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sigs" ContentType="application/vnd.openxmlformats-package.digital-signature-origin"/>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10.xml" ContentType="application/vnd.openxmlformats-officedocument.spreadsheetml.worksheet+xml"/>
  <Override PartName="/xl/drawings/drawing8.xml" ContentType="application/vnd.openxmlformats-officedocument.drawing+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package/2006/relationships/digital-signature/origin" Target="_xmlsignatures/origin.sigs"/><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hidePivotFieldList="1"/>
  <mc:AlternateContent xmlns:mc="http://schemas.openxmlformats.org/markup-compatibility/2006">
    <mc:Choice Requires="x15">
      <x15ac:absPath xmlns:x15ac="http://schemas.microsoft.com/office/spreadsheetml/2010/11/ac" url="\\171.10.10.56\Atlas Inversiones\Contabilidad\02. CNV - SIV\00. Informes 2025\01. MARZO 2025\02. Archivos para firma\"/>
    </mc:Choice>
  </mc:AlternateContent>
  <xr:revisionPtr revIDLastSave="0" documentId="13_ncr:1_{4243F706-7987-4310-846C-E101EC84DC24}" xr6:coauthVersionLast="47" xr6:coauthVersionMax="47" xr10:uidLastSave="{00000000-0000-0000-0000-000000000000}"/>
  <bookViews>
    <workbookView xWindow="-108" yWindow="-108" windowWidth="23256" windowHeight="12456" tabRatio="859" xr2:uid="{00000000-000D-0000-FFFF-FFFF00000000}"/>
  </bookViews>
  <sheets>
    <sheet name="Portada" sheetId="1" r:id="rId1"/>
    <sheet name="Información General" sheetId="2" r:id="rId2"/>
    <sheet name="BG SISTEMA" sheetId="10" state="hidden" r:id="rId3"/>
    <sheet name="BG" sheetId="8" r:id="rId4"/>
    <sheet name="EERR" sheetId="9" r:id="rId5"/>
    <sheet name="VPN" sheetId="3" r:id="rId6"/>
    <sheet name="EFE" sheetId="4" r:id="rId7"/>
    <sheet name="CA EF" sheetId="5" state="hidden" r:id="rId8"/>
    <sheet name="CA EF (2)" sheetId="6" state="hidden" r:id="rId9"/>
    <sheet name="Notas" sheetId="7" r:id="rId10"/>
  </sheets>
  <definedNames>
    <definedName name="\a" localSheetId="9">#REF!</definedName>
    <definedName name="\a">#REF!</definedName>
    <definedName name="_____DAT23" localSheetId="9">#REF!</definedName>
    <definedName name="_____DAT23">#REF!</definedName>
    <definedName name="_____DAT24" localSheetId="9">#REF!</definedName>
    <definedName name="_____DAT24">#REF!</definedName>
    <definedName name="____DAT23">#REF!</definedName>
    <definedName name="____DAT24">#REF!</definedName>
    <definedName name="___DAT1">#REF!</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2">#REF!</definedName>
    <definedName name="___DAT23">#REF!</definedName>
    <definedName name="___DAT24">#REF!</definedName>
    <definedName name="___DAT3">#REF!</definedName>
    <definedName name="___DAT4">#REF!</definedName>
    <definedName name="___DAT5">#REF!</definedName>
    <definedName name="___DAT6">#REF!</definedName>
    <definedName name="___DAT7">#REF!</definedName>
    <definedName name="___DAT8">#REF!</definedName>
    <definedName name="__DAT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2">#REF!</definedName>
    <definedName name="__DAT23" localSheetId="5">#REF!</definedName>
    <definedName name="__DAT23">#REF!</definedName>
    <definedName name="__DAT24" localSheetId="5">#REF!</definedName>
    <definedName name="__DAT24">#REF!</definedName>
    <definedName name="__DAT3">#REF!</definedName>
    <definedName name="__DAT4">#REF!</definedName>
    <definedName name="__DAT5">#REF!</definedName>
    <definedName name="__DAT6">#REF!</definedName>
    <definedName name="__DAT7">#REF!</definedName>
    <definedName name="__DAT8">#REF!</definedName>
    <definedName name="__RSE1">#REF!</definedName>
    <definedName name="__RSE2">#REF!</definedName>
    <definedName name="_DAT1">#REF!</definedName>
    <definedName name="_DAT12">#REF!</definedName>
    <definedName name="_DAT13" localSheetId="5">#REF!</definedName>
    <definedName name="_DAT13">#REF!</definedName>
    <definedName name="_DAT14" localSheetId="5">#REF!</definedName>
    <definedName name="_DAT14">#REF!</definedName>
    <definedName name="_DAT15">#REF!</definedName>
    <definedName name="_DAT16">#REF!</definedName>
    <definedName name="_DAT17" localSheetId="5">#REF!</definedName>
    <definedName name="_DAT17">#REF!</definedName>
    <definedName name="_DAT18" localSheetId="5">#REF!</definedName>
    <definedName name="_DAT18">#REF!</definedName>
    <definedName name="_DAT19" localSheetId="5">#REF!</definedName>
    <definedName name="_DAT19">#REF!</definedName>
    <definedName name="_DAT2">#REF!</definedName>
    <definedName name="_DAT20" localSheetId="5">#REF!</definedName>
    <definedName name="_DAT20">#REF!</definedName>
    <definedName name="_DAT22" localSheetId="5">#REF!</definedName>
    <definedName name="_DAT22">#REF!</definedName>
    <definedName name="_DAT23" localSheetId="5">#REF!</definedName>
    <definedName name="_DAT23">#REF!</definedName>
    <definedName name="_DAT24" localSheetId="5">#REF!</definedName>
    <definedName name="_DAT24">#REF!</definedName>
    <definedName name="_DAT3" localSheetId="5">#REF!</definedName>
    <definedName name="_DAT3">#REF!</definedName>
    <definedName name="_DAT4" localSheetId="5">#REF!</definedName>
    <definedName name="_DAT4">#REF!</definedName>
    <definedName name="_DAT5" localSheetId="5">#REF!</definedName>
    <definedName name="_DAT5">#REF!</definedName>
    <definedName name="_DAT6">#REF!</definedName>
    <definedName name="_DAT7">#REF!</definedName>
    <definedName name="_DAT8">#REF!</definedName>
    <definedName name="_xlnm._FilterDatabase" localSheetId="2" hidden="1">'BG SISTEMA'!$A$8:$I$395</definedName>
    <definedName name="_xlnm._FilterDatabase" localSheetId="7" hidden="1">'CA EF'!$A$2:$AM$1563</definedName>
    <definedName name="_xlnm._FilterDatabase" localSheetId="8" hidden="1">'CA EF (2)'!$A$2:$AM$409</definedName>
    <definedName name="_Key1" localSheetId="7" hidden="1">#REF!</definedName>
    <definedName name="_Key1" localSheetId="8" hidden="1">#REF!</definedName>
    <definedName name="_Key1" localSheetId="1" hidden="1">#REF!</definedName>
    <definedName name="_Key1" localSheetId="5" hidden="1">#REF!</definedName>
    <definedName name="_Key1" hidden="1">#REF!</definedName>
    <definedName name="_Key2" localSheetId="5" hidden="1">#REF!</definedName>
    <definedName name="_Key2" hidden="1">#REF!</definedName>
    <definedName name="_Order1" hidden="1">255</definedName>
    <definedName name="_Order2" hidden="1">255</definedName>
    <definedName name="_Parse_In" localSheetId="5" hidden="1">#REF!</definedName>
    <definedName name="_Parse_In" hidden="1">#REF!</definedName>
    <definedName name="_Parse_Out" localSheetId="5" hidden="1">#REF!</definedName>
    <definedName name="_Parse_Out" hidden="1">#REF!</definedName>
    <definedName name="_RSE1">#REF!</definedName>
    <definedName name="_RSE2">#REF!</definedName>
    <definedName name="_TPy530231">#REF!</definedName>
    <definedName name="a" localSheetId="3" hidden="1">{#N/A,#N/A,FALSE,"Aging Summary";#N/A,#N/A,FALSE,"Ratio Analysis";#N/A,#N/A,FALSE,"Test 120 Day Accts";#N/A,#N/A,FALSE,"Tickmarks"}</definedName>
    <definedName name="a" localSheetId="7" hidden="1">{#N/A,#N/A,FALSE,"Aging Summary";#N/A,#N/A,FALSE,"Ratio Analysis";#N/A,#N/A,FALSE,"Test 120 Day Accts";#N/A,#N/A,FALSE,"Tickmarks"}</definedName>
    <definedName name="a" localSheetId="8" hidden="1">{#N/A,#N/A,FALSE,"Aging Summary";#N/A,#N/A,FALSE,"Ratio Analysis";#N/A,#N/A,FALSE,"Test 120 Day Accts";#N/A,#N/A,FALSE,"Tickmarks"}</definedName>
    <definedName name="a" localSheetId="4" hidden="1">{#N/A,#N/A,FALSE,"Aging Summary";#N/A,#N/A,FALSE,"Ratio Analysis";#N/A,#N/A,FALSE,"Test 120 Day Accts";#N/A,#N/A,FALSE,"Tickmarks"}</definedName>
    <definedName name="a" localSheetId="6" hidden="1">{#N/A,#N/A,FALSE,"Aging Summary";#N/A,#N/A,FALSE,"Ratio Analysis";#N/A,#N/A,FALSE,"Test 120 Day Accts";#N/A,#N/A,FALSE,"Tickmarks"}</definedName>
    <definedName name="a" localSheetId="1" hidden="1">{#N/A,#N/A,FALSE,"Aging Summary";#N/A,#N/A,FALSE,"Ratio Analysis";#N/A,#N/A,FALSE,"Test 120 Day Accts";#N/A,#N/A,FALSE,"Tickmarks"}</definedName>
    <definedName name="a" localSheetId="9" hidden="1">{#N/A,#N/A,FALSE,"Aging Summary";#N/A,#N/A,FALSE,"Ratio Analysis";#N/A,#N/A,FALSE,"Test 120 Day Accts";#N/A,#N/A,FALSE,"Tickmarks"}</definedName>
    <definedName name="A" localSheetId="5">#REF!</definedName>
    <definedName name="a" hidden="1">{#N/A,#N/A,FALSE,"Aging Summary";#N/A,#N/A,FALSE,"Ratio Analysis";#N/A,#N/A,FALSE,"Test 120 Day Accts";#N/A,#N/A,FALSE,"Tickmarks"}</definedName>
    <definedName name="A_impresión_IM" localSheetId="5">#REF!</definedName>
    <definedName name="A_impresión_IM">#REF!</definedName>
    <definedName name="aakdkadk" hidden="1">#REF!</definedName>
    <definedName name="Acceso_Ganado">#REF!</definedName>
    <definedName name="acctascomb">#REF!</definedName>
    <definedName name="acctashold1">#REF!</definedName>
    <definedName name="acctashold2">#REF!</definedName>
    <definedName name="acctasnorte">#REF!</definedName>
    <definedName name="acctassur">#REF!</definedName>
    <definedName name="ADV_PROM" localSheetId="5">#REF!</definedName>
    <definedName name="ADV_PROM">#REF!</definedName>
    <definedName name="APSUMMARY">#REF!</definedName>
    <definedName name="AR_Balance">#REF!</definedName>
    <definedName name="ARA_Threshold">#REF!</definedName>
    <definedName name="_xlnm.Print_Area" localSheetId="3">BG!$A$7:$J$56</definedName>
    <definedName name="_xlnm.Print_Area" localSheetId="4">EERR!$A$8:$F$40</definedName>
    <definedName name="_xlnm.Print_Area" localSheetId="6">EFE!$A$8:$F$59</definedName>
    <definedName name="_xlnm.Print_Area" localSheetId="9">Notas!$C$7:$M$73</definedName>
    <definedName name="_xlnm.Print_Area" localSheetId="5">VPN!$B$8:$L$33</definedName>
    <definedName name="Area_de_impresión2" localSheetId="9">#REF!</definedName>
    <definedName name="Area_de_impresión2" localSheetId="5">#REF!</definedName>
    <definedName name="Area_de_impresión2">#REF!</definedName>
    <definedName name="Area_de_impresión3" localSheetId="5">#REF!</definedName>
    <definedName name="Area_de_impresión3">#REF!</definedName>
    <definedName name="ARGENTINA" localSheetId="5">#REF!</definedName>
    <definedName name="ARGENTINA">#REF!</definedName>
    <definedName name="ARP_Threshold">#REF!</definedName>
    <definedName name="Array">#REF!</definedName>
    <definedName name="AS2DocOpenMode" hidden="1">"AS2DocumentEdit"</definedName>
    <definedName name="AS2HasNoAutoHeaderFooter" hidden="1">" "</definedName>
    <definedName name="AS2ReportLS" hidden="1">1</definedName>
    <definedName name="AS2StaticLS" localSheetId="5" hidden="1">#REF!</definedName>
    <definedName name="AS2StaticLS" hidden="1">#REF!</definedName>
    <definedName name="AS2SyncStepLS" hidden="1">0</definedName>
    <definedName name="AS2TickmarkLS" localSheetId="5" hidden="1">#REF!</definedName>
    <definedName name="AS2TickmarkLS" hidden="1">#REF!</definedName>
    <definedName name="AS2VersionLS" hidden="1">300</definedName>
    <definedName name="assssssssssssssssssssssssssssssssssssssssss" hidden="1">#REF!</definedName>
    <definedName name="B" localSheetId="5">#REF!</definedName>
    <definedName name="B">#REF!</definedName>
    <definedName name="_xlnm.Database" localSheetId="5">#REF!</definedName>
    <definedName name="_xlnm.Database">#REF!</definedName>
    <definedName name="basemeta" localSheetId="5">#REF!</definedName>
    <definedName name="basemeta">#REF!</definedName>
    <definedName name="basenueva" localSheetId="5">#REF!</definedName>
    <definedName name="basenueva">#REF!</definedName>
    <definedName name="BB">#REF!</definedName>
    <definedName name="BCDE" localSheetId="3" hidden="1">{#N/A,#N/A,FALSE,"Aging Summary";#N/A,#N/A,FALSE,"Ratio Analysis";#N/A,#N/A,FALSE,"Test 120 Day Accts";#N/A,#N/A,FALSE,"Tickmarks"}</definedName>
    <definedName name="BCDE" localSheetId="7" hidden="1">{#N/A,#N/A,FALSE,"Aging Summary";#N/A,#N/A,FALSE,"Ratio Analysis";#N/A,#N/A,FALSE,"Test 120 Day Accts";#N/A,#N/A,FALSE,"Tickmarks"}</definedName>
    <definedName name="BCDE" localSheetId="8" hidden="1">{#N/A,#N/A,FALSE,"Aging Summary";#N/A,#N/A,FALSE,"Ratio Analysis";#N/A,#N/A,FALSE,"Test 120 Day Accts";#N/A,#N/A,FALSE,"Tickmarks"}</definedName>
    <definedName name="BCDE" localSheetId="4" hidden="1">{#N/A,#N/A,FALSE,"Aging Summary";#N/A,#N/A,FALSE,"Ratio Analysis";#N/A,#N/A,FALSE,"Test 120 Day Accts";#N/A,#N/A,FALSE,"Tickmarks"}</definedName>
    <definedName name="BCDE" localSheetId="6" hidden="1">{#N/A,#N/A,FALSE,"Aging Summary";#N/A,#N/A,FALSE,"Ratio Analysis";#N/A,#N/A,FALSE,"Test 120 Day Accts";#N/A,#N/A,FALSE,"Tickmarks"}</definedName>
    <definedName name="BCDE" localSheetId="1" hidden="1">{#N/A,#N/A,FALSE,"Aging Summary";#N/A,#N/A,FALSE,"Ratio Analysis";#N/A,#N/A,FALSE,"Test 120 Day Accts";#N/A,#N/A,FALSE,"Tickmarks"}</definedName>
    <definedName name="BCDE" localSheetId="9" hidden="1">{#N/A,#N/A,FALSE,"Aging Summary";#N/A,#N/A,FALSE,"Ratio Analysis";#N/A,#N/A,FALSE,"Test 120 Day Accts";#N/A,#N/A,FALSE,"Tickmarks"}</definedName>
    <definedName name="BCDE" localSheetId="5" hidden="1">{#N/A,#N/A,FALSE,"Aging Summary";#N/A,#N/A,FALSE,"Ratio Analysis";#N/A,#N/A,FALSE,"Test 120 Day Accts";#N/A,#N/A,FALSE,"Tickmarks"}</definedName>
    <definedName name="BCDE" hidden="1">{#N/A,#N/A,FALSE,"Aging Summary";#N/A,#N/A,FALSE,"Ratio Analysis";#N/A,#N/A,FALSE,"Test 120 Day Accts";#N/A,#N/A,FALSE,"Tickmarks"}</definedName>
    <definedName name="BG_Del" hidden="1">15</definedName>
    <definedName name="BG_Ins" hidden="1">4</definedName>
    <definedName name="BG_Mod" hidden="1">6</definedName>
    <definedName name="BIHSIEJFIUDHFSKFVHJSF" hidden="1">#REF!</definedName>
    <definedName name="bjhgugydrfshdxhcfi" hidden="1">#REF!</definedName>
    <definedName name="BRASIL" localSheetId="5">#REF!</definedName>
    <definedName name="BRASIL">#REF!</definedName>
    <definedName name="bsusocomb1">#REF!</definedName>
    <definedName name="bsusonorte1">#REF!</definedName>
    <definedName name="bsusosur1">#REF!</definedName>
    <definedName name="BuiltIn_Print_Area" localSheetId="5">#REF!</definedName>
    <definedName name="BuiltIn_Print_Area">#REF!</definedName>
    <definedName name="BuiltIn_Print_Area___0___0___0___0___0" localSheetId="5">#REF!</definedName>
    <definedName name="BuiltIn_Print_Area___0___0___0___0___0">#REF!</definedName>
    <definedName name="BuiltIn_Print_Area___0___0___0___0___0___0___0___0" localSheetId="5">#REF!</definedName>
    <definedName name="BuiltIn_Print_Area___0___0___0___0___0___0___0___0">#REF!</definedName>
    <definedName name="canal" localSheetId="5">#REF!</definedName>
    <definedName name="canal">#REF!</definedName>
    <definedName name="Capitali">#REF!</definedName>
    <definedName name="CC" localSheetId="5">#REF!</definedName>
    <definedName name="CC">#REF!</definedName>
    <definedName name="cdrogtos">#REF!</definedName>
    <definedName name="cdrogtoscomb">#REF!</definedName>
    <definedName name="cdrogtoshold">#REF!</definedName>
    <definedName name="CdroGtosHYP">#REF!</definedName>
    <definedName name="cdrogtosnorte">#REF!</definedName>
    <definedName name="CdroGtosSAP">#REF!</definedName>
    <definedName name="cdrogtossur">#REF!</definedName>
    <definedName name="chart1" localSheetId="5">#REF!</definedName>
    <definedName name="chart1">#REF!</definedName>
    <definedName name="cliente" localSheetId="5">#REF!</definedName>
    <definedName name="cliente">#REF!</definedName>
    <definedName name="cliente2" localSheetId="5">#REF!</definedName>
    <definedName name="cliente2">#REF!</definedName>
    <definedName name="Clientes" localSheetId="5">#REF!</definedName>
    <definedName name="Clientes">#REF!</definedName>
    <definedName name="Clients_Population_Total" localSheetId="5">#REF!</definedName>
    <definedName name="Clients_Population_Total">#REF!</definedName>
    <definedName name="cndsuuuuuuuuuuuuuuuuuuuuuuuuuuuuuuuuuuuuuuuuuuuuuuuuuuuuu" hidden="1">#REF!</definedName>
    <definedName name="co" localSheetId="5">#REF!</definedName>
    <definedName name="co">#REF!</definedName>
    <definedName name="COMPAÑIAS" localSheetId="5">#REF!</definedName>
    <definedName name="COMPAÑIAS">#REF!</definedName>
    <definedName name="Compilacion">#REF!</definedName>
    <definedName name="complacu" localSheetId="5">#REF!</definedName>
    <definedName name="complacu">#REF!</definedName>
    <definedName name="complemes" localSheetId="5">#REF!</definedName>
    <definedName name="complemes">#REF!</definedName>
    <definedName name="Computed_Sample_Population_Total" localSheetId="5">#REF!</definedName>
    <definedName name="Computed_Sample_Population_Total">#REF!</definedName>
    <definedName name="COST_MP" localSheetId="5">#REF!</definedName>
    <definedName name="COST_MP">#REF!</definedName>
    <definedName name="crin0010">#REF!</definedName>
    <definedName name="Customer">#REF!</definedName>
    <definedName name="customerld">#REF!</definedName>
    <definedName name="CustomerPCS">#REF!</definedName>
    <definedName name="CY_Accounts_Receivable" localSheetId="5">#REF!</definedName>
    <definedName name="CY_Administration" localSheetId="5">#REF!</definedName>
    <definedName name="CY_Administration">#REF!</definedName>
    <definedName name="CY_Cash" localSheetId="5">#REF!</definedName>
    <definedName name="CY_Cash_Div_Dec" localSheetId="5">#REF!</definedName>
    <definedName name="CY_CASH_DIVIDENDS_DECLARED__per_common_share" localSheetId="5">#REF!</definedName>
    <definedName name="CY_Common_Equity" localSheetId="5">#REF!</definedName>
    <definedName name="CY_Cost_of_Sales" localSheetId="5">#REF!</definedName>
    <definedName name="CY_Current_Liabilities" localSheetId="5">#REF!</definedName>
    <definedName name="CY_Depreciation" localSheetId="5">#REF!</definedName>
    <definedName name="CY_Disc._Ops." localSheetId="5">#REF!</definedName>
    <definedName name="CY_Disc_mnth">#REF!</definedName>
    <definedName name="CY_Disc_pd">#REF!</definedName>
    <definedName name="CY_Discounts">#REF!</definedName>
    <definedName name="CY_Earnings_per_share" localSheetId="5">#REF!</definedName>
    <definedName name="CY_Extraord." localSheetId="5">#REF!</definedName>
    <definedName name="CY_Gross_Profit" localSheetId="5">#REF!</definedName>
    <definedName name="CY_INC_AFT_TAX" localSheetId="5">#REF!</definedName>
    <definedName name="CY_INC_BEF_EXTRAORD" localSheetId="5">#REF!</definedName>
    <definedName name="CY_Inc_Bef_Tax" localSheetId="5">#REF!</definedName>
    <definedName name="CY_Intangible_Assets" localSheetId="5">#REF!</definedName>
    <definedName name="CY_Intangible_Assets">#REF!</definedName>
    <definedName name="CY_Interest_Expense" localSheetId="5">#REF!</definedName>
    <definedName name="CY_Inventory" localSheetId="5">#REF!</definedName>
    <definedName name="CY_LIABIL_EQUITY" localSheetId="5">#REF!</definedName>
    <definedName name="CY_LIABIL_EQUITY">#REF!</definedName>
    <definedName name="CY_Long_term_Debt__excl_Dfd_Taxes" localSheetId="5">#REF!</definedName>
    <definedName name="CY_LT_Debt" localSheetId="5">#REF!</definedName>
    <definedName name="CY_Market_Value_of_Equity" localSheetId="5">#REF!</definedName>
    <definedName name="CY_Marketable_Sec" localSheetId="5">#REF!</definedName>
    <definedName name="CY_Marketable_Sec">#REF!</definedName>
    <definedName name="CY_NET_INCOME" localSheetId="5">#REF!</definedName>
    <definedName name="CY_NET_PROFIT">#REF!</definedName>
    <definedName name="CY_Net_Revenue" localSheetId="5">#REF!</definedName>
    <definedName name="CY_Operating_Income" localSheetId="5">#REF!</definedName>
    <definedName name="CY_Operating_Income">#REF!</definedName>
    <definedName name="CY_Other" localSheetId="5">#REF!</definedName>
    <definedName name="CY_Other">#REF!</definedName>
    <definedName name="CY_Other_Curr_Assets" localSheetId="5">#REF!</definedName>
    <definedName name="CY_Other_Curr_Assets">#REF!</definedName>
    <definedName name="CY_Other_LT_Assets" localSheetId="5">#REF!</definedName>
    <definedName name="CY_Other_LT_Assets">#REF!</definedName>
    <definedName name="CY_Other_LT_Liabilities" localSheetId="5">#REF!</definedName>
    <definedName name="CY_Other_LT_Liabilities">#REF!</definedName>
    <definedName name="CY_Preferred_Stock" localSheetId="5">#REF!</definedName>
    <definedName name="CY_Preferred_Stock">#REF!</definedName>
    <definedName name="CY_QUICK_ASSETS" localSheetId="5">#REF!</definedName>
    <definedName name="CY_Ret_mnth">#REF!</definedName>
    <definedName name="CY_Ret_pd">#REF!</definedName>
    <definedName name="CY_Retained_Earnings" localSheetId="5">#REF!</definedName>
    <definedName name="CY_Retained_Earnings">#REF!</definedName>
    <definedName name="CY_Returns">#REF!</definedName>
    <definedName name="CY_Selling" localSheetId="5">#REF!</definedName>
    <definedName name="CY_Selling">#REF!</definedName>
    <definedName name="CY_Tangible_Assets" localSheetId="5">#REF!</definedName>
    <definedName name="CY_Tangible_Assets">#REF!</definedName>
    <definedName name="CY_Tangible_Net_Worth" localSheetId="5">#REF!</definedName>
    <definedName name="CY_Taxes" localSheetId="5">#REF!</definedName>
    <definedName name="CY_TOTAL_ASSETS" localSheetId="5">#REF!</definedName>
    <definedName name="CY_TOTAL_CURR_ASSETS" localSheetId="5">#REF!</definedName>
    <definedName name="CY_TOTAL_DEBT" localSheetId="5">#REF!</definedName>
    <definedName name="CY_TOTAL_EQUITY" localSheetId="5">#REF!</definedName>
    <definedName name="CY_Trade_Payables" localSheetId="5">#REF!</definedName>
    <definedName name="CY_Weighted_Average" localSheetId="5">#REF!</definedName>
    <definedName name="CY_Working_Capital" localSheetId="5">#REF!</definedName>
    <definedName name="CY_Year_Income_Statement" localSheetId="5">#REF!</definedName>
    <definedName name="da" localSheetId="3" hidden="1">{#N/A,#N/A,FALSE,"Aging Summary";#N/A,#N/A,FALSE,"Ratio Analysis";#N/A,#N/A,FALSE,"Test 120 Day Accts";#N/A,#N/A,FALSE,"Tickmarks"}</definedName>
    <definedName name="da" localSheetId="7" hidden="1">{#N/A,#N/A,FALSE,"Aging Summary";#N/A,#N/A,FALSE,"Ratio Analysis";#N/A,#N/A,FALSE,"Test 120 Day Accts";#N/A,#N/A,FALSE,"Tickmarks"}</definedName>
    <definedName name="da" localSheetId="8" hidden="1">{#N/A,#N/A,FALSE,"Aging Summary";#N/A,#N/A,FALSE,"Ratio Analysis";#N/A,#N/A,FALSE,"Test 120 Day Accts";#N/A,#N/A,FALSE,"Tickmarks"}</definedName>
    <definedName name="da" localSheetId="4" hidden="1">{#N/A,#N/A,FALSE,"Aging Summary";#N/A,#N/A,FALSE,"Ratio Analysis";#N/A,#N/A,FALSE,"Test 120 Day Accts";#N/A,#N/A,FALSE,"Tickmarks"}</definedName>
    <definedName name="da" localSheetId="6" hidden="1">{#N/A,#N/A,FALSE,"Aging Summary";#N/A,#N/A,FALSE,"Ratio Analysis";#N/A,#N/A,FALSE,"Test 120 Day Accts";#N/A,#N/A,FALSE,"Tickmarks"}</definedName>
    <definedName name="da" localSheetId="1" hidden="1">{#N/A,#N/A,FALSE,"Aging Summary";#N/A,#N/A,FALSE,"Ratio Analysis";#N/A,#N/A,FALSE,"Test 120 Day Accts";#N/A,#N/A,FALSE,"Tickmarks"}</definedName>
    <definedName name="da" localSheetId="9" hidden="1">{#N/A,#N/A,FALSE,"Aging Summary";#N/A,#N/A,FALSE,"Ratio Analysis";#N/A,#N/A,FALSE,"Test 120 Day Accts";#N/A,#N/A,FALSE,"Tickmarks"}</definedName>
    <definedName name="da" localSheetId="5" hidden="1">{#N/A,#N/A,FALSE,"Aging Summary";#N/A,#N/A,FALSE,"Ratio Analysis";#N/A,#N/A,FALSE,"Test 120 Day Accts";#N/A,#N/A,FALSE,"Tickmarks"}</definedName>
    <definedName name="da" hidden="1">{#N/A,#N/A,FALSE,"Aging Summary";#N/A,#N/A,FALSE,"Ratio Analysis";#N/A,#N/A,FALSE,"Test 120 Day Accts";#N/A,#N/A,FALSE,"Tickmarks"}</definedName>
    <definedName name="DAFDFAD" localSheetId="3" hidden="1">{#N/A,#N/A,FALSE,"VOL"}</definedName>
    <definedName name="DAFDFAD" localSheetId="7" hidden="1">{#N/A,#N/A,FALSE,"VOL"}</definedName>
    <definedName name="DAFDFAD" localSheetId="8" hidden="1">{#N/A,#N/A,FALSE,"VOL"}</definedName>
    <definedName name="DAFDFAD" localSheetId="4" hidden="1">{#N/A,#N/A,FALSE,"VOL"}</definedName>
    <definedName name="DAFDFAD" localSheetId="6" hidden="1">{#N/A,#N/A,FALSE,"VOL"}</definedName>
    <definedName name="DAFDFAD" localSheetId="1" hidden="1">{#N/A,#N/A,FALSE,"VOL"}</definedName>
    <definedName name="DAFDFAD" localSheetId="9" hidden="1">{#N/A,#N/A,FALSE,"VOL"}</definedName>
    <definedName name="DAFDFAD" localSheetId="5" hidden="1">{#N/A,#N/A,FALSE,"VOL"}</definedName>
    <definedName name="DAFDFAD" hidden="1">{#N/A,#N/A,FALSE,"VOL"}</definedName>
    <definedName name="DASA" localSheetId="5">#REF!</definedName>
    <definedName name="DASA">#REF!</definedName>
    <definedName name="data" localSheetId="5">#REF!</definedName>
    <definedName name="data">#REF!</definedName>
    <definedName name="DATA1">#REF!</definedName>
    <definedName name="DATA10">#REF!</definedName>
    <definedName name="DATA11">#REF!</definedName>
    <definedName name="DATA12">#REF!</definedName>
    <definedName name="DATA13">#REF!</definedName>
    <definedName name="DATA14">#REF!</definedName>
    <definedName name="DATA2">#REF!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datos" localSheetId="5">#REF!</definedName>
    <definedName name="datos">#REF!</definedName>
    <definedName name="Definición">#REF!</definedName>
    <definedName name="desc" localSheetId="5">#REF!</definedName>
    <definedName name="desc">#REF!</definedName>
    <definedName name="detaacu" localSheetId="5">#REF!</definedName>
    <definedName name="detaacu">#REF!</definedName>
    <definedName name="detames" localSheetId="5">#REF!</definedName>
    <definedName name="detames">#REF!</definedName>
    <definedName name="dgh">#REF!</definedName>
    <definedName name="Diferencias_de_redondeo">#REF!</definedName>
    <definedName name="Disagg_AR_Balance">#REF!</definedName>
    <definedName name="Disaggregations_SRD">#REF!</definedName>
    <definedName name="Disc_Allowance">#REF!</definedName>
    <definedName name="Dist" localSheetId="5">#REF!</definedName>
    <definedName name="Dist">#REF!</definedName>
    <definedName name="distribuidores" localSheetId="5">#REF!</definedName>
    <definedName name="distribuidores">#REF!</definedName>
    <definedName name="Dollar_Threshold" localSheetId="5">#REF!</definedName>
    <definedName name="Dollar_Threshold">#REF!</definedName>
    <definedName name="dtt" hidden="1">#REF!</definedName>
    <definedName name="Edesa" localSheetId="5">#REF!</definedName>
    <definedName name="Edesa">#REF!</definedName>
    <definedName name="Enriputo" localSheetId="5">#REF!</definedName>
    <definedName name="Enriputo">#REF!</definedName>
    <definedName name="eoafh">#REF!</definedName>
    <definedName name="eoafn">#REF!</definedName>
    <definedName name="eoafs">#REF!</definedName>
    <definedName name="est" localSheetId="5">#REF!</definedName>
    <definedName name="est">#REF!</definedName>
    <definedName name="ESTBF" localSheetId="5">#REF!</definedName>
    <definedName name="ESTBF">#REF!</definedName>
    <definedName name="ESTIMADO" localSheetId="5">#REF!</definedName>
    <definedName name="ESTIMADO">#REF!</definedName>
    <definedName name="EV__LASTREFTIME__" hidden="1">38972.3597337963</definedName>
    <definedName name="EX" localSheetId="5">#REF!</definedName>
    <definedName name="EX">#REF!</definedName>
    <definedName name="Excel_BuiltIn__FilterDatabase_1_1">#REF!</definedName>
    <definedName name="Excel_BuiltIn_Print_Area_6_1_1_1">"$'OMNI 2007'.$#REF!$#REF!:$#REF!$#REF!"</definedName>
    <definedName name="fdg">#REF!</definedName>
    <definedName name="fds">#REF!</definedName>
    <definedName name="ffffff" hidden="1">"AS2DocumentBrowse"</definedName>
    <definedName name="fgg">#REF!</definedName>
    <definedName name="fnjrjkkkkkkkkkkkkkkkk" hidden="1">#REF!</definedName>
    <definedName name="GA">#REF!</definedName>
    <definedName name="gald">#REF!</definedName>
    <definedName name="GAPCS">#REF!</definedName>
    <definedName name="GASTOS" localSheetId="5">#REF!</definedName>
    <definedName name="GASTOS">#REF!</definedName>
    <definedName name="grandes3">#REF!</definedName>
    <definedName name="histor" localSheetId="5">#REF!</definedName>
    <definedName name="histor">#REF!</definedName>
    <definedName name="hjkhjficjnkdhfoikds" hidden="1">#REF!</definedName>
    <definedName name="Hola">#REF!</definedName>
    <definedName name="in" hidden="1">#REF!</definedName>
    <definedName name="INT">#REF!</definedName>
    <definedName name="intangcomb">#REF!</definedName>
    <definedName name="intanghold">#REF!</definedName>
    <definedName name="intangnorte">#REF!</definedName>
    <definedName name="intangsur">#REF!</definedName>
    <definedName name="Interval" localSheetId="5">#REF!</definedName>
    <definedName name="Interval">#REF!</definedName>
    <definedName name="jhhj" hidden="1">#REF!</definedName>
    <definedName name="jjee">#REF!</definedName>
    <definedName name="jkkj" hidden="1">#REF!</definedName>
    <definedName name="junio">#REF!</definedName>
    <definedName name="JYGJHSDSJDFD" hidden="1">#REF!</definedName>
    <definedName name="K2_WBEVMODE" hidden="1">-1</definedName>
    <definedName name="kdkdk">#REF!</definedName>
    <definedName name="kfdg">#REF!</definedName>
    <definedName name="kfg">#REF!</definedName>
    <definedName name="Leadsheet">#REF!</definedName>
    <definedName name="liq" localSheetId="3" hidden="1">{#N/A,#N/A,FALSE,"VOL"}</definedName>
    <definedName name="liq" localSheetId="7" hidden="1">{#N/A,#N/A,FALSE,"VOL"}</definedName>
    <definedName name="liq" localSheetId="8" hidden="1">{#N/A,#N/A,FALSE,"VOL"}</definedName>
    <definedName name="liq" localSheetId="4" hidden="1">{#N/A,#N/A,FALSE,"VOL"}</definedName>
    <definedName name="liq" localSheetId="6" hidden="1">{#N/A,#N/A,FALSE,"VOL"}</definedName>
    <definedName name="liq" localSheetId="1" hidden="1">{#N/A,#N/A,FALSE,"VOL"}</definedName>
    <definedName name="liq" localSheetId="9" hidden="1">{#N/A,#N/A,FALSE,"VOL"}</definedName>
    <definedName name="liq" localSheetId="5" hidden="1">{#N/A,#N/A,FALSE,"VOL"}</definedName>
    <definedName name="liq" hidden="1">{#N/A,#N/A,FALSE,"VOL"}</definedName>
    <definedName name="listasuper" localSheetId="5">#REF!</definedName>
    <definedName name="listasuper">#REF!</definedName>
    <definedName name="Maintenance">#REF!</definedName>
    <definedName name="maintenanceld">#REF!</definedName>
    <definedName name="MaintenancePCS">#REF!</definedName>
    <definedName name="marca" localSheetId="5">#REF!</definedName>
    <definedName name="marca">#REF!</definedName>
    <definedName name="Marcas" localSheetId="5">#REF!</definedName>
    <definedName name="Marcas">#REF!</definedName>
    <definedName name="Minimis">#REF!</definedName>
    <definedName name="MKT">#REF!</definedName>
    <definedName name="mktld">#REF!</definedName>
    <definedName name="MKTPCS">#REF!</definedName>
    <definedName name="MP" localSheetId="5">#REF!</definedName>
    <definedName name="MP">#REF!</definedName>
    <definedName name="MP_AR_Balance">#REF!</definedName>
    <definedName name="MP_SRD">#REF!</definedName>
    <definedName name="Muestrini" hidden="1">3</definedName>
    <definedName name="ncjdbjfkw" hidden="1">#REF!</definedName>
    <definedName name="NDJFDOVFD" hidden="1">#REF!</definedName>
    <definedName name="Networ">#REF!</definedName>
    <definedName name="Network">#REF!</definedName>
    <definedName name="networkld">#REF!</definedName>
    <definedName name="NetworkPCS">#REF!</definedName>
    <definedName name="new" localSheetId="3" hidden="1">{#N/A,#N/A,FALSE,"Aging Summary";#N/A,#N/A,FALSE,"Ratio Analysis";#N/A,#N/A,FALSE,"Test 120 Day Accts";#N/A,#N/A,FALSE,"Tickmarks"}</definedName>
    <definedName name="new" localSheetId="7" hidden="1">{#N/A,#N/A,FALSE,"Aging Summary";#N/A,#N/A,FALSE,"Ratio Analysis";#N/A,#N/A,FALSE,"Test 120 Day Accts";#N/A,#N/A,FALSE,"Tickmarks"}</definedName>
    <definedName name="new" localSheetId="8" hidden="1">{#N/A,#N/A,FALSE,"Aging Summary";#N/A,#N/A,FALSE,"Ratio Analysis";#N/A,#N/A,FALSE,"Test 120 Day Accts";#N/A,#N/A,FALSE,"Tickmarks"}</definedName>
    <definedName name="new" localSheetId="4" hidden="1">{#N/A,#N/A,FALSE,"Aging Summary";#N/A,#N/A,FALSE,"Ratio Analysis";#N/A,#N/A,FALSE,"Test 120 Day Accts";#N/A,#N/A,FALSE,"Tickmarks"}</definedName>
    <definedName name="new" localSheetId="6" hidden="1">{#N/A,#N/A,FALSE,"Aging Summary";#N/A,#N/A,FALSE,"Ratio Analysis";#N/A,#N/A,FALSE,"Test 120 Day Accts";#N/A,#N/A,FALSE,"Tickmarks"}</definedName>
    <definedName name="new" localSheetId="1" hidden="1">{#N/A,#N/A,FALSE,"Aging Summary";#N/A,#N/A,FALSE,"Ratio Analysis";#N/A,#N/A,FALSE,"Test 120 Day Accts";#N/A,#N/A,FALSE,"Tickmarks"}</definedName>
    <definedName name="new" localSheetId="9" hidden="1">{#N/A,#N/A,FALSE,"Aging Summary";#N/A,#N/A,FALSE,"Ratio Analysis";#N/A,#N/A,FALSE,"Test 120 Day Accts";#N/A,#N/A,FALSE,"Tickmarks"}</definedName>
    <definedName name="new" localSheetId="5" hidden="1">{#N/A,#N/A,FALSE,"Aging Summary";#N/A,#N/A,FALSE,"Ratio Analysis";#N/A,#N/A,FALSE,"Test 120 Day Accts";#N/A,#N/A,FALSE,"Tickmarks"}</definedName>
    <definedName name="new" hidden="1">{#N/A,#N/A,FALSE,"Aging Summary";#N/A,#N/A,FALSE,"Ratio Analysis";#N/A,#N/A,FALSE,"Test 120 Day Accts";#N/A,#N/A,FALSE,"Tickmarks"}</definedName>
    <definedName name="ngughuiyhuhhhhhhhhhhhhhhhhhh" localSheetId="9" hidden="1">#REF!</definedName>
    <definedName name="ngughuiyhuhhhhhhhhhhhhhhhhhh" hidden="1">#REF!</definedName>
    <definedName name="njkhoikh" localSheetId="9" hidden="1">#REF!</definedName>
    <definedName name="njkhoikh" hidden="1">#REF!</definedName>
    <definedName name="nmm" localSheetId="3" hidden="1">{#N/A,#N/A,FALSE,"VOL"}</definedName>
    <definedName name="nmm" localSheetId="7" hidden="1">{#N/A,#N/A,FALSE,"VOL"}</definedName>
    <definedName name="nmm" localSheetId="8" hidden="1">{#N/A,#N/A,FALSE,"VOL"}</definedName>
    <definedName name="nmm" localSheetId="4" hidden="1">{#N/A,#N/A,FALSE,"VOL"}</definedName>
    <definedName name="nmm" localSheetId="6" hidden="1">{#N/A,#N/A,FALSE,"VOL"}</definedName>
    <definedName name="nmm" localSheetId="1" hidden="1">{#N/A,#N/A,FALSE,"VOL"}</definedName>
    <definedName name="nmm" localSheetId="9" hidden="1">{#N/A,#N/A,FALSE,"VOL"}</definedName>
    <definedName name="nmm" localSheetId="5" hidden="1">{#N/A,#N/A,FALSE,"VOL"}</definedName>
    <definedName name="nmm" hidden="1">{#N/A,#N/A,FALSE,"VOL"}</definedName>
    <definedName name="NO" localSheetId="3" hidden="1">{#N/A,#N/A,FALSE,"VOL"}</definedName>
    <definedName name="NO" localSheetId="7" hidden="1">{#N/A,#N/A,FALSE,"VOL"}</definedName>
    <definedName name="NO" localSheetId="8" hidden="1">{#N/A,#N/A,FALSE,"VOL"}</definedName>
    <definedName name="NO" localSheetId="4" hidden="1">{#N/A,#N/A,FALSE,"VOL"}</definedName>
    <definedName name="NO" localSheetId="6" hidden="1">{#N/A,#N/A,FALSE,"VOL"}</definedName>
    <definedName name="NO" localSheetId="1" hidden="1">{#N/A,#N/A,FALSE,"VOL"}</definedName>
    <definedName name="NO" localSheetId="9" hidden="1">{#N/A,#N/A,FALSE,"VOL"}</definedName>
    <definedName name="NO" localSheetId="5" hidden="1">{#N/A,#N/A,FALSE,"VOL"}</definedName>
    <definedName name="NO" hidden="1">{#N/A,#N/A,FALSE,"VOL"}</definedName>
    <definedName name="NonTop_Stratum_Value" localSheetId="5">#REF!</definedName>
    <definedName name="NonTop_Stratum_Value">#REF!</definedName>
    <definedName name="Number_of_Selections">#REF!</definedName>
    <definedName name="Numof_Selections2">#REF!</definedName>
    <definedName name="ñfdsl" localSheetId="9">#REF!</definedName>
    <definedName name="ñfdsl">#REF!</definedName>
    <definedName name="ññ" localSheetId="9">#REF!</definedName>
    <definedName name="ññ">#REF!</definedName>
    <definedName name="OPPROD" localSheetId="9">#REF!</definedName>
    <definedName name="OPPROD" localSheetId="5">#REF!</definedName>
    <definedName name="OPPROD">#REF!</definedName>
    <definedName name="opt" localSheetId="9">#REF!</definedName>
    <definedName name="opt">#REF!</definedName>
    <definedName name="optr">#REF!</definedName>
    <definedName name="Others">#REF!</definedName>
    <definedName name="othersld">#REF!</definedName>
    <definedName name="OthersPCS">#REF!</definedName>
    <definedName name="PARAGUAY" localSheetId="5">#REF!</definedName>
    <definedName name="PARAGUAY">#REF!</definedName>
    <definedName name="participa" localSheetId="5">#REF!</definedName>
    <definedName name="participa">#REF!</definedName>
    <definedName name="Partidas_seleccionadas_test_de_">#REF!</definedName>
    <definedName name="Partidas_Selecionadas">#REF!</definedName>
    <definedName name="Percent_Threshold" localSheetId="5">#REF!</definedName>
    <definedName name="Percent_Threshold">#REF!</definedName>
    <definedName name="PL_Dollar_Threshold" localSheetId="5">#REF!</definedName>
    <definedName name="PL_Dollar_Threshold">#REF!</definedName>
    <definedName name="PL_Percent_Threshold" localSheetId="5">#REF!</definedName>
    <definedName name="PL_Percent_Threshold">#REF!</definedName>
    <definedName name="pmoslpcomb1">#REF!</definedName>
    <definedName name="pmoslpcomb2">#REF!</definedName>
    <definedName name="pmoslpnorte1">#REF!</definedName>
    <definedName name="pmoslpnorte2">#REF!</definedName>
    <definedName name="pmoslpsur1">#REF!</definedName>
    <definedName name="pmoslpsur2">#REF!</definedName>
    <definedName name="POLYAR" localSheetId="5">#REF!</definedName>
    <definedName name="POLYAR">#REF!</definedName>
    <definedName name="potir">#REF!</definedName>
    <definedName name="ppc" localSheetId="5">#REF!</definedName>
    <definedName name="ppc">#REF!</definedName>
    <definedName name="pr" localSheetId="5">#REF!</definedName>
    <definedName name="pr">#REF!</definedName>
    <definedName name="previs">#REF!</definedName>
    <definedName name="PS_Test_de_Gastos" localSheetId="9">#REF!</definedName>
    <definedName name="PS_Test_de_Gastos">#REF!</definedName>
    <definedName name="PY_Accounts_Receivable" localSheetId="5">#REF!</definedName>
    <definedName name="PY_Administration" localSheetId="5">#REF!</definedName>
    <definedName name="PY_Administration">#REF!</definedName>
    <definedName name="PY_Cash" localSheetId="5">#REF!</definedName>
    <definedName name="PY_Cash_Div_Dec" localSheetId="5">#REF!</definedName>
    <definedName name="PY_CASH_DIVIDENDS_DECLARED__per_common_share" localSheetId="5">#REF!</definedName>
    <definedName name="PY_Common_Equity" localSheetId="5">#REF!</definedName>
    <definedName name="PY_Cost_of_Sales" localSheetId="5">#REF!</definedName>
    <definedName name="PY_Current_Liabilities" localSheetId="5">#REF!</definedName>
    <definedName name="PY_Depreciation" localSheetId="5">#REF!</definedName>
    <definedName name="PY_Disc._Ops." localSheetId="5">#REF!</definedName>
    <definedName name="PY_Disc_allow">#REF!</definedName>
    <definedName name="PY_Disc_mnth">#REF!</definedName>
    <definedName name="PY_Disc_pd">#REF!</definedName>
    <definedName name="PY_Discounts">#REF!</definedName>
    <definedName name="PY_Earnings_per_share" localSheetId="5">#REF!</definedName>
    <definedName name="PY_Extraord." localSheetId="5">#REF!</definedName>
    <definedName name="PY_Gross_Profit" localSheetId="5">#REF!</definedName>
    <definedName name="PY_INC_AFT_TAX" localSheetId="5">#REF!</definedName>
    <definedName name="PY_INC_BEF_EXTRAORD" localSheetId="5">#REF!</definedName>
    <definedName name="PY_Inc_Bef_Tax" localSheetId="5">#REF!</definedName>
    <definedName name="PY_Intangible_Assets" localSheetId="5">#REF!</definedName>
    <definedName name="PY_Intangible_Assets">#REF!</definedName>
    <definedName name="PY_Interest_Expense" localSheetId="5">#REF!</definedName>
    <definedName name="PY_Inventory" localSheetId="5">#REF!</definedName>
    <definedName name="PY_LIABIL_EQUITY" localSheetId="5">#REF!</definedName>
    <definedName name="PY_LIABIL_EQUITY">#REF!</definedName>
    <definedName name="PY_Long_term_Debt__excl_Dfd_Taxes" localSheetId="5">#REF!</definedName>
    <definedName name="PY_LT_Debt" localSheetId="5">#REF!</definedName>
    <definedName name="PY_Market_Value_of_Equity" localSheetId="5">#REF!</definedName>
    <definedName name="PY_Marketable_Sec" localSheetId="5">#REF!</definedName>
    <definedName name="PY_Marketable_Sec">#REF!</definedName>
    <definedName name="PY_NET_INCOME" localSheetId="5">#REF!</definedName>
    <definedName name="PY_NET_PROFIT">#REF!</definedName>
    <definedName name="PY_Net_Revenue" localSheetId="5">#REF!</definedName>
    <definedName name="PY_Operating_Inc" localSheetId="5">#REF!</definedName>
    <definedName name="PY_Operating_Inc">#REF!</definedName>
    <definedName name="PY_Operating_Income" localSheetId="5">#REF!</definedName>
    <definedName name="PY_Operating_Income">#REF!</definedName>
    <definedName name="PY_Other_Curr_Assets" localSheetId="5">#REF!</definedName>
    <definedName name="PY_Other_Curr_Assets">#REF!</definedName>
    <definedName name="PY_Other_Exp" localSheetId="5">#REF!</definedName>
    <definedName name="PY_Other_Exp">#REF!</definedName>
    <definedName name="PY_Other_LT_Assets" localSheetId="5">#REF!</definedName>
    <definedName name="PY_Other_LT_Assets">#REF!</definedName>
    <definedName name="PY_Other_LT_Liabilities" localSheetId="5">#REF!</definedName>
    <definedName name="PY_Other_LT_Liabilities">#REF!</definedName>
    <definedName name="PY_Preferred_Stock" localSheetId="5">#REF!</definedName>
    <definedName name="PY_Preferred_Stock">#REF!</definedName>
    <definedName name="PY_QUICK_ASSETS" localSheetId="5">#REF!</definedName>
    <definedName name="PY_Ret_allow">#REF!</definedName>
    <definedName name="PY_Ret_mnth">#REF!</definedName>
    <definedName name="PY_Ret_pd">#REF!</definedName>
    <definedName name="PY_Retained_Earnings" localSheetId="5">#REF!</definedName>
    <definedName name="PY_Retained_Earnings">#REF!</definedName>
    <definedName name="PY_Returns">#REF!</definedName>
    <definedName name="PY_Selling" localSheetId="5">#REF!</definedName>
    <definedName name="PY_Selling">#REF!</definedName>
    <definedName name="PY_Tangible_Assets" localSheetId="5">#REF!</definedName>
    <definedName name="PY_Tangible_Assets">#REF!</definedName>
    <definedName name="PY_Tangible_Net_Worth" localSheetId="5">#REF!</definedName>
    <definedName name="PY_Taxes" localSheetId="5">#REF!</definedName>
    <definedName name="PY_TOTAL_ASSETS" localSheetId="5">#REF!</definedName>
    <definedName name="PY_TOTAL_CURR_ASSETS" localSheetId="5">#REF!</definedName>
    <definedName name="PY_TOTAL_DEBT" localSheetId="5">#REF!</definedName>
    <definedName name="PY_TOTAL_EQUITY" localSheetId="5">#REF!</definedName>
    <definedName name="PY_Trade_Payables" localSheetId="5">#REF!</definedName>
    <definedName name="PY_Weighted_Average" localSheetId="5">#REF!</definedName>
    <definedName name="PY_Working_Capital" localSheetId="5">#REF!</definedName>
    <definedName name="PY_Year_Income_Statement" localSheetId="5">#REF!</definedName>
    <definedName name="PY2_Accounts_Receivable" localSheetId="5">#REF!</definedName>
    <definedName name="PY2_Administration" localSheetId="5">#REF!</definedName>
    <definedName name="PY2_Cash" localSheetId="5">#REF!</definedName>
    <definedName name="PY2_Cash_Div_Dec" localSheetId="5">#REF!</definedName>
    <definedName name="PY2_CASH_DIVIDENDS_DECLARED__per_common_share" localSheetId="5">#REF!</definedName>
    <definedName name="PY2_Common_Equity" localSheetId="5">#REF!</definedName>
    <definedName name="PY2_Cost_of_Sales" localSheetId="5">#REF!</definedName>
    <definedName name="PY2_Current_Liabilities" localSheetId="5">#REF!</definedName>
    <definedName name="PY2_Depreciation" localSheetId="5">#REF!</definedName>
    <definedName name="PY2_Disc._Ops." localSheetId="5">#REF!</definedName>
    <definedName name="PY2_Earnings_per_share" localSheetId="5">#REF!</definedName>
    <definedName name="PY2_Extraord." localSheetId="5">#REF!</definedName>
    <definedName name="PY2_Gross_Profit" localSheetId="5">#REF!</definedName>
    <definedName name="PY2_INC_AFT_TAX" localSheetId="5">#REF!</definedName>
    <definedName name="PY2_INC_BEF_EXTRAORD" localSheetId="5">#REF!</definedName>
    <definedName name="PY2_Inc_Bef_Tax" localSheetId="5">#REF!</definedName>
    <definedName name="PY2_Intangible_Assets" localSheetId="5">#REF!</definedName>
    <definedName name="PY2_Interest_Expense" localSheetId="5">#REF!</definedName>
    <definedName name="PY2_Inventory" localSheetId="5">#REF!</definedName>
    <definedName name="PY2_LIABIL_EQUITY" localSheetId="5">#REF!</definedName>
    <definedName name="PY2_Long_term_Debt__excl_Dfd_Taxes" localSheetId="5">#REF!</definedName>
    <definedName name="PY2_LT_Debt" localSheetId="5">#REF!</definedName>
    <definedName name="PY2_Market_Value_of_Equity" localSheetId="5">#REF!</definedName>
    <definedName name="PY2_Marketable_Sec" localSheetId="5">#REF!</definedName>
    <definedName name="PY2_NET_INCOME" localSheetId="5">#REF!</definedName>
    <definedName name="PY2_Net_Revenue" localSheetId="5">#REF!</definedName>
    <definedName name="PY2_Operating_Inc" localSheetId="5">#REF!</definedName>
    <definedName name="PY2_Operating_Income" localSheetId="5">#REF!</definedName>
    <definedName name="PY2_Other_Curr_Assets" localSheetId="5">#REF!</definedName>
    <definedName name="PY2_Other_Exp." localSheetId="5">#REF!</definedName>
    <definedName name="PY2_Other_LT_Assets" localSheetId="5">#REF!</definedName>
    <definedName name="PY2_Other_LT_Liabilities" localSheetId="5">#REF!</definedName>
    <definedName name="PY2_Preferred_Stock" localSheetId="5">#REF!</definedName>
    <definedName name="PY2_QUICK_ASSETS" localSheetId="5">#REF!</definedName>
    <definedName name="PY2_Retained_Earnings" localSheetId="5">#REF!</definedName>
    <definedName name="PY2_Selling" localSheetId="5">#REF!</definedName>
    <definedName name="PY2_Tangible_Assets" localSheetId="5">#REF!</definedName>
    <definedName name="PY2_Tangible_Net_Worth" localSheetId="5">#REF!</definedName>
    <definedName name="PY2_Taxes" localSheetId="5">#REF!</definedName>
    <definedName name="PY2_TOTAL_ASSETS" localSheetId="5">#REF!</definedName>
    <definedName name="PY2_TOTAL_CURR_ASSETS" localSheetId="5">#REF!</definedName>
    <definedName name="PY2_TOTAL_DEBT" localSheetId="5">#REF!</definedName>
    <definedName name="PY2_TOTAL_EQUITY" localSheetId="5">#REF!</definedName>
    <definedName name="PY2_Trade_Payables" localSheetId="5">#REF!</definedName>
    <definedName name="PY2_Weighted_Average" localSheetId="5">#REF!</definedName>
    <definedName name="PY2_Working_Capital" localSheetId="5">#REF!</definedName>
    <definedName name="PY2_Year_Income_Statement" localSheetId="5">#REF!</definedName>
    <definedName name="PY3_Accounts_Receivable" localSheetId="5">#REF!</definedName>
    <definedName name="PY3_Administration" localSheetId="5">#REF!</definedName>
    <definedName name="PY3_Cash" localSheetId="5">#REF!</definedName>
    <definedName name="PY3_Common_Equity" localSheetId="5">#REF!</definedName>
    <definedName name="PY3_Cost_of_Sales" localSheetId="5">#REF!</definedName>
    <definedName name="PY3_Current_Liabilities" localSheetId="5">#REF!</definedName>
    <definedName name="PY3_Depreciation" localSheetId="5">#REF!</definedName>
    <definedName name="PY3_Disc._Ops." localSheetId="5">#REF!</definedName>
    <definedName name="PY3_Extraord." localSheetId="5">#REF!</definedName>
    <definedName name="PY3_Gross_Profit" localSheetId="5">#REF!</definedName>
    <definedName name="PY3_INC_AFT_TAX" localSheetId="5">#REF!</definedName>
    <definedName name="PY3_INC_BEF_EXTRAORD" localSheetId="5">#REF!</definedName>
    <definedName name="PY3_Inc_Bef_Tax" localSheetId="5">#REF!</definedName>
    <definedName name="PY3_Intangible_Assets" localSheetId="5">#REF!</definedName>
    <definedName name="PY3_Intangible_Assets">#REF!</definedName>
    <definedName name="PY3_Interest_Expense" localSheetId="5">#REF!</definedName>
    <definedName name="PY3_Inventory" localSheetId="5">#REF!</definedName>
    <definedName name="PY3_LIABIL_EQUITY" localSheetId="5">#REF!</definedName>
    <definedName name="PY3_Long_term_Debt__excl_Dfd_Taxes" localSheetId="5">#REF!</definedName>
    <definedName name="PY3_Marketable_Sec" localSheetId="5">#REF!</definedName>
    <definedName name="PY3_Marketable_Sec">#REF!</definedName>
    <definedName name="PY3_NET_INCOME" localSheetId="5">#REF!</definedName>
    <definedName name="PY3_Net_Revenue" localSheetId="5">#REF!</definedName>
    <definedName name="PY3_Operating_Inc" localSheetId="5">#REF!</definedName>
    <definedName name="PY3_Other_Curr_Assets" localSheetId="5">#REF!</definedName>
    <definedName name="PY3_Other_Curr_Assets">#REF!</definedName>
    <definedName name="PY3_Other_Exp." localSheetId="5">#REF!</definedName>
    <definedName name="PY3_Other_LT_Assets" localSheetId="5">#REF!</definedName>
    <definedName name="PY3_Other_LT_Assets">#REF!</definedName>
    <definedName name="PY3_Other_LT_Liabilities" localSheetId="5">#REF!</definedName>
    <definedName name="PY3_Other_LT_Liabilities">#REF!</definedName>
    <definedName name="PY3_Preferred_Stock" localSheetId="5">#REF!</definedName>
    <definedName name="PY3_Preferred_Stock">#REF!</definedName>
    <definedName name="PY3_QUICK_ASSETS" localSheetId="5">#REF!</definedName>
    <definedName name="PY3_Retained_Earnings" localSheetId="5">#REF!</definedName>
    <definedName name="PY3_Retained_Earnings">#REF!</definedName>
    <definedName name="PY3_Selling" localSheetId="5">#REF!</definedName>
    <definedName name="PY3_Tangible_Assets" localSheetId="5">#REF!</definedName>
    <definedName name="PY3_Tangible_Assets">#REF!</definedName>
    <definedName name="PY3_Taxes" localSheetId="5">#REF!</definedName>
    <definedName name="PY3_TOTAL_ASSETS" localSheetId="5">#REF!</definedName>
    <definedName name="PY3_TOTAL_CURR_ASSETS" localSheetId="5">#REF!</definedName>
    <definedName name="PY3_TOTAL_DEBT" localSheetId="5">#REF!</definedName>
    <definedName name="PY3_TOTAL_EQUITY" localSheetId="5">#REF!</definedName>
    <definedName name="PY3_Trade_Payables" localSheetId="5">#REF!</definedName>
    <definedName name="PY3_Year_Income_Statement" localSheetId="5">#REF!</definedName>
    <definedName name="PY4_Accounts_Receivable" localSheetId="5">#REF!</definedName>
    <definedName name="PY4_Administration" localSheetId="5">#REF!</definedName>
    <definedName name="PY4_Cash" localSheetId="5">#REF!</definedName>
    <definedName name="PY4_Common_Equity" localSheetId="5">#REF!</definedName>
    <definedName name="PY4_Cost_of_Sales" localSheetId="5">#REF!</definedName>
    <definedName name="PY4_Current_Liabilities" localSheetId="5">#REF!</definedName>
    <definedName name="PY4_Depreciation" localSheetId="5">#REF!</definedName>
    <definedName name="PY4_Disc._Ops." localSheetId="5">#REF!</definedName>
    <definedName name="PY4_Extraord." localSheetId="5">#REF!</definedName>
    <definedName name="PY4_Gross_Profit" localSheetId="5">#REF!</definedName>
    <definedName name="PY4_INC_AFT_TAX" localSheetId="5">#REF!</definedName>
    <definedName name="PY4_INC_BEF_EXTRAORD" localSheetId="5">#REF!</definedName>
    <definedName name="PY4_Inc_Bef_Tax" localSheetId="5">#REF!</definedName>
    <definedName name="PY4_Intangible_Assets" localSheetId="5">#REF!</definedName>
    <definedName name="PY4_Intangible_Assets">#REF!</definedName>
    <definedName name="PY4_Interest_Expense" localSheetId="5">#REF!</definedName>
    <definedName name="PY4_Inventory" localSheetId="5">#REF!</definedName>
    <definedName name="PY4_LIABIL_EQUITY" localSheetId="5">#REF!</definedName>
    <definedName name="PY4_Long_term_Debt__excl_Dfd_Taxes" localSheetId="5">#REF!</definedName>
    <definedName name="PY4_Marketable_Sec" localSheetId="5">#REF!</definedName>
    <definedName name="PY4_Marketable_Sec">#REF!</definedName>
    <definedName name="PY4_NET_INCOME" localSheetId="5">#REF!</definedName>
    <definedName name="PY4_Net_Revenue" localSheetId="5">#REF!</definedName>
    <definedName name="PY4_Operating_Inc" localSheetId="5">#REF!</definedName>
    <definedName name="PY4_Other_Cur_Assets" localSheetId="5">#REF!</definedName>
    <definedName name="PY4_Other_Cur_Assets">#REF!</definedName>
    <definedName name="PY4_Other_Exp." localSheetId="5">#REF!</definedName>
    <definedName name="PY4_Other_LT_Assets" localSheetId="5">#REF!</definedName>
    <definedName name="PY4_Other_LT_Assets">#REF!</definedName>
    <definedName name="PY4_Other_LT_Liabilities" localSheetId="5">#REF!</definedName>
    <definedName name="PY4_Other_LT_Liabilities">#REF!</definedName>
    <definedName name="PY4_Preferred_Stock" localSheetId="5">#REF!</definedName>
    <definedName name="PY4_Preferred_Stock">#REF!</definedName>
    <definedName name="PY4_QUICK_ASSETS" localSheetId="5">#REF!</definedName>
    <definedName name="PY4_Retained_Earnings" localSheetId="5">#REF!</definedName>
    <definedName name="PY4_Retained_Earnings">#REF!</definedName>
    <definedName name="PY4_Selling" localSheetId="5">#REF!</definedName>
    <definedName name="PY4_Tangible_Assets" localSheetId="5">#REF!</definedName>
    <definedName name="PY4_Tangible_Assets">#REF!</definedName>
    <definedName name="PY4_Taxes" localSheetId="5">#REF!</definedName>
    <definedName name="PY4_TOTAL_ASSETS" localSheetId="5">#REF!</definedName>
    <definedName name="PY4_TOTAL_CURR_ASSETS" localSheetId="5">#REF!</definedName>
    <definedName name="PY4_TOTAL_DEBT" localSheetId="5">#REF!</definedName>
    <definedName name="PY4_TOTAL_EQUITY" localSheetId="5">#REF!</definedName>
    <definedName name="PY4_Trade_Payables" localSheetId="5">#REF!</definedName>
    <definedName name="PY4_Year_Income_Statement" localSheetId="5">#REF!</definedName>
    <definedName name="PY5_Accounts_Receivable" localSheetId="5">#REF!</definedName>
    <definedName name="PY5_Accounts_Receivable">#REF!</definedName>
    <definedName name="PY5_Administration" localSheetId="5">#REF!</definedName>
    <definedName name="PY5_Cash" localSheetId="5">#REF!</definedName>
    <definedName name="PY5_Common_Equity" localSheetId="5">#REF!</definedName>
    <definedName name="PY5_Cost_of_Sales" localSheetId="5">#REF!</definedName>
    <definedName name="PY5_Current_Liabilities" localSheetId="5">#REF!</definedName>
    <definedName name="PY5_Depreciation" localSheetId="5">#REF!</definedName>
    <definedName name="PY5_Disc._Ops." localSheetId="5">#REF!</definedName>
    <definedName name="PY5_Extraord." localSheetId="5">#REF!</definedName>
    <definedName name="PY5_Gross_Profit" localSheetId="5">#REF!</definedName>
    <definedName name="PY5_INC_AFT_TAX" localSheetId="5">#REF!</definedName>
    <definedName name="PY5_INC_BEF_EXTRAORD" localSheetId="5">#REF!</definedName>
    <definedName name="PY5_Inc_Bef_Tax" localSheetId="5">#REF!</definedName>
    <definedName name="PY5_Intangible_Assets" localSheetId="5">#REF!</definedName>
    <definedName name="PY5_Intangible_Assets">#REF!</definedName>
    <definedName name="PY5_Interest_Expense" localSheetId="5">#REF!</definedName>
    <definedName name="PY5_Inventory" localSheetId="5">#REF!</definedName>
    <definedName name="PY5_Inventory">#REF!</definedName>
    <definedName name="PY5_LIABIL_EQUITY" localSheetId="5">#REF!</definedName>
    <definedName name="PY5_Long_term_Debt__excl_Dfd_Taxes" localSheetId="5">#REF!</definedName>
    <definedName name="PY5_Marketable_Sec" localSheetId="5">#REF!</definedName>
    <definedName name="PY5_Marketable_Sec">#REF!</definedName>
    <definedName name="PY5_NET_INCOME" localSheetId="5">#REF!</definedName>
    <definedName name="PY5_Net_Revenue" localSheetId="5">#REF!</definedName>
    <definedName name="PY5_Operating_Inc" localSheetId="5">#REF!</definedName>
    <definedName name="PY5_Other_Curr_Assets" localSheetId="5">#REF!</definedName>
    <definedName name="PY5_Other_Curr_Assets">#REF!</definedName>
    <definedName name="PY5_Other_Exp." localSheetId="5">#REF!</definedName>
    <definedName name="PY5_Other_LT_Assets" localSheetId="5">#REF!</definedName>
    <definedName name="PY5_Other_LT_Assets">#REF!</definedName>
    <definedName name="PY5_Other_LT_Liabilities" localSheetId="5">#REF!</definedName>
    <definedName name="PY5_Other_LT_Liabilities">#REF!</definedName>
    <definedName name="PY5_Preferred_Stock" localSheetId="5">#REF!</definedName>
    <definedName name="PY5_Preferred_Stock">#REF!</definedName>
    <definedName name="PY5_QUICK_ASSETS" localSheetId="5">#REF!</definedName>
    <definedName name="PY5_Retained_Earnings" localSheetId="5">#REF!</definedName>
    <definedName name="PY5_Retained_Earnings">#REF!</definedName>
    <definedName name="PY5_Selling" localSheetId="5">#REF!</definedName>
    <definedName name="PY5_Tangible_Assets" localSheetId="5">#REF!</definedName>
    <definedName name="PY5_Tangible_Assets">#REF!</definedName>
    <definedName name="PY5_Taxes" localSheetId="5">#REF!</definedName>
    <definedName name="PY5_TOTAL_ASSETS" localSheetId="5">#REF!</definedName>
    <definedName name="PY5_TOTAL_CURR_ASSETS" localSheetId="5">#REF!</definedName>
    <definedName name="PY5_TOTAL_DEBT" localSheetId="5">#REF!</definedName>
    <definedName name="PY5_TOTAL_EQUITY" localSheetId="5">#REF!</definedName>
    <definedName name="PY5_Trade_Payables" localSheetId="5">#REF!</definedName>
    <definedName name="PY5_Year_Income_Statement" localSheetId="5">#REF!</definedName>
    <definedName name="QGPL_CLTESLB">#REF!</definedName>
    <definedName name="quarter" localSheetId="5">#REF!</definedName>
    <definedName name="quarter">#REF!</definedName>
    <definedName name="R_Factor" localSheetId="5">#REF!</definedName>
    <definedName name="R_Factor">#REF!</definedName>
    <definedName name="R_Factor_AR_Balance">#REF!</definedName>
    <definedName name="R_Factor_SRD">#REF!</definedName>
    <definedName name="Ret_Allowance">#REF!</definedName>
    <definedName name="roie">#REF!</definedName>
    <definedName name="rt">#REF!</definedName>
    <definedName name="rte">#REF!</definedName>
    <definedName name="S_AcctDes">#REF!</definedName>
    <definedName name="S_Adjust">#REF!</definedName>
    <definedName name="S_AJE_Tot">#REF!</definedName>
    <definedName name="S_CompNum">#REF!</definedName>
    <definedName name="S_CY_Beg">#REF!</definedName>
    <definedName name="S_CY_End">#REF!</definedName>
    <definedName name="S_Diff_Amt">#REF!</definedName>
    <definedName name="S_Diff_Pct">#REF!</definedName>
    <definedName name="S_GrpNum">#REF!</definedName>
    <definedName name="S_Headings">#REF!</definedName>
    <definedName name="S_KeyValue">#REF!</definedName>
    <definedName name="S_PY_End">#REF!</definedName>
    <definedName name="S_RJE_Tot">#REF!</definedName>
    <definedName name="S_RowNum">#REF!</definedName>
    <definedName name="Sales">#REF!</definedName>
    <definedName name="salesld">#REF!</definedName>
    <definedName name="SalesPCS">#REF!</definedName>
    <definedName name="SAPBEXrevision" localSheetId="5" hidden="1">1</definedName>
    <definedName name="SAPBEXrevision" hidden="1">3</definedName>
    <definedName name="SAPBEXsysID" hidden="1">"PLW"</definedName>
    <definedName name="SAPBEXwbID" localSheetId="5" hidden="1">"0B3C5WPQ1PKHTD1CRY997L2MI"</definedName>
    <definedName name="SAPBEXwbID" hidden="1">"14RHU0IXG8KL7C7PJMON454VM"</definedName>
    <definedName name="sdfnlsd" hidden="1">#REF!</definedName>
    <definedName name="sectores">#REF!</definedName>
    <definedName name="sedal" localSheetId="5">#REF!</definedName>
    <definedName name="sedal">#REF!</definedName>
    <definedName name="Selection_Remainder" localSheetId="5">#REF!</definedName>
    <definedName name="Selection_Remainder">#REF!</definedName>
    <definedName name="sku" localSheetId="5">#REF!</definedName>
    <definedName name="sku">#REF!</definedName>
    <definedName name="skus" localSheetId="5">#REF!</definedName>
    <definedName name="skus">#REF!</definedName>
    <definedName name="Starting_Point" localSheetId="5">#REF!</definedName>
    <definedName name="Starting_Point">#REF!</definedName>
    <definedName name="STKDIARIO" localSheetId="5">#REF!</definedName>
    <definedName name="STKDIARIO">#REF!</definedName>
    <definedName name="STKDIARIOPX01" localSheetId="5">#REF!</definedName>
    <definedName name="STKDIARIOPX01">#REF!</definedName>
    <definedName name="STKDIARIOPX04" localSheetId="5">#REF!</definedName>
    <definedName name="STKDIARIOPX04">#REF!</definedName>
    <definedName name="Suma_de_ABR_U_3">#REF!</definedName>
    <definedName name="SUMMARY" localSheetId="5">#REF!</definedName>
    <definedName name="SUMMARY">#REF!</definedName>
    <definedName name="super" localSheetId="5">#REF!</definedName>
    <definedName name="super">#REF!</definedName>
    <definedName name="tablasun" localSheetId="5">#REF!</definedName>
    <definedName name="tablasun">#REF!</definedName>
    <definedName name="TbPy530159">#REF!</definedName>
    <definedName name="Tech">#REF!</definedName>
    <definedName name="techld">#REF!</definedName>
    <definedName name="TechPCS">#REF!</definedName>
    <definedName name="Test_de_Gastos_Mayores">#REF!</definedName>
    <definedName name="TEST0" localSheetId="5">#REF!</definedName>
    <definedName name="TEST0">#REF!</definedName>
    <definedName name="TEST1" localSheetId="5">#REF!</definedName>
    <definedName name="TEST1">#REF!</definedName>
    <definedName name="TEST10">#REF!</definedName>
    <definedName name="TEST11">#REF!</definedName>
    <definedName name="TEST12">#REF!</definedName>
    <definedName name="TEST13">#REF!</definedName>
    <definedName name="TEST14">#REF!</definedName>
    <definedName name="TEST15">#REF!</definedName>
    <definedName name="TEST16">#REF!</definedName>
    <definedName name="TEST17">#REF!</definedName>
    <definedName name="TEST18">#REF!</definedName>
    <definedName name="TEST19">#REF!</definedName>
    <definedName name="TEST20">#REF!</definedName>
    <definedName name="TEST21">#REF!</definedName>
    <definedName name="TEST22">#REF!</definedName>
    <definedName name="TEST23">#REF!</definedName>
    <definedName name="TEST24">#REF!</definedName>
    <definedName name="TEST25">#REF!</definedName>
    <definedName name="TEST26">#REF!</definedName>
    <definedName name="TEST27">#REF!</definedName>
    <definedName name="TEST28">#REF!</definedName>
    <definedName name="TEST29">#REF!</definedName>
    <definedName name="TEST30">#REF!</definedName>
    <definedName name="TEST31">#REF!</definedName>
    <definedName name="TEST32">#REF!</definedName>
    <definedName name="TEST33">#REF!</definedName>
    <definedName name="TEST34">#REF!</definedName>
    <definedName name="TEST35">#REF!</definedName>
    <definedName name="TEST36">#REF!</definedName>
    <definedName name="TEST6">#REF!</definedName>
    <definedName name="TEST7">#REF!</definedName>
    <definedName name="TEST8">#REF!</definedName>
    <definedName name="TEST9">#REF!</definedName>
    <definedName name="TESTKEYS" localSheetId="5">#REF!</definedName>
    <definedName name="TESTKEYS">#REF!</definedName>
    <definedName name="TextRefCopy1">#REF!</definedName>
    <definedName name="TextRefCopy10" localSheetId="5">#REF!</definedName>
    <definedName name="TextRefCopy10">#REF!</definedName>
    <definedName name="TextRefCopy100" localSheetId="5">#REF!</definedName>
    <definedName name="TextRefCopy100">#REF!</definedName>
    <definedName name="TextRefCopy102" localSheetId="5">#REF!</definedName>
    <definedName name="TextRefCopy102">#REF!</definedName>
    <definedName name="TextRefCopy103" localSheetId="5">#REF!</definedName>
    <definedName name="TextRefCopy103">#REF!</definedName>
    <definedName name="TextRefCopy104" localSheetId="5">#REF!</definedName>
    <definedName name="TextRefCopy104">#REF!</definedName>
    <definedName name="TextRefCopy105" localSheetId="5">#REF!</definedName>
    <definedName name="TextRefCopy105">#REF!</definedName>
    <definedName name="TextRefCopy107" localSheetId="5">#REF!</definedName>
    <definedName name="TextRefCopy107">#REF!</definedName>
    <definedName name="TextRefCopy108" localSheetId="5">#REF!</definedName>
    <definedName name="TextRefCopy108">#REF!</definedName>
    <definedName name="TextRefCopy109" localSheetId="5">#REF!</definedName>
    <definedName name="TextRefCopy109">#REF!</definedName>
    <definedName name="TextRefCopy11" localSheetId="5">#REF!</definedName>
    <definedName name="TextRefCopy111">#REF!</definedName>
    <definedName name="TextRefCopy112" localSheetId="5">#REF!</definedName>
    <definedName name="TextRefCopy112">#REF!</definedName>
    <definedName name="TextRefCopy113" localSheetId="5">#REF!</definedName>
    <definedName name="TextRefCopy113">#REF!</definedName>
    <definedName name="TextRefCopy114">#REF!</definedName>
    <definedName name="TextRefCopy116" localSheetId="5">#REF!</definedName>
    <definedName name="TextRefCopy116">#REF!</definedName>
    <definedName name="TextRefCopy118" localSheetId="5">#REF!</definedName>
    <definedName name="TextRefCopy118">#REF!</definedName>
    <definedName name="TextRefCopy119" localSheetId="5">#REF!</definedName>
    <definedName name="TextRefCopy119">#REF!</definedName>
    <definedName name="TextRefCopy12" localSheetId="5">#REF!</definedName>
    <definedName name="TextRefCopy120" localSheetId="5">#REF!</definedName>
    <definedName name="TextRefCopy120">#REF!</definedName>
    <definedName name="TextRefCopy121" localSheetId="5">#REF!</definedName>
    <definedName name="TextRefCopy121">#REF!</definedName>
    <definedName name="TextRefCopy122">#REF!</definedName>
    <definedName name="TextRefCopy123">#REF!</definedName>
    <definedName name="TextRefCopy127" localSheetId="5">#REF!</definedName>
    <definedName name="TextRefCopy127">#REF!</definedName>
    <definedName name="TextRefCopy13" localSheetId="5">#REF!</definedName>
    <definedName name="TextRefCopy14" localSheetId="5">#REF!</definedName>
    <definedName name="TextRefCopy15" localSheetId="5">#REF!</definedName>
    <definedName name="TextRefCopy169">#REF!</definedName>
    <definedName name="TextRefCopy171">#REF!</definedName>
    <definedName name="TextRefCopy172">#REF!</definedName>
    <definedName name="TextRefCopy173">#REF!</definedName>
    <definedName name="TextRefCopy175">#REF!</definedName>
    <definedName name="TextRefCopy177">#REF!</definedName>
    <definedName name="TextRefCopy178">#REF!</definedName>
    <definedName name="TextRefCopy29">#REF!</definedName>
    <definedName name="TextRefCopy3" localSheetId="5">#REF!</definedName>
    <definedName name="TextRefCopy3">#REF!</definedName>
    <definedName name="TextRefCopy30">#REF!</definedName>
    <definedName name="TextRefCopy31">#REF!</definedName>
    <definedName name="TextRefCopy32">#REF!</definedName>
    <definedName name="TextRefCopy35">#REF!</definedName>
    <definedName name="TextRefCopy37">#REF!</definedName>
    <definedName name="TextRefCopy38">#REF!</definedName>
    <definedName name="TextRefCopy39">#REF!</definedName>
    <definedName name="TextRefCopy4" localSheetId="5">#REF!</definedName>
    <definedName name="TextRefCopy4">#REF!</definedName>
    <definedName name="TextRefCopy41">#REF!</definedName>
    <definedName name="TextRefCopy42" localSheetId="5">#REF!</definedName>
    <definedName name="TextRefCopy42">#REF!</definedName>
    <definedName name="TextRefCopy43" localSheetId="5">#REF!</definedName>
    <definedName name="TextRefCopy44" localSheetId="5">#REF!</definedName>
    <definedName name="TextRefCopy44">#REF!</definedName>
    <definedName name="TextRefCopy46">#REF!</definedName>
    <definedName name="TextRefCopy53" localSheetId="5">#REF!</definedName>
    <definedName name="TextRefCopy53">#REF!</definedName>
    <definedName name="TextRefCopy54" localSheetId="5">#REF!</definedName>
    <definedName name="TextRefCopy54">#REF!</definedName>
    <definedName name="TextRefCopy55" localSheetId="5">#REF!</definedName>
    <definedName name="TextRefCopy55">#REF!</definedName>
    <definedName name="TextRefCopy56" localSheetId="5">#REF!</definedName>
    <definedName name="TextRefCopy56">#REF!</definedName>
    <definedName name="TextRefCopy6">#REF!</definedName>
    <definedName name="TextRefCopy63" localSheetId="5">#REF!</definedName>
    <definedName name="TextRefCopy63">#REF!</definedName>
    <definedName name="TextRefCopy65" localSheetId="5">#REF!</definedName>
    <definedName name="TextRefCopy65">#REF!</definedName>
    <definedName name="TextRefCopy66" localSheetId="5">#REF!</definedName>
    <definedName name="TextRefCopy66">#REF!</definedName>
    <definedName name="TextRefCopy67" localSheetId="5">#REF!</definedName>
    <definedName name="TextRefCopy67">#REF!</definedName>
    <definedName name="TextRefCopy68" localSheetId="5">#REF!</definedName>
    <definedName name="TextRefCopy68">#REF!</definedName>
    <definedName name="TextRefCopy7" localSheetId="5">#REF!</definedName>
    <definedName name="TextRefCopy7">#REF!</definedName>
    <definedName name="TextRefCopy70" localSheetId="5">#REF!</definedName>
    <definedName name="TextRefCopy70">#REF!</definedName>
    <definedName name="TextRefCopy71" localSheetId="5">#REF!</definedName>
    <definedName name="TextRefCopy71">#REF!</definedName>
    <definedName name="TextRefCopy73" localSheetId="5">#REF!</definedName>
    <definedName name="TextRefCopy73">#REF!</definedName>
    <definedName name="TextRefCopy75" localSheetId="5">#REF!</definedName>
    <definedName name="TextRefCopy75">#REF!</definedName>
    <definedName name="TextRefCopy77" localSheetId="5">#REF!</definedName>
    <definedName name="TextRefCopy77">#REF!</definedName>
    <definedName name="TextRefCopy79" localSheetId="5">#REF!</definedName>
    <definedName name="TextRefCopy79">#REF!</definedName>
    <definedName name="TextRefCopy8" localSheetId="5">#REF!</definedName>
    <definedName name="TextRefCopy8">#REF!</definedName>
    <definedName name="TextRefCopy80" localSheetId="5">#REF!</definedName>
    <definedName name="TextRefCopy80">#REF!</definedName>
    <definedName name="TextRefCopy82" localSheetId="5">#REF!</definedName>
    <definedName name="TextRefCopy82">#REF!</definedName>
    <definedName name="TextRefCopy85" localSheetId="5">#REF!</definedName>
    <definedName name="TextRefCopy86" localSheetId="5">#REF!</definedName>
    <definedName name="TextRefCopy88" localSheetId="5">#REF!</definedName>
    <definedName name="TextRefCopy89" localSheetId="5">#REF!</definedName>
    <definedName name="TextRefCopy90" localSheetId="5">#REF!</definedName>
    <definedName name="TextRefCopy91" localSheetId="5">#REF!</definedName>
    <definedName name="TextRefCopy92" localSheetId="5">#REF!</definedName>
    <definedName name="TextRefCopy93" localSheetId="5">#REF!</definedName>
    <definedName name="TextRefCopy97" localSheetId="5">#REF!</definedName>
    <definedName name="TextRefCopy97">#REF!</definedName>
    <definedName name="TextRefCopy98">#REF!</definedName>
    <definedName name="TextRefCopyRangeCount" localSheetId="5" hidden="1">12</definedName>
    <definedName name="TextRefCopyRangeCount" hidden="1">1</definedName>
    <definedName name="Top_Stratum_Number" localSheetId="5">#REF!</definedName>
    <definedName name="Top_Stratum_Number">#REF!</definedName>
    <definedName name="Top_Stratum_Value" localSheetId="5">#REF!</definedName>
    <definedName name="Top_Stratum_Value">#REF!</definedName>
    <definedName name="Total_Amount">#REF!</definedName>
    <definedName name="Total_Number_Selections" localSheetId="5">#REF!</definedName>
    <definedName name="Total_Number_Selections">#REF!</definedName>
    <definedName name="tp" localSheetId="5">#REF!</definedName>
    <definedName name="tp">#REF!</definedName>
    <definedName name="Unidades" localSheetId="5">#REF!</definedName>
    <definedName name="Unidades">#REF!</definedName>
    <definedName name="URUGUAY" localSheetId="5">#REF!</definedName>
    <definedName name="URUGUAY">#REF!</definedName>
    <definedName name="vencidos">#REF!</definedName>
    <definedName name="vigencia" localSheetId="5">#REF!</definedName>
    <definedName name="vigencia">#REF!</definedName>
    <definedName name="vpphold">#REF!</definedName>
    <definedName name="VTADIAR" localSheetId="5">#REF!</definedName>
    <definedName name="VTADIAR">#REF!</definedName>
    <definedName name="VTO">#REF!</definedName>
    <definedName name="vtoañoc">#REF!</definedName>
    <definedName name="vtoañon">#REF!</definedName>
    <definedName name="vtoaños">#REF!</definedName>
    <definedName name="VTOSN">#REF!</definedName>
    <definedName name="WDSD" hidden="1">#REF!</definedName>
    <definedName name="wrn.Aging._.and._.Trend._.Analysis." localSheetId="3"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localSheetId="8" hidden="1">{#N/A,#N/A,FALSE,"Aging Summary";#N/A,#N/A,FALSE,"Ratio Analysis";#N/A,#N/A,FALSE,"Test 120 Day Accts";#N/A,#N/A,FALSE,"Tickmarks"}</definedName>
    <definedName name="wrn.Aging._.and._.Trend._.Analysis." localSheetId="4" hidden="1">{#N/A,#N/A,FALSE,"Aging Summary";#N/A,#N/A,FALSE,"Ratio Analysis";#N/A,#N/A,FALSE,"Test 120 Day Accts";#N/A,#N/A,FALSE,"Tickmarks"}</definedName>
    <definedName name="wrn.Aging._.and._.Trend._.Analysis." localSheetId="6" hidden="1">{#N/A,#N/A,FALSE,"Aging Summary";#N/A,#N/A,FALSE,"Ratio Analysis";#N/A,#N/A,FALSE,"Test 120 Day Accts";#N/A,#N/A,FALSE,"Tickmarks"}</definedName>
    <definedName name="wrn.Aging._.and._.Trend._.Analysis." localSheetId="1" hidden="1">{#N/A,#N/A,FALSE,"Aging Summary";#N/A,#N/A,FALSE,"Ratio Analysis";#N/A,#N/A,FALSE,"Test 120 Day Accts";#N/A,#N/A,FALSE,"Tickmarks"}</definedName>
    <definedName name="wrn.Aging._.and._.Trend._.Analysis." localSheetId="9" hidden="1">{#N/A,#N/A,FALSE,"Aging Summary";#N/A,#N/A,FALSE,"Ratio Analysis";#N/A,#N/A,FALSE,"Test 120 Day Accts";#N/A,#N/A,FALSE,"Tickmarks"}</definedName>
    <definedName name="wrn.Aging._.and._.Trend._.Analysis." localSheetId="5"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Volumen." localSheetId="3" hidden="1">{#N/A,#N/A,FALSE,"VOL"}</definedName>
    <definedName name="wrn.Volumen." localSheetId="7" hidden="1">{#N/A,#N/A,FALSE,"VOL"}</definedName>
    <definedName name="wrn.Volumen." localSheetId="8" hidden="1">{#N/A,#N/A,FALSE,"VOL"}</definedName>
    <definedName name="wrn.Volumen." localSheetId="4" hidden="1">{#N/A,#N/A,FALSE,"VOL"}</definedName>
    <definedName name="wrn.Volumen." localSheetId="6" hidden="1">{#N/A,#N/A,FALSE,"VOL"}</definedName>
    <definedName name="wrn.Volumen." localSheetId="1" hidden="1">{#N/A,#N/A,FALSE,"VOL"}</definedName>
    <definedName name="wrn.Volumen." localSheetId="9" hidden="1">{#N/A,#N/A,FALSE,"VOL"}</definedName>
    <definedName name="wrn.Volumen." localSheetId="5" hidden="1">{#N/A,#N/A,FALSE,"VOL"}</definedName>
    <definedName name="wrn.Volumen." hidden="1">{#N/A,#N/A,FALSE,"VOL"}</definedName>
    <definedName name="xdc">#REF!</definedName>
    <definedName name="XREF_COLUMN_1" hidden="1">#REF!</definedName>
    <definedName name="XREF_COLUMN_10" hidden="1">#REF!</definedName>
    <definedName name="XREF_COLUMN_11" localSheetId="5" hidden="1">VPN!#REF!</definedName>
    <definedName name="XREF_COLUMN_12" localSheetId="7" hidden="1">#REF!</definedName>
    <definedName name="XREF_COLUMN_12" localSheetId="8" hidden="1">#REF!</definedName>
    <definedName name="XREF_COLUMN_12" localSheetId="1" hidden="1">#REF!</definedName>
    <definedName name="XREF_COLUMN_12" localSheetId="5" hidden="1">VPN!#REF!</definedName>
    <definedName name="XREF_COLUMN_12" hidden="1">#REF!</definedName>
    <definedName name="XREF_COLUMN_13" localSheetId="7" hidden="1">#REF!</definedName>
    <definedName name="XREF_COLUMN_13" localSheetId="8" hidden="1">#REF!</definedName>
    <definedName name="XREF_COLUMN_13" localSheetId="1" hidden="1">#REF!</definedName>
    <definedName name="XREF_COLUMN_13" localSheetId="5" hidden="1">VPN!#REF!</definedName>
    <definedName name="XREF_COLUMN_13" hidden="1">#REF!</definedName>
    <definedName name="XREF_COLUMN_14" localSheetId="7" hidden="1">#REF!</definedName>
    <definedName name="XREF_COLUMN_14" localSheetId="8" hidden="1">#REF!</definedName>
    <definedName name="XREF_COLUMN_14" localSheetId="1" hidden="1">#REF!</definedName>
    <definedName name="XREF_COLUMN_14" localSheetId="5" hidden="1">VPN!$Q:$Q</definedName>
    <definedName name="XREF_COLUMN_14" hidden="1">#REF!</definedName>
    <definedName name="XREF_COLUMN_15" localSheetId="1" hidden="1">#REF!</definedName>
    <definedName name="XREF_COLUMN_15" localSheetId="5" hidden="1">#REF!</definedName>
    <definedName name="XREF_COLUMN_15" hidden="1">#REF!</definedName>
    <definedName name="XREF_COLUMN_17" localSheetId="5" hidden="1">#REF!</definedName>
    <definedName name="XREF_COLUMN_17" hidden="1">#REF!</definedName>
    <definedName name="XREF_COLUMN_2" hidden="1">#REF!</definedName>
    <definedName name="XREF_COLUMN_24" hidden="1">#REF!</definedName>
    <definedName name="XREF_COLUMN_4" localSheetId="5" hidden="1">#REF!</definedName>
    <definedName name="XREF_COLUMN_5" localSheetId="5" hidden="1">VPN!$D:$D</definedName>
    <definedName name="XREF_COLUMN_7" localSheetId="7" hidden="1">#REF!</definedName>
    <definedName name="XREF_COLUMN_7" localSheetId="8" hidden="1">#REF!</definedName>
    <definedName name="XREF_COLUMN_7" localSheetId="1" hidden="1">#REF!</definedName>
    <definedName name="XREF_COLUMN_7" hidden="1">#REF!</definedName>
    <definedName name="XREF_COLUMN_9" localSheetId="1" hidden="1">#REF!</definedName>
    <definedName name="XREF_COLUMN_9" hidden="1">#REF!</definedName>
    <definedName name="XRefActiveRow" localSheetId="5" hidden="1">#REF!</definedName>
    <definedName name="XRefActiveRow" hidden="1">#REF!</definedName>
    <definedName name="XRefColumnsCount" localSheetId="5" hidden="1">14</definedName>
    <definedName name="XRefColumnsCount" hidden="1">2</definedName>
    <definedName name="XRefCopy1" localSheetId="5" hidden="1">#REF!</definedName>
    <definedName name="XRefCopy1" hidden="1">#REF!</definedName>
    <definedName name="XRefCopy10" localSheetId="5" hidden="1">#REF!</definedName>
    <definedName name="XRefCopy100" localSheetId="5" hidden="1">#REF!</definedName>
    <definedName name="XRefCopy100" hidden="1">#REF!</definedName>
    <definedName name="XRefCopy100Row" localSheetId="5" hidden="1">#REF!</definedName>
    <definedName name="XRefCopy100Row" hidden="1">#REF!</definedName>
    <definedName name="XRefCopy101" localSheetId="5" hidden="1">#REF!</definedName>
    <definedName name="XRefCopy101" hidden="1">#REF!</definedName>
    <definedName name="XRefCopy101Row" localSheetId="5" hidden="1">#REF!</definedName>
    <definedName name="XRefCopy101Row" hidden="1">#REF!</definedName>
    <definedName name="XRefCopy102" localSheetId="5" hidden="1">#REF!</definedName>
    <definedName name="XRefCopy102" hidden="1">#REF!</definedName>
    <definedName name="XRefCopy102Row" localSheetId="5" hidden="1">#REF!</definedName>
    <definedName name="XRefCopy102Row" hidden="1">#REF!</definedName>
    <definedName name="XRefCopy103" localSheetId="5" hidden="1">#REF!</definedName>
    <definedName name="XRefCopy103" hidden="1">#REF!</definedName>
    <definedName name="XRefCopy103Row" localSheetId="5" hidden="1">#REF!</definedName>
    <definedName name="XRefCopy103Row" hidden="1">#REF!</definedName>
    <definedName name="XRefCopy104" localSheetId="5" hidden="1">#REF!</definedName>
    <definedName name="XRefCopy104" hidden="1">#REF!</definedName>
    <definedName name="XRefCopy104Row" localSheetId="5" hidden="1">#REF!</definedName>
    <definedName name="XRefCopy104Row" hidden="1">#REF!</definedName>
    <definedName name="XRefCopy105" hidden="1">#REF!</definedName>
    <definedName name="XRefCopy105Row" localSheetId="5" hidden="1">#REF!</definedName>
    <definedName name="XRefCopy105Row" hidden="1">#REF!</definedName>
    <definedName name="XRefCopy106" hidden="1">#REF!</definedName>
    <definedName name="XRefCopy106Row" localSheetId="5" hidden="1">#REF!</definedName>
    <definedName name="XRefCopy106Row" hidden="1">#REF!</definedName>
    <definedName name="XRefCopy107" hidden="1">#REF!</definedName>
    <definedName name="XRefCopy107Row" localSheetId="5" hidden="1">#REF!</definedName>
    <definedName name="XRefCopy107Row" hidden="1">#REF!</definedName>
    <definedName name="XRefCopy108" hidden="1">#REF!</definedName>
    <definedName name="XRefCopy108Row" localSheetId="5" hidden="1">#REF!</definedName>
    <definedName name="XRefCopy108Row" hidden="1">#REF!</definedName>
    <definedName name="XRefCopy109" hidden="1">#REF!</definedName>
    <definedName name="XRefCopy109Row" localSheetId="5" hidden="1">#REF!</definedName>
    <definedName name="XRefCopy109Row" hidden="1">#REF!</definedName>
    <definedName name="XRefCopy10Row" localSheetId="5" hidden="1">#REF!</definedName>
    <definedName name="XRefCopy10Row" hidden="1">#REF!</definedName>
    <definedName name="XRefCopy11" localSheetId="5" hidden="1">#REF!</definedName>
    <definedName name="XRefCopy110Row" localSheetId="5" hidden="1">#REF!</definedName>
    <definedName name="XRefCopy110Row" hidden="1">#REF!</definedName>
    <definedName name="XRefCopy111Row" localSheetId="5" hidden="1">#REF!</definedName>
    <definedName name="XRefCopy111Row" hidden="1">#REF!</definedName>
    <definedName name="XRefCopy112" hidden="1">#REF!</definedName>
    <definedName name="XRefCopy112Row" localSheetId="5" hidden="1">#REF!</definedName>
    <definedName name="XRefCopy112Row" hidden="1">#REF!</definedName>
    <definedName name="XRefCopy113" hidden="1">#REF!</definedName>
    <definedName name="XRefCopy113Row" localSheetId="5" hidden="1">#REF!</definedName>
    <definedName name="XRefCopy113Row" hidden="1">#REF!</definedName>
    <definedName name="XRefCopy114" hidden="1">#REF!</definedName>
    <definedName name="XRefCopy114Row" localSheetId="5" hidden="1">#REF!</definedName>
    <definedName name="XRefCopy114Row" hidden="1">#REF!</definedName>
    <definedName name="XRefCopy115" hidden="1">#REF!</definedName>
    <definedName name="XRefCopy115Row" localSheetId="5" hidden="1">#REF!</definedName>
    <definedName name="XRefCopy115Row" hidden="1">#REF!</definedName>
    <definedName name="XRefCopy116" hidden="1">#REF!</definedName>
    <definedName name="XRefCopy116Row" localSheetId="5" hidden="1">#REF!</definedName>
    <definedName name="XRefCopy116Row" hidden="1">#REF!</definedName>
    <definedName name="XRefCopy117" hidden="1">#REF!</definedName>
    <definedName name="XRefCopy117Row" localSheetId="5" hidden="1">#REF!</definedName>
    <definedName name="XRefCopy117Row" hidden="1">#REF!</definedName>
    <definedName name="XRefCopy118" localSheetId="5" hidden="1">#REF!</definedName>
    <definedName name="XRefCopy118" hidden="1">#REF!</definedName>
    <definedName name="XRefCopy118Row" localSheetId="5" hidden="1">#REF!</definedName>
    <definedName name="XRefCopy118Row" hidden="1">#REF!</definedName>
    <definedName name="XRefCopy119" localSheetId="5" hidden="1">#REF!</definedName>
    <definedName name="XRefCopy119" hidden="1">#REF!</definedName>
    <definedName name="XRefCopy119Row" localSheetId="5" hidden="1">#REF!</definedName>
    <definedName name="XRefCopy119Row" hidden="1">#REF!</definedName>
    <definedName name="XRefCopy11Row" localSheetId="5" hidden="1">#REF!</definedName>
    <definedName name="XRefCopy11Row" hidden="1">#REF!</definedName>
    <definedName name="XRefCopy12" hidden="1">#REF!</definedName>
    <definedName name="XRefCopy120" localSheetId="5" hidden="1">#REF!</definedName>
    <definedName name="XRefCopy120" hidden="1">#REF!</definedName>
    <definedName name="XRefCopy120Row" localSheetId="5" hidden="1">#REF!</definedName>
    <definedName name="XRefCopy120Row" hidden="1">#REF!</definedName>
    <definedName name="XRefCopy121" localSheetId="5" hidden="1">#REF!</definedName>
    <definedName name="XRefCopy121" hidden="1">#REF!</definedName>
    <definedName name="XRefCopy121Row" localSheetId="5" hidden="1">#REF!</definedName>
    <definedName name="XRefCopy121Row" hidden="1">#REF!</definedName>
    <definedName name="XRefCopy122" localSheetId="5" hidden="1">#REF!</definedName>
    <definedName name="XRefCopy122" hidden="1">#REF!</definedName>
    <definedName name="XRefCopy122Row" localSheetId="5" hidden="1">#REF!</definedName>
    <definedName name="XRefCopy122Row" hidden="1">#REF!</definedName>
    <definedName name="XRefCopy123" hidden="1">#REF!</definedName>
    <definedName name="XRefCopy123Row" localSheetId="5" hidden="1">#REF!</definedName>
    <definedName name="XRefCopy123Row" hidden="1">#REF!</definedName>
    <definedName name="XRefCopy124" hidden="1">#REF!</definedName>
    <definedName name="XRefCopy124Row" localSheetId="5" hidden="1">#REF!</definedName>
    <definedName name="XRefCopy124Row" hidden="1">#REF!</definedName>
    <definedName name="XRefCopy125" hidden="1">#REF!</definedName>
    <definedName name="XRefCopy125Row" localSheetId="5" hidden="1">#REF!</definedName>
    <definedName name="XRefCopy125Row" hidden="1">#REF!</definedName>
    <definedName name="XRefCopy126" hidden="1">#REF!</definedName>
    <definedName name="XRefCopy126Row" localSheetId="5" hidden="1">#REF!</definedName>
    <definedName name="XRefCopy126Row" hidden="1">#REF!</definedName>
    <definedName name="XRefCopy127" hidden="1">#REF!</definedName>
    <definedName name="XRefCopy127Row" localSheetId="5" hidden="1">#REF!</definedName>
    <definedName name="XRefCopy127Row" hidden="1">#REF!</definedName>
    <definedName name="XRefCopy128" hidden="1">#REF!</definedName>
    <definedName name="XRefCopy129" hidden="1">#REF!</definedName>
    <definedName name="XRefCopy129Row" localSheetId="5" hidden="1">#REF!</definedName>
    <definedName name="XRefCopy129Row" hidden="1">#REF!</definedName>
    <definedName name="XRefCopy12Row" localSheetId="5" hidden="1">#REF!</definedName>
    <definedName name="XRefCopy12Row" hidden="1">#REF!</definedName>
    <definedName name="XRefCopy13" localSheetId="5" hidden="1">#REF!</definedName>
    <definedName name="XRefCopy130" hidden="1">#REF!</definedName>
    <definedName name="XRefCopy130Row" localSheetId="5" hidden="1">#REF!</definedName>
    <definedName name="XRefCopy130Row" hidden="1">#REF!</definedName>
    <definedName name="XRefCopy131" hidden="1">#REF!</definedName>
    <definedName name="XRefCopy131Row" localSheetId="5" hidden="1">#REF!</definedName>
    <definedName name="XRefCopy131Row" hidden="1">#REF!</definedName>
    <definedName name="XRefCopy132" localSheetId="5" hidden="1">#REF!</definedName>
    <definedName name="XRefCopy132" hidden="1">#REF!</definedName>
    <definedName name="XRefCopy132Row" localSheetId="5" hidden="1">#REF!</definedName>
    <definedName name="XRefCopy132Row" hidden="1">#REF!</definedName>
    <definedName name="XRefCopy133" localSheetId="5" hidden="1">#REF!</definedName>
    <definedName name="XRefCopy133" hidden="1">#REF!</definedName>
    <definedName name="XRefCopy133Row" localSheetId="5" hidden="1">#REF!</definedName>
    <definedName name="XRefCopy133Row" hidden="1">#REF!</definedName>
    <definedName name="XRefCopy134" hidden="1">#REF!</definedName>
    <definedName name="XRefCopy134Row" localSheetId="5" hidden="1">#REF!</definedName>
    <definedName name="XRefCopy134Row" hidden="1">#REF!</definedName>
    <definedName name="XRefCopy135" hidden="1">#REF!</definedName>
    <definedName name="XRefCopy135Row" localSheetId="5" hidden="1">#REF!</definedName>
    <definedName name="XRefCopy135Row" hidden="1">#REF!</definedName>
    <definedName name="XRefCopy136" hidden="1">#REF!</definedName>
    <definedName name="XRefCopy136Row" localSheetId="5" hidden="1">#REF!</definedName>
    <definedName name="XRefCopy136Row" hidden="1">#REF!</definedName>
    <definedName name="XRefCopy137" hidden="1">#REF!</definedName>
    <definedName name="XRefCopy137Row" localSheetId="5" hidden="1">#REF!</definedName>
    <definedName name="XRefCopy137Row" hidden="1">#REF!</definedName>
    <definedName name="XRefCopy138" hidden="1">#REF!</definedName>
    <definedName name="XRefCopy138Row" localSheetId="5" hidden="1">#REF!</definedName>
    <definedName name="XRefCopy138Row" hidden="1">#REF!</definedName>
    <definedName name="XRefCopy139" hidden="1">#REF!</definedName>
    <definedName name="XRefCopy139Row" localSheetId="5" hidden="1">#REF!</definedName>
    <definedName name="XRefCopy139Row" hidden="1">#REF!</definedName>
    <definedName name="XRefCopy13Row" localSheetId="5" hidden="1">#REF!</definedName>
    <definedName name="XRefCopy13Row" hidden="1">#REF!</definedName>
    <definedName name="XRefCopy140" hidden="1">#REF!</definedName>
    <definedName name="XRefCopy140Row" localSheetId="5" hidden="1">#REF!</definedName>
    <definedName name="XRefCopy140Row" hidden="1">#REF!</definedName>
    <definedName name="XRefCopy141Row" localSheetId="5" hidden="1">#REF!</definedName>
    <definedName name="XRefCopy141Row" hidden="1">#REF!</definedName>
    <definedName name="XRefCopy142" localSheetId="5" hidden="1">#REF!</definedName>
    <definedName name="XRefCopy142Row" localSheetId="5" hidden="1">#REF!</definedName>
    <definedName name="XRefCopy142Row" hidden="1">#REF!</definedName>
    <definedName name="XRefCopy143" localSheetId="5" hidden="1">#REF!</definedName>
    <definedName name="XRefCopy143Row" localSheetId="5" hidden="1">#REF!</definedName>
    <definedName name="XRefCopy143Row" hidden="1">#REF!</definedName>
    <definedName name="XRefCopy144Row" localSheetId="5" hidden="1">#REF!</definedName>
    <definedName name="XRefCopy144Row" hidden="1">#REF!</definedName>
    <definedName name="XRefCopy145Row" localSheetId="5" hidden="1">#REF!</definedName>
    <definedName name="XRefCopy145Row" hidden="1">#REF!</definedName>
    <definedName name="XRefCopy146" localSheetId="5" hidden="1">#REF!</definedName>
    <definedName name="XRefCopy146Row" localSheetId="5" hidden="1">#REF!</definedName>
    <definedName name="XRefCopy146Row" hidden="1">#REF!</definedName>
    <definedName name="XRefCopy147" localSheetId="5" hidden="1">#REF!</definedName>
    <definedName name="XRefCopy147Row" localSheetId="5" hidden="1">#REF!</definedName>
    <definedName name="XRefCopy147Row" hidden="1">#REF!</definedName>
    <definedName name="XRefCopy148" localSheetId="5" hidden="1">#REF!</definedName>
    <definedName name="XRefCopy148Row" localSheetId="5" hidden="1">#REF!</definedName>
    <definedName name="XRefCopy148Row" hidden="1">#REF!</definedName>
    <definedName name="XRefCopy149" localSheetId="5" hidden="1">#REF!</definedName>
    <definedName name="XRefCopy149" hidden="1">#REF!</definedName>
    <definedName name="XRefCopy149Row" localSheetId="5" hidden="1">#REF!</definedName>
    <definedName name="XRefCopy149Row" hidden="1">#REF!</definedName>
    <definedName name="XRefCopy14Row" hidden="1">#REF!</definedName>
    <definedName name="XRefCopy150" localSheetId="5" hidden="1">#REF!</definedName>
    <definedName name="XRefCopy150" hidden="1">#REF!</definedName>
    <definedName name="XRefCopy150Row" localSheetId="5" hidden="1">#REF!</definedName>
    <definedName name="XRefCopy150Row" hidden="1">#REF!</definedName>
    <definedName name="XRefCopy151" localSheetId="5" hidden="1">#REF!</definedName>
    <definedName name="XRefCopy151" hidden="1">#REF!</definedName>
    <definedName name="XRefCopy151Row" localSheetId="5" hidden="1">#REF!</definedName>
    <definedName name="XRefCopy151Row" hidden="1">#REF!</definedName>
    <definedName name="XRefCopy152" localSheetId="5" hidden="1">#REF!</definedName>
    <definedName name="XRefCopy152" hidden="1">#REF!</definedName>
    <definedName name="XRefCopy152Row" localSheetId="5" hidden="1">#REF!</definedName>
    <definedName name="XRefCopy152Row" hidden="1">#REF!</definedName>
    <definedName name="XRefCopy153" localSheetId="5" hidden="1">#REF!</definedName>
    <definedName name="XRefCopy153" hidden="1">#REF!</definedName>
    <definedName name="XRefCopy153Row" localSheetId="5" hidden="1">#REF!</definedName>
    <definedName name="XRefCopy153Row" hidden="1">#REF!</definedName>
    <definedName name="XRefCopy154" localSheetId="5" hidden="1">#REF!</definedName>
    <definedName name="XRefCopy154" hidden="1">#REF!</definedName>
    <definedName name="XRefCopy154Row" localSheetId="5" hidden="1">#REF!</definedName>
    <definedName name="XRefCopy154Row" hidden="1">#REF!</definedName>
    <definedName name="XRefCopy155" localSheetId="5" hidden="1">#REF!</definedName>
    <definedName name="XRefCopy155" hidden="1">#REF!</definedName>
    <definedName name="XRefCopy155Row" localSheetId="5" hidden="1">#REF!</definedName>
    <definedName name="XRefCopy155Row" hidden="1">#REF!</definedName>
    <definedName name="XRefCopy156" localSheetId="5" hidden="1">#REF!</definedName>
    <definedName name="XRefCopy156" hidden="1">#REF!</definedName>
    <definedName name="XRefCopy156Row" localSheetId="5" hidden="1">#REF!</definedName>
    <definedName name="XRefCopy156Row" hidden="1">#REF!</definedName>
    <definedName name="XRefCopy157" localSheetId="5" hidden="1">#REF!</definedName>
    <definedName name="XRefCopy157" hidden="1">#REF!</definedName>
    <definedName name="XRefCopy157Row" localSheetId="5" hidden="1">#REF!</definedName>
    <definedName name="XRefCopy157Row" hidden="1">#REF!</definedName>
    <definedName name="XRefCopy158" localSheetId="5" hidden="1">#REF!</definedName>
    <definedName name="XRefCopy158" hidden="1">#REF!</definedName>
    <definedName name="XRefCopy158Row" localSheetId="5" hidden="1">#REF!</definedName>
    <definedName name="XRefCopy158Row" hidden="1">#REF!</definedName>
    <definedName name="XRefCopy159" localSheetId="5" hidden="1">#REF!</definedName>
    <definedName name="XRefCopy159" hidden="1">#REF!</definedName>
    <definedName name="XRefCopy159Row" localSheetId="5" hidden="1">#REF!</definedName>
    <definedName name="XRefCopy159Row" hidden="1">#REF!</definedName>
    <definedName name="XRefCopy15Row" localSheetId="5" hidden="1">#REF!</definedName>
    <definedName name="XRefCopy160" localSheetId="5" hidden="1">#REF!</definedName>
    <definedName name="XRefCopy160" hidden="1">#REF!</definedName>
    <definedName name="XRefCopy160Row" localSheetId="5" hidden="1">#REF!</definedName>
    <definedName name="XRefCopy160Row" hidden="1">#REF!</definedName>
    <definedName name="XRefCopy161" localSheetId="5" hidden="1">#REF!</definedName>
    <definedName name="XRefCopy161" hidden="1">#REF!</definedName>
    <definedName name="XRefCopy161Row" localSheetId="5" hidden="1">#REF!</definedName>
    <definedName name="XRefCopy161Row" hidden="1">#REF!</definedName>
    <definedName name="XRefCopy162" localSheetId="5" hidden="1">#REF!</definedName>
    <definedName name="XRefCopy162" hidden="1">#REF!</definedName>
    <definedName name="XRefCopy162Row" localSheetId="5" hidden="1">#REF!</definedName>
    <definedName name="XRefCopy162Row" hidden="1">#REF!</definedName>
    <definedName name="XRefCopy163" localSheetId="5" hidden="1">#REF!</definedName>
    <definedName name="XRefCopy163" hidden="1">#REF!</definedName>
    <definedName name="XRefCopy163Row" localSheetId="5" hidden="1">#REF!</definedName>
    <definedName name="XRefCopy163Row" hidden="1">#REF!</definedName>
    <definedName name="XRefCopy164" localSheetId="5" hidden="1">#REF!</definedName>
    <definedName name="XRefCopy164" hidden="1">#REF!</definedName>
    <definedName name="XRefCopy164Row" localSheetId="5" hidden="1">#REF!</definedName>
    <definedName name="XRefCopy164Row" hidden="1">#REF!</definedName>
    <definedName name="XRefCopy165" localSheetId="5" hidden="1">#REF!</definedName>
    <definedName name="XRefCopy165" hidden="1">#REF!</definedName>
    <definedName name="XRefCopy165Row" hidden="1">#REF!</definedName>
    <definedName name="XRefCopy166" localSheetId="5" hidden="1">#REF!</definedName>
    <definedName name="XRefCopy166" hidden="1">#REF!</definedName>
    <definedName name="XRefCopy166Row" hidden="1">#REF!</definedName>
    <definedName name="XRefCopy167" localSheetId="5" hidden="1">#REF!</definedName>
    <definedName name="XRefCopy167" hidden="1">#REF!</definedName>
    <definedName name="XRefCopy167Row" hidden="1">#REF!</definedName>
    <definedName name="XRefCopy168" hidden="1">#REF!</definedName>
    <definedName name="XRefCopy168Row" hidden="1">#REF!</definedName>
    <definedName name="XRefCopy169" hidden="1">#REF!</definedName>
    <definedName name="XRefCopy169Row" hidden="1">#REF!</definedName>
    <definedName name="XRefCopy16Row" localSheetId="5" hidden="1">#REF!</definedName>
    <definedName name="XRefCopy16Row" hidden="1">#REF!</definedName>
    <definedName name="XRefCopy17" hidden="1">#REF!</definedName>
    <definedName name="XRefCopy170" hidden="1">#REF!</definedName>
    <definedName name="XRefCopy170Row" hidden="1">#REF!</definedName>
    <definedName name="XRefCopy171" hidden="1">#REF!</definedName>
    <definedName name="XRefCopy171Row" hidden="1">#REF!</definedName>
    <definedName name="XRefCopy172" hidden="1">#REF!</definedName>
    <definedName name="XRefCopy172Row" hidden="1">#REF!</definedName>
    <definedName name="XRefCopy173" hidden="1">#REF!</definedName>
    <definedName name="XRefCopy173Row" hidden="1">#REF!</definedName>
    <definedName name="XRefCopy174" hidden="1">#REF!</definedName>
    <definedName name="XRefCopy174Row" hidden="1">#REF!</definedName>
    <definedName name="XRefCopy175" hidden="1">#REF!</definedName>
    <definedName name="XRefCopy175Row" hidden="1">#REF!</definedName>
    <definedName name="XRefCopy176" hidden="1">#REF!</definedName>
    <definedName name="XRefCopy176Row" hidden="1">#REF!</definedName>
    <definedName name="XRefCopy177" hidden="1">#REF!</definedName>
    <definedName name="XRefCopy177Row" hidden="1">#REF!</definedName>
    <definedName name="XRefCopy178" hidden="1">#REF!</definedName>
    <definedName name="XRefCopy178Row" hidden="1">#REF!</definedName>
    <definedName name="XRefCopy179" hidden="1">#REF!</definedName>
    <definedName name="XRefCopy179Row" hidden="1">#REF!</definedName>
    <definedName name="XRefCopy17Row" localSheetId="5" hidden="1">#REF!</definedName>
    <definedName name="XRefCopy17Row" hidden="1">#REF!</definedName>
    <definedName name="XRefCopy180" hidden="1">#REF!</definedName>
    <definedName name="XRefCopy180Row" hidden="1">#REF!</definedName>
    <definedName name="XRefCopy181" hidden="1">#REF!</definedName>
    <definedName name="XRefCopy181Row" hidden="1">#REF!</definedName>
    <definedName name="XRefCopy182" hidden="1">#REF!</definedName>
    <definedName name="XRefCopy182Row" hidden="1">#REF!</definedName>
    <definedName name="XRefCopy183" hidden="1">#REF!</definedName>
    <definedName name="XRefCopy183Row" hidden="1">#REF!</definedName>
    <definedName name="XRefCopy184" hidden="1">#REF!</definedName>
    <definedName name="XRefCopy184Row" hidden="1">#REF!</definedName>
    <definedName name="XRefCopy185" hidden="1">#REF!</definedName>
    <definedName name="XRefCopy185Row" hidden="1">#REF!</definedName>
    <definedName name="XRefCopy186" hidden="1">#REF!</definedName>
    <definedName name="XRefCopy186Row" hidden="1">#REF!</definedName>
    <definedName name="XRefCopy187" hidden="1">#REF!</definedName>
    <definedName name="XRefCopy187Row" hidden="1">#REF!</definedName>
    <definedName name="XRefCopy188" hidden="1">#REF!</definedName>
    <definedName name="XRefCopy188Row" hidden="1">#REF!</definedName>
    <definedName name="XRefCopy189" hidden="1">#REF!</definedName>
    <definedName name="XRefCopy189Row" hidden="1">#REF!</definedName>
    <definedName name="XRefCopy18Row" localSheetId="5" hidden="1">#REF!</definedName>
    <definedName name="XRefCopy190" hidden="1">#REF!</definedName>
    <definedName name="XRefCopy190Row" hidden="1">#REF!</definedName>
    <definedName name="XRefCopy191" hidden="1">#REF!</definedName>
    <definedName name="XRefCopy191Row" hidden="1">#REF!</definedName>
    <definedName name="XRefCopy192" hidden="1">#REF!</definedName>
    <definedName name="XRefCopy192Row" hidden="1">#REF!</definedName>
    <definedName name="XRefCopy193" hidden="1">#REF!</definedName>
    <definedName name="XRefCopy193Row" hidden="1">#REF!</definedName>
    <definedName name="XRefCopy194" hidden="1">#REF!</definedName>
    <definedName name="XRefCopy194Row" hidden="1">#REF!</definedName>
    <definedName name="XRefCopy195" hidden="1">#REF!</definedName>
    <definedName name="XRefCopy195Row" hidden="1">#REF!</definedName>
    <definedName name="XRefCopy196" hidden="1">#REF!</definedName>
    <definedName name="XRefCopy196Row" hidden="1">#REF!</definedName>
    <definedName name="XRefCopy197" hidden="1">#REF!</definedName>
    <definedName name="XRefCopy197Row" hidden="1">#REF!</definedName>
    <definedName name="XRefCopy198" hidden="1">#REF!</definedName>
    <definedName name="XRefCopy198Row" hidden="1">#REF!</definedName>
    <definedName name="XRefCopy199" hidden="1">#REF!</definedName>
    <definedName name="XRefCopy199Row" hidden="1">#REF!</definedName>
    <definedName name="XRefCopy19Row" localSheetId="5" hidden="1">#REF!</definedName>
    <definedName name="XRefCopy19Row" hidden="1">#REF!</definedName>
    <definedName name="XRefCopy1Row" localSheetId="5" hidden="1">#REF!</definedName>
    <definedName name="XRefCopy1Row" hidden="1">#REF!</definedName>
    <definedName name="XRefCopy2" localSheetId="5" hidden="1">#REF!</definedName>
    <definedName name="XRefCopy2" hidden="1">#REF!</definedName>
    <definedName name="XRefCopy20" localSheetId="5" hidden="1">#REF!</definedName>
    <definedName name="XRefCopy200" hidden="1">#REF!</definedName>
    <definedName name="XRefCopy200Row" hidden="1">#REF!</definedName>
    <definedName name="XRefCopy201" hidden="1">#REF!</definedName>
    <definedName name="XRefCopy201Row" hidden="1">#REF!</definedName>
    <definedName name="XRefCopy202" hidden="1">#REF!</definedName>
    <definedName name="XRefCopy202Row" hidden="1">#REF!</definedName>
    <definedName name="XRefCopy203" hidden="1">#REF!</definedName>
    <definedName name="XRefCopy203Row" hidden="1">#REF!</definedName>
    <definedName name="XRefCopy204" hidden="1">#REF!</definedName>
    <definedName name="XRefCopy204Row" hidden="1">#REF!</definedName>
    <definedName name="XRefCopy205" hidden="1">#REF!</definedName>
    <definedName name="XRefCopy205Row" hidden="1">#REF!</definedName>
    <definedName name="XRefCopy206" hidden="1">#REF!</definedName>
    <definedName name="XRefCopy206Row" hidden="1">#REF!</definedName>
    <definedName name="XRefCopy207" hidden="1">#REF!</definedName>
    <definedName name="XRefCopy207Row" hidden="1">#REF!</definedName>
    <definedName name="XRefCopy208" hidden="1">#REF!</definedName>
    <definedName name="XRefCopy208Row" hidden="1">#REF!</definedName>
    <definedName name="XRefCopy209" hidden="1">#REF!</definedName>
    <definedName name="XRefCopy209Row" hidden="1">#REF!</definedName>
    <definedName name="XRefCopy20Row" localSheetId="5" hidden="1">#REF!</definedName>
    <definedName name="XRefCopy20Row" hidden="1">#REF!</definedName>
    <definedName name="XRefCopy210" hidden="1">#REF!</definedName>
    <definedName name="XRefCopy210Row" hidden="1">#REF!</definedName>
    <definedName name="XRefCopy211" hidden="1">#REF!</definedName>
    <definedName name="XRefCopy211Row" hidden="1">#REF!</definedName>
    <definedName name="XRefCopy212" hidden="1">#REF!</definedName>
    <definedName name="XRefCopy212Row" hidden="1">#REF!</definedName>
    <definedName name="XRefCopy213" hidden="1">#REF!</definedName>
    <definedName name="XRefCopy213Row" hidden="1">#REF!</definedName>
    <definedName name="XRefCopy214" hidden="1">#REF!</definedName>
    <definedName name="XRefCopy214Row" hidden="1">#REF!</definedName>
    <definedName name="XRefCopy215" hidden="1">#REF!</definedName>
    <definedName name="XRefCopy215Row" hidden="1">#REF!</definedName>
    <definedName name="XRefCopy216" hidden="1">#REF!</definedName>
    <definedName name="XRefCopy216Row" hidden="1">#REF!</definedName>
    <definedName name="XRefCopy217" hidden="1">#REF!</definedName>
    <definedName name="XRefCopy217Row" hidden="1">#REF!</definedName>
    <definedName name="XRefCopy218" hidden="1">#REF!</definedName>
    <definedName name="XRefCopy218Row" hidden="1">#REF!</definedName>
    <definedName name="XRefCopy219" hidden="1">#REF!</definedName>
    <definedName name="XRefCopy219Row" hidden="1">#REF!</definedName>
    <definedName name="XRefCopy21Row" localSheetId="5" hidden="1">#REF!</definedName>
    <definedName name="XRefCopy21Row" hidden="1">#REF!</definedName>
    <definedName name="XRefCopy220" hidden="1">#REF!</definedName>
    <definedName name="XRefCopy220Row" hidden="1">#REF!</definedName>
    <definedName name="XRefCopy221" hidden="1">#REF!</definedName>
    <definedName name="XRefCopy221Row" hidden="1">#REF!</definedName>
    <definedName name="XRefCopy222" hidden="1">#REF!</definedName>
    <definedName name="XRefCopy222Row" hidden="1">#REF!</definedName>
    <definedName name="XRefCopy223" hidden="1">#REF!</definedName>
    <definedName name="XRefCopy224" hidden="1">#REF!</definedName>
    <definedName name="XRefCopy224Row" hidden="1">#REF!</definedName>
    <definedName name="XRefCopy225" hidden="1">#REF!</definedName>
    <definedName name="XRefCopy225Row" hidden="1">#REF!</definedName>
    <definedName name="XRefCopy226" hidden="1">#REF!</definedName>
    <definedName name="XRefCopy226Row" hidden="1">#REF!</definedName>
    <definedName name="XRefCopy227" hidden="1">#REF!</definedName>
    <definedName name="XRefCopy227Row" hidden="1">#REF!</definedName>
    <definedName name="XRefCopy228" hidden="1">#REF!</definedName>
    <definedName name="XRefCopy228Row" hidden="1">#REF!</definedName>
    <definedName name="XRefCopy229" hidden="1">#REF!</definedName>
    <definedName name="XRefCopy229Row" hidden="1">#REF!</definedName>
    <definedName name="XRefCopy22Row" localSheetId="5" hidden="1">#REF!</definedName>
    <definedName name="XRefCopy22Row" hidden="1">#REF!</definedName>
    <definedName name="XRefCopy230" hidden="1">#REF!</definedName>
    <definedName name="XRefCopy230Row" hidden="1">#REF!</definedName>
    <definedName name="XRefCopy231" hidden="1">#REF!</definedName>
    <definedName name="XRefCopy231Row" hidden="1">#REF!</definedName>
    <definedName name="XRefCopy232" hidden="1">#REF!</definedName>
    <definedName name="XRefCopy232Row" hidden="1">#REF!</definedName>
    <definedName name="XRefCopy233" hidden="1">#REF!</definedName>
    <definedName name="XRefCopy233Row" hidden="1">#REF!</definedName>
    <definedName name="XRefCopy234" hidden="1">#REF!</definedName>
    <definedName name="XRefCopy234Row" hidden="1">#REF!</definedName>
    <definedName name="XRefCopy235" hidden="1">#REF!</definedName>
    <definedName name="XRefCopy235Row" hidden="1">#REF!</definedName>
    <definedName name="XRefCopy236" hidden="1">#REF!</definedName>
    <definedName name="XRefCopy236Row" hidden="1">#REF!</definedName>
    <definedName name="XRefCopy237" hidden="1">#REF!</definedName>
    <definedName name="XRefCopy237Row" hidden="1">#REF!</definedName>
    <definedName name="XRefCopy238" hidden="1">#REF!</definedName>
    <definedName name="XRefCopy238Row" hidden="1">#REF!</definedName>
    <definedName name="XRefCopy239" hidden="1">#REF!</definedName>
    <definedName name="XRefCopy239Row" hidden="1">#REF!</definedName>
    <definedName name="XRefCopy23Row" localSheetId="5" hidden="1">#REF!</definedName>
    <definedName name="XRefCopy23Row" hidden="1">#REF!</definedName>
    <definedName name="XRefCopy240" hidden="1">#REF!</definedName>
    <definedName name="XRefCopy240Row" hidden="1">#REF!</definedName>
    <definedName name="XRefCopy241" hidden="1">#REF!</definedName>
    <definedName name="XRefCopy241Row" hidden="1">#REF!</definedName>
    <definedName name="XRefCopy242" hidden="1">#REF!</definedName>
    <definedName name="XRefCopy242Row" hidden="1">#REF!</definedName>
    <definedName name="XRefCopy243" hidden="1">#REF!</definedName>
    <definedName name="XRefCopy243Row" hidden="1">#REF!</definedName>
    <definedName name="XRefCopy244" hidden="1">#REF!</definedName>
    <definedName name="XRefCopy244Row" hidden="1">#REF!</definedName>
    <definedName name="XRefCopy245" hidden="1">#REF!</definedName>
    <definedName name="XRefCopy245Row" hidden="1">#REF!</definedName>
    <definedName name="XRefCopy246" hidden="1">#REF!</definedName>
    <definedName name="XRefCopy246Row" hidden="1">#REF!</definedName>
    <definedName name="XRefCopy247" hidden="1">#REF!</definedName>
    <definedName name="XRefCopy247Row" hidden="1">#REF!</definedName>
    <definedName name="XRefCopy248" hidden="1">#REF!</definedName>
    <definedName name="XRefCopy248Row" hidden="1">#REF!</definedName>
    <definedName name="XRefCopy249" hidden="1">#REF!</definedName>
    <definedName name="XRefCopy249Row" hidden="1">#REF!</definedName>
    <definedName name="XRefCopy24Row" localSheetId="5" hidden="1">#REF!</definedName>
    <definedName name="XRefCopy24Row" hidden="1">#REF!</definedName>
    <definedName name="XRefCopy250" hidden="1">#REF!</definedName>
    <definedName name="XRefCopy250Row" hidden="1">#REF!</definedName>
    <definedName name="XRefCopy251" hidden="1">#REF!</definedName>
    <definedName name="XRefCopy251Row" hidden="1">#REF!</definedName>
    <definedName name="XRefCopy252" hidden="1">#REF!</definedName>
    <definedName name="XRefCopy252Row" hidden="1">#REF!</definedName>
    <definedName name="XRefCopy253" hidden="1">#REF!</definedName>
    <definedName name="XRefCopy253Row" hidden="1">#REF!</definedName>
    <definedName name="XRefCopy254" hidden="1">#REF!</definedName>
    <definedName name="XRefCopy254Row" hidden="1">#REF!</definedName>
    <definedName name="XRefCopy255" hidden="1">#REF!</definedName>
    <definedName name="XRefCopy255Row" hidden="1">#REF!</definedName>
    <definedName name="XRefCopy256" hidden="1">#REF!</definedName>
    <definedName name="XRefCopy256Row" hidden="1">#REF!</definedName>
    <definedName name="XRefCopy257" hidden="1">#REF!</definedName>
    <definedName name="XRefCopy257Row" hidden="1">#REF!</definedName>
    <definedName name="XRefCopy258" hidden="1">#REF!</definedName>
    <definedName name="XRefCopy258Row" hidden="1">#REF!</definedName>
    <definedName name="XRefCopy259" hidden="1">#REF!</definedName>
    <definedName name="XRefCopy259Row" hidden="1">#REF!</definedName>
    <definedName name="XRefCopy25Row" localSheetId="5" hidden="1">#REF!</definedName>
    <definedName name="XRefCopy25Row" hidden="1">#REF!</definedName>
    <definedName name="XRefCopy260" hidden="1">#REF!</definedName>
    <definedName name="XRefCopy260Row" hidden="1">#REF!</definedName>
    <definedName name="XRefCopy261" hidden="1">#REF!</definedName>
    <definedName name="XRefCopy261Row" hidden="1">#REF!</definedName>
    <definedName name="XRefCopy262" hidden="1">#REF!</definedName>
    <definedName name="XRefCopy262Row" hidden="1">#REF!</definedName>
    <definedName name="XRefCopy263" hidden="1">#REF!</definedName>
    <definedName name="XRefCopy263Row" hidden="1">#REF!</definedName>
    <definedName name="XRefCopy264" hidden="1">#REF!</definedName>
    <definedName name="XRefCopy264Row" hidden="1">#REF!</definedName>
    <definedName name="XRefCopy265" hidden="1">#REF!</definedName>
    <definedName name="XRefCopy265Row" hidden="1">#REF!</definedName>
    <definedName name="XRefCopy266" hidden="1">#REF!</definedName>
    <definedName name="XRefCopy266Row" hidden="1">#REF!</definedName>
    <definedName name="XRefCopy267" hidden="1">#REF!</definedName>
    <definedName name="XRefCopy267Row" hidden="1">#REF!</definedName>
    <definedName name="XRefCopy268" hidden="1">#REF!</definedName>
    <definedName name="XRefCopy268Row" hidden="1">#REF!</definedName>
    <definedName name="XRefCopy269" hidden="1">#REF!</definedName>
    <definedName name="XRefCopy269Row" hidden="1">#REF!</definedName>
    <definedName name="XRefCopy26Row" localSheetId="5" hidden="1">#REF!</definedName>
    <definedName name="XRefCopy26Row" hidden="1">#REF!</definedName>
    <definedName name="XRefCopy270" hidden="1">#REF!</definedName>
    <definedName name="XRefCopy270Row" hidden="1">#REF!</definedName>
    <definedName name="XRefCopy271" hidden="1">#REF!</definedName>
    <definedName name="XRefCopy271Row" hidden="1">#REF!</definedName>
    <definedName name="XRefCopy272" hidden="1">#REF!</definedName>
    <definedName name="XRefCopy272Row" hidden="1">#REF!</definedName>
    <definedName name="XRefCopy273" hidden="1">#REF!</definedName>
    <definedName name="XRefCopy273Row" hidden="1">#REF!</definedName>
    <definedName name="XRefCopy274" hidden="1">#REF!</definedName>
    <definedName name="XRefCopy274Row" hidden="1">#REF!</definedName>
    <definedName name="XRefCopy275" hidden="1">#REF!</definedName>
    <definedName name="XRefCopy275Row" hidden="1">#REF!</definedName>
    <definedName name="XRefCopy276" hidden="1">#REF!</definedName>
    <definedName name="XRefCopy276Row" hidden="1">#REF!</definedName>
    <definedName name="XRefCopy277" hidden="1">#REF!</definedName>
    <definedName name="XRefCopy277Row" hidden="1">#REF!</definedName>
    <definedName name="XRefCopy278" hidden="1">#REF!</definedName>
    <definedName name="XRefCopy278Row" hidden="1">#REF!</definedName>
    <definedName name="XRefCopy279" hidden="1">#REF!</definedName>
    <definedName name="XRefCopy279Row" hidden="1">#REF!</definedName>
    <definedName name="XRefCopy27Row" localSheetId="5" hidden="1">#REF!</definedName>
    <definedName name="XRefCopy27Row" hidden="1">#REF!</definedName>
    <definedName name="XRefCopy280" hidden="1">#REF!</definedName>
    <definedName name="XRefCopy280Row" hidden="1">#REF!</definedName>
    <definedName name="XRefCopy281" hidden="1">#REF!</definedName>
    <definedName name="XRefCopy281Row" hidden="1">#REF!</definedName>
    <definedName name="XRefCopy282" hidden="1">#REF!</definedName>
    <definedName name="XRefCopy282Row" hidden="1">#REF!</definedName>
    <definedName name="XRefCopy283" hidden="1">#REF!</definedName>
    <definedName name="XRefCopy283Row" hidden="1">#REF!</definedName>
    <definedName name="XRefCopy284" hidden="1">#REF!</definedName>
    <definedName name="XRefCopy284Row" hidden="1">#REF!</definedName>
    <definedName name="XRefCopy285" hidden="1">#REF!</definedName>
    <definedName name="XRefCopy285Row" hidden="1">#REF!</definedName>
    <definedName name="XRefCopy286" hidden="1">#REF!</definedName>
    <definedName name="XRefCopy286Row" hidden="1">#REF!</definedName>
    <definedName name="XRefCopy287" hidden="1">#REF!</definedName>
    <definedName name="XRefCopy287Row" hidden="1">#REF!</definedName>
    <definedName name="XRefCopy288" hidden="1">#REF!</definedName>
    <definedName name="XRefCopy288Row" hidden="1">#REF!</definedName>
    <definedName name="XRefCopy289" hidden="1">#REF!</definedName>
    <definedName name="XRefCopy289Row" hidden="1">#REF!</definedName>
    <definedName name="XRefCopy28Row" localSheetId="5" hidden="1">#REF!</definedName>
    <definedName name="XRefCopy28Row" hidden="1">#REF!</definedName>
    <definedName name="XRefCopy290" hidden="1">#REF!</definedName>
    <definedName name="XRefCopy290Row" hidden="1">#REF!</definedName>
    <definedName name="XRefCopy291" hidden="1">#REF!</definedName>
    <definedName name="XRefCopy291Row" hidden="1">#REF!</definedName>
    <definedName name="XRefCopy292" hidden="1">#REF!</definedName>
    <definedName name="XRefCopy292Row" hidden="1">#REF!</definedName>
    <definedName name="XRefCopy29Row" localSheetId="5" hidden="1">#REF!</definedName>
    <definedName name="XRefCopy29Row" hidden="1">#REF!</definedName>
    <definedName name="XRefCopy2Row" localSheetId="5" hidden="1">#REF!</definedName>
    <definedName name="XRefCopy2Row" hidden="1">#REF!</definedName>
    <definedName name="XRefCopy30Row" localSheetId="5" hidden="1">#REF!</definedName>
    <definedName name="XRefCopy30Row" hidden="1">#REF!</definedName>
    <definedName name="XRefCopy31Row" localSheetId="5" hidden="1">#REF!</definedName>
    <definedName name="XRefCopy31Row" hidden="1">#REF!</definedName>
    <definedName name="XRefCopy32Row" localSheetId="5" hidden="1">#REF!</definedName>
    <definedName name="XRefCopy32Row" hidden="1">#REF!</definedName>
    <definedName name="XRefCopy33Row" localSheetId="5" hidden="1">#REF!</definedName>
    <definedName name="XRefCopy33Row" hidden="1">#REF!</definedName>
    <definedName name="XRefCopy34Row" localSheetId="5" hidden="1">#REF!</definedName>
    <definedName name="XRefCopy34Row" hidden="1">#REF!</definedName>
    <definedName name="XRefCopy35Row" localSheetId="5" hidden="1">#REF!</definedName>
    <definedName name="XRefCopy35Row" hidden="1">#REF!</definedName>
    <definedName name="XRefCopy36Row" localSheetId="5" hidden="1">#REF!</definedName>
    <definedName name="XRefCopy36Row" hidden="1">#REF!</definedName>
    <definedName name="XRefCopy37Row" localSheetId="5" hidden="1">#REF!</definedName>
    <definedName name="XRefCopy37Row" hidden="1">#REF!</definedName>
    <definedName name="XRefCopy38Row" localSheetId="5" hidden="1">#REF!</definedName>
    <definedName name="XRefCopy38Row" hidden="1">#REF!</definedName>
    <definedName name="XRefCopy39Row" localSheetId="5" hidden="1">#REF!</definedName>
    <definedName name="XRefCopy39Row" hidden="1">#REF!</definedName>
    <definedName name="XRefCopy3Row" localSheetId="5" hidden="1">#REF!</definedName>
    <definedName name="XRefCopy40Row" localSheetId="5" hidden="1">#REF!</definedName>
    <definedName name="XRefCopy40Row" hidden="1">#REF!</definedName>
    <definedName name="XRefCopy41Row" localSheetId="5" hidden="1">#REF!</definedName>
    <definedName name="XRefCopy41Row" hidden="1">#REF!</definedName>
    <definedName name="XRefCopy42Row" localSheetId="5" hidden="1">#REF!</definedName>
    <definedName name="XRefCopy42Row" hidden="1">#REF!</definedName>
    <definedName name="XRefCopy43Row" localSheetId="5" hidden="1">#REF!</definedName>
    <definedName name="XRefCopy43Row" hidden="1">#REF!</definedName>
    <definedName name="XRefCopy44Row" localSheetId="5" hidden="1">#REF!</definedName>
    <definedName name="XRefCopy44Row" hidden="1">#REF!</definedName>
    <definedName name="XRefCopy45Row" localSheetId="5" hidden="1">#REF!</definedName>
    <definedName name="XRefCopy45Row" hidden="1">#REF!</definedName>
    <definedName name="XRefCopy46Row" localSheetId="5" hidden="1">#REF!</definedName>
    <definedName name="XRefCopy46Row" hidden="1">#REF!</definedName>
    <definedName name="XRefCopy47Row" localSheetId="5" hidden="1">#REF!</definedName>
    <definedName name="XRefCopy47Row" hidden="1">#REF!</definedName>
    <definedName name="XRefCopy48Row" localSheetId="5" hidden="1">#REF!</definedName>
    <definedName name="XRefCopy48Row" hidden="1">#REF!</definedName>
    <definedName name="XRefCopy49Row" localSheetId="5" hidden="1">#REF!</definedName>
    <definedName name="XRefCopy49Row" hidden="1">#REF!</definedName>
    <definedName name="XRefCopy4Row" localSheetId="5" hidden="1">#REF!</definedName>
    <definedName name="XRefCopy50Row" localSheetId="5" hidden="1">#REF!</definedName>
    <definedName name="XRefCopy50Row" hidden="1">#REF!</definedName>
    <definedName name="XRefCopy51Row" localSheetId="5" hidden="1">#REF!</definedName>
    <definedName name="XRefCopy51Row" hidden="1">#REF!</definedName>
    <definedName name="XRefCopy52Row" localSheetId="5" hidden="1">#REF!</definedName>
    <definedName name="XRefCopy52Row" hidden="1">#REF!</definedName>
    <definedName name="XRefCopy53" localSheetId="5" hidden="1">#REF!</definedName>
    <definedName name="XRefCopy53" hidden="1">#REF!</definedName>
    <definedName name="XRefCopy53Row" localSheetId="5" hidden="1">#REF!</definedName>
    <definedName name="XRefCopy53Row" hidden="1">#REF!</definedName>
    <definedName name="XRefCopy54" hidden="1">#REF!</definedName>
    <definedName name="XRefCopy54Row" localSheetId="5" hidden="1">#REF!</definedName>
    <definedName name="XRefCopy54Row" hidden="1">#REF!</definedName>
    <definedName name="XRefCopy55" hidden="1">#REF!</definedName>
    <definedName name="XRefCopy55Row" localSheetId="5" hidden="1">#REF!</definedName>
    <definedName name="XRefCopy55Row" hidden="1">#REF!</definedName>
    <definedName name="XRefCopy56" hidden="1">#REF!</definedName>
    <definedName name="XRefCopy56Row" localSheetId="5" hidden="1">#REF!</definedName>
    <definedName name="XRefCopy56Row" hidden="1">#REF!</definedName>
    <definedName name="XRefCopy57" hidden="1">#REF!</definedName>
    <definedName name="XRefCopy57Row" localSheetId="5" hidden="1">#REF!</definedName>
    <definedName name="XRefCopy57Row" hidden="1">#REF!</definedName>
    <definedName name="XRefCopy58" hidden="1">#REF!</definedName>
    <definedName name="XRefCopy58Row" localSheetId="5" hidden="1">#REF!</definedName>
    <definedName name="XRefCopy58Row" hidden="1">#REF!</definedName>
    <definedName name="XRefCopy59" hidden="1">#REF!</definedName>
    <definedName name="XRefCopy59Row" localSheetId="5" hidden="1">#REF!</definedName>
    <definedName name="XRefCopy59Row" hidden="1">#REF!</definedName>
    <definedName name="XRefCopy60" hidden="1">#REF!</definedName>
    <definedName name="XRefCopy60Row" localSheetId="5" hidden="1">#REF!</definedName>
    <definedName name="XRefCopy60Row" hidden="1">#REF!</definedName>
    <definedName name="XRefCopy61" hidden="1">#REF!</definedName>
    <definedName name="XRefCopy61Row" localSheetId="5" hidden="1">#REF!</definedName>
    <definedName name="XRefCopy61Row" hidden="1">#REF!</definedName>
    <definedName name="XRefCopy62" hidden="1">#REF!</definedName>
    <definedName name="XRefCopy62Row" localSheetId="5" hidden="1">#REF!</definedName>
    <definedName name="XRefCopy62Row" hidden="1">#REF!</definedName>
    <definedName name="XRefCopy63" hidden="1">#REF!</definedName>
    <definedName name="XRefCopy63Row" localSheetId="5" hidden="1">#REF!</definedName>
    <definedName name="XRefCopy63Row" hidden="1">#REF!</definedName>
    <definedName name="XRefCopy64" hidden="1">#REF!</definedName>
    <definedName name="XRefCopy64Row" localSheetId="5" hidden="1">#REF!</definedName>
    <definedName name="XRefCopy64Row" hidden="1">#REF!</definedName>
    <definedName name="XRefCopy65" hidden="1">#REF!</definedName>
    <definedName name="XRefCopy65Row" localSheetId="5" hidden="1">#REF!</definedName>
    <definedName name="XRefCopy65Row" hidden="1">#REF!</definedName>
    <definedName name="XRefCopy66" hidden="1">#REF!</definedName>
    <definedName name="XRefCopy66Row" localSheetId="5" hidden="1">#REF!</definedName>
    <definedName name="XRefCopy66Row" hidden="1">#REF!</definedName>
    <definedName name="XRefCopy67" hidden="1">#REF!</definedName>
    <definedName name="XRefCopy67Row" localSheetId="5" hidden="1">#REF!</definedName>
    <definedName name="XRefCopy67Row" hidden="1">#REF!</definedName>
    <definedName name="XRefCopy68" hidden="1">#REF!</definedName>
    <definedName name="XRefCopy68Row" localSheetId="5" hidden="1">#REF!</definedName>
    <definedName name="XRefCopy68Row" hidden="1">#REF!</definedName>
    <definedName name="XRefCopy69" hidden="1">#REF!</definedName>
    <definedName name="XRefCopy69Row" localSheetId="5" hidden="1">#REF!</definedName>
    <definedName name="XRefCopy69Row" hidden="1">#REF!</definedName>
    <definedName name="XRefCopy7" localSheetId="5" hidden="1">VPN!#REF!</definedName>
    <definedName name="XRefCopy70" localSheetId="7" hidden="1">#REF!</definedName>
    <definedName name="XRefCopy70" localSheetId="8" hidden="1">#REF!</definedName>
    <definedName name="XRefCopy70" localSheetId="1" hidden="1">#REF!</definedName>
    <definedName name="XRefCopy70" hidden="1">#REF!</definedName>
    <definedName name="XRefCopy70Row" localSheetId="1" hidden="1">#REF!</definedName>
    <definedName name="XRefCopy70Row" localSheetId="5" hidden="1">#REF!</definedName>
    <definedName name="XRefCopy70Row" hidden="1">#REF!</definedName>
    <definedName name="XRefCopy71" hidden="1">#REF!</definedName>
    <definedName name="XRefCopy71Row" localSheetId="5" hidden="1">#REF!</definedName>
    <definedName name="XRefCopy71Row" hidden="1">#REF!</definedName>
    <definedName name="XRefCopy72" hidden="1">#REF!</definedName>
    <definedName name="XRefCopy72Row" localSheetId="5" hidden="1">#REF!</definedName>
    <definedName name="XRefCopy72Row" hidden="1">#REF!</definedName>
    <definedName name="XRefCopy73" hidden="1">#REF!</definedName>
    <definedName name="XRefCopy73Row" localSheetId="5" hidden="1">#REF!</definedName>
    <definedName name="XRefCopy73Row" hidden="1">#REF!</definedName>
    <definedName name="XRefCopy74" hidden="1">#REF!</definedName>
    <definedName name="XRefCopy74Row" localSheetId="5" hidden="1">#REF!</definedName>
    <definedName name="XRefCopy74Row" hidden="1">#REF!</definedName>
    <definedName name="XRefCopy75" localSheetId="7" hidden="1">#REF!</definedName>
    <definedName name="XRefCopy75" localSheetId="8" hidden="1">#REF!</definedName>
    <definedName name="XRefCopy75" localSheetId="1" hidden="1">#REF!</definedName>
    <definedName name="XRefCopy75" localSheetId="5" hidden="1">VPN!#REF!</definedName>
    <definedName name="XRefCopy75" hidden="1">#REF!</definedName>
    <definedName name="XRefCopy75Row" localSheetId="1" hidden="1">#REF!</definedName>
    <definedName name="XRefCopy75Row" localSheetId="5" hidden="1">#REF!</definedName>
    <definedName name="XRefCopy75Row" hidden="1">#REF!</definedName>
    <definedName name="XRefCopy76" localSheetId="7" hidden="1">#REF!</definedName>
    <definedName name="XRefCopy76" localSheetId="8" hidden="1">#REF!</definedName>
    <definedName name="XRefCopy76" localSheetId="1" hidden="1">#REF!</definedName>
    <definedName name="XRefCopy76" localSheetId="5" hidden="1">VPN!#REF!</definedName>
    <definedName name="XRefCopy76" hidden="1">#REF!</definedName>
    <definedName name="XRefCopy76Row" localSheetId="1" hidden="1">#REF!</definedName>
    <definedName name="XRefCopy76Row" localSheetId="5" hidden="1">#REF!</definedName>
    <definedName name="XRefCopy76Row" hidden="1">#REF!</definedName>
    <definedName name="XRefCopy77" hidden="1">#REF!</definedName>
    <definedName name="XRefCopy77Row" localSheetId="5" hidden="1">#REF!</definedName>
    <definedName name="XRefCopy77Row" hidden="1">#REF!</definedName>
    <definedName name="XRefCopy78" hidden="1">#REF!</definedName>
    <definedName name="XRefCopy78Row" localSheetId="5" hidden="1">#REF!</definedName>
    <definedName name="XRefCopy78Row" hidden="1">#REF!</definedName>
    <definedName name="XRefCopy79" hidden="1">#REF!</definedName>
    <definedName name="XRefCopy79Row" localSheetId="5" hidden="1">#REF!</definedName>
    <definedName name="XRefCopy79Row" hidden="1">#REF!</definedName>
    <definedName name="XRefCopy7Row" localSheetId="5" hidden="1">#REF!</definedName>
    <definedName name="XRefCopy7Row" hidden="1">#REF!</definedName>
    <definedName name="XRefCopy8" localSheetId="5" hidden="1">VPN!#REF!</definedName>
    <definedName name="XRefCopy80Row" localSheetId="7" hidden="1">#REF!</definedName>
    <definedName name="XRefCopy80Row" localSheetId="8" hidden="1">#REF!</definedName>
    <definedName name="XRefCopy80Row" localSheetId="1" hidden="1">#REF!</definedName>
    <definedName name="XRefCopy80Row" localSheetId="5" hidden="1">#REF!</definedName>
    <definedName name="XRefCopy80Row" hidden="1">#REF!</definedName>
    <definedName name="XRefCopy81Row" localSheetId="5" hidden="1">#REF!</definedName>
    <definedName name="XRefCopy81Row" hidden="1">#REF!</definedName>
    <definedName name="XRefCopy82Row" localSheetId="5" hidden="1">#REF!</definedName>
    <definedName name="XRefCopy82Row" hidden="1">#REF!</definedName>
    <definedName name="XRefCopy83Row" localSheetId="5" hidden="1">#REF!</definedName>
    <definedName name="XRefCopy83Row" hidden="1">#REF!</definedName>
    <definedName name="XRefCopy84Row" localSheetId="5" hidden="1">#REF!</definedName>
    <definedName name="XRefCopy84Row" hidden="1">#REF!</definedName>
    <definedName name="XRefCopy85" hidden="1">#REF!</definedName>
    <definedName name="XRefCopy85Row" localSheetId="5" hidden="1">#REF!</definedName>
    <definedName name="XRefCopy85Row" hidden="1">#REF!</definedName>
    <definedName name="XRefCopy86" hidden="1">#REF!</definedName>
    <definedName name="XRefCopy86Row" localSheetId="5" hidden="1">#REF!</definedName>
    <definedName name="XRefCopy86Row" hidden="1">#REF!</definedName>
    <definedName name="XRefCopy87" hidden="1">#REF!</definedName>
    <definedName name="XRefCopy87Row" localSheetId="5" hidden="1">#REF!</definedName>
    <definedName name="XRefCopy87Row" hidden="1">#REF!</definedName>
    <definedName name="XRefCopy88" hidden="1">#REF!</definedName>
    <definedName name="XRefCopy88Row" localSheetId="5" hidden="1">#REF!</definedName>
    <definedName name="XRefCopy88Row" hidden="1">#REF!</definedName>
    <definedName name="XRefCopy89" hidden="1">#REF!</definedName>
    <definedName name="XRefCopy89Row" localSheetId="5" hidden="1">#REF!</definedName>
    <definedName name="XRefCopy89Row" hidden="1">#REF!</definedName>
    <definedName name="XRefCopy8Row" localSheetId="5" hidden="1">#REF!</definedName>
    <definedName name="XRefCopy8Row" hidden="1">#REF!</definedName>
    <definedName name="XRefCopy9" localSheetId="5" hidden="1">VPN!#REF!</definedName>
    <definedName name="XRefCopy90" localSheetId="7" hidden="1">#REF!</definedName>
    <definedName name="XRefCopy90" localSheetId="8" hidden="1">#REF!</definedName>
    <definedName name="XRefCopy90" localSheetId="1" hidden="1">#REF!</definedName>
    <definedName name="XRefCopy90" hidden="1">#REF!</definedName>
    <definedName name="XRefCopy90Row" localSheetId="1" hidden="1">#REF!</definedName>
    <definedName name="XRefCopy90Row" localSheetId="5" hidden="1">#REF!</definedName>
    <definedName name="XRefCopy90Row" hidden="1">#REF!</definedName>
    <definedName name="XRefCopy91" hidden="1">#REF!</definedName>
    <definedName name="XRefCopy91Row" localSheetId="5" hidden="1">#REF!</definedName>
    <definedName name="XRefCopy91Row" hidden="1">#REF!</definedName>
    <definedName name="XRefCopy92" localSheetId="5" hidden="1">#REF!</definedName>
    <definedName name="XRefCopy92" hidden="1">#REF!</definedName>
    <definedName name="XRefCopy92Row" localSheetId="5" hidden="1">#REF!</definedName>
    <definedName name="XRefCopy92Row" hidden="1">#REF!</definedName>
    <definedName name="XRefCopy93" localSheetId="5" hidden="1">#REF!</definedName>
    <definedName name="XRefCopy93" hidden="1">#REF!</definedName>
    <definedName name="XRefCopy93Row" localSheetId="5" hidden="1">#REF!</definedName>
    <definedName name="XRefCopy93Row" hidden="1">#REF!</definedName>
    <definedName name="XRefCopy94" localSheetId="5" hidden="1">#REF!</definedName>
    <definedName name="XRefCopy94" hidden="1">#REF!</definedName>
    <definedName name="XRefCopy94Row" localSheetId="5" hidden="1">#REF!</definedName>
    <definedName name="XRefCopy94Row" hidden="1">#REF!</definedName>
    <definedName name="XRefCopy95" hidden="1">#REF!</definedName>
    <definedName name="XRefCopy95Row" localSheetId="5" hidden="1">#REF!</definedName>
    <definedName name="XRefCopy95Row" hidden="1">#REF!</definedName>
    <definedName name="XRefCopy96" hidden="1">#REF!</definedName>
    <definedName name="XRefCopy96Row" localSheetId="5" hidden="1">#REF!</definedName>
    <definedName name="XRefCopy96Row" hidden="1">#REF!</definedName>
    <definedName name="XRefCopy97" hidden="1">#REF!</definedName>
    <definedName name="XRefCopy97Row" localSheetId="5" hidden="1">#REF!</definedName>
    <definedName name="XRefCopy97Row" hidden="1">#REF!</definedName>
    <definedName name="XRefCopy98" hidden="1">#REF!</definedName>
    <definedName name="XRefCopy98Row" localSheetId="5" hidden="1">#REF!</definedName>
    <definedName name="XRefCopy98Row" hidden="1">#REF!</definedName>
    <definedName name="XRefCopy99" hidden="1">#REF!</definedName>
    <definedName name="XRefCopy99Row" localSheetId="5" hidden="1">#REF!</definedName>
    <definedName name="XRefCopy99Row" hidden="1">#REF!</definedName>
    <definedName name="XRefCopy9Row" localSheetId="5" hidden="1">#REF!</definedName>
    <definedName name="XRefCopy9Row" hidden="1">#REF!</definedName>
    <definedName name="XRefCopyRangeCount" localSheetId="5" hidden="1">76</definedName>
    <definedName name="XRefCopyRangeCount" hidden="1">4</definedName>
    <definedName name="XRefPaste1" hidden="1">#REF!</definedName>
    <definedName name="XRefPaste10" hidden="1">#REF!</definedName>
    <definedName name="XRefPaste100" localSheetId="5" hidden="1">#REF!</definedName>
    <definedName name="XRefPaste100" hidden="1">#REF!</definedName>
    <definedName name="XRefPaste100Row" localSheetId="5" hidden="1">#REF!</definedName>
    <definedName name="XRefPaste100Row" hidden="1">#REF!</definedName>
    <definedName name="XRefPaste101" localSheetId="5" hidden="1">#REF!</definedName>
    <definedName name="XRefPaste101" hidden="1">#REF!</definedName>
    <definedName name="XRefPaste101Row" localSheetId="5" hidden="1">#REF!</definedName>
    <definedName name="XRefPaste101Row" hidden="1">#REF!</definedName>
    <definedName name="XRefPaste102" localSheetId="5" hidden="1">#REF!</definedName>
    <definedName name="XRefPaste102" hidden="1">#REF!</definedName>
    <definedName name="XRefPaste102Row" localSheetId="5" hidden="1">#REF!</definedName>
    <definedName name="XRefPaste102Row" hidden="1">#REF!</definedName>
    <definedName name="XRefPaste103" localSheetId="5" hidden="1">#REF!</definedName>
    <definedName name="XRefPaste103" hidden="1">#REF!</definedName>
    <definedName name="XRefPaste103Row" localSheetId="5" hidden="1">#REF!</definedName>
    <definedName name="XRefPaste103Row" hidden="1">#REF!</definedName>
    <definedName name="XRefPaste104" localSheetId="5" hidden="1">#REF!</definedName>
    <definedName name="XRefPaste104" hidden="1">#REF!</definedName>
    <definedName name="XRefPaste104Row" localSheetId="5" hidden="1">#REF!</definedName>
    <definedName name="XRefPaste104Row" hidden="1">#REF!</definedName>
    <definedName name="XRefPaste105" localSheetId="5" hidden="1">#REF!</definedName>
    <definedName name="XRefPaste105" hidden="1">#REF!</definedName>
    <definedName name="XRefPaste105Row" localSheetId="5" hidden="1">#REF!</definedName>
    <definedName name="XRefPaste105Row" hidden="1">#REF!</definedName>
    <definedName name="XRefPaste106" localSheetId="5" hidden="1">#REF!</definedName>
    <definedName name="XRefPaste106" hidden="1">#REF!</definedName>
    <definedName name="XRefPaste106Row" localSheetId="5" hidden="1">#REF!</definedName>
    <definedName name="XRefPaste106Row" hidden="1">#REF!</definedName>
    <definedName name="XRefPaste107" localSheetId="5" hidden="1">#REF!</definedName>
    <definedName name="XRefPaste107" hidden="1">#REF!</definedName>
    <definedName name="XRefPaste107Row" localSheetId="5" hidden="1">#REF!</definedName>
    <definedName name="XRefPaste107Row" hidden="1">#REF!</definedName>
    <definedName name="XRefPaste108" localSheetId="5" hidden="1">#REF!</definedName>
    <definedName name="XRefPaste108" hidden="1">#REF!</definedName>
    <definedName name="XRefPaste108Row" localSheetId="5" hidden="1">#REF!</definedName>
    <definedName name="XRefPaste108Row" hidden="1">#REF!</definedName>
    <definedName name="XRefPaste109" localSheetId="5" hidden="1">#REF!</definedName>
    <definedName name="XRefPaste109" hidden="1">#REF!</definedName>
    <definedName name="XRefPaste109Row" localSheetId="5" hidden="1">#REF!</definedName>
    <definedName name="XRefPaste109Row" hidden="1">#REF!</definedName>
    <definedName name="XRefPaste10Row" localSheetId="5" hidden="1">#REF!</definedName>
    <definedName name="XRefPaste10Row" hidden="1">#REF!</definedName>
    <definedName name="XRefPaste11" hidden="1">#REF!</definedName>
    <definedName name="XRefPaste110" localSheetId="5" hidden="1">#REF!</definedName>
    <definedName name="XRefPaste110" hidden="1">#REF!</definedName>
    <definedName name="XRefPaste110Row" localSheetId="5" hidden="1">#REF!</definedName>
    <definedName name="XRefPaste110Row" hidden="1">#REF!</definedName>
    <definedName name="XRefPaste111" localSheetId="5" hidden="1">#REF!</definedName>
    <definedName name="XRefPaste111" hidden="1">#REF!</definedName>
    <definedName name="XRefPaste111Row" localSheetId="5" hidden="1">#REF!</definedName>
    <definedName name="XRefPaste111Row" hidden="1">#REF!</definedName>
    <definedName name="XRefPaste112" localSheetId="5" hidden="1">#REF!</definedName>
    <definedName name="XRefPaste112" hidden="1">#REF!</definedName>
    <definedName name="XRefPaste112Row" localSheetId="5" hidden="1">#REF!</definedName>
    <definedName name="XRefPaste112Row" hidden="1">#REF!</definedName>
    <definedName name="XRefPaste113" localSheetId="5" hidden="1">#REF!</definedName>
    <definedName name="XRefPaste113" hidden="1">#REF!</definedName>
    <definedName name="XRefPaste113Row" localSheetId="5" hidden="1">#REF!</definedName>
    <definedName name="XRefPaste113Row" hidden="1">#REF!</definedName>
    <definedName name="XRefPaste114" localSheetId="5" hidden="1">#REF!</definedName>
    <definedName name="XRefPaste114" hidden="1">#REF!</definedName>
    <definedName name="XRefPaste114Row" localSheetId="5" hidden="1">#REF!</definedName>
    <definedName name="XRefPaste114Row" hidden="1">#REF!</definedName>
    <definedName name="XRefPaste115" localSheetId="5" hidden="1">#REF!</definedName>
    <definedName name="XRefPaste115" hidden="1">#REF!</definedName>
    <definedName name="XRefPaste115Row" localSheetId="5" hidden="1">#REF!</definedName>
    <definedName name="XRefPaste115Row" hidden="1">#REF!</definedName>
    <definedName name="XRefPaste116" localSheetId="5" hidden="1">#REF!</definedName>
    <definedName name="XRefPaste116" hidden="1">#REF!</definedName>
    <definedName name="XRefPaste116Row" localSheetId="5" hidden="1">#REF!</definedName>
    <definedName name="XRefPaste116Row" hidden="1">#REF!</definedName>
    <definedName name="XRefPaste117" localSheetId="5" hidden="1">#REF!</definedName>
    <definedName name="XRefPaste117" hidden="1">#REF!</definedName>
    <definedName name="XRefPaste117Row" localSheetId="5" hidden="1">#REF!</definedName>
    <definedName name="XRefPaste117Row" hidden="1">#REF!</definedName>
    <definedName name="XRefPaste118" localSheetId="5" hidden="1">#REF!</definedName>
    <definedName name="XRefPaste118" hidden="1">#REF!</definedName>
    <definedName name="XRefPaste118Row" localSheetId="5" hidden="1">#REF!</definedName>
    <definedName name="XRefPaste118Row" hidden="1">#REF!</definedName>
    <definedName name="XRefPaste119" localSheetId="5" hidden="1">#REF!</definedName>
    <definedName name="XRefPaste119" hidden="1">#REF!</definedName>
    <definedName name="XRefPaste119Row" localSheetId="5" hidden="1">#REF!</definedName>
    <definedName name="XRefPaste119Row" hidden="1">#REF!</definedName>
    <definedName name="XRefPaste11Row" localSheetId="5" hidden="1">#REF!</definedName>
    <definedName name="XRefPaste11Row" hidden="1">#REF!</definedName>
    <definedName name="XRefPaste12" localSheetId="5" hidden="1">#REF!</definedName>
    <definedName name="XRefPaste12" hidden="1">#REF!</definedName>
    <definedName name="XRefPaste120" localSheetId="5" hidden="1">#REF!</definedName>
    <definedName name="XRefPaste120" hidden="1">#REF!</definedName>
    <definedName name="XRefPaste120Row" localSheetId="5" hidden="1">#REF!</definedName>
    <definedName name="XRefPaste120Row" hidden="1">#REF!</definedName>
    <definedName name="XRefPaste121" localSheetId="5" hidden="1">#REF!</definedName>
    <definedName name="XRefPaste121" hidden="1">#REF!</definedName>
    <definedName name="XRefPaste121Row" localSheetId="5" hidden="1">#REF!</definedName>
    <definedName name="XRefPaste121Row" hidden="1">#REF!</definedName>
    <definedName name="XRefPaste122" localSheetId="5" hidden="1">#REF!</definedName>
    <definedName name="XRefPaste122" hidden="1">#REF!</definedName>
    <definedName name="XRefPaste122Row" localSheetId="5" hidden="1">#REF!</definedName>
    <definedName name="XRefPaste122Row" hidden="1">#REF!</definedName>
    <definedName name="XRefPaste123" localSheetId="5" hidden="1">#REF!</definedName>
    <definedName name="XRefPaste123" hidden="1">#REF!</definedName>
    <definedName name="XRefPaste123Row" localSheetId="5" hidden="1">#REF!</definedName>
    <definedName name="XRefPaste123Row" hidden="1">#REF!</definedName>
    <definedName name="XRefPaste124" localSheetId="5" hidden="1">#REF!</definedName>
    <definedName name="XRefPaste124" hidden="1">#REF!</definedName>
    <definedName name="XRefPaste124Row" localSheetId="5" hidden="1">#REF!</definedName>
    <definedName name="XRefPaste124Row" hidden="1">#REF!</definedName>
    <definedName name="XRefPaste125" localSheetId="5" hidden="1">#REF!</definedName>
    <definedName name="XRefPaste125" hidden="1">#REF!</definedName>
    <definedName name="XRefPaste125Row" localSheetId="5" hidden="1">#REF!</definedName>
    <definedName name="XRefPaste125Row" hidden="1">#REF!</definedName>
    <definedName name="XRefPaste126" localSheetId="5" hidden="1">#REF!</definedName>
    <definedName name="XRefPaste126" hidden="1">#REF!</definedName>
    <definedName name="XRefPaste126Row" localSheetId="5" hidden="1">#REF!</definedName>
    <definedName name="XRefPaste126Row" hidden="1">#REF!</definedName>
    <definedName name="XRefPaste127" localSheetId="5" hidden="1">#REF!</definedName>
    <definedName name="XRefPaste127" hidden="1">#REF!</definedName>
    <definedName name="XRefPaste127Row" localSheetId="5" hidden="1">#REF!</definedName>
    <definedName name="XRefPaste127Row" hidden="1">#REF!</definedName>
    <definedName name="XRefPaste128" localSheetId="5" hidden="1">#REF!</definedName>
    <definedName name="XRefPaste128" hidden="1">#REF!</definedName>
    <definedName name="XRefPaste128Row" localSheetId="5" hidden="1">#REF!</definedName>
    <definedName name="XRefPaste128Row" hidden="1">#REF!</definedName>
    <definedName name="XRefPaste129" localSheetId="5" hidden="1">#REF!</definedName>
    <definedName name="XRefPaste129" hidden="1">#REF!</definedName>
    <definedName name="XRefPaste129Row" localSheetId="5" hidden="1">#REF!</definedName>
    <definedName name="XRefPaste129Row" hidden="1">#REF!</definedName>
    <definedName name="XRefPaste12Row" localSheetId="5" hidden="1">#REF!</definedName>
    <definedName name="XRefPaste12Row" hidden="1">#REF!</definedName>
    <definedName name="XRefPaste130" localSheetId="5" hidden="1">#REF!</definedName>
    <definedName name="XRefPaste130" hidden="1">#REF!</definedName>
    <definedName name="XRefPaste130Row" localSheetId="5" hidden="1">#REF!</definedName>
    <definedName name="XRefPaste130Row" hidden="1">#REF!</definedName>
    <definedName name="XRefPaste131" localSheetId="5" hidden="1">#REF!</definedName>
    <definedName name="XRefPaste131" hidden="1">#REF!</definedName>
    <definedName name="XRefPaste131Row" localSheetId="5" hidden="1">#REF!</definedName>
    <definedName name="XRefPaste131Row" hidden="1">#REF!</definedName>
    <definedName name="XRefPaste132" localSheetId="5" hidden="1">#REF!</definedName>
    <definedName name="XRefPaste132" hidden="1">#REF!</definedName>
    <definedName name="XRefPaste132Row" localSheetId="5" hidden="1">#REF!</definedName>
    <definedName name="XRefPaste132Row" hidden="1">#REF!</definedName>
    <definedName name="XRefPaste133" localSheetId="5" hidden="1">#REF!</definedName>
    <definedName name="XRefPaste133" hidden="1">#REF!</definedName>
    <definedName name="XRefPaste133Row" localSheetId="5" hidden="1">#REF!</definedName>
    <definedName name="XRefPaste133Row" hidden="1">#REF!</definedName>
    <definedName name="XRefPaste134" localSheetId="5" hidden="1">#REF!</definedName>
    <definedName name="XRefPaste134" hidden="1">#REF!</definedName>
    <definedName name="XRefPaste134Row" localSheetId="5" hidden="1">#REF!</definedName>
    <definedName name="XRefPaste134Row" hidden="1">#REF!</definedName>
    <definedName name="XRefPaste135" localSheetId="5" hidden="1">#REF!</definedName>
    <definedName name="XRefPaste135" hidden="1">#REF!</definedName>
    <definedName name="XRefPaste135Row" localSheetId="5" hidden="1">#REF!</definedName>
    <definedName name="XRefPaste135Row" hidden="1">#REF!</definedName>
    <definedName name="XRefPaste136" localSheetId="5" hidden="1">#REF!</definedName>
    <definedName name="XRefPaste136" hidden="1">#REF!</definedName>
    <definedName name="XRefPaste136Row" localSheetId="5" hidden="1">#REF!</definedName>
    <definedName name="XRefPaste136Row" hidden="1">#REF!</definedName>
    <definedName name="XRefPaste137" localSheetId="5" hidden="1">#REF!</definedName>
    <definedName name="XRefPaste137" hidden="1">#REF!</definedName>
    <definedName name="XRefPaste137Row" localSheetId="5" hidden="1">#REF!</definedName>
    <definedName name="XRefPaste137Row" hidden="1">#REF!</definedName>
    <definedName name="XRefPaste138" localSheetId="5" hidden="1">#REF!</definedName>
    <definedName name="XRefPaste138" hidden="1">#REF!</definedName>
    <definedName name="XRefPaste138Row" localSheetId="5" hidden="1">#REF!</definedName>
    <definedName name="XRefPaste138Row" hidden="1">#REF!</definedName>
    <definedName name="XRefPaste139" localSheetId="5" hidden="1">#REF!</definedName>
    <definedName name="XRefPaste139" hidden="1">#REF!</definedName>
    <definedName name="XRefPaste139Row" localSheetId="5" hidden="1">#REF!</definedName>
    <definedName name="XRefPaste139Row" hidden="1">#REF!</definedName>
    <definedName name="XRefPaste13Row" localSheetId="5" hidden="1">#REF!</definedName>
    <definedName name="XRefPaste13Row" hidden="1">#REF!</definedName>
    <definedName name="XRefPaste14" localSheetId="5" hidden="1">#REF!</definedName>
    <definedName name="XRefPaste140" localSheetId="5" hidden="1">#REF!</definedName>
    <definedName name="XRefPaste140" hidden="1">#REF!</definedName>
    <definedName name="XRefPaste140Row" localSheetId="5" hidden="1">#REF!</definedName>
    <definedName name="XRefPaste140Row" hidden="1">#REF!</definedName>
    <definedName name="XRefPaste141" localSheetId="5" hidden="1">#REF!</definedName>
    <definedName name="XRefPaste141" hidden="1">#REF!</definedName>
    <definedName name="XRefPaste141Row" localSheetId="5" hidden="1">#REF!</definedName>
    <definedName name="XRefPaste141Row" hidden="1">#REF!</definedName>
    <definedName name="XRefPaste142" localSheetId="5" hidden="1">#REF!</definedName>
    <definedName name="XRefPaste142" hidden="1">#REF!</definedName>
    <definedName name="XRefPaste142Row" localSheetId="5" hidden="1">#REF!</definedName>
    <definedName name="XRefPaste142Row" hidden="1">#REF!</definedName>
    <definedName name="XRefPaste143" localSheetId="5" hidden="1">#REF!</definedName>
    <definedName name="XRefPaste143" hidden="1">#REF!</definedName>
    <definedName name="XRefPaste143Row" localSheetId="5" hidden="1">#REF!</definedName>
    <definedName name="XRefPaste143Row" hidden="1">#REF!</definedName>
    <definedName name="XRefPaste144" localSheetId="5" hidden="1">#REF!</definedName>
    <definedName name="XRefPaste144" hidden="1">#REF!</definedName>
    <definedName name="XRefPaste144Row" localSheetId="5" hidden="1">#REF!</definedName>
    <definedName name="XRefPaste144Row" hidden="1">#REF!</definedName>
    <definedName name="XRefPaste145" localSheetId="5" hidden="1">#REF!</definedName>
    <definedName name="XRefPaste145" hidden="1">#REF!</definedName>
    <definedName name="XRefPaste145Row" localSheetId="5" hidden="1">#REF!</definedName>
    <definedName name="XRefPaste145Row" hidden="1">#REF!</definedName>
    <definedName name="XRefPaste146" localSheetId="5" hidden="1">#REF!</definedName>
    <definedName name="XRefPaste146" hidden="1">#REF!</definedName>
    <definedName name="XRefPaste146Row" localSheetId="5" hidden="1">#REF!</definedName>
    <definedName name="XRefPaste146Row" hidden="1">#REF!</definedName>
    <definedName name="XRefPaste147" localSheetId="5" hidden="1">#REF!</definedName>
    <definedName name="XRefPaste147" hidden="1">#REF!</definedName>
    <definedName name="XRefPaste147Row" localSheetId="5" hidden="1">#REF!</definedName>
    <definedName name="XRefPaste147Row" hidden="1">#REF!</definedName>
    <definedName name="XRefPaste148" localSheetId="5" hidden="1">#REF!</definedName>
    <definedName name="XRefPaste148" hidden="1">#REF!</definedName>
    <definedName name="XRefPaste148Row" localSheetId="5" hidden="1">#REF!</definedName>
    <definedName name="XRefPaste148Row" hidden="1">#REF!</definedName>
    <definedName name="XRefPaste14Row" localSheetId="5" hidden="1">#REF!</definedName>
    <definedName name="XRefPaste14Row" hidden="1">#REF!</definedName>
    <definedName name="XRefPaste15" hidden="1">#REF!</definedName>
    <definedName name="XRefPaste15Row" localSheetId="5" hidden="1">#REF!</definedName>
    <definedName name="XRefPaste15Row" hidden="1">#REF!</definedName>
    <definedName name="XRefPaste16" hidden="1">#REF!</definedName>
    <definedName name="XRefPaste16Row" localSheetId="5" hidden="1">#REF!</definedName>
    <definedName name="XRefPaste17" hidden="1">#REF!</definedName>
    <definedName name="XRefPaste17Row" localSheetId="5" hidden="1">#REF!</definedName>
    <definedName name="XRefPaste17Row" hidden="1">#REF!</definedName>
    <definedName name="XRefPaste18" localSheetId="7" hidden="1">#REF!</definedName>
    <definedName name="XRefPaste18" localSheetId="8" hidden="1">#REF!</definedName>
    <definedName name="XRefPaste18" localSheetId="1" hidden="1">#REF!</definedName>
    <definedName name="XRefPaste18" localSheetId="5" hidden="1">VPN!#REF!</definedName>
    <definedName name="XRefPaste18" hidden="1">#REF!</definedName>
    <definedName name="XRefPaste18Row" localSheetId="1" hidden="1">#REF!</definedName>
    <definedName name="XRefPaste18Row" localSheetId="5" hidden="1">#REF!</definedName>
    <definedName name="XRefPaste18Row" hidden="1">#REF!</definedName>
    <definedName name="XRefPaste19" localSheetId="5" hidden="1">#REF!</definedName>
    <definedName name="XRefPaste19" hidden="1">#REF!</definedName>
    <definedName name="XRefPaste19Row" localSheetId="5" hidden="1">#REF!</definedName>
    <definedName name="XRefPaste19Row" hidden="1">#REF!</definedName>
    <definedName name="XRefPaste1Row" localSheetId="5" hidden="1">#REF!</definedName>
    <definedName name="XRefPaste1Row" hidden="1">#REF!</definedName>
    <definedName name="XRefPaste20" localSheetId="5" hidden="1">#REF!</definedName>
    <definedName name="XRefPaste20" hidden="1">#REF!</definedName>
    <definedName name="XRefPaste20Row" localSheetId="5" hidden="1">#REF!</definedName>
    <definedName name="XRefPaste21" localSheetId="5" hidden="1">#REF!</definedName>
    <definedName name="XRefPaste21" hidden="1">#REF!</definedName>
    <definedName name="XRefPaste21Row" localSheetId="5" hidden="1">#REF!</definedName>
    <definedName name="XRefPaste21Row" hidden="1">#REF!</definedName>
    <definedName name="XRefPaste22" localSheetId="5" hidden="1">#REF!</definedName>
    <definedName name="XRefPaste22" hidden="1">#REF!</definedName>
    <definedName name="XRefPaste22Row" localSheetId="5" hidden="1">#REF!</definedName>
    <definedName name="XRefPaste23" localSheetId="5" hidden="1">#REF!</definedName>
    <definedName name="XRefPaste23" hidden="1">#REF!</definedName>
    <definedName name="XRefPaste23Row" localSheetId="5" hidden="1">#REF!</definedName>
    <definedName name="XRefPaste24" localSheetId="5" hidden="1">#REF!</definedName>
    <definedName name="XRefPaste24" hidden="1">#REF!</definedName>
    <definedName name="XRefPaste24Row" localSheetId="5" hidden="1">#REF!</definedName>
    <definedName name="XRefPaste24Row" hidden="1">#REF!</definedName>
    <definedName name="XRefPaste25" localSheetId="5" hidden="1">#REF!</definedName>
    <definedName name="XRefPaste25" hidden="1">#REF!</definedName>
    <definedName name="XRefPaste25Row" localSheetId="5" hidden="1">#REF!</definedName>
    <definedName name="XRefPaste25Row" hidden="1">#REF!</definedName>
    <definedName name="XRefPaste26" localSheetId="5" hidden="1">#REF!</definedName>
    <definedName name="XRefPaste26" hidden="1">#REF!</definedName>
    <definedName name="XRefPaste26Row" localSheetId="5" hidden="1">#REF!</definedName>
    <definedName name="XRefPaste26Row" hidden="1">#REF!</definedName>
    <definedName name="XRefPaste27" localSheetId="5" hidden="1">#REF!</definedName>
    <definedName name="XRefPaste27" hidden="1">#REF!</definedName>
    <definedName name="XRefPaste27Row" localSheetId="5" hidden="1">#REF!</definedName>
    <definedName name="XRefPaste27Row" hidden="1">#REF!</definedName>
    <definedName name="XRefPaste28" localSheetId="5" hidden="1">#REF!</definedName>
    <definedName name="XRefPaste28" hidden="1">#REF!</definedName>
    <definedName name="XRefPaste28Row" localSheetId="5" hidden="1">#REF!</definedName>
    <definedName name="XRefPaste28Row" hidden="1">#REF!</definedName>
    <definedName name="XRefPaste29" localSheetId="5" hidden="1">#REF!</definedName>
    <definedName name="XRefPaste29" hidden="1">#REF!</definedName>
    <definedName name="XRefPaste29Row" localSheetId="5" hidden="1">#REF!</definedName>
    <definedName name="XRefPaste29Row" hidden="1">#REF!</definedName>
    <definedName name="XRefPaste2Row" localSheetId="5" hidden="1">#REF!</definedName>
    <definedName name="XRefPaste2Row" hidden="1">#REF!</definedName>
    <definedName name="XRefPaste30" localSheetId="5" hidden="1">#REF!</definedName>
    <definedName name="XRefPaste30" hidden="1">#REF!</definedName>
    <definedName name="XRefPaste30Row" localSheetId="5" hidden="1">#REF!</definedName>
    <definedName name="XRefPaste31" localSheetId="5" hidden="1">#REF!</definedName>
    <definedName name="XRefPaste31" hidden="1">#REF!</definedName>
    <definedName name="XRefPaste31Row" localSheetId="5" hidden="1">#REF!</definedName>
    <definedName name="XRefPaste32" localSheetId="5" hidden="1">#REF!</definedName>
    <definedName name="XRefPaste32" hidden="1">#REF!</definedName>
    <definedName name="XRefPaste32Row" localSheetId="5" hidden="1">#REF!</definedName>
    <definedName name="XRefPaste32Row" hidden="1">#REF!</definedName>
    <definedName name="XRefPaste33" hidden="1">#REF!</definedName>
    <definedName name="XRefPaste33Row" localSheetId="5" hidden="1">#REF!</definedName>
    <definedName name="XRefPaste33Row" hidden="1">#REF!</definedName>
    <definedName name="XRefPaste34" localSheetId="5" hidden="1">#REF!</definedName>
    <definedName name="XRefPaste34" hidden="1">#REF!</definedName>
    <definedName name="XRefPaste34Row" localSheetId="5" hidden="1">#REF!</definedName>
    <definedName name="XRefPaste34Row" hidden="1">#REF!</definedName>
    <definedName name="XRefPaste35" hidden="1">#REF!</definedName>
    <definedName name="XRefPaste35Row" localSheetId="5" hidden="1">#REF!</definedName>
    <definedName name="XRefPaste35Row" hidden="1">#REF!</definedName>
    <definedName name="XRefPaste36" localSheetId="5" hidden="1">#REF!</definedName>
    <definedName name="XRefPaste36" hidden="1">#REF!</definedName>
    <definedName name="XRefPaste36Row" localSheetId="5" hidden="1">#REF!</definedName>
    <definedName name="XRefPaste36Row" hidden="1">#REF!</definedName>
    <definedName name="XRefPaste37" localSheetId="5" hidden="1">#REF!</definedName>
    <definedName name="XRefPaste37" hidden="1">#REF!</definedName>
    <definedName name="XRefPaste37Row" localSheetId="5" hidden="1">#REF!</definedName>
    <definedName name="XRefPaste37Row" hidden="1">#REF!</definedName>
    <definedName name="XRefPaste38" localSheetId="5" hidden="1">#REF!</definedName>
    <definedName name="XRefPaste38" hidden="1">#REF!</definedName>
    <definedName name="XRefPaste38Row" localSheetId="5" hidden="1">#REF!</definedName>
    <definedName name="XRefPaste38Row" hidden="1">#REF!</definedName>
    <definedName name="XRefPaste39" localSheetId="5" hidden="1">#REF!</definedName>
    <definedName name="XRefPaste39" hidden="1">#REF!</definedName>
    <definedName name="XRefPaste39Row" localSheetId="5" hidden="1">#REF!</definedName>
    <definedName name="XRefPaste39Row" hidden="1">#REF!</definedName>
    <definedName name="XRefPaste3Row" localSheetId="5" hidden="1">#REF!</definedName>
    <definedName name="XRefPaste40" localSheetId="5" hidden="1">#REF!</definedName>
    <definedName name="XRefPaste40" hidden="1">#REF!</definedName>
    <definedName name="XRefPaste40Row" localSheetId="5" hidden="1">#REF!</definedName>
    <definedName name="XRefPaste40Row" hidden="1">#REF!</definedName>
    <definedName name="XRefPaste41" localSheetId="5" hidden="1">#REF!</definedName>
    <definedName name="XRefPaste41" hidden="1">#REF!</definedName>
    <definedName name="XRefPaste41Row" localSheetId="5" hidden="1">#REF!</definedName>
    <definedName name="XRefPaste41Row" hidden="1">#REF!</definedName>
    <definedName name="XRefPaste42" localSheetId="5" hidden="1">#REF!</definedName>
    <definedName name="XRefPaste42" hidden="1">#REF!</definedName>
    <definedName name="XRefPaste42Row" localSheetId="5" hidden="1">#REF!</definedName>
    <definedName name="XRefPaste42Row" hidden="1">#REF!</definedName>
    <definedName name="XRefPaste43" localSheetId="5" hidden="1">#REF!</definedName>
    <definedName name="XRefPaste43" hidden="1">#REF!</definedName>
    <definedName name="XRefPaste43Row" localSheetId="5" hidden="1">#REF!</definedName>
    <definedName name="XRefPaste43Row" hidden="1">#REF!</definedName>
    <definedName name="XRefPaste44" localSheetId="5" hidden="1">#REF!</definedName>
    <definedName name="XRefPaste44" hidden="1">#REF!</definedName>
    <definedName name="XRefPaste44Row" localSheetId="5" hidden="1">#REF!</definedName>
    <definedName name="XRefPaste44Row" hidden="1">#REF!</definedName>
    <definedName name="XRefPaste45" localSheetId="5" hidden="1">#REF!</definedName>
    <definedName name="XRefPaste45" hidden="1">#REF!</definedName>
    <definedName name="XRefPaste45Row" localSheetId="5" hidden="1">#REF!</definedName>
    <definedName name="XRefPaste45Row" hidden="1">#REF!</definedName>
    <definedName name="XRefPaste46" localSheetId="5" hidden="1">#REF!</definedName>
    <definedName name="XRefPaste46" hidden="1">#REF!</definedName>
    <definedName name="XRefPaste46Row" localSheetId="5" hidden="1">#REF!</definedName>
    <definedName name="XRefPaste46Row" hidden="1">#REF!</definedName>
    <definedName name="XRefPaste47" localSheetId="5" hidden="1">#REF!</definedName>
    <definedName name="XRefPaste47" hidden="1">#REF!</definedName>
    <definedName name="XRefPaste47Row" localSheetId="5" hidden="1">#REF!</definedName>
    <definedName name="XRefPaste47Row" hidden="1">#REF!</definedName>
    <definedName name="XRefPaste48" localSheetId="5" hidden="1">#REF!</definedName>
    <definedName name="XRefPaste48" hidden="1">#REF!</definedName>
    <definedName name="XRefPaste48Row" localSheetId="5" hidden="1">#REF!</definedName>
    <definedName name="XRefPaste48Row" hidden="1">#REF!</definedName>
    <definedName name="XRefPaste49" localSheetId="5" hidden="1">#REF!</definedName>
    <definedName name="XRefPaste49" hidden="1">#REF!</definedName>
    <definedName name="XRefPaste49Row" localSheetId="5" hidden="1">#REF!</definedName>
    <definedName name="XRefPaste49Row" hidden="1">#REF!</definedName>
    <definedName name="XRefPaste4Row" localSheetId="5" hidden="1">#REF!</definedName>
    <definedName name="XRefPaste4Row" hidden="1">#REF!</definedName>
    <definedName name="XRefPaste5" localSheetId="5" hidden="1">VPN!#REF!</definedName>
    <definedName name="XRefPaste50" localSheetId="7" hidden="1">#REF!</definedName>
    <definedName name="XRefPaste50" localSheetId="8" hidden="1">#REF!</definedName>
    <definedName name="XRefPaste50" localSheetId="1" hidden="1">#REF!</definedName>
    <definedName name="XRefPaste50" localSheetId="5" hidden="1">#REF!</definedName>
    <definedName name="XRefPaste50" hidden="1">#REF!</definedName>
    <definedName name="XRefPaste50Row" localSheetId="5" hidden="1">#REF!</definedName>
    <definedName name="XRefPaste50Row" hidden="1">#REF!</definedName>
    <definedName name="XRefPaste51" localSheetId="5" hidden="1">#REF!</definedName>
    <definedName name="XRefPaste51" hidden="1">#REF!</definedName>
    <definedName name="XRefPaste51Row" localSheetId="5" hidden="1">#REF!</definedName>
    <definedName name="XRefPaste51Row" hidden="1">#REF!</definedName>
    <definedName name="XRefPaste52" localSheetId="5" hidden="1">#REF!</definedName>
    <definedName name="XRefPaste52" hidden="1">#REF!</definedName>
    <definedName name="XRefPaste52Row" localSheetId="5" hidden="1">#REF!</definedName>
    <definedName name="XRefPaste52Row" hidden="1">#REF!</definedName>
    <definedName name="XRefPaste53" localSheetId="5" hidden="1">#REF!</definedName>
    <definedName name="XRefPaste53" hidden="1">#REF!</definedName>
    <definedName name="XRefPaste53Row" localSheetId="5" hidden="1">#REF!</definedName>
    <definedName name="XRefPaste53Row" hidden="1">#REF!</definedName>
    <definedName name="XRefPaste54" localSheetId="5" hidden="1">#REF!</definedName>
    <definedName name="XRefPaste54" hidden="1">#REF!</definedName>
    <definedName name="XRefPaste54Row" localSheetId="5" hidden="1">#REF!</definedName>
    <definedName name="XRefPaste54Row" hidden="1">#REF!</definedName>
    <definedName name="XRefPaste55" localSheetId="5" hidden="1">#REF!</definedName>
    <definedName name="XRefPaste55" hidden="1">#REF!</definedName>
    <definedName name="XRefPaste55Row" localSheetId="5" hidden="1">#REF!</definedName>
    <definedName name="XRefPaste55Row" hidden="1">#REF!</definedName>
    <definedName name="XRefPaste56" localSheetId="5" hidden="1">#REF!</definedName>
    <definedName name="XRefPaste56" hidden="1">#REF!</definedName>
    <definedName name="XRefPaste56Row" localSheetId="5" hidden="1">#REF!</definedName>
    <definedName name="XRefPaste56Row" hidden="1">#REF!</definedName>
    <definedName name="XRefPaste57" localSheetId="5" hidden="1">#REF!</definedName>
    <definedName name="XRefPaste57" hidden="1">#REF!</definedName>
    <definedName name="XRefPaste57Row" localSheetId="5" hidden="1">#REF!</definedName>
    <definedName name="XRefPaste57Row" hidden="1">#REF!</definedName>
    <definedName name="XRefPaste58" hidden="1">#REF!</definedName>
    <definedName name="XRefPaste58Row" localSheetId="5" hidden="1">#REF!</definedName>
    <definedName name="XRefPaste58Row" hidden="1">#REF!</definedName>
    <definedName name="XRefPaste59" hidden="1">#REF!</definedName>
    <definedName name="XRefPaste59Row" localSheetId="5" hidden="1">#REF!</definedName>
    <definedName name="XRefPaste59Row" hidden="1">#REF!</definedName>
    <definedName name="XRefPaste5Row" localSheetId="5" hidden="1">#REF!</definedName>
    <definedName name="XRefPaste5Row" hidden="1">#REF!</definedName>
    <definedName name="XRefPaste6" localSheetId="5" hidden="1">#REF!</definedName>
    <definedName name="XRefPaste60" hidden="1">#REF!</definedName>
    <definedName name="XRefPaste60Row" localSheetId="5" hidden="1">#REF!</definedName>
    <definedName name="XRefPaste60Row" hidden="1">#REF!</definedName>
    <definedName name="XRefPaste61" hidden="1">#REF!</definedName>
    <definedName name="XRefPaste61Row" localSheetId="5" hidden="1">#REF!</definedName>
    <definedName name="XRefPaste61Row" hidden="1">#REF!</definedName>
    <definedName name="XRefPaste62" hidden="1">#REF!</definedName>
    <definedName name="XRefPaste62Row" localSheetId="5" hidden="1">#REF!</definedName>
    <definedName name="XRefPaste62Row" hidden="1">#REF!</definedName>
    <definedName name="XRefPaste63" hidden="1">#REF!</definedName>
    <definedName name="XRefPaste63Row" localSheetId="5" hidden="1">#REF!</definedName>
    <definedName name="XRefPaste63Row" hidden="1">#REF!</definedName>
    <definedName name="XRefPaste64" localSheetId="5" hidden="1">#REF!</definedName>
    <definedName name="XRefPaste64" hidden="1">#REF!</definedName>
    <definedName name="XRefPaste64Row" localSheetId="5" hidden="1">#REF!</definedName>
    <definedName name="XRefPaste64Row" hidden="1">#REF!</definedName>
    <definedName name="XRefPaste65" hidden="1">#REF!</definedName>
    <definedName name="XRefPaste65Row" localSheetId="5" hidden="1">#REF!</definedName>
    <definedName name="XRefPaste65Row" hidden="1">#REF!</definedName>
    <definedName name="XRefPaste66" hidden="1">#REF!</definedName>
    <definedName name="XRefPaste66Row" localSheetId="5" hidden="1">#REF!</definedName>
    <definedName name="XRefPaste66Row" hidden="1">#REF!</definedName>
    <definedName name="XRefPaste67" localSheetId="5" hidden="1">#REF!</definedName>
    <definedName name="XRefPaste67" hidden="1">#REF!</definedName>
    <definedName name="XRefPaste67Row" localSheetId="5" hidden="1">#REF!</definedName>
    <definedName name="XRefPaste67Row" hidden="1">#REF!</definedName>
    <definedName name="XRefPaste68" hidden="1">#REF!</definedName>
    <definedName name="XRefPaste68Row" localSheetId="5" hidden="1">#REF!</definedName>
    <definedName name="XRefPaste68Row" hidden="1">#REF!</definedName>
    <definedName name="XRefPaste69" hidden="1">#REF!</definedName>
    <definedName name="XRefPaste69Row" localSheetId="5" hidden="1">#REF!</definedName>
    <definedName name="XRefPaste69Row" hidden="1">#REF!</definedName>
    <definedName name="XRefPaste6Row" localSheetId="5" hidden="1">#REF!</definedName>
    <definedName name="XRefPaste6Row" hidden="1">#REF!</definedName>
    <definedName name="XRefPaste7" localSheetId="5" hidden="1">#REF!</definedName>
    <definedName name="XRefPaste7" hidden="1">#REF!</definedName>
    <definedName name="XRefPaste70" hidden="1">#REF!</definedName>
    <definedName name="XRefPaste70Row" localSheetId="5" hidden="1">#REF!</definedName>
    <definedName name="XRefPaste70Row" hidden="1">#REF!</definedName>
    <definedName name="XRefPaste71" hidden="1">#REF!</definedName>
    <definedName name="XRefPaste71Row" localSheetId="5" hidden="1">#REF!</definedName>
    <definedName name="XRefPaste71Row" hidden="1">#REF!</definedName>
    <definedName name="XRefPaste72" localSheetId="5" hidden="1">#REF!</definedName>
    <definedName name="XRefPaste72" hidden="1">#REF!</definedName>
    <definedName name="XRefPaste72Row" localSheetId="5" hidden="1">#REF!</definedName>
    <definedName name="XRefPaste72Row" hidden="1">#REF!</definedName>
    <definedName name="XRefPaste73" localSheetId="5" hidden="1">#REF!</definedName>
    <definedName name="XRefPaste73" hidden="1">#REF!</definedName>
    <definedName name="XRefPaste73Row" localSheetId="5" hidden="1">#REF!</definedName>
    <definedName name="XRefPaste73Row" hidden="1">#REF!</definedName>
    <definedName name="XRefPaste74" localSheetId="5" hidden="1">#REF!</definedName>
    <definedName name="XRefPaste74" hidden="1">#REF!</definedName>
    <definedName name="XRefPaste74Row" localSheetId="5" hidden="1">#REF!</definedName>
    <definedName name="XRefPaste74Row" hidden="1">#REF!</definedName>
    <definedName name="XRefPaste75" localSheetId="5" hidden="1">#REF!</definedName>
    <definedName name="XRefPaste75" hidden="1">#REF!</definedName>
    <definedName name="XRefPaste75Row" localSheetId="5" hidden="1">#REF!</definedName>
    <definedName name="XRefPaste75Row" hidden="1">#REF!</definedName>
    <definedName name="XRefPaste76" localSheetId="5" hidden="1">#REF!</definedName>
    <definedName name="XRefPaste76" hidden="1">#REF!</definedName>
    <definedName name="XRefPaste76Row" localSheetId="5" hidden="1">#REF!</definedName>
    <definedName name="XRefPaste76Row" hidden="1">#REF!</definedName>
    <definedName name="XRefPaste77" localSheetId="5" hidden="1">#REF!</definedName>
    <definedName name="XRefPaste77" hidden="1">#REF!</definedName>
    <definedName name="XRefPaste77Row" localSheetId="5" hidden="1">#REF!</definedName>
    <definedName name="XRefPaste77Row" hidden="1">#REF!</definedName>
    <definedName name="XRefPaste78" localSheetId="5" hidden="1">#REF!</definedName>
    <definedName name="XRefPaste78" hidden="1">#REF!</definedName>
    <definedName name="XRefPaste78Row" localSheetId="5" hidden="1">#REF!</definedName>
    <definedName name="XRefPaste78Row" hidden="1">#REF!</definedName>
    <definedName name="XRefPaste79" localSheetId="5" hidden="1">#REF!</definedName>
    <definedName name="XRefPaste79" hidden="1">#REF!</definedName>
    <definedName name="XRefPaste79Row" localSheetId="5" hidden="1">#REF!</definedName>
    <definedName name="XRefPaste79Row" hidden="1">#REF!</definedName>
    <definedName name="XRefPaste7Row" localSheetId="5" hidden="1">#REF!</definedName>
    <definedName name="XRefPaste7Row" hidden="1">#REF!</definedName>
    <definedName name="XRefPaste8" localSheetId="5" hidden="1">#REF!</definedName>
    <definedName name="XRefPaste8" hidden="1">#REF!</definedName>
    <definedName name="XRefPaste80" localSheetId="5" hidden="1">#REF!</definedName>
    <definedName name="XRefPaste80" hidden="1">#REF!</definedName>
    <definedName name="XRefPaste80Row" localSheetId="5" hidden="1">#REF!</definedName>
    <definedName name="XRefPaste80Row" hidden="1">#REF!</definedName>
    <definedName name="XRefPaste81" localSheetId="5" hidden="1">#REF!</definedName>
    <definedName name="XRefPaste81" hidden="1">#REF!</definedName>
    <definedName name="XRefPaste81Row" localSheetId="5" hidden="1">#REF!</definedName>
    <definedName name="XRefPaste81Row" hidden="1">#REF!</definedName>
    <definedName name="XRefPaste82" localSheetId="5" hidden="1">#REF!</definedName>
    <definedName name="XRefPaste82" hidden="1">#REF!</definedName>
    <definedName name="XRefPaste82Row" localSheetId="5" hidden="1">#REF!</definedName>
    <definedName name="XRefPaste82Row" hidden="1">#REF!</definedName>
    <definedName name="XRefPaste83" localSheetId="5" hidden="1">#REF!</definedName>
    <definedName name="XRefPaste83" hidden="1">#REF!</definedName>
    <definedName name="XRefPaste83Row" localSheetId="5" hidden="1">#REF!</definedName>
    <definedName name="XRefPaste83Row" hidden="1">#REF!</definedName>
    <definedName name="XRefPaste84" localSheetId="5" hidden="1">#REF!</definedName>
    <definedName name="XRefPaste84" hidden="1">#REF!</definedName>
    <definedName name="XRefPaste84Row" localSheetId="5" hidden="1">#REF!</definedName>
    <definedName name="XRefPaste84Row" hidden="1">#REF!</definedName>
    <definedName name="XRefPaste85" localSheetId="5" hidden="1">#REF!</definedName>
    <definedName name="XRefPaste85" hidden="1">#REF!</definedName>
    <definedName name="XRefPaste85Row" localSheetId="5" hidden="1">#REF!</definedName>
    <definedName name="XRefPaste85Row" hidden="1">#REF!</definedName>
    <definedName name="XRefPaste86" localSheetId="5" hidden="1">#REF!</definedName>
    <definedName name="XRefPaste86" hidden="1">#REF!</definedName>
    <definedName name="XRefPaste86Row" localSheetId="5" hidden="1">#REF!</definedName>
    <definedName name="XRefPaste86Row" hidden="1">#REF!</definedName>
    <definedName name="XRefPaste87" localSheetId="5" hidden="1">#REF!</definedName>
    <definedName name="XRefPaste87" hidden="1">#REF!</definedName>
    <definedName name="XRefPaste87Row" localSheetId="5" hidden="1">#REF!</definedName>
    <definedName name="XRefPaste87Row" hidden="1">#REF!</definedName>
    <definedName name="XRefPaste88" localSheetId="5" hidden="1">#REF!</definedName>
    <definedName name="XRefPaste88" hidden="1">#REF!</definedName>
    <definedName name="XRefPaste88Row" localSheetId="5" hidden="1">#REF!</definedName>
    <definedName name="XRefPaste88Row" hidden="1">#REF!</definedName>
    <definedName name="XRefPaste89" localSheetId="5" hidden="1">#REF!</definedName>
    <definedName name="XRefPaste89" hidden="1">#REF!</definedName>
    <definedName name="XRefPaste89Row" localSheetId="5" hidden="1">#REF!</definedName>
    <definedName name="XRefPaste89Row" hidden="1">#REF!</definedName>
    <definedName name="XRefPaste8Row" localSheetId="5" hidden="1">#REF!</definedName>
    <definedName name="XRefPaste8Row" hidden="1">#REF!</definedName>
    <definedName name="XRefPaste9" hidden="1">#REF!</definedName>
    <definedName name="XRefPaste90" localSheetId="5" hidden="1">#REF!</definedName>
    <definedName name="XRefPaste90" hidden="1">#REF!</definedName>
    <definedName name="XRefPaste90Row" localSheetId="5" hidden="1">#REF!</definedName>
    <definedName name="XRefPaste90Row" hidden="1">#REF!</definedName>
    <definedName name="XRefPaste91" localSheetId="5" hidden="1">#REF!</definedName>
    <definedName name="XRefPaste91" hidden="1">#REF!</definedName>
    <definedName name="XRefPaste91Row" localSheetId="5" hidden="1">#REF!</definedName>
    <definedName name="XRefPaste91Row" hidden="1">#REF!</definedName>
    <definedName name="XRefPaste92" localSheetId="5" hidden="1">#REF!</definedName>
    <definedName name="XRefPaste92" hidden="1">#REF!</definedName>
    <definedName name="XRefPaste92Row" localSheetId="5" hidden="1">#REF!</definedName>
    <definedName name="XRefPaste92Row" hidden="1">#REF!</definedName>
    <definedName name="XRefPaste93" localSheetId="5" hidden="1">#REF!</definedName>
    <definedName name="XRefPaste93" hidden="1">#REF!</definedName>
    <definedName name="XRefPaste93Row" localSheetId="5" hidden="1">#REF!</definedName>
    <definedName name="XRefPaste93Row" hidden="1">#REF!</definedName>
    <definedName name="XRefPaste94" localSheetId="5" hidden="1">#REF!</definedName>
    <definedName name="XRefPaste94" hidden="1">#REF!</definedName>
    <definedName name="XRefPaste94Row" localSheetId="5" hidden="1">#REF!</definedName>
    <definedName name="XRefPaste94Row" hidden="1">#REF!</definedName>
    <definedName name="XRefPaste95" localSheetId="5" hidden="1">#REF!</definedName>
    <definedName name="XRefPaste95" hidden="1">#REF!</definedName>
    <definedName name="XRefPaste95Row" localSheetId="5" hidden="1">#REF!</definedName>
    <definedName name="XRefPaste95Row" hidden="1">#REF!</definedName>
    <definedName name="XRefPaste96" localSheetId="5" hidden="1">#REF!</definedName>
    <definedName name="XRefPaste96" hidden="1">#REF!</definedName>
    <definedName name="XRefPaste96Row" localSheetId="5" hidden="1">#REF!</definedName>
    <definedName name="XRefPaste96Row" hidden="1">#REF!</definedName>
    <definedName name="XRefPaste97" localSheetId="5" hidden="1">#REF!</definedName>
    <definedName name="XRefPaste97" hidden="1">#REF!</definedName>
    <definedName name="XRefPaste97Row" localSheetId="5" hidden="1">#REF!</definedName>
    <definedName name="XRefPaste97Row" hidden="1">#REF!</definedName>
    <definedName name="XRefPaste98" localSheetId="5" hidden="1">#REF!</definedName>
    <definedName name="XRefPaste98" hidden="1">#REF!</definedName>
    <definedName name="XRefPaste98Row" localSheetId="5" hidden="1">#REF!</definedName>
    <definedName name="XRefPaste98Row" hidden="1">#REF!</definedName>
    <definedName name="XRefPaste99" localSheetId="5" hidden="1">#REF!</definedName>
    <definedName name="XRefPaste99" hidden="1">#REF!</definedName>
    <definedName name="XRefPaste99Row" localSheetId="5" hidden="1">#REF!</definedName>
    <definedName name="XRefPaste99Row" hidden="1">#REF!</definedName>
    <definedName name="XRefPaste9Row" localSheetId="5" hidden="1">#REF!</definedName>
    <definedName name="XRefPaste9Row" hidden="1">#REF!</definedName>
    <definedName name="XRefPasteRangeCount" localSheetId="5" hidden="1">6</definedName>
    <definedName name="XRefPasteRangeCount" hidden="1">1</definedName>
    <definedName name="xx">#REF!</definedName>
    <definedName name="Z_0A2CCCB3_571A_4A67_B569_64E7C0BD6DFC_.wvu.FilterData" localSheetId="2" hidden="1">'BG SISTEMA'!$A$8:$I$395</definedName>
    <definedName name="Z_0A2CCCB3_571A_4A67_B569_64E7C0BD6DFC_.wvu.FilterData" localSheetId="7" hidden="1">'CA EF'!$A$2:$AM$1563</definedName>
    <definedName name="Z_0A2CCCB3_571A_4A67_B569_64E7C0BD6DFC_.wvu.FilterData" localSheetId="8" hidden="1">'CA EF (2)'!$A$2:$AM$409</definedName>
    <definedName name="Z_0A2CCCB3_571A_4A67_B569_64E7C0BD6DFC_.wvu.PrintArea" localSheetId="3" hidden="1">BG!$A$7:$J$56</definedName>
    <definedName name="Z_0A2CCCB3_571A_4A67_B569_64E7C0BD6DFC_.wvu.PrintArea" localSheetId="4" hidden="1">EERR!$A$8:$F$40</definedName>
    <definedName name="Z_0A2CCCB3_571A_4A67_B569_64E7C0BD6DFC_.wvu.PrintArea" localSheetId="6" hidden="1">EFE!$A$8:$F$59</definedName>
    <definedName name="Z_0A2CCCB3_571A_4A67_B569_64E7C0BD6DFC_.wvu.PrintArea" localSheetId="9" hidden="1">Notas!$C$7:$M$73</definedName>
    <definedName name="Z_0A2CCCB3_571A_4A67_B569_64E7C0BD6DFC_.wvu.PrintArea" localSheetId="5" hidden="1">VPN!$B$8:$L$33</definedName>
    <definedName name="Z_52ACAEC5_A07E_476F_A492_622AB5A07DC8_.wvu.FilterData" localSheetId="2" hidden="1">'BG SISTEMA'!$A$8:$J$395</definedName>
    <definedName name="Z_52ACAEC5_A07E_476F_A492_622AB5A07DC8_.wvu.FilterData" localSheetId="7" hidden="1">'CA EF'!$A$2:$AM$1563</definedName>
    <definedName name="Z_52ACAEC5_A07E_476F_A492_622AB5A07DC8_.wvu.FilterData" localSheetId="8" hidden="1">'CA EF (2)'!$A$2:$AM$409</definedName>
    <definedName name="Z_52ACAEC5_A07E_476F_A492_622AB5A07DC8_.wvu.PrintArea" localSheetId="3" hidden="1">BG!$A$7:$J$56</definedName>
    <definedName name="Z_52ACAEC5_A07E_476F_A492_622AB5A07DC8_.wvu.PrintArea" localSheetId="4" hidden="1">EERR!$A$8:$F$40</definedName>
    <definedName name="Z_52ACAEC5_A07E_476F_A492_622AB5A07DC8_.wvu.PrintArea" localSheetId="6" hidden="1">EFE!$A$8:$F$59</definedName>
    <definedName name="Z_52ACAEC5_A07E_476F_A492_622AB5A07DC8_.wvu.PrintArea" localSheetId="5" hidden="1">VPN!$B$8:$L$33</definedName>
    <definedName name="Z_5FCC9217_B3E9_4B91_A943_5F21728EBEE9_.wvu.PrintArea" localSheetId="3" hidden="1">BG!$A$7:$J$56</definedName>
    <definedName name="Z_5FCC9217_B3E9_4B91_A943_5F21728EBEE9_.wvu.PrintArea" localSheetId="4" hidden="1">EERR!$A$8:$F$40</definedName>
    <definedName name="Z_5FCC9217_B3E9_4B91_A943_5F21728EBEE9_.wvu.PrintArea" localSheetId="6" hidden="1">EFE!$A$8:$F$59</definedName>
    <definedName name="Z_5FCC9217_B3E9_4B91_A943_5F21728EBEE9_.wvu.PrintArea" localSheetId="9" hidden="1">Notas!$C$8:$M$73</definedName>
    <definedName name="Z_5FCC9217_B3E9_4B91_A943_5F21728EBEE9_.wvu.PrintArea" localSheetId="5" hidden="1">VPN!$B$8:$L$33</definedName>
    <definedName name="Z_5FCC9217_B3E9_4B91_A943_5F21728EBEE9_.wvu.Rows" localSheetId="6" hidden="1">EFE!#REF!</definedName>
    <definedName name="Z_7015FC6D_0680_4B00_AA0E_B83DA1D0B666_.wvu.PrintArea" localSheetId="3" hidden="1">BG!$A$7:$J$56</definedName>
    <definedName name="Z_7015FC6D_0680_4B00_AA0E_B83DA1D0B666_.wvu.PrintArea" localSheetId="4" hidden="1">EERR!$A$8:$F$40</definedName>
    <definedName name="Z_7015FC6D_0680_4B00_AA0E_B83DA1D0B666_.wvu.PrintArea" localSheetId="6" hidden="1">EFE!$A$8:$F$59</definedName>
    <definedName name="Z_7015FC6D_0680_4B00_AA0E_B83DA1D0B666_.wvu.PrintArea" localSheetId="9" hidden="1">Notas!$C$8:$M$73</definedName>
    <definedName name="Z_7015FC6D_0680_4B00_AA0E_B83DA1D0B666_.wvu.PrintArea" localSheetId="5" hidden="1">VPN!$B$8:$L$33</definedName>
    <definedName name="Z_7015FC6D_0680_4B00_AA0E_B83DA1D0B666_.wvu.Rows" localSheetId="6" hidden="1">EFE!#REF!</definedName>
    <definedName name="Z_970CBB53_F4B3_462F_AEFE_2BC403F5F0AD_.wvu.PrintArea" localSheetId="9" hidden="1">Notas!$C$8:$M$73</definedName>
    <definedName name="Z_B9F63820_5C32_455A_BC9D_0BE84D6B0867_.wvu.PrintArea" localSheetId="3" hidden="1">BG!$A$7:$J$56</definedName>
    <definedName name="Z_B9F63820_5C32_455A_BC9D_0BE84D6B0867_.wvu.PrintArea" localSheetId="4" hidden="1">EERR!$A$8:$F$40</definedName>
    <definedName name="Z_B9F63820_5C32_455A_BC9D_0BE84D6B0867_.wvu.PrintArea" localSheetId="6" hidden="1">EFE!$A$8:$F$59</definedName>
    <definedName name="Z_B9F63820_5C32_455A_BC9D_0BE84D6B0867_.wvu.PrintArea" localSheetId="5" hidden="1">VPN!$B$8:$L$33</definedName>
    <definedName name="Z_B9F63820_5C32_455A_BC9D_0BE84D6B0867_.wvu.Rows" localSheetId="6" hidden="1">EFE!#REF!</definedName>
    <definedName name="Z_F3648BCD_1CED_4BBB_AE63_37BDB925883F_.wvu.PrintArea" localSheetId="3" hidden="1">BG!$A$7:$J$56</definedName>
    <definedName name="Z_F3648BCD_1CED_4BBB_AE63_37BDB925883F_.wvu.PrintArea" localSheetId="4" hidden="1">EERR!$A$8:$F$40</definedName>
    <definedName name="Z_F3648BCD_1CED_4BBB_AE63_37BDB925883F_.wvu.PrintArea" localSheetId="6" hidden="1">EFE!$A$8:$F$59</definedName>
    <definedName name="Z_F3648BCD_1CED_4BBB_AE63_37BDB925883F_.wvu.PrintArea" localSheetId="9" hidden="1">Notas!$C$8:$M$73</definedName>
    <definedName name="Z_F3648BCD_1CED_4BBB_AE63_37BDB925883F_.wvu.PrintArea" localSheetId="5" hidden="1">VPN!$B$8:$L$33</definedName>
    <definedName name="Z_F3648BCD_1CED_4BBB_AE63_37BDB925883F_.wvu.Rows" localSheetId="6" hidden="1">EFE!#REF!</definedName>
    <definedName name="zdfd" localSheetId="1" hidden="1">#REF!</definedName>
    <definedName name="zdfd" localSheetId="9" hidden="1">#REF!</definedName>
    <definedName name="zdfd" hidden="1">#REF!</definedName>
  </definedNames>
  <calcPr calcId="191029"/>
  <customWorkbookViews>
    <customWorkbookView name="Alejandro Raul Otazu Oviedo - Vista personalizada" guid="{0A2CCCB3-571A-4A67-B569-64E7C0BD6DFC}" mergeInterval="0" personalView="1" maximized="1" xWindow="-9" yWindow="-9" windowWidth="1938" windowHeight="1038" tabRatio="859" activeSheetId="11"/>
    <customWorkbookView name="Dahiana Fabiana Sánchez Chaparro - Vista personalizada" guid="{52ACAEC5-A07E-476F-A492-622AB5A07DC8}" mergeInterval="0" personalView="1" maximized="1" xWindow="1912" yWindow="37" windowWidth="1936" windowHeight="1048" tabRatio="859" activeSheetId="11"/>
    <customWorkbookView name="Yohana Benitez - Vista personalizada" guid="{B9F63820-5C32-455A-BC9D-0BE84D6B0867}" mergeInterval="0" personalView="1" maximized="1" xWindow="-8" yWindow="-8" windowWidth="1382" windowHeight="744" tabRatio="954" activeSheetId="9"/>
    <customWorkbookView name="Alejandro Otazú - Vista personalizada" guid="{7015FC6D-0680-4B00-AA0E-B83DA1D0B666}" mergeInterval="0" personalView="1" maximized="1" xWindow="-9" yWindow="-9" windowWidth="1938" windowHeight="1048" tabRatio="954" activeSheetId="9"/>
    <customWorkbookView name="Shirley Vichini - Vista personalizada" guid="{5FCC9217-B3E9-4B91-A943-5F21728EBEE9}" mergeInterval="0" personalView="1" maximized="1" xWindow="-9" yWindow="-9" windowWidth="1938" windowHeight="1048" tabRatio="954" activeSheetId="9"/>
    <customWorkbookView name="Dahiana Sanchez - Vista personalizada" guid="{F3648BCD-1CED-4BBB-AE63-37BDB925883F}" mergeInterval="0" personalView="1" maximized="1" xWindow="-9" yWindow="-9" windowWidth="1938" windowHeight="1048" tabRatio="954"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429" i="5" l="1"/>
  <c r="H429" i="5" s="1"/>
  <c r="A429" i="5"/>
  <c r="D1561" i="5"/>
  <c r="E1561" i="5" s="1"/>
  <c r="N429" i="5" l="1"/>
  <c r="Z429" i="5" s="1"/>
  <c r="D665" i="5" l="1"/>
  <c r="D1227" i="5"/>
  <c r="H1227" i="5" s="1"/>
  <c r="A1227" i="5"/>
  <c r="D936" i="5"/>
  <c r="D935" i="5"/>
  <c r="A936" i="5"/>
  <c r="A935" i="5"/>
  <c r="D1560" i="5"/>
  <c r="D1559" i="5"/>
  <c r="D1558" i="5"/>
  <c r="D1557" i="5"/>
  <c r="D1556" i="5"/>
  <c r="D1555" i="5"/>
  <c r="D1554" i="5"/>
  <c r="D1553" i="5"/>
  <c r="D1552" i="5"/>
  <c r="D1551" i="5"/>
  <c r="D1550" i="5"/>
  <c r="D1549" i="5"/>
  <c r="D1548" i="5"/>
  <c r="D1547" i="5"/>
  <c r="D1546" i="5"/>
  <c r="D1545" i="5"/>
  <c r="D1544" i="5"/>
  <c r="D1543" i="5"/>
  <c r="D1542" i="5"/>
  <c r="D1541" i="5"/>
  <c r="D1540" i="5"/>
  <c r="D1539" i="5"/>
  <c r="D1538" i="5"/>
  <c r="D1537" i="5"/>
  <c r="D1536" i="5"/>
  <c r="D1535" i="5"/>
  <c r="D1534" i="5"/>
  <c r="D1533" i="5"/>
  <c r="D1532" i="5"/>
  <c r="D1531" i="5"/>
  <c r="D1530" i="5"/>
  <c r="D1529" i="5"/>
  <c r="D1528" i="5"/>
  <c r="D1527" i="5"/>
  <c r="D1526" i="5"/>
  <c r="D1525" i="5"/>
  <c r="D1524" i="5"/>
  <c r="D1523" i="5"/>
  <c r="D1522" i="5"/>
  <c r="D1521" i="5"/>
  <c r="D1520" i="5"/>
  <c r="D1519" i="5"/>
  <c r="D1518" i="5"/>
  <c r="D1517" i="5"/>
  <c r="D1516" i="5"/>
  <c r="D1515" i="5"/>
  <c r="D1514" i="5"/>
  <c r="D1513" i="5"/>
  <c r="D1512" i="5"/>
  <c r="D1511" i="5"/>
  <c r="D1510" i="5"/>
  <c r="D1509" i="5"/>
  <c r="D1508" i="5"/>
  <c r="D1507" i="5"/>
  <c r="D1506" i="5"/>
  <c r="D1505" i="5"/>
  <c r="D1504" i="5"/>
  <c r="D1503" i="5"/>
  <c r="D1502" i="5"/>
  <c r="D1501" i="5"/>
  <c r="D1500" i="5"/>
  <c r="D1499" i="5"/>
  <c r="D1498" i="5"/>
  <c r="D1497" i="5"/>
  <c r="D1496" i="5"/>
  <c r="D1495" i="5"/>
  <c r="D1494" i="5"/>
  <c r="D1493" i="5"/>
  <c r="D1492" i="5"/>
  <c r="D1491" i="5"/>
  <c r="D1490" i="5"/>
  <c r="D1489" i="5"/>
  <c r="D1488" i="5"/>
  <c r="D1487" i="5"/>
  <c r="D1486" i="5"/>
  <c r="D1485" i="5"/>
  <c r="D1484" i="5"/>
  <c r="D1483" i="5"/>
  <c r="D1482" i="5"/>
  <c r="D1481" i="5"/>
  <c r="D1480" i="5"/>
  <c r="D1479" i="5"/>
  <c r="D1478" i="5"/>
  <c r="D1477" i="5"/>
  <c r="D1476" i="5"/>
  <c r="D1475" i="5"/>
  <c r="D1474" i="5"/>
  <c r="D1473" i="5"/>
  <c r="D1472" i="5"/>
  <c r="D1471" i="5"/>
  <c r="D1470" i="5"/>
  <c r="D1469" i="5"/>
  <c r="D1468" i="5"/>
  <c r="D1467" i="5"/>
  <c r="D1466" i="5"/>
  <c r="D1465" i="5"/>
  <c r="D1464" i="5"/>
  <c r="D1463" i="5"/>
  <c r="D1462" i="5"/>
  <c r="D1461" i="5"/>
  <c r="D1460" i="5"/>
  <c r="D1459" i="5"/>
  <c r="D1458" i="5"/>
  <c r="D1457" i="5"/>
  <c r="D1456" i="5"/>
  <c r="D1455" i="5"/>
  <c r="D1454" i="5"/>
  <c r="D1453" i="5"/>
  <c r="D1452" i="5"/>
  <c r="D1451" i="5"/>
  <c r="D1450" i="5"/>
  <c r="D1449" i="5"/>
  <c r="D1448" i="5"/>
  <c r="D1447" i="5"/>
  <c r="D1446" i="5"/>
  <c r="D1445" i="5"/>
  <c r="D1444" i="5"/>
  <c r="D1443" i="5"/>
  <c r="D1442" i="5"/>
  <c r="D1441" i="5"/>
  <c r="D1440" i="5"/>
  <c r="D1439" i="5"/>
  <c r="D1438" i="5"/>
  <c r="D1437" i="5"/>
  <c r="D1436" i="5"/>
  <c r="D1435" i="5"/>
  <c r="D1434" i="5"/>
  <c r="D1433" i="5"/>
  <c r="D1432" i="5"/>
  <c r="D1431" i="5"/>
  <c r="D1430" i="5"/>
  <c r="D1429" i="5"/>
  <c r="D1428" i="5"/>
  <c r="D1427" i="5"/>
  <c r="D1426" i="5"/>
  <c r="D1425" i="5"/>
  <c r="D1424" i="5"/>
  <c r="D1423" i="5"/>
  <c r="D1422" i="5"/>
  <c r="D1421" i="5"/>
  <c r="D1420" i="5"/>
  <c r="D1419" i="5"/>
  <c r="D1418" i="5"/>
  <c r="D1417" i="5"/>
  <c r="D1416" i="5"/>
  <c r="D1415" i="5"/>
  <c r="D1414" i="5"/>
  <c r="D1413" i="5"/>
  <c r="D1412" i="5"/>
  <c r="D1411" i="5"/>
  <c r="D1410" i="5"/>
  <c r="D1409" i="5"/>
  <c r="D1408" i="5"/>
  <c r="D1407" i="5"/>
  <c r="D1406" i="5"/>
  <c r="D1405" i="5"/>
  <c r="D1404" i="5"/>
  <c r="D1403" i="5"/>
  <c r="D1402" i="5"/>
  <c r="D1401" i="5"/>
  <c r="H1401" i="5" s="1"/>
  <c r="N1401" i="5" s="1"/>
  <c r="D1400" i="5"/>
  <c r="D1399" i="5"/>
  <c r="D1398" i="5"/>
  <c r="D1397" i="5"/>
  <c r="D1396" i="5"/>
  <c r="D1395" i="5"/>
  <c r="D1394" i="5"/>
  <c r="D1393" i="5"/>
  <c r="D1392" i="5"/>
  <c r="D1391" i="5"/>
  <c r="D1390" i="5"/>
  <c r="D1389" i="5"/>
  <c r="D1388" i="5"/>
  <c r="D1387" i="5"/>
  <c r="D1386" i="5"/>
  <c r="D1385" i="5"/>
  <c r="D1384" i="5"/>
  <c r="D1383" i="5"/>
  <c r="D1382" i="5"/>
  <c r="D1381" i="5"/>
  <c r="D1380" i="5"/>
  <c r="D1379" i="5"/>
  <c r="D1378" i="5"/>
  <c r="D1377" i="5"/>
  <c r="D1376" i="5"/>
  <c r="D1375" i="5"/>
  <c r="D1374" i="5"/>
  <c r="D1373" i="5"/>
  <c r="D1372" i="5"/>
  <c r="D1371" i="5"/>
  <c r="D1370" i="5"/>
  <c r="D1369" i="5"/>
  <c r="D1368" i="5"/>
  <c r="D1367" i="5"/>
  <c r="D1366" i="5"/>
  <c r="D1365" i="5"/>
  <c r="D1364" i="5"/>
  <c r="D1363" i="5"/>
  <c r="D1362" i="5"/>
  <c r="D1361" i="5"/>
  <c r="D1360" i="5"/>
  <c r="D1359" i="5"/>
  <c r="D1358" i="5"/>
  <c r="D1357" i="5"/>
  <c r="D1356" i="5"/>
  <c r="D1355" i="5"/>
  <c r="D1354" i="5"/>
  <c r="D1353" i="5"/>
  <c r="D1352" i="5"/>
  <c r="D1351" i="5"/>
  <c r="D1350" i="5"/>
  <c r="D1349" i="5"/>
  <c r="D1348" i="5"/>
  <c r="D1347" i="5"/>
  <c r="D1346" i="5"/>
  <c r="D1345" i="5"/>
  <c r="D1344" i="5"/>
  <c r="D1343" i="5"/>
  <c r="D1342" i="5"/>
  <c r="D1341" i="5"/>
  <c r="D1340" i="5"/>
  <c r="D1339" i="5"/>
  <c r="D1338" i="5"/>
  <c r="D1337" i="5"/>
  <c r="D1336" i="5"/>
  <c r="D1335" i="5"/>
  <c r="D1334" i="5"/>
  <c r="D1333" i="5"/>
  <c r="D1332" i="5"/>
  <c r="D1331" i="5"/>
  <c r="D1330" i="5"/>
  <c r="D1329" i="5"/>
  <c r="D1328" i="5"/>
  <c r="D1327" i="5"/>
  <c r="D1326" i="5"/>
  <c r="D1325" i="5"/>
  <c r="D1324" i="5"/>
  <c r="D1323" i="5"/>
  <c r="D1322" i="5"/>
  <c r="D1321" i="5"/>
  <c r="D1320" i="5"/>
  <c r="D1319" i="5"/>
  <c r="D1318" i="5"/>
  <c r="D1317" i="5"/>
  <c r="D1316" i="5"/>
  <c r="D1315" i="5"/>
  <c r="D1314" i="5"/>
  <c r="D1313" i="5"/>
  <c r="D1312" i="5"/>
  <c r="D1311" i="5"/>
  <c r="D1310" i="5"/>
  <c r="D1309" i="5"/>
  <c r="D1308" i="5"/>
  <c r="D1307" i="5"/>
  <c r="D1306" i="5"/>
  <c r="D1305" i="5"/>
  <c r="D1304" i="5"/>
  <c r="D1303" i="5"/>
  <c r="D1302" i="5"/>
  <c r="D1301" i="5"/>
  <c r="D1300" i="5"/>
  <c r="D1299" i="5"/>
  <c r="D1298" i="5"/>
  <c r="D1297" i="5"/>
  <c r="D1296" i="5"/>
  <c r="D1295" i="5"/>
  <c r="D1294" i="5"/>
  <c r="D1293" i="5"/>
  <c r="D1292" i="5"/>
  <c r="D1291" i="5"/>
  <c r="D1290" i="5"/>
  <c r="D1289" i="5"/>
  <c r="D1288" i="5"/>
  <c r="D1287" i="5"/>
  <c r="D1286" i="5"/>
  <c r="D1285" i="5"/>
  <c r="D1284" i="5"/>
  <c r="D1283" i="5"/>
  <c r="D1282" i="5"/>
  <c r="D1281" i="5"/>
  <c r="D1280" i="5"/>
  <c r="D1279" i="5"/>
  <c r="D1278" i="5"/>
  <c r="D1277" i="5"/>
  <c r="D1276" i="5"/>
  <c r="D1275" i="5"/>
  <c r="D1274" i="5"/>
  <c r="D1273" i="5"/>
  <c r="D1272" i="5"/>
  <c r="D1271" i="5"/>
  <c r="D1270" i="5"/>
  <c r="D1269" i="5"/>
  <c r="D1268" i="5"/>
  <c r="D1267" i="5"/>
  <c r="D1266" i="5"/>
  <c r="D1265" i="5"/>
  <c r="D1264" i="5"/>
  <c r="D1263" i="5"/>
  <c r="D1262" i="5"/>
  <c r="D1261" i="5"/>
  <c r="D1260" i="5"/>
  <c r="D1259" i="5"/>
  <c r="D1258" i="5"/>
  <c r="D1257" i="5"/>
  <c r="D1256" i="5"/>
  <c r="D1255" i="5"/>
  <c r="D1254" i="5"/>
  <c r="D1253" i="5"/>
  <c r="D1252" i="5"/>
  <c r="D1251" i="5"/>
  <c r="D1250" i="5"/>
  <c r="D1249" i="5"/>
  <c r="D1248" i="5"/>
  <c r="D1247" i="5"/>
  <c r="D1246" i="5"/>
  <c r="D1245" i="5"/>
  <c r="D1244" i="5"/>
  <c r="D1243" i="5"/>
  <c r="D1242" i="5"/>
  <c r="D1241" i="5"/>
  <c r="D1240" i="5"/>
  <c r="D1239" i="5"/>
  <c r="D1238" i="5"/>
  <c r="D1236" i="5"/>
  <c r="D1235" i="5"/>
  <c r="D1234" i="5"/>
  <c r="D1233" i="5"/>
  <c r="D1232" i="5"/>
  <c r="D1231" i="5"/>
  <c r="D1230" i="5"/>
  <c r="D1229" i="5"/>
  <c r="D1228" i="5"/>
  <c r="D1226" i="5"/>
  <c r="D1225" i="5"/>
  <c r="D1224" i="5"/>
  <c r="D1223" i="5"/>
  <c r="D1222" i="5"/>
  <c r="D1221" i="5"/>
  <c r="D1220" i="5"/>
  <c r="D1219" i="5"/>
  <c r="D1218" i="5"/>
  <c r="D1217" i="5"/>
  <c r="D1216" i="5"/>
  <c r="D1215" i="5"/>
  <c r="D1214" i="5"/>
  <c r="D1213" i="5"/>
  <c r="D1212" i="5"/>
  <c r="D1211" i="5"/>
  <c r="D1210" i="5"/>
  <c r="D1209" i="5"/>
  <c r="D1208" i="5"/>
  <c r="D1207" i="5"/>
  <c r="D1206" i="5"/>
  <c r="D1205" i="5"/>
  <c r="D1204" i="5"/>
  <c r="D1203" i="5"/>
  <c r="D1202" i="5"/>
  <c r="D1201" i="5"/>
  <c r="D1200" i="5"/>
  <c r="D1199" i="5"/>
  <c r="D1198" i="5"/>
  <c r="D1197" i="5"/>
  <c r="D1196" i="5"/>
  <c r="D1195" i="5"/>
  <c r="D1194" i="5"/>
  <c r="D1193" i="5"/>
  <c r="D1192" i="5"/>
  <c r="D1191" i="5"/>
  <c r="D1190" i="5"/>
  <c r="D1189" i="5"/>
  <c r="D1188" i="5"/>
  <c r="D1187" i="5"/>
  <c r="D1186" i="5"/>
  <c r="D1185" i="5"/>
  <c r="D1184" i="5"/>
  <c r="D1183" i="5"/>
  <c r="D1182" i="5"/>
  <c r="D1181" i="5"/>
  <c r="D1180" i="5"/>
  <c r="D1179" i="5"/>
  <c r="D1178" i="5"/>
  <c r="D1177" i="5"/>
  <c r="D1176" i="5"/>
  <c r="D1175" i="5"/>
  <c r="D1174" i="5"/>
  <c r="D1173" i="5"/>
  <c r="D1172" i="5"/>
  <c r="D1171" i="5"/>
  <c r="D1170" i="5"/>
  <c r="D1169" i="5"/>
  <c r="D1168" i="5"/>
  <c r="D1167" i="5"/>
  <c r="D1166" i="5"/>
  <c r="D1165" i="5"/>
  <c r="D1164" i="5"/>
  <c r="D1163" i="5"/>
  <c r="D1162" i="5"/>
  <c r="D1161" i="5"/>
  <c r="D1160" i="5"/>
  <c r="D1159" i="5"/>
  <c r="D1158" i="5"/>
  <c r="D1157" i="5"/>
  <c r="D1156" i="5"/>
  <c r="D1155" i="5"/>
  <c r="D1154" i="5"/>
  <c r="D1153" i="5"/>
  <c r="D1152" i="5"/>
  <c r="D1151" i="5"/>
  <c r="D1150" i="5"/>
  <c r="D1149" i="5"/>
  <c r="D1148" i="5"/>
  <c r="D1147" i="5"/>
  <c r="D1146" i="5"/>
  <c r="D1145" i="5"/>
  <c r="D1144" i="5"/>
  <c r="D1143" i="5"/>
  <c r="D1142" i="5"/>
  <c r="D1141" i="5"/>
  <c r="D1140" i="5"/>
  <c r="D1139" i="5"/>
  <c r="D1138" i="5"/>
  <c r="D1137" i="5"/>
  <c r="D1136" i="5"/>
  <c r="D1135" i="5"/>
  <c r="D1134" i="5"/>
  <c r="D1133" i="5"/>
  <c r="D1132" i="5"/>
  <c r="D1131" i="5"/>
  <c r="D1130" i="5"/>
  <c r="D1129" i="5"/>
  <c r="D1128" i="5"/>
  <c r="D1127" i="5"/>
  <c r="D1126" i="5"/>
  <c r="D1125" i="5"/>
  <c r="D1124" i="5"/>
  <c r="D1123" i="5"/>
  <c r="D1122" i="5"/>
  <c r="D1121" i="5"/>
  <c r="D1120" i="5"/>
  <c r="D1119" i="5"/>
  <c r="D1118" i="5"/>
  <c r="D1117" i="5"/>
  <c r="D1116" i="5"/>
  <c r="D1115" i="5"/>
  <c r="D1114" i="5"/>
  <c r="D1113" i="5"/>
  <c r="D1112" i="5"/>
  <c r="D1111" i="5"/>
  <c r="D1110" i="5"/>
  <c r="D1109" i="5"/>
  <c r="D1108" i="5"/>
  <c r="D1107" i="5"/>
  <c r="D1106" i="5"/>
  <c r="D1105" i="5"/>
  <c r="D1104" i="5"/>
  <c r="D1103" i="5"/>
  <c r="D1102" i="5"/>
  <c r="D1101" i="5"/>
  <c r="D1100" i="5"/>
  <c r="D1099" i="5"/>
  <c r="D1098" i="5"/>
  <c r="D1097" i="5"/>
  <c r="D1096" i="5"/>
  <c r="D1095" i="5"/>
  <c r="D1094" i="5"/>
  <c r="D1093" i="5"/>
  <c r="D1092" i="5"/>
  <c r="D1091" i="5"/>
  <c r="D1090" i="5"/>
  <c r="D1089" i="5"/>
  <c r="D1088" i="5"/>
  <c r="D1087" i="5"/>
  <c r="D1086" i="5"/>
  <c r="D1085" i="5"/>
  <c r="D1084" i="5"/>
  <c r="D1083" i="5"/>
  <c r="D1082" i="5"/>
  <c r="D1081" i="5"/>
  <c r="D1080" i="5"/>
  <c r="D1079" i="5"/>
  <c r="D1078" i="5"/>
  <c r="D1077" i="5"/>
  <c r="D1076" i="5"/>
  <c r="D1075" i="5"/>
  <c r="D1074" i="5"/>
  <c r="D1073" i="5"/>
  <c r="D1072" i="5"/>
  <c r="D1071" i="5"/>
  <c r="D1070" i="5"/>
  <c r="D1069" i="5"/>
  <c r="D1068" i="5"/>
  <c r="D1067" i="5"/>
  <c r="D1066" i="5"/>
  <c r="D1065" i="5"/>
  <c r="D1064" i="5"/>
  <c r="D1063" i="5"/>
  <c r="D1062" i="5"/>
  <c r="D1061" i="5"/>
  <c r="D1060" i="5"/>
  <c r="D1059" i="5"/>
  <c r="D1058" i="5"/>
  <c r="D1057" i="5"/>
  <c r="D1056" i="5"/>
  <c r="D1055" i="5"/>
  <c r="D1054" i="5"/>
  <c r="D1053" i="5"/>
  <c r="D1052" i="5"/>
  <c r="D1051" i="5"/>
  <c r="D1050" i="5"/>
  <c r="D1049" i="5"/>
  <c r="D1048" i="5"/>
  <c r="D1047" i="5"/>
  <c r="D1046" i="5"/>
  <c r="D1045" i="5"/>
  <c r="D1044" i="5"/>
  <c r="D1043" i="5"/>
  <c r="D1042" i="5"/>
  <c r="D1041" i="5"/>
  <c r="D1040" i="5"/>
  <c r="D1039" i="5"/>
  <c r="D1038" i="5"/>
  <c r="D1037" i="5"/>
  <c r="D1036" i="5"/>
  <c r="D1035" i="5"/>
  <c r="D1034" i="5"/>
  <c r="D1033" i="5"/>
  <c r="D1032" i="5"/>
  <c r="D1031" i="5"/>
  <c r="D1030" i="5"/>
  <c r="D1029" i="5"/>
  <c r="D1028" i="5"/>
  <c r="D1027" i="5"/>
  <c r="D1026" i="5"/>
  <c r="D1025" i="5"/>
  <c r="D1024" i="5"/>
  <c r="D1023" i="5"/>
  <c r="D1022" i="5"/>
  <c r="D1021" i="5"/>
  <c r="D1020" i="5"/>
  <c r="D1019" i="5"/>
  <c r="D1018" i="5"/>
  <c r="D1017" i="5"/>
  <c r="D1016" i="5"/>
  <c r="D1015" i="5"/>
  <c r="D1014" i="5"/>
  <c r="D1013" i="5"/>
  <c r="D1012" i="5"/>
  <c r="D1011" i="5"/>
  <c r="D1010" i="5"/>
  <c r="D1009" i="5"/>
  <c r="D1008" i="5"/>
  <c r="D1007" i="5"/>
  <c r="D1006" i="5"/>
  <c r="D1005" i="5"/>
  <c r="D1004" i="5"/>
  <c r="D1003" i="5"/>
  <c r="D1002" i="5"/>
  <c r="D1001" i="5"/>
  <c r="D1000" i="5"/>
  <c r="D999" i="5"/>
  <c r="D998" i="5"/>
  <c r="D997" i="5"/>
  <c r="D996" i="5"/>
  <c r="D995" i="5"/>
  <c r="D994" i="5"/>
  <c r="D993" i="5"/>
  <c r="D992" i="5"/>
  <c r="D991" i="5"/>
  <c r="D990" i="5"/>
  <c r="D989" i="5"/>
  <c r="D988" i="5"/>
  <c r="D986" i="5"/>
  <c r="D985" i="5"/>
  <c r="D984" i="5"/>
  <c r="F984" i="5" s="1"/>
  <c r="D983" i="5"/>
  <c r="D982" i="5"/>
  <c r="D981" i="5"/>
  <c r="D980" i="5"/>
  <c r="D979" i="5"/>
  <c r="D978" i="5"/>
  <c r="D977" i="5"/>
  <c r="D976" i="5"/>
  <c r="D975" i="5"/>
  <c r="D974" i="5"/>
  <c r="D973" i="5"/>
  <c r="D972" i="5"/>
  <c r="D971" i="5"/>
  <c r="D970" i="5"/>
  <c r="D969" i="5"/>
  <c r="D968" i="5"/>
  <c r="D967" i="5"/>
  <c r="D966" i="5"/>
  <c r="D965" i="5"/>
  <c r="D964" i="5"/>
  <c r="D963" i="5"/>
  <c r="D962" i="5"/>
  <c r="D961" i="5"/>
  <c r="D960" i="5"/>
  <c r="D959" i="5"/>
  <c r="D958" i="5"/>
  <c r="D957" i="5"/>
  <c r="D956" i="5"/>
  <c r="D955" i="5"/>
  <c r="D954" i="5"/>
  <c r="D953" i="5"/>
  <c r="D952" i="5"/>
  <c r="D950" i="5"/>
  <c r="D949" i="5"/>
  <c r="D948" i="5"/>
  <c r="D947" i="5"/>
  <c r="D946" i="5"/>
  <c r="D945" i="5"/>
  <c r="D944" i="5"/>
  <c r="D943" i="5"/>
  <c r="D942" i="5"/>
  <c r="D941" i="5"/>
  <c r="D940" i="5"/>
  <c r="D939" i="5"/>
  <c r="D938" i="5"/>
  <c r="D937" i="5"/>
  <c r="D934" i="5"/>
  <c r="D933" i="5"/>
  <c r="D932" i="5"/>
  <c r="D931" i="5"/>
  <c r="D930" i="5"/>
  <c r="D929" i="5"/>
  <c r="D928" i="5"/>
  <c r="D927" i="5"/>
  <c r="D926" i="5"/>
  <c r="D925" i="5"/>
  <c r="D924" i="5"/>
  <c r="D923" i="5"/>
  <c r="D922" i="5"/>
  <c r="D921" i="5"/>
  <c r="D920" i="5"/>
  <c r="D919" i="5"/>
  <c r="D918" i="5"/>
  <c r="D917" i="5"/>
  <c r="D916" i="5"/>
  <c r="D915" i="5"/>
  <c r="D914" i="5"/>
  <c r="D913" i="5"/>
  <c r="D912" i="5"/>
  <c r="D911" i="5"/>
  <c r="D910" i="5"/>
  <c r="D909" i="5"/>
  <c r="D908" i="5"/>
  <c r="D907" i="5"/>
  <c r="D906" i="5"/>
  <c r="D905" i="5"/>
  <c r="D904" i="5"/>
  <c r="D903" i="5"/>
  <c r="D902" i="5"/>
  <c r="D901" i="5"/>
  <c r="D900" i="5"/>
  <c r="D899" i="5"/>
  <c r="D898" i="5"/>
  <c r="D897" i="5"/>
  <c r="D896" i="5"/>
  <c r="D895" i="5"/>
  <c r="D894" i="5"/>
  <c r="D893" i="5"/>
  <c r="D892" i="5"/>
  <c r="D891" i="5"/>
  <c r="D890" i="5"/>
  <c r="D889" i="5"/>
  <c r="D888" i="5"/>
  <c r="D887" i="5"/>
  <c r="D886" i="5"/>
  <c r="D885" i="5"/>
  <c r="D884" i="5"/>
  <c r="D883" i="5"/>
  <c r="D882" i="5"/>
  <c r="D881" i="5"/>
  <c r="D880" i="5"/>
  <c r="D879" i="5"/>
  <c r="D878" i="5"/>
  <c r="D877" i="5"/>
  <c r="D876" i="5"/>
  <c r="D875" i="5"/>
  <c r="D874" i="5"/>
  <c r="D873" i="5"/>
  <c r="D872" i="5"/>
  <c r="D871" i="5"/>
  <c r="D870" i="5"/>
  <c r="D869" i="5"/>
  <c r="D868" i="5"/>
  <c r="D867" i="5"/>
  <c r="D866" i="5"/>
  <c r="D865" i="5"/>
  <c r="D864" i="5"/>
  <c r="D863" i="5"/>
  <c r="D862" i="5"/>
  <c r="D861" i="5"/>
  <c r="D860" i="5"/>
  <c r="D859" i="5"/>
  <c r="D858" i="5"/>
  <c r="D857" i="5"/>
  <c r="D856" i="5"/>
  <c r="D855" i="5"/>
  <c r="D854" i="5"/>
  <c r="D853" i="5"/>
  <c r="D852" i="5"/>
  <c r="D851" i="5"/>
  <c r="D850" i="5"/>
  <c r="D849" i="5"/>
  <c r="D848" i="5"/>
  <c r="D847" i="5"/>
  <c r="D846" i="5"/>
  <c r="D845" i="5"/>
  <c r="D844" i="5"/>
  <c r="D843" i="5"/>
  <c r="D842" i="5"/>
  <c r="D841" i="5"/>
  <c r="D840" i="5"/>
  <c r="D839" i="5"/>
  <c r="D838" i="5"/>
  <c r="D837" i="5"/>
  <c r="D836" i="5"/>
  <c r="D835" i="5"/>
  <c r="D834" i="5"/>
  <c r="D833" i="5"/>
  <c r="D832" i="5"/>
  <c r="D831" i="5"/>
  <c r="D830" i="5"/>
  <c r="D829" i="5"/>
  <c r="D828" i="5"/>
  <c r="D827" i="5"/>
  <c r="D826" i="5"/>
  <c r="D825" i="5"/>
  <c r="D824" i="5"/>
  <c r="D823" i="5"/>
  <c r="D822" i="5"/>
  <c r="D821" i="5"/>
  <c r="D820" i="5"/>
  <c r="D819" i="5"/>
  <c r="D818" i="5"/>
  <c r="D817" i="5"/>
  <c r="D816" i="5"/>
  <c r="D815" i="5"/>
  <c r="D814" i="5"/>
  <c r="D813" i="5"/>
  <c r="D812" i="5"/>
  <c r="D811" i="5"/>
  <c r="D810" i="5"/>
  <c r="D809" i="5"/>
  <c r="D808" i="5"/>
  <c r="D807" i="5"/>
  <c r="D806" i="5"/>
  <c r="D805" i="5"/>
  <c r="D804" i="5"/>
  <c r="D803" i="5"/>
  <c r="D802" i="5"/>
  <c r="D801" i="5"/>
  <c r="D800" i="5"/>
  <c r="D799" i="5"/>
  <c r="D798" i="5"/>
  <c r="D797" i="5"/>
  <c r="D796" i="5"/>
  <c r="D795" i="5"/>
  <c r="D794" i="5"/>
  <c r="D793" i="5"/>
  <c r="D792" i="5"/>
  <c r="D791" i="5"/>
  <c r="D790" i="5"/>
  <c r="D789" i="5"/>
  <c r="D788" i="5"/>
  <c r="D787" i="5"/>
  <c r="D786" i="5"/>
  <c r="D785" i="5"/>
  <c r="D784" i="5"/>
  <c r="D783" i="5"/>
  <c r="D782" i="5"/>
  <c r="D781" i="5"/>
  <c r="D780" i="5"/>
  <c r="D779" i="5"/>
  <c r="D778" i="5"/>
  <c r="D777" i="5"/>
  <c r="D776" i="5"/>
  <c r="D775" i="5"/>
  <c r="D774" i="5"/>
  <c r="D773" i="5"/>
  <c r="D772" i="5"/>
  <c r="D771" i="5"/>
  <c r="D770" i="5"/>
  <c r="D769" i="5"/>
  <c r="D768" i="5"/>
  <c r="D767" i="5"/>
  <c r="D766" i="5"/>
  <c r="D765" i="5"/>
  <c r="D764" i="5"/>
  <c r="D763" i="5"/>
  <c r="D762" i="5"/>
  <c r="D761" i="5"/>
  <c r="D760" i="5"/>
  <c r="D759" i="5"/>
  <c r="D758" i="5"/>
  <c r="D757" i="5"/>
  <c r="D756" i="5"/>
  <c r="D755" i="5"/>
  <c r="D754" i="5"/>
  <c r="D753" i="5"/>
  <c r="D752" i="5"/>
  <c r="D751" i="5"/>
  <c r="D750" i="5"/>
  <c r="D749" i="5"/>
  <c r="D748" i="5"/>
  <c r="D747" i="5"/>
  <c r="D746" i="5"/>
  <c r="D745" i="5"/>
  <c r="D744" i="5"/>
  <c r="D743" i="5"/>
  <c r="D742" i="5"/>
  <c r="D741" i="5"/>
  <c r="D740" i="5"/>
  <c r="D739" i="5"/>
  <c r="D738" i="5"/>
  <c r="D737" i="5"/>
  <c r="D736" i="5"/>
  <c r="D735" i="5"/>
  <c r="D734" i="5"/>
  <c r="D733" i="5"/>
  <c r="D732" i="5"/>
  <c r="D731" i="5"/>
  <c r="D730" i="5"/>
  <c r="D729" i="5"/>
  <c r="D728" i="5"/>
  <c r="D727" i="5"/>
  <c r="D726" i="5"/>
  <c r="D725" i="5"/>
  <c r="D724" i="5"/>
  <c r="D723" i="5"/>
  <c r="D722" i="5"/>
  <c r="D721" i="5"/>
  <c r="D720" i="5"/>
  <c r="D719" i="5"/>
  <c r="D718" i="5"/>
  <c r="D717" i="5"/>
  <c r="D716" i="5"/>
  <c r="D715" i="5"/>
  <c r="D714" i="5"/>
  <c r="D713" i="5"/>
  <c r="D712" i="5"/>
  <c r="D711" i="5"/>
  <c r="D710" i="5"/>
  <c r="D709" i="5"/>
  <c r="D708" i="5"/>
  <c r="D707" i="5"/>
  <c r="D706" i="5"/>
  <c r="D705" i="5"/>
  <c r="D704" i="5"/>
  <c r="D703" i="5"/>
  <c r="D702" i="5"/>
  <c r="D701" i="5"/>
  <c r="D700" i="5"/>
  <c r="D699" i="5"/>
  <c r="D698" i="5"/>
  <c r="D697" i="5"/>
  <c r="D696" i="5"/>
  <c r="D695" i="5"/>
  <c r="D694" i="5"/>
  <c r="D693" i="5"/>
  <c r="D692" i="5"/>
  <c r="D691" i="5"/>
  <c r="D690" i="5"/>
  <c r="D689" i="5"/>
  <c r="D688" i="5"/>
  <c r="D687" i="5"/>
  <c r="D686" i="5"/>
  <c r="D685" i="5"/>
  <c r="D684" i="5"/>
  <c r="D683" i="5"/>
  <c r="D682" i="5"/>
  <c r="D681" i="5"/>
  <c r="D680" i="5"/>
  <c r="D679" i="5"/>
  <c r="D678" i="5"/>
  <c r="D677" i="5"/>
  <c r="D676" i="5"/>
  <c r="D675" i="5"/>
  <c r="D674" i="5"/>
  <c r="D672" i="5"/>
  <c r="D671" i="5"/>
  <c r="D670" i="5"/>
  <c r="D669" i="5"/>
  <c r="D668" i="5"/>
  <c r="D667" i="5"/>
  <c r="D666" i="5"/>
  <c r="D664" i="5"/>
  <c r="D663" i="5"/>
  <c r="D662" i="5"/>
  <c r="D661" i="5"/>
  <c r="D660" i="5"/>
  <c r="D659" i="5"/>
  <c r="D658" i="5"/>
  <c r="D657" i="5"/>
  <c r="D656" i="5"/>
  <c r="D655" i="5"/>
  <c r="D654" i="5"/>
  <c r="D653" i="5"/>
  <c r="D652" i="5"/>
  <c r="D651" i="5"/>
  <c r="D650" i="5"/>
  <c r="D649" i="5"/>
  <c r="D648" i="5"/>
  <c r="D647" i="5"/>
  <c r="D646" i="5"/>
  <c r="D645" i="5"/>
  <c r="D644" i="5"/>
  <c r="D643" i="5"/>
  <c r="D642" i="5"/>
  <c r="D641" i="5"/>
  <c r="D640" i="5"/>
  <c r="D639" i="5"/>
  <c r="D638" i="5"/>
  <c r="D637" i="5"/>
  <c r="D636" i="5"/>
  <c r="D635" i="5"/>
  <c r="D634" i="5"/>
  <c r="D633" i="5"/>
  <c r="D632" i="5"/>
  <c r="D631" i="5"/>
  <c r="D630" i="5"/>
  <c r="D629" i="5"/>
  <c r="D628" i="5"/>
  <c r="D627" i="5"/>
  <c r="D626" i="5"/>
  <c r="D625" i="5"/>
  <c r="D624" i="5"/>
  <c r="D623" i="5"/>
  <c r="D622" i="5"/>
  <c r="D621" i="5"/>
  <c r="D620" i="5"/>
  <c r="D619" i="5"/>
  <c r="D618" i="5"/>
  <c r="D617" i="5"/>
  <c r="D616" i="5"/>
  <c r="D615" i="5"/>
  <c r="D614" i="5"/>
  <c r="D613" i="5"/>
  <c r="D612" i="5"/>
  <c r="D611" i="5"/>
  <c r="D610" i="5"/>
  <c r="D609" i="5"/>
  <c r="D608" i="5"/>
  <c r="D607" i="5"/>
  <c r="D606" i="5"/>
  <c r="D605" i="5"/>
  <c r="D604" i="5"/>
  <c r="D603" i="5"/>
  <c r="D602" i="5"/>
  <c r="D601" i="5"/>
  <c r="D600" i="5"/>
  <c r="D599" i="5"/>
  <c r="D598" i="5"/>
  <c r="D597" i="5"/>
  <c r="D596" i="5"/>
  <c r="D595" i="5"/>
  <c r="D594" i="5"/>
  <c r="D593" i="5"/>
  <c r="D592" i="5"/>
  <c r="D591" i="5"/>
  <c r="D590" i="5"/>
  <c r="D589" i="5"/>
  <c r="D588" i="5"/>
  <c r="D587" i="5"/>
  <c r="D586" i="5"/>
  <c r="D585" i="5"/>
  <c r="D584" i="5"/>
  <c r="D583" i="5"/>
  <c r="D582" i="5"/>
  <c r="D581" i="5"/>
  <c r="D580" i="5"/>
  <c r="D579" i="5"/>
  <c r="D578" i="5"/>
  <c r="D577" i="5"/>
  <c r="D576" i="5"/>
  <c r="D575" i="5"/>
  <c r="D574" i="5"/>
  <c r="D573" i="5"/>
  <c r="D572" i="5"/>
  <c r="D571" i="5"/>
  <c r="D570" i="5"/>
  <c r="D569" i="5"/>
  <c r="D568" i="5"/>
  <c r="D567" i="5"/>
  <c r="D566" i="5"/>
  <c r="D565" i="5"/>
  <c r="D564" i="5"/>
  <c r="D563" i="5"/>
  <c r="D562" i="5"/>
  <c r="D561" i="5"/>
  <c r="D560" i="5"/>
  <c r="D559" i="5"/>
  <c r="D558" i="5"/>
  <c r="D557" i="5"/>
  <c r="D556" i="5"/>
  <c r="D555" i="5"/>
  <c r="D554" i="5"/>
  <c r="D553" i="5"/>
  <c r="D552" i="5"/>
  <c r="D551" i="5"/>
  <c r="D550" i="5"/>
  <c r="D549" i="5"/>
  <c r="D548" i="5"/>
  <c r="D547" i="5"/>
  <c r="D546" i="5"/>
  <c r="D545" i="5"/>
  <c r="D544" i="5"/>
  <c r="D543" i="5"/>
  <c r="D542" i="5"/>
  <c r="D541" i="5"/>
  <c r="D540" i="5"/>
  <c r="D539" i="5"/>
  <c r="D538" i="5"/>
  <c r="D537" i="5"/>
  <c r="D536" i="5"/>
  <c r="D535" i="5"/>
  <c r="D534" i="5"/>
  <c r="D533" i="5"/>
  <c r="D532" i="5"/>
  <c r="D531" i="5"/>
  <c r="D530" i="5"/>
  <c r="D529" i="5"/>
  <c r="D528" i="5"/>
  <c r="D527" i="5"/>
  <c r="D526" i="5"/>
  <c r="D525" i="5"/>
  <c r="D524" i="5"/>
  <c r="D523" i="5"/>
  <c r="D522" i="5"/>
  <c r="D521" i="5"/>
  <c r="D520" i="5"/>
  <c r="D519" i="5"/>
  <c r="D518" i="5"/>
  <c r="D517" i="5"/>
  <c r="D516" i="5"/>
  <c r="D515" i="5"/>
  <c r="D514" i="5"/>
  <c r="D513" i="5"/>
  <c r="D512" i="5"/>
  <c r="D511" i="5"/>
  <c r="D510" i="5"/>
  <c r="D509" i="5"/>
  <c r="D508" i="5"/>
  <c r="D507" i="5"/>
  <c r="D506" i="5"/>
  <c r="D505" i="5"/>
  <c r="D504" i="5"/>
  <c r="D503" i="5"/>
  <c r="D502" i="5"/>
  <c r="D501" i="5"/>
  <c r="D500" i="5"/>
  <c r="D499" i="5"/>
  <c r="D498" i="5"/>
  <c r="D497" i="5"/>
  <c r="D496" i="5"/>
  <c r="D495" i="5"/>
  <c r="D494" i="5"/>
  <c r="D493" i="5"/>
  <c r="D492" i="5"/>
  <c r="D491" i="5"/>
  <c r="D490" i="5"/>
  <c r="D489" i="5"/>
  <c r="D488" i="5"/>
  <c r="D487" i="5"/>
  <c r="D486" i="5"/>
  <c r="D485" i="5"/>
  <c r="D484" i="5"/>
  <c r="D483" i="5"/>
  <c r="D482" i="5"/>
  <c r="D481" i="5"/>
  <c r="D480" i="5"/>
  <c r="D479" i="5"/>
  <c r="D478" i="5"/>
  <c r="D477" i="5"/>
  <c r="D476" i="5"/>
  <c r="D475" i="5"/>
  <c r="D474" i="5"/>
  <c r="D473" i="5"/>
  <c r="D472" i="5"/>
  <c r="D471" i="5"/>
  <c r="D470" i="5"/>
  <c r="D469" i="5"/>
  <c r="D468" i="5"/>
  <c r="D467" i="5"/>
  <c r="D466" i="5"/>
  <c r="D465" i="5"/>
  <c r="D464" i="5"/>
  <c r="D463" i="5"/>
  <c r="D462" i="5"/>
  <c r="D461" i="5"/>
  <c r="D460" i="5"/>
  <c r="D459" i="5"/>
  <c r="D458" i="5"/>
  <c r="D457" i="5"/>
  <c r="D456" i="5"/>
  <c r="D455" i="5"/>
  <c r="D454" i="5"/>
  <c r="D453" i="5"/>
  <c r="D452" i="5"/>
  <c r="D451" i="5"/>
  <c r="D450" i="5"/>
  <c r="D449" i="5"/>
  <c r="D448" i="5"/>
  <c r="D447" i="5"/>
  <c r="D446" i="5"/>
  <c r="D445" i="5"/>
  <c r="D444" i="5"/>
  <c r="D443" i="5"/>
  <c r="D442" i="5"/>
  <c r="D441" i="5"/>
  <c r="D440" i="5"/>
  <c r="D439" i="5"/>
  <c r="D438" i="5"/>
  <c r="D437" i="5"/>
  <c r="D436" i="5"/>
  <c r="D435" i="5"/>
  <c r="D434" i="5"/>
  <c r="D433" i="5"/>
  <c r="D432" i="5"/>
  <c r="D431" i="5"/>
  <c r="D430" i="5"/>
  <c r="D428" i="5"/>
  <c r="D427" i="5"/>
  <c r="D426" i="5"/>
  <c r="D425" i="5"/>
  <c r="D424" i="5"/>
  <c r="D423" i="5"/>
  <c r="D422" i="5"/>
  <c r="D421" i="5"/>
  <c r="D420" i="5"/>
  <c r="D419" i="5"/>
  <c r="D418" i="5"/>
  <c r="D417" i="5"/>
  <c r="D416" i="5"/>
  <c r="D415" i="5"/>
  <c r="D414" i="5"/>
  <c r="D413" i="5"/>
  <c r="D412" i="5"/>
  <c r="D411" i="5"/>
  <c r="D410" i="5"/>
  <c r="D409" i="5"/>
  <c r="D408" i="5"/>
  <c r="D407" i="5"/>
  <c r="D406" i="5"/>
  <c r="D405" i="5"/>
  <c r="D404" i="5"/>
  <c r="D403" i="5"/>
  <c r="D402" i="5"/>
  <c r="D401" i="5"/>
  <c r="D400" i="5"/>
  <c r="D399" i="5"/>
  <c r="D398" i="5"/>
  <c r="D397" i="5"/>
  <c r="D396" i="5"/>
  <c r="D395" i="5"/>
  <c r="D394" i="5"/>
  <c r="D393" i="5"/>
  <c r="D392" i="5"/>
  <c r="D391" i="5"/>
  <c r="D390" i="5"/>
  <c r="D389" i="5"/>
  <c r="D388" i="5"/>
  <c r="D387" i="5"/>
  <c r="D386" i="5"/>
  <c r="D385" i="5"/>
  <c r="D384" i="5"/>
  <c r="D383" i="5"/>
  <c r="D382" i="5"/>
  <c r="D381" i="5"/>
  <c r="D380" i="5"/>
  <c r="D379" i="5"/>
  <c r="D378" i="5"/>
  <c r="D377" i="5"/>
  <c r="D376" i="5"/>
  <c r="D375" i="5"/>
  <c r="D374" i="5"/>
  <c r="D373" i="5"/>
  <c r="D372" i="5"/>
  <c r="D371" i="5"/>
  <c r="D370" i="5"/>
  <c r="D369" i="5"/>
  <c r="D368" i="5"/>
  <c r="D367" i="5"/>
  <c r="D366" i="5"/>
  <c r="D365" i="5"/>
  <c r="D364" i="5"/>
  <c r="D363" i="5"/>
  <c r="D362" i="5"/>
  <c r="D361" i="5"/>
  <c r="D360" i="5"/>
  <c r="D359" i="5"/>
  <c r="D358" i="5"/>
  <c r="D357" i="5"/>
  <c r="D356" i="5"/>
  <c r="D355" i="5"/>
  <c r="D354" i="5"/>
  <c r="D353" i="5"/>
  <c r="D352" i="5"/>
  <c r="D351" i="5"/>
  <c r="D350" i="5"/>
  <c r="D349" i="5"/>
  <c r="D348" i="5"/>
  <c r="D347" i="5"/>
  <c r="D346" i="5"/>
  <c r="D345" i="5"/>
  <c r="D344" i="5"/>
  <c r="D343" i="5"/>
  <c r="D342" i="5"/>
  <c r="D341" i="5"/>
  <c r="D340" i="5"/>
  <c r="D339" i="5"/>
  <c r="D338" i="5"/>
  <c r="D337" i="5"/>
  <c r="D336" i="5"/>
  <c r="D335" i="5"/>
  <c r="D334" i="5"/>
  <c r="D333" i="5"/>
  <c r="D332" i="5"/>
  <c r="D331" i="5"/>
  <c r="D330" i="5"/>
  <c r="D329" i="5"/>
  <c r="D328" i="5"/>
  <c r="D327" i="5"/>
  <c r="D326" i="5"/>
  <c r="D325" i="5"/>
  <c r="D324" i="5"/>
  <c r="D323" i="5"/>
  <c r="D322" i="5"/>
  <c r="D321" i="5"/>
  <c r="D320" i="5"/>
  <c r="D319" i="5"/>
  <c r="D318" i="5"/>
  <c r="D317" i="5"/>
  <c r="D316" i="5"/>
  <c r="D315" i="5"/>
  <c r="D314" i="5"/>
  <c r="D313" i="5"/>
  <c r="D312" i="5"/>
  <c r="D311" i="5"/>
  <c r="D310" i="5"/>
  <c r="D309" i="5"/>
  <c r="D308" i="5"/>
  <c r="D307" i="5"/>
  <c r="D306" i="5"/>
  <c r="D305" i="5"/>
  <c r="D304" i="5"/>
  <c r="D303" i="5"/>
  <c r="D302" i="5"/>
  <c r="D301" i="5"/>
  <c r="D300" i="5"/>
  <c r="D299" i="5"/>
  <c r="D298" i="5"/>
  <c r="D297" i="5"/>
  <c r="D296" i="5"/>
  <c r="D295" i="5"/>
  <c r="D294" i="5"/>
  <c r="D293" i="5"/>
  <c r="D292" i="5"/>
  <c r="D291" i="5"/>
  <c r="D290" i="5"/>
  <c r="D289" i="5"/>
  <c r="D288" i="5"/>
  <c r="D287" i="5"/>
  <c r="D286" i="5"/>
  <c r="D285" i="5"/>
  <c r="D284" i="5"/>
  <c r="D283" i="5"/>
  <c r="D282" i="5"/>
  <c r="D281" i="5"/>
  <c r="D280" i="5"/>
  <c r="D279" i="5"/>
  <c r="D278" i="5"/>
  <c r="D277" i="5"/>
  <c r="D276" i="5"/>
  <c r="D275" i="5"/>
  <c r="D274" i="5"/>
  <c r="D273" i="5"/>
  <c r="D272" i="5"/>
  <c r="D271" i="5"/>
  <c r="D270" i="5"/>
  <c r="D269" i="5"/>
  <c r="D268" i="5"/>
  <c r="D267" i="5"/>
  <c r="D266" i="5"/>
  <c r="D265" i="5"/>
  <c r="D264" i="5"/>
  <c r="D263" i="5"/>
  <c r="D262" i="5"/>
  <c r="D261" i="5"/>
  <c r="D260" i="5"/>
  <c r="D259" i="5"/>
  <c r="D258" i="5"/>
  <c r="D257" i="5"/>
  <c r="D256" i="5"/>
  <c r="D255" i="5"/>
  <c r="D254" i="5"/>
  <c r="D253" i="5"/>
  <c r="D252" i="5"/>
  <c r="D251" i="5"/>
  <c r="D250" i="5"/>
  <c r="D249" i="5"/>
  <c r="D248" i="5"/>
  <c r="D247" i="5"/>
  <c r="D246" i="5"/>
  <c r="D245" i="5"/>
  <c r="D244" i="5"/>
  <c r="D243" i="5"/>
  <c r="D242" i="5"/>
  <c r="D241" i="5"/>
  <c r="D240" i="5"/>
  <c r="D239" i="5"/>
  <c r="D238" i="5"/>
  <c r="D237" i="5"/>
  <c r="D236" i="5"/>
  <c r="D235" i="5"/>
  <c r="D234" i="5"/>
  <c r="D233" i="5"/>
  <c r="D232" i="5"/>
  <c r="D231" i="5"/>
  <c r="D230" i="5"/>
  <c r="D229" i="5"/>
  <c r="D228" i="5"/>
  <c r="D227" i="5"/>
  <c r="D226" i="5"/>
  <c r="D225" i="5"/>
  <c r="D224" i="5"/>
  <c r="D223" i="5"/>
  <c r="D222" i="5"/>
  <c r="D221" i="5"/>
  <c r="D220" i="5"/>
  <c r="D219" i="5"/>
  <c r="D218" i="5"/>
  <c r="D217" i="5"/>
  <c r="D216" i="5"/>
  <c r="D215" i="5"/>
  <c r="D214" i="5"/>
  <c r="D213" i="5"/>
  <c r="D212" i="5"/>
  <c r="D211" i="5"/>
  <c r="D210" i="5"/>
  <c r="D209" i="5"/>
  <c r="D208" i="5"/>
  <c r="D207" i="5"/>
  <c r="D206" i="5"/>
  <c r="D205" i="5"/>
  <c r="D204" i="5"/>
  <c r="D203" i="5"/>
  <c r="D202" i="5"/>
  <c r="D201" i="5"/>
  <c r="D200" i="5"/>
  <c r="D199" i="5"/>
  <c r="D198" i="5"/>
  <c r="D197" i="5"/>
  <c r="D196" i="5"/>
  <c r="D195" i="5"/>
  <c r="D194" i="5"/>
  <c r="D193" i="5"/>
  <c r="D192" i="5"/>
  <c r="D191" i="5"/>
  <c r="D190" i="5"/>
  <c r="D189" i="5"/>
  <c r="D188" i="5"/>
  <c r="D187" i="5"/>
  <c r="D186" i="5"/>
  <c r="D185" i="5"/>
  <c r="D184" i="5"/>
  <c r="D183" i="5"/>
  <c r="D182" i="5"/>
  <c r="D181" i="5"/>
  <c r="D180" i="5"/>
  <c r="D179" i="5"/>
  <c r="D178" i="5"/>
  <c r="D177" i="5"/>
  <c r="D176" i="5"/>
  <c r="D175" i="5"/>
  <c r="D174" i="5"/>
  <c r="D173" i="5"/>
  <c r="D172" i="5"/>
  <c r="D171" i="5"/>
  <c r="D170" i="5"/>
  <c r="D169" i="5"/>
  <c r="D168" i="5"/>
  <c r="D167" i="5"/>
  <c r="D166" i="5"/>
  <c r="D165" i="5"/>
  <c r="D164" i="5"/>
  <c r="D163" i="5"/>
  <c r="D162" i="5"/>
  <c r="D161" i="5"/>
  <c r="D160" i="5"/>
  <c r="D159" i="5"/>
  <c r="D158" i="5"/>
  <c r="D157" i="5"/>
  <c r="D156" i="5"/>
  <c r="D155" i="5"/>
  <c r="D154" i="5"/>
  <c r="D153" i="5"/>
  <c r="D152" i="5"/>
  <c r="D151" i="5"/>
  <c r="D150" i="5"/>
  <c r="D149" i="5"/>
  <c r="D148" i="5"/>
  <c r="D147" i="5"/>
  <c r="D146" i="5"/>
  <c r="D145" i="5"/>
  <c r="D144" i="5"/>
  <c r="D143" i="5"/>
  <c r="D142" i="5"/>
  <c r="D141" i="5"/>
  <c r="D140" i="5"/>
  <c r="D139" i="5"/>
  <c r="D138" i="5"/>
  <c r="D137" i="5"/>
  <c r="D136" i="5"/>
  <c r="D135" i="5"/>
  <c r="D134" i="5"/>
  <c r="D133" i="5"/>
  <c r="D132" i="5"/>
  <c r="D131" i="5"/>
  <c r="D130" i="5"/>
  <c r="D129" i="5"/>
  <c r="D128" i="5"/>
  <c r="D127" i="5"/>
  <c r="D126" i="5"/>
  <c r="D125" i="5"/>
  <c r="D124" i="5"/>
  <c r="D123" i="5"/>
  <c r="D122" i="5"/>
  <c r="D121" i="5"/>
  <c r="D120" i="5"/>
  <c r="D119" i="5"/>
  <c r="D118" i="5"/>
  <c r="D117" i="5"/>
  <c r="D116" i="5"/>
  <c r="D115" i="5"/>
  <c r="D114" i="5"/>
  <c r="D113" i="5"/>
  <c r="D112" i="5"/>
  <c r="D111" i="5"/>
  <c r="D110" i="5"/>
  <c r="D109" i="5"/>
  <c r="D108" i="5"/>
  <c r="D107" i="5"/>
  <c r="D106" i="5"/>
  <c r="D105" i="5"/>
  <c r="D104" i="5"/>
  <c r="D103" i="5"/>
  <c r="D102" i="5"/>
  <c r="D101" i="5"/>
  <c r="D100" i="5"/>
  <c r="D99" i="5"/>
  <c r="D98" i="5"/>
  <c r="D97" i="5"/>
  <c r="D96" i="5"/>
  <c r="D95" i="5"/>
  <c r="D94" i="5"/>
  <c r="D93" i="5"/>
  <c r="D92" i="5"/>
  <c r="D91" i="5"/>
  <c r="D90" i="5"/>
  <c r="D89" i="5"/>
  <c r="D88" i="5"/>
  <c r="D87" i="5"/>
  <c r="D86" i="5"/>
  <c r="D85" i="5"/>
  <c r="D84" i="5"/>
  <c r="D83" i="5"/>
  <c r="D82" i="5"/>
  <c r="D81" i="5"/>
  <c r="D80" i="5"/>
  <c r="D79" i="5"/>
  <c r="D78" i="5"/>
  <c r="D77" i="5"/>
  <c r="D76" i="5"/>
  <c r="D75" i="5"/>
  <c r="D74" i="5"/>
  <c r="D73" i="5"/>
  <c r="D72" i="5"/>
  <c r="D71" i="5"/>
  <c r="D70" i="5"/>
  <c r="D69" i="5"/>
  <c r="D68" i="5"/>
  <c r="D67" i="5"/>
  <c r="D66" i="5"/>
  <c r="D65" i="5"/>
  <c r="D64" i="5"/>
  <c r="D63" i="5"/>
  <c r="D62" i="5"/>
  <c r="D61" i="5"/>
  <c r="D60" i="5"/>
  <c r="D59" i="5"/>
  <c r="D58" i="5"/>
  <c r="D57" i="5"/>
  <c r="D56" i="5"/>
  <c r="D55" i="5"/>
  <c r="D54" i="5"/>
  <c r="D53" i="5"/>
  <c r="D52" i="5"/>
  <c r="D51" i="5"/>
  <c r="D50" i="5"/>
  <c r="D49" i="5"/>
  <c r="D48" i="5"/>
  <c r="D47" i="5"/>
  <c r="D46" i="5"/>
  <c r="D45" i="5"/>
  <c r="D44" i="5"/>
  <c r="D43" i="5"/>
  <c r="D42" i="5"/>
  <c r="D41" i="5"/>
  <c r="D40" i="5"/>
  <c r="D39" i="5"/>
  <c r="D38" i="5"/>
  <c r="D37" i="5"/>
  <c r="D36" i="5"/>
  <c r="D35" i="5"/>
  <c r="D34" i="5"/>
  <c r="D33" i="5"/>
  <c r="D32" i="5"/>
  <c r="D31" i="5"/>
  <c r="D30" i="5"/>
  <c r="D29" i="5"/>
  <c r="D28" i="5"/>
  <c r="D27" i="5"/>
  <c r="D26" i="5"/>
  <c r="D25" i="5"/>
  <c r="D24" i="5"/>
  <c r="D22" i="5"/>
  <c r="D21" i="5"/>
  <c r="D20" i="5"/>
  <c r="D19" i="5"/>
  <c r="D18" i="5"/>
  <c r="D17" i="5"/>
  <c r="D16" i="5"/>
  <c r="D15" i="5"/>
  <c r="D14" i="5"/>
  <c r="D13" i="5"/>
  <c r="D12" i="5"/>
  <c r="D11" i="5"/>
  <c r="D10" i="5"/>
  <c r="D9" i="5"/>
  <c r="D8" i="5"/>
  <c r="D7" i="5"/>
  <c r="D6" i="5"/>
  <c r="D5" i="5"/>
  <c r="D4" i="5"/>
  <c r="D23" i="5"/>
  <c r="G370" i="10"/>
  <c r="G369" i="10"/>
  <c r="G368" i="10"/>
  <c r="G367" i="10"/>
  <c r="G366" i="10"/>
  <c r="G365" i="10"/>
  <c r="G364" i="10"/>
  <c r="G363" i="10"/>
  <c r="G362" i="10"/>
  <c r="G361" i="10"/>
  <c r="G360" i="10"/>
  <c r="G359" i="10"/>
  <c r="G358" i="10"/>
  <c r="G357" i="10"/>
  <c r="G356" i="10"/>
  <c r="G355" i="10"/>
  <c r="G354" i="10"/>
  <c r="G353" i="10"/>
  <c r="G352" i="10"/>
  <c r="G351" i="10"/>
  <c r="G350" i="10"/>
  <c r="G349" i="10"/>
  <c r="G348" i="10"/>
  <c r="G347" i="10"/>
  <c r="G346" i="10"/>
  <c r="G345" i="10"/>
  <c r="G344" i="10"/>
  <c r="G343" i="10"/>
  <c r="G342" i="10"/>
  <c r="G341" i="10"/>
  <c r="G340" i="10"/>
  <c r="G339" i="10"/>
  <c r="G338" i="10"/>
  <c r="G337" i="10"/>
  <c r="G336" i="10"/>
  <c r="G335" i="10"/>
  <c r="G334" i="10"/>
  <c r="G333" i="10"/>
  <c r="G332" i="10"/>
  <c r="G331" i="10"/>
  <c r="G330" i="10"/>
  <c r="G329" i="10"/>
  <c r="G328" i="10"/>
  <c r="G327" i="10"/>
  <c r="G326" i="10"/>
  <c r="G325" i="10"/>
  <c r="G324" i="10"/>
  <c r="G323" i="10"/>
  <c r="G322" i="10"/>
  <c r="G321" i="10"/>
  <c r="G320" i="10"/>
  <c r="G319" i="10"/>
  <c r="G318" i="10"/>
  <c r="G317" i="10"/>
  <c r="G316" i="10"/>
  <c r="G315" i="10"/>
  <c r="G314" i="10"/>
  <c r="G313" i="10"/>
  <c r="G312" i="10"/>
  <c r="G311" i="10"/>
  <c r="G310" i="10"/>
  <c r="G309" i="10"/>
  <c r="G308" i="10"/>
  <c r="G307" i="10"/>
  <c r="G306" i="10"/>
  <c r="G305" i="10"/>
  <c r="G304" i="10"/>
  <c r="G303" i="10"/>
  <c r="G302" i="10"/>
  <c r="G301" i="10"/>
  <c r="G300" i="10"/>
  <c r="G299" i="10"/>
  <c r="G298" i="10"/>
  <c r="G297" i="10"/>
  <c r="G296" i="10"/>
  <c r="G295" i="10"/>
  <c r="G294" i="10"/>
  <c r="G293" i="10"/>
  <c r="G292" i="10"/>
  <c r="G291" i="10"/>
  <c r="G290" i="10"/>
  <c r="G289" i="10"/>
  <c r="G288" i="10"/>
  <c r="G287" i="10"/>
  <c r="G286" i="10"/>
  <c r="G285" i="10"/>
  <c r="G284" i="10"/>
  <c r="G283" i="10"/>
  <c r="G282" i="10"/>
  <c r="G281" i="10"/>
  <c r="G280" i="10"/>
  <c r="G279" i="10"/>
  <c r="G278" i="10"/>
  <c r="G277" i="10"/>
  <c r="G276" i="10"/>
  <c r="G275" i="10"/>
  <c r="G274" i="10"/>
  <c r="G273" i="10"/>
  <c r="G272" i="10"/>
  <c r="G271" i="10"/>
  <c r="G270" i="10"/>
  <c r="G269" i="10"/>
  <c r="G268" i="10"/>
  <c r="G267" i="10"/>
  <c r="G266" i="10"/>
  <c r="G265" i="10"/>
  <c r="G264" i="10"/>
  <c r="G263" i="10"/>
  <c r="G262" i="10"/>
  <c r="G261" i="10"/>
  <c r="G260" i="10"/>
  <c r="G259" i="10"/>
  <c r="G258" i="10"/>
  <c r="G257" i="10"/>
  <c r="G256" i="10"/>
  <c r="G255" i="10"/>
  <c r="G254" i="10"/>
  <c r="G253" i="10"/>
  <c r="G252" i="10"/>
  <c r="G251" i="10"/>
  <c r="G250" i="10"/>
  <c r="G249" i="10"/>
  <c r="G248" i="10"/>
  <c r="G247" i="10"/>
  <c r="G246" i="10"/>
  <c r="G245" i="10"/>
  <c r="G244" i="10"/>
  <c r="G243" i="10"/>
  <c r="G242" i="10"/>
  <c r="G241" i="10"/>
  <c r="G240" i="10"/>
  <c r="G239" i="10"/>
  <c r="G238" i="10"/>
  <c r="G237" i="10"/>
  <c r="G236" i="10"/>
  <c r="G235" i="10"/>
  <c r="G234" i="10"/>
  <c r="G233" i="10"/>
  <c r="G232" i="10"/>
  <c r="G231" i="10"/>
  <c r="G230" i="10"/>
  <c r="G229" i="10"/>
  <c r="G228" i="10"/>
  <c r="G227" i="10"/>
  <c r="G226" i="10"/>
  <c r="G225" i="10"/>
  <c r="G224" i="10"/>
  <c r="G223" i="10"/>
  <c r="G222" i="10"/>
  <c r="G221" i="10"/>
  <c r="G220" i="10"/>
  <c r="G219" i="10"/>
  <c r="G218" i="10"/>
  <c r="G217" i="10"/>
  <c r="G216" i="10"/>
  <c r="G215" i="10"/>
  <c r="G214" i="10"/>
  <c r="G213" i="10"/>
  <c r="G212" i="10"/>
  <c r="G211" i="10"/>
  <c r="G210" i="10"/>
  <c r="G209" i="10"/>
  <c r="G208" i="10"/>
  <c r="G207" i="10"/>
  <c r="G206" i="10"/>
  <c r="G205" i="10"/>
  <c r="G204" i="10"/>
  <c r="G203" i="10"/>
  <c r="G202" i="10"/>
  <c r="G201" i="10"/>
  <c r="G200" i="10"/>
  <c r="G199" i="10"/>
  <c r="G198" i="10"/>
  <c r="G197" i="10"/>
  <c r="G196" i="10"/>
  <c r="G195" i="10"/>
  <c r="G194" i="10"/>
  <c r="G193" i="10"/>
  <c r="G192" i="10"/>
  <c r="G191" i="10"/>
  <c r="G190" i="10"/>
  <c r="G189" i="10"/>
  <c r="G188" i="10"/>
  <c r="G187" i="10"/>
  <c r="G186" i="10"/>
  <c r="G185" i="10"/>
  <c r="G184" i="10"/>
  <c r="G183" i="10"/>
  <c r="G182" i="10"/>
  <c r="G181" i="10"/>
  <c r="G180" i="10"/>
  <c r="G179" i="10"/>
  <c r="G178" i="10"/>
  <c r="G177" i="10"/>
  <c r="G176" i="10"/>
  <c r="G175" i="10"/>
  <c r="G174" i="10"/>
  <c r="G173" i="10"/>
  <c r="G172" i="10"/>
  <c r="G171" i="10"/>
  <c r="G170" i="10"/>
  <c r="G169" i="10"/>
  <c r="G168" i="10"/>
  <c r="G167" i="10"/>
  <c r="G166" i="10"/>
  <c r="G165" i="10"/>
  <c r="G164" i="10"/>
  <c r="G163" i="10"/>
  <c r="G162" i="10"/>
  <c r="G161" i="10"/>
  <c r="G160" i="10"/>
  <c r="G159" i="10"/>
  <c r="G158" i="10"/>
  <c r="G157" i="10"/>
  <c r="G156" i="10"/>
  <c r="G155" i="10"/>
  <c r="G154" i="10"/>
  <c r="G153" i="10"/>
  <c r="G152" i="10"/>
  <c r="G151" i="10"/>
  <c r="G150" i="10"/>
  <c r="G149" i="10"/>
  <c r="G148" i="10"/>
  <c r="G147" i="10"/>
  <c r="G146" i="10"/>
  <c r="G145" i="10"/>
  <c r="G144" i="10"/>
  <c r="G143" i="10"/>
  <c r="G142" i="10"/>
  <c r="G141" i="10"/>
  <c r="G140" i="10"/>
  <c r="G139" i="10"/>
  <c r="G138" i="10"/>
  <c r="G137" i="10"/>
  <c r="G136" i="10"/>
  <c r="G135" i="10"/>
  <c r="G134" i="10"/>
  <c r="G133" i="10"/>
  <c r="G132" i="10"/>
  <c r="G131" i="10"/>
  <c r="G130" i="10"/>
  <c r="G129" i="10"/>
  <c r="G128" i="10"/>
  <c r="G127" i="10"/>
  <c r="G126" i="10"/>
  <c r="G125" i="10"/>
  <c r="G124" i="10"/>
  <c r="G123" i="10"/>
  <c r="G122" i="10"/>
  <c r="G121" i="10"/>
  <c r="G120" i="10"/>
  <c r="G119" i="10"/>
  <c r="G118" i="10"/>
  <c r="G117" i="10"/>
  <c r="G116" i="10"/>
  <c r="G115" i="10"/>
  <c r="G114" i="10"/>
  <c r="G113" i="10"/>
  <c r="G112" i="10"/>
  <c r="G111" i="10"/>
  <c r="G110" i="10"/>
  <c r="G109" i="10"/>
  <c r="G108" i="10"/>
  <c r="G107" i="10"/>
  <c r="G106" i="10"/>
  <c r="G105" i="10"/>
  <c r="G104" i="10"/>
  <c r="G103" i="10"/>
  <c r="G102" i="10"/>
  <c r="G101" i="10"/>
  <c r="G100" i="10"/>
  <c r="G99" i="10"/>
  <c r="G98" i="10"/>
  <c r="G97" i="10"/>
  <c r="G96" i="10"/>
  <c r="G95" i="10"/>
  <c r="G94" i="10"/>
  <c r="G93" i="10"/>
  <c r="G92" i="10"/>
  <c r="G91" i="10"/>
  <c r="G90" i="10"/>
  <c r="G89" i="10"/>
  <c r="G88" i="10"/>
  <c r="G87" i="10"/>
  <c r="G86" i="10"/>
  <c r="G85" i="10"/>
  <c r="G84" i="10"/>
  <c r="G83" i="10"/>
  <c r="G82" i="10"/>
  <c r="G81" i="10"/>
  <c r="G80" i="10"/>
  <c r="G79" i="10"/>
  <c r="G78" i="10"/>
  <c r="G77" i="10"/>
  <c r="G76" i="10"/>
  <c r="G75" i="10"/>
  <c r="G74" i="10"/>
  <c r="G73" i="10"/>
  <c r="G72" i="10"/>
  <c r="G71" i="10"/>
  <c r="G70" i="10"/>
  <c r="G69" i="10"/>
  <c r="G68" i="10"/>
  <c r="G67" i="10"/>
  <c r="G66" i="10"/>
  <c r="G65" i="10"/>
  <c r="G64" i="10"/>
  <c r="G63" i="10"/>
  <c r="G62" i="10"/>
  <c r="G61" i="10"/>
  <c r="G60" i="10"/>
  <c r="G59" i="10"/>
  <c r="G58" i="10"/>
  <c r="G57" i="10"/>
  <c r="G56" i="10"/>
  <c r="G55" i="10"/>
  <c r="G54" i="10"/>
  <c r="G53" i="10"/>
  <c r="G52" i="10"/>
  <c r="G51" i="10"/>
  <c r="G50" i="10"/>
  <c r="G49" i="10"/>
  <c r="G48" i="10"/>
  <c r="G47" i="10"/>
  <c r="G46" i="10"/>
  <c r="G45" i="10"/>
  <c r="G44" i="10"/>
  <c r="G43" i="10"/>
  <c r="G42" i="10"/>
  <c r="G41" i="10"/>
  <c r="G40" i="10"/>
  <c r="G39" i="10"/>
  <c r="G38" i="10"/>
  <c r="G37" i="10"/>
  <c r="G36" i="10"/>
  <c r="G35" i="10"/>
  <c r="G34" i="10"/>
  <c r="G33" i="10"/>
  <c r="G32" i="10"/>
  <c r="G31" i="10"/>
  <c r="G30" i="10"/>
  <c r="G29" i="10"/>
  <c r="G28" i="10"/>
  <c r="G27" i="10"/>
  <c r="G26" i="10"/>
  <c r="G25" i="10"/>
  <c r="G24" i="10"/>
  <c r="G23" i="10"/>
  <c r="G22" i="10"/>
  <c r="G21" i="10"/>
  <c r="G20" i="10"/>
  <c r="G19" i="10"/>
  <c r="G18" i="10"/>
  <c r="G17" i="10"/>
  <c r="G16" i="10"/>
  <c r="G15" i="10"/>
  <c r="G14" i="10"/>
  <c r="G13" i="10"/>
  <c r="G12" i="10"/>
  <c r="G11" i="10"/>
  <c r="G10" i="10"/>
  <c r="H936" i="5" l="1"/>
  <c r="N936" i="5" s="1"/>
  <c r="Z936" i="5" s="1"/>
  <c r="N1227" i="5"/>
  <c r="Z1227" i="5" s="1"/>
  <c r="D1562" i="5"/>
  <c r="H935" i="5" l="1"/>
  <c r="N935" i="5" s="1"/>
  <c r="Z935" i="5" s="1"/>
  <c r="G1562" i="5" l="1"/>
  <c r="E986" i="5" l="1"/>
  <c r="H957" i="5"/>
  <c r="Z957" i="5" s="1"/>
  <c r="H954" i="5"/>
  <c r="H953" i="5"/>
  <c r="Z953" i="5" s="1"/>
  <c r="H1554" i="5"/>
  <c r="N1554" i="5" s="1"/>
  <c r="F1482" i="5"/>
  <c r="H1411" i="5"/>
  <c r="H1410" i="5"/>
  <c r="H1409" i="5"/>
  <c r="N1409" i="5" s="1"/>
  <c r="H1408" i="5"/>
  <c r="Z1408" i="5" s="1"/>
  <c r="H1406" i="5"/>
  <c r="Z1406" i="5" s="1"/>
  <c r="H1404" i="5"/>
  <c r="Z1404" i="5" s="1"/>
  <c r="H1402" i="5"/>
  <c r="Z1402" i="5" s="1"/>
  <c r="Z1401" i="5"/>
  <c r="H1400" i="5"/>
  <c r="N1400" i="5" s="1"/>
  <c r="H1398" i="5"/>
  <c r="Z1398" i="5" s="1"/>
  <c r="F1396" i="5"/>
  <c r="H1394" i="5"/>
  <c r="N1394" i="5" s="1"/>
  <c r="H1393" i="5"/>
  <c r="H1392" i="5"/>
  <c r="H1391" i="5"/>
  <c r="N1391" i="5" s="1"/>
  <c r="H1390" i="5"/>
  <c r="Z1390" i="5" s="1"/>
  <c r="H1388" i="5"/>
  <c r="H1386" i="5"/>
  <c r="Z1386" i="5" s="1"/>
  <c r="H1385" i="5"/>
  <c r="Z1385" i="5" s="1"/>
  <c r="H1384" i="5"/>
  <c r="H1382" i="5"/>
  <c r="N1382" i="5" s="1"/>
  <c r="H1380" i="5"/>
  <c r="H1378" i="5"/>
  <c r="Z1378" i="5" s="1"/>
  <c r="H1377" i="5"/>
  <c r="Z1377" i="5" s="1"/>
  <c r="H1376" i="5"/>
  <c r="N1376" i="5" s="1"/>
  <c r="H1375" i="5"/>
  <c r="H1374" i="5"/>
  <c r="H1372" i="5"/>
  <c r="Z1372" i="5" s="1"/>
  <c r="H1370" i="5"/>
  <c r="N1370" i="5" s="1"/>
  <c r="H1369" i="5"/>
  <c r="H1368" i="5"/>
  <c r="H1366" i="5"/>
  <c r="Z1366" i="5" s="1"/>
  <c r="H1361" i="5"/>
  <c r="Z1361" i="5" s="1"/>
  <c r="H1360" i="5"/>
  <c r="H1359" i="5"/>
  <c r="Z1359" i="5" s="1"/>
  <c r="H1356" i="5"/>
  <c r="Z1356" i="5" s="1"/>
  <c r="H1353" i="5"/>
  <c r="Z1353" i="5" s="1"/>
  <c r="H1352" i="5"/>
  <c r="Z1352" i="5" s="1"/>
  <c r="H1351" i="5"/>
  <c r="H1346" i="5"/>
  <c r="Z1346" i="5" s="1"/>
  <c r="H1345" i="5"/>
  <c r="H1344" i="5"/>
  <c r="Z1344" i="5" s="1"/>
  <c r="H1343" i="5"/>
  <c r="H1341" i="5"/>
  <c r="H1337" i="5"/>
  <c r="H1336" i="5"/>
  <c r="Z1336" i="5" s="1"/>
  <c r="H1335" i="5"/>
  <c r="H1331" i="5"/>
  <c r="H1329" i="5"/>
  <c r="H1328" i="5"/>
  <c r="Z1328" i="5" s="1"/>
  <c r="H1327" i="5"/>
  <c r="H1326" i="5"/>
  <c r="Z1326" i="5" s="1"/>
  <c r="H1322" i="5"/>
  <c r="Z1322" i="5" s="1"/>
  <c r="H1321" i="5"/>
  <c r="H1320" i="5"/>
  <c r="Z1320" i="5" s="1"/>
  <c r="H1319" i="5"/>
  <c r="H1316" i="5"/>
  <c r="Z1316" i="5" s="1"/>
  <c r="H1313" i="5"/>
  <c r="H1312" i="5"/>
  <c r="H1311" i="5"/>
  <c r="H1307" i="5"/>
  <c r="H1305" i="5"/>
  <c r="H1304" i="5"/>
  <c r="Z1304" i="5" s="1"/>
  <c r="H1303" i="5"/>
  <c r="Z1303" i="5" s="1"/>
  <c r="H1301" i="5"/>
  <c r="Z1301" i="5" s="1"/>
  <c r="H1297" i="5"/>
  <c r="H1296" i="5"/>
  <c r="Z1296" i="5" s="1"/>
  <c r="H1295" i="5"/>
  <c r="H1294" i="5"/>
  <c r="Z1294" i="5" s="1"/>
  <c r="H1291" i="5"/>
  <c r="H1289" i="5"/>
  <c r="Z1289" i="5" s="1"/>
  <c r="H1288" i="5"/>
  <c r="Z1288" i="5" s="1"/>
  <c r="H1287" i="5"/>
  <c r="H1286" i="5"/>
  <c r="Z1286" i="5" s="1"/>
  <c r="H1285" i="5"/>
  <c r="Z1285" i="5" s="1"/>
  <c r="H1281" i="5"/>
  <c r="H1280" i="5"/>
  <c r="H1279" i="5"/>
  <c r="Z1279" i="5" s="1"/>
  <c r="H1278" i="5"/>
  <c r="Z1278" i="5" s="1"/>
  <c r="H1275" i="5"/>
  <c r="H1273" i="5"/>
  <c r="Z1273" i="5" s="1"/>
  <c r="H1272" i="5"/>
  <c r="Z1272" i="5" s="1"/>
  <c r="H1271" i="5"/>
  <c r="Z1271" i="5" s="1"/>
  <c r="H1270" i="5"/>
  <c r="H1269" i="5"/>
  <c r="H1267" i="5"/>
  <c r="N1267" i="5" s="1"/>
  <c r="H1265" i="5"/>
  <c r="Z1265" i="5" s="1"/>
  <c r="H1264" i="5"/>
  <c r="Z1264" i="5" s="1"/>
  <c r="H1263" i="5"/>
  <c r="H1262" i="5"/>
  <c r="Z1262" i="5" s="1"/>
  <c r="H1259" i="5"/>
  <c r="Z1259" i="5" s="1"/>
  <c r="H1258" i="5"/>
  <c r="Z1258" i="5" s="1"/>
  <c r="H1257" i="5"/>
  <c r="Z1257" i="5" s="1"/>
  <c r="H1256" i="5"/>
  <c r="H1254" i="5"/>
  <c r="Z1254" i="5" s="1"/>
  <c r="H1253" i="5"/>
  <c r="Z1253" i="5" s="1"/>
  <c r="H1250" i="5"/>
  <c r="Z1250" i="5" s="1"/>
  <c r="H1249" i="5"/>
  <c r="Z1249" i="5" s="1"/>
  <c r="H1248" i="5"/>
  <c r="H1246" i="5"/>
  <c r="Z1246" i="5" s="1"/>
  <c r="H1245" i="5"/>
  <c r="H1243" i="5"/>
  <c r="Z1243" i="5" s="1"/>
  <c r="H1242" i="5"/>
  <c r="Z1242" i="5" s="1"/>
  <c r="H1241" i="5"/>
  <c r="Z1241" i="5" s="1"/>
  <c r="H1240" i="5"/>
  <c r="Z1240" i="5" s="1"/>
  <c r="H1238" i="5"/>
  <c r="Z1238" i="5" s="1"/>
  <c r="H1556" i="5"/>
  <c r="A1556" i="5"/>
  <c r="H1555" i="5"/>
  <c r="Z1555" i="5" s="1"/>
  <c r="A1555" i="5"/>
  <c r="A1554" i="5"/>
  <c r="A1259" i="5"/>
  <c r="A1258" i="5"/>
  <c r="A1257" i="5"/>
  <c r="A1256" i="5"/>
  <c r="H1255" i="5"/>
  <c r="Z1255" i="5" s="1"/>
  <c r="A1255" i="5"/>
  <c r="A1254" i="5"/>
  <c r="A1253" i="5"/>
  <c r="H1252" i="5"/>
  <c r="Z1252" i="5" s="1"/>
  <c r="A1252" i="5"/>
  <c r="H1251" i="5"/>
  <c r="A1251" i="5"/>
  <c r="A1250" i="5"/>
  <c r="A1249" i="5"/>
  <c r="A1248" i="5"/>
  <c r="H1247" i="5"/>
  <c r="Z1247" i="5" s="1"/>
  <c r="A1247" i="5"/>
  <c r="A1246" i="5"/>
  <c r="A1245" i="5"/>
  <c r="H1244" i="5"/>
  <c r="A1244" i="5"/>
  <c r="A1243" i="5"/>
  <c r="A1242" i="5"/>
  <c r="A1241" i="5"/>
  <c r="H1412" i="5"/>
  <c r="A1412" i="5"/>
  <c r="A1411" i="5"/>
  <c r="A1410" i="5"/>
  <c r="A1409" i="5"/>
  <c r="A1408" i="5"/>
  <c r="H1407" i="5"/>
  <c r="A1407" i="5"/>
  <c r="A1406" i="5"/>
  <c r="H1405" i="5"/>
  <c r="Z1405" i="5" s="1"/>
  <c r="A1405" i="5"/>
  <c r="A1404" i="5"/>
  <c r="H1403" i="5"/>
  <c r="A1403" i="5"/>
  <c r="A1402" i="5"/>
  <c r="A1401" i="5"/>
  <c r="A1400" i="5"/>
  <c r="H1399" i="5"/>
  <c r="Z1399" i="5" s="1"/>
  <c r="A1399" i="5"/>
  <c r="A1398" i="5"/>
  <c r="A1397" i="5"/>
  <c r="A1396" i="5"/>
  <c r="H1395" i="5"/>
  <c r="A1395" i="5"/>
  <c r="A1394" i="5"/>
  <c r="A1393" i="5"/>
  <c r="A1392" i="5"/>
  <c r="A1391" i="5"/>
  <c r="A1390" i="5"/>
  <c r="H1389" i="5"/>
  <c r="Z1389" i="5" s="1"/>
  <c r="A1389" i="5"/>
  <c r="A1388" i="5"/>
  <c r="H1387" i="5"/>
  <c r="A1387" i="5"/>
  <c r="A1386" i="5"/>
  <c r="A1385" i="5"/>
  <c r="A1384" i="5"/>
  <c r="H1383" i="5"/>
  <c r="Z1383" i="5" s="1"/>
  <c r="A1383" i="5"/>
  <c r="A1382" i="5"/>
  <c r="H1381" i="5"/>
  <c r="Z1381" i="5" s="1"/>
  <c r="A1381" i="5"/>
  <c r="A1380" i="5"/>
  <c r="H1379" i="5"/>
  <c r="A1379" i="5"/>
  <c r="A1378" i="5"/>
  <c r="A1377" i="5"/>
  <c r="A1376" i="5"/>
  <c r="A1375" i="5"/>
  <c r="A1374" i="5"/>
  <c r="H1373" i="5"/>
  <c r="A1373" i="5"/>
  <c r="A1372" i="5"/>
  <c r="H1371" i="5"/>
  <c r="Z1371" i="5" s="1"/>
  <c r="A1371" i="5"/>
  <c r="A1370" i="5"/>
  <c r="A1369" i="5"/>
  <c r="A1368" i="5"/>
  <c r="H1367" i="5"/>
  <c r="Z1367" i="5" s="1"/>
  <c r="A1367" i="5"/>
  <c r="A1366" i="5"/>
  <c r="A1365" i="5"/>
  <c r="H1364" i="5"/>
  <c r="Z1364" i="5" s="1"/>
  <c r="A1364" i="5"/>
  <c r="H1363" i="5"/>
  <c r="Z1363" i="5" s="1"/>
  <c r="A1363" i="5"/>
  <c r="H1362" i="5"/>
  <c r="A1362" i="5"/>
  <c r="A1361" i="5"/>
  <c r="A1360" i="5"/>
  <c r="A1359" i="5"/>
  <c r="H1358" i="5"/>
  <c r="Z1358" i="5" s="1"/>
  <c r="A1358" i="5"/>
  <c r="H1357" i="5"/>
  <c r="A1357" i="5"/>
  <c r="A1356" i="5"/>
  <c r="H1355" i="5"/>
  <c r="Z1355" i="5" s="1"/>
  <c r="A1355" i="5"/>
  <c r="H1354" i="5"/>
  <c r="A1354" i="5"/>
  <c r="A1353" i="5"/>
  <c r="A1352" i="5"/>
  <c r="A1351" i="5"/>
  <c r="H1350" i="5"/>
  <c r="Z1350" i="5" s="1"/>
  <c r="A1350" i="5"/>
  <c r="H1349" i="5"/>
  <c r="A1349" i="5"/>
  <c r="H1348" i="5"/>
  <c r="Z1348" i="5" s="1"/>
  <c r="A1348" i="5"/>
  <c r="H1347" i="5"/>
  <c r="A1347" i="5"/>
  <c r="A1346" i="5"/>
  <c r="A1345" i="5"/>
  <c r="A1344" i="5"/>
  <c r="A1343" i="5"/>
  <c r="H1342" i="5"/>
  <c r="Z1342" i="5" s="1"/>
  <c r="A1342" i="5"/>
  <c r="A1341" i="5"/>
  <c r="H1340" i="5"/>
  <c r="Z1340" i="5" s="1"/>
  <c r="A1340" i="5"/>
  <c r="H1339" i="5"/>
  <c r="A1339" i="5"/>
  <c r="H1338" i="5"/>
  <c r="Z1338" i="5" s="1"/>
  <c r="A1338" i="5"/>
  <c r="A1337" i="5"/>
  <c r="A1336" i="5"/>
  <c r="A1335" i="5"/>
  <c r="H1334" i="5"/>
  <c r="Z1334" i="5" s="1"/>
  <c r="A1334" i="5"/>
  <c r="H1333" i="5"/>
  <c r="A1333" i="5"/>
  <c r="H1332" i="5"/>
  <c r="Z1332" i="5" s="1"/>
  <c r="A1332" i="5"/>
  <c r="A1331" i="5"/>
  <c r="H1330" i="5"/>
  <c r="Z1330" i="5" s="1"/>
  <c r="A1330" i="5"/>
  <c r="A1329" i="5"/>
  <c r="A1328" i="5"/>
  <c r="A1327" i="5"/>
  <c r="A1326" i="5"/>
  <c r="H1325" i="5"/>
  <c r="A1325" i="5"/>
  <c r="H1324" i="5"/>
  <c r="Z1324" i="5" s="1"/>
  <c r="A1324" i="5"/>
  <c r="H1323" i="5"/>
  <c r="A1323" i="5"/>
  <c r="A1322" i="5"/>
  <c r="A1321" i="5"/>
  <c r="A1320" i="5"/>
  <c r="A1319" i="5"/>
  <c r="H1318" i="5"/>
  <c r="Z1318" i="5" s="1"/>
  <c r="A1318" i="5"/>
  <c r="H1317" i="5"/>
  <c r="A1317" i="5"/>
  <c r="A1316" i="5"/>
  <c r="H1315" i="5"/>
  <c r="A1315" i="5"/>
  <c r="H1314" i="5"/>
  <c r="Z1314" i="5" s="1"/>
  <c r="A1314" i="5"/>
  <c r="A1313" i="5"/>
  <c r="A1312" i="5"/>
  <c r="A1311" i="5"/>
  <c r="H1310" i="5"/>
  <c r="Z1310" i="5" s="1"/>
  <c r="A1310" i="5"/>
  <c r="H1309" i="5"/>
  <c r="A1309" i="5"/>
  <c r="H1308" i="5"/>
  <c r="Z1308" i="5" s="1"/>
  <c r="A1308" i="5"/>
  <c r="A1307" i="5"/>
  <c r="H1306" i="5"/>
  <c r="Z1306" i="5" s="1"/>
  <c r="A1306" i="5"/>
  <c r="A1305" i="5"/>
  <c r="A1304" i="5"/>
  <c r="A1303" i="5"/>
  <c r="H1302" i="5"/>
  <c r="Z1302" i="5" s="1"/>
  <c r="A1302" i="5"/>
  <c r="A1301" i="5"/>
  <c r="A1300" i="5"/>
  <c r="H1299" i="5"/>
  <c r="Z1299" i="5" s="1"/>
  <c r="A1299" i="5"/>
  <c r="H1298" i="5"/>
  <c r="Z1298" i="5" s="1"/>
  <c r="A1298" i="5"/>
  <c r="A1297" i="5"/>
  <c r="A1296" i="5"/>
  <c r="A1295" i="5"/>
  <c r="A1294" i="5"/>
  <c r="H1293" i="5"/>
  <c r="A1293" i="5"/>
  <c r="H1292" i="5"/>
  <c r="Z1292" i="5" s="1"/>
  <c r="A1292" i="5"/>
  <c r="A1291" i="5"/>
  <c r="H1290" i="5"/>
  <c r="Z1290" i="5" s="1"/>
  <c r="A1290" i="5"/>
  <c r="A1289" i="5"/>
  <c r="A1288" i="5"/>
  <c r="A1287" i="5"/>
  <c r="A1286" i="5"/>
  <c r="A1285" i="5"/>
  <c r="H1284" i="5"/>
  <c r="A1284" i="5"/>
  <c r="H1283" i="5"/>
  <c r="Z1283" i="5" s="1"/>
  <c r="A1283" i="5"/>
  <c r="H1282" i="5"/>
  <c r="A1282" i="5"/>
  <c r="A1281" i="5"/>
  <c r="A1280" i="5"/>
  <c r="A1279" i="5"/>
  <c r="A1278" i="5"/>
  <c r="H1277" i="5"/>
  <c r="Z1277" i="5" s="1"/>
  <c r="A1277" i="5"/>
  <c r="H1276" i="5"/>
  <c r="Z1276" i="5" s="1"/>
  <c r="A1276" i="5"/>
  <c r="A1275" i="5"/>
  <c r="H1274" i="5"/>
  <c r="Z1274" i="5" s="1"/>
  <c r="A1274" i="5"/>
  <c r="A1273" i="5"/>
  <c r="A1272" i="5"/>
  <c r="A1271" i="5"/>
  <c r="A1270" i="5"/>
  <c r="A1269" i="5"/>
  <c r="H1268" i="5"/>
  <c r="Z1268" i="5" s="1"/>
  <c r="A1268" i="5"/>
  <c r="A1267" i="5"/>
  <c r="H1266" i="5"/>
  <c r="Z1266" i="5" s="1"/>
  <c r="A1266" i="5"/>
  <c r="A1265" i="5"/>
  <c r="A1264" i="5"/>
  <c r="A1263" i="5"/>
  <c r="A1262" i="5"/>
  <c r="H1261" i="5"/>
  <c r="Z1261" i="5" s="1"/>
  <c r="A1261" i="5"/>
  <c r="H1260" i="5"/>
  <c r="Z1260" i="5" s="1"/>
  <c r="A1260" i="5"/>
  <c r="A1240" i="5"/>
  <c r="H1239" i="5"/>
  <c r="Z1239" i="5" s="1"/>
  <c r="A1239" i="5"/>
  <c r="A1238" i="5"/>
  <c r="H1195" i="5"/>
  <c r="S1195" i="5" s="1"/>
  <c r="H1194" i="5"/>
  <c r="H1123" i="5"/>
  <c r="H1115" i="5"/>
  <c r="H1114" i="5"/>
  <c r="S1114" i="5" s="1"/>
  <c r="H1113" i="5"/>
  <c r="S1113" i="5" s="1"/>
  <c r="H1112" i="5"/>
  <c r="Z1112" i="5" s="1"/>
  <c r="H1111" i="5"/>
  <c r="H1110" i="5"/>
  <c r="H1109" i="5"/>
  <c r="H1108" i="5"/>
  <c r="H1105" i="5"/>
  <c r="Z1105" i="5" s="1"/>
  <c r="H1104" i="5"/>
  <c r="Z1104" i="5" s="1"/>
  <c r="H1102" i="5"/>
  <c r="Z1102" i="5" s="1"/>
  <c r="H1101" i="5"/>
  <c r="Z1101" i="5" s="1"/>
  <c r="H1100" i="5"/>
  <c r="H1096" i="5"/>
  <c r="Z1096" i="5" s="1"/>
  <c r="H1095" i="5"/>
  <c r="H1094" i="5"/>
  <c r="Z1094" i="5" s="1"/>
  <c r="H1093" i="5"/>
  <c r="H1092" i="5"/>
  <c r="H1087" i="5"/>
  <c r="Z1087" i="5" s="1"/>
  <c r="H1085" i="5"/>
  <c r="Z1085" i="5" s="1"/>
  <c r="H1084" i="5"/>
  <c r="Z1084" i="5" s="1"/>
  <c r="H1080" i="5"/>
  <c r="Z1080" i="5" s="1"/>
  <c r="H1078" i="5"/>
  <c r="H1077" i="5"/>
  <c r="Z1077" i="5" s="1"/>
  <c r="H1076" i="5"/>
  <c r="Z1076" i="5" s="1"/>
  <c r="H1072" i="5"/>
  <c r="Z1072" i="5" s="1"/>
  <c r="H1071" i="5"/>
  <c r="Z1071" i="5" s="1"/>
  <c r="H1070" i="5"/>
  <c r="H1069" i="5"/>
  <c r="Z1069" i="5" s="1"/>
  <c r="H1068" i="5"/>
  <c r="Z1068" i="5" s="1"/>
  <c r="H1063" i="5"/>
  <c r="Z1063" i="5" s="1"/>
  <c r="H1062" i="5"/>
  <c r="Z1062" i="5" s="1"/>
  <c r="H1061" i="5"/>
  <c r="H1060" i="5"/>
  <c r="Z1060" i="5" s="1"/>
  <c r="H1056" i="5"/>
  <c r="H1053" i="5"/>
  <c r="H1052" i="5"/>
  <c r="Z1052" i="5" s="1"/>
  <c r="H1050" i="5"/>
  <c r="Z1050" i="5" s="1"/>
  <c r="H1049" i="5"/>
  <c r="Z1049" i="5" s="1"/>
  <c r="H1046" i="5"/>
  <c r="Z1046" i="5" s="1"/>
  <c r="H1045" i="5"/>
  <c r="Z1045" i="5" s="1"/>
  <c r="H1044" i="5"/>
  <c r="Z1044" i="5" s="1"/>
  <c r="H1043" i="5"/>
  <c r="Z1043" i="5" s="1"/>
  <c r="H1040" i="5"/>
  <c r="H1038" i="5"/>
  <c r="Z1038" i="5" s="1"/>
  <c r="H1037" i="5"/>
  <c r="Z1037" i="5" s="1"/>
  <c r="H1036" i="5"/>
  <c r="H1035" i="5"/>
  <c r="H1032" i="5"/>
  <c r="Z1032" i="5" s="1"/>
  <c r="H1031" i="5"/>
  <c r="H1029" i="5"/>
  <c r="Z1029" i="5" s="1"/>
  <c r="H1028" i="5"/>
  <c r="Z1028" i="5" s="1"/>
  <c r="H1023" i="5"/>
  <c r="Z1023" i="5" s="1"/>
  <c r="H1021" i="5"/>
  <c r="H1020" i="5"/>
  <c r="H1018" i="5"/>
  <c r="Z1018" i="5" s="1"/>
  <c r="H1016" i="5"/>
  <c r="Z1016" i="5" s="1"/>
  <c r="H1014" i="5"/>
  <c r="H1013" i="5"/>
  <c r="Z1013" i="5" s="1"/>
  <c r="H1012" i="5"/>
  <c r="Z1012" i="5" s="1"/>
  <c r="H1009" i="5"/>
  <c r="Z1009" i="5" s="1"/>
  <c r="H1008" i="5"/>
  <c r="H1006" i="5"/>
  <c r="Z1006" i="5" s="1"/>
  <c r="H1005" i="5"/>
  <c r="Z1005" i="5" s="1"/>
  <c r="H1004" i="5"/>
  <c r="Z1004" i="5" s="1"/>
  <c r="H1003" i="5"/>
  <c r="Z1003" i="5" s="1"/>
  <c r="H1002" i="5"/>
  <c r="Z1002" i="5" s="1"/>
  <c r="H1001" i="5"/>
  <c r="H1000" i="5"/>
  <c r="H998" i="5"/>
  <c r="Z998" i="5" s="1"/>
  <c r="H997" i="5"/>
  <c r="H996" i="5"/>
  <c r="H995" i="5"/>
  <c r="Z995" i="5" s="1"/>
  <c r="H994" i="5"/>
  <c r="Z994" i="5" s="1"/>
  <c r="H992" i="5"/>
  <c r="H991" i="5"/>
  <c r="H990" i="5"/>
  <c r="Z990" i="5" s="1"/>
  <c r="H989" i="5"/>
  <c r="Z989" i="5" s="1"/>
  <c r="H988" i="5"/>
  <c r="Z988" i="5" s="1"/>
  <c r="H1196" i="5"/>
  <c r="H1190" i="5"/>
  <c r="Z1190" i="5" s="1"/>
  <c r="H1188" i="5"/>
  <c r="Z1188" i="5" s="1"/>
  <c r="H1180" i="5"/>
  <c r="Z1180" i="5" s="1"/>
  <c r="H1174" i="5"/>
  <c r="Z1174" i="5" s="1"/>
  <c r="H1172" i="5"/>
  <c r="Z1172" i="5" s="1"/>
  <c r="H1166" i="5"/>
  <c r="Z1166" i="5" s="1"/>
  <c r="H1164" i="5"/>
  <c r="H1158" i="5"/>
  <c r="Z1158" i="5" s="1"/>
  <c r="H1156" i="5"/>
  <c r="H1150" i="5"/>
  <c r="Z1150" i="5" s="1"/>
  <c r="H1148" i="5"/>
  <c r="H1142" i="5"/>
  <c r="H1140" i="5"/>
  <c r="Z1140" i="5" s="1"/>
  <c r="H1134" i="5"/>
  <c r="H1132" i="5"/>
  <c r="Z1132" i="5" s="1"/>
  <c r="H1126" i="5"/>
  <c r="H1118" i="5"/>
  <c r="H1116" i="5"/>
  <c r="Z1116" i="5" s="1"/>
  <c r="H1086" i="5"/>
  <c r="H1054" i="5"/>
  <c r="Z1054" i="5" s="1"/>
  <c r="H1030" i="5"/>
  <c r="Z1030" i="5" s="1"/>
  <c r="H1022" i="5"/>
  <c r="H999" i="5"/>
  <c r="Z999" i="5" s="1"/>
  <c r="A991" i="5"/>
  <c r="A1001" i="5"/>
  <c r="A1000" i="5"/>
  <c r="A999" i="5"/>
  <c r="A998" i="5"/>
  <c r="A997" i="5"/>
  <c r="A996" i="5"/>
  <c r="A995" i="5"/>
  <c r="A994" i="5"/>
  <c r="H993" i="5"/>
  <c r="Z993" i="5" s="1"/>
  <c r="A993" i="5"/>
  <c r="A992" i="5"/>
  <c r="A990" i="5"/>
  <c r="A989" i="5"/>
  <c r="A988" i="5"/>
  <c r="A1040" i="5"/>
  <c r="H1039" i="5"/>
  <c r="Z1039" i="5" s="1"/>
  <c r="A1039" i="5"/>
  <c r="A1038" i="5"/>
  <c r="A1037" i="5"/>
  <c r="A1036" i="5"/>
  <c r="A1035" i="5"/>
  <c r="H1034" i="5"/>
  <c r="Z1034" i="5" s="1"/>
  <c r="A1034" i="5"/>
  <c r="H1033" i="5"/>
  <c r="Z1033" i="5" s="1"/>
  <c r="A1033" i="5"/>
  <c r="A1032" i="5"/>
  <c r="A1031" i="5"/>
  <c r="A1030" i="5"/>
  <c r="A1029" i="5"/>
  <c r="A1028" i="5"/>
  <c r="H1027" i="5"/>
  <c r="Z1027" i="5" s="1"/>
  <c r="A1027" i="5"/>
  <c r="H1026" i="5"/>
  <c r="Z1026" i="5" s="1"/>
  <c r="A1026" i="5"/>
  <c r="H1025" i="5"/>
  <c r="A1025" i="5"/>
  <c r="H1024" i="5"/>
  <c r="Z1024" i="5" s="1"/>
  <c r="A1024" i="5"/>
  <c r="A1023" i="5"/>
  <c r="A1022" i="5"/>
  <c r="A1021" i="5"/>
  <c r="A1020" i="5"/>
  <c r="H1019" i="5"/>
  <c r="Z1019" i="5" s="1"/>
  <c r="A1019" i="5"/>
  <c r="A1018" i="5"/>
  <c r="H1017" i="5"/>
  <c r="A1017" i="5"/>
  <c r="A1016" i="5"/>
  <c r="H1015" i="5"/>
  <c r="Z1015" i="5" s="1"/>
  <c r="A1015" i="5"/>
  <c r="A1014" i="5"/>
  <c r="A1013" i="5"/>
  <c r="A1012" i="5"/>
  <c r="H1011" i="5"/>
  <c r="Z1011" i="5" s="1"/>
  <c r="A1011" i="5"/>
  <c r="H1010" i="5"/>
  <c r="Z1010" i="5" s="1"/>
  <c r="A1010" i="5"/>
  <c r="A1009" i="5"/>
  <c r="A1008" i="5"/>
  <c r="H1007" i="5"/>
  <c r="Z1007" i="5" s="1"/>
  <c r="A1007" i="5"/>
  <c r="A1006" i="5"/>
  <c r="A1005" i="5"/>
  <c r="A1004" i="5"/>
  <c r="A1003" i="5"/>
  <c r="A1002" i="5"/>
  <c r="H1079" i="5"/>
  <c r="A1079" i="5"/>
  <c r="A1078" i="5"/>
  <c r="A1077" i="5"/>
  <c r="A1076" i="5"/>
  <c r="H1075" i="5"/>
  <c r="A1075" i="5"/>
  <c r="H1074" i="5"/>
  <c r="A1074" i="5"/>
  <c r="H1073" i="5"/>
  <c r="Z1073" i="5" s="1"/>
  <c r="A1073" i="5"/>
  <c r="A1072" i="5"/>
  <c r="A1071" i="5"/>
  <c r="A1070" i="5"/>
  <c r="A1069" i="5"/>
  <c r="A1068" i="5"/>
  <c r="H1067" i="5"/>
  <c r="A1067" i="5"/>
  <c r="H1066" i="5"/>
  <c r="Z1066" i="5" s="1"/>
  <c r="A1066" i="5"/>
  <c r="H1065" i="5"/>
  <c r="Z1065" i="5" s="1"/>
  <c r="A1065" i="5"/>
  <c r="H1064" i="5"/>
  <c r="A1064" i="5"/>
  <c r="A1063" i="5"/>
  <c r="A1062" i="5"/>
  <c r="A1061" i="5"/>
  <c r="A1060" i="5"/>
  <c r="H1059" i="5"/>
  <c r="Z1059" i="5" s="1"/>
  <c r="A1059" i="5"/>
  <c r="H1058" i="5"/>
  <c r="Z1058" i="5" s="1"/>
  <c r="A1058" i="5"/>
  <c r="H1057" i="5"/>
  <c r="Z1057" i="5" s="1"/>
  <c r="A1057" i="5"/>
  <c r="A1056" i="5"/>
  <c r="H1055" i="5"/>
  <c r="Z1055" i="5" s="1"/>
  <c r="A1055" i="5"/>
  <c r="A1054" i="5"/>
  <c r="A1053" i="5"/>
  <c r="A1052" i="5"/>
  <c r="H1051" i="5"/>
  <c r="Z1051" i="5" s="1"/>
  <c r="A1051" i="5"/>
  <c r="A1050" i="5"/>
  <c r="A1049" i="5"/>
  <c r="H1048" i="5"/>
  <c r="Z1048" i="5" s="1"/>
  <c r="A1048" i="5"/>
  <c r="H1047" i="5"/>
  <c r="A1047" i="5"/>
  <c r="A1046" i="5"/>
  <c r="A1045" i="5"/>
  <c r="A1044" i="5"/>
  <c r="A1043" i="5"/>
  <c r="H1042" i="5"/>
  <c r="Z1042" i="5" s="1"/>
  <c r="A1042" i="5"/>
  <c r="H1041" i="5"/>
  <c r="Z1041" i="5" s="1"/>
  <c r="A1041" i="5"/>
  <c r="A1118" i="5"/>
  <c r="H1117" i="5"/>
  <c r="A1117" i="5"/>
  <c r="A1116" i="5"/>
  <c r="A1115" i="5"/>
  <c r="A1114" i="5"/>
  <c r="A1113" i="5"/>
  <c r="A1112" i="5"/>
  <c r="A1111" i="5"/>
  <c r="A1110" i="5"/>
  <c r="A1109" i="5"/>
  <c r="A1108" i="5"/>
  <c r="H1107" i="5"/>
  <c r="Z1107" i="5" s="1"/>
  <c r="A1107" i="5"/>
  <c r="H1106" i="5"/>
  <c r="A1106" i="5"/>
  <c r="A1105" i="5"/>
  <c r="A1104" i="5"/>
  <c r="H1103" i="5"/>
  <c r="A1103" i="5"/>
  <c r="A1102" i="5"/>
  <c r="A1101" i="5"/>
  <c r="A1100" i="5"/>
  <c r="H1099" i="5"/>
  <c r="Z1099" i="5" s="1"/>
  <c r="A1099" i="5"/>
  <c r="H1098" i="5"/>
  <c r="Z1098" i="5" s="1"/>
  <c r="A1098" i="5"/>
  <c r="H1097" i="5"/>
  <c r="Z1097" i="5" s="1"/>
  <c r="A1097" i="5"/>
  <c r="A1096" i="5"/>
  <c r="A1095" i="5"/>
  <c r="A1094" i="5"/>
  <c r="A1093" i="5"/>
  <c r="A1092" i="5"/>
  <c r="H1091" i="5"/>
  <c r="Z1091" i="5" s="1"/>
  <c r="A1091" i="5"/>
  <c r="H1090" i="5"/>
  <c r="Z1090" i="5" s="1"/>
  <c r="A1090" i="5"/>
  <c r="H1089" i="5"/>
  <c r="Z1089" i="5" s="1"/>
  <c r="A1089" i="5"/>
  <c r="H1088" i="5"/>
  <c r="Z1088" i="5" s="1"/>
  <c r="A1088" i="5"/>
  <c r="A1087" i="5"/>
  <c r="A1086" i="5"/>
  <c r="A1085" i="5"/>
  <c r="A1084" i="5"/>
  <c r="H1083" i="5"/>
  <c r="Z1083" i="5" s="1"/>
  <c r="A1083" i="5"/>
  <c r="H1082" i="5"/>
  <c r="Z1082" i="5" s="1"/>
  <c r="A1082" i="5"/>
  <c r="H1081" i="5"/>
  <c r="Z1081" i="5" s="1"/>
  <c r="A1081" i="5"/>
  <c r="A1080" i="5"/>
  <c r="H1157" i="5"/>
  <c r="A1157" i="5"/>
  <c r="A1156" i="5"/>
  <c r="H1155" i="5"/>
  <c r="Z1155" i="5" s="1"/>
  <c r="A1155" i="5"/>
  <c r="H1154" i="5"/>
  <c r="Z1154" i="5" s="1"/>
  <c r="A1154" i="5"/>
  <c r="H1153" i="5"/>
  <c r="A1153" i="5"/>
  <c r="H1152" i="5"/>
  <c r="A1152" i="5"/>
  <c r="H1151" i="5"/>
  <c r="Z1151" i="5" s="1"/>
  <c r="A1151" i="5"/>
  <c r="A1150" i="5"/>
  <c r="H1149" i="5"/>
  <c r="Z1149" i="5" s="1"/>
  <c r="A1149" i="5"/>
  <c r="A1148" i="5"/>
  <c r="H1147" i="5"/>
  <c r="Z1147" i="5" s="1"/>
  <c r="A1147" i="5"/>
  <c r="H1146" i="5"/>
  <c r="Z1146" i="5" s="1"/>
  <c r="A1146" i="5"/>
  <c r="H1145" i="5"/>
  <c r="R1145" i="5" s="1"/>
  <c r="A1145" i="5"/>
  <c r="H1144" i="5"/>
  <c r="Z1144" i="5" s="1"/>
  <c r="A1144" i="5"/>
  <c r="H1143" i="5"/>
  <c r="Z1143" i="5" s="1"/>
  <c r="A1143" i="5"/>
  <c r="A1142" i="5"/>
  <c r="H1141" i="5"/>
  <c r="Z1141" i="5" s="1"/>
  <c r="A1141" i="5"/>
  <c r="A1140" i="5"/>
  <c r="H1139" i="5"/>
  <c r="A1139" i="5"/>
  <c r="H1138" i="5"/>
  <c r="Z1138" i="5" s="1"/>
  <c r="A1138" i="5"/>
  <c r="H1137" i="5"/>
  <c r="Z1137" i="5" s="1"/>
  <c r="A1137" i="5"/>
  <c r="H1136" i="5"/>
  <c r="Z1136" i="5" s="1"/>
  <c r="A1136" i="5"/>
  <c r="H1135" i="5"/>
  <c r="Z1135" i="5" s="1"/>
  <c r="A1135" i="5"/>
  <c r="A1134" i="5"/>
  <c r="H1133" i="5"/>
  <c r="Z1133" i="5" s="1"/>
  <c r="A1133" i="5"/>
  <c r="A1132" i="5"/>
  <c r="H1131" i="5"/>
  <c r="A1131" i="5"/>
  <c r="H1130" i="5"/>
  <c r="Z1130" i="5" s="1"/>
  <c r="A1130" i="5"/>
  <c r="H1129" i="5"/>
  <c r="Z1129" i="5" s="1"/>
  <c r="A1129" i="5"/>
  <c r="H1128" i="5"/>
  <c r="Z1128" i="5" s="1"/>
  <c r="A1128" i="5"/>
  <c r="H1127" i="5"/>
  <c r="Z1127" i="5" s="1"/>
  <c r="A1127" i="5"/>
  <c r="A1126" i="5"/>
  <c r="H1125" i="5"/>
  <c r="A1125" i="5"/>
  <c r="H1124" i="5"/>
  <c r="Z1124" i="5" s="1"/>
  <c r="A1124" i="5"/>
  <c r="A1123" i="5"/>
  <c r="H1122" i="5"/>
  <c r="A1122" i="5"/>
  <c r="H1121" i="5"/>
  <c r="Z1121" i="5" s="1"/>
  <c r="A1121" i="5"/>
  <c r="H1120" i="5"/>
  <c r="Z1120" i="5" s="1"/>
  <c r="A1120" i="5"/>
  <c r="H1119" i="5"/>
  <c r="Z1119" i="5" s="1"/>
  <c r="A1119" i="5"/>
  <c r="A1196" i="5"/>
  <c r="A1195" i="5"/>
  <c r="A1194" i="5"/>
  <c r="H1193" i="5"/>
  <c r="Z1193" i="5" s="1"/>
  <c r="A1193" i="5"/>
  <c r="H1192" i="5"/>
  <c r="A1192" i="5"/>
  <c r="H1191" i="5"/>
  <c r="A1191" i="5"/>
  <c r="A1190" i="5"/>
  <c r="H1189" i="5"/>
  <c r="Z1189" i="5" s="1"/>
  <c r="A1189" i="5"/>
  <c r="A1188" i="5"/>
  <c r="H1187" i="5"/>
  <c r="A1187" i="5"/>
  <c r="H1186" i="5"/>
  <c r="Z1186" i="5" s="1"/>
  <c r="A1186" i="5"/>
  <c r="H1185" i="5"/>
  <c r="Z1185" i="5" s="1"/>
  <c r="A1185" i="5"/>
  <c r="H1184" i="5"/>
  <c r="A1184" i="5"/>
  <c r="H1183" i="5"/>
  <c r="Z1183" i="5" s="1"/>
  <c r="A1183" i="5"/>
  <c r="H1182" i="5"/>
  <c r="Z1182" i="5" s="1"/>
  <c r="A1182" i="5"/>
  <c r="H1181" i="5"/>
  <c r="A1181" i="5"/>
  <c r="A1180" i="5"/>
  <c r="H1179" i="5"/>
  <c r="Z1179" i="5" s="1"/>
  <c r="A1179" i="5"/>
  <c r="H1178" i="5"/>
  <c r="A1178" i="5"/>
  <c r="H1177" i="5"/>
  <c r="Z1177" i="5" s="1"/>
  <c r="A1177" i="5"/>
  <c r="H1176" i="5"/>
  <c r="Z1176" i="5" s="1"/>
  <c r="A1176" i="5"/>
  <c r="H1175" i="5"/>
  <c r="Z1175" i="5" s="1"/>
  <c r="A1175" i="5"/>
  <c r="A1174" i="5"/>
  <c r="H1173" i="5"/>
  <c r="A1173" i="5"/>
  <c r="A1172" i="5"/>
  <c r="H1171" i="5"/>
  <c r="Z1171" i="5" s="1"/>
  <c r="A1171" i="5"/>
  <c r="H1170" i="5"/>
  <c r="A1170" i="5"/>
  <c r="H1169" i="5"/>
  <c r="Z1169" i="5" s="1"/>
  <c r="A1169" i="5"/>
  <c r="H1168" i="5"/>
  <c r="Z1168" i="5" s="1"/>
  <c r="A1168" i="5"/>
  <c r="H1167" i="5"/>
  <c r="Z1167" i="5" s="1"/>
  <c r="A1167" i="5"/>
  <c r="A1166" i="5"/>
  <c r="H1165" i="5"/>
  <c r="Z1165" i="5" s="1"/>
  <c r="A1165" i="5"/>
  <c r="A1164" i="5"/>
  <c r="H1163" i="5"/>
  <c r="Z1163" i="5" s="1"/>
  <c r="A1163" i="5"/>
  <c r="H1162" i="5"/>
  <c r="Z1162" i="5" s="1"/>
  <c r="A1162" i="5"/>
  <c r="H1161" i="5"/>
  <c r="Z1161" i="5" s="1"/>
  <c r="A1161" i="5"/>
  <c r="H1160" i="5"/>
  <c r="Z1160" i="5" s="1"/>
  <c r="A1160" i="5"/>
  <c r="H1159" i="5"/>
  <c r="Z1159" i="5" s="1"/>
  <c r="A1159" i="5"/>
  <c r="A1158" i="5"/>
  <c r="A969" i="5"/>
  <c r="H968" i="5"/>
  <c r="Z968" i="5" s="1"/>
  <c r="A968" i="5"/>
  <c r="H967" i="5"/>
  <c r="Z967" i="5" s="1"/>
  <c r="A967" i="5"/>
  <c r="H966" i="5"/>
  <c r="Z966" i="5" s="1"/>
  <c r="A966" i="5"/>
  <c r="A965" i="5"/>
  <c r="H964" i="5"/>
  <c r="Z964" i="5" s="1"/>
  <c r="A964" i="5"/>
  <c r="H963" i="5"/>
  <c r="Z963" i="5" s="1"/>
  <c r="A963" i="5"/>
  <c r="H962" i="5"/>
  <c r="Z962" i="5" s="1"/>
  <c r="A962" i="5"/>
  <c r="H961" i="5"/>
  <c r="Z961" i="5" s="1"/>
  <c r="A961" i="5"/>
  <c r="H960" i="5"/>
  <c r="A960" i="5"/>
  <c r="H959" i="5"/>
  <c r="Z959" i="5" s="1"/>
  <c r="A959" i="5"/>
  <c r="H958" i="5"/>
  <c r="Z958" i="5" s="1"/>
  <c r="A958" i="5"/>
  <c r="A957" i="5"/>
  <c r="H956" i="5"/>
  <c r="Z956" i="5" s="1"/>
  <c r="A956" i="5"/>
  <c r="H955" i="5"/>
  <c r="Z955" i="5" s="1"/>
  <c r="A955" i="5"/>
  <c r="A954" i="5"/>
  <c r="A953" i="5"/>
  <c r="H828" i="5"/>
  <c r="Z828" i="5" s="1"/>
  <c r="H827" i="5"/>
  <c r="H826" i="5"/>
  <c r="H825" i="5"/>
  <c r="Z825" i="5" s="1"/>
  <c r="H824" i="5"/>
  <c r="Z824" i="5" s="1"/>
  <c r="H823" i="5"/>
  <c r="H822" i="5"/>
  <c r="Z822" i="5" s="1"/>
  <c r="H821" i="5"/>
  <c r="Z821" i="5" s="1"/>
  <c r="H820" i="5"/>
  <c r="Z820" i="5" s="1"/>
  <c r="H819" i="5"/>
  <c r="Z819" i="5" s="1"/>
  <c r="H817" i="5"/>
  <c r="H815" i="5"/>
  <c r="H814" i="5"/>
  <c r="Z814" i="5" s="1"/>
  <c r="H813" i="5"/>
  <c r="Z813" i="5" s="1"/>
  <c r="H811" i="5"/>
  <c r="Z811" i="5" s="1"/>
  <c r="H808" i="5"/>
  <c r="Z808" i="5" s="1"/>
  <c r="H807" i="5"/>
  <c r="H806" i="5"/>
  <c r="Z806" i="5" s="1"/>
  <c r="H805" i="5"/>
  <c r="H799" i="5"/>
  <c r="H798" i="5"/>
  <c r="Z798" i="5" s="1"/>
  <c r="H797" i="5"/>
  <c r="Z797" i="5" s="1"/>
  <c r="H796" i="5"/>
  <c r="Z796" i="5" s="1"/>
  <c r="H792" i="5"/>
  <c r="Z792" i="5" s="1"/>
  <c r="H791" i="5"/>
  <c r="Z791" i="5" s="1"/>
  <c r="H790" i="5"/>
  <c r="Z790" i="5" s="1"/>
  <c r="H789" i="5"/>
  <c r="Z789" i="5" s="1"/>
  <c r="H787" i="5"/>
  <c r="Z787" i="5" s="1"/>
  <c r="H784" i="5"/>
  <c r="H783" i="5"/>
  <c r="H782" i="5"/>
  <c r="Z782" i="5" s="1"/>
  <c r="H781" i="5"/>
  <c r="Z781" i="5" s="1"/>
  <c r="H775" i="5"/>
  <c r="Z775" i="5" s="1"/>
  <c r="H774" i="5"/>
  <c r="Z774" i="5" s="1"/>
  <c r="H773" i="5"/>
  <c r="Z773" i="5" s="1"/>
  <c r="H772" i="5"/>
  <c r="H769" i="5"/>
  <c r="Z769" i="5" s="1"/>
  <c r="H766" i="5"/>
  <c r="H765" i="5"/>
  <c r="Z765" i="5" s="1"/>
  <c r="H764" i="5"/>
  <c r="H761" i="5"/>
  <c r="Z761" i="5" s="1"/>
  <c r="H760" i="5"/>
  <c r="H759" i="5"/>
  <c r="Z759" i="5" s="1"/>
  <c r="H757" i="5"/>
  <c r="Z757" i="5" s="1"/>
  <c r="H756" i="5"/>
  <c r="H755" i="5"/>
  <c r="Z755" i="5" s="1"/>
  <c r="H753" i="5"/>
  <c r="Z753" i="5" s="1"/>
  <c r="H751" i="5"/>
  <c r="Z751" i="5" s="1"/>
  <c r="H750" i="5"/>
  <c r="H749" i="5"/>
  <c r="Z749" i="5" s="1"/>
  <c r="H748" i="5"/>
  <c r="Z748" i="5" s="1"/>
  <c r="H745" i="5"/>
  <c r="Z745" i="5" s="1"/>
  <c r="H742" i="5"/>
  <c r="Z742" i="5" s="1"/>
  <c r="H741" i="5"/>
  <c r="Q741" i="5" s="1"/>
  <c r="H740" i="5"/>
  <c r="H737" i="5"/>
  <c r="H736" i="5"/>
  <c r="Z736" i="5" s="1"/>
  <c r="H735" i="5"/>
  <c r="Z735" i="5" s="1"/>
  <c r="H734" i="5"/>
  <c r="Z734" i="5" s="1"/>
  <c r="H733" i="5"/>
  <c r="Z733" i="5" s="1"/>
  <c r="H732" i="5"/>
  <c r="Z732" i="5" s="1"/>
  <c r="H731" i="5"/>
  <c r="H728" i="5"/>
  <c r="Z728" i="5" s="1"/>
  <c r="H727" i="5"/>
  <c r="Z727" i="5" s="1"/>
  <c r="H726" i="5"/>
  <c r="Z726" i="5" s="1"/>
  <c r="H725" i="5"/>
  <c r="Z725" i="5" s="1"/>
  <c r="H724" i="5"/>
  <c r="Z724" i="5" s="1"/>
  <c r="H719" i="5"/>
  <c r="H718" i="5"/>
  <c r="Z718" i="5" s="1"/>
  <c r="H717" i="5"/>
  <c r="H716" i="5"/>
  <c r="Z716" i="5" s="1"/>
  <c r="H715" i="5"/>
  <c r="H712" i="5"/>
  <c r="Z712" i="5" s="1"/>
  <c r="H711" i="5"/>
  <c r="Z711" i="5" s="1"/>
  <c r="H710" i="5"/>
  <c r="Z710" i="5" s="1"/>
  <c r="H709" i="5"/>
  <c r="Z709" i="5" s="1"/>
  <c r="H708" i="5"/>
  <c r="Z708" i="5" s="1"/>
  <c r="H703" i="5"/>
  <c r="Z703" i="5" s="1"/>
  <c r="H702" i="5"/>
  <c r="Z702" i="5" s="1"/>
  <c r="H701" i="5"/>
  <c r="H700" i="5"/>
  <c r="Z700" i="5" s="1"/>
  <c r="H699" i="5"/>
  <c r="Z699" i="5" s="1"/>
  <c r="H696" i="5"/>
  <c r="Z696" i="5" s="1"/>
  <c r="H695" i="5"/>
  <c r="Z695" i="5" s="1"/>
  <c r="H694" i="5"/>
  <c r="H693" i="5"/>
  <c r="Z693" i="5" s="1"/>
  <c r="H692" i="5"/>
  <c r="Z692" i="5" s="1"/>
  <c r="H689" i="5"/>
  <c r="Z689" i="5" s="1"/>
  <c r="H688" i="5"/>
  <c r="H687" i="5"/>
  <c r="Z687" i="5" s="1"/>
  <c r="H685" i="5"/>
  <c r="H684" i="5"/>
  <c r="H683" i="5"/>
  <c r="H681" i="5"/>
  <c r="H678" i="5"/>
  <c r="Z678" i="5" s="1"/>
  <c r="H677" i="5"/>
  <c r="H675" i="5"/>
  <c r="A675" i="5"/>
  <c r="A692" i="5"/>
  <c r="H691" i="5"/>
  <c r="A691" i="5"/>
  <c r="H690" i="5"/>
  <c r="Z690" i="5" s="1"/>
  <c r="A690" i="5"/>
  <c r="A689" i="5"/>
  <c r="A688" i="5"/>
  <c r="A687" i="5"/>
  <c r="H686" i="5"/>
  <c r="Z686" i="5" s="1"/>
  <c r="A686" i="5"/>
  <c r="A685" i="5"/>
  <c r="A684" i="5"/>
  <c r="A683" i="5"/>
  <c r="H682" i="5"/>
  <c r="A682" i="5"/>
  <c r="A681" i="5"/>
  <c r="H680" i="5"/>
  <c r="Z680" i="5" s="1"/>
  <c r="A680" i="5"/>
  <c r="A732" i="5"/>
  <c r="A731" i="5"/>
  <c r="H730" i="5"/>
  <c r="Z730" i="5" s="1"/>
  <c r="A730" i="5"/>
  <c r="H729" i="5"/>
  <c r="Z729" i="5" s="1"/>
  <c r="A729" i="5"/>
  <c r="A728" i="5"/>
  <c r="A727" i="5"/>
  <c r="A726" i="5"/>
  <c r="A725" i="5"/>
  <c r="A724" i="5"/>
  <c r="H723" i="5"/>
  <c r="A723" i="5"/>
  <c r="H722" i="5"/>
  <c r="Z722" i="5" s="1"/>
  <c r="A722" i="5"/>
  <c r="H721" i="5"/>
  <c r="Z721" i="5" s="1"/>
  <c r="A721" i="5"/>
  <c r="H720" i="5"/>
  <c r="Z720" i="5" s="1"/>
  <c r="A720" i="5"/>
  <c r="A719" i="5"/>
  <c r="A718" i="5"/>
  <c r="A717" i="5"/>
  <c r="A716" i="5"/>
  <c r="A715" i="5"/>
  <c r="H714" i="5"/>
  <c r="Z714" i="5" s="1"/>
  <c r="A714" i="5"/>
  <c r="H713" i="5"/>
  <c r="A713" i="5"/>
  <c r="A712" i="5"/>
  <c r="A711" i="5"/>
  <c r="A710" i="5"/>
  <c r="A709" i="5"/>
  <c r="A708" i="5"/>
  <c r="H707" i="5"/>
  <c r="A707" i="5"/>
  <c r="H706" i="5"/>
  <c r="Z706" i="5" s="1"/>
  <c r="A706" i="5"/>
  <c r="H705" i="5"/>
  <c r="Z705" i="5" s="1"/>
  <c r="A705" i="5"/>
  <c r="H704" i="5"/>
  <c r="Z704" i="5" s="1"/>
  <c r="A704" i="5"/>
  <c r="A703" i="5"/>
  <c r="A702" i="5"/>
  <c r="A701" i="5"/>
  <c r="A700" i="5"/>
  <c r="A699" i="5"/>
  <c r="H698" i="5"/>
  <c r="A698" i="5"/>
  <c r="H697" i="5"/>
  <c r="A697" i="5"/>
  <c r="A696" i="5"/>
  <c r="A695" i="5"/>
  <c r="A694" i="5"/>
  <c r="A693" i="5"/>
  <c r="H679" i="5"/>
  <c r="Z679" i="5" s="1"/>
  <c r="A679" i="5"/>
  <c r="A678" i="5"/>
  <c r="A677" i="5"/>
  <c r="A775" i="5"/>
  <c r="A774" i="5"/>
  <c r="A773" i="5"/>
  <c r="A772" i="5"/>
  <c r="H771" i="5"/>
  <c r="Z771" i="5" s="1"/>
  <c r="A771" i="5"/>
  <c r="H770" i="5"/>
  <c r="Z770" i="5" s="1"/>
  <c r="A770" i="5"/>
  <c r="A769" i="5"/>
  <c r="H768" i="5"/>
  <c r="Z768" i="5" s="1"/>
  <c r="A768" i="5"/>
  <c r="H767" i="5"/>
  <c r="Z767" i="5" s="1"/>
  <c r="A767" i="5"/>
  <c r="A766" i="5"/>
  <c r="A765" i="5"/>
  <c r="A764" i="5"/>
  <c r="H763" i="5"/>
  <c r="Z763" i="5" s="1"/>
  <c r="A763" i="5"/>
  <c r="H762" i="5"/>
  <c r="A762" i="5"/>
  <c r="A761" i="5"/>
  <c r="A760" i="5"/>
  <c r="A759" i="5"/>
  <c r="H758" i="5"/>
  <c r="A758" i="5"/>
  <c r="A757" i="5"/>
  <c r="A756" i="5"/>
  <c r="A755" i="5"/>
  <c r="H754" i="5"/>
  <c r="Z754" i="5" s="1"/>
  <c r="A754" i="5"/>
  <c r="A753" i="5"/>
  <c r="H752" i="5"/>
  <c r="Z752" i="5" s="1"/>
  <c r="A752" i="5"/>
  <c r="A751" i="5"/>
  <c r="A750" i="5"/>
  <c r="A749" i="5"/>
  <c r="A748" i="5"/>
  <c r="H747" i="5"/>
  <c r="Z747" i="5" s="1"/>
  <c r="A747" i="5"/>
  <c r="H746" i="5"/>
  <c r="Z746" i="5" s="1"/>
  <c r="A746" i="5"/>
  <c r="A745" i="5"/>
  <c r="H744" i="5"/>
  <c r="A744" i="5"/>
  <c r="H743" i="5"/>
  <c r="Z743" i="5" s="1"/>
  <c r="A743" i="5"/>
  <c r="A742" i="5"/>
  <c r="A741" i="5"/>
  <c r="A740" i="5"/>
  <c r="H739" i="5"/>
  <c r="Z739" i="5" s="1"/>
  <c r="A739" i="5"/>
  <c r="H738" i="5"/>
  <c r="Z738" i="5" s="1"/>
  <c r="A738" i="5"/>
  <c r="A737" i="5"/>
  <c r="A736" i="5"/>
  <c r="A735" i="5"/>
  <c r="A734" i="5"/>
  <c r="A733" i="5"/>
  <c r="H818" i="5"/>
  <c r="A818" i="5"/>
  <c r="A817" i="5"/>
  <c r="H816" i="5"/>
  <c r="Z816" i="5" s="1"/>
  <c r="A816" i="5"/>
  <c r="A815" i="5"/>
  <c r="A814" i="5"/>
  <c r="A813" i="5"/>
  <c r="H812" i="5"/>
  <c r="Z812" i="5" s="1"/>
  <c r="A812" i="5"/>
  <c r="A811" i="5"/>
  <c r="H810" i="5"/>
  <c r="Z810" i="5" s="1"/>
  <c r="A810" i="5"/>
  <c r="H809" i="5"/>
  <c r="A809" i="5"/>
  <c r="A808" i="5"/>
  <c r="A807" i="5"/>
  <c r="A806" i="5"/>
  <c r="A805" i="5"/>
  <c r="H804" i="5"/>
  <c r="Z804" i="5" s="1"/>
  <c r="A804" i="5"/>
  <c r="H803" i="5"/>
  <c r="A803" i="5"/>
  <c r="H802" i="5"/>
  <c r="Z802" i="5" s="1"/>
  <c r="A802" i="5"/>
  <c r="H801" i="5"/>
  <c r="A801" i="5"/>
  <c r="H800" i="5"/>
  <c r="Z800" i="5" s="1"/>
  <c r="A800" i="5"/>
  <c r="A799" i="5"/>
  <c r="A798" i="5"/>
  <c r="A797" i="5"/>
  <c r="A796" i="5"/>
  <c r="H795" i="5"/>
  <c r="Z795" i="5" s="1"/>
  <c r="A795" i="5"/>
  <c r="H794" i="5"/>
  <c r="Z794" i="5" s="1"/>
  <c r="A794" i="5"/>
  <c r="H793" i="5"/>
  <c r="A793" i="5"/>
  <c r="A792" i="5"/>
  <c r="A791" i="5"/>
  <c r="A790" i="5"/>
  <c r="A789" i="5"/>
  <c r="H788" i="5"/>
  <c r="Z788" i="5" s="1"/>
  <c r="A788" i="5"/>
  <c r="A787" i="5"/>
  <c r="H786" i="5"/>
  <c r="Z786" i="5" s="1"/>
  <c r="A786" i="5"/>
  <c r="H785" i="5"/>
  <c r="Z785" i="5" s="1"/>
  <c r="A785" i="5"/>
  <c r="A784" i="5"/>
  <c r="A783" i="5"/>
  <c r="A782" i="5"/>
  <c r="A781" i="5"/>
  <c r="H780" i="5"/>
  <c r="A780" i="5"/>
  <c r="H779" i="5"/>
  <c r="Z779" i="5" s="1"/>
  <c r="A779" i="5"/>
  <c r="H778" i="5"/>
  <c r="Z778" i="5" s="1"/>
  <c r="A778" i="5"/>
  <c r="H777" i="5"/>
  <c r="Z777" i="5" s="1"/>
  <c r="A777" i="5"/>
  <c r="H776" i="5"/>
  <c r="Z776" i="5" s="1"/>
  <c r="A776" i="5"/>
  <c r="H861" i="5"/>
  <c r="A861" i="5"/>
  <c r="H860" i="5"/>
  <c r="Z860" i="5" s="1"/>
  <c r="A860" i="5"/>
  <c r="H859" i="5"/>
  <c r="Z859" i="5" s="1"/>
  <c r="A859" i="5"/>
  <c r="H858" i="5"/>
  <c r="A858" i="5"/>
  <c r="H857" i="5"/>
  <c r="Z857" i="5" s="1"/>
  <c r="A857" i="5"/>
  <c r="H856" i="5"/>
  <c r="Z856" i="5" s="1"/>
  <c r="A856" i="5"/>
  <c r="H855" i="5"/>
  <c r="Z855" i="5" s="1"/>
  <c r="A855" i="5"/>
  <c r="H854" i="5"/>
  <c r="Z854" i="5" s="1"/>
  <c r="A854" i="5"/>
  <c r="H853" i="5"/>
  <c r="Z853" i="5" s="1"/>
  <c r="A853" i="5"/>
  <c r="H852" i="5"/>
  <c r="A852" i="5"/>
  <c r="H851" i="5"/>
  <c r="Z851" i="5" s="1"/>
  <c r="A851" i="5"/>
  <c r="H850" i="5"/>
  <c r="A850" i="5"/>
  <c r="H849" i="5"/>
  <c r="Z849" i="5" s="1"/>
  <c r="A849" i="5"/>
  <c r="H848" i="5"/>
  <c r="A848" i="5"/>
  <c r="H847" i="5"/>
  <c r="Z847" i="5" s="1"/>
  <c r="A847" i="5"/>
  <c r="H846" i="5"/>
  <c r="A846" i="5"/>
  <c r="H845" i="5"/>
  <c r="Z845" i="5" s="1"/>
  <c r="A845" i="5"/>
  <c r="H844" i="5"/>
  <c r="A844" i="5"/>
  <c r="H843" i="5"/>
  <c r="Z843" i="5" s="1"/>
  <c r="A843" i="5"/>
  <c r="H842" i="5"/>
  <c r="A842" i="5"/>
  <c r="H841" i="5"/>
  <c r="Z841" i="5" s="1"/>
  <c r="A841" i="5"/>
  <c r="H840" i="5"/>
  <c r="Z840" i="5" s="1"/>
  <c r="A840" i="5"/>
  <c r="H839" i="5"/>
  <c r="Z839" i="5" s="1"/>
  <c r="A839" i="5"/>
  <c r="H838" i="5"/>
  <c r="Z838" i="5" s="1"/>
  <c r="A838" i="5"/>
  <c r="H837" i="5"/>
  <c r="Z837" i="5" s="1"/>
  <c r="A837" i="5"/>
  <c r="H836" i="5"/>
  <c r="A836" i="5"/>
  <c r="H835" i="5"/>
  <c r="Z835" i="5" s="1"/>
  <c r="A835" i="5"/>
  <c r="H834" i="5"/>
  <c r="Z834" i="5" s="1"/>
  <c r="A834" i="5"/>
  <c r="H833" i="5"/>
  <c r="Z833" i="5" s="1"/>
  <c r="A833" i="5"/>
  <c r="H832" i="5"/>
  <c r="Z832" i="5" s="1"/>
  <c r="A832" i="5"/>
  <c r="H831" i="5"/>
  <c r="Z831" i="5" s="1"/>
  <c r="A831" i="5"/>
  <c r="H830" i="5"/>
  <c r="Z830" i="5" s="1"/>
  <c r="A830" i="5"/>
  <c r="H829" i="5"/>
  <c r="Z829" i="5" s="1"/>
  <c r="A829" i="5"/>
  <c r="A828" i="5"/>
  <c r="A827" i="5"/>
  <c r="A826" i="5"/>
  <c r="A825" i="5"/>
  <c r="A824" i="5"/>
  <c r="A823" i="5"/>
  <c r="A822" i="5"/>
  <c r="A821" i="5"/>
  <c r="A820" i="5"/>
  <c r="A819" i="5"/>
  <c r="H904" i="5"/>
  <c r="Z904" i="5" s="1"/>
  <c r="A904" i="5"/>
  <c r="H903" i="5"/>
  <c r="A903" i="5"/>
  <c r="H902" i="5"/>
  <c r="Z902" i="5" s="1"/>
  <c r="A902" i="5"/>
  <c r="H901" i="5"/>
  <c r="Z901" i="5" s="1"/>
  <c r="A901" i="5"/>
  <c r="H900" i="5"/>
  <c r="Z900" i="5" s="1"/>
  <c r="A900" i="5"/>
  <c r="H899" i="5"/>
  <c r="Z899" i="5" s="1"/>
  <c r="A899" i="5"/>
  <c r="H898" i="5"/>
  <c r="Z898" i="5" s="1"/>
  <c r="A898" i="5"/>
  <c r="H897" i="5"/>
  <c r="Z897" i="5" s="1"/>
  <c r="A897" i="5"/>
  <c r="H896" i="5"/>
  <c r="Z896" i="5" s="1"/>
  <c r="A896" i="5"/>
  <c r="H895" i="5"/>
  <c r="A895" i="5"/>
  <c r="H894" i="5"/>
  <c r="Z894" i="5" s="1"/>
  <c r="A894" i="5"/>
  <c r="H893" i="5"/>
  <c r="A893" i="5"/>
  <c r="H892" i="5"/>
  <c r="Z892" i="5" s="1"/>
  <c r="A892" i="5"/>
  <c r="H891" i="5"/>
  <c r="A891" i="5"/>
  <c r="H890" i="5"/>
  <c r="Z890" i="5" s="1"/>
  <c r="A890" i="5"/>
  <c r="H889" i="5"/>
  <c r="A889" i="5"/>
  <c r="H888" i="5"/>
  <c r="Z888" i="5" s="1"/>
  <c r="A888" i="5"/>
  <c r="H887" i="5"/>
  <c r="A887" i="5"/>
  <c r="H886" i="5"/>
  <c r="Z886" i="5" s="1"/>
  <c r="A886" i="5"/>
  <c r="H885" i="5"/>
  <c r="A885" i="5"/>
  <c r="H884" i="5"/>
  <c r="Z884" i="5" s="1"/>
  <c r="A884" i="5"/>
  <c r="H883" i="5"/>
  <c r="Z883" i="5" s="1"/>
  <c r="A883" i="5"/>
  <c r="H882" i="5"/>
  <c r="Z882" i="5" s="1"/>
  <c r="A882" i="5"/>
  <c r="H881" i="5"/>
  <c r="Z881" i="5" s="1"/>
  <c r="A881" i="5"/>
  <c r="H880" i="5"/>
  <c r="Z880" i="5" s="1"/>
  <c r="A880" i="5"/>
  <c r="H879" i="5"/>
  <c r="A879" i="5"/>
  <c r="H878" i="5"/>
  <c r="Z878" i="5" s="1"/>
  <c r="A878" i="5"/>
  <c r="H877" i="5"/>
  <c r="Z877" i="5" s="1"/>
  <c r="A877" i="5"/>
  <c r="H876" i="5"/>
  <c r="Z876" i="5" s="1"/>
  <c r="A876" i="5"/>
  <c r="H875" i="5"/>
  <c r="Z875" i="5" s="1"/>
  <c r="A875" i="5"/>
  <c r="H874" i="5"/>
  <c r="Z874" i="5" s="1"/>
  <c r="A874" i="5"/>
  <c r="H873" i="5"/>
  <c r="Z873" i="5" s="1"/>
  <c r="A873" i="5"/>
  <c r="H872" i="5"/>
  <c r="Z872" i="5" s="1"/>
  <c r="A872" i="5"/>
  <c r="H871" i="5"/>
  <c r="Z871" i="5" s="1"/>
  <c r="A871" i="5"/>
  <c r="H870" i="5"/>
  <c r="A870" i="5"/>
  <c r="H869" i="5"/>
  <c r="A869" i="5"/>
  <c r="H868" i="5"/>
  <c r="Z868" i="5" s="1"/>
  <c r="A868" i="5"/>
  <c r="H867" i="5"/>
  <c r="Z867" i="5" s="1"/>
  <c r="A867" i="5"/>
  <c r="H866" i="5"/>
  <c r="A866" i="5"/>
  <c r="H865" i="5"/>
  <c r="Z865" i="5" s="1"/>
  <c r="A865" i="5"/>
  <c r="H864" i="5"/>
  <c r="Z864" i="5" s="1"/>
  <c r="A864" i="5"/>
  <c r="H863" i="5"/>
  <c r="Z863" i="5" s="1"/>
  <c r="A863" i="5"/>
  <c r="H862" i="5"/>
  <c r="Z862" i="5" s="1"/>
  <c r="A862" i="5"/>
  <c r="H552" i="5"/>
  <c r="Z552" i="5" s="1"/>
  <c r="H490" i="5"/>
  <c r="H483" i="5"/>
  <c r="Z483" i="5" s="1"/>
  <c r="H482" i="5"/>
  <c r="H480" i="5"/>
  <c r="Z480" i="5" s="1"/>
  <c r="H478" i="5"/>
  <c r="Z478" i="5" s="1"/>
  <c r="H476" i="5"/>
  <c r="H475" i="5"/>
  <c r="Z475" i="5" s="1"/>
  <c r="H474" i="5"/>
  <c r="Z474" i="5" s="1"/>
  <c r="H473" i="5"/>
  <c r="H472" i="5"/>
  <c r="H471" i="5"/>
  <c r="H469" i="5"/>
  <c r="Z469" i="5" s="1"/>
  <c r="H467" i="5"/>
  <c r="Z467" i="5" s="1"/>
  <c r="H466" i="5"/>
  <c r="H462" i="5"/>
  <c r="Z462" i="5" s="1"/>
  <c r="H459" i="5"/>
  <c r="Z459" i="5" s="1"/>
  <c r="H458" i="5"/>
  <c r="Z458" i="5" s="1"/>
  <c r="H457" i="5"/>
  <c r="Z457" i="5" s="1"/>
  <c r="H456" i="5"/>
  <c r="Z456" i="5" s="1"/>
  <c r="H453" i="5"/>
  <c r="H451" i="5"/>
  <c r="Z451" i="5" s="1"/>
  <c r="H450" i="5"/>
  <c r="Z450" i="5" s="1"/>
  <c r="H448" i="5"/>
  <c r="H446" i="5"/>
  <c r="Z446" i="5" s="1"/>
  <c r="H445" i="5"/>
  <c r="H443" i="5"/>
  <c r="Z443" i="5" s="1"/>
  <c r="H442" i="5"/>
  <c r="Z442" i="5" s="1"/>
  <c r="H440" i="5"/>
  <c r="Z440" i="5" s="1"/>
  <c r="H439" i="5"/>
  <c r="Z439" i="5" s="1"/>
  <c r="H437" i="5"/>
  <c r="Z437" i="5" s="1"/>
  <c r="H435" i="5"/>
  <c r="Z435" i="5" s="1"/>
  <c r="H434" i="5"/>
  <c r="Z434" i="5" s="1"/>
  <c r="H433" i="5"/>
  <c r="Z433" i="5" s="1"/>
  <c r="H426" i="5"/>
  <c r="N426" i="5" s="1"/>
  <c r="H425" i="5"/>
  <c r="Z425" i="5" s="1"/>
  <c r="H422" i="5"/>
  <c r="Z422" i="5" s="1"/>
  <c r="H421" i="5"/>
  <c r="H420" i="5"/>
  <c r="Z420" i="5" s="1"/>
  <c r="H418" i="5"/>
  <c r="H417" i="5"/>
  <c r="H415" i="5"/>
  <c r="Z415" i="5" s="1"/>
  <c r="H414" i="5"/>
  <c r="Z414" i="5" s="1"/>
  <c r="H413" i="5"/>
  <c r="Z413" i="5" s="1"/>
  <c r="H412" i="5"/>
  <c r="Z412" i="5" s="1"/>
  <c r="H411" i="5"/>
  <c r="H410" i="5"/>
  <c r="H409" i="5"/>
  <c r="Z409" i="5" s="1"/>
  <c r="H408" i="5"/>
  <c r="Z408" i="5" s="1"/>
  <c r="H406" i="5"/>
  <c r="H405" i="5"/>
  <c r="H404" i="5"/>
  <c r="Z404" i="5" s="1"/>
  <c r="H402" i="5"/>
  <c r="Z402" i="5" s="1"/>
  <c r="H401" i="5"/>
  <c r="Z401" i="5" s="1"/>
  <c r="H400" i="5"/>
  <c r="Z400" i="5" s="1"/>
  <c r="H399" i="5"/>
  <c r="N399" i="5" s="1"/>
  <c r="H397" i="5"/>
  <c r="Z397" i="5" s="1"/>
  <c r="H396" i="5"/>
  <c r="Z396" i="5" s="1"/>
  <c r="H395" i="5"/>
  <c r="H394" i="5"/>
  <c r="Z394" i="5" s="1"/>
  <c r="H393" i="5"/>
  <c r="H391" i="5"/>
  <c r="Z391" i="5" s="1"/>
  <c r="H388" i="5"/>
  <c r="Z388" i="5" s="1"/>
  <c r="H386" i="5"/>
  <c r="Z386" i="5" s="1"/>
  <c r="H385" i="5"/>
  <c r="Z385" i="5" s="1"/>
  <c r="H382" i="5"/>
  <c r="Z382" i="5" s="1"/>
  <c r="H381" i="5"/>
  <c r="Z381" i="5" s="1"/>
  <c r="H380" i="5"/>
  <c r="Z380" i="5" s="1"/>
  <c r="H378" i="5"/>
  <c r="Z378" i="5" s="1"/>
  <c r="H377" i="5"/>
  <c r="Z377" i="5" s="1"/>
  <c r="H376" i="5"/>
  <c r="Z376" i="5" s="1"/>
  <c r="H375" i="5"/>
  <c r="Z375" i="5" s="1"/>
  <c r="H374" i="5"/>
  <c r="Z374" i="5" s="1"/>
  <c r="H372" i="5"/>
  <c r="H371" i="5"/>
  <c r="Z371" i="5" s="1"/>
  <c r="H370" i="5"/>
  <c r="Z370" i="5" s="1"/>
  <c r="H369" i="5"/>
  <c r="Z369" i="5" s="1"/>
  <c r="H368" i="5"/>
  <c r="Z368" i="5" s="1"/>
  <c r="H367" i="5"/>
  <c r="H366" i="5"/>
  <c r="Z366" i="5" s="1"/>
  <c r="H365" i="5"/>
  <c r="Z365" i="5" s="1"/>
  <c r="H363" i="5"/>
  <c r="H362" i="5"/>
  <c r="H361" i="5"/>
  <c r="Z361" i="5" s="1"/>
  <c r="H359" i="5"/>
  <c r="H357" i="5"/>
  <c r="R357" i="5" s="1"/>
  <c r="H356" i="5"/>
  <c r="H355" i="5"/>
  <c r="H353" i="5"/>
  <c r="H352" i="5"/>
  <c r="R352" i="5" s="1"/>
  <c r="H351" i="5"/>
  <c r="H350" i="5"/>
  <c r="Z350" i="5" s="1"/>
  <c r="H349" i="5"/>
  <c r="Z349" i="5" s="1"/>
  <c r="H348" i="5"/>
  <c r="Z348" i="5" s="1"/>
  <c r="H347" i="5"/>
  <c r="Z347" i="5" s="1"/>
  <c r="H346" i="5"/>
  <c r="Z346" i="5" s="1"/>
  <c r="H345" i="5"/>
  <c r="H344" i="5"/>
  <c r="H343" i="5"/>
  <c r="Z343" i="5" s="1"/>
  <c r="H342" i="5"/>
  <c r="Z342" i="5" s="1"/>
  <c r="H341" i="5"/>
  <c r="Z341" i="5" s="1"/>
  <c r="H340" i="5"/>
  <c r="Z340" i="5" s="1"/>
  <c r="H339" i="5"/>
  <c r="H338" i="5"/>
  <c r="Z338" i="5" s="1"/>
  <c r="H337" i="5"/>
  <c r="Z337" i="5" s="1"/>
  <c r="H335" i="5"/>
  <c r="Z335" i="5" s="1"/>
  <c r="H334" i="5"/>
  <c r="Z334" i="5" s="1"/>
  <c r="H333" i="5"/>
  <c r="Z333" i="5" s="1"/>
  <c r="H332" i="5"/>
  <c r="Z332" i="5" s="1"/>
  <c r="H330" i="5"/>
  <c r="Z330" i="5" s="1"/>
  <c r="H329" i="5"/>
  <c r="Z329" i="5" s="1"/>
  <c r="H328" i="5"/>
  <c r="Z328" i="5" s="1"/>
  <c r="H327" i="5"/>
  <c r="Z327" i="5" s="1"/>
  <c r="H324" i="5"/>
  <c r="Z324" i="5" s="1"/>
  <c r="H321" i="5"/>
  <c r="Z321" i="5" s="1"/>
  <c r="H319" i="5"/>
  <c r="H318" i="5"/>
  <c r="H316" i="5"/>
  <c r="Z316" i="5" s="1"/>
  <c r="H315" i="5"/>
  <c r="Z315" i="5" s="1"/>
  <c r="H314" i="5"/>
  <c r="Z314" i="5" s="1"/>
  <c r="H313" i="5"/>
  <c r="H311" i="5"/>
  <c r="Z311" i="5" s="1"/>
  <c r="H308" i="5"/>
  <c r="H307" i="5"/>
  <c r="Z307" i="5" s="1"/>
  <c r="H306" i="5"/>
  <c r="Z306" i="5" s="1"/>
  <c r="H305" i="5"/>
  <c r="Z305" i="5" s="1"/>
  <c r="H303" i="5"/>
  <c r="H302" i="5"/>
  <c r="H301" i="5"/>
  <c r="Z301" i="5" s="1"/>
  <c r="H300" i="5"/>
  <c r="Z300" i="5" s="1"/>
  <c r="H299" i="5"/>
  <c r="Z299" i="5" s="1"/>
  <c r="H298" i="5"/>
  <c r="H297" i="5"/>
  <c r="H296" i="5"/>
  <c r="Z296" i="5" s="1"/>
  <c r="H295" i="5"/>
  <c r="Z295" i="5" s="1"/>
  <c r="H294" i="5"/>
  <c r="Z294" i="5" s="1"/>
  <c r="H293" i="5"/>
  <c r="H292" i="5"/>
  <c r="H291" i="5"/>
  <c r="H290" i="5"/>
  <c r="H289" i="5"/>
  <c r="Z289" i="5" s="1"/>
  <c r="H288" i="5"/>
  <c r="Z288" i="5" s="1"/>
  <c r="H287" i="5"/>
  <c r="Z287" i="5" s="1"/>
  <c r="H286" i="5"/>
  <c r="Z286" i="5" s="1"/>
  <c r="H284" i="5"/>
  <c r="Z284" i="5" s="1"/>
  <c r="H283" i="5"/>
  <c r="Z283" i="5" s="1"/>
  <c r="H282" i="5"/>
  <c r="H281" i="5"/>
  <c r="Z281" i="5" s="1"/>
  <c r="H280" i="5"/>
  <c r="Z280" i="5" s="1"/>
  <c r="H279" i="5"/>
  <c r="Z279" i="5" s="1"/>
  <c r="H278" i="5"/>
  <c r="Z278" i="5" s="1"/>
  <c r="H276" i="5"/>
  <c r="Z276" i="5" s="1"/>
  <c r="H275" i="5"/>
  <c r="Z275" i="5" s="1"/>
  <c r="H274" i="5"/>
  <c r="Z274" i="5" s="1"/>
  <c r="H273" i="5"/>
  <c r="Z273" i="5" s="1"/>
  <c r="H272" i="5"/>
  <c r="Z272" i="5" s="1"/>
  <c r="H271" i="5"/>
  <c r="Z271" i="5" s="1"/>
  <c r="H269" i="5"/>
  <c r="Z269" i="5" s="1"/>
  <c r="H268" i="5"/>
  <c r="Z268" i="5" s="1"/>
  <c r="H267" i="5"/>
  <c r="Z267" i="5" s="1"/>
  <c r="H266" i="5"/>
  <c r="Z266" i="5" s="1"/>
  <c r="H265" i="5"/>
  <c r="H263" i="5"/>
  <c r="Z263" i="5" s="1"/>
  <c r="H261" i="5"/>
  <c r="Z261" i="5" s="1"/>
  <c r="H260" i="5"/>
  <c r="Z260" i="5" s="1"/>
  <c r="H259" i="5"/>
  <c r="H258" i="5"/>
  <c r="Z258" i="5" s="1"/>
  <c r="H257" i="5"/>
  <c r="Z257" i="5" s="1"/>
  <c r="H255" i="5"/>
  <c r="H254" i="5"/>
  <c r="H252" i="5"/>
  <c r="Z252" i="5" s="1"/>
  <c r="H251" i="5"/>
  <c r="Z251" i="5" s="1"/>
  <c r="H250" i="5"/>
  <c r="Z250" i="5" s="1"/>
  <c r="H249" i="5"/>
  <c r="H247" i="5"/>
  <c r="Z247" i="5" s="1"/>
  <c r="H245" i="5"/>
  <c r="Z245" i="5" s="1"/>
  <c r="H244" i="5"/>
  <c r="H243" i="5"/>
  <c r="H242" i="5"/>
  <c r="Z242" i="5" s="1"/>
  <c r="H241" i="5"/>
  <c r="Z241" i="5" s="1"/>
  <c r="H239" i="5"/>
  <c r="Z239" i="5" s="1"/>
  <c r="H238" i="5"/>
  <c r="Z238" i="5" s="1"/>
  <c r="H237" i="5"/>
  <c r="H236" i="5"/>
  <c r="H235" i="5"/>
  <c r="Z235" i="5" s="1"/>
  <c r="H233" i="5"/>
  <c r="Z233" i="5" s="1"/>
  <c r="H232" i="5"/>
  <c r="Z232" i="5" s="1"/>
  <c r="H231" i="5"/>
  <c r="H230" i="5"/>
  <c r="Z230" i="5" s="1"/>
  <c r="H229" i="5"/>
  <c r="Z229" i="5" s="1"/>
  <c r="H228" i="5"/>
  <c r="Z228" i="5" s="1"/>
  <c r="H227" i="5"/>
  <c r="Z227" i="5" s="1"/>
  <c r="H226" i="5"/>
  <c r="Z226" i="5" s="1"/>
  <c r="H225" i="5"/>
  <c r="Z225" i="5" s="1"/>
  <c r="H224" i="5"/>
  <c r="Z224" i="5" s="1"/>
  <c r="H223" i="5"/>
  <c r="Z223" i="5" s="1"/>
  <c r="H221" i="5"/>
  <c r="Z221" i="5" s="1"/>
  <c r="H220" i="5"/>
  <c r="Z220" i="5" s="1"/>
  <c r="H219" i="5"/>
  <c r="Z219" i="5" s="1"/>
  <c r="H218" i="5"/>
  <c r="Z218" i="5" s="1"/>
  <c r="H217" i="5"/>
  <c r="Z217" i="5" s="1"/>
  <c r="H215" i="5"/>
  <c r="Z215" i="5" s="1"/>
  <c r="H214" i="5"/>
  <c r="Z214" i="5" s="1"/>
  <c r="H213" i="5"/>
  <c r="Z213" i="5" s="1"/>
  <c r="H212" i="5"/>
  <c r="Z212" i="5" s="1"/>
  <c r="H211" i="5"/>
  <c r="H210" i="5"/>
  <c r="H209" i="5"/>
  <c r="Z209" i="5" s="1"/>
  <c r="H208" i="5"/>
  <c r="Z208" i="5" s="1"/>
  <c r="H207" i="5"/>
  <c r="Z207" i="5" s="1"/>
  <c r="H205" i="5"/>
  <c r="H203" i="5"/>
  <c r="Z203" i="5" s="1"/>
  <c r="H202" i="5"/>
  <c r="H201" i="5"/>
  <c r="H199" i="5"/>
  <c r="Z199" i="5" s="1"/>
  <c r="H198" i="5"/>
  <c r="Z198" i="5" s="1"/>
  <c r="H195" i="5"/>
  <c r="H194" i="5"/>
  <c r="H193" i="5"/>
  <c r="Z193" i="5" s="1"/>
  <c r="H191" i="5"/>
  <c r="Z191" i="5" s="1"/>
  <c r="H190" i="5"/>
  <c r="H188" i="5"/>
  <c r="Z188" i="5" s="1"/>
  <c r="H187" i="5"/>
  <c r="Z187" i="5" s="1"/>
  <c r="H186" i="5"/>
  <c r="Z186" i="5" s="1"/>
  <c r="H185" i="5"/>
  <c r="Z185" i="5" s="1"/>
  <c r="H183" i="5"/>
  <c r="Z183" i="5" s="1"/>
  <c r="H182" i="5"/>
  <c r="H181" i="5"/>
  <c r="Z181" i="5" s="1"/>
  <c r="H180" i="5"/>
  <c r="Z180" i="5" s="1"/>
  <c r="H179" i="5"/>
  <c r="Z179" i="5" s="1"/>
  <c r="H178" i="5"/>
  <c r="Z178" i="5" s="1"/>
  <c r="H177" i="5"/>
  <c r="H176" i="5"/>
  <c r="Z176" i="5" s="1"/>
  <c r="H175" i="5"/>
  <c r="Z175" i="5" s="1"/>
  <c r="H174" i="5"/>
  <c r="H173" i="5"/>
  <c r="Z173" i="5" s="1"/>
  <c r="H171" i="5"/>
  <c r="Z171" i="5" s="1"/>
  <c r="H170" i="5"/>
  <c r="Z170" i="5" s="1"/>
  <c r="H169" i="5"/>
  <c r="Z169" i="5" s="1"/>
  <c r="H167" i="5"/>
  <c r="Z167" i="5" s="1"/>
  <c r="H166" i="5"/>
  <c r="Z166" i="5" s="1"/>
  <c r="H163" i="5"/>
  <c r="Z163" i="5" s="1"/>
  <c r="H162" i="5"/>
  <c r="Z162" i="5" s="1"/>
  <c r="H161" i="5"/>
  <c r="Z161" i="5" s="1"/>
  <c r="H159" i="5"/>
  <c r="Z159" i="5" s="1"/>
  <c r="H158" i="5"/>
  <c r="Z158" i="5" s="1"/>
  <c r="H157" i="5"/>
  <c r="H156" i="5"/>
  <c r="H155" i="5"/>
  <c r="Z155" i="5" s="1"/>
  <c r="H154" i="5"/>
  <c r="Z154" i="5" s="1"/>
  <c r="H153" i="5"/>
  <c r="Z153" i="5" s="1"/>
  <c r="H152" i="5"/>
  <c r="Z152" i="5" s="1"/>
  <c r="H151" i="5"/>
  <c r="H150" i="5"/>
  <c r="Z150" i="5" s="1"/>
  <c r="H148" i="5"/>
  <c r="H147" i="5"/>
  <c r="H146" i="5"/>
  <c r="H145" i="5"/>
  <c r="Z145" i="5" s="1"/>
  <c r="H143" i="5"/>
  <c r="Z143" i="5" s="1"/>
  <c r="H141" i="5"/>
  <c r="H140" i="5"/>
  <c r="H139" i="5"/>
  <c r="Z139" i="5" s="1"/>
  <c r="H138" i="5"/>
  <c r="Z138" i="5" s="1"/>
  <c r="H135" i="5"/>
  <c r="H134" i="5"/>
  <c r="Z134" i="5" s="1"/>
  <c r="H133" i="5"/>
  <c r="Z133" i="5" s="1"/>
  <c r="H132" i="5"/>
  <c r="Z132" i="5" s="1"/>
  <c r="H131" i="5"/>
  <c r="Z131" i="5" s="1"/>
  <c r="H130" i="5"/>
  <c r="Z130" i="5" s="1"/>
  <c r="H129" i="5"/>
  <c r="H127" i="5"/>
  <c r="Z127" i="5" s="1"/>
  <c r="H126" i="5"/>
  <c r="Z126" i="5" s="1"/>
  <c r="H125" i="5"/>
  <c r="Z125" i="5" s="1"/>
  <c r="H124" i="5"/>
  <c r="Z124" i="5" s="1"/>
  <c r="H123" i="5"/>
  <c r="H122" i="5"/>
  <c r="Z122" i="5" s="1"/>
  <c r="H121" i="5"/>
  <c r="Z121" i="5" s="1"/>
  <c r="H120" i="5"/>
  <c r="Z120" i="5" s="1"/>
  <c r="H119" i="5"/>
  <c r="Z119" i="5" s="1"/>
  <c r="H118" i="5"/>
  <c r="Z118" i="5" s="1"/>
  <c r="H117" i="5"/>
  <c r="Z117" i="5" s="1"/>
  <c r="H116" i="5"/>
  <c r="Z116" i="5" s="1"/>
  <c r="H115" i="5"/>
  <c r="Z115" i="5" s="1"/>
  <c r="H114" i="5"/>
  <c r="Z114" i="5" s="1"/>
  <c r="H113" i="5"/>
  <c r="Z113" i="5" s="1"/>
  <c r="H111" i="5"/>
  <c r="Z111" i="5" s="1"/>
  <c r="H109" i="5"/>
  <c r="Z109" i="5" s="1"/>
  <c r="H108" i="5"/>
  <c r="Z108" i="5" s="1"/>
  <c r="H107" i="5"/>
  <c r="Z107" i="5" s="1"/>
  <c r="H106" i="5"/>
  <c r="Z106" i="5" s="1"/>
  <c r="H105" i="5"/>
  <c r="Z105" i="5" s="1"/>
  <c r="H104" i="5"/>
  <c r="Z104" i="5" s="1"/>
  <c r="H103" i="5"/>
  <c r="H102" i="5"/>
  <c r="H101" i="5"/>
  <c r="H100" i="5"/>
  <c r="Z100" i="5" s="1"/>
  <c r="H99" i="5"/>
  <c r="Z99" i="5" s="1"/>
  <c r="H98" i="5"/>
  <c r="Z98" i="5" s="1"/>
  <c r="H97" i="5"/>
  <c r="H96" i="5"/>
  <c r="Z96" i="5" s="1"/>
  <c r="H95" i="5"/>
  <c r="Z95" i="5" s="1"/>
  <c r="H92" i="5"/>
  <c r="H91" i="5"/>
  <c r="Z91" i="5" s="1"/>
  <c r="H90" i="5"/>
  <c r="Z90" i="5" s="1"/>
  <c r="H89" i="5"/>
  <c r="Z89" i="5" s="1"/>
  <c r="H88" i="5"/>
  <c r="Z88" i="5" s="1"/>
  <c r="H87" i="5"/>
  <c r="H86" i="5"/>
  <c r="H83" i="5"/>
  <c r="Z83" i="5" s="1"/>
  <c r="H82" i="5"/>
  <c r="H81" i="5"/>
  <c r="H79" i="5"/>
  <c r="Z79" i="5" s="1"/>
  <c r="H78" i="5"/>
  <c r="Z78" i="5" s="1"/>
  <c r="H77" i="5"/>
  <c r="Z77" i="5" s="1"/>
  <c r="H76" i="5"/>
  <c r="Z76" i="5" s="1"/>
  <c r="H75" i="5"/>
  <c r="H74" i="5"/>
  <c r="H73" i="5"/>
  <c r="Z73" i="5" s="1"/>
  <c r="H72" i="5"/>
  <c r="Z72" i="5" s="1"/>
  <c r="H71" i="5"/>
  <c r="Z71" i="5" s="1"/>
  <c r="H70" i="5"/>
  <c r="Z70" i="5" s="1"/>
  <c r="H68" i="5"/>
  <c r="Z68" i="5" s="1"/>
  <c r="H67" i="5"/>
  <c r="Z67" i="5" s="1"/>
  <c r="H66" i="5"/>
  <c r="H65" i="5"/>
  <c r="H64" i="5"/>
  <c r="Z64" i="5" s="1"/>
  <c r="H63" i="5"/>
  <c r="Z63" i="5" s="1"/>
  <c r="H62" i="5"/>
  <c r="Z62" i="5" s="1"/>
  <c r="H60" i="5"/>
  <c r="Z60" i="5" s="1"/>
  <c r="H59" i="5"/>
  <c r="Z59" i="5" s="1"/>
  <c r="H58" i="5"/>
  <c r="Z58" i="5" s="1"/>
  <c r="H57" i="5"/>
  <c r="Z57" i="5" s="1"/>
  <c r="H56" i="5"/>
  <c r="Z56" i="5" s="1"/>
  <c r="H55" i="5"/>
  <c r="Z55" i="5" s="1"/>
  <c r="H54" i="5"/>
  <c r="Z54" i="5" s="1"/>
  <c r="H53" i="5"/>
  <c r="Z53" i="5" s="1"/>
  <c r="H51" i="5"/>
  <c r="H50" i="5"/>
  <c r="Z50" i="5" s="1"/>
  <c r="H49" i="5"/>
  <c r="H48" i="5"/>
  <c r="H47" i="5"/>
  <c r="Z47" i="5" s="1"/>
  <c r="H46" i="5"/>
  <c r="Z46" i="5" s="1"/>
  <c r="H45" i="5"/>
  <c r="Z45" i="5" s="1"/>
  <c r="H44" i="5"/>
  <c r="Z44" i="5" s="1"/>
  <c r="H43" i="5"/>
  <c r="H42" i="5"/>
  <c r="Z42" i="5" s="1"/>
  <c r="H41" i="5"/>
  <c r="Z41" i="5" s="1"/>
  <c r="H40" i="5"/>
  <c r="H39" i="5"/>
  <c r="H38" i="5"/>
  <c r="H37" i="5"/>
  <c r="Z37" i="5" s="1"/>
  <c r="H36" i="5"/>
  <c r="Z36" i="5" s="1"/>
  <c r="H35" i="5"/>
  <c r="Z35" i="5" s="1"/>
  <c r="H34" i="5"/>
  <c r="Z34" i="5" s="1"/>
  <c r="H33" i="5"/>
  <c r="H32" i="5"/>
  <c r="H31" i="5"/>
  <c r="Z31" i="5" s="1"/>
  <c r="H29" i="5"/>
  <c r="Z29" i="5" s="1"/>
  <c r="H28" i="5"/>
  <c r="H27" i="5"/>
  <c r="H26" i="5"/>
  <c r="Z26" i="5" s="1"/>
  <c r="H25" i="5"/>
  <c r="Z25" i="5" s="1"/>
  <c r="H24" i="5"/>
  <c r="Z24" i="5" s="1"/>
  <c r="H23" i="5"/>
  <c r="Z23" i="5" s="1"/>
  <c r="H20" i="5"/>
  <c r="H19" i="5"/>
  <c r="Z19" i="5" s="1"/>
  <c r="H18" i="5"/>
  <c r="Z18" i="5" s="1"/>
  <c r="H17" i="5"/>
  <c r="Z17" i="5" s="1"/>
  <c r="H16" i="5"/>
  <c r="Z16" i="5" s="1"/>
  <c r="H15" i="5"/>
  <c r="H14" i="5"/>
  <c r="Z14" i="5" s="1"/>
  <c r="H13" i="5"/>
  <c r="Z13" i="5" s="1"/>
  <c r="H12" i="5"/>
  <c r="Z12" i="5" s="1"/>
  <c r="H11" i="5"/>
  <c r="Z11" i="5" s="1"/>
  <c r="H10" i="5"/>
  <c r="Z10" i="5" s="1"/>
  <c r="H606" i="5"/>
  <c r="Z606" i="5" s="1"/>
  <c r="A606" i="5"/>
  <c r="H605" i="5"/>
  <c r="Z605" i="5" s="1"/>
  <c r="A605" i="5"/>
  <c r="H604" i="5"/>
  <c r="Z604" i="5" s="1"/>
  <c r="A604" i="5"/>
  <c r="H603" i="5"/>
  <c r="Z603" i="5" s="1"/>
  <c r="A603" i="5"/>
  <c r="H602" i="5"/>
  <c r="Z602" i="5" s="1"/>
  <c r="A602" i="5"/>
  <c r="A601" i="5"/>
  <c r="H600" i="5"/>
  <c r="Z600" i="5" s="1"/>
  <c r="A600" i="5"/>
  <c r="H599" i="5"/>
  <c r="Z599" i="5" s="1"/>
  <c r="A599" i="5"/>
  <c r="H598" i="5"/>
  <c r="Z598" i="5" s="1"/>
  <c r="A598" i="5"/>
  <c r="H597" i="5"/>
  <c r="Z597" i="5" s="1"/>
  <c r="A597" i="5"/>
  <c r="H596" i="5"/>
  <c r="Z596" i="5" s="1"/>
  <c r="A596" i="5"/>
  <c r="H595" i="5"/>
  <c r="Z595" i="5" s="1"/>
  <c r="A595" i="5"/>
  <c r="H594" i="5"/>
  <c r="Z594" i="5" s="1"/>
  <c r="A594" i="5"/>
  <c r="H593" i="5"/>
  <c r="Z593" i="5" s="1"/>
  <c r="A593" i="5"/>
  <c r="H592" i="5"/>
  <c r="Z592" i="5" s="1"/>
  <c r="A592" i="5"/>
  <c r="H591" i="5"/>
  <c r="Z591" i="5" s="1"/>
  <c r="A591" i="5"/>
  <c r="H590" i="5"/>
  <c r="Z590" i="5" s="1"/>
  <c r="A590" i="5"/>
  <c r="H589" i="5"/>
  <c r="Z589" i="5" s="1"/>
  <c r="A589" i="5"/>
  <c r="H588" i="5"/>
  <c r="A588" i="5"/>
  <c r="H587" i="5"/>
  <c r="Z587" i="5" s="1"/>
  <c r="A587" i="5"/>
  <c r="H586" i="5"/>
  <c r="Z586" i="5" s="1"/>
  <c r="A586" i="5"/>
  <c r="H585" i="5"/>
  <c r="Z585" i="5" s="1"/>
  <c r="A585" i="5"/>
  <c r="H584" i="5"/>
  <c r="Z584" i="5" s="1"/>
  <c r="A584" i="5"/>
  <c r="H583" i="5"/>
  <c r="Z583" i="5" s="1"/>
  <c r="A583" i="5"/>
  <c r="H582" i="5"/>
  <c r="Z582" i="5" s="1"/>
  <c r="A582" i="5"/>
  <c r="H581" i="5"/>
  <c r="Z581" i="5" s="1"/>
  <c r="A581" i="5"/>
  <c r="H580" i="5"/>
  <c r="Z580" i="5" s="1"/>
  <c r="A580" i="5"/>
  <c r="H579" i="5"/>
  <c r="Z579" i="5" s="1"/>
  <c r="A579" i="5"/>
  <c r="H578" i="5"/>
  <c r="Z578" i="5" s="1"/>
  <c r="A578" i="5"/>
  <c r="H577" i="5"/>
  <c r="A577" i="5"/>
  <c r="H576" i="5"/>
  <c r="Z576" i="5" s="1"/>
  <c r="A576" i="5"/>
  <c r="H575" i="5"/>
  <c r="Z575" i="5" s="1"/>
  <c r="A575" i="5"/>
  <c r="H574" i="5"/>
  <c r="Z574" i="5" s="1"/>
  <c r="A574" i="5"/>
  <c r="H573" i="5"/>
  <c r="A573" i="5"/>
  <c r="H572" i="5"/>
  <c r="Z572" i="5" s="1"/>
  <c r="A572" i="5"/>
  <c r="H571" i="5"/>
  <c r="Z571" i="5" s="1"/>
  <c r="A571" i="5"/>
  <c r="H570" i="5"/>
  <c r="A570" i="5"/>
  <c r="H569" i="5"/>
  <c r="Z569" i="5" s="1"/>
  <c r="A569" i="5"/>
  <c r="H568" i="5"/>
  <c r="Z568" i="5" s="1"/>
  <c r="A568" i="5"/>
  <c r="H567" i="5"/>
  <c r="A567" i="5"/>
  <c r="H566" i="5"/>
  <c r="Z566" i="5" s="1"/>
  <c r="A566" i="5"/>
  <c r="H565" i="5"/>
  <c r="Z565" i="5" s="1"/>
  <c r="A565" i="5"/>
  <c r="H564" i="5"/>
  <c r="A564" i="5"/>
  <c r="H563" i="5"/>
  <c r="A563" i="5"/>
  <c r="H562" i="5"/>
  <c r="Z562" i="5" s="1"/>
  <c r="A562" i="5"/>
  <c r="H561" i="5"/>
  <c r="Z561" i="5" s="1"/>
  <c r="A561" i="5"/>
  <c r="H560" i="5"/>
  <c r="A560" i="5"/>
  <c r="H559" i="5"/>
  <c r="Z559" i="5" s="1"/>
  <c r="A559" i="5"/>
  <c r="H558" i="5"/>
  <c r="Z558" i="5" s="1"/>
  <c r="A558" i="5"/>
  <c r="H557" i="5"/>
  <c r="A557" i="5"/>
  <c r="H556" i="5"/>
  <c r="Z556" i="5" s="1"/>
  <c r="A556" i="5"/>
  <c r="H555" i="5"/>
  <c r="Z555" i="5" s="1"/>
  <c r="A555" i="5"/>
  <c r="H554" i="5"/>
  <c r="Z554" i="5" s="1"/>
  <c r="A554" i="5"/>
  <c r="H553" i="5"/>
  <c r="Z553" i="5" s="1"/>
  <c r="A553" i="5"/>
  <c r="A552" i="5"/>
  <c r="A50" i="5"/>
  <c r="A49" i="5"/>
  <c r="A48" i="5"/>
  <c r="A47" i="5"/>
  <c r="A46" i="5"/>
  <c r="A45" i="5"/>
  <c r="A44" i="5"/>
  <c r="A43" i="5"/>
  <c r="A42" i="5"/>
  <c r="A41" i="5"/>
  <c r="A40" i="5"/>
  <c r="A39" i="5"/>
  <c r="A38" i="5"/>
  <c r="A37" i="5"/>
  <c r="A36" i="5"/>
  <c r="A35" i="5"/>
  <c r="A34" i="5"/>
  <c r="A33" i="5"/>
  <c r="A32" i="5"/>
  <c r="A31" i="5"/>
  <c r="H30" i="5"/>
  <c r="Z30" i="5" s="1"/>
  <c r="A30" i="5"/>
  <c r="A29" i="5"/>
  <c r="A28" i="5"/>
  <c r="A27" i="5"/>
  <c r="A26" i="5"/>
  <c r="A25" i="5"/>
  <c r="A24" i="5"/>
  <c r="A23" i="5"/>
  <c r="A22" i="5"/>
  <c r="H21" i="5"/>
  <c r="A21" i="5"/>
  <c r="A20" i="5"/>
  <c r="A19" i="5"/>
  <c r="A18" i="5"/>
  <c r="A17" i="5"/>
  <c r="A16" i="5"/>
  <c r="A15" i="5"/>
  <c r="A14" i="5"/>
  <c r="A13" i="5"/>
  <c r="A12" i="5"/>
  <c r="A11" i="5"/>
  <c r="A10" i="5"/>
  <c r="A104" i="5"/>
  <c r="A103" i="5"/>
  <c r="A102" i="5"/>
  <c r="A101" i="5"/>
  <c r="A100" i="5"/>
  <c r="A99" i="5"/>
  <c r="A98" i="5"/>
  <c r="A97" i="5"/>
  <c r="A96" i="5"/>
  <c r="A95" i="5"/>
  <c r="H94" i="5"/>
  <c r="A94" i="5"/>
  <c r="H93" i="5"/>
  <c r="A93" i="5"/>
  <c r="A92" i="5"/>
  <c r="A91" i="5"/>
  <c r="A90" i="5"/>
  <c r="A89" i="5"/>
  <c r="A88" i="5"/>
  <c r="A87" i="5"/>
  <c r="A86" i="5"/>
  <c r="H85" i="5"/>
  <c r="Z85" i="5" s="1"/>
  <c r="A85" i="5"/>
  <c r="H84" i="5"/>
  <c r="Z84" i="5" s="1"/>
  <c r="A84" i="5"/>
  <c r="A83" i="5"/>
  <c r="A82" i="5"/>
  <c r="A81" i="5"/>
  <c r="H80" i="5"/>
  <c r="Z80" i="5" s="1"/>
  <c r="A80" i="5"/>
  <c r="A79" i="5"/>
  <c r="A78" i="5"/>
  <c r="A77" i="5"/>
  <c r="A76" i="5"/>
  <c r="A75" i="5"/>
  <c r="A74" i="5"/>
  <c r="A73" i="5"/>
  <c r="A72" i="5"/>
  <c r="A71" i="5"/>
  <c r="A70" i="5"/>
  <c r="H69" i="5"/>
  <c r="A69" i="5"/>
  <c r="A68" i="5"/>
  <c r="A67" i="5"/>
  <c r="A66" i="5"/>
  <c r="A65" i="5"/>
  <c r="A64" i="5"/>
  <c r="A63" i="5"/>
  <c r="A62" i="5"/>
  <c r="H61" i="5"/>
  <c r="Z61" i="5" s="1"/>
  <c r="A61" i="5"/>
  <c r="A60" i="5"/>
  <c r="A59" i="5"/>
  <c r="A58" i="5"/>
  <c r="A57" i="5"/>
  <c r="A56" i="5"/>
  <c r="A55" i="5"/>
  <c r="A54" i="5"/>
  <c r="A53" i="5"/>
  <c r="H52" i="5"/>
  <c r="Z52" i="5" s="1"/>
  <c r="A52" i="5"/>
  <c r="A51" i="5"/>
  <c r="A158" i="5"/>
  <c r="A157" i="5"/>
  <c r="A156" i="5"/>
  <c r="A155" i="5"/>
  <c r="A154" i="5"/>
  <c r="A153" i="5"/>
  <c r="A152" i="5"/>
  <c r="A151" i="5"/>
  <c r="A150" i="5"/>
  <c r="H149" i="5"/>
  <c r="Z149" i="5" s="1"/>
  <c r="A149" i="5"/>
  <c r="A148" i="5"/>
  <c r="A147" i="5"/>
  <c r="A146" i="5"/>
  <c r="A145" i="5"/>
  <c r="H144" i="5"/>
  <c r="Z144" i="5" s="1"/>
  <c r="A144" i="5"/>
  <c r="A143" i="5"/>
  <c r="H142" i="5"/>
  <c r="Z142" i="5" s="1"/>
  <c r="A142" i="5"/>
  <c r="A141" i="5"/>
  <c r="A140" i="5"/>
  <c r="A139" i="5"/>
  <c r="A138" i="5"/>
  <c r="H137" i="5"/>
  <c r="Z137" i="5" s="1"/>
  <c r="A137" i="5"/>
  <c r="H136" i="5"/>
  <c r="A136" i="5"/>
  <c r="A135" i="5"/>
  <c r="A134" i="5"/>
  <c r="A133" i="5"/>
  <c r="A132" i="5"/>
  <c r="A131" i="5"/>
  <c r="A130" i="5"/>
  <c r="A129" i="5"/>
  <c r="H128" i="5"/>
  <c r="A128" i="5"/>
  <c r="A127" i="5"/>
  <c r="A126" i="5"/>
  <c r="A125" i="5"/>
  <c r="A124" i="5"/>
  <c r="A123" i="5"/>
  <c r="A122" i="5"/>
  <c r="A121" i="5"/>
  <c r="A120" i="5"/>
  <c r="A119" i="5"/>
  <c r="A118" i="5"/>
  <c r="A117" i="5"/>
  <c r="A116" i="5"/>
  <c r="A115" i="5"/>
  <c r="A114" i="5"/>
  <c r="A113" i="5"/>
  <c r="H112" i="5"/>
  <c r="Z112" i="5" s="1"/>
  <c r="A112" i="5"/>
  <c r="A111" i="5"/>
  <c r="H110" i="5"/>
  <c r="Z110" i="5" s="1"/>
  <c r="A110" i="5"/>
  <c r="A109" i="5"/>
  <c r="A108" i="5"/>
  <c r="A107" i="5"/>
  <c r="A106" i="5"/>
  <c r="A105" i="5"/>
  <c r="A212" i="5"/>
  <c r="A211" i="5"/>
  <c r="A210" i="5"/>
  <c r="A209" i="5"/>
  <c r="A208" i="5"/>
  <c r="A207" i="5"/>
  <c r="H206" i="5"/>
  <c r="Z206" i="5" s="1"/>
  <c r="A206" i="5"/>
  <c r="A205" i="5"/>
  <c r="H204" i="5"/>
  <c r="Z204" i="5" s="1"/>
  <c r="A204" i="5"/>
  <c r="A203" i="5"/>
  <c r="A202" i="5"/>
  <c r="A201" i="5"/>
  <c r="H200" i="5"/>
  <c r="A200" i="5"/>
  <c r="A199" i="5"/>
  <c r="A198" i="5"/>
  <c r="H197" i="5"/>
  <c r="Z197" i="5" s="1"/>
  <c r="A197" i="5"/>
  <c r="H196" i="5"/>
  <c r="Z196" i="5" s="1"/>
  <c r="A196" i="5"/>
  <c r="A195" i="5"/>
  <c r="A194" i="5"/>
  <c r="A193" i="5"/>
  <c r="H192" i="5"/>
  <c r="Z192" i="5" s="1"/>
  <c r="A192" i="5"/>
  <c r="A191" i="5"/>
  <c r="A190" i="5"/>
  <c r="H189" i="5"/>
  <c r="A189" i="5"/>
  <c r="A188" i="5"/>
  <c r="A187" i="5"/>
  <c r="A186" i="5"/>
  <c r="A185" i="5"/>
  <c r="H184" i="5"/>
  <c r="Z184" i="5" s="1"/>
  <c r="A184" i="5"/>
  <c r="A183" i="5"/>
  <c r="A182" i="5"/>
  <c r="A181" i="5"/>
  <c r="A180" i="5"/>
  <c r="A179" i="5"/>
  <c r="A178" i="5"/>
  <c r="A177" i="5"/>
  <c r="A176" i="5"/>
  <c r="A175" i="5"/>
  <c r="A174" i="5"/>
  <c r="A173" i="5"/>
  <c r="H172" i="5"/>
  <c r="Z172" i="5" s="1"/>
  <c r="A172" i="5"/>
  <c r="A171" i="5"/>
  <c r="A170" i="5"/>
  <c r="A169" i="5"/>
  <c r="H168" i="5"/>
  <c r="Z168" i="5" s="1"/>
  <c r="A168" i="5"/>
  <c r="A167" i="5"/>
  <c r="A166" i="5"/>
  <c r="H165" i="5"/>
  <c r="Z165" i="5" s="1"/>
  <c r="A165" i="5"/>
  <c r="H164" i="5"/>
  <c r="Z164" i="5" s="1"/>
  <c r="A164" i="5"/>
  <c r="A163" i="5"/>
  <c r="A162" i="5"/>
  <c r="A161" i="5"/>
  <c r="H160" i="5"/>
  <c r="Z160" i="5" s="1"/>
  <c r="A160" i="5"/>
  <c r="A159" i="5"/>
  <c r="A266" i="5"/>
  <c r="A265" i="5"/>
  <c r="H264" i="5"/>
  <c r="A264" i="5"/>
  <c r="A263" i="5"/>
  <c r="H262" i="5"/>
  <c r="Z262" i="5" s="1"/>
  <c r="A262" i="5"/>
  <c r="A261" i="5"/>
  <c r="A260" i="5"/>
  <c r="A259" i="5"/>
  <c r="A258" i="5"/>
  <c r="A257" i="5"/>
  <c r="H256" i="5"/>
  <c r="A256" i="5"/>
  <c r="A255" i="5"/>
  <c r="A254" i="5"/>
  <c r="H253" i="5"/>
  <c r="Z253" i="5" s="1"/>
  <c r="A253" i="5"/>
  <c r="A252" i="5"/>
  <c r="A251" i="5"/>
  <c r="A250" i="5"/>
  <c r="A249" i="5"/>
  <c r="H248" i="5"/>
  <c r="A248" i="5"/>
  <c r="A247" i="5"/>
  <c r="H246" i="5"/>
  <c r="Z246" i="5" s="1"/>
  <c r="A246" i="5"/>
  <c r="A245" i="5"/>
  <c r="A244" i="5"/>
  <c r="A243" i="5"/>
  <c r="A242" i="5"/>
  <c r="A241" i="5"/>
  <c r="H240" i="5"/>
  <c r="Z240" i="5" s="1"/>
  <c r="A240" i="5"/>
  <c r="A239" i="5"/>
  <c r="A238" i="5"/>
  <c r="A237" i="5"/>
  <c r="A236" i="5"/>
  <c r="A235" i="5"/>
  <c r="H234" i="5"/>
  <c r="Z234" i="5" s="1"/>
  <c r="A234" i="5"/>
  <c r="A233" i="5"/>
  <c r="A232" i="5"/>
  <c r="A231" i="5"/>
  <c r="A230" i="5"/>
  <c r="A229" i="5"/>
  <c r="A228" i="5"/>
  <c r="A227" i="5"/>
  <c r="A226" i="5"/>
  <c r="A225" i="5"/>
  <c r="A224" i="5"/>
  <c r="A223" i="5"/>
  <c r="H222" i="5"/>
  <c r="Z222" i="5" s="1"/>
  <c r="A222" i="5"/>
  <c r="A221" i="5"/>
  <c r="A220" i="5"/>
  <c r="A219" i="5"/>
  <c r="A218" i="5"/>
  <c r="A217" i="5"/>
  <c r="H216" i="5"/>
  <c r="Z216" i="5" s="1"/>
  <c r="A216" i="5"/>
  <c r="A215" i="5"/>
  <c r="A214" i="5"/>
  <c r="A213" i="5"/>
  <c r="H320" i="5"/>
  <c r="Z320" i="5" s="1"/>
  <c r="A320" i="5"/>
  <c r="A319" i="5"/>
  <c r="A318" i="5"/>
  <c r="H317" i="5"/>
  <c r="Z317" i="5" s="1"/>
  <c r="A317" i="5"/>
  <c r="A316" i="5"/>
  <c r="A315" i="5"/>
  <c r="A314" i="5"/>
  <c r="A313" i="5"/>
  <c r="H312" i="5"/>
  <c r="Z312" i="5" s="1"/>
  <c r="A312" i="5"/>
  <c r="A311" i="5"/>
  <c r="H310" i="5"/>
  <c r="A310" i="5"/>
  <c r="H309" i="5"/>
  <c r="A309" i="5"/>
  <c r="A308" i="5"/>
  <c r="A307" i="5"/>
  <c r="A306" i="5"/>
  <c r="A305" i="5"/>
  <c r="H304" i="5"/>
  <c r="Z304" i="5" s="1"/>
  <c r="A304" i="5"/>
  <c r="A303" i="5"/>
  <c r="A302" i="5"/>
  <c r="A301" i="5"/>
  <c r="A300" i="5"/>
  <c r="A299" i="5"/>
  <c r="A298" i="5"/>
  <c r="A297" i="5"/>
  <c r="A296" i="5"/>
  <c r="A295" i="5"/>
  <c r="A294" i="5"/>
  <c r="A293" i="5"/>
  <c r="A292" i="5"/>
  <c r="A291" i="5"/>
  <c r="A290" i="5"/>
  <c r="A289" i="5"/>
  <c r="A288" i="5"/>
  <c r="A287" i="5"/>
  <c r="A286" i="5"/>
  <c r="H285" i="5"/>
  <c r="A285" i="5"/>
  <c r="A284" i="5"/>
  <c r="A283" i="5"/>
  <c r="A282" i="5"/>
  <c r="A281" i="5"/>
  <c r="A280" i="5"/>
  <c r="A279" i="5"/>
  <c r="A278" i="5"/>
  <c r="H277" i="5"/>
  <c r="Z277" i="5" s="1"/>
  <c r="A277" i="5"/>
  <c r="A276" i="5"/>
  <c r="A275" i="5"/>
  <c r="A274" i="5"/>
  <c r="A273" i="5"/>
  <c r="A272" i="5"/>
  <c r="A271" i="5"/>
  <c r="H270" i="5"/>
  <c r="Z270" i="5" s="1"/>
  <c r="A270" i="5"/>
  <c r="A269" i="5"/>
  <c r="A268" i="5"/>
  <c r="A267" i="5"/>
  <c r="A374" i="5"/>
  <c r="H373" i="5"/>
  <c r="A373" i="5"/>
  <c r="A372" i="5"/>
  <c r="A371" i="5"/>
  <c r="A370" i="5"/>
  <c r="A369" i="5"/>
  <c r="A368" i="5"/>
  <c r="A367" i="5"/>
  <c r="A366" i="5"/>
  <c r="A365" i="5"/>
  <c r="H364" i="5"/>
  <c r="A364" i="5"/>
  <c r="A363" i="5"/>
  <c r="A362" i="5"/>
  <c r="A361" i="5"/>
  <c r="H360" i="5"/>
  <c r="Z360" i="5" s="1"/>
  <c r="A360" i="5"/>
  <c r="A359" i="5"/>
  <c r="H358" i="5"/>
  <c r="Z358" i="5" s="1"/>
  <c r="A358" i="5"/>
  <c r="A357" i="5"/>
  <c r="A356" i="5"/>
  <c r="A355" i="5"/>
  <c r="H354" i="5"/>
  <c r="Z354" i="5" s="1"/>
  <c r="A354" i="5"/>
  <c r="A353" i="5"/>
  <c r="A352" i="5"/>
  <c r="A351" i="5"/>
  <c r="A350" i="5"/>
  <c r="A349" i="5"/>
  <c r="A348" i="5"/>
  <c r="A347" i="5"/>
  <c r="A346" i="5"/>
  <c r="A345" i="5"/>
  <c r="A344" i="5"/>
  <c r="A343" i="5"/>
  <c r="A342" i="5"/>
  <c r="A341" i="5"/>
  <c r="A340" i="5"/>
  <c r="A339" i="5"/>
  <c r="A338" i="5"/>
  <c r="A337" i="5"/>
  <c r="H336" i="5"/>
  <c r="Z336" i="5" s="1"/>
  <c r="A336" i="5"/>
  <c r="A335" i="5"/>
  <c r="A334" i="5"/>
  <c r="A333" i="5"/>
  <c r="A332" i="5"/>
  <c r="H331" i="5"/>
  <c r="Z331" i="5" s="1"/>
  <c r="A331" i="5"/>
  <c r="A330" i="5"/>
  <c r="A329" i="5"/>
  <c r="A328" i="5"/>
  <c r="A327" i="5"/>
  <c r="H326" i="5"/>
  <c r="Z326" i="5" s="1"/>
  <c r="A326" i="5"/>
  <c r="H325" i="5"/>
  <c r="Z325" i="5" s="1"/>
  <c r="A325" i="5"/>
  <c r="A324" i="5"/>
  <c r="A323" i="5"/>
  <c r="A322" i="5"/>
  <c r="A321" i="5"/>
  <c r="H428" i="5"/>
  <c r="A428" i="5"/>
  <c r="H427" i="5"/>
  <c r="A427" i="5"/>
  <c r="A426" i="5"/>
  <c r="A425" i="5"/>
  <c r="H424" i="5"/>
  <c r="Z424" i="5" s="1"/>
  <c r="A424" i="5"/>
  <c r="H423" i="5"/>
  <c r="Z423" i="5" s="1"/>
  <c r="A423" i="5"/>
  <c r="A422" i="5"/>
  <c r="A421" i="5"/>
  <c r="A420" i="5"/>
  <c r="H419" i="5"/>
  <c r="Z419" i="5" s="1"/>
  <c r="A419" i="5"/>
  <c r="A418" i="5"/>
  <c r="A417" i="5"/>
  <c r="H416" i="5"/>
  <c r="A416" i="5"/>
  <c r="A415" i="5"/>
  <c r="A414" i="5"/>
  <c r="A413" i="5"/>
  <c r="A412" i="5"/>
  <c r="A411" i="5"/>
  <c r="A410" i="5"/>
  <c r="A409" i="5"/>
  <c r="A408" i="5"/>
  <c r="H407" i="5"/>
  <c r="Z407" i="5" s="1"/>
  <c r="A407" i="5"/>
  <c r="A406" i="5"/>
  <c r="A405" i="5"/>
  <c r="A404" i="5"/>
  <c r="H403" i="5"/>
  <c r="Z403" i="5" s="1"/>
  <c r="A403" i="5"/>
  <c r="A402" i="5"/>
  <c r="A401" i="5"/>
  <c r="A400" i="5"/>
  <c r="A399" i="5"/>
  <c r="H398" i="5"/>
  <c r="A398" i="5"/>
  <c r="A397" i="5"/>
  <c r="A396" i="5"/>
  <c r="A395" i="5"/>
  <c r="A394" i="5"/>
  <c r="A393" i="5"/>
  <c r="H392" i="5"/>
  <c r="Z392" i="5" s="1"/>
  <c r="A392" i="5"/>
  <c r="A391" i="5"/>
  <c r="H390" i="5"/>
  <c r="Z390" i="5" s="1"/>
  <c r="A390" i="5"/>
  <c r="H389" i="5"/>
  <c r="Z389" i="5" s="1"/>
  <c r="A389" i="5"/>
  <c r="A388" i="5"/>
  <c r="H387" i="5"/>
  <c r="Z387" i="5" s="1"/>
  <c r="A387" i="5"/>
  <c r="A386" i="5"/>
  <c r="A385" i="5"/>
  <c r="H384" i="5"/>
  <c r="Z384" i="5" s="1"/>
  <c r="A384" i="5"/>
  <c r="H383" i="5"/>
  <c r="Z383" i="5" s="1"/>
  <c r="A383" i="5"/>
  <c r="A382" i="5"/>
  <c r="A381" i="5"/>
  <c r="A380" i="5"/>
  <c r="H379" i="5"/>
  <c r="Z379" i="5" s="1"/>
  <c r="A379" i="5"/>
  <c r="A378" i="5"/>
  <c r="A377" i="5"/>
  <c r="A376" i="5"/>
  <c r="A375" i="5"/>
  <c r="A483" i="5"/>
  <c r="A482" i="5"/>
  <c r="H481" i="5"/>
  <c r="A481" i="5"/>
  <c r="A480" i="5"/>
  <c r="H479" i="5"/>
  <c r="Z479" i="5" s="1"/>
  <c r="A479" i="5"/>
  <c r="A478" i="5"/>
  <c r="H477" i="5"/>
  <c r="Z477" i="5" s="1"/>
  <c r="A477" i="5"/>
  <c r="A476" i="5"/>
  <c r="A475" i="5"/>
  <c r="A474" i="5"/>
  <c r="A473" i="5"/>
  <c r="A472" i="5"/>
  <c r="A471" i="5"/>
  <c r="H470" i="5"/>
  <c r="Z470" i="5" s="1"/>
  <c r="A470" i="5"/>
  <c r="A469" i="5"/>
  <c r="H468" i="5"/>
  <c r="Z468" i="5" s="1"/>
  <c r="A468" i="5"/>
  <c r="A467" i="5"/>
  <c r="A466" i="5"/>
  <c r="H465" i="5"/>
  <c r="A465" i="5"/>
  <c r="H464" i="5"/>
  <c r="Z464" i="5" s="1"/>
  <c r="A464" i="5"/>
  <c r="H463" i="5"/>
  <c r="Z463" i="5" s="1"/>
  <c r="A463" i="5"/>
  <c r="A462" i="5"/>
  <c r="H461" i="5"/>
  <c r="A461" i="5"/>
  <c r="H460" i="5"/>
  <c r="A460" i="5"/>
  <c r="A459" i="5"/>
  <c r="A458" i="5"/>
  <c r="A457" i="5"/>
  <c r="A456" i="5"/>
  <c r="H455" i="5"/>
  <c r="Z455" i="5" s="1"/>
  <c r="A455" i="5"/>
  <c r="H454" i="5"/>
  <c r="A454" i="5"/>
  <c r="A453" i="5"/>
  <c r="H452" i="5"/>
  <c r="Z452" i="5" s="1"/>
  <c r="A452" i="5"/>
  <c r="A451" i="5"/>
  <c r="A450" i="5"/>
  <c r="H449" i="5"/>
  <c r="Z449" i="5" s="1"/>
  <c r="A449" i="5"/>
  <c r="A448" i="5"/>
  <c r="H447" i="5"/>
  <c r="Z447" i="5" s="1"/>
  <c r="A447" i="5"/>
  <c r="A446" i="5"/>
  <c r="A445" i="5"/>
  <c r="H444" i="5"/>
  <c r="Z444" i="5" s="1"/>
  <c r="A444" i="5"/>
  <c r="A443" i="5"/>
  <c r="A442" i="5"/>
  <c r="H441" i="5"/>
  <c r="Z441" i="5" s="1"/>
  <c r="A441" i="5"/>
  <c r="A440" i="5"/>
  <c r="A439" i="5"/>
  <c r="H438" i="5"/>
  <c r="Z438" i="5" s="1"/>
  <c r="A438" i="5"/>
  <c r="A437" i="5"/>
  <c r="H436" i="5"/>
  <c r="Z436" i="5" s="1"/>
  <c r="A436" i="5"/>
  <c r="A435" i="5"/>
  <c r="A434" i="5"/>
  <c r="A433" i="5"/>
  <c r="H432" i="5"/>
  <c r="Z432" i="5" s="1"/>
  <c r="A432" i="5"/>
  <c r="H431" i="5"/>
  <c r="Z431" i="5" s="1"/>
  <c r="A431" i="5"/>
  <c r="H430" i="5"/>
  <c r="Z430" i="5" s="1"/>
  <c r="A430" i="5"/>
  <c r="A490" i="5"/>
  <c r="H489" i="5"/>
  <c r="Z489" i="5" s="1"/>
  <c r="A489" i="5"/>
  <c r="X408" i="6"/>
  <c r="W408" i="6"/>
  <c r="V408" i="6"/>
  <c r="T408" i="6"/>
  <c r="Q408" i="6"/>
  <c r="P408" i="6"/>
  <c r="O408" i="6"/>
  <c r="M408" i="6"/>
  <c r="L408" i="6"/>
  <c r="J408" i="6"/>
  <c r="G408" i="6"/>
  <c r="D407" i="6"/>
  <c r="A406" i="6"/>
  <c r="A405" i="6"/>
  <c r="A404" i="6"/>
  <c r="A403" i="6"/>
  <c r="A402" i="6"/>
  <c r="A401" i="6"/>
  <c r="A400" i="6"/>
  <c r="A399" i="6"/>
  <c r="A398" i="6"/>
  <c r="A397" i="6"/>
  <c r="A396" i="6"/>
  <c r="A395" i="6"/>
  <c r="A394" i="6"/>
  <c r="A393" i="6"/>
  <c r="A392" i="6"/>
  <c r="A391" i="6"/>
  <c r="A390" i="6"/>
  <c r="A389" i="6"/>
  <c r="A388" i="6"/>
  <c r="A387" i="6"/>
  <c r="A386" i="6"/>
  <c r="A385" i="6"/>
  <c r="A384" i="6"/>
  <c r="A383" i="6"/>
  <c r="A382" i="6"/>
  <c r="A381" i="6"/>
  <c r="A380" i="6"/>
  <c r="A379" i="6"/>
  <c r="A378" i="6"/>
  <c r="A377" i="6"/>
  <c r="A376" i="6"/>
  <c r="D375" i="6"/>
  <c r="H375" i="6" s="1"/>
  <c r="Z375" i="6" s="1"/>
  <c r="A375" i="6"/>
  <c r="A374" i="6"/>
  <c r="A373" i="6"/>
  <c r="A372" i="6"/>
  <c r="A371" i="6"/>
  <c r="A370" i="6"/>
  <c r="A369" i="6"/>
  <c r="A368" i="6"/>
  <c r="A367" i="6"/>
  <c r="A366" i="6"/>
  <c r="A365" i="6"/>
  <c r="D364" i="6"/>
  <c r="H364" i="6" s="1"/>
  <c r="A364" i="6"/>
  <c r="A363" i="6"/>
  <c r="A362" i="6"/>
  <c r="A361" i="6"/>
  <c r="A360" i="6"/>
  <c r="A359" i="6"/>
  <c r="A358" i="6"/>
  <c r="A357" i="6"/>
  <c r="A356" i="6"/>
  <c r="A355" i="6"/>
  <c r="A354" i="6"/>
  <c r="A353" i="6"/>
  <c r="A352" i="6"/>
  <c r="A351" i="6"/>
  <c r="A350" i="6"/>
  <c r="A349" i="6"/>
  <c r="A348" i="6"/>
  <c r="A347" i="6"/>
  <c r="A346" i="6"/>
  <c r="A345" i="6"/>
  <c r="A344" i="6"/>
  <c r="A343" i="6"/>
  <c r="A342" i="6"/>
  <c r="A341" i="6"/>
  <c r="A340" i="6"/>
  <c r="A339" i="6"/>
  <c r="A338" i="6"/>
  <c r="A337" i="6"/>
  <c r="A336" i="6"/>
  <c r="A335" i="6"/>
  <c r="A334" i="6"/>
  <c r="A333" i="6"/>
  <c r="A332" i="6"/>
  <c r="A331" i="6"/>
  <c r="A330" i="6"/>
  <c r="A329" i="6"/>
  <c r="A328" i="6"/>
  <c r="A327" i="6"/>
  <c r="A326" i="6"/>
  <c r="A325" i="6"/>
  <c r="A324" i="6"/>
  <c r="A323" i="6"/>
  <c r="A322" i="6"/>
  <c r="A321" i="6"/>
  <c r="A320" i="6"/>
  <c r="A319" i="6"/>
  <c r="A318" i="6"/>
  <c r="A317" i="6"/>
  <c r="A316" i="6"/>
  <c r="A315" i="6"/>
  <c r="A314" i="6"/>
  <c r="A313" i="6"/>
  <c r="A312" i="6"/>
  <c r="A311" i="6"/>
  <c r="A310" i="6"/>
  <c r="A309" i="6"/>
  <c r="A308" i="6"/>
  <c r="A307" i="6"/>
  <c r="A306" i="6"/>
  <c r="A305" i="6"/>
  <c r="A304" i="6"/>
  <c r="A303" i="6"/>
  <c r="A302" i="6"/>
  <c r="A301" i="6"/>
  <c r="A300" i="6"/>
  <c r="A299" i="6"/>
  <c r="A298" i="6"/>
  <c r="A297" i="6"/>
  <c r="A296" i="6"/>
  <c r="A295" i="6"/>
  <c r="A294" i="6"/>
  <c r="A293" i="6"/>
  <c r="A292" i="6"/>
  <c r="A291" i="6"/>
  <c r="A290" i="6"/>
  <c r="A289" i="6"/>
  <c r="A288" i="6"/>
  <c r="A287" i="6"/>
  <c r="A286" i="6"/>
  <c r="A285" i="6"/>
  <c r="A284" i="6"/>
  <c r="A283" i="6"/>
  <c r="A282" i="6"/>
  <c r="A281" i="6"/>
  <c r="A280" i="6"/>
  <c r="A279" i="6"/>
  <c r="A278" i="6"/>
  <c r="A277" i="6"/>
  <c r="A276" i="6"/>
  <c r="A275" i="6"/>
  <c r="A274" i="6"/>
  <c r="A273" i="6"/>
  <c r="A272" i="6"/>
  <c r="A271" i="6"/>
  <c r="A270" i="6"/>
  <c r="A269" i="6"/>
  <c r="A268" i="6"/>
  <c r="A267" i="6"/>
  <c r="A266" i="6"/>
  <c r="A265" i="6"/>
  <c r="A264" i="6"/>
  <c r="A263" i="6"/>
  <c r="A262" i="6"/>
  <c r="A261" i="6"/>
  <c r="A260" i="6"/>
  <c r="A259" i="6"/>
  <c r="A258" i="6"/>
  <c r="D257" i="6"/>
  <c r="H257" i="6" s="1"/>
  <c r="Z257" i="6" s="1"/>
  <c r="A257" i="6"/>
  <c r="D256" i="6"/>
  <c r="H256" i="6" s="1"/>
  <c r="Z256" i="6" s="1"/>
  <c r="A256" i="6"/>
  <c r="D255" i="6"/>
  <c r="H255" i="6" s="1"/>
  <c r="Z255" i="6" s="1"/>
  <c r="A255" i="6"/>
  <c r="D254" i="6"/>
  <c r="H254" i="6" s="1"/>
  <c r="Z254" i="6" s="1"/>
  <c r="A254" i="6"/>
  <c r="A253" i="6"/>
  <c r="A252" i="6"/>
  <c r="A251" i="6"/>
  <c r="A250" i="6"/>
  <c r="A249" i="6"/>
  <c r="A248" i="6"/>
  <c r="A247" i="6"/>
  <c r="D246" i="6"/>
  <c r="H246" i="6" s="1"/>
  <c r="A246" i="6"/>
  <c r="D245" i="6"/>
  <c r="H245" i="6" s="1"/>
  <c r="A245" i="6"/>
  <c r="A244" i="6"/>
  <c r="A243" i="6"/>
  <c r="A242" i="6"/>
  <c r="D241" i="6"/>
  <c r="H241" i="6" s="1"/>
  <c r="A241" i="6"/>
  <c r="D240" i="6"/>
  <c r="H240" i="6" s="1"/>
  <c r="Z240" i="6" s="1"/>
  <c r="A240" i="6"/>
  <c r="A239" i="6"/>
  <c r="D238" i="6"/>
  <c r="H238" i="6" s="1"/>
  <c r="Y238" i="6" s="1"/>
  <c r="A238" i="6"/>
  <c r="D237" i="6"/>
  <c r="H237" i="6" s="1"/>
  <c r="Z237" i="6" s="1"/>
  <c r="A237" i="6"/>
  <c r="A236" i="6"/>
  <c r="D235" i="6"/>
  <c r="H235" i="6" s="1"/>
  <c r="A235" i="6"/>
  <c r="A234" i="6"/>
  <c r="A233" i="6"/>
  <c r="D232" i="6"/>
  <c r="H232" i="6" s="1"/>
  <c r="A232" i="6"/>
  <c r="D231" i="6"/>
  <c r="H231" i="6" s="1"/>
  <c r="Z231" i="6" s="1"/>
  <c r="A231" i="6"/>
  <c r="D230" i="6"/>
  <c r="H230" i="6" s="1"/>
  <c r="Z230" i="6" s="1"/>
  <c r="A230" i="6"/>
  <c r="D229" i="6"/>
  <c r="H229" i="6" s="1"/>
  <c r="Z229" i="6" s="1"/>
  <c r="A229" i="6"/>
  <c r="D228" i="6"/>
  <c r="H228" i="6" s="1"/>
  <c r="Z228" i="6" s="1"/>
  <c r="A228" i="6"/>
  <c r="D227" i="6"/>
  <c r="H227" i="6" s="1"/>
  <c r="A227" i="6"/>
  <c r="D226" i="6"/>
  <c r="H226" i="6" s="1"/>
  <c r="Z226" i="6" s="1"/>
  <c r="A226" i="6"/>
  <c r="D225" i="6"/>
  <c r="H225" i="6" s="1"/>
  <c r="Z225" i="6" s="1"/>
  <c r="A225" i="6"/>
  <c r="D224" i="6"/>
  <c r="H224" i="6" s="1"/>
  <c r="A224" i="6"/>
  <c r="D223" i="6"/>
  <c r="H223" i="6" s="1"/>
  <c r="Z223" i="6" s="1"/>
  <c r="A223" i="6"/>
  <c r="D222" i="6"/>
  <c r="H222" i="6" s="1"/>
  <c r="Z222" i="6" s="1"/>
  <c r="A222" i="6"/>
  <c r="D221" i="6"/>
  <c r="H221" i="6" s="1"/>
  <c r="Z221" i="6" s="1"/>
  <c r="A221" i="6"/>
  <c r="D220" i="6"/>
  <c r="H220" i="6" s="1"/>
  <c r="Z220" i="6" s="1"/>
  <c r="A220" i="6"/>
  <c r="D219" i="6"/>
  <c r="H219" i="6" s="1"/>
  <c r="A219" i="6"/>
  <c r="D218" i="6"/>
  <c r="H218" i="6" s="1"/>
  <c r="A218" i="6"/>
  <c r="D217" i="6"/>
  <c r="H217" i="6" s="1"/>
  <c r="Z217" i="6" s="1"/>
  <c r="A217" i="6"/>
  <c r="D216" i="6"/>
  <c r="H216" i="6" s="1"/>
  <c r="Z216" i="6" s="1"/>
  <c r="A216" i="6"/>
  <c r="D215" i="6"/>
  <c r="H215" i="6" s="1"/>
  <c r="Z215" i="6" s="1"/>
  <c r="A215" i="6"/>
  <c r="D214" i="6"/>
  <c r="H214" i="6" s="1"/>
  <c r="Z214" i="6" s="1"/>
  <c r="A214" i="6"/>
  <c r="D213" i="6"/>
  <c r="H213" i="6" s="1"/>
  <c r="Z213" i="6" s="1"/>
  <c r="A213" i="6"/>
  <c r="D212" i="6"/>
  <c r="H212" i="6" s="1"/>
  <c r="Z212" i="6" s="1"/>
  <c r="A212" i="6"/>
  <c r="D211" i="6"/>
  <c r="A211" i="6"/>
  <c r="D210" i="6"/>
  <c r="H210" i="6" s="1"/>
  <c r="Z210" i="6" s="1"/>
  <c r="A210" i="6"/>
  <c r="D209" i="6"/>
  <c r="H209" i="6" s="1"/>
  <c r="Z209" i="6" s="1"/>
  <c r="A209" i="6"/>
  <c r="D208" i="6"/>
  <c r="H208" i="6" s="1"/>
  <c r="Z208" i="6" s="1"/>
  <c r="A208" i="6"/>
  <c r="D207" i="6"/>
  <c r="E207" i="6" s="1"/>
  <c r="F211" i="6" s="1"/>
  <c r="A207" i="6"/>
  <c r="D206" i="6"/>
  <c r="H206" i="6" s="1"/>
  <c r="Z206" i="6" s="1"/>
  <c r="A206" i="6"/>
  <c r="D205" i="6"/>
  <c r="H205" i="6" s="1"/>
  <c r="Z205" i="6" s="1"/>
  <c r="A205" i="6"/>
  <c r="D204" i="6"/>
  <c r="H204" i="6" s="1"/>
  <c r="Z204" i="6" s="1"/>
  <c r="A204" i="6"/>
  <c r="D203" i="6"/>
  <c r="H203" i="6" s="1"/>
  <c r="Z203" i="6" s="1"/>
  <c r="A203" i="6"/>
  <c r="D202" i="6"/>
  <c r="H202" i="6" s="1"/>
  <c r="A202" i="6"/>
  <c r="D201" i="6"/>
  <c r="H201" i="6" s="1"/>
  <c r="Z201" i="6" s="1"/>
  <c r="A201" i="6"/>
  <c r="D200" i="6"/>
  <c r="H200" i="6" s="1"/>
  <c r="Z200" i="6" s="1"/>
  <c r="A200" i="6"/>
  <c r="D199" i="6"/>
  <c r="H199" i="6" s="1"/>
  <c r="Z199" i="6" s="1"/>
  <c r="A199" i="6"/>
  <c r="D198" i="6"/>
  <c r="H198" i="6" s="1"/>
  <c r="Z198" i="6" s="1"/>
  <c r="A198" i="6"/>
  <c r="D197" i="6"/>
  <c r="H197" i="6" s="1"/>
  <c r="Z197" i="6" s="1"/>
  <c r="A197" i="6"/>
  <c r="D196" i="6"/>
  <c r="H196" i="6" s="1"/>
  <c r="Z196" i="6" s="1"/>
  <c r="A196" i="6"/>
  <c r="D195" i="6"/>
  <c r="H195" i="6" s="1"/>
  <c r="Z195" i="6" s="1"/>
  <c r="A195" i="6"/>
  <c r="D194" i="6"/>
  <c r="H194" i="6" s="1"/>
  <c r="Z194" i="6" s="1"/>
  <c r="A194" i="6"/>
  <c r="H193" i="6"/>
  <c r="A193" i="6"/>
  <c r="H192" i="6"/>
  <c r="N192" i="6" s="1"/>
  <c r="A192" i="6"/>
  <c r="H191" i="6"/>
  <c r="N191" i="6" s="1"/>
  <c r="Z191" i="6" s="1"/>
  <c r="A191" i="6"/>
  <c r="H190" i="6"/>
  <c r="Z190" i="6" s="1"/>
  <c r="A190" i="6"/>
  <c r="H189" i="6"/>
  <c r="A189" i="6"/>
  <c r="H188" i="6"/>
  <c r="Z188" i="6" s="1"/>
  <c r="A188" i="6"/>
  <c r="D187" i="6"/>
  <c r="H187" i="6" s="1"/>
  <c r="Z187" i="6" s="1"/>
  <c r="A187" i="6"/>
  <c r="D186" i="6"/>
  <c r="H186" i="6" s="1"/>
  <c r="Z186" i="6" s="1"/>
  <c r="A186" i="6"/>
  <c r="D185" i="6"/>
  <c r="H185" i="6" s="1"/>
  <c r="Z185" i="6" s="1"/>
  <c r="A185" i="6"/>
  <c r="D184" i="6"/>
  <c r="H184" i="6" s="1"/>
  <c r="Z184" i="6" s="1"/>
  <c r="A184" i="6"/>
  <c r="D183" i="6"/>
  <c r="H183" i="6" s="1"/>
  <c r="Z183" i="6" s="1"/>
  <c r="A183" i="6"/>
  <c r="D182" i="6"/>
  <c r="H182" i="6" s="1"/>
  <c r="Z182" i="6" s="1"/>
  <c r="A182" i="6"/>
  <c r="H181" i="6"/>
  <c r="A181" i="6"/>
  <c r="H180" i="6"/>
  <c r="Z180" i="6" s="1"/>
  <c r="A180" i="6"/>
  <c r="D179" i="6"/>
  <c r="H179" i="6" s="1"/>
  <c r="A179" i="6"/>
  <c r="D178" i="6"/>
  <c r="H178" i="6" s="1"/>
  <c r="Z178" i="6" s="1"/>
  <c r="A178" i="6"/>
  <c r="D177" i="6"/>
  <c r="H177" i="6" s="1"/>
  <c r="A177" i="6"/>
  <c r="D176" i="6"/>
  <c r="H176" i="6" s="1"/>
  <c r="Z176" i="6" s="1"/>
  <c r="A176" i="6"/>
  <c r="D175" i="6"/>
  <c r="H175" i="6" s="1"/>
  <c r="A175" i="6"/>
  <c r="D174" i="6"/>
  <c r="H174" i="6" s="1"/>
  <c r="Z174" i="6" s="1"/>
  <c r="A174" i="6"/>
  <c r="D173" i="6"/>
  <c r="H173" i="6" s="1"/>
  <c r="N173" i="6" s="1"/>
  <c r="A173" i="6"/>
  <c r="D172" i="6"/>
  <c r="H172" i="6" s="1"/>
  <c r="Z172" i="6" s="1"/>
  <c r="A172" i="6"/>
  <c r="D171" i="6"/>
  <c r="H171" i="6" s="1"/>
  <c r="Z171" i="6" s="1"/>
  <c r="A171" i="6"/>
  <c r="D170" i="6"/>
  <c r="H170" i="6" s="1"/>
  <c r="Z170" i="6" s="1"/>
  <c r="A170" i="6"/>
  <c r="D169" i="6"/>
  <c r="H169" i="6" s="1"/>
  <c r="Z169" i="6" s="1"/>
  <c r="A169" i="6"/>
  <c r="D168" i="6"/>
  <c r="H168" i="6" s="1"/>
  <c r="Z168" i="6" s="1"/>
  <c r="A168" i="6"/>
  <c r="D167" i="6"/>
  <c r="H167" i="6" s="1"/>
  <c r="A167" i="6"/>
  <c r="D166" i="6"/>
  <c r="H166" i="6" s="1"/>
  <c r="Z166" i="6" s="1"/>
  <c r="A166" i="6"/>
  <c r="D165" i="6"/>
  <c r="H165" i="6" s="1"/>
  <c r="Z165" i="6" s="1"/>
  <c r="A165" i="6"/>
  <c r="D164" i="6"/>
  <c r="H164" i="6" s="1"/>
  <c r="Z164" i="6" s="1"/>
  <c r="A164" i="6"/>
  <c r="D163" i="6"/>
  <c r="H163" i="6" s="1"/>
  <c r="Z163" i="6" s="1"/>
  <c r="A163" i="6"/>
  <c r="D162" i="6"/>
  <c r="H162" i="6" s="1"/>
  <c r="Z162" i="6" s="1"/>
  <c r="A162" i="6"/>
  <c r="D161" i="6"/>
  <c r="H161" i="6" s="1"/>
  <c r="A161" i="6"/>
  <c r="D160" i="6"/>
  <c r="H160" i="6" s="1"/>
  <c r="Z160" i="6" s="1"/>
  <c r="A160" i="6"/>
  <c r="D159" i="6"/>
  <c r="H159" i="6" s="1"/>
  <c r="Z159" i="6" s="1"/>
  <c r="A159" i="6"/>
  <c r="D158" i="6"/>
  <c r="H158" i="6" s="1"/>
  <c r="Z158" i="6" s="1"/>
  <c r="A158" i="6"/>
  <c r="D157" i="6"/>
  <c r="H157" i="6" s="1"/>
  <c r="A157" i="6"/>
  <c r="D156" i="6"/>
  <c r="H156" i="6" s="1"/>
  <c r="Z156" i="6" s="1"/>
  <c r="A156" i="6"/>
  <c r="D155" i="6"/>
  <c r="H155" i="6" s="1"/>
  <c r="Z155" i="6" s="1"/>
  <c r="A155" i="6"/>
  <c r="D154" i="6"/>
  <c r="H154" i="6" s="1"/>
  <c r="A154" i="6"/>
  <c r="D153" i="6"/>
  <c r="H153" i="6" s="1"/>
  <c r="Z153" i="6" s="1"/>
  <c r="A153" i="6"/>
  <c r="D152" i="6"/>
  <c r="H152" i="6" s="1"/>
  <c r="Z152" i="6" s="1"/>
  <c r="A152" i="6"/>
  <c r="D151" i="6"/>
  <c r="H151" i="6" s="1"/>
  <c r="Z151" i="6" s="1"/>
  <c r="A151" i="6"/>
  <c r="D150" i="6"/>
  <c r="H150" i="6" s="1"/>
  <c r="Z150" i="6" s="1"/>
  <c r="A150" i="6"/>
  <c r="D149" i="6"/>
  <c r="H149" i="6" s="1"/>
  <c r="Z149" i="6" s="1"/>
  <c r="A149" i="6"/>
  <c r="D148" i="6"/>
  <c r="H148" i="6" s="1"/>
  <c r="Z148" i="6" s="1"/>
  <c r="A148" i="6"/>
  <c r="D147" i="6"/>
  <c r="E147" i="6" s="1"/>
  <c r="H147" i="6" s="1"/>
  <c r="Z147" i="6" s="1"/>
  <c r="A147" i="6"/>
  <c r="D146" i="6"/>
  <c r="H146" i="6" s="1"/>
  <c r="Z146" i="6" s="1"/>
  <c r="A146" i="6"/>
  <c r="D145" i="6"/>
  <c r="H145" i="6" s="1"/>
  <c r="Z145" i="6" s="1"/>
  <c r="A145" i="6"/>
  <c r="D144" i="6"/>
  <c r="H144" i="6" s="1"/>
  <c r="Z144" i="6" s="1"/>
  <c r="A144" i="6"/>
  <c r="D143" i="6"/>
  <c r="H143" i="6" s="1"/>
  <c r="Z143" i="6" s="1"/>
  <c r="A143" i="6"/>
  <c r="D142" i="6"/>
  <c r="H142" i="6" s="1"/>
  <c r="Z142" i="6" s="1"/>
  <c r="A142" i="6"/>
  <c r="D141" i="6"/>
  <c r="H141" i="6" s="1"/>
  <c r="Z141" i="6" s="1"/>
  <c r="A141" i="6"/>
  <c r="D140" i="6"/>
  <c r="H140" i="6" s="1"/>
  <c r="Z140" i="6" s="1"/>
  <c r="A140" i="6"/>
  <c r="D139" i="6"/>
  <c r="E139" i="6" s="1"/>
  <c r="H139" i="6" s="1"/>
  <c r="Z139" i="6" s="1"/>
  <c r="A139" i="6"/>
  <c r="D138" i="6"/>
  <c r="E138" i="6" s="1"/>
  <c r="A138" i="6"/>
  <c r="D137" i="6"/>
  <c r="H137" i="6" s="1"/>
  <c r="Z137" i="6" s="1"/>
  <c r="A137" i="6"/>
  <c r="D136" i="6"/>
  <c r="H136" i="6" s="1"/>
  <c r="Z136" i="6" s="1"/>
  <c r="A136" i="6"/>
  <c r="D135" i="6"/>
  <c r="H135" i="6" s="1"/>
  <c r="N135" i="6" s="1"/>
  <c r="A135" i="6"/>
  <c r="D134" i="6"/>
  <c r="H134" i="6" s="1"/>
  <c r="A134" i="6"/>
  <c r="D133" i="6"/>
  <c r="H133" i="6" s="1"/>
  <c r="Z133" i="6" s="1"/>
  <c r="A133" i="6"/>
  <c r="D132" i="6"/>
  <c r="H132" i="6" s="1"/>
  <c r="Z132" i="6" s="1"/>
  <c r="A132" i="6"/>
  <c r="D131" i="6"/>
  <c r="H131" i="6" s="1"/>
  <c r="A131" i="6"/>
  <c r="D130" i="6"/>
  <c r="H130" i="6" s="1"/>
  <c r="Z130" i="6" s="1"/>
  <c r="A130" i="6"/>
  <c r="D129" i="6"/>
  <c r="H129" i="6" s="1"/>
  <c r="Z129" i="6" s="1"/>
  <c r="A129" i="6"/>
  <c r="D128" i="6"/>
  <c r="H128" i="6" s="1"/>
  <c r="Z128" i="6" s="1"/>
  <c r="A128" i="6"/>
  <c r="D127" i="6"/>
  <c r="H127" i="6" s="1"/>
  <c r="Z127" i="6" s="1"/>
  <c r="A127" i="6"/>
  <c r="D126" i="6"/>
  <c r="H126" i="6" s="1"/>
  <c r="Z126" i="6" s="1"/>
  <c r="A126" i="6"/>
  <c r="D125" i="6"/>
  <c r="E125" i="6" s="1"/>
  <c r="A125" i="6"/>
  <c r="D124" i="6"/>
  <c r="H124" i="6" s="1"/>
  <c r="Z124" i="6" s="1"/>
  <c r="A124" i="6"/>
  <c r="D123" i="6"/>
  <c r="H123" i="6" s="1"/>
  <c r="Z123" i="6" s="1"/>
  <c r="A123" i="6"/>
  <c r="D122" i="6"/>
  <c r="E122" i="6" s="1"/>
  <c r="A122" i="6"/>
  <c r="D121" i="6"/>
  <c r="H121" i="6" s="1"/>
  <c r="Z121" i="6" s="1"/>
  <c r="A121" i="6"/>
  <c r="D120" i="6"/>
  <c r="H120" i="6" s="1"/>
  <c r="Z120" i="6" s="1"/>
  <c r="A120" i="6"/>
  <c r="D119" i="6"/>
  <c r="A119" i="6"/>
  <c r="D118" i="6"/>
  <c r="H118" i="6" s="1"/>
  <c r="Z118" i="6" s="1"/>
  <c r="A118" i="6"/>
  <c r="D117" i="6"/>
  <c r="H117" i="6" s="1"/>
  <c r="Z117" i="6" s="1"/>
  <c r="A117" i="6"/>
  <c r="D116" i="6"/>
  <c r="H116" i="6" s="1"/>
  <c r="Z116" i="6" s="1"/>
  <c r="A116" i="6"/>
  <c r="D115" i="6"/>
  <c r="H115" i="6" s="1"/>
  <c r="Z115" i="6" s="1"/>
  <c r="A115" i="6"/>
  <c r="D114" i="6"/>
  <c r="H114" i="6" s="1"/>
  <c r="Z114" i="6" s="1"/>
  <c r="A114" i="6"/>
  <c r="D113" i="6"/>
  <c r="H113" i="6" s="1"/>
  <c r="Z113" i="6" s="1"/>
  <c r="A113" i="6"/>
  <c r="D112" i="6"/>
  <c r="H112" i="6" s="1"/>
  <c r="A112" i="6"/>
  <c r="D111" i="6"/>
  <c r="H111" i="6" s="1"/>
  <c r="Z111" i="6" s="1"/>
  <c r="A111" i="6"/>
  <c r="D110" i="6"/>
  <c r="H110" i="6" s="1"/>
  <c r="Z110" i="6" s="1"/>
  <c r="A110" i="6"/>
  <c r="H109" i="6"/>
  <c r="Z109" i="6" s="1"/>
  <c r="A109" i="6"/>
  <c r="H108" i="6"/>
  <c r="Z108" i="6" s="1"/>
  <c r="A108" i="6"/>
  <c r="H107" i="6"/>
  <c r="Z107" i="6" s="1"/>
  <c r="A107" i="6"/>
  <c r="H106" i="6"/>
  <c r="Z106" i="6" s="1"/>
  <c r="A106" i="6"/>
  <c r="H105" i="6"/>
  <c r="Z105" i="6" s="1"/>
  <c r="A105" i="6"/>
  <c r="H104" i="6"/>
  <c r="Z104" i="6" s="1"/>
  <c r="A104" i="6"/>
  <c r="H103" i="6"/>
  <c r="S103" i="6" s="1"/>
  <c r="Z103" i="6" s="1"/>
  <c r="A103" i="6"/>
  <c r="H102" i="6"/>
  <c r="Z102" i="6" s="1"/>
  <c r="A102" i="6"/>
  <c r="H101" i="6"/>
  <c r="S101" i="6" s="1"/>
  <c r="Z101" i="6" s="1"/>
  <c r="A101" i="6"/>
  <c r="H100" i="6"/>
  <c r="Z100" i="6" s="1"/>
  <c r="A100" i="6"/>
  <c r="H99" i="6"/>
  <c r="Z99" i="6" s="1"/>
  <c r="A99" i="6"/>
  <c r="H98" i="6"/>
  <c r="Z98" i="6" s="1"/>
  <c r="A98" i="6"/>
  <c r="H97" i="6"/>
  <c r="S97" i="6" s="1"/>
  <c r="A97" i="6"/>
  <c r="H96" i="6"/>
  <c r="Z96" i="6" s="1"/>
  <c r="A96" i="6"/>
  <c r="H95" i="6"/>
  <c r="Z95" i="6" s="1"/>
  <c r="A95" i="6"/>
  <c r="H94" i="6"/>
  <c r="S94" i="6" s="1"/>
  <c r="A94" i="6"/>
  <c r="H93" i="6"/>
  <c r="Z93" i="6" s="1"/>
  <c r="A93" i="6"/>
  <c r="H92" i="6"/>
  <c r="Z92" i="6" s="1"/>
  <c r="A92" i="6"/>
  <c r="A91" i="6"/>
  <c r="A90" i="6"/>
  <c r="A89" i="6"/>
  <c r="A88" i="6"/>
  <c r="A87" i="6"/>
  <c r="A86" i="6"/>
  <c r="A85" i="6"/>
  <c r="A84" i="6"/>
  <c r="A83" i="6"/>
  <c r="A82" i="6"/>
  <c r="A81" i="6"/>
  <c r="A80" i="6"/>
  <c r="A79" i="6"/>
  <c r="A78" i="6"/>
  <c r="H77" i="6"/>
  <c r="A77" i="6"/>
  <c r="H76" i="6"/>
  <c r="Z76" i="6" s="1"/>
  <c r="A76" i="6"/>
  <c r="H75" i="6"/>
  <c r="Z75" i="6" s="1"/>
  <c r="A75" i="6"/>
  <c r="H74" i="6"/>
  <c r="Z74" i="6" s="1"/>
  <c r="A74" i="6"/>
  <c r="A73" i="6"/>
  <c r="H72" i="6"/>
  <c r="N72" i="6" s="1"/>
  <c r="A72" i="6"/>
  <c r="H71" i="6"/>
  <c r="Z71" i="6" s="1"/>
  <c r="A71" i="6"/>
  <c r="A70" i="6"/>
  <c r="A69" i="6"/>
  <c r="A68" i="6"/>
  <c r="A67" i="6"/>
  <c r="A66" i="6"/>
  <c r="A65" i="6"/>
  <c r="A64" i="6"/>
  <c r="A63" i="6"/>
  <c r="A62" i="6"/>
  <c r="A61" i="6"/>
  <c r="A60" i="6"/>
  <c r="H59" i="6"/>
  <c r="N59" i="6" s="1"/>
  <c r="A59" i="6"/>
  <c r="A58" i="6"/>
  <c r="A57" i="6"/>
  <c r="A56" i="6"/>
  <c r="A55" i="6"/>
  <c r="A54" i="6"/>
  <c r="A53" i="6"/>
  <c r="A52" i="6"/>
  <c r="A51" i="6"/>
  <c r="A50" i="6"/>
  <c r="A49" i="6"/>
  <c r="A48" i="6"/>
  <c r="A47" i="6"/>
  <c r="A46" i="6"/>
  <c r="A45" i="6"/>
  <c r="A44" i="6"/>
  <c r="A43" i="6"/>
  <c r="A42" i="6"/>
  <c r="A41" i="6"/>
  <c r="A40" i="6"/>
  <c r="A39" i="6"/>
  <c r="A38" i="6"/>
  <c r="A37" i="6"/>
  <c r="A36" i="6"/>
  <c r="A35" i="6"/>
  <c r="A34" i="6"/>
  <c r="A33" i="6"/>
  <c r="H32" i="6"/>
  <c r="A32" i="6"/>
  <c r="H31" i="6"/>
  <c r="I31" i="6" s="1"/>
  <c r="A31" i="6"/>
  <c r="H30" i="6"/>
  <c r="Z30" i="6" s="1"/>
  <c r="A30" i="6"/>
  <c r="H29" i="6"/>
  <c r="Z29" i="6" s="1"/>
  <c r="A29" i="6"/>
  <c r="H28" i="6"/>
  <c r="Z28" i="6" s="1"/>
  <c r="A28" i="6"/>
  <c r="H27" i="6"/>
  <c r="Z27" i="6" s="1"/>
  <c r="A27" i="6"/>
  <c r="H26" i="6"/>
  <c r="R26" i="6" s="1"/>
  <c r="A26" i="6"/>
  <c r="H25" i="6"/>
  <c r="Z25" i="6" s="1"/>
  <c r="A25" i="6"/>
  <c r="H24" i="6"/>
  <c r="Z24" i="6" s="1"/>
  <c r="A24" i="6"/>
  <c r="H23" i="6"/>
  <c r="A23" i="6"/>
  <c r="H22" i="6"/>
  <c r="Z22" i="6" s="1"/>
  <c r="A22" i="6"/>
  <c r="H21" i="6"/>
  <c r="Z21" i="6" s="1"/>
  <c r="A21" i="6"/>
  <c r="H20" i="6"/>
  <c r="Z20" i="6" s="1"/>
  <c r="A20" i="6"/>
  <c r="A19" i="6"/>
  <c r="A18" i="6"/>
  <c r="A17" i="6"/>
  <c r="A16" i="6"/>
  <c r="A15" i="6"/>
  <c r="A14" i="6"/>
  <c r="A13" i="6"/>
  <c r="A12" i="6"/>
  <c r="A11" i="6"/>
  <c r="A10" i="6"/>
  <c r="A9" i="6"/>
  <c r="A8" i="6"/>
  <c r="A7" i="6"/>
  <c r="A6" i="6"/>
  <c r="A5" i="6"/>
  <c r="A4" i="6"/>
  <c r="R682" i="5" l="1"/>
  <c r="Z682" i="5" s="1"/>
  <c r="Q65" i="5"/>
  <c r="Z65" i="5" s="1"/>
  <c r="R1282" i="5"/>
  <c r="Z1282" i="5" s="1"/>
  <c r="S1108" i="5"/>
  <c r="Z1108" i="5" s="1"/>
  <c r="S1122" i="5"/>
  <c r="Z1122" i="5" s="1"/>
  <c r="N691" i="5"/>
  <c r="Z691" i="5" s="1"/>
  <c r="N189" i="6"/>
  <c r="Z189" i="6" s="1"/>
  <c r="I32" i="6"/>
  <c r="Z32" i="6" s="1"/>
  <c r="Z97" i="6"/>
  <c r="N193" i="6"/>
  <c r="Z193" i="6" s="1"/>
  <c r="Z59" i="6"/>
  <c r="Z72" i="6"/>
  <c r="Z31" i="6"/>
  <c r="Z26" i="6"/>
  <c r="Z94" i="6"/>
  <c r="Z192" i="6"/>
  <c r="R51" i="5"/>
  <c r="Z51" i="5" s="1"/>
  <c r="R101" i="5"/>
  <c r="Z101" i="5" s="1"/>
  <c r="N428" i="5"/>
  <c r="Z428" i="5" s="1"/>
  <c r="H1396" i="5"/>
  <c r="Z1396" i="5" s="1"/>
  <c r="N177" i="6"/>
  <c r="Z177" i="6" s="1"/>
  <c r="K1375" i="5"/>
  <c r="Z1375" i="5" s="1"/>
  <c r="N1411" i="5"/>
  <c r="Z1411" i="5" s="1"/>
  <c r="R353" i="5"/>
  <c r="Z353" i="5" s="1"/>
  <c r="R355" i="5"/>
  <c r="Z355" i="5" s="1"/>
  <c r="N1380" i="5"/>
  <c r="Z1380" i="5" s="1"/>
  <c r="S1194" i="5"/>
  <c r="Z1194" i="5" s="1"/>
  <c r="N1245" i="5"/>
  <c r="Z1245" i="5" s="1"/>
  <c r="R359" i="5"/>
  <c r="Z359" i="5" s="1"/>
  <c r="N675" i="5"/>
  <c r="Z675" i="5" s="1"/>
  <c r="S1111" i="5"/>
  <c r="Z1111" i="5" s="1"/>
  <c r="S1312" i="5"/>
  <c r="Z1312" i="5" s="1"/>
  <c r="N1374" i="5"/>
  <c r="Z1374" i="5" s="1"/>
  <c r="I292" i="5"/>
  <c r="Z292" i="5" s="1"/>
  <c r="I293" i="5"/>
  <c r="Z293" i="5" s="1"/>
  <c r="N395" i="5"/>
  <c r="Z395" i="5" s="1"/>
  <c r="N677" i="5"/>
  <c r="Z677" i="5" s="1"/>
  <c r="N1388" i="5"/>
  <c r="Z1388" i="5" s="1"/>
  <c r="S490" i="5"/>
  <c r="Z490" i="5" s="1"/>
  <c r="S1093" i="5"/>
  <c r="Z1093" i="5" s="1"/>
  <c r="S1115" i="5"/>
  <c r="Z1115" i="5" s="1"/>
  <c r="U954" i="5"/>
  <c r="Z954" i="5" s="1"/>
  <c r="R683" i="5"/>
  <c r="Z683" i="5" s="1"/>
  <c r="S1123" i="5"/>
  <c r="Z1123" i="5" s="1"/>
  <c r="N1369" i="5"/>
  <c r="Z1369" i="5" s="1"/>
  <c r="I1020" i="5"/>
  <c r="Z1020" i="5" s="1"/>
  <c r="N1269" i="5"/>
  <c r="Z1269" i="5" s="1"/>
  <c r="N1393" i="5"/>
  <c r="Z1393" i="5" s="1"/>
  <c r="I1021" i="5"/>
  <c r="Z1021" i="5" s="1"/>
  <c r="S1110" i="5"/>
  <c r="Z1110" i="5" s="1"/>
  <c r="H22" i="5"/>
  <c r="Z22" i="5" s="1"/>
  <c r="F1397" i="5"/>
  <c r="H1397" i="5" s="1"/>
  <c r="Z1397" i="5" s="1"/>
  <c r="Z1556" i="5"/>
  <c r="Z1554" i="5"/>
  <c r="Z1244" i="5"/>
  <c r="Z1256" i="5"/>
  <c r="Z1370" i="5"/>
  <c r="Z1251" i="5"/>
  <c r="Z1360" i="5"/>
  <c r="Z1248" i="5"/>
  <c r="Z1333" i="5"/>
  <c r="Z1284" i="5"/>
  <c r="Z1321" i="5"/>
  <c r="Z1376" i="5"/>
  <c r="Z1275" i="5"/>
  <c r="Z1305" i="5"/>
  <c r="Z1315" i="5"/>
  <c r="Z1331" i="5"/>
  <c r="Z1337" i="5"/>
  <c r="Z1347" i="5"/>
  <c r="Z1354" i="5"/>
  <c r="Z1373" i="5"/>
  <c r="Z1394" i="5"/>
  <c r="Z1295" i="5"/>
  <c r="Z1309" i="5"/>
  <c r="Z1325" i="5"/>
  <c r="Z1341" i="5"/>
  <c r="Z1387" i="5"/>
  <c r="Z1391" i="5"/>
  <c r="Z1407" i="5"/>
  <c r="Z1409" i="5"/>
  <c r="Z1297" i="5"/>
  <c r="Z1263" i="5"/>
  <c r="Z1368" i="5"/>
  <c r="Z1384" i="5"/>
  <c r="Z1379" i="5"/>
  <c r="Z1313" i="5"/>
  <c r="Z1329" i="5"/>
  <c r="Z1345" i="5"/>
  <c r="Z1291" i="5"/>
  <c r="Z1270" i="5"/>
  <c r="Z1280" i="5"/>
  <c r="Z1317" i="5"/>
  <c r="Z1349" i="5"/>
  <c r="Z1412" i="5"/>
  <c r="Z1281" i="5"/>
  <c r="Z1319" i="5"/>
  <c r="Z1335" i="5"/>
  <c r="Z1351" i="5"/>
  <c r="Z1362" i="5"/>
  <c r="Z1382" i="5"/>
  <c r="Z1400" i="5"/>
  <c r="Z1287" i="5"/>
  <c r="H1300" i="5"/>
  <c r="Z1300" i="5" s="1"/>
  <c r="Z1307" i="5"/>
  <c r="Z1323" i="5"/>
  <c r="Z1339" i="5"/>
  <c r="Z1357" i="5"/>
  <c r="Z1395" i="5"/>
  <c r="Z1267" i="5"/>
  <c r="Z1293" i="5"/>
  <c r="Z1311" i="5"/>
  <c r="Z1327" i="5"/>
  <c r="Z1343" i="5"/>
  <c r="H1365" i="5"/>
  <c r="Z1392" i="5"/>
  <c r="Z1410" i="5"/>
  <c r="Z1403" i="5"/>
  <c r="Z991" i="5"/>
  <c r="Z996" i="5"/>
  <c r="Z992" i="5"/>
  <c r="Z997" i="5"/>
  <c r="Z1001" i="5"/>
  <c r="Z1000" i="5"/>
  <c r="Z1014" i="5"/>
  <c r="Z1031" i="5"/>
  <c r="Z1035" i="5"/>
  <c r="Z1036" i="5"/>
  <c r="Z1053" i="5"/>
  <c r="Z1022" i="5"/>
  <c r="Z1025" i="5"/>
  <c r="Z1017" i="5"/>
  <c r="Z1040" i="5"/>
  <c r="Z1008" i="5"/>
  <c r="Z1056" i="5"/>
  <c r="Z1070" i="5"/>
  <c r="Z1074" i="5"/>
  <c r="Z1061" i="5"/>
  <c r="Z1064" i="5"/>
  <c r="Z1047" i="5"/>
  <c r="Z1075" i="5"/>
  <c r="Z1092" i="5"/>
  <c r="Z1079" i="5"/>
  <c r="Z1078" i="5"/>
  <c r="Z1067" i="5"/>
  <c r="Z1109" i="5"/>
  <c r="Z1113" i="5"/>
  <c r="Z1095" i="5"/>
  <c r="Z1125" i="5"/>
  <c r="Z1100" i="5"/>
  <c r="Z1103" i="5"/>
  <c r="Z1086" i="5"/>
  <c r="Z1114" i="5"/>
  <c r="Z1118" i="5"/>
  <c r="Z1106" i="5"/>
  <c r="Z1117" i="5"/>
  <c r="Z1126" i="5"/>
  <c r="Z1139" i="5"/>
  <c r="Z1142" i="5"/>
  <c r="Z1152" i="5"/>
  <c r="Z1153" i="5"/>
  <c r="Z1134" i="5"/>
  <c r="Z1148" i="5"/>
  <c r="Z1157" i="5"/>
  <c r="Z1145" i="5"/>
  <c r="Z1156" i="5"/>
  <c r="Z1131" i="5"/>
  <c r="Z1173" i="5"/>
  <c r="Z1178" i="5"/>
  <c r="Z1181" i="5"/>
  <c r="Z1164" i="5"/>
  <c r="Z1192" i="5"/>
  <c r="Z1191" i="5"/>
  <c r="Z1187" i="5"/>
  <c r="Z1196" i="5"/>
  <c r="Z1184" i="5"/>
  <c r="Z1195" i="5"/>
  <c r="Z1170" i="5"/>
  <c r="Z960" i="5"/>
  <c r="Z681" i="5"/>
  <c r="Z684" i="5"/>
  <c r="Z688" i="5"/>
  <c r="Z685" i="5"/>
  <c r="Z694" i="5"/>
  <c r="Z707" i="5"/>
  <c r="Z737" i="5"/>
  <c r="Z717" i="5"/>
  <c r="Z762" i="5"/>
  <c r="Z715" i="5"/>
  <c r="Z744" i="5"/>
  <c r="Z766" i="5"/>
  <c r="Z697" i="5"/>
  <c r="Z701" i="5"/>
  <c r="Z698" i="5"/>
  <c r="Z764" i="5"/>
  <c r="Z713" i="5"/>
  <c r="Z731" i="5"/>
  <c r="Z750" i="5"/>
  <c r="Z772" i="5"/>
  <c r="Z719" i="5"/>
  <c r="Z723" i="5"/>
  <c r="Z760" i="5"/>
  <c r="Z793" i="5"/>
  <c r="Z758" i="5"/>
  <c r="Z741" i="5"/>
  <c r="Z756" i="5"/>
  <c r="Z817" i="5"/>
  <c r="Z740" i="5"/>
  <c r="Z784" i="5"/>
  <c r="Z805" i="5"/>
  <c r="Z780" i="5"/>
  <c r="Z783" i="5"/>
  <c r="Z809" i="5"/>
  <c r="Z801" i="5"/>
  <c r="Z799" i="5"/>
  <c r="Z803" i="5"/>
  <c r="Z807" i="5"/>
  <c r="Z815" i="5"/>
  <c r="Z858" i="5"/>
  <c r="Z818" i="5"/>
  <c r="Z836" i="5"/>
  <c r="Z852" i="5"/>
  <c r="Z848" i="5"/>
  <c r="Z826" i="5"/>
  <c r="Z823" i="5"/>
  <c r="Z827" i="5"/>
  <c r="Z879" i="5"/>
  <c r="Z844" i="5"/>
  <c r="Z842" i="5"/>
  <c r="Z846" i="5"/>
  <c r="Z850" i="5"/>
  <c r="Z893" i="5"/>
  <c r="Z861" i="5"/>
  <c r="Z889" i="5"/>
  <c r="Z887" i="5"/>
  <c r="Z866" i="5"/>
  <c r="Z870" i="5"/>
  <c r="Z869" i="5"/>
  <c r="Z885" i="5"/>
  <c r="Z903" i="5"/>
  <c r="Z891" i="5"/>
  <c r="Z895" i="5"/>
  <c r="H323" i="5"/>
  <c r="H322" i="5"/>
  <c r="I219" i="6"/>
  <c r="Z219" i="6" s="1"/>
  <c r="Z175" i="6"/>
  <c r="N175" i="6"/>
  <c r="H138" i="6"/>
  <c r="Z138" i="6" s="1"/>
  <c r="N158" i="6"/>
  <c r="Z238" i="6"/>
  <c r="N183" i="6"/>
  <c r="S227" i="6"/>
  <c r="Z227" i="6" s="1"/>
  <c r="H125" i="6"/>
  <c r="Z125" i="6" s="1"/>
  <c r="Z577" i="5"/>
  <c r="Z32" i="5"/>
  <c r="Z570" i="5"/>
  <c r="Z40" i="5"/>
  <c r="Z563" i="5"/>
  <c r="Z564" i="5"/>
  <c r="Z567" i="5"/>
  <c r="Z560" i="5"/>
  <c r="Z557" i="5"/>
  <c r="Z573" i="5"/>
  <c r="H601" i="5"/>
  <c r="Z601" i="5" s="1"/>
  <c r="Z588" i="5"/>
  <c r="Z86" i="5"/>
  <c r="Z38" i="5"/>
  <c r="Z27" i="5"/>
  <c r="Z136" i="5"/>
  <c r="Z39" i="5"/>
  <c r="Z28" i="5"/>
  <c r="Z49" i="5"/>
  <c r="Z148" i="5"/>
  <c r="Z21" i="5"/>
  <c r="Z43" i="5"/>
  <c r="Z15" i="5"/>
  <c r="Z20" i="5"/>
  <c r="Z33" i="5"/>
  <c r="Z48" i="5"/>
  <c r="Z94" i="5"/>
  <c r="Z81" i="5"/>
  <c r="Z82" i="5"/>
  <c r="Z92" i="5"/>
  <c r="Z103" i="5"/>
  <c r="Z93" i="5"/>
  <c r="Z140" i="5"/>
  <c r="Z75" i="5"/>
  <c r="Z97" i="5"/>
  <c r="Z147" i="5"/>
  <c r="Z66" i="5"/>
  <c r="Z69" i="5"/>
  <c r="Z74" i="5"/>
  <c r="Z87" i="5"/>
  <c r="Z102" i="5"/>
  <c r="Z248" i="5"/>
  <c r="Z194" i="5"/>
  <c r="Z146" i="5"/>
  <c r="Z195" i="5"/>
  <c r="Z135" i="5"/>
  <c r="Z157" i="5"/>
  <c r="Z205" i="5"/>
  <c r="Z129" i="5"/>
  <c r="Z151" i="5"/>
  <c r="Z210" i="5"/>
  <c r="Z123" i="5"/>
  <c r="Z128" i="5"/>
  <c r="Z141" i="5"/>
  <c r="Z156" i="5"/>
  <c r="Z177" i="5"/>
  <c r="Z182" i="5"/>
  <c r="Z189" i="5"/>
  <c r="Z201" i="5"/>
  <c r="Z190" i="5"/>
  <c r="Z202" i="5"/>
  <c r="Z211" i="5"/>
  <c r="Z200" i="5"/>
  <c r="Z174" i="5"/>
  <c r="Z243" i="5"/>
  <c r="Z302" i="5"/>
  <c r="Z244" i="5"/>
  <c r="Z254" i="5"/>
  <c r="Z249" i="5"/>
  <c r="Z265" i="5"/>
  <c r="Z255" i="5"/>
  <c r="Z237" i="5"/>
  <c r="Z259" i="5"/>
  <c r="Z364" i="5"/>
  <c r="Z256" i="5"/>
  <c r="Z231" i="5"/>
  <c r="Z236" i="5"/>
  <c r="Z264" i="5"/>
  <c r="Z310" i="5"/>
  <c r="Z297" i="5"/>
  <c r="Z298" i="5"/>
  <c r="Z308" i="5"/>
  <c r="Z319" i="5"/>
  <c r="Z309" i="5"/>
  <c r="Z406" i="5"/>
  <c r="Z291" i="5"/>
  <c r="Z313" i="5"/>
  <c r="Z282" i="5"/>
  <c r="Z372" i="5"/>
  <c r="Z344" i="5"/>
  <c r="Z285" i="5"/>
  <c r="Z290" i="5"/>
  <c r="Z303" i="5"/>
  <c r="Z318" i="5"/>
  <c r="Z339" i="5"/>
  <c r="Z417" i="5"/>
  <c r="Z352" i="5"/>
  <c r="Z362" i="5"/>
  <c r="Z363" i="5"/>
  <c r="Z373" i="5"/>
  <c r="Z351" i="5"/>
  <c r="Z357" i="5"/>
  <c r="Z367" i="5"/>
  <c r="Z356" i="5"/>
  <c r="Z345" i="5"/>
  <c r="Z421" i="5"/>
  <c r="Z405" i="5"/>
  <c r="Z418" i="5"/>
  <c r="Z416" i="5"/>
  <c r="Z465" i="5"/>
  <c r="Z427" i="5"/>
  <c r="Z399" i="5"/>
  <c r="Z410" i="5"/>
  <c r="Z393" i="5"/>
  <c r="Z398" i="5"/>
  <c r="Z411" i="5"/>
  <c r="Z426" i="5"/>
  <c r="Z473" i="5"/>
  <c r="Z460" i="5"/>
  <c r="Z471" i="5"/>
  <c r="Z461" i="5"/>
  <c r="Z482" i="5"/>
  <c r="Z472" i="5"/>
  <c r="Z454" i="5"/>
  <c r="Z476" i="5"/>
  <c r="Z445" i="5"/>
  <c r="Z448" i="5"/>
  <c r="Z453" i="5"/>
  <c r="Z466" i="5"/>
  <c r="Z481" i="5"/>
  <c r="Z364" i="6"/>
  <c r="K364" i="6"/>
  <c r="N157" i="6"/>
  <c r="Z157" i="6"/>
  <c r="S246" i="6"/>
  <c r="Z246" i="6" s="1"/>
  <c r="N112" i="6"/>
  <c r="Z112" i="6" s="1"/>
  <c r="N134" i="6"/>
  <c r="Z134" i="6" s="1"/>
  <c r="Z131" i="6"/>
  <c r="N131" i="6"/>
  <c r="R23" i="6"/>
  <c r="Z23" i="6" s="1"/>
  <c r="S77" i="6"/>
  <c r="Z77" i="6" s="1"/>
  <c r="E119" i="6"/>
  <c r="N181" i="6"/>
  <c r="Z181" i="6" s="1"/>
  <c r="S232" i="6"/>
  <c r="Z232" i="6" s="1"/>
  <c r="S245" i="6"/>
  <c r="Z245" i="6" s="1"/>
  <c r="S235" i="6"/>
  <c r="Z235" i="6" s="1"/>
  <c r="H122" i="6"/>
  <c r="Z122" i="6" s="1"/>
  <c r="Z135" i="6"/>
  <c r="N154" i="6"/>
  <c r="Z154" i="6"/>
  <c r="Z161" i="6"/>
  <c r="N161" i="6"/>
  <c r="N179" i="6"/>
  <c r="Z179" i="6" s="1"/>
  <c r="H207" i="6"/>
  <c r="Z207" i="6" s="1"/>
  <c r="I218" i="6"/>
  <c r="Z218" i="6" s="1"/>
  <c r="N167" i="6"/>
  <c r="Z167" i="6"/>
  <c r="Z173" i="6"/>
  <c r="E211" i="6"/>
  <c r="H211" i="6" s="1"/>
  <c r="N257" i="6"/>
  <c r="Z224" i="6"/>
  <c r="S224" i="6"/>
  <c r="F407" i="6"/>
  <c r="H407" i="6" s="1"/>
  <c r="U202" i="6"/>
  <c r="U408" i="6" s="1"/>
  <c r="X409" i="6" s="1"/>
  <c r="Y241" i="6"/>
  <c r="Z241" i="6" s="1"/>
  <c r="H618" i="5"/>
  <c r="A618" i="5"/>
  <c r="H526" i="5"/>
  <c r="A526" i="5"/>
  <c r="H527" i="5"/>
  <c r="A527" i="5"/>
  <c r="H494" i="5"/>
  <c r="A494" i="5"/>
  <c r="D406" i="6"/>
  <c r="H406" i="6" s="1"/>
  <c r="N406" i="6" s="1"/>
  <c r="D405" i="6"/>
  <c r="H405" i="6" s="1"/>
  <c r="Z405" i="6" s="1"/>
  <c r="D404" i="6"/>
  <c r="H404" i="6" s="1"/>
  <c r="D403" i="6"/>
  <c r="H403" i="6" s="1"/>
  <c r="D402" i="6"/>
  <c r="H402" i="6" s="1"/>
  <c r="Z402" i="6" s="1"/>
  <c r="Z202" i="6" l="1"/>
  <c r="E408" i="6"/>
  <c r="I323" i="5"/>
  <c r="Z323" i="5" s="1"/>
  <c r="S494" i="5"/>
  <c r="Z494" i="5" s="1"/>
  <c r="I322" i="5"/>
  <c r="Z322" i="5" s="1"/>
  <c r="H969" i="5"/>
  <c r="Z969" i="5" s="1"/>
  <c r="Z1365" i="5"/>
  <c r="H965" i="5"/>
  <c r="Z965" i="5" s="1"/>
  <c r="Z406" i="6"/>
  <c r="N403" i="6"/>
  <c r="Z403" i="6" s="1"/>
  <c r="H119" i="6"/>
  <c r="Z119" i="6" s="1"/>
  <c r="N404" i="6"/>
  <c r="Z404" i="6" s="1"/>
  <c r="Z211" i="6"/>
  <c r="N211" i="6"/>
  <c r="Z618" i="5"/>
  <c r="Z526" i="5"/>
  <c r="Z527" i="5"/>
  <c r="D12" i="6" l="1"/>
  <c r="H12" i="6" s="1"/>
  <c r="Z12" i="6" s="1"/>
  <c r="D13" i="6"/>
  <c r="H13" i="6" s="1"/>
  <c r="Z13" i="6" s="1"/>
  <c r="D14" i="6"/>
  <c r="H14" i="6" s="1"/>
  <c r="Z14" i="6" s="1"/>
  <c r="D15" i="6"/>
  <c r="H15" i="6" s="1"/>
  <c r="Z15" i="6" s="1"/>
  <c r="D16" i="6"/>
  <c r="H16" i="6" s="1"/>
  <c r="Z16" i="6" s="1"/>
  <c r="D17" i="6"/>
  <c r="H17" i="6" s="1"/>
  <c r="Z17" i="6" s="1"/>
  <c r="D18" i="6"/>
  <c r="H18" i="6" s="1"/>
  <c r="Z18" i="6" s="1"/>
  <c r="H950" i="5" l="1"/>
  <c r="H949" i="5"/>
  <c r="H948" i="5"/>
  <c r="H947" i="5"/>
  <c r="Z947" i="5" s="1"/>
  <c r="H946" i="5"/>
  <c r="H945" i="5"/>
  <c r="Z945" i="5" s="1"/>
  <c r="H938" i="5"/>
  <c r="H937" i="5"/>
  <c r="Z937" i="5" s="1"/>
  <c r="H634" i="5"/>
  <c r="Z634" i="5" s="1"/>
  <c r="H633" i="5"/>
  <c r="Z633" i="5" s="1"/>
  <c r="H508" i="5"/>
  <c r="H507" i="5"/>
  <c r="Z507" i="5" s="1"/>
  <c r="H506" i="5"/>
  <c r="H505" i="5"/>
  <c r="Z505" i="5" s="1"/>
  <c r="H504" i="5"/>
  <c r="Z504" i="5" s="1"/>
  <c r="H503" i="5"/>
  <c r="Z503" i="5" s="1"/>
  <c r="H502" i="5"/>
  <c r="H501" i="5"/>
  <c r="H500" i="5"/>
  <c r="Z500" i="5" s="1"/>
  <c r="H499" i="5"/>
  <c r="Z499" i="5" s="1"/>
  <c r="H498" i="5"/>
  <c r="Z498" i="5" s="1"/>
  <c r="H497" i="5"/>
  <c r="Z497" i="5" s="1"/>
  <c r="H496" i="5"/>
  <c r="Z496" i="5" s="1"/>
  <c r="A949" i="5"/>
  <c r="A948" i="5"/>
  <c r="A947" i="5"/>
  <c r="A946" i="5"/>
  <c r="A945" i="5"/>
  <c r="A950" i="5"/>
  <c r="A938" i="5"/>
  <c r="A937" i="5"/>
  <c r="A634" i="5"/>
  <c r="A633" i="5"/>
  <c r="A502" i="5"/>
  <c r="A501" i="5"/>
  <c r="A500" i="5"/>
  <c r="A499" i="5"/>
  <c r="A504" i="5"/>
  <c r="A503" i="5"/>
  <c r="A498" i="5"/>
  <c r="A497" i="5"/>
  <c r="A506" i="5"/>
  <c r="A505" i="5"/>
  <c r="A507" i="5"/>
  <c r="A496" i="5"/>
  <c r="A508" i="5"/>
  <c r="A1560" i="5"/>
  <c r="A1559" i="5"/>
  <c r="A1558" i="5"/>
  <c r="A1557" i="5"/>
  <c r="A1553" i="5"/>
  <c r="A1552" i="5"/>
  <c r="A1551" i="5"/>
  <c r="A1550" i="5"/>
  <c r="A1549" i="5"/>
  <c r="A1548" i="5"/>
  <c r="A1547" i="5"/>
  <c r="A1546" i="5"/>
  <c r="A1545" i="5"/>
  <c r="A1544" i="5"/>
  <c r="A1543" i="5"/>
  <c r="A1542" i="5"/>
  <c r="A1541" i="5"/>
  <c r="A1540" i="5"/>
  <c r="A1539" i="5"/>
  <c r="A1538" i="5"/>
  <c r="A1537" i="5"/>
  <c r="A1536" i="5"/>
  <c r="A1535" i="5"/>
  <c r="A1534" i="5"/>
  <c r="A1533" i="5"/>
  <c r="A1532" i="5"/>
  <c r="A1531" i="5"/>
  <c r="A1530" i="5"/>
  <c r="A1529" i="5"/>
  <c r="A1528" i="5"/>
  <c r="A1527" i="5"/>
  <c r="A1526" i="5"/>
  <c r="A1525" i="5"/>
  <c r="A1524" i="5"/>
  <c r="A1523" i="5"/>
  <c r="A1522" i="5"/>
  <c r="A1521" i="5"/>
  <c r="A1520" i="5"/>
  <c r="A1519" i="5"/>
  <c r="A1518" i="5"/>
  <c r="A1517" i="5"/>
  <c r="A1516" i="5"/>
  <c r="A1515" i="5"/>
  <c r="A1514" i="5"/>
  <c r="A1513" i="5"/>
  <c r="A1512" i="5"/>
  <c r="A1511" i="5"/>
  <c r="A1510" i="5"/>
  <c r="A1509" i="5"/>
  <c r="A1508" i="5"/>
  <c r="A1507" i="5"/>
  <c r="A1506" i="5"/>
  <c r="A1505" i="5"/>
  <c r="A1504" i="5"/>
  <c r="A1503" i="5"/>
  <c r="A1502" i="5"/>
  <c r="A1501" i="5"/>
  <c r="A1500" i="5"/>
  <c r="A1499" i="5"/>
  <c r="A1498" i="5"/>
  <c r="A1497" i="5"/>
  <c r="A1496" i="5"/>
  <c r="A1495" i="5"/>
  <c r="A1494" i="5"/>
  <c r="A1493" i="5"/>
  <c r="A1492" i="5"/>
  <c r="A1491" i="5"/>
  <c r="A1490" i="5"/>
  <c r="A1489" i="5"/>
  <c r="A1488" i="5"/>
  <c r="A1487" i="5"/>
  <c r="A1486" i="5"/>
  <c r="A1485" i="5"/>
  <c r="A1484" i="5"/>
  <c r="A1483" i="5"/>
  <c r="A1482" i="5"/>
  <c r="A1481" i="5"/>
  <c r="A1480" i="5"/>
  <c r="A1479" i="5"/>
  <c r="A1478" i="5"/>
  <c r="A1477" i="5"/>
  <c r="A1476" i="5"/>
  <c r="A1475" i="5"/>
  <c r="A1474" i="5"/>
  <c r="A1473" i="5"/>
  <c r="A1472" i="5"/>
  <c r="A1471" i="5"/>
  <c r="A1470" i="5"/>
  <c r="A1469" i="5"/>
  <c r="A1468" i="5"/>
  <c r="A1467" i="5"/>
  <c r="A1466" i="5"/>
  <c r="A1465" i="5"/>
  <c r="A1464" i="5"/>
  <c r="A1463" i="5"/>
  <c r="A1462" i="5"/>
  <c r="A1461" i="5"/>
  <c r="A1460" i="5"/>
  <c r="A1459" i="5"/>
  <c r="A1458" i="5"/>
  <c r="A1457" i="5"/>
  <c r="A1456" i="5"/>
  <c r="A1455" i="5"/>
  <c r="A1454" i="5"/>
  <c r="A1453" i="5"/>
  <c r="A1452" i="5"/>
  <c r="A1451" i="5"/>
  <c r="A1450" i="5"/>
  <c r="A1449" i="5"/>
  <c r="A1448" i="5"/>
  <c r="A1447" i="5"/>
  <c r="A1446" i="5"/>
  <c r="A1445" i="5"/>
  <c r="A1444" i="5"/>
  <c r="A1443" i="5"/>
  <c r="A1442" i="5"/>
  <c r="A1441" i="5"/>
  <c r="A1440" i="5"/>
  <c r="A1439" i="5"/>
  <c r="A1438" i="5"/>
  <c r="A1437" i="5"/>
  <c r="A1436" i="5"/>
  <c r="A1435" i="5"/>
  <c r="A1434" i="5"/>
  <c r="A1433" i="5"/>
  <c r="A1432" i="5"/>
  <c r="A1431" i="5"/>
  <c r="A1430" i="5"/>
  <c r="A1429" i="5"/>
  <c r="A1428" i="5"/>
  <c r="A1427" i="5"/>
  <c r="A1426" i="5"/>
  <c r="A1425" i="5"/>
  <c r="A1424" i="5"/>
  <c r="A1423" i="5"/>
  <c r="A1422" i="5"/>
  <c r="A1421" i="5"/>
  <c r="A1420" i="5"/>
  <c r="A1419" i="5"/>
  <c r="A1418" i="5"/>
  <c r="A1417" i="5"/>
  <c r="A1416" i="5"/>
  <c r="A1415" i="5"/>
  <c r="A1414" i="5"/>
  <c r="A1413" i="5"/>
  <c r="A1236" i="5"/>
  <c r="A1235" i="5"/>
  <c r="A1234" i="5"/>
  <c r="A1233" i="5"/>
  <c r="A1232" i="5"/>
  <c r="A1231" i="5"/>
  <c r="A1230" i="5"/>
  <c r="A1229" i="5"/>
  <c r="A1228" i="5"/>
  <c r="A1226" i="5"/>
  <c r="A1225" i="5"/>
  <c r="A1224" i="5"/>
  <c r="A1223" i="5"/>
  <c r="A1222" i="5"/>
  <c r="A1221" i="5"/>
  <c r="A1220" i="5"/>
  <c r="A1219" i="5"/>
  <c r="A1218" i="5"/>
  <c r="A1217" i="5"/>
  <c r="A1216" i="5"/>
  <c r="A1215" i="5"/>
  <c r="A1214" i="5"/>
  <c r="A1213" i="5"/>
  <c r="A1212" i="5"/>
  <c r="A1211" i="5"/>
  <c r="A1210" i="5"/>
  <c r="A1209" i="5"/>
  <c r="A1208" i="5"/>
  <c r="A1207" i="5"/>
  <c r="A1206" i="5"/>
  <c r="A1205" i="5"/>
  <c r="A1204" i="5"/>
  <c r="A1203" i="5"/>
  <c r="A1202" i="5"/>
  <c r="A1201" i="5"/>
  <c r="A1200" i="5"/>
  <c r="A1199" i="5"/>
  <c r="A1198" i="5"/>
  <c r="A1197" i="5"/>
  <c r="A986" i="5"/>
  <c r="A985" i="5"/>
  <c r="A984" i="5"/>
  <c r="A983" i="5"/>
  <c r="A982" i="5"/>
  <c r="A981" i="5"/>
  <c r="A980" i="5"/>
  <c r="A979" i="5"/>
  <c r="A978" i="5"/>
  <c r="A977" i="5"/>
  <c r="A976" i="5"/>
  <c r="A975" i="5"/>
  <c r="A974" i="5"/>
  <c r="A973" i="5"/>
  <c r="A972" i="5"/>
  <c r="A971" i="5"/>
  <c r="A970" i="5"/>
  <c r="A952" i="5"/>
  <c r="A944" i="5"/>
  <c r="A943" i="5"/>
  <c r="A942" i="5"/>
  <c r="A941" i="5"/>
  <c r="A940" i="5"/>
  <c r="A939" i="5"/>
  <c r="A934" i="5"/>
  <c r="A933" i="5"/>
  <c r="A932" i="5"/>
  <c r="A931" i="5"/>
  <c r="A930" i="5"/>
  <c r="A929" i="5"/>
  <c r="A928" i="5"/>
  <c r="A927" i="5"/>
  <c r="A926" i="5"/>
  <c r="A925" i="5"/>
  <c r="A924" i="5"/>
  <c r="A923" i="5"/>
  <c r="A922" i="5"/>
  <c r="A921" i="5"/>
  <c r="A920" i="5"/>
  <c r="A919" i="5"/>
  <c r="A918" i="5"/>
  <c r="A917" i="5"/>
  <c r="A916" i="5"/>
  <c r="A915" i="5"/>
  <c r="A914" i="5"/>
  <c r="A913" i="5"/>
  <c r="A912" i="5"/>
  <c r="A911" i="5"/>
  <c r="A910" i="5"/>
  <c r="A909" i="5"/>
  <c r="A908" i="5"/>
  <c r="A907" i="5"/>
  <c r="A906" i="5"/>
  <c r="A905" i="5"/>
  <c r="A676" i="5"/>
  <c r="A674" i="5"/>
  <c r="A672" i="5"/>
  <c r="A671" i="5"/>
  <c r="A670" i="5"/>
  <c r="A669" i="5"/>
  <c r="A668" i="5"/>
  <c r="A667" i="5"/>
  <c r="A666" i="5"/>
  <c r="A665" i="5"/>
  <c r="A664" i="5"/>
  <c r="A663" i="5"/>
  <c r="A662" i="5"/>
  <c r="A661" i="5"/>
  <c r="A660" i="5"/>
  <c r="A659" i="5"/>
  <c r="A658" i="5"/>
  <c r="A657" i="5"/>
  <c r="A656" i="5"/>
  <c r="A655" i="5"/>
  <c r="A654" i="5"/>
  <c r="A653" i="5"/>
  <c r="A652" i="5"/>
  <c r="A651" i="5"/>
  <c r="A650" i="5"/>
  <c r="A649" i="5"/>
  <c r="A648" i="5"/>
  <c r="A647" i="5"/>
  <c r="A646" i="5"/>
  <c r="A645" i="5"/>
  <c r="A644" i="5"/>
  <c r="A643" i="5"/>
  <c r="A642" i="5"/>
  <c r="A641" i="5"/>
  <c r="A640" i="5"/>
  <c r="A639" i="5"/>
  <c r="A638" i="5"/>
  <c r="A637" i="5"/>
  <c r="A636" i="5"/>
  <c r="A635" i="5"/>
  <c r="A632" i="5"/>
  <c r="A631" i="5"/>
  <c r="A630" i="5"/>
  <c r="A629" i="5"/>
  <c r="A628" i="5"/>
  <c r="A627" i="5"/>
  <c r="A626" i="5"/>
  <c r="A625" i="5"/>
  <c r="A624" i="5"/>
  <c r="A623" i="5"/>
  <c r="A622" i="5"/>
  <c r="A621" i="5"/>
  <c r="A620" i="5"/>
  <c r="A619" i="5"/>
  <c r="A617" i="5"/>
  <c r="A616" i="5"/>
  <c r="A615" i="5"/>
  <c r="A614" i="5"/>
  <c r="A613" i="5"/>
  <c r="A612" i="5"/>
  <c r="A611" i="5"/>
  <c r="A610" i="5"/>
  <c r="A609" i="5"/>
  <c r="A608" i="5"/>
  <c r="A607" i="5"/>
  <c r="A551" i="5"/>
  <c r="A550" i="5"/>
  <c r="A549" i="5"/>
  <c r="A548" i="5"/>
  <c r="A547" i="5"/>
  <c r="A546" i="5"/>
  <c r="A545" i="5"/>
  <c r="A544" i="5"/>
  <c r="A543" i="5"/>
  <c r="A542" i="5"/>
  <c r="A541" i="5"/>
  <c r="A540" i="5"/>
  <c r="A539" i="5"/>
  <c r="A538" i="5"/>
  <c r="A537" i="5"/>
  <c r="A536" i="5"/>
  <c r="A535" i="5"/>
  <c r="A534" i="5"/>
  <c r="A533" i="5"/>
  <c r="A532" i="5"/>
  <c r="A531" i="5"/>
  <c r="A530" i="5"/>
  <c r="A529" i="5"/>
  <c r="A528" i="5"/>
  <c r="A525" i="5"/>
  <c r="A524" i="5"/>
  <c r="A523" i="5"/>
  <c r="A522" i="5"/>
  <c r="A521" i="5"/>
  <c r="A520" i="5"/>
  <c r="A519" i="5"/>
  <c r="A518" i="5"/>
  <c r="A517" i="5"/>
  <c r="A516" i="5"/>
  <c r="A515" i="5"/>
  <c r="A514" i="5"/>
  <c r="A513" i="5"/>
  <c r="A512" i="5"/>
  <c r="A511" i="5"/>
  <c r="A510" i="5"/>
  <c r="A509" i="5"/>
  <c r="A495" i="5"/>
  <c r="A493" i="5"/>
  <c r="A492" i="5"/>
  <c r="A491" i="5"/>
  <c r="A488" i="5"/>
  <c r="A487" i="5"/>
  <c r="A486" i="5"/>
  <c r="A485" i="5"/>
  <c r="A484" i="5"/>
  <c r="A9" i="5"/>
  <c r="A8" i="5"/>
  <c r="A7" i="5"/>
  <c r="A6" i="5"/>
  <c r="A5" i="5"/>
  <c r="A4" i="5"/>
  <c r="S506" i="5" l="1"/>
  <c r="Z506" i="5" s="1"/>
  <c r="S508" i="5"/>
  <c r="Z508" i="5" s="1"/>
  <c r="S501" i="5"/>
  <c r="Z501" i="5" s="1"/>
  <c r="N948" i="5"/>
  <c r="Z948" i="5" s="1"/>
  <c r="S502" i="5"/>
  <c r="Z502" i="5" s="1"/>
  <c r="N946" i="5"/>
  <c r="Z946" i="5" s="1"/>
  <c r="Z949" i="5"/>
  <c r="Z938" i="5"/>
  <c r="Z950" i="5"/>
  <c r="D340" i="6" l="1"/>
  <c r="H340" i="6" s="1"/>
  <c r="Z340" i="6" s="1"/>
  <c r="D301" i="6"/>
  <c r="H301" i="6" s="1"/>
  <c r="N301" i="6" s="1"/>
  <c r="Z301" i="6" s="1"/>
  <c r="D309" i="6"/>
  <c r="H309" i="6" s="1"/>
  <c r="N309" i="6" s="1"/>
  <c r="Z309" i="6" s="1"/>
  <c r="D316" i="6"/>
  <c r="H316" i="6" s="1"/>
  <c r="Z316" i="6" s="1"/>
  <c r="D324" i="6"/>
  <c r="H324" i="6" s="1"/>
  <c r="Z324" i="6" s="1"/>
  <c r="D332" i="6"/>
  <c r="H332" i="6" s="1"/>
  <c r="Z332" i="6" s="1"/>
  <c r="D293" i="6"/>
  <c r="H293" i="6" s="1"/>
  <c r="Z293" i="6" s="1"/>
  <c r="D292" i="6"/>
  <c r="H292" i="6" s="1"/>
  <c r="Z292" i="6" s="1"/>
  <c r="D300" i="6"/>
  <c r="H300" i="6" s="1"/>
  <c r="Z300" i="6" s="1"/>
  <c r="D308" i="6"/>
  <c r="H308" i="6" s="1"/>
  <c r="Z308" i="6" s="1"/>
  <c r="D323" i="6"/>
  <c r="H323" i="6" s="1"/>
  <c r="N323" i="6" s="1"/>
  <c r="Z323" i="6" s="1"/>
  <c r="D331" i="6"/>
  <c r="H331" i="6" s="1"/>
  <c r="N331" i="6" s="1"/>
  <c r="Z331" i="6" s="1"/>
  <c r="D339" i="6"/>
  <c r="H339" i="6" s="1"/>
  <c r="N339" i="6" s="1"/>
  <c r="Z339" i="6" s="1"/>
  <c r="D354" i="6"/>
  <c r="H354" i="6" s="1"/>
  <c r="N354" i="6" s="1"/>
  <c r="Z354" i="6" s="1"/>
  <c r="D362" i="6"/>
  <c r="H362" i="6" s="1"/>
  <c r="K362" i="6" s="1"/>
  <c r="Z362" i="6" s="1"/>
  <c r="D377" i="6"/>
  <c r="H377" i="6" s="1"/>
  <c r="Z377" i="6" s="1"/>
  <c r="D388" i="6"/>
  <c r="H388" i="6" s="1"/>
  <c r="N388" i="6" s="1"/>
  <c r="Z388" i="6" s="1"/>
  <c r="D299" i="6"/>
  <c r="H299" i="6" s="1"/>
  <c r="N299" i="6" s="1"/>
  <c r="Z299" i="6" s="1"/>
  <c r="D307" i="6"/>
  <c r="H307" i="6" s="1"/>
  <c r="N307" i="6" s="1"/>
  <c r="Z307" i="6" s="1"/>
  <c r="D315" i="6"/>
  <c r="H315" i="6" s="1"/>
  <c r="N315" i="6" s="1"/>
  <c r="Z315" i="6" s="1"/>
  <c r="D322" i="6"/>
  <c r="H322" i="6" s="1"/>
  <c r="Z322" i="6" s="1"/>
  <c r="D330" i="6"/>
  <c r="H330" i="6" s="1"/>
  <c r="Z330" i="6" s="1"/>
  <c r="D338" i="6"/>
  <c r="H338" i="6" s="1"/>
  <c r="Z338" i="6" s="1"/>
  <c r="D345" i="6"/>
  <c r="H345" i="6" s="1"/>
  <c r="N345" i="6" s="1"/>
  <c r="Z345" i="6" s="1"/>
  <c r="D387" i="6"/>
  <c r="H387" i="6" s="1"/>
  <c r="Z387" i="6" s="1"/>
  <c r="D355" i="6"/>
  <c r="H355" i="6" s="1"/>
  <c r="Z355" i="6" s="1"/>
  <c r="D373" i="6"/>
  <c r="H373" i="6" s="1"/>
  <c r="N373" i="6" s="1"/>
  <c r="Z373" i="6" s="1"/>
  <c r="D389" i="6"/>
  <c r="H389" i="6" s="1"/>
  <c r="N389" i="6" s="1"/>
  <c r="Z389" i="6" s="1"/>
  <c r="D294" i="6"/>
  <c r="F294" i="6" s="1"/>
  <c r="D317" i="6"/>
  <c r="H317" i="6" s="1"/>
  <c r="N317" i="6" s="1"/>
  <c r="Z317" i="6" s="1"/>
  <c r="D341" i="6"/>
  <c r="H341" i="6" s="1"/>
  <c r="N341" i="6" s="1"/>
  <c r="Z341" i="6" s="1"/>
  <c r="D348" i="6"/>
  <c r="H348" i="6" s="1"/>
  <c r="K348" i="6" s="1"/>
  <c r="D356" i="6"/>
  <c r="H356" i="6" s="1"/>
  <c r="N356" i="6" s="1"/>
  <c r="Z356" i="6" s="1"/>
  <c r="D374" i="6"/>
  <c r="H374" i="6" s="1"/>
  <c r="Z374" i="6" s="1"/>
  <c r="D382" i="6"/>
  <c r="H382" i="6" s="1"/>
  <c r="Z382" i="6" s="1"/>
  <c r="D390" i="6"/>
  <c r="H390" i="6" s="1"/>
  <c r="Z390" i="6" s="1"/>
  <c r="D302" i="6"/>
  <c r="H302" i="6" s="1"/>
  <c r="Z302" i="6" s="1"/>
  <c r="D333" i="6"/>
  <c r="H333" i="6" s="1"/>
  <c r="N333" i="6" s="1"/>
  <c r="Z333" i="6" s="1"/>
  <c r="D310" i="6"/>
  <c r="H310" i="6" s="1"/>
  <c r="Z310" i="6" s="1"/>
  <c r="D325" i="6"/>
  <c r="H325" i="6" s="1"/>
  <c r="N325" i="6" s="1"/>
  <c r="Z325" i="6" s="1"/>
  <c r="D326" i="6"/>
  <c r="H326" i="6" s="1"/>
  <c r="Z326" i="6" s="1"/>
  <c r="D334" i="6"/>
  <c r="H334" i="6" s="1"/>
  <c r="Z334" i="6" s="1"/>
  <c r="D342" i="6"/>
  <c r="H342" i="6" s="1"/>
  <c r="Z342" i="6" s="1"/>
  <c r="D349" i="6"/>
  <c r="H349" i="6" s="1"/>
  <c r="Z349" i="6" s="1"/>
  <c r="D383" i="6"/>
  <c r="H383" i="6" s="1"/>
  <c r="Z383" i="6" s="1"/>
  <c r="D318" i="6"/>
  <c r="H318" i="6" s="1"/>
  <c r="Z318" i="6" s="1"/>
  <c r="D367" i="6"/>
  <c r="H367" i="6" s="1"/>
  <c r="K367" i="6" s="1"/>
  <c r="Z367" i="6" s="1"/>
  <c r="D295" i="6"/>
  <c r="H295" i="6" s="1"/>
  <c r="Z295" i="6" s="1"/>
  <c r="D311" i="6"/>
  <c r="H311" i="6" s="1"/>
  <c r="N311" i="6" s="1"/>
  <c r="Z311" i="6" s="1"/>
  <c r="D376" i="6"/>
  <c r="H376" i="6" s="1"/>
  <c r="N376" i="6" s="1"/>
  <c r="Z376" i="6" s="1"/>
  <c r="D391" i="6"/>
  <c r="H391" i="6" s="1"/>
  <c r="N391" i="6" s="1"/>
  <c r="Z391" i="6" s="1"/>
  <c r="D296" i="6"/>
  <c r="F296" i="6" s="1"/>
  <c r="H296" i="6" s="1"/>
  <c r="Z296" i="6" s="1"/>
  <c r="D304" i="6"/>
  <c r="H304" i="6" s="1"/>
  <c r="Z304" i="6" s="1"/>
  <c r="D312" i="6"/>
  <c r="H312" i="6" s="1"/>
  <c r="Z312" i="6" s="1"/>
  <c r="D319" i="6"/>
  <c r="H319" i="6" s="1"/>
  <c r="N319" i="6" s="1"/>
  <c r="Z319" i="6" s="1"/>
  <c r="D327" i="6"/>
  <c r="H327" i="6" s="1"/>
  <c r="N327" i="6" s="1"/>
  <c r="Z327" i="6" s="1"/>
  <c r="D335" i="6"/>
  <c r="H335" i="6" s="1"/>
  <c r="N335" i="6" s="1"/>
  <c r="Z335" i="6" s="1"/>
  <c r="D350" i="6"/>
  <c r="H350" i="6" s="1"/>
  <c r="Z350" i="6" s="1"/>
  <c r="D358" i="6"/>
  <c r="H358" i="6" s="1"/>
  <c r="Z358" i="6" s="1"/>
  <c r="D378" i="6"/>
  <c r="H378" i="6" s="1"/>
  <c r="N378" i="6" s="1"/>
  <c r="Z378" i="6" s="1"/>
  <c r="D384" i="6"/>
  <c r="H384" i="6" s="1"/>
  <c r="Z384" i="6" s="1"/>
  <c r="D291" i="6"/>
  <c r="H291" i="6" s="1"/>
  <c r="N291" i="6" s="1"/>
  <c r="D297" i="6"/>
  <c r="H297" i="6" s="1"/>
  <c r="Z297" i="6" s="1"/>
  <c r="D305" i="6"/>
  <c r="H305" i="6" s="1"/>
  <c r="N305" i="6" s="1"/>
  <c r="Z305" i="6" s="1"/>
  <c r="D313" i="6"/>
  <c r="H313" i="6" s="1"/>
  <c r="N313" i="6" s="1"/>
  <c r="Z313" i="6" s="1"/>
  <c r="D320" i="6"/>
  <c r="H320" i="6" s="1"/>
  <c r="Z320" i="6" s="1"/>
  <c r="D328" i="6"/>
  <c r="H328" i="6" s="1"/>
  <c r="Z328" i="6" s="1"/>
  <c r="D336" i="6"/>
  <c r="H336" i="6" s="1"/>
  <c r="Z336" i="6" s="1"/>
  <c r="D343" i="6"/>
  <c r="H343" i="6" s="1"/>
  <c r="D351" i="6"/>
  <c r="H351" i="6" s="1"/>
  <c r="N351" i="6" s="1"/>
  <c r="Z351" i="6" s="1"/>
  <c r="D359" i="6"/>
  <c r="F359" i="6" s="1"/>
  <c r="H359" i="6" s="1"/>
  <c r="D385" i="6"/>
  <c r="H385" i="6" s="1"/>
  <c r="N385" i="6" s="1"/>
  <c r="Z385" i="6" s="1"/>
  <c r="D303" i="6"/>
  <c r="H303" i="6" s="1"/>
  <c r="N303" i="6" s="1"/>
  <c r="Z303" i="6" s="1"/>
  <c r="D314" i="6"/>
  <c r="H314" i="6" s="1"/>
  <c r="Z314" i="6" s="1"/>
  <c r="D321" i="6"/>
  <c r="H321" i="6" s="1"/>
  <c r="N321" i="6" s="1"/>
  <c r="Z321" i="6" s="1"/>
  <c r="D329" i="6"/>
  <c r="H329" i="6" s="1"/>
  <c r="D337" i="6"/>
  <c r="H337" i="6" s="1"/>
  <c r="N337" i="6" s="1"/>
  <c r="Z337" i="6" s="1"/>
  <c r="D344" i="6"/>
  <c r="H344" i="6" s="1"/>
  <c r="Z344" i="6" s="1"/>
  <c r="D352" i="6"/>
  <c r="H352" i="6" s="1"/>
  <c r="Z352" i="6" s="1"/>
  <c r="D353" i="6"/>
  <c r="H353" i="6" s="1"/>
  <c r="Z353" i="6" s="1"/>
  <c r="D346" i="6"/>
  <c r="H346" i="6" s="1"/>
  <c r="Z346" i="6" s="1"/>
  <c r="D347" i="6"/>
  <c r="H347" i="6" s="1"/>
  <c r="Z347" i="6" s="1"/>
  <c r="D366" i="6"/>
  <c r="H366" i="6" s="1"/>
  <c r="Z366" i="6" s="1"/>
  <c r="D365" i="6"/>
  <c r="H365" i="6" s="1"/>
  <c r="Z365" i="6" s="1"/>
  <c r="H1558" i="5"/>
  <c r="Z1558" i="5" s="1"/>
  <c r="D397" i="6"/>
  <c r="H397" i="6" s="1"/>
  <c r="D398" i="6"/>
  <c r="H398" i="6" s="1"/>
  <c r="Z398" i="6" s="1"/>
  <c r="H1526" i="5"/>
  <c r="Z1526" i="5" s="1"/>
  <c r="D357" i="6"/>
  <c r="H357" i="6" s="1"/>
  <c r="Z357" i="6" s="1"/>
  <c r="D399" i="6"/>
  <c r="H399" i="6" s="1"/>
  <c r="Z399" i="6" s="1"/>
  <c r="D369" i="6"/>
  <c r="H369" i="6" s="1"/>
  <c r="Z369" i="6" s="1"/>
  <c r="D368" i="6"/>
  <c r="H368" i="6" s="1"/>
  <c r="Z368" i="6" s="1"/>
  <c r="D393" i="6"/>
  <c r="H393" i="6" s="1"/>
  <c r="Z393" i="6" s="1"/>
  <c r="D392" i="6"/>
  <c r="H392" i="6" s="1"/>
  <c r="Z392" i="6" s="1"/>
  <c r="H1559" i="5"/>
  <c r="Z1559" i="5" s="1"/>
  <c r="D400" i="6"/>
  <c r="H400" i="6" s="1"/>
  <c r="Z400" i="6" s="1"/>
  <c r="D380" i="6"/>
  <c r="H380" i="6" s="1"/>
  <c r="Z380" i="6" s="1"/>
  <c r="D379" i="6"/>
  <c r="H379" i="6" s="1"/>
  <c r="Z379" i="6" s="1"/>
  <c r="H1560" i="5"/>
  <c r="Z1560" i="5" s="1"/>
  <c r="D401" i="6"/>
  <c r="H401" i="6" s="1"/>
  <c r="N401" i="6" s="1"/>
  <c r="Z401" i="6" s="1"/>
  <c r="H1529" i="5"/>
  <c r="N1529" i="5" s="1"/>
  <c r="D361" i="6"/>
  <c r="H361" i="6" s="1"/>
  <c r="Z361" i="6" s="1"/>
  <c r="D363" i="6"/>
  <c r="H363" i="6" s="1"/>
  <c r="Z363" i="6" s="1"/>
  <c r="D360" i="6"/>
  <c r="H360" i="6" s="1"/>
  <c r="Z360" i="6" s="1"/>
  <c r="H1537" i="5"/>
  <c r="D370" i="6"/>
  <c r="H370" i="6" s="1"/>
  <c r="H1545" i="5"/>
  <c r="D381" i="6"/>
  <c r="H381" i="6" s="1"/>
  <c r="N381" i="6" s="1"/>
  <c r="Z381" i="6" s="1"/>
  <c r="D386" i="6"/>
  <c r="H386" i="6" s="1"/>
  <c r="N386" i="6" s="1"/>
  <c r="Z386" i="6" s="1"/>
  <c r="H1552" i="5"/>
  <c r="Z1552" i="5" s="1"/>
  <c r="D394" i="6"/>
  <c r="H394" i="6" s="1"/>
  <c r="H1457" i="5"/>
  <c r="H1465" i="5"/>
  <c r="D298" i="6"/>
  <c r="H298" i="6" s="1"/>
  <c r="Z298" i="6" s="1"/>
  <c r="H1473" i="5"/>
  <c r="Z1473" i="5" s="1"/>
  <c r="D306" i="6"/>
  <c r="H306" i="6" s="1"/>
  <c r="Z306" i="6" s="1"/>
  <c r="H1538" i="5"/>
  <c r="Z1538" i="5" s="1"/>
  <c r="D372" i="6"/>
  <c r="H372" i="6" s="1"/>
  <c r="Z372" i="6" s="1"/>
  <c r="D371" i="6"/>
  <c r="H371" i="6" s="1"/>
  <c r="Z371" i="6" s="1"/>
  <c r="D396" i="6"/>
  <c r="H396" i="6" s="1"/>
  <c r="Z396" i="6" s="1"/>
  <c r="D395" i="6"/>
  <c r="H395" i="6" s="1"/>
  <c r="Z395" i="6" s="1"/>
  <c r="H1489" i="5"/>
  <c r="H1505" i="5"/>
  <c r="H1521" i="5"/>
  <c r="Z1521" i="5" s="1"/>
  <c r="H1475" i="5"/>
  <c r="Z1475" i="5" s="1"/>
  <c r="H1531" i="5"/>
  <c r="H1557" i="5"/>
  <c r="Z1557" i="5" s="1"/>
  <c r="H1497" i="5"/>
  <c r="H1513" i="5"/>
  <c r="Z1513" i="5" s="1"/>
  <c r="H1459" i="5"/>
  <c r="Z1459" i="5" s="1"/>
  <c r="H1467" i="5"/>
  <c r="H1481" i="5"/>
  <c r="Z1481" i="5" s="1"/>
  <c r="H1458" i="5"/>
  <c r="H1541" i="5"/>
  <c r="Z1541" i="5" s="1"/>
  <c r="H1542" i="5"/>
  <c r="Z1542" i="5" s="1"/>
  <c r="H1466" i="5"/>
  <c r="H1474" i="5"/>
  <c r="Z1474" i="5" s="1"/>
  <c r="H1482" i="5"/>
  <c r="Z1482" i="5" s="1"/>
  <c r="H1490" i="5"/>
  <c r="Z1490" i="5" s="1"/>
  <c r="H1498" i="5"/>
  <c r="Z1498" i="5" s="1"/>
  <c r="H1539" i="5"/>
  <c r="H1480" i="5"/>
  <c r="H1488" i="5"/>
  <c r="Z1488" i="5" s="1"/>
  <c r="H1496" i="5"/>
  <c r="Z1496" i="5" s="1"/>
  <c r="H1504" i="5"/>
  <c r="Z1504" i="5" s="1"/>
  <c r="H1530" i="5"/>
  <c r="H1546" i="5"/>
  <c r="Z1546" i="5" s="1"/>
  <c r="H1553" i="5"/>
  <c r="Z1553" i="5" s="1"/>
  <c r="H1507" i="5"/>
  <c r="Z1507" i="5" s="1"/>
  <c r="H1540" i="5"/>
  <c r="Z1540" i="5" s="1"/>
  <c r="H1515" i="5"/>
  <c r="Z1515" i="5" s="1"/>
  <c r="H1548" i="5"/>
  <c r="Z1548" i="5" s="1"/>
  <c r="H1512" i="5"/>
  <c r="Z1512" i="5" s="1"/>
  <c r="H1520" i="5"/>
  <c r="Z1520" i="5" s="1"/>
  <c r="H1499" i="5"/>
  <c r="Z1499" i="5" s="1"/>
  <c r="H1460" i="5"/>
  <c r="H1484" i="5"/>
  <c r="H1492" i="5"/>
  <c r="Z1492" i="5" s="1"/>
  <c r="H1500" i="5"/>
  <c r="Z1500" i="5" s="1"/>
  <c r="H1532" i="5"/>
  <c r="H1483" i="5"/>
  <c r="Z1483" i="5" s="1"/>
  <c r="H1476" i="5"/>
  <c r="H1469" i="5"/>
  <c r="H1525" i="5"/>
  <c r="Z1525" i="5" s="1"/>
  <c r="H1523" i="5"/>
  <c r="Z1523" i="5" s="1"/>
  <c r="H1477" i="5"/>
  <c r="Z1477" i="5" s="1"/>
  <c r="H1533" i="5"/>
  <c r="H1511" i="5"/>
  <c r="Z1511" i="5" s="1"/>
  <c r="H1519" i="5"/>
  <c r="Z1519" i="5" s="1"/>
  <c r="H1491" i="5"/>
  <c r="Z1491" i="5" s="1"/>
  <c r="H1468" i="5"/>
  <c r="Z1468" i="5" s="1"/>
  <c r="H1461" i="5"/>
  <c r="Z1461" i="5" s="1"/>
  <c r="H1508" i="5"/>
  <c r="Z1508" i="5" s="1"/>
  <c r="H1493" i="5"/>
  <c r="H1517" i="5"/>
  <c r="Z1517" i="5" s="1"/>
  <c r="H1462" i="5"/>
  <c r="Z1462" i="5" s="1"/>
  <c r="H1470" i="5"/>
  <c r="Z1470" i="5" s="1"/>
  <c r="H1478" i="5"/>
  <c r="H1486" i="5"/>
  <c r="Z1486" i="5" s="1"/>
  <c r="H1494" i="5"/>
  <c r="H1502" i="5"/>
  <c r="Z1502" i="5" s="1"/>
  <c r="H1510" i="5"/>
  <c r="Z1510" i="5" s="1"/>
  <c r="H1518" i="5"/>
  <c r="Z1518" i="5" s="1"/>
  <c r="H1534" i="5"/>
  <c r="Z1534" i="5" s="1"/>
  <c r="H1549" i="5"/>
  <c r="Z1549" i="5" s="1"/>
  <c r="H1501" i="5"/>
  <c r="Z1501" i="5" s="1"/>
  <c r="H1463" i="5"/>
  <c r="H1471" i="5"/>
  <c r="Z1471" i="5" s="1"/>
  <c r="H1479" i="5"/>
  <c r="Z1479" i="5" s="1"/>
  <c r="H1487" i="5"/>
  <c r="H1495" i="5"/>
  <c r="H1503" i="5"/>
  <c r="H1527" i="5"/>
  <c r="Z1527" i="5" s="1"/>
  <c r="H1535" i="5"/>
  <c r="Z1535" i="5" s="1"/>
  <c r="H1543" i="5"/>
  <c r="Z1543" i="5" s="1"/>
  <c r="H1550" i="5"/>
  <c r="Z1550" i="5" s="1"/>
  <c r="H1516" i="5"/>
  <c r="Z1516" i="5" s="1"/>
  <c r="H1485" i="5"/>
  <c r="H1509" i="5"/>
  <c r="Z1509" i="5" s="1"/>
  <c r="H1456" i="5"/>
  <c r="Z1456" i="5" s="1"/>
  <c r="H1464" i="5"/>
  <c r="H1472" i="5"/>
  <c r="Z1472" i="5" s="1"/>
  <c r="H1528" i="5"/>
  <c r="H1536" i="5"/>
  <c r="Z1536" i="5" s="1"/>
  <c r="H1544" i="5"/>
  <c r="Z1544" i="5" s="1"/>
  <c r="H1551" i="5"/>
  <c r="H1524" i="5"/>
  <c r="Z1524" i="5" s="1"/>
  <c r="H1506" i="5"/>
  <c r="Z1506" i="5" s="1"/>
  <c r="H1514" i="5"/>
  <c r="Z1514" i="5" s="1"/>
  <c r="H1522" i="5"/>
  <c r="Z1522" i="5" s="1"/>
  <c r="H1547" i="5"/>
  <c r="Z1547" i="5" s="1"/>
  <c r="N1505" i="5" l="1"/>
  <c r="Z1505" i="5" s="1"/>
  <c r="H294" i="6"/>
  <c r="Z294" i="6" s="1"/>
  <c r="F408" i="6"/>
  <c r="F409" i="6" s="1"/>
  <c r="N1466" i="5"/>
  <c r="Z1466" i="5" s="1"/>
  <c r="K1485" i="5"/>
  <c r="Z1485" i="5" s="1"/>
  <c r="N1532" i="5"/>
  <c r="Z1532" i="5" s="1"/>
  <c r="K408" i="6"/>
  <c r="N343" i="6"/>
  <c r="Z343" i="6" s="1"/>
  <c r="N329" i="6"/>
  <c r="Z329" i="6" s="1"/>
  <c r="Z291" i="6"/>
  <c r="Z1529" i="5"/>
  <c r="N1528" i="5"/>
  <c r="Z1528" i="5" s="1"/>
  <c r="N1463" i="5"/>
  <c r="Z1463" i="5" s="1"/>
  <c r="K1469" i="5"/>
  <c r="Z1469" i="5" s="1"/>
  <c r="N1467" i="5"/>
  <c r="Z1467" i="5" s="1"/>
  <c r="Y1537" i="5"/>
  <c r="Z1537" i="5" s="1"/>
  <c r="N1478" i="5"/>
  <c r="Z1478" i="5" s="1"/>
  <c r="N1476" i="5"/>
  <c r="Z1476" i="5" s="1"/>
  <c r="N1530" i="5"/>
  <c r="Z1530" i="5" s="1"/>
  <c r="K1489" i="5"/>
  <c r="Z1489" i="5" s="1"/>
  <c r="N1464" i="5"/>
  <c r="Z1464" i="5" s="1"/>
  <c r="N1503" i="5"/>
  <c r="Z1503" i="5" s="1"/>
  <c r="N1497" i="5"/>
  <c r="Z1497" i="5" s="1"/>
  <c r="K1484" i="5"/>
  <c r="Z1484" i="5" s="1"/>
  <c r="Y1539" i="5"/>
  <c r="Z1539" i="5" s="1"/>
  <c r="N1458" i="5"/>
  <c r="Z1458" i="5" s="1"/>
  <c r="N1457" i="5"/>
  <c r="Z1457" i="5" s="1"/>
  <c r="N1545" i="5"/>
  <c r="Z1545" i="5" s="1"/>
  <c r="N1495" i="5"/>
  <c r="Z1495" i="5" s="1"/>
  <c r="N1533" i="5"/>
  <c r="Z1533" i="5" s="1"/>
  <c r="N1494" i="5"/>
  <c r="Z1494" i="5" s="1"/>
  <c r="N1460" i="5"/>
  <c r="Z1460" i="5" s="1"/>
  <c r="N1551" i="5"/>
  <c r="Z1551" i="5" s="1"/>
  <c r="K1487" i="5"/>
  <c r="Z1487" i="5" s="1"/>
  <c r="N1493" i="5"/>
  <c r="Z1493" i="5" s="1"/>
  <c r="N1480" i="5"/>
  <c r="Z1480" i="5" s="1"/>
  <c r="N1531" i="5"/>
  <c r="Z1531" i="5" s="1"/>
  <c r="N1465" i="5"/>
  <c r="Z1465" i="5" s="1"/>
  <c r="N359" i="6"/>
  <c r="Z359" i="6" s="1"/>
  <c r="K370" i="6"/>
  <c r="Z370" i="6" s="1"/>
  <c r="Y397" i="6"/>
  <c r="Z397" i="6" s="1"/>
  <c r="Y394" i="6"/>
  <c r="Z348" i="6"/>
  <c r="Z394" i="6" l="1"/>
  <c r="Y408" i="6"/>
  <c r="Y409" i="6" s="1"/>
  <c r="P1562" i="5" l="1"/>
  <c r="X1562" i="5"/>
  <c r="W1562" i="5"/>
  <c r="V1562" i="5"/>
  <c r="T1562" i="5"/>
  <c r="Q1562" i="5"/>
  <c r="O1562" i="5"/>
  <c r="M1562" i="5"/>
  <c r="L1562" i="5"/>
  <c r="J1562" i="5"/>
  <c r="H1561" i="5" l="1"/>
  <c r="H486" i="5" l="1"/>
  <c r="Z486" i="5" s="1"/>
  <c r="H487" i="5"/>
  <c r="H488" i="5"/>
  <c r="H491" i="5"/>
  <c r="Z491" i="5" s="1"/>
  <c r="H492" i="5"/>
  <c r="H493" i="5"/>
  <c r="Z493" i="5" s="1"/>
  <c r="D19" i="6"/>
  <c r="H19" i="6" s="1"/>
  <c r="Z19" i="6" s="1"/>
  <c r="D33" i="6"/>
  <c r="H33" i="6" s="1"/>
  <c r="Z33" i="6" s="1"/>
  <c r="D34" i="6"/>
  <c r="H34" i="6" s="1"/>
  <c r="Z34" i="6" s="1"/>
  <c r="H514" i="5"/>
  <c r="Z514" i="5" s="1"/>
  <c r="D38" i="6"/>
  <c r="H38" i="6" s="1"/>
  <c r="D39" i="6"/>
  <c r="H39" i="6" s="1"/>
  <c r="D40" i="6"/>
  <c r="H40" i="6" s="1"/>
  <c r="Z40" i="6" s="1"/>
  <c r="D43" i="6"/>
  <c r="H43" i="6" s="1"/>
  <c r="D44" i="6"/>
  <c r="H44" i="6" s="1"/>
  <c r="D46" i="6"/>
  <c r="H46" i="6" s="1"/>
  <c r="Z46" i="6" s="1"/>
  <c r="D49" i="6"/>
  <c r="H49" i="6" s="1"/>
  <c r="D50" i="6"/>
  <c r="H50" i="6" s="1"/>
  <c r="D54" i="6"/>
  <c r="H54" i="6" s="1"/>
  <c r="H535" i="5"/>
  <c r="D51" i="6"/>
  <c r="H51" i="6" s="1"/>
  <c r="R51" i="6" s="1"/>
  <c r="Z51" i="6" s="1"/>
  <c r="D55" i="6"/>
  <c r="H55" i="6" s="1"/>
  <c r="Z55" i="6" s="1"/>
  <c r="D56" i="6"/>
  <c r="H56" i="6" s="1"/>
  <c r="Z56" i="6" s="1"/>
  <c r="D57" i="6"/>
  <c r="H57" i="6" s="1"/>
  <c r="Z57" i="6" s="1"/>
  <c r="D58" i="6"/>
  <c r="H58" i="6" s="1"/>
  <c r="Z58" i="6" s="1"/>
  <c r="D60" i="6"/>
  <c r="H60" i="6" s="1"/>
  <c r="D62" i="6"/>
  <c r="H62" i="6" s="1"/>
  <c r="D63" i="6"/>
  <c r="H63" i="6" s="1"/>
  <c r="Z63" i="6" s="1"/>
  <c r="H547" i="5"/>
  <c r="Z547" i="5" s="1"/>
  <c r="D67" i="6"/>
  <c r="H67" i="6" s="1"/>
  <c r="Z67" i="6" s="1"/>
  <c r="D88" i="6"/>
  <c r="H88" i="6" s="1"/>
  <c r="S88" i="6" s="1"/>
  <c r="Z88" i="6" s="1"/>
  <c r="H624" i="5"/>
  <c r="Z624" i="5" s="1"/>
  <c r="H626" i="5"/>
  <c r="Z626" i="5" s="1"/>
  <c r="H627" i="5"/>
  <c r="H628" i="5"/>
  <c r="H629" i="5"/>
  <c r="Z629" i="5" s="1"/>
  <c r="H630" i="5"/>
  <c r="Z630" i="5" s="1"/>
  <c r="H631" i="5"/>
  <c r="Z631" i="5" s="1"/>
  <c r="H632" i="5"/>
  <c r="Z632" i="5" s="1"/>
  <c r="H635" i="5"/>
  <c r="Z635" i="5" s="1"/>
  <c r="H636" i="5"/>
  <c r="Z636" i="5" s="1"/>
  <c r="H637" i="5"/>
  <c r="Z637" i="5" s="1"/>
  <c r="H638" i="5"/>
  <c r="Z638" i="5" s="1"/>
  <c r="H639" i="5"/>
  <c r="Z639" i="5" s="1"/>
  <c r="H640" i="5"/>
  <c r="Z640" i="5" s="1"/>
  <c r="H641" i="5"/>
  <c r="Z641" i="5" s="1"/>
  <c r="H642" i="5"/>
  <c r="Z642" i="5" s="1"/>
  <c r="H643" i="5"/>
  <c r="H644" i="5"/>
  <c r="Z644" i="5" s="1"/>
  <c r="H645" i="5"/>
  <c r="Z645" i="5" s="1"/>
  <c r="H646" i="5"/>
  <c r="Z646" i="5" s="1"/>
  <c r="H647" i="5"/>
  <c r="Z647" i="5" s="1"/>
  <c r="H648" i="5"/>
  <c r="Z648" i="5" s="1"/>
  <c r="H649" i="5"/>
  <c r="Z649" i="5" s="1"/>
  <c r="H651" i="5"/>
  <c r="Z651" i="5" s="1"/>
  <c r="H652" i="5"/>
  <c r="Z652" i="5" s="1"/>
  <c r="H654" i="5"/>
  <c r="Z654" i="5" s="1"/>
  <c r="H655" i="5"/>
  <c r="Z655" i="5" s="1"/>
  <c r="H657" i="5"/>
  <c r="Z657" i="5" s="1"/>
  <c r="H658" i="5"/>
  <c r="Z658" i="5" s="1"/>
  <c r="H659" i="5"/>
  <c r="H660" i="5"/>
  <c r="Z660" i="5" s="1"/>
  <c r="H661" i="5"/>
  <c r="H662" i="5"/>
  <c r="H663" i="5"/>
  <c r="Z663" i="5" s="1"/>
  <c r="H664" i="5"/>
  <c r="Z664" i="5" s="1"/>
  <c r="H665" i="5"/>
  <c r="H666" i="5"/>
  <c r="Z666" i="5" s="1"/>
  <c r="H667" i="5"/>
  <c r="Z667" i="5" s="1"/>
  <c r="H668" i="5"/>
  <c r="Z668" i="5" s="1"/>
  <c r="H669" i="5"/>
  <c r="Z669" i="5" s="1"/>
  <c r="H670" i="5"/>
  <c r="Z670" i="5" s="1"/>
  <c r="H671" i="5"/>
  <c r="Z671" i="5" s="1"/>
  <c r="H674" i="5"/>
  <c r="N674" i="5" s="1"/>
  <c r="H676" i="5"/>
  <c r="H905" i="5"/>
  <c r="Z905" i="5" s="1"/>
  <c r="H906" i="5"/>
  <c r="Z906" i="5" s="1"/>
  <c r="H907" i="5"/>
  <c r="Z907" i="5" s="1"/>
  <c r="H908" i="5"/>
  <c r="H909" i="5"/>
  <c r="Z909" i="5" s="1"/>
  <c r="H910" i="5"/>
  <c r="H911" i="5"/>
  <c r="Z911" i="5" s="1"/>
  <c r="H912" i="5"/>
  <c r="Z912" i="5" s="1"/>
  <c r="H913" i="5"/>
  <c r="Z913" i="5" s="1"/>
  <c r="H914" i="5"/>
  <c r="Z914" i="5" s="1"/>
  <c r="H915" i="5"/>
  <c r="Z915" i="5" s="1"/>
  <c r="H916" i="5"/>
  <c r="H917" i="5"/>
  <c r="Z917" i="5" s="1"/>
  <c r="H918" i="5"/>
  <c r="Z918" i="5" s="1"/>
  <c r="H919" i="5"/>
  <c r="H920" i="5"/>
  <c r="H921" i="5"/>
  <c r="Z921" i="5" s="1"/>
  <c r="H922" i="5"/>
  <c r="Z922" i="5" s="1"/>
  <c r="H923" i="5"/>
  <c r="Z923" i="5" s="1"/>
  <c r="H924" i="5"/>
  <c r="H925" i="5"/>
  <c r="Z925" i="5" s="1"/>
  <c r="H926" i="5"/>
  <c r="Z926" i="5" s="1"/>
  <c r="H927" i="5"/>
  <c r="Z927" i="5" s="1"/>
  <c r="H928" i="5"/>
  <c r="H929" i="5"/>
  <c r="H930" i="5"/>
  <c r="Z930" i="5" s="1"/>
  <c r="H931" i="5"/>
  <c r="Z931" i="5" s="1"/>
  <c r="H932" i="5"/>
  <c r="H933" i="5"/>
  <c r="H934" i="5"/>
  <c r="H939" i="5"/>
  <c r="Z939" i="5" s="1"/>
  <c r="H940" i="5"/>
  <c r="Z940" i="5" s="1"/>
  <c r="H941" i="5"/>
  <c r="Z941" i="5" s="1"/>
  <c r="H942" i="5"/>
  <c r="Z942" i="5" s="1"/>
  <c r="H943" i="5"/>
  <c r="Z943" i="5" s="1"/>
  <c r="H944" i="5"/>
  <c r="H952" i="5"/>
  <c r="Z952" i="5" s="1"/>
  <c r="H970" i="5"/>
  <c r="Z970" i="5" s="1"/>
  <c r="H971" i="5"/>
  <c r="Z971" i="5" s="1"/>
  <c r="H972" i="5"/>
  <c r="Z972" i="5" s="1"/>
  <c r="H973" i="5"/>
  <c r="Z973" i="5" s="1"/>
  <c r="H974" i="5"/>
  <c r="Z974" i="5" s="1"/>
  <c r="H975" i="5"/>
  <c r="Z975" i="5" s="1"/>
  <c r="H976" i="5"/>
  <c r="Z976" i="5" s="1"/>
  <c r="H977" i="5"/>
  <c r="H978" i="5"/>
  <c r="Z978" i="5" s="1"/>
  <c r="H979" i="5"/>
  <c r="Z979" i="5" s="1"/>
  <c r="H980" i="5"/>
  <c r="Z980" i="5" s="1"/>
  <c r="H981" i="5"/>
  <c r="Z981" i="5" s="1"/>
  <c r="H983" i="5"/>
  <c r="Z983" i="5" s="1"/>
  <c r="H984" i="5"/>
  <c r="Z984" i="5" s="1"/>
  <c r="H985" i="5"/>
  <c r="Z985" i="5" s="1"/>
  <c r="H1197" i="5"/>
  <c r="Z1197" i="5" s="1"/>
  <c r="H1198" i="5"/>
  <c r="Z1198" i="5" s="1"/>
  <c r="H1199" i="5"/>
  <c r="Z1199" i="5" s="1"/>
  <c r="H1200" i="5"/>
  <c r="H1201" i="5"/>
  <c r="H1202" i="5"/>
  <c r="Z1202" i="5" s="1"/>
  <c r="H1203" i="5"/>
  <c r="H1204" i="5"/>
  <c r="Z1204" i="5" s="1"/>
  <c r="H1205" i="5"/>
  <c r="Z1205" i="5" s="1"/>
  <c r="H1206" i="5"/>
  <c r="Z1206" i="5" s="1"/>
  <c r="H1207" i="5"/>
  <c r="Z1207" i="5" s="1"/>
  <c r="H1208" i="5"/>
  <c r="H1209" i="5"/>
  <c r="Z1209" i="5" s="1"/>
  <c r="H1210" i="5"/>
  <c r="H1211" i="5"/>
  <c r="Z1211" i="5" s="1"/>
  <c r="H1212" i="5"/>
  <c r="Z1212" i="5" s="1"/>
  <c r="H1213" i="5"/>
  <c r="Z1213" i="5" s="1"/>
  <c r="H1214" i="5"/>
  <c r="Z1214" i="5" s="1"/>
  <c r="H1215" i="5"/>
  <c r="H1216" i="5"/>
  <c r="H1217" i="5"/>
  <c r="Z1217" i="5" s="1"/>
  <c r="H1220" i="5"/>
  <c r="Z1220" i="5" s="1"/>
  <c r="H1222" i="5"/>
  <c r="H1223" i="5"/>
  <c r="Z1223" i="5" s="1"/>
  <c r="H1225" i="5"/>
  <c r="H1226" i="5"/>
  <c r="N1226" i="5" s="1"/>
  <c r="D242" i="6"/>
  <c r="H242" i="6" s="1"/>
  <c r="Z242" i="6" s="1"/>
  <c r="H1232" i="5"/>
  <c r="Z1232" i="5" s="1"/>
  <c r="D249" i="6"/>
  <c r="H249" i="6" s="1"/>
  <c r="D250" i="6"/>
  <c r="H250" i="6" s="1"/>
  <c r="N250" i="6" s="1"/>
  <c r="Z250" i="6" s="1"/>
  <c r="H1418" i="5"/>
  <c r="Z1418" i="5" s="1"/>
  <c r="H1419" i="5"/>
  <c r="D287" i="6"/>
  <c r="H287" i="6" s="1"/>
  <c r="G9" i="10"/>
  <c r="D4" i="6" s="1"/>
  <c r="S487" i="5" l="1"/>
  <c r="Z487" i="5" s="1"/>
  <c r="N628" i="5"/>
  <c r="Z628" i="5" s="1"/>
  <c r="D265" i="6"/>
  <c r="H265" i="6" s="1"/>
  <c r="Z265" i="6" s="1"/>
  <c r="D264" i="6"/>
  <c r="H264" i="6" s="1"/>
  <c r="N264" i="6" s="1"/>
  <c r="Z264" i="6" s="1"/>
  <c r="D281" i="6"/>
  <c r="H281" i="6" s="1"/>
  <c r="D282" i="6"/>
  <c r="H282" i="6" s="1"/>
  <c r="Z282" i="6" s="1"/>
  <c r="D275" i="6"/>
  <c r="H275" i="6" s="1"/>
  <c r="N275" i="6" s="1"/>
  <c r="Z275" i="6" s="1"/>
  <c r="D251" i="6"/>
  <c r="H251" i="6" s="1"/>
  <c r="Z251" i="6" s="1"/>
  <c r="D274" i="6"/>
  <c r="H274" i="6" s="1"/>
  <c r="N274" i="6" s="1"/>
  <c r="Z274" i="6" s="1"/>
  <c r="D266" i="6"/>
  <c r="H266" i="6" s="1"/>
  <c r="Z266" i="6" s="1"/>
  <c r="D258" i="6"/>
  <c r="H258" i="6" s="1"/>
  <c r="Z258" i="6" s="1"/>
  <c r="N929" i="5"/>
  <c r="Z929" i="5" s="1"/>
  <c r="N676" i="5"/>
  <c r="Z676" i="5" s="1"/>
  <c r="N919" i="5"/>
  <c r="Z919" i="5" s="1"/>
  <c r="N934" i="5"/>
  <c r="Z934" i="5" s="1"/>
  <c r="N933" i="5"/>
  <c r="Z933" i="5" s="1"/>
  <c r="N932" i="5"/>
  <c r="Z932" i="5" s="1"/>
  <c r="N908" i="5"/>
  <c r="Z908" i="5" s="1"/>
  <c r="D271" i="6"/>
  <c r="H271" i="6" s="1"/>
  <c r="Z271" i="6" s="1"/>
  <c r="S1222" i="5"/>
  <c r="Z1222" i="5" s="1"/>
  <c r="N910" i="5"/>
  <c r="Z910" i="5" s="1"/>
  <c r="N662" i="5"/>
  <c r="Z662" i="5" s="1"/>
  <c r="N916" i="5"/>
  <c r="Z916" i="5" s="1"/>
  <c r="N659" i="5"/>
  <c r="Z659" i="5" s="1"/>
  <c r="D285" i="6"/>
  <c r="H285" i="6" s="1"/>
  <c r="N285" i="6" s="1"/>
  <c r="Z285" i="6" s="1"/>
  <c r="D278" i="6"/>
  <c r="H278" i="6" s="1"/>
  <c r="N278" i="6" s="1"/>
  <c r="Z278" i="6" s="1"/>
  <c r="D270" i="6"/>
  <c r="H270" i="6" s="1"/>
  <c r="Z270" i="6" s="1"/>
  <c r="N1225" i="5"/>
  <c r="Z1225" i="5" s="1"/>
  <c r="S1201" i="5"/>
  <c r="Z1201" i="5" s="1"/>
  <c r="N661" i="5"/>
  <c r="Z661" i="5" s="1"/>
  <c r="N627" i="5"/>
  <c r="Z627" i="5" s="1"/>
  <c r="N944" i="5"/>
  <c r="Z944" i="5" s="1"/>
  <c r="D286" i="6"/>
  <c r="H286" i="6" s="1"/>
  <c r="Z286" i="6" s="1"/>
  <c r="N1419" i="5"/>
  <c r="Z1419" i="5" s="1"/>
  <c r="D284" i="6"/>
  <c r="H284" i="6" s="1"/>
  <c r="Z284" i="6" s="1"/>
  <c r="D277" i="6"/>
  <c r="H277" i="6" s="1"/>
  <c r="Z277" i="6" s="1"/>
  <c r="D269" i="6"/>
  <c r="H269" i="6" s="1"/>
  <c r="R269" i="6" s="1"/>
  <c r="Z269" i="6" s="1"/>
  <c r="D261" i="6"/>
  <c r="H261" i="6" s="1"/>
  <c r="N261" i="6" s="1"/>
  <c r="Z261" i="6" s="1"/>
  <c r="N1216" i="5"/>
  <c r="Z1216" i="5" s="1"/>
  <c r="Y1208" i="5"/>
  <c r="Z1208" i="5" s="1"/>
  <c r="S1200" i="5"/>
  <c r="Z1200" i="5" s="1"/>
  <c r="N920" i="5"/>
  <c r="Z920" i="5" s="1"/>
  <c r="S488" i="5"/>
  <c r="Z488" i="5" s="1"/>
  <c r="N924" i="5"/>
  <c r="Z924" i="5" s="1"/>
  <c r="Y1210" i="5"/>
  <c r="Z1210" i="5" s="1"/>
  <c r="D283" i="6"/>
  <c r="H283" i="6" s="1"/>
  <c r="Z283" i="6" s="1"/>
  <c r="D276" i="6"/>
  <c r="H276" i="6" s="1"/>
  <c r="Z276" i="6" s="1"/>
  <c r="N1215" i="5"/>
  <c r="Z1215" i="5" s="1"/>
  <c r="S492" i="5"/>
  <c r="Z492" i="5" s="1"/>
  <c r="Z674" i="5"/>
  <c r="H1454" i="5"/>
  <c r="Z1454" i="5" s="1"/>
  <c r="D289" i="6"/>
  <c r="H289" i="6" s="1"/>
  <c r="H1221" i="5"/>
  <c r="D236" i="6"/>
  <c r="H236" i="6" s="1"/>
  <c r="Z236" i="6" s="1"/>
  <c r="H4" i="6"/>
  <c r="Z4" i="6" s="1"/>
  <c r="H1453" i="5"/>
  <c r="Z1453" i="5" s="1"/>
  <c r="D288" i="6"/>
  <c r="H288" i="6" s="1"/>
  <c r="Z288" i="6" s="1"/>
  <c r="N249" i="6"/>
  <c r="Z249" i="6" s="1"/>
  <c r="H611" i="5"/>
  <c r="Z611" i="5" s="1"/>
  <c r="D80" i="6"/>
  <c r="H80" i="6" s="1"/>
  <c r="Z80" i="6" s="1"/>
  <c r="H548" i="5"/>
  <c r="Z548" i="5" s="1"/>
  <c r="D66" i="6"/>
  <c r="H66" i="6" s="1"/>
  <c r="Z66" i="6" s="1"/>
  <c r="D53" i="6"/>
  <c r="H53" i="6" s="1"/>
  <c r="Z53" i="6" s="1"/>
  <c r="D52" i="6"/>
  <c r="H52" i="6" s="1"/>
  <c r="Z52" i="6" s="1"/>
  <c r="H522" i="5"/>
  <c r="Z522" i="5" s="1"/>
  <c r="D45" i="6"/>
  <c r="H45" i="6" s="1"/>
  <c r="Z45" i="6" s="1"/>
  <c r="H7" i="5"/>
  <c r="Z7" i="5" s="1"/>
  <c r="D7" i="6"/>
  <c r="H7" i="6" s="1"/>
  <c r="Z7" i="6" s="1"/>
  <c r="H619" i="5"/>
  <c r="Z619" i="5" s="1"/>
  <c r="D87" i="6"/>
  <c r="H87" i="6" s="1"/>
  <c r="H610" i="5"/>
  <c r="Z610" i="5" s="1"/>
  <c r="D79" i="6"/>
  <c r="H79" i="6" s="1"/>
  <c r="Z79" i="6" s="1"/>
  <c r="R50" i="6"/>
  <c r="Z50" i="6" s="1"/>
  <c r="I44" i="6"/>
  <c r="Z44" i="6" s="1"/>
  <c r="H513" i="5"/>
  <c r="Z513" i="5" s="1"/>
  <c r="D37" i="6"/>
  <c r="H37" i="6" s="1"/>
  <c r="Z37" i="6" s="1"/>
  <c r="H6" i="5"/>
  <c r="Z6" i="5" s="1"/>
  <c r="D6" i="6"/>
  <c r="H6" i="6" s="1"/>
  <c r="Z6" i="6" s="1"/>
  <c r="N287" i="6"/>
  <c r="Z287" i="6" s="1"/>
  <c r="D273" i="6"/>
  <c r="H273" i="6" s="1"/>
  <c r="Z273" i="6" s="1"/>
  <c r="D272" i="6"/>
  <c r="H272" i="6" s="1"/>
  <c r="Z272" i="6" s="1"/>
  <c r="D279" i="6"/>
  <c r="H279" i="6" s="1"/>
  <c r="Z279" i="6" s="1"/>
  <c r="D280" i="6"/>
  <c r="H280" i="6" s="1"/>
  <c r="Z280" i="6" s="1"/>
  <c r="D248" i="6"/>
  <c r="H248" i="6" s="1"/>
  <c r="Z248" i="6" s="1"/>
  <c r="D247" i="6"/>
  <c r="H247" i="6" s="1"/>
  <c r="Z247" i="6" s="1"/>
  <c r="H617" i="5"/>
  <c r="Z617" i="5" s="1"/>
  <c r="D86" i="6"/>
  <c r="H86" i="6" s="1"/>
  <c r="Z86" i="6" s="1"/>
  <c r="H609" i="5"/>
  <c r="Z609" i="5" s="1"/>
  <c r="D78" i="6"/>
  <c r="H78" i="6" s="1"/>
  <c r="Z78" i="6" s="1"/>
  <c r="D64" i="6"/>
  <c r="H64" i="6" s="1"/>
  <c r="Z64" i="6" s="1"/>
  <c r="D65" i="6"/>
  <c r="H65" i="6" s="1"/>
  <c r="Z65" i="6" s="1"/>
  <c r="I43" i="6"/>
  <c r="Z43" i="6" s="1"/>
  <c r="H512" i="5"/>
  <c r="Z512" i="5" s="1"/>
  <c r="D35" i="6"/>
  <c r="H35" i="6" s="1"/>
  <c r="Z35" i="6" s="1"/>
  <c r="D36" i="6"/>
  <c r="H36" i="6" s="1"/>
  <c r="Z36" i="6" s="1"/>
  <c r="H5" i="5"/>
  <c r="Z5" i="5" s="1"/>
  <c r="D5" i="6"/>
  <c r="H5" i="6" s="1"/>
  <c r="Z5" i="6" s="1"/>
  <c r="H1455" i="5"/>
  <c r="D290" i="6"/>
  <c r="H290" i="6" s="1"/>
  <c r="Z290" i="6" s="1"/>
  <c r="H625" i="5"/>
  <c r="Z625" i="5" s="1"/>
  <c r="D91" i="6"/>
  <c r="H91" i="6" s="1"/>
  <c r="S91" i="6" s="1"/>
  <c r="Z91" i="6" s="1"/>
  <c r="H616" i="5"/>
  <c r="Z616" i="5" s="1"/>
  <c r="D85" i="6"/>
  <c r="H85" i="6" s="1"/>
  <c r="Z85" i="6" s="1"/>
  <c r="H608" i="5"/>
  <c r="Z608" i="5" s="1"/>
  <c r="D73" i="6"/>
  <c r="H73" i="6" s="1"/>
  <c r="Z73" i="6" s="1"/>
  <c r="D262" i="6"/>
  <c r="H262" i="6" s="1"/>
  <c r="Z262" i="6" s="1"/>
  <c r="D263" i="6"/>
  <c r="H263" i="6" s="1"/>
  <c r="Z263" i="6" s="1"/>
  <c r="H1417" i="5"/>
  <c r="D253" i="6"/>
  <c r="H253" i="6" s="1"/>
  <c r="Z253" i="6" s="1"/>
  <c r="H1224" i="5"/>
  <c r="Z1224" i="5" s="1"/>
  <c r="D239" i="6"/>
  <c r="H239" i="6" s="1"/>
  <c r="Z239" i="6" s="1"/>
  <c r="H615" i="5"/>
  <c r="Z615" i="5" s="1"/>
  <c r="D84" i="6"/>
  <c r="H84" i="6" s="1"/>
  <c r="H607" i="5"/>
  <c r="Z607" i="5" s="1"/>
  <c r="D70" i="6"/>
  <c r="H70" i="6" s="1"/>
  <c r="Z62" i="6"/>
  <c r="R49" i="6"/>
  <c r="Z49" i="6" s="1"/>
  <c r="H518" i="5"/>
  <c r="Z518" i="5" s="1"/>
  <c r="D42" i="6"/>
  <c r="H42" i="6" s="1"/>
  <c r="Z42" i="6" s="1"/>
  <c r="D41" i="6"/>
  <c r="H41" i="6" s="1"/>
  <c r="Z41" i="6" s="1"/>
  <c r="H485" i="5"/>
  <c r="Z485" i="5" s="1"/>
  <c r="D11" i="6"/>
  <c r="H11" i="6" s="1"/>
  <c r="Z11" i="6" s="1"/>
  <c r="H1416" i="5"/>
  <c r="Z1416" i="5" s="1"/>
  <c r="D252" i="6"/>
  <c r="H252" i="6" s="1"/>
  <c r="Z252" i="6" s="1"/>
  <c r="H623" i="5"/>
  <c r="Z623" i="5" s="1"/>
  <c r="D90" i="6"/>
  <c r="H90" i="6" s="1"/>
  <c r="Z90" i="6" s="1"/>
  <c r="D89" i="6"/>
  <c r="H89" i="6" s="1"/>
  <c r="Z89" i="6" s="1"/>
  <c r="H614" i="5"/>
  <c r="Z614" i="5" s="1"/>
  <c r="D83" i="6"/>
  <c r="H83" i="6" s="1"/>
  <c r="Z83" i="6" s="1"/>
  <c r="H551" i="5"/>
  <c r="Z551" i="5" s="1"/>
  <c r="D69" i="6"/>
  <c r="H69" i="6" s="1"/>
  <c r="Z69" i="6" s="1"/>
  <c r="H543" i="5"/>
  <c r="Z543" i="5" s="1"/>
  <c r="D61" i="6"/>
  <c r="H61" i="6" s="1"/>
  <c r="Z61" i="6" s="1"/>
  <c r="H484" i="5"/>
  <c r="Z484" i="5" s="1"/>
  <c r="D10" i="6"/>
  <c r="H10" i="6" s="1"/>
  <c r="Z10" i="6" s="1"/>
  <c r="D267" i="6"/>
  <c r="H267" i="6" s="1"/>
  <c r="Z267" i="6" s="1"/>
  <c r="D268" i="6"/>
  <c r="H268" i="6" s="1"/>
  <c r="Z268" i="6" s="1"/>
  <c r="H613" i="5"/>
  <c r="Z613" i="5" s="1"/>
  <c r="D82" i="6"/>
  <c r="H82" i="6" s="1"/>
  <c r="Z82" i="6" s="1"/>
  <c r="H550" i="5"/>
  <c r="Z550" i="5" s="1"/>
  <c r="D68" i="6"/>
  <c r="H68" i="6" s="1"/>
  <c r="Z68" i="6" s="1"/>
  <c r="N60" i="6"/>
  <c r="R54" i="6"/>
  <c r="Z54" i="6" s="1"/>
  <c r="H524" i="5"/>
  <c r="Z524" i="5" s="1"/>
  <c r="D48" i="6"/>
  <c r="H48" i="6" s="1"/>
  <c r="Z48" i="6" s="1"/>
  <c r="D47" i="6"/>
  <c r="H47" i="6" s="1"/>
  <c r="Z47" i="6" s="1"/>
  <c r="I39" i="6"/>
  <c r="Z39" i="6" s="1"/>
  <c r="H9" i="5"/>
  <c r="Z9" i="5" s="1"/>
  <c r="D9" i="6"/>
  <c r="H9" i="6" s="1"/>
  <c r="Z9" i="6" s="1"/>
  <c r="D259" i="6"/>
  <c r="H259" i="6" s="1"/>
  <c r="Z259" i="6" s="1"/>
  <c r="D260" i="6"/>
  <c r="H260" i="6" s="1"/>
  <c r="Z260" i="6" s="1"/>
  <c r="H1231" i="5"/>
  <c r="Z1231" i="5" s="1"/>
  <c r="D244" i="6"/>
  <c r="H244" i="6" s="1"/>
  <c r="Z244" i="6" s="1"/>
  <c r="D243" i="6"/>
  <c r="H243" i="6" s="1"/>
  <c r="Z243" i="6" s="1"/>
  <c r="D234" i="6"/>
  <c r="H234" i="6" s="1"/>
  <c r="Z234" i="6" s="1"/>
  <c r="D233" i="6"/>
  <c r="H233" i="6" s="1"/>
  <c r="Z233" i="6" s="1"/>
  <c r="N281" i="6"/>
  <c r="Z281" i="6" s="1"/>
  <c r="H612" i="5"/>
  <c r="Z612" i="5" s="1"/>
  <c r="D81" i="6"/>
  <c r="H81" i="6" s="1"/>
  <c r="I38" i="6"/>
  <c r="H8" i="5"/>
  <c r="Z8" i="5" s="1"/>
  <c r="D8" i="6"/>
  <c r="H8" i="6" s="1"/>
  <c r="Z8" i="6" s="1"/>
  <c r="H530" i="5"/>
  <c r="Z530" i="5" s="1"/>
  <c r="H546" i="5"/>
  <c r="Z546" i="5" s="1"/>
  <c r="H538" i="5"/>
  <c r="H1452" i="5"/>
  <c r="Z1452" i="5" s="1"/>
  <c r="H1444" i="5"/>
  <c r="Z1444" i="5" s="1"/>
  <c r="H1219" i="5"/>
  <c r="Z1219" i="5" s="1"/>
  <c r="H525" i="5"/>
  <c r="Z525" i="5" s="1"/>
  <c r="H517" i="5"/>
  <c r="Z517" i="5" s="1"/>
  <c r="H509" i="5"/>
  <c r="Z509" i="5" s="1"/>
  <c r="H1436" i="5"/>
  <c r="Z1436" i="5" s="1"/>
  <c r="H1428" i="5"/>
  <c r="Z1428" i="5" s="1"/>
  <c r="H1420" i="5"/>
  <c r="Z1420" i="5" s="1"/>
  <c r="H1236" i="5"/>
  <c r="H1228" i="5"/>
  <c r="Z1228" i="5" s="1"/>
  <c r="H539" i="5"/>
  <c r="Z539" i="5" s="1"/>
  <c r="H531" i="5"/>
  <c r="Z531" i="5" s="1"/>
  <c r="H1439" i="5"/>
  <c r="H1431" i="5"/>
  <c r="H1423" i="5"/>
  <c r="Z1423" i="5" s="1"/>
  <c r="H1415" i="5"/>
  <c r="H534" i="5"/>
  <c r="Z534" i="5" s="1"/>
  <c r="H1446" i="5"/>
  <c r="Z1446" i="5" s="1"/>
  <c r="H521" i="5"/>
  <c r="Z521" i="5" s="1"/>
  <c r="H1451" i="5"/>
  <c r="H1443" i="5"/>
  <c r="H1427" i="5"/>
  <c r="H1235" i="5"/>
  <c r="Z1235" i="5" s="1"/>
  <c r="H1218" i="5"/>
  <c r="Z1218" i="5" s="1"/>
  <c r="H1450" i="5"/>
  <c r="Z1450" i="5" s="1"/>
  <c r="H545" i="5"/>
  <c r="Z545" i="5" s="1"/>
  <c r="H537" i="5"/>
  <c r="Z537" i="5" s="1"/>
  <c r="H529" i="5"/>
  <c r="Z529" i="5" s="1"/>
  <c r="H528" i="5"/>
  <c r="Z528" i="5" s="1"/>
  <c r="H1440" i="5"/>
  <c r="Z1440" i="5" s="1"/>
  <c r="H1432" i="5"/>
  <c r="Z1432" i="5" s="1"/>
  <c r="H1424" i="5"/>
  <c r="Z1424" i="5" s="1"/>
  <c r="H542" i="5"/>
  <c r="Z542" i="5" s="1"/>
  <c r="H1230" i="5"/>
  <c r="Z1230" i="5" s="1"/>
  <c r="H520" i="5"/>
  <c r="H1434" i="5"/>
  <c r="Z1434" i="5" s="1"/>
  <c r="H519" i="5"/>
  <c r="Z519" i="5" s="1"/>
  <c r="H511" i="5"/>
  <c r="Z511" i="5" s="1"/>
  <c r="H1442" i="5"/>
  <c r="Z1442" i="5" s="1"/>
  <c r="H1426" i="5"/>
  <c r="H1234" i="5"/>
  <c r="Z1234" i="5" s="1"/>
  <c r="H1449" i="5"/>
  <c r="Z1449" i="5" s="1"/>
  <c r="H1441" i="5"/>
  <c r="H1433" i="5"/>
  <c r="H1425" i="5"/>
  <c r="H1233" i="5"/>
  <c r="Z1233" i="5" s="1"/>
  <c r="H544" i="5"/>
  <c r="Z544" i="5" s="1"/>
  <c r="H536" i="5"/>
  <c r="Z536" i="5" s="1"/>
  <c r="H510" i="5"/>
  <c r="Z510" i="5" s="1"/>
  <c r="H1435" i="5"/>
  <c r="Z1435" i="5" s="1"/>
  <c r="H1447" i="5"/>
  <c r="H622" i="5"/>
  <c r="Z622" i="5" s="1"/>
  <c r="H516" i="5"/>
  <c r="Z516" i="5" s="1"/>
  <c r="H495" i="5"/>
  <c r="Z495" i="5" s="1"/>
  <c r="H1448" i="5"/>
  <c r="Z1448" i="5" s="1"/>
  <c r="H1438" i="5"/>
  <c r="Z1438" i="5" s="1"/>
  <c r="H1430" i="5"/>
  <c r="Z1430" i="5" s="1"/>
  <c r="H1422" i="5"/>
  <c r="Z1422" i="5" s="1"/>
  <c r="H1414" i="5"/>
  <c r="Z1414" i="5" s="1"/>
  <c r="H621" i="5"/>
  <c r="Z621" i="5" s="1"/>
  <c r="H549" i="5"/>
  <c r="Z549" i="5" s="1"/>
  <c r="H541" i="5"/>
  <c r="Z541" i="5" s="1"/>
  <c r="H533" i="5"/>
  <c r="Z533" i="5" s="1"/>
  <c r="H523" i="5"/>
  <c r="Z523" i="5" s="1"/>
  <c r="H515" i="5"/>
  <c r="Z515" i="5" s="1"/>
  <c r="H1445" i="5"/>
  <c r="Z1445" i="5" s="1"/>
  <c r="H1437" i="5"/>
  <c r="H1429" i="5"/>
  <c r="Z1429" i="5" s="1"/>
  <c r="H1421" i="5"/>
  <c r="Z1421" i="5" s="1"/>
  <c r="H1413" i="5"/>
  <c r="H1229" i="5"/>
  <c r="Z1229" i="5" s="1"/>
  <c r="H620" i="5"/>
  <c r="Z620" i="5" s="1"/>
  <c r="H540" i="5"/>
  <c r="Z540" i="5" s="1"/>
  <c r="H532" i="5"/>
  <c r="Z532" i="5" s="1"/>
  <c r="Z928" i="5"/>
  <c r="Z977" i="5"/>
  <c r="Z1226" i="5"/>
  <c r="Z1203" i="5"/>
  <c r="H653" i="5"/>
  <c r="Z653" i="5" s="1"/>
  <c r="H4" i="5"/>
  <c r="Z643" i="5"/>
  <c r="H656" i="5"/>
  <c r="Z656" i="5" s="1"/>
  <c r="F986" i="5"/>
  <c r="F1562" i="5" s="1"/>
  <c r="Z665" i="5"/>
  <c r="Z535" i="5"/>
  <c r="E1562" i="5" l="1"/>
  <c r="F1563" i="5" s="1"/>
  <c r="N1236" i="5"/>
  <c r="Z1236" i="5" s="1"/>
  <c r="S538" i="5"/>
  <c r="Z538" i="5" s="1"/>
  <c r="S520" i="5"/>
  <c r="Z520" i="5" s="1"/>
  <c r="I408" i="6"/>
  <c r="O409" i="6" s="1"/>
  <c r="N1426" i="5"/>
  <c r="Z1426" i="5" s="1"/>
  <c r="N1427" i="5"/>
  <c r="Z1427" i="5" s="1"/>
  <c r="N1431" i="5"/>
  <c r="Z1431" i="5" s="1"/>
  <c r="N1425" i="5"/>
  <c r="Z1425" i="5" s="1"/>
  <c r="N1443" i="5"/>
  <c r="Z1443" i="5" s="1"/>
  <c r="N1439" i="5"/>
  <c r="Z1439" i="5" s="1"/>
  <c r="N1415" i="5"/>
  <c r="Z1415" i="5" s="1"/>
  <c r="N1413" i="5"/>
  <c r="Z1413" i="5" s="1"/>
  <c r="N1433" i="5"/>
  <c r="Z1433" i="5" s="1"/>
  <c r="N1451" i="5"/>
  <c r="Z1451" i="5" s="1"/>
  <c r="N1455" i="5"/>
  <c r="Z1455" i="5" s="1"/>
  <c r="S1221" i="5"/>
  <c r="N1437" i="5"/>
  <c r="Z1437" i="5" s="1"/>
  <c r="N1447" i="5"/>
  <c r="Z1447" i="5" s="1"/>
  <c r="N1441" i="5"/>
  <c r="Z1441" i="5" s="1"/>
  <c r="N1417" i="5"/>
  <c r="Z1417" i="5" s="1"/>
  <c r="Z4" i="5"/>
  <c r="H672" i="5"/>
  <c r="Z672" i="5" s="1"/>
  <c r="H650" i="5"/>
  <c r="Z650" i="5" s="1"/>
  <c r="S87" i="6"/>
  <c r="Z87" i="6" s="1"/>
  <c r="S84" i="6"/>
  <c r="Z84" i="6" s="1"/>
  <c r="Z38" i="6"/>
  <c r="Z60" i="6"/>
  <c r="S81" i="6"/>
  <c r="Z81" i="6" s="1"/>
  <c r="R408" i="6"/>
  <c r="D408" i="6"/>
  <c r="H408" i="6"/>
  <c r="N289" i="6"/>
  <c r="Z289" i="6" s="1"/>
  <c r="N70" i="6"/>
  <c r="Z70" i="6" s="1"/>
  <c r="U1562" i="5"/>
  <c r="X1563" i="5" s="1"/>
  <c r="H986" i="5"/>
  <c r="N986" i="5" s="1"/>
  <c r="H982" i="5"/>
  <c r="Z982" i="5" s="1"/>
  <c r="R1562" i="5"/>
  <c r="I1562" i="5"/>
  <c r="K1562" i="5"/>
  <c r="Y1562" i="5"/>
  <c r="H1562" i="5" l="1"/>
  <c r="S1562" i="5"/>
  <c r="Z409" i="6"/>
  <c r="Z1221" i="5"/>
  <c r="Z986" i="5"/>
  <c r="Z408" i="6"/>
  <c r="S408" i="6"/>
  <c r="T409" i="6" s="1"/>
  <c r="N408" i="6"/>
  <c r="Y1563" i="5"/>
  <c r="T1563" i="5" l="1"/>
  <c r="Z1562" i="5"/>
  <c r="Z410" i="6"/>
  <c r="N1562" i="5"/>
  <c r="O1563" i="5" s="1"/>
  <c r="Z1563" i="5" l="1"/>
  <c r="Z1564" i="5" s="1"/>
</calcChain>
</file>

<file path=xl/sharedStrings.xml><?xml version="1.0" encoding="utf-8"?>
<sst xmlns="http://schemas.openxmlformats.org/spreadsheetml/2006/main" count="3741" uniqueCount="2221">
  <si>
    <t>Cuenta</t>
  </si>
  <si>
    <t>ACTIVO</t>
  </si>
  <si>
    <t>ACTIVO CORRIENTE</t>
  </si>
  <si>
    <t>ACTIVO NO CORRIENTE</t>
  </si>
  <si>
    <t>PASIVO</t>
  </si>
  <si>
    <t>PASIVO CORRIENTE</t>
  </si>
  <si>
    <t>CAPITAL</t>
  </si>
  <si>
    <t>RESERVAS</t>
  </si>
  <si>
    <t>RESULTADO DEL EJERCICIO</t>
  </si>
  <si>
    <t>IMPUESTO A LA RENTA</t>
  </si>
  <si>
    <t>Bancos</t>
  </si>
  <si>
    <t>TOTAL ACTIVO CORRIENTE</t>
  </si>
  <si>
    <t>PATRIMONIO NETO</t>
  </si>
  <si>
    <t>TOTAL ACTIVO NO CORRIENTE</t>
  </si>
  <si>
    <t>TOTAL ACTIVO</t>
  </si>
  <si>
    <t>TOTAL PASIVO CORRIENTE</t>
  </si>
  <si>
    <t>TOTAL PASIVO Y PATRIMONIO NETO</t>
  </si>
  <si>
    <t>TOTAL</t>
  </si>
  <si>
    <t>Movimientos</t>
  </si>
  <si>
    <t>Resultado del ejercicio</t>
  </si>
  <si>
    <t>Efectivo pagado a empleados</t>
  </si>
  <si>
    <t>Total de Efectivo de las actividades operativas antes del cambio en los activos de operaciones</t>
  </si>
  <si>
    <t>Efectivo neto de actividades de operación</t>
  </si>
  <si>
    <t xml:space="preserve">Proveniente de préstamos y otras deudas </t>
  </si>
  <si>
    <t>Efectivo neto en actividades de financiamiento</t>
  </si>
  <si>
    <t>Aumento (o disminución) neto de efectivo y sus equivalentes</t>
  </si>
  <si>
    <t>Efectivo y su equivalente al comienzo del período</t>
  </si>
  <si>
    <t>Efectivo y su equivalente al cierre del período</t>
  </si>
  <si>
    <t>Concepto</t>
  </si>
  <si>
    <t>Totales</t>
  </si>
  <si>
    <t>Intereses pagados</t>
  </si>
  <si>
    <t>PASIVO NO CORRIENTE</t>
  </si>
  <si>
    <t>TOTAL PASIVO NO CORRIENTE</t>
  </si>
  <si>
    <t>Presidente</t>
  </si>
  <si>
    <t>Suscripto</t>
  </si>
  <si>
    <t>A Integrar</t>
  </si>
  <si>
    <t>Legal</t>
  </si>
  <si>
    <t>Facultativa</t>
  </si>
  <si>
    <t>Revalúo</t>
  </si>
  <si>
    <t>RESULTADOS</t>
  </si>
  <si>
    <t>Acumulados</t>
  </si>
  <si>
    <t>Del Ejercicio</t>
  </si>
  <si>
    <t>Movimientos Subsecuentes</t>
  </si>
  <si>
    <t>Transf. a dividendos a pagar</t>
  </si>
  <si>
    <t>(Aumento) Disminución en los activos de operación</t>
  </si>
  <si>
    <t>Fondos colocados a corto plazo</t>
  </si>
  <si>
    <t>Aumento (Disminución) en los pasivos operativos</t>
  </si>
  <si>
    <t>Efectivo neto de actividades de operación antes de impuestos</t>
  </si>
  <si>
    <t>Inversiones en otras empresas</t>
  </si>
  <si>
    <t>Inversiones temporarias</t>
  </si>
  <si>
    <t>Intereses percibidos</t>
  </si>
  <si>
    <t>Dividendos percibidos</t>
  </si>
  <si>
    <t>Efectivo neto (o usado) en actividades de inversión</t>
  </si>
  <si>
    <t>Aportes de Capital</t>
  </si>
  <si>
    <t>INGRESOS</t>
  </si>
  <si>
    <t>EGRESOS</t>
  </si>
  <si>
    <t>ACTIVOS CORRIENTES</t>
  </si>
  <si>
    <t>PASIVOS CORRIENTES</t>
  </si>
  <si>
    <t>PASIVOS</t>
  </si>
  <si>
    <t xml:space="preserve">Créditos </t>
  </si>
  <si>
    <t xml:space="preserve"> </t>
  </si>
  <si>
    <t>Detalle</t>
  </si>
  <si>
    <t>Los otros activos corrientes y no corrientes se componen como sigue:</t>
  </si>
  <si>
    <t>Gs.</t>
  </si>
  <si>
    <t>Deudas Fiscales</t>
  </si>
  <si>
    <t>Ingreso en efectivo por comisiones y otros</t>
  </si>
  <si>
    <t>Gastos de Administracion</t>
  </si>
  <si>
    <t>Egresos por operaciones y servicios de personas relacionadas</t>
  </si>
  <si>
    <t>CAPITAL INTEGRADO</t>
  </si>
  <si>
    <t>Accionista</t>
  </si>
  <si>
    <t>FLUJO DE EFECTIVO POR ACTIVIDADES OPERATIVAS</t>
  </si>
  <si>
    <t>FLUJO DE EFECTIVO POR ACTIVIDADES DE FINANCIAMIENTO</t>
  </si>
  <si>
    <t>A continuación, se detalla la composición:</t>
  </si>
  <si>
    <t xml:space="preserve">Inversiones Permanentes </t>
  </si>
  <si>
    <t>Disponibilidades</t>
  </si>
  <si>
    <t xml:space="preserve">ESTADO DE FLUJO DE EFECTIVO </t>
  </si>
  <si>
    <t xml:space="preserve">ESTADO DE RESULTADOS </t>
  </si>
  <si>
    <t xml:space="preserve">BALANCE GENERAL </t>
  </si>
  <si>
    <t>Corriente</t>
  </si>
  <si>
    <t>No corriente</t>
  </si>
  <si>
    <t>Cuentas a pagar a personas y empresas relacionadas</t>
  </si>
  <si>
    <t>Otros Pasivos</t>
  </si>
  <si>
    <t>RESULTADO ANTES DE IMPUESTO A LA RENTA</t>
  </si>
  <si>
    <t>Pagos a proveedores</t>
  </si>
  <si>
    <t>Adquisición de acciones y títulos de deuda y otros titulos valores</t>
  </si>
  <si>
    <t>Dividendos pagados</t>
  </si>
  <si>
    <t xml:space="preserve">Gastos de ventas </t>
  </si>
  <si>
    <t xml:space="preserve">Gastos de administracion </t>
  </si>
  <si>
    <t xml:space="preserve">Gastos fiscales </t>
  </si>
  <si>
    <t>Gastos financieros</t>
  </si>
  <si>
    <t xml:space="preserve">Ingresos financieros  </t>
  </si>
  <si>
    <t>(Nota 5.1)</t>
  </si>
  <si>
    <t>Otros Activos</t>
  </si>
  <si>
    <t>Bienes de uso</t>
  </si>
  <si>
    <t xml:space="preserve">Activos intagibles y Cargos diferidos </t>
  </si>
  <si>
    <t>ESTADO DE CAMBIOS EN EL PATRIMONIO NETO</t>
  </si>
  <si>
    <t>Impuesto a la renta</t>
  </si>
  <si>
    <t>(Nota 5.2)</t>
  </si>
  <si>
    <t>Aguinaldos</t>
  </si>
  <si>
    <t>Tipo de cambio Comprador</t>
  </si>
  <si>
    <t>Tipo de cambio Vendedor</t>
  </si>
  <si>
    <t>Conceptos</t>
  </si>
  <si>
    <t>Efectivo pagado por compra de cartera</t>
  </si>
  <si>
    <t>Efectivo pagado para otras actividades</t>
  </si>
  <si>
    <t>Transf. a Resultados Acumulados</t>
  </si>
  <si>
    <t>Honorarios Profesionales</t>
  </si>
  <si>
    <t>TOTAL PASIVO</t>
  </si>
  <si>
    <t>Ingresos por operaciones y servicios a personas relacionadas</t>
  </si>
  <si>
    <t xml:space="preserve">FLUJO DE EFECTIVO POR ACTIVIDADES DE INVERSIÓN </t>
  </si>
  <si>
    <t>ATLAS ADMINISTRADORA DE FONDOS PATRIMONIALES DE INVERSIÓN S.A.</t>
  </si>
  <si>
    <t>Comisiones a Cobrar - FM DIA GS</t>
  </si>
  <si>
    <t>Proveedores de Bienes y Servicios - ML</t>
  </si>
  <si>
    <t>Proveedores de Bienes y Servicios - ME</t>
  </si>
  <si>
    <t>Aportes y Retenciones a Pagar</t>
  </si>
  <si>
    <t>Aguinaldos a Pagar</t>
  </si>
  <si>
    <t>Honorarios a Pagar</t>
  </si>
  <si>
    <t>Resultado del Ejercicio</t>
  </si>
  <si>
    <t>Comisiones Cobradas  - FM DIA GS</t>
  </si>
  <si>
    <t>Sueldos y Jornales</t>
  </si>
  <si>
    <t>Aporte Patronal IPS 16,5%</t>
  </si>
  <si>
    <t>Colación</t>
  </si>
  <si>
    <t>Alquiler de Bienes Inmuebles</t>
  </si>
  <si>
    <t>Expensas</t>
  </si>
  <si>
    <t>Útiles, Papelería e Impresos</t>
  </si>
  <si>
    <t>Perdida por Diferencia de Cambio</t>
  </si>
  <si>
    <t>Otros Activos No Corrientes</t>
  </si>
  <si>
    <t>Integración de Capital</t>
  </si>
  <si>
    <t>Director Titular</t>
  </si>
  <si>
    <t>Ingresos por servicios</t>
  </si>
  <si>
    <t>Los bienes intangibles, íntegramente de vida útil definida, se exponen a su costo de adquisición menos las correspondientes amortizaciones acumuladas al cierre de cada ejercicio. Las amortizaciones son calculadas por el método de línea recta considerando una vida útil de 60 meses.</t>
  </si>
  <si>
    <t>Previsiones</t>
  </si>
  <si>
    <t>Sociedad controlante (*)</t>
  </si>
  <si>
    <t>Síndico suplente</t>
  </si>
  <si>
    <t>Síndico titular</t>
  </si>
  <si>
    <t>Director titular</t>
  </si>
  <si>
    <t>% de Participación de capital suscripto</t>
  </si>
  <si>
    <t>Monto</t>
  </si>
  <si>
    <t>Voto</t>
  </si>
  <si>
    <t>Clase</t>
  </si>
  <si>
    <t>Cantidad de acciones</t>
  </si>
  <si>
    <t>Número de acciones</t>
  </si>
  <si>
    <t>N°</t>
  </si>
  <si>
    <t>CAPITAL SUSCRIPTO</t>
  </si>
  <si>
    <t>% de Participación de capital integrado</t>
  </si>
  <si>
    <t>4. CAPITAL Y PROPIEDAD</t>
  </si>
  <si>
    <t>Plana ejecutiva</t>
  </si>
  <si>
    <t>Directorio</t>
  </si>
  <si>
    <t>Representante (s) Legal (es)</t>
  </si>
  <si>
    <t>NOMBRE Y APELLIDO</t>
  </si>
  <si>
    <t>CARGO</t>
  </si>
  <si>
    <t>3. ADMINISTRACIÓN</t>
  </si>
  <si>
    <t>No aplicable</t>
  </si>
  <si>
    <t>Inscripción en el Registro Público</t>
  </si>
  <si>
    <t>Escritura N° | Fecha</t>
  </si>
  <si>
    <t>Reforma de Estatutos</t>
  </si>
  <si>
    <t>2. ANTECEDENTES DE CONSTITUCIÓN DE LA SOCIEDAD</t>
  </si>
  <si>
    <t>Domicilio legal</t>
  </si>
  <si>
    <t>Sitio página Web</t>
  </si>
  <si>
    <t>E-mail</t>
  </si>
  <si>
    <t>Teléfono</t>
  </si>
  <si>
    <t>Dirección oficina principal</t>
  </si>
  <si>
    <t>Registro CNV</t>
  </si>
  <si>
    <t>Nombre o Razón social</t>
  </si>
  <si>
    <t>1. IDENTIFICACIÓN</t>
  </si>
  <si>
    <t>INFORMACIÓN GENERAL DE LA ENTIDAD</t>
  </si>
  <si>
    <t>Avda. Mariscal López c/ Dr. Morra, Edificio Mariscal Center, Piso 6. Asunción</t>
  </si>
  <si>
    <t>(021) 217 5005</t>
  </si>
  <si>
    <t>info@atlasinversiones.com.py</t>
  </si>
  <si>
    <t>N° 26 | 13 de abril de 2023</t>
  </si>
  <si>
    <t>Matrícula N° 41.167, Serie Comercial, Folio N° 1 de fecha 03 de mayo de 2023</t>
  </si>
  <si>
    <t>Miguel Ángel Zaldívar Silvera</t>
  </si>
  <si>
    <t>Gustavo Adolfo Rivas Masi</t>
  </si>
  <si>
    <t>Miguel Ángel Zaldivar Silvera</t>
  </si>
  <si>
    <t>Santiago Llano Cavina</t>
  </si>
  <si>
    <t>Maria Epifanía González de Rodríguez</t>
  </si>
  <si>
    <t>César Eduardo Coll Rodríguez</t>
  </si>
  <si>
    <t>Carlos Arístides Sosa Acosta</t>
  </si>
  <si>
    <t>Síndico Titular</t>
  </si>
  <si>
    <t>Síndico Suplente</t>
  </si>
  <si>
    <t>Vicepresidente Primero</t>
  </si>
  <si>
    <t>Vicepresidente Segundo</t>
  </si>
  <si>
    <t>Gerente General</t>
  </si>
  <si>
    <t>Sub-Gerente General</t>
  </si>
  <si>
    <t>Gerente de Fondos</t>
  </si>
  <si>
    <t>Oficial de Cumplimiento</t>
  </si>
  <si>
    <t>Auditora Interna</t>
  </si>
  <si>
    <t>Pedro Pascual Di Natale Torres</t>
  </si>
  <si>
    <t>Rodrigo Callizo Strubing</t>
  </si>
  <si>
    <t>Andrea Leticia Núñez Garcete</t>
  </si>
  <si>
    <t>1 al 49.500</t>
  </si>
  <si>
    <t>Ordinaria</t>
  </si>
  <si>
    <t>Simple</t>
  </si>
  <si>
    <t>49.501 al 50.000</t>
  </si>
  <si>
    <t>Banco Atlas S.A.</t>
  </si>
  <si>
    <t>Graciela Julia Pappalardo de Zuccolillo</t>
  </si>
  <si>
    <t>Director titular / Gerente General</t>
  </si>
  <si>
    <t>Atlas Casa de Bolsa S.A.</t>
  </si>
  <si>
    <t>Sociedad Vinculada</t>
  </si>
  <si>
    <t>Comisiones a Cobrar - FM DIA USD</t>
  </si>
  <si>
    <t>Suscripciones Pagadas por Adelantado</t>
  </si>
  <si>
    <t>Mejoras en Propiedad de Terceros</t>
  </si>
  <si>
    <t>Gastos de Constitución y Organización</t>
  </si>
  <si>
    <t>Garantia de Alquiler</t>
  </si>
  <si>
    <t>Comisiones Cobradas  - FM DIA USD</t>
  </si>
  <si>
    <t>Ganancia por Diferencia de Cambio</t>
  </si>
  <si>
    <t>Intereses Cobrados - Caja de Ahorro</t>
  </si>
  <si>
    <t>Recupero de Gastos</t>
  </si>
  <si>
    <t>Perdida - CDA (Gs)</t>
  </si>
  <si>
    <t>Gastos de Marketing</t>
  </si>
  <si>
    <t>Seguro Médico Privado</t>
  </si>
  <si>
    <t>Capacitación al Personal</t>
  </si>
  <si>
    <t>Otros Beneficios al Personal</t>
  </si>
  <si>
    <t>Gastos de Escribanía</t>
  </si>
  <si>
    <t>Agua, Luz, Teléfono e Internet</t>
  </si>
  <si>
    <t>Cuotas y Suscripciones</t>
  </si>
  <si>
    <t>Gastos de Refrigerios</t>
  </si>
  <si>
    <t>Servicios Tercerizados</t>
  </si>
  <si>
    <t>Patentes y Tasas Municipales</t>
  </si>
  <si>
    <t>Comisiones Bancarias</t>
  </si>
  <si>
    <t>Comisiones Bancarias - GND</t>
  </si>
  <si>
    <t>Retención Renta</t>
  </si>
  <si>
    <t>IVA Costo</t>
  </si>
  <si>
    <t>Créditos</t>
  </si>
  <si>
    <t>Cuentas por Cobrar a Personas y Empresas relacionadas</t>
  </si>
  <si>
    <t>(-) Depreciación Acumulada</t>
  </si>
  <si>
    <t xml:space="preserve">Los Bienes de uso se reconocen a su costo de adquisición y la medición posterior de los mismos se presentan neta de depreciaciones acumuladas y, en caso de corresponder, de deterioro. </t>
  </si>
  <si>
    <t>Las mejoras o adiciones son capitalizadas, mientras que los gastos de mantenimiento y/o reparaciones que no aumentan el valor de los bienes ni su vida útil, son imputados como gastos en el período en que se originan.</t>
  </si>
  <si>
    <t>USD</t>
  </si>
  <si>
    <t>La composición de este rubro es la siguiente:</t>
  </si>
  <si>
    <t>Emisor</t>
  </si>
  <si>
    <t>Vencimiento</t>
  </si>
  <si>
    <t>Valor Nominal
Unitario</t>
  </si>
  <si>
    <t>Valor de
Cotización</t>
  </si>
  <si>
    <t>Instrumento</t>
  </si>
  <si>
    <t>Cuentas</t>
  </si>
  <si>
    <t>Altas</t>
  </si>
  <si>
    <t>Bajas</t>
  </si>
  <si>
    <t>Acumuladas al inicio del Ejercicio</t>
  </si>
  <si>
    <t>Acumuladas al Cierre</t>
  </si>
  <si>
    <t>VALORES DE ORIGEN</t>
  </si>
  <si>
    <t>DEPRECIACIONES</t>
  </si>
  <si>
    <t>Muebles y Equipos de Oficina</t>
  </si>
  <si>
    <t>Equipos de Informática</t>
  </si>
  <si>
    <t>Saldo
Inicial</t>
  </si>
  <si>
    <t>Aumentos</t>
  </si>
  <si>
    <t>Amortizaciones</t>
  </si>
  <si>
    <t>(Nota 5.3)</t>
  </si>
  <si>
    <t>(Nota 5.7)</t>
  </si>
  <si>
    <t>(Nota 5.4)</t>
  </si>
  <si>
    <t>(Nota 5.5 y Nota 5.6)</t>
  </si>
  <si>
    <t>Nombre</t>
  </si>
  <si>
    <t>Relación</t>
  </si>
  <si>
    <t>Tipo de Operación</t>
  </si>
  <si>
    <t>Fondo Mutuo Día Guaraníes</t>
  </si>
  <si>
    <t>Comisión por Administración</t>
  </si>
  <si>
    <t>Fondo Mutuo Día Dólares Americanos</t>
  </si>
  <si>
    <t>Fondo Administrado</t>
  </si>
  <si>
    <t>Persona o Empresa Relacionada</t>
  </si>
  <si>
    <t>Total Ingresos</t>
  </si>
  <si>
    <t>Total Egresos</t>
  </si>
  <si>
    <t>Ingresos Financieros</t>
  </si>
  <si>
    <t>Saldo al inicio
del ejercicio</t>
  </si>
  <si>
    <t>Disminución</t>
  </si>
  <si>
    <t>Capital Integrado</t>
  </si>
  <si>
    <t>Aportes no capitalizados</t>
  </si>
  <si>
    <t>Reservas</t>
  </si>
  <si>
    <t>Resultados Acumulados</t>
  </si>
  <si>
    <t>Nota 5.14</t>
  </si>
  <si>
    <t>Gastos de Venta</t>
  </si>
  <si>
    <t>Gastos Fiscales</t>
  </si>
  <si>
    <t>Gastos Financieros</t>
  </si>
  <si>
    <r>
      <t>5. AUDITOR EXTERNO INDEPENDIENTE</t>
    </r>
    <r>
      <rPr>
        <sz val="10"/>
        <color rgb="FF000000"/>
        <rFont val="Arial Nova"/>
        <family val="2"/>
      </rPr>
      <t xml:space="preserve"> </t>
    </r>
  </si>
  <si>
    <r>
      <t>Domicilio legal:</t>
    </r>
    <r>
      <rPr>
        <sz val="10"/>
        <color theme="1"/>
        <rFont val="Arial Nova"/>
        <family val="2"/>
      </rPr>
      <t xml:space="preserve"> Quesada esq. Tte. Zotti – Atlas Center Piso 7. Villa Morra - Asunción</t>
    </r>
  </si>
  <si>
    <r>
      <t>Participación</t>
    </r>
    <r>
      <rPr>
        <sz val="10"/>
        <color theme="1"/>
        <rFont val="Arial Nova"/>
        <family val="2"/>
      </rPr>
      <t>: 99,00% de participación en el capital y en votos.</t>
    </r>
  </si>
  <si>
    <r>
      <t>Actividad principal:</t>
    </r>
    <r>
      <rPr>
        <sz val="10"/>
        <color theme="1"/>
        <rFont val="Arial Nova"/>
        <family val="2"/>
      </rPr>
      <t xml:space="preserve"> Entidad Bancaria</t>
    </r>
  </si>
  <si>
    <t>www.atlasinversiones.com.py</t>
  </si>
  <si>
    <t>Servicio de Calificacion de Riesgos - FM</t>
  </si>
  <si>
    <t>Pasivo por Impuesto Diferido</t>
  </si>
  <si>
    <t>Comisiones Comerciales</t>
  </si>
  <si>
    <t>Obsequios a Clientes</t>
  </si>
  <si>
    <t>Servicios de Calificación</t>
  </si>
  <si>
    <t>Alquiler de Bienes Muebles</t>
  </si>
  <si>
    <t xml:space="preserve">Deudas Financieras </t>
  </si>
  <si>
    <t>Acreedores Varios</t>
  </si>
  <si>
    <t>Integrado</t>
  </si>
  <si>
    <t>Tipo de bien</t>
  </si>
  <si>
    <t>Valor residual</t>
  </si>
  <si>
    <t>Años de vida útil estimada</t>
  </si>
  <si>
    <t>Acreedores Varios M/E</t>
  </si>
  <si>
    <t>Banco GNB Paraguay S.A.</t>
  </si>
  <si>
    <t>La composición de esta cuenta es la siguiente:</t>
  </si>
  <si>
    <t>Software Contable</t>
  </si>
  <si>
    <t>Cuentas a Cobrar</t>
  </si>
  <si>
    <t>Vinculada</t>
  </si>
  <si>
    <t>Cuentas a Pagar</t>
  </si>
  <si>
    <t>Vinculadas</t>
  </si>
  <si>
    <t>Honorarios, salarios y otras remuneraciones</t>
  </si>
  <si>
    <t>Nota 5.15</t>
  </si>
  <si>
    <t>Revaluo del Ejercicio</t>
  </si>
  <si>
    <t>Valores al Cierre del Ejercicio</t>
  </si>
  <si>
    <t>Corriente
Gs.</t>
  </si>
  <si>
    <t>No Corriente
Gs.</t>
  </si>
  <si>
    <t>A continuación, detallamos la composición:</t>
  </si>
  <si>
    <t>Servicios Básicos a Pagar</t>
  </si>
  <si>
    <t>Efecto Diferencia de Cambio sobre el Efectivo y Equivalentes</t>
  </si>
  <si>
    <t>Res. CNV N° 108 de fecha 29 de junio de 2023</t>
  </si>
  <si>
    <t>2.1</t>
  </si>
  <si>
    <t>1.1</t>
  </si>
  <si>
    <t>1.2</t>
  </si>
  <si>
    <t>1.3</t>
  </si>
  <si>
    <t>1.4</t>
  </si>
  <si>
    <t>1.5</t>
  </si>
  <si>
    <t>1.6</t>
  </si>
  <si>
    <t>1.7</t>
  </si>
  <si>
    <t>2.2</t>
  </si>
  <si>
    <t>2.3</t>
  </si>
  <si>
    <t>2.4</t>
  </si>
  <si>
    <t>2.5</t>
  </si>
  <si>
    <t>5.1</t>
  </si>
  <si>
    <t>5.2</t>
  </si>
  <si>
    <t>6. PERSONAS Y EMPRESAS RELACIONADAS</t>
  </si>
  <si>
    <t>Personas y Empresas Relacionadas</t>
  </si>
  <si>
    <t>Tipo de Vínculo</t>
  </si>
  <si>
    <t>Fondos Administrados</t>
  </si>
  <si>
    <t xml:space="preserve">(*) </t>
  </si>
  <si>
    <r>
      <t xml:space="preserve">Sociedad controlante: </t>
    </r>
    <r>
      <rPr>
        <sz val="10"/>
        <color theme="1"/>
        <rFont val="Arial Nova"/>
        <family val="2"/>
      </rPr>
      <t>Banco Atlas S.A.</t>
    </r>
  </si>
  <si>
    <t>Cifras Expresadas en Guaraníes</t>
  </si>
  <si>
    <t>(Nota 5.8)</t>
  </si>
  <si>
    <t>(Nota 5.9)</t>
  </si>
  <si>
    <t>(Nota 5.10)</t>
  </si>
  <si>
    <t>PATRIMONIO NETO
(Nota 5.5.13)</t>
  </si>
  <si>
    <t>NOTA 1.</t>
  </si>
  <si>
    <t>INFORMACIÓN BÁSICA DE LA EMPRESA</t>
  </si>
  <si>
    <t>1.1  Naturaleza jurídica de las actividades de la Entidad</t>
  </si>
  <si>
    <r>
      <rPr>
        <b/>
        <sz val="10"/>
        <color theme="1"/>
        <rFont val="Arial Nova"/>
        <family val="2"/>
      </rPr>
      <t>Atlas Administradora de Fondos Patrimoniales de Inversión S.A.</t>
    </r>
    <r>
      <rPr>
        <sz val="10"/>
        <color theme="1"/>
        <rFont val="Arial Nova"/>
        <family val="2"/>
      </rPr>
      <t xml:space="preserve"> ("</t>
    </r>
    <r>
      <rPr>
        <b/>
        <sz val="10"/>
        <color theme="1"/>
        <rFont val="Arial Nova"/>
        <family val="2"/>
      </rPr>
      <t>ATLAS A.F.P.I.S.A</t>
    </r>
    <r>
      <rPr>
        <sz val="10"/>
        <color theme="1"/>
        <rFont val="Arial Nova"/>
        <family val="2"/>
      </rPr>
      <t>." o la "</t>
    </r>
    <r>
      <rPr>
        <b/>
        <sz val="10"/>
        <color theme="1"/>
        <rFont val="Arial Nova"/>
        <family val="2"/>
      </rPr>
      <t>Entidad</t>
    </r>
    <r>
      <rPr>
        <sz val="10"/>
        <color theme="1"/>
        <rFont val="Arial Nova"/>
        <family val="2"/>
      </rPr>
      <t>"), con domicilio en Avda. Mariscal López casi Dr. Morra, piso 6 en el Edificio Mariscal Center de la Ciudad de Asunción, es una sociedad anónima constituida por Escritura Pública N° 26 de fecha 13 de abril de 2023 ante el escribano Edison Arnaldo Cáceres Ortigoza, autorizada a operar por la Superintendencia de Valores del Banco Central del Paraguay (anterior Comisión Nacional de Valores) por Resolución N° 108 de fecha 29 de junio de 2023, cuyo objeto social exclusivo es la administración de fondos patrimoniales de inversión conforme a la Ley N° 5452/15 “Que regula los Fondos Patrimoniales de Inversión”, y la Resolución CNV CG N° 35/23, Acta de Directorio N° 020/2023 de fecha 09 de febrero de 2023 que “Aprueba el Reglamento General de Mercado de Valores, y sus eventuales modificaciones”.</t>
    </r>
  </si>
  <si>
    <t>PRINCIPALES POLÍTICAS Y PRÁCTICAS CONTABLES APLICADAS</t>
  </si>
  <si>
    <t xml:space="preserve">NOTA 2. </t>
  </si>
  <si>
    <t>Los activos y pasivos en moneda extranjera se valúan a los tipos de cambio vigentes a la fecha de cierre del ejercicio. 
Las diferencias de cambio originadas por fluctuaciones en los tipos de cambio, producidos entre las fechas de concertación de las operaciones y su valuación al cierre del ejercicio, son reconocidas en resultados en el ejercicio en que ocurren.</t>
  </si>
  <si>
    <t>CAMBIO DE POLÍTICAS Y PROCEDIMIENTOS DE CONTABILIDAD</t>
  </si>
  <si>
    <t>NOTA 3.</t>
  </si>
  <si>
    <t>Los títulos de deuda son reconocidos a su valor de incorporación compuestos por el valor nominal del título más los intereses devengados a la fecha de cada ejercicio, más el diferencial de precio positivo o negativo registrado en el momento de la compra. Los intereses generados y el diferencial de precio de los instrumentos son cargados en resultados conforme se devengan considerando la vida residual de los títulos. Cuando las inversiones incluyen cláusulas de ajuste, las mismas se ajustan en base al método de ajuste pactado.</t>
  </si>
  <si>
    <t>Asimismo, la Entidad evalúa regularmente los riesgos asociados a la calidad del emisor a fin de identificar indicadores de deterioro.</t>
  </si>
  <si>
    <t>d. Activos Intangibles y Cargos Diferidos</t>
  </si>
  <si>
    <t>En cuanto a los cargos diferidos, los valores expuestos corresponden a los gastos de apertura autorizados por la Superintendencia de Valores del Banco Central del Paraguay para su diferimiento, según nota SV.SG. N° 005/2024 de fecha 5 de enero de 2024.</t>
  </si>
  <si>
    <t>e. Política de Constitución de Previsiones</t>
  </si>
  <si>
    <t>c. Bienes de Uso</t>
  </si>
  <si>
    <t>a. Moneda Extranjera</t>
  </si>
  <si>
    <t>b. Inversiones Temporarias</t>
  </si>
  <si>
    <t>f. Política de Depreciaciones y Amortizaciones</t>
  </si>
  <si>
    <t>Jorge Eduardo Mendelzon Libster</t>
  </si>
  <si>
    <t>g. Política de Reconocimiento de Ingresos</t>
  </si>
  <si>
    <t>h. Uso de Estimaciones</t>
  </si>
  <si>
    <t>i. Impuesto a la Renta</t>
  </si>
  <si>
    <t xml:space="preserve">El impuesto a la renta que se carga a los resultados del año se basa en la utilidad contable antes de este concepto, ajustada por las partidas que la ley incluye o excluye para la determinación de la utilidad gravable a la que se aplica la tasa del impuesto y por el reconocimiento del cargo o el ingreso originados por la aplicación del impuesto diferido, si los hubiere.		</t>
  </si>
  <si>
    <t>A partir del 1 de enero de 2020 entró en vigor la Ley N° 6.380/2019 por el cual el Impuesto a la Renta se denomina actualmente Impuesto a la Renta Empresarial (IRE), manteniéndose la tasa del 10 %, y la distribución de dividendos y utilidades está sujeta a una retención del 8% en concepto del Impuesto a los Dividendos y a las Utilidades (IDU) a personas físicas o jurídicas domiciliadas en el país, mientras que la tasa es del 15% cuando se tratase de no domiciliados.</t>
  </si>
  <si>
    <t>j. Base para la preparación del Estado de Flujos de Efectivo</t>
  </si>
  <si>
    <t>Para la preparación del estado de flujo de efectivo fue utilizado el método directo, con la clasificación de flujo de efectivo por actividades operativas, de inversión y de financiamiento.</t>
  </si>
  <si>
    <t>Se consideraron dentro del concepto de efectivo y equivalentes a los saldos en efectivo, disponibilidades en cuentas bancarias y, en caso de existir, las inversiones temporales asimilables a efectivo (de alta liquidez y con vencimiento originalmente pactado por un plazo menor a tres meses).</t>
  </si>
  <si>
    <t>NOTA 4.</t>
  </si>
  <si>
    <t>CRITERIOS ESPECÍFICOS DE VALUACIÓN</t>
  </si>
  <si>
    <t>4.a. Valuación en moneda extranjera</t>
  </si>
  <si>
    <t>2.1. Bases para la preparación de los Estados Financieros</t>
  </si>
  <si>
    <t>2.2. Principales Políticas y Prácticas Contables Aplicadas</t>
  </si>
  <si>
    <t>4.b. Posición en moneda extranjera</t>
  </si>
  <si>
    <t>ACTIVOS Y PASIVOS</t>
  </si>
  <si>
    <t>EN MONEDA EXTRANJERA Y SU VALUACIÓN EN MONEDA LOCAL</t>
  </si>
  <si>
    <t>Moneda
Extranjera
Clase</t>
  </si>
  <si>
    <t>Moneda
Extranjera
Monto</t>
  </si>
  <si>
    <t>Cuentas a Cobrar - Relacionadas</t>
  </si>
  <si>
    <t>POSICION NETA</t>
  </si>
  <si>
    <t>4.c. Diferencia de cambio en moneda extranjera</t>
  </si>
  <si>
    <t>Ganancias por valuación de activos monetarios en ME</t>
  </si>
  <si>
    <t>Ganancias por valuación de pasivos monetarios en ME</t>
  </si>
  <si>
    <t>Pérdidas por valuación de activos monetarios en ME</t>
  </si>
  <si>
    <t>Pérdidas por valuación de pasivos monetarios en ME</t>
  </si>
  <si>
    <t>DIFERENCIA DE CAMBIO NETAS</t>
  </si>
  <si>
    <t>INFORMACIÓN REFERENTE A LOS PRINCIPALES ACTIVOS, PASIVOS Y RESULTADOS</t>
  </si>
  <si>
    <t xml:space="preserve">NOTA 5. </t>
  </si>
  <si>
    <t>5.1  Disponibilidades</t>
  </si>
  <si>
    <t>5.2  Inversiones Temporarias</t>
  </si>
  <si>
    <t>5.3  Créditos</t>
  </si>
  <si>
    <t>5.3.1   Cuentas a Cobrar a personas y empresas relacionadas</t>
  </si>
  <si>
    <t>5.4  Bienes de Uso</t>
  </si>
  <si>
    <t>5.5  Cargos Diferidos</t>
  </si>
  <si>
    <t>5.6  Activos Intangibles</t>
  </si>
  <si>
    <t>5.7  Otros activos corrientes y no corrientes</t>
  </si>
  <si>
    <t>5.8  Acreedores Varios</t>
  </si>
  <si>
    <t>5.10  Otros Pasivos corrientes y no corrientes</t>
  </si>
  <si>
    <t>5.11  Saldos y transacciones con personas y empresas relacionadas</t>
  </si>
  <si>
    <t>5.12  Resultados con personas y empresas vinculadas</t>
  </si>
  <si>
    <t>5.14  Ingresos</t>
  </si>
  <si>
    <t>5.15  Egresos</t>
  </si>
  <si>
    <t>A continuación, detallamos la composición del rubro:</t>
  </si>
  <si>
    <t>Valor
Costo</t>
  </si>
  <si>
    <t>Valor
Contable</t>
  </si>
  <si>
    <t>Valores al
inicio del 
Ejercicio</t>
  </si>
  <si>
    <t>Revalúo del Ejercicio</t>
  </si>
  <si>
    <t>Saldo Neto</t>
  </si>
  <si>
    <t>5.9  Cuentas a pagar a personas y empresas relacionadas</t>
  </si>
  <si>
    <t>Prov. Aguinaldo / Honorarios</t>
  </si>
  <si>
    <t>Personal Gerencial (*)</t>
  </si>
  <si>
    <t>Disponibilidad en Cta. Bancaria</t>
  </si>
  <si>
    <t>Comisión Administ. a Cobrar</t>
  </si>
  <si>
    <t>5.13  Patrimonio Neto</t>
  </si>
  <si>
    <t>Intereses Devengados - CDA (Gs)</t>
  </si>
  <si>
    <t>Canon Anual - SEPRELAD</t>
  </si>
  <si>
    <t>HECHOS POSTERIORES AL CIERRE DEL EJERCICIO</t>
  </si>
  <si>
    <t xml:space="preserve">NOTA 7. </t>
  </si>
  <si>
    <t>INFORMACIÓN REFERENTE A CONTINGENCIAS Y COMPROMISOS</t>
  </si>
  <si>
    <t xml:space="preserve">NOTA 9. </t>
  </si>
  <si>
    <t>LIMITACIÓN A LA LIBRE DISPONIBILIDAD DE LOS ACTIVOS O DEL PATRIMONIO Y CUALQUIER RESTRICCIÓN AL DERECHO DE PROPIEDAD</t>
  </si>
  <si>
    <t>SANCIONES</t>
  </si>
  <si>
    <t>Beatriz Pamela Sanabria Giménez</t>
  </si>
  <si>
    <t>Capital Emitido:</t>
  </si>
  <si>
    <t>Capital Suscripto:</t>
  </si>
  <si>
    <t>Capital Integrado:</t>
  </si>
  <si>
    <t>Valor Nominal de las Acciones:</t>
  </si>
  <si>
    <t>Dahiana Fabiana Sánchez Chaparro</t>
  </si>
  <si>
    <t>Contadora</t>
  </si>
  <si>
    <t>ATLAS A.F.P.I.S.A.</t>
  </si>
  <si>
    <t/>
  </si>
  <si>
    <t>FECHA:</t>
  </si>
  <si>
    <t>HORA:</t>
  </si>
  <si>
    <t>BALANCE CONTABLE M/E</t>
  </si>
  <si>
    <t>Parámetros:</t>
  </si>
  <si>
    <t>Fecha</t>
  </si>
  <si>
    <t>RUBRO</t>
  </si>
  <si>
    <t>DESCRIPCION</t>
  </si>
  <si>
    <t>MON</t>
  </si>
  <si>
    <t>SALDO ACTUAL</t>
  </si>
  <si>
    <t>SALDO USD</t>
  </si>
  <si>
    <t>SALDO ACTUAL GS</t>
  </si>
  <si>
    <t>GS</t>
  </si>
  <si>
    <t>DISPONIBILIDADES</t>
  </si>
  <si>
    <t>Bancos Cta. Cte.</t>
  </si>
  <si>
    <t>Bancos Cta. Cte.  Operaciones administrativas</t>
  </si>
  <si>
    <t>Banco Atlas Cta. Cte. USD N°1432131</t>
  </si>
  <si>
    <t>Banco Atlas Cta. Cte. Gs. N°1432130</t>
  </si>
  <si>
    <t>Bancos Cta. Ahorro</t>
  </si>
  <si>
    <t>Banco Atlas CA USD N°1440061</t>
  </si>
  <si>
    <t>Banco Atlas CA Gs. N°1440060</t>
  </si>
  <si>
    <t>Banco GNB Gs N° 13224759001 - AFPISA</t>
  </si>
  <si>
    <t>Inversiones en Títulos de Renta Fija</t>
  </si>
  <si>
    <t xml:space="preserve">Inversiones en Títulos de Renta Fija emitidos en el pais </t>
  </si>
  <si>
    <t xml:space="preserve">CDA </t>
  </si>
  <si>
    <t>CDA  GS</t>
  </si>
  <si>
    <t>Inversiones Diferencial de Precios en Instrumentos de Renta Fija emitidos en el pais</t>
  </si>
  <si>
    <t>Diferencial de Precio Positivo no Amortizado - CDA</t>
  </si>
  <si>
    <t>Diferencial de Precio Positivo no Amortizado - CDA GS</t>
  </si>
  <si>
    <t>CUENTAS POR COBRAR</t>
  </si>
  <si>
    <t>Deudores por servicios prestados</t>
  </si>
  <si>
    <t>Deudores por servicios de administración de Fondos a Partes Vinculadas</t>
  </si>
  <si>
    <t>Deudores por servicios de administración de Fondos a Partes Vinculadas USD</t>
  </si>
  <si>
    <t>Deudores por servicios de administración de Fondos a Partes Vinculadas GS</t>
  </si>
  <si>
    <t>Deudores por otros servicios prestados Partes Vinculadas</t>
  </si>
  <si>
    <t>Otras cuentas a cobrar Partes Vinculadas</t>
  </si>
  <si>
    <t>Otras cuentas a cobrar Partes Vinculadas USD</t>
  </si>
  <si>
    <t>Otras cuentas a cobrar Partes Vinculadas GS</t>
  </si>
  <si>
    <t>Créditos por impuestos corrientes</t>
  </si>
  <si>
    <t>IVA CF 10%</t>
  </si>
  <si>
    <t>IVA CF 10% GS</t>
  </si>
  <si>
    <t>Activo por Impuesto Diferido</t>
  </si>
  <si>
    <t>Activo por Impuesto Diferido GS</t>
  </si>
  <si>
    <t xml:space="preserve">Garantías constituidas </t>
  </si>
  <si>
    <t>Garantía de alquiler</t>
  </si>
  <si>
    <t>Garantía de alquiler USD</t>
  </si>
  <si>
    <t>Gastos pagados por adelantado</t>
  </si>
  <si>
    <t>Suscripciones a vencer</t>
  </si>
  <si>
    <t>Suscripciones a vencer USD</t>
  </si>
  <si>
    <t>Servicios de Calificación a Vencer</t>
  </si>
  <si>
    <t>Servicios de Calificación a Vencer USD</t>
  </si>
  <si>
    <t>Intereses a Cobrar</t>
  </si>
  <si>
    <t xml:space="preserve">Intereses a cobrar  CDA  </t>
  </si>
  <si>
    <t>Intereses a cobrar  CDA   GS</t>
  </si>
  <si>
    <t xml:space="preserve">(-) Intereses a devengar CDA  </t>
  </si>
  <si>
    <t>(-) Intereses a devengar CDA   GS</t>
  </si>
  <si>
    <t>PROPIEDADES, PLANTA Y EQUIPO</t>
  </si>
  <si>
    <t>Propiedades, planta y equipo</t>
  </si>
  <si>
    <t>Bienes en operación</t>
  </si>
  <si>
    <t>Muebles y Útiles</t>
  </si>
  <si>
    <t>Muebles y Útiles GS</t>
  </si>
  <si>
    <t>Equipos de Informática USD</t>
  </si>
  <si>
    <t>Equipos de Informática GS</t>
  </si>
  <si>
    <t>Mejora en Predio Ajeno</t>
  </si>
  <si>
    <t>Mejora en Predio Ajeno GS</t>
  </si>
  <si>
    <t>(-) Depreciación Acumulada  Muebles y Útiles</t>
  </si>
  <si>
    <t>(-) Depreciación Acumulada  Muebles y Útiles GS</t>
  </si>
  <si>
    <t>(-) Depreciación Acumulada  Equipos de Informática</t>
  </si>
  <si>
    <t>(-) Depreciación Acumulada  Equipos de Informática GS</t>
  </si>
  <si>
    <t>(-) Depreciación Acumulada  Mejora en Predio Ajeno</t>
  </si>
  <si>
    <t>(-) Depreciación Acumulada  Mejora en Predio Ajeno GS</t>
  </si>
  <si>
    <t>CARGOS DIFERIDOS E INTANGIBLES</t>
  </si>
  <si>
    <t>Activos Intangibles</t>
  </si>
  <si>
    <t>Software Informático</t>
  </si>
  <si>
    <t>Software Informático USD</t>
  </si>
  <si>
    <t>Software Informático GS</t>
  </si>
  <si>
    <t>(-) Amortización Acumulada - Software informàtico</t>
  </si>
  <si>
    <t>(-) Amortización Acumulada - Software informàtico USD</t>
  </si>
  <si>
    <t>(-) Amortización Acumulada - Software informàtico GS</t>
  </si>
  <si>
    <t>Cargos Diferidos</t>
  </si>
  <si>
    <t>Gastos de Constitución</t>
  </si>
  <si>
    <t>Gastos de Constitución GS</t>
  </si>
  <si>
    <t>(-) Amortización Acumulada Gastos de Constitución</t>
  </si>
  <si>
    <t>(-) Amortización Acumulada Gastos de Constitución GS</t>
  </si>
  <si>
    <t>ACREEDORES VARIOS</t>
  </si>
  <si>
    <t>Acreedores por compra de bienes y/o prestación de servicios</t>
  </si>
  <si>
    <t xml:space="preserve">Acreedores por compra de bienes </t>
  </si>
  <si>
    <t>Acreedores por compra de bienes  GS</t>
  </si>
  <si>
    <t xml:space="preserve">Acreedores por compra de servicios </t>
  </si>
  <si>
    <t>Acreedores por compra de servicios  USD</t>
  </si>
  <si>
    <t>Acreedores por compra de servicios  GS</t>
  </si>
  <si>
    <t>GASTOS DEVENGADOS A PAGAR</t>
  </si>
  <si>
    <t>Gastos devengados a pagar</t>
  </si>
  <si>
    <t>Honorarios Gerencia a pagar</t>
  </si>
  <si>
    <t>Honorarios Gerencia a pagar GS</t>
  </si>
  <si>
    <t xml:space="preserve">Aguinaldos a pagar </t>
  </si>
  <si>
    <t>Aguinaldos a pagar  GS</t>
  </si>
  <si>
    <t>Aportes y Retenciones a pagar</t>
  </si>
  <si>
    <t>Aportes y Retenciones a pagar GS</t>
  </si>
  <si>
    <t>Honorarios Auditoría Externa a pagar</t>
  </si>
  <si>
    <t>Honorarios Auditoría Externa a pagar USD</t>
  </si>
  <si>
    <t>Seguro Médico a pagar</t>
  </si>
  <si>
    <t>Seguro Médico a pagar GS</t>
  </si>
  <si>
    <t>Obligaciones Fiscales</t>
  </si>
  <si>
    <t>Retención Impuesto a la Renta no Residente a pagar</t>
  </si>
  <si>
    <t>Retención Impuesto a la Renta no Residente a pagar GS</t>
  </si>
  <si>
    <t>Retención IVA a pagar</t>
  </si>
  <si>
    <t>Retención IVA a pagar GS</t>
  </si>
  <si>
    <t>Pasivo por Impuesto Diferido GS</t>
  </si>
  <si>
    <t>CAPITAL SOCIAL, RESERVAS Y RESULTADOS</t>
  </si>
  <si>
    <t>Capital integrado</t>
  </si>
  <si>
    <t>Capital integrado en efectivo</t>
  </si>
  <si>
    <t>Capital Suscripto GS</t>
  </si>
  <si>
    <t>(-) Capital a Integrar GS</t>
  </si>
  <si>
    <t>Resultados</t>
  </si>
  <si>
    <t>Resultados  Acumulados</t>
  </si>
  <si>
    <t>Pérdidas Acumuladas</t>
  </si>
  <si>
    <t>Pérdidas Acumuladas GS</t>
  </si>
  <si>
    <t>Resultados del Ejercicio</t>
  </si>
  <si>
    <t>Pérdida del Periodo</t>
  </si>
  <si>
    <t>Pérdida del Periodo GS</t>
  </si>
  <si>
    <t>INGRESOS OPERATIVOS</t>
  </si>
  <si>
    <t>Comisiones Cobradas por Servicios de Administración</t>
  </si>
  <si>
    <t>Ingresos por negociación de títulos valores de cartera propia</t>
  </si>
  <si>
    <t xml:space="preserve">Ingresos por intereses y rendimientos de títulos valores de cartera propia </t>
  </si>
  <si>
    <t>Ingresos por intereses cobrados instrumentos de cartera propia renta fija</t>
  </si>
  <si>
    <t>Ingresos por Intereses de cartera propia - CDA  GS</t>
  </si>
  <si>
    <t>Otros Ingresos Operativos</t>
  </si>
  <si>
    <t>Ingresos por ajustes y redondeos</t>
  </si>
  <si>
    <t>Ingresos por ajustes y redondeos GS</t>
  </si>
  <si>
    <t>Intereses caja de ahorro en entidades bancarias</t>
  </si>
  <si>
    <t>Intereses caja de ahorro en entidades bancarias USD</t>
  </si>
  <si>
    <t>Intereses caja de ahorro en entidades bancarias GS</t>
  </si>
  <si>
    <t>Ingresos por diferencia de cambio activos</t>
  </si>
  <si>
    <t>Ingresos por diferencia de cambio activos GS</t>
  </si>
  <si>
    <t>Ingresos por diferencia de cambio pasivos</t>
  </si>
  <si>
    <t>Ingresos por diferencia de cambio pasivos GS</t>
  </si>
  <si>
    <t>Otros Ingresos Operativos Partes Vinculadas</t>
  </si>
  <si>
    <t>Ingreso por Recupero de Gastos - Partes Vinculadas</t>
  </si>
  <si>
    <t>Ingreso por Recupero de Gastos USD - Partes Vinculadas</t>
  </si>
  <si>
    <t>Ingreso por Recupero de Gastos GS - Partes Vinculadas</t>
  </si>
  <si>
    <t>GASTOS OPERATIVOS</t>
  </si>
  <si>
    <t>Gastos por comisiones servicios de intermediación/administración</t>
  </si>
  <si>
    <t>Gastos por comisiones de servicio de intermediación/administración Partes Vinculadas</t>
  </si>
  <si>
    <t>Comisiones pagadas sobre ventas de títulos valores</t>
  </si>
  <si>
    <t>Comisiones pagadas sobre ventas de títulos valores GS</t>
  </si>
  <si>
    <t>Gastos por servicios de intermediación</t>
  </si>
  <si>
    <t xml:space="preserve">Aranceles pagados SEPRELAD </t>
  </si>
  <si>
    <t>Aranceles pagados SEPRELAD  GS</t>
  </si>
  <si>
    <t>Egresos por compra de títulos valores de cartera propia</t>
  </si>
  <si>
    <t>Egresos por compra de titulos valores de cartera propia Renta Fija emitidos en el pais</t>
  </si>
  <si>
    <t>Gasto por amortización de diferencial de precio positivo CDA</t>
  </si>
  <si>
    <t>Gasto por amortización de diferencial de precio positivo CDA GS</t>
  </si>
  <si>
    <t>Gastos de Operación</t>
  </si>
  <si>
    <t xml:space="preserve">Gastos de comercialización </t>
  </si>
  <si>
    <t>Publicidad y propaganda</t>
  </si>
  <si>
    <t>Publicidad y propaganda USD</t>
  </si>
  <si>
    <t>Publicidad y propaganda GS</t>
  </si>
  <si>
    <t>Comisiones pagadas sobre ventas</t>
  </si>
  <si>
    <t>Obsequios a Clientes GS</t>
  </si>
  <si>
    <t>Gastos de administración</t>
  </si>
  <si>
    <t>Honorarios Administración/Gerencia Vinculados</t>
  </si>
  <si>
    <t>Honorarios Administración/Gerencia Vinculados GS</t>
  </si>
  <si>
    <t>Honorarios Contabilidad</t>
  </si>
  <si>
    <t>Honorarios Contabilidad GS</t>
  </si>
  <si>
    <t>Sueldos y jornales/Administrativo</t>
  </si>
  <si>
    <t>Sueldos y jornales/Administrativo GS</t>
  </si>
  <si>
    <t>Sueldos y Jornales / Administrativo GS - GND</t>
  </si>
  <si>
    <t>Aguinaldos GS</t>
  </si>
  <si>
    <t>Vacaciones</t>
  </si>
  <si>
    <t>Vacaciones GS</t>
  </si>
  <si>
    <t>Aporte patronal</t>
  </si>
  <si>
    <t>Aporte patronal GS</t>
  </si>
  <si>
    <t xml:space="preserve">Gastos de capacitación </t>
  </si>
  <si>
    <t>Gastos de capacitación  USD</t>
  </si>
  <si>
    <t>Seguro medico del personal</t>
  </si>
  <si>
    <t>Seguro medico del personal GS</t>
  </si>
  <si>
    <t>Colación GS</t>
  </si>
  <si>
    <t xml:space="preserve">Gastos de Escribanía </t>
  </si>
  <si>
    <t>Gastos de Escribanía  GS</t>
  </si>
  <si>
    <t>Depreciación del ejercicio</t>
  </si>
  <si>
    <t>Depreciación del ejercicio GS</t>
  </si>
  <si>
    <t>Amortizaciones del Ejercicio Cargos Diferidos GS</t>
  </si>
  <si>
    <t>Amortizaciones del Ejercicio Activos Intangibles GS</t>
  </si>
  <si>
    <t>Reparación y mantenimiento de equipos de informatica y sistemas</t>
  </si>
  <si>
    <t>Reparación y mantenimiento de equipos de informatica y sistemas USD</t>
  </si>
  <si>
    <t>Gastos de refrigerios</t>
  </si>
  <si>
    <t>Gastos de refrigerios GS</t>
  </si>
  <si>
    <t>Gastos de limpieza y cafetería</t>
  </si>
  <si>
    <t>Gastos de limpieza y cafetería GS</t>
  </si>
  <si>
    <t>Alquileres pagados</t>
  </si>
  <si>
    <t>Agua, luz, teléfono e internet</t>
  </si>
  <si>
    <t>Agua, luz, teléfono e internet GS</t>
  </si>
  <si>
    <t>Útiles de oficina</t>
  </si>
  <si>
    <t>Útiles de oficina GS</t>
  </si>
  <si>
    <t>Papelería, útiles e impresos</t>
  </si>
  <si>
    <t>Papelería, útiles e impresos GS</t>
  </si>
  <si>
    <t>Combustibles y lubricantes</t>
  </si>
  <si>
    <t>Combustibles y lubricantes GS</t>
  </si>
  <si>
    <t>Impuestos  patentes tasas y contribuciones</t>
  </si>
  <si>
    <t>Impuestos  patentes tasas y contribuciones GS</t>
  </si>
  <si>
    <t>Serv. de Seguridad Informatica - Vinculadas</t>
  </si>
  <si>
    <t>Serv. de Seguridad Informatica - Vinculadas GS</t>
  </si>
  <si>
    <t>Asesoría y Gestión de Cartera</t>
  </si>
  <si>
    <t>Asesoría y Gestión de Cartera GS</t>
  </si>
  <si>
    <t>Cuotas y Suscripciones USD</t>
  </si>
  <si>
    <t>Servicio de Calificación</t>
  </si>
  <si>
    <t>Servicio de Calificación USD</t>
  </si>
  <si>
    <t>Servicio de Monitoreo</t>
  </si>
  <si>
    <t>Servicio de Monitoreo GS</t>
  </si>
  <si>
    <t xml:space="preserve">Comisiones y gastos bancarios </t>
  </si>
  <si>
    <t>Comisiones y gastos bancarios  USD - Vinculadas</t>
  </si>
  <si>
    <t>Comisiones y gastos bancarios  GS - Vinculadas</t>
  </si>
  <si>
    <t>Comisiones y Gastos Bancarios USD - GND</t>
  </si>
  <si>
    <t>Comisiones y Gastos Bancarios GS - GND</t>
  </si>
  <si>
    <t>Egresos por diferencia de cambio activos</t>
  </si>
  <si>
    <t>Egresos por diferencia de cambio activos GS</t>
  </si>
  <si>
    <t>Egresos por diferencia de cambio pasivos</t>
  </si>
  <si>
    <t>Egresos por diferencia de cambio pasivos GS</t>
  </si>
  <si>
    <t xml:space="preserve">Gastos Fiscales </t>
  </si>
  <si>
    <t>IVA Costo GS</t>
  </si>
  <si>
    <t>Retención Renta GS</t>
  </si>
  <si>
    <t>PARA EEFF</t>
  </si>
  <si>
    <t>(-) Amortización Acumulada</t>
  </si>
  <si>
    <t>Egresos por Ajustes y Redondeos</t>
  </si>
  <si>
    <t>Egresos por Ajustes y Redondeos GS</t>
  </si>
  <si>
    <t>CUENTAS</t>
  </si>
  <si>
    <t>BALANCE Y RESULTADOS</t>
  </si>
  <si>
    <t>ELIMINACIONES</t>
  </si>
  <si>
    <t>VARIACIÓN</t>
  </si>
  <si>
    <t>ACTIVIDADES DE OPERACIONES</t>
  </si>
  <si>
    <t>ACTIVIDADES DE INVERSIÓN</t>
  </si>
  <si>
    <t>ACTIVIDADES DE FINANCIAMIENTO</t>
  </si>
  <si>
    <t>DIFERENCIA DE CAMBIO</t>
  </si>
  <si>
    <t>DEBITOS</t>
  </si>
  <si>
    <t>CRÉDITOS</t>
  </si>
  <si>
    <t>DEBITOS (CRÉDITOS)</t>
  </si>
  <si>
    <t xml:space="preserve">Ingreso en efectivo por comisiones </t>
  </si>
  <si>
    <t>Efectivo Pagado por compra de cartera</t>
  </si>
  <si>
    <t>Efectivo Pagado a Empleados</t>
  </si>
  <si>
    <t>Efectivo generado por otras actividades</t>
  </si>
  <si>
    <t>Fondos colocados a Corto Plazo</t>
  </si>
  <si>
    <t>Pagos a Proveedores</t>
  </si>
  <si>
    <t>Impuesto a la Renta</t>
  </si>
  <si>
    <t>Inversiones Temporarias</t>
  </si>
  <si>
    <t xml:space="preserve">Adquisicion de Acciones y titulos de Deudas y otros titulos de </t>
  </si>
  <si>
    <t>Aporte de Capital</t>
  </si>
  <si>
    <t>Provenientes de Prestamos y otras Deudas</t>
  </si>
  <si>
    <t xml:space="preserve">Dividendos Pagados </t>
  </si>
  <si>
    <t>Intereses Pagados</t>
  </si>
  <si>
    <t>Mantenimiento Sistemas a Pagar</t>
  </si>
  <si>
    <t>Resultado Del Ejercicio</t>
  </si>
  <si>
    <t>NOTAS A LOS ESTADOS FINANCIEROS</t>
  </si>
  <si>
    <t>Cuentas a Cobrar - Atlas C.B. S.A.</t>
  </si>
  <si>
    <t>Sistemas Informáticos</t>
  </si>
  <si>
    <t>IVA Crédito Fiscal</t>
  </si>
  <si>
    <t>Depreciaciones y Amortizaciones</t>
  </si>
  <si>
    <t>Mantenimiento Sistemas</t>
  </si>
  <si>
    <t>Gastos de Limpieza y Cafeteria</t>
  </si>
  <si>
    <t>Combustibles y Lubricantes</t>
  </si>
  <si>
    <t>Deudores por servicios de administración de Fondos</t>
  </si>
  <si>
    <t>Deudores por servicios de administración de Fondos USD</t>
  </si>
  <si>
    <t>Deudores por servicios de administración de Fondos GS</t>
  </si>
  <si>
    <t>Deudores por Negociación de Títulos Valores en Repo</t>
  </si>
  <si>
    <t>Deudores por Negociación de Títulos Renta Fija en Repo con Partes Vinculadas</t>
  </si>
  <si>
    <t xml:space="preserve">Deudores por negociación Títulos Renta Fija CDA en Repo </t>
  </si>
  <si>
    <t>Deudores por negociación Títulos Renta Fija CDA en Repo  GS</t>
  </si>
  <si>
    <t xml:space="preserve">Deudores por negociación Títulos Renta Fija Bonos Corporativos en Repo </t>
  </si>
  <si>
    <t>Deudores por negociación Títulos Renta Fija Bonos Corporativos en Repo  GS</t>
  </si>
  <si>
    <t>Créditos por impuestos</t>
  </si>
  <si>
    <t>IVA CF 10% USD</t>
  </si>
  <si>
    <t>Gastos a devengar</t>
  </si>
  <si>
    <t>Intereses a Cobrar Títulos de Renta Fija en  Repo</t>
  </si>
  <si>
    <t>(-) Intereses a devengar Bonos Financieros en Repo</t>
  </si>
  <si>
    <t>(-) Intereses a devengar Bonos Financieros en Repo GS</t>
  </si>
  <si>
    <t>Intereses a Cobrar Títulos de Renta Fija en  Repo con Partes Vinculadas</t>
  </si>
  <si>
    <t xml:space="preserve">Intereses a cobrar  CDA en  Repo </t>
  </si>
  <si>
    <t>Intereses a cobrar  CDA en  Repo  GS</t>
  </si>
  <si>
    <t>Intereses a cobrar  Bonos Subordinados en Repo</t>
  </si>
  <si>
    <t>Intereses a cobrar  Bonos Subordinados en Repo GS</t>
  </si>
  <si>
    <t>Intereses a cobrar  Bonos Corporativos en Repo</t>
  </si>
  <si>
    <t>Intereses a cobrar  Bonos Corporativos en Repo GS</t>
  </si>
  <si>
    <t xml:space="preserve">(-) Intereses a devengar  CDA en Repo </t>
  </si>
  <si>
    <t>(-) Intereses a devengar  CDA en Repo  GS</t>
  </si>
  <si>
    <t>(-) Intereses a devengar Bonos Subordinados en Repo</t>
  </si>
  <si>
    <t>(-) Intereses a devengar Bonos Subordinados en Repo GS</t>
  </si>
  <si>
    <t xml:space="preserve">(-) Intereses a devengar  Bonos Corporativos en Repo </t>
  </si>
  <si>
    <t>(-) Intereses a devengar  Bonos Corporativos en Repo  GS</t>
  </si>
  <si>
    <t>Intereses a cobrar Títulos de Renta Fija emitidos en el país</t>
  </si>
  <si>
    <t>Licencias Informáticas</t>
  </si>
  <si>
    <t>Licencias Informáticas USD</t>
  </si>
  <si>
    <t>Operaciones a Liquidar</t>
  </si>
  <si>
    <t>Operaciones a Liquidar GS</t>
  </si>
  <si>
    <t>PASIVO POR INVERSIONES</t>
  </si>
  <si>
    <t>Pasivo por Inversiones</t>
  </si>
  <si>
    <t>Operación de Venta / Repo - Titulos</t>
  </si>
  <si>
    <t>Operación de Venta / Repo - Titulos Gs</t>
  </si>
  <si>
    <t>Honorario Síndicos a pagar</t>
  </si>
  <si>
    <t>Honorario Síndicos a pagar GS</t>
  </si>
  <si>
    <t>Obligaciones por impuestos</t>
  </si>
  <si>
    <t>Comisiones Cobradas por Servicios de Administración de Fondos</t>
  </si>
  <si>
    <t>Comisiones por servicios de administración de fondos</t>
  </si>
  <si>
    <t>Comisiones por servicios de administración de fondos USD</t>
  </si>
  <si>
    <t>Comisiones por servicios de administración de fondos GS</t>
  </si>
  <si>
    <t>Ingresos por intereses cobrados instrumentos en Repo</t>
  </si>
  <si>
    <t>Ingresos por Intereses de Operaciones de Repo (Reportador)</t>
  </si>
  <si>
    <t>Ingresos por Intereses de Operaciones de Repo (Reportador) CDA GS</t>
  </si>
  <si>
    <t>Aranceles pagados SIV</t>
  </si>
  <si>
    <t>Aranceles pagados SIV GS</t>
  </si>
  <si>
    <t>Otros gastos de comercialización</t>
  </si>
  <si>
    <t>Comisiones pagadas sobre ventas GS</t>
  </si>
  <si>
    <t>Honorario Síndicos Vinculados</t>
  </si>
  <si>
    <t>Honorario Síndicos Vinculados GS</t>
  </si>
  <si>
    <t>Auditoría Externa</t>
  </si>
  <si>
    <t>Auditoría Externa USD</t>
  </si>
  <si>
    <t>Amortizaciones del ejercicio</t>
  </si>
  <si>
    <t>Amortizaciones del Ejercicio Cargos Diferidos</t>
  </si>
  <si>
    <t>Amortizaciones del Ejercicio Activos Intangibles</t>
  </si>
  <si>
    <t>Otros gastos administrativos</t>
  </si>
  <si>
    <t>Otros Beneficios al personal</t>
  </si>
  <si>
    <t>Otros Beneficios al personal GS</t>
  </si>
  <si>
    <t>Demostraciones y Agasajos</t>
  </si>
  <si>
    <t>Demostraciones y Agasajos GS</t>
  </si>
  <si>
    <t>Gastos de Estacionamiento</t>
  </si>
  <si>
    <t>Gastos de Estacionamiento Gs</t>
  </si>
  <si>
    <t>Reparación y mantenimiento de muebles e instalaciones</t>
  </si>
  <si>
    <t>Reparación y mantenimiento de muebles e instalaciones GS</t>
  </si>
  <si>
    <t xml:space="preserve">Gastos de Movilidad </t>
  </si>
  <si>
    <t>Gastos de Movilidad  GS</t>
  </si>
  <si>
    <t>Gastos de asamblea</t>
  </si>
  <si>
    <t>Gastos de asamblea GS</t>
  </si>
  <si>
    <t>Expensas GS</t>
  </si>
  <si>
    <t>Honorarios por gestiones varias</t>
  </si>
  <si>
    <t>Honorarios por gestiones varias GS</t>
  </si>
  <si>
    <t>Gastos No Deducibles</t>
  </si>
  <si>
    <t>Gastos No Deducibles GS</t>
  </si>
  <si>
    <t>Seguros pagados</t>
  </si>
  <si>
    <t>Servicios básicos</t>
  </si>
  <si>
    <t>Comunicaciones</t>
  </si>
  <si>
    <t>Comunicaciones Gs</t>
  </si>
  <si>
    <t>Depreciaciones del ejercicio</t>
  </si>
  <si>
    <t>Alquileres pagados - Bienes Inmuebles</t>
  </si>
  <si>
    <t>Alquiler de Bienes Inmuebles USD</t>
  </si>
  <si>
    <t>Alquileres pagados - Bienes Muebles</t>
  </si>
  <si>
    <t>Alquiler de Bienes Muebles GS</t>
  </si>
  <si>
    <t>Comisiones y gastos bancarios - Vinculadas</t>
  </si>
  <si>
    <t>Comisiones y gastos bancarios  - GND</t>
  </si>
  <si>
    <t>Comisiones y gastos bancarios  - No Vinculadas</t>
  </si>
  <si>
    <t>Comisiones y gastos bancarios GS - No Vinculados</t>
  </si>
  <si>
    <t>Impuestos Pagados</t>
  </si>
  <si>
    <t>Otros gastos fiscales</t>
  </si>
  <si>
    <t>Multas y sanciones</t>
  </si>
  <si>
    <t>Multas y sanciones GS</t>
  </si>
  <si>
    <t>Titulos de Renta Fija recibidos en Reporto</t>
  </si>
  <si>
    <t>Serie</t>
  </si>
  <si>
    <t>Ingresos por Intereses de Operaciones de Repo</t>
  </si>
  <si>
    <t>Gastos Bancarios</t>
  </si>
  <si>
    <t>Servicios administrativos</t>
  </si>
  <si>
    <t>Aranceles Pagados - SIV</t>
  </si>
  <si>
    <t>Ganancia en Operaciones</t>
  </si>
  <si>
    <t>Ingreso por ajustes y redondeo</t>
  </si>
  <si>
    <t>Gastos de Informes</t>
  </si>
  <si>
    <t>110201070010701</t>
  </si>
  <si>
    <t>Banco GNB Gs N° 13224759002 - AFPISA</t>
  </si>
  <si>
    <t>130201890020199</t>
  </si>
  <si>
    <t>Deudores por negociación Títulos Renta Fija Bonos Subordinados en Repo  GS</t>
  </si>
  <si>
    <t>130201890040199</t>
  </si>
  <si>
    <t>Deudores por negociación Títulos Renta Fija Bonos Financieros en Repo  GS</t>
  </si>
  <si>
    <t>130802210040199</t>
  </si>
  <si>
    <t>Intereses a cobrar Bonos Financieros en repo GS</t>
  </si>
  <si>
    <t>Acreedores por compra de bienes  USD</t>
  </si>
  <si>
    <t xml:space="preserve">Ingresos por intereses cobrados en Repo Bonos Subordinados </t>
  </si>
  <si>
    <t>Ingresos por intereses cobrados en Repo Bonos Subordinados  USD</t>
  </si>
  <si>
    <t>Ingresos por intereses cobrados en Repo Bonos Subordinados  GS</t>
  </si>
  <si>
    <t>Ingresos por intereses cobrados en Repo Bonos Corporativos</t>
  </si>
  <si>
    <t>Ingresos por intereses cobrados en Repo Bonos Corporativos  GS</t>
  </si>
  <si>
    <t>Ingresos por intereses cobrados en Repo Bonos Financieros</t>
  </si>
  <si>
    <t>Ingresos por intereses cobrados en Repo Bonos Financieros  USD</t>
  </si>
  <si>
    <t>Ingresos por intereses cobrados en Repo Bonos Financieros  GS</t>
  </si>
  <si>
    <t>Ingresos por ajustes y redondeos USD</t>
  </si>
  <si>
    <t>Otros ingresos de operación</t>
  </si>
  <si>
    <t>Intereses caja de ahorro en entidades bancarias USD - vinculadas</t>
  </si>
  <si>
    <t>Intereses caja de ahorro en entidades bancarias GS - vinculadas</t>
  </si>
  <si>
    <t>Comisiones pagadas por distribución de fondos GS</t>
  </si>
  <si>
    <t>Comisiones pagadas sobre ventas USD</t>
  </si>
  <si>
    <t>Honorarios - Varios USD</t>
  </si>
  <si>
    <t>Honorarios - Varios GS</t>
  </si>
  <si>
    <t>Reparación y mantenimiento de equipos de informatica y sistemas GS</t>
  </si>
  <si>
    <t>Gastos No Deducibles USD</t>
  </si>
  <si>
    <t>Fondo Fijo - Administración  Casa Matriz USD</t>
  </si>
  <si>
    <t>Fondo Fijo - Administración  Casa Matriz GS</t>
  </si>
  <si>
    <t>Recaudaciones a Depositar USD</t>
  </si>
  <si>
    <t>Recaudaciones a Depositar GS</t>
  </si>
  <si>
    <t>Banco Rio Cta. Cte. USD N° 08-811341-01</t>
  </si>
  <si>
    <t>Banco Rio Cta. Cte. GS N° 08-144040-03</t>
  </si>
  <si>
    <t>Banco Atlas Cta. Cte. USD N° 1440911 - Clientes</t>
  </si>
  <si>
    <t>Banco Atlas Cta. Cte. Gs N° 1440909 - Clientes</t>
  </si>
  <si>
    <t>Banco Familiar Cta. Cte. USD N° 9794643</t>
  </si>
  <si>
    <t>Banco Familiar Cta. Cte. GS N° 9794423</t>
  </si>
  <si>
    <t>Bancop Cta. Cte USD N° 0410287440</t>
  </si>
  <si>
    <t>Bancop Cta. Cte Gs N° 0410287431</t>
  </si>
  <si>
    <t>Zeta Banco Cta. Cte. USD N° 0114101170</t>
  </si>
  <si>
    <t>Zeta Banco Cta. Cte. GS N° 0194101169</t>
  </si>
  <si>
    <t>Interfisa Banco Cta. Cte. USD N° 241051700</t>
  </si>
  <si>
    <t>Interfisa Banco Cta. Cte. GS N° 249051699</t>
  </si>
  <si>
    <t>Banco Atlas Cta. Cte USD N° 1429697</t>
  </si>
  <si>
    <t>Banco Atlas Cta. Cte. Gs. N° 1429679</t>
  </si>
  <si>
    <t>Banco Atlas Caja Ahorro USD N° 1432252 - Cuenta Propia</t>
  </si>
  <si>
    <t>Bancos Atlas Caja Ahorro Gs. N° 1432251 - Cuenta Propia</t>
  </si>
  <si>
    <t>Banco Continental USD N° 01-00659343-07 - Cuenta Propia</t>
  </si>
  <si>
    <t>Banco Continental Gs N° 01-00211393-08 - Cuenta Propia</t>
  </si>
  <si>
    <t>Banco Itaú USD N° 41000184/8 - Cuenta Propia</t>
  </si>
  <si>
    <t>Banco Itaú Gs N° 42001167/4 - Cuenta Propia</t>
  </si>
  <si>
    <t>Banco GNB USD N° 13223213/002 - Cuenta Propia</t>
  </si>
  <si>
    <t>Banco GNB Gs N° 13223213/001 - Cuenta Propia</t>
  </si>
  <si>
    <t>Bancop USD N° 310151902 - Cuenta Propia</t>
  </si>
  <si>
    <t>Bancop Gs N° 310151864 - Cuenta Propia</t>
  </si>
  <si>
    <t>Banco Río Caja de Ahorro USD N° 08-00172670-07</t>
  </si>
  <si>
    <t>Banco Río Caja de Ahorro Gs N° 08-00717870-09</t>
  </si>
  <si>
    <t>Banco Solar Caja de Ahorro USD N° 0194858</t>
  </si>
  <si>
    <t>Banco Solar Caja de Ahorro Gs N° 0194859</t>
  </si>
  <si>
    <t>Tu Financiera Caja de Ahorro USD N° 24325373</t>
  </si>
  <si>
    <t>Tu Financiera Caja de Ahorro GS N° 24324852</t>
  </si>
  <si>
    <t>Entidades cooperativas USD</t>
  </si>
  <si>
    <t>Entidades cooperativas GS</t>
  </si>
  <si>
    <t>Instituciones financieras del exterior USD</t>
  </si>
  <si>
    <t>Instituciones financieras del exterior GS</t>
  </si>
  <si>
    <t>Participaciones en Fondos Mutuos USD</t>
  </si>
  <si>
    <t>Participaciones en Fondos Mutuos GS</t>
  </si>
  <si>
    <t>CDA  USD</t>
  </si>
  <si>
    <t>Bonos Subordinados  USD</t>
  </si>
  <si>
    <t>Bonos Subordinados  GS</t>
  </si>
  <si>
    <t>Bonos Corporativos  USD</t>
  </si>
  <si>
    <t>Bonos Corporativos  GS</t>
  </si>
  <si>
    <t>Bonos Financieros  USD</t>
  </si>
  <si>
    <t>Bonos Financieros  GS</t>
  </si>
  <si>
    <t>Letra de Regulación Monetaria  USD</t>
  </si>
  <si>
    <t>Letra de Regulación Monetaria  GS</t>
  </si>
  <si>
    <t>Bonos del Tesoro  USD</t>
  </si>
  <si>
    <t>Bonos del Tesoro  GS</t>
  </si>
  <si>
    <t>Bonos Municipales  USD</t>
  </si>
  <si>
    <t>Bonos Municipales  GS</t>
  </si>
  <si>
    <t>Bonos Bursátiles de Corto Plazo  USD</t>
  </si>
  <si>
    <t>Bonos Bursátiles de Corto Plazo  GS</t>
  </si>
  <si>
    <t>Bonos AFD  USD</t>
  </si>
  <si>
    <t>Bonos AFD  GS</t>
  </si>
  <si>
    <t>Pagarés Colocación Privada  USD</t>
  </si>
  <si>
    <t>Pagarés Colocación Privada  GS</t>
  </si>
  <si>
    <t>CDA Partes Vinculadas  USD</t>
  </si>
  <si>
    <t>CDA Partes Vinculadas  GS</t>
  </si>
  <si>
    <t>Bonos Subordinados  Partes Vinculadas USD</t>
  </si>
  <si>
    <t>Bonos Subordinados  Partes Vinculadas GS</t>
  </si>
  <si>
    <t>Bonos Corporativos  Partes Vinculadas  USD</t>
  </si>
  <si>
    <t>Bonos Corporativos  Partes Vinculadas  GS</t>
  </si>
  <si>
    <t>Bonos Financieros  Partes Vinculadas  USD</t>
  </si>
  <si>
    <t>Bonos Financieros  Partes Vinculadas  GS</t>
  </si>
  <si>
    <t>Bonos Bursátiles de Corto Plazo  Partes Vinculadas  USD</t>
  </si>
  <si>
    <t>Bonos Bursátiles de Corto Plazo  Partes Vinculadas  GS</t>
  </si>
  <si>
    <t>Pagarés Colocación Privada  Partes Vinculadas  USD</t>
  </si>
  <si>
    <t>Pagarés Colocación Privada  Partes Vinculadas  GS</t>
  </si>
  <si>
    <t>CDA  Repo USD</t>
  </si>
  <si>
    <t>CDA  Repo GS</t>
  </si>
  <si>
    <t>CDA  Repo USD - Partes Vinculadas</t>
  </si>
  <si>
    <t>CDA  Repo GS - Partes Vinculadas</t>
  </si>
  <si>
    <t>Bonos Subordinados  Repo USD</t>
  </si>
  <si>
    <t>Bonos Subordinados  Repo GS</t>
  </si>
  <si>
    <t>Bonos Corporativos  Repo USD</t>
  </si>
  <si>
    <t>Bonos Corporativos  Repo GS</t>
  </si>
  <si>
    <t>Bonos Financieros  Repo USD</t>
  </si>
  <si>
    <t>Bonos Financieros  Repo GS</t>
  </si>
  <si>
    <t>Letra de Regulación Monetaria  Repo USD</t>
  </si>
  <si>
    <t>Letra de Regulación Monetaria  Repo GS</t>
  </si>
  <si>
    <t>Bonos AFD  Repo USD</t>
  </si>
  <si>
    <t>Bonos AFD  Repo GS</t>
  </si>
  <si>
    <t>Bonos del tesoro  Repo USD</t>
  </si>
  <si>
    <t>Bonos del tesoro  Repo GS</t>
  </si>
  <si>
    <t>Bonos Municipales - Repo USD</t>
  </si>
  <si>
    <t>Bonos Municipales - Repo GS</t>
  </si>
  <si>
    <t>Diferencial de Precio Positivo no Amortizado - CDA USD</t>
  </si>
  <si>
    <t>Diferencial de Precio Positivo no Amortizado - CDA en Repo USD</t>
  </si>
  <si>
    <t>Diferencial de Precio Positivo no Amortizado - CDA en Repo GS</t>
  </si>
  <si>
    <t>Diferencial de Precio Positivo no Amortizado - Bonos Subordinados USD</t>
  </si>
  <si>
    <t>Diferencial de Precio Positivo no Amortizado - Bonos Subordinados GS</t>
  </si>
  <si>
    <t>Diferencial de Precio Positivo no Amortizado - Bonos Subordinados en Repo USD</t>
  </si>
  <si>
    <t>Diferencial de Precio Positivo no Amortizado - Bonos Subordinados en Repo GS</t>
  </si>
  <si>
    <t>Diferencial de Precio Positivo no Amortizado - Bonos Corporativos USD</t>
  </si>
  <si>
    <t>Diferencial de Precio Positivo no Amortizado - Bonos Corporativos GS</t>
  </si>
  <si>
    <t>Diferencial de Precio Positivo no Amortizado - Bonos Corporativos en Repo USD</t>
  </si>
  <si>
    <t>Diferencial de Precio Positivo no Amortizado - Bonos Corporativos en Repo GS</t>
  </si>
  <si>
    <t>Diferencial de Precio Positivo no Amortizado - Bonos Financieros USD</t>
  </si>
  <si>
    <t>Diferencial de Precio Positivo no Amortizado - Bonos Financieros GS</t>
  </si>
  <si>
    <t>Diferencial de Precio Positivo no Amortizado - Bonos Financieros en Repo USD</t>
  </si>
  <si>
    <t>Diferencial de Precio Positivo no Amortizado - Bonos Financieros en Repo GS</t>
  </si>
  <si>
    <t>Diferencial de Precio Positivo no Amortizado - Letras de Regulación Monetaria USD</t>
  </si>
  <si>
    <t>Diferencial de Precio Positivo no Amortizado - Letras de Regulación Monetaria GS</t>
  </si>
  <si>
    <t>Diferencial de Precio Positivo no Amortizado - Letras de Regulación Monetaria en Repo USD</t>
  </si>
  <si>
    <t>Diferencial de Precio Positivo no Amortizado - Letras de Regulación Monetaria en Repo GS</t>
  </si>
  <si>
    <t>Diferencial de Precio Positivo no Amortizado - Bonos del Tesoro USD</t>
  </si>
  <si>
    <t>Diferencial de Precio Positivo no Amortizado - Bonos del Tesoro GS</t>
  </si>
  <si>
    <t>Diferencial de Precio Positivo no Amortizado - Bonos del Tesoro en Repo USD</t>
  </si>
  <si>
    <t>Diferencial de Precio Positivo no Amortizado - Bonos del Tesoro en Repo GS</t>
  </si>
  <si>
    <t>Diferencial de Precio Positivo no Amortizado - Bonos Municipales USD</t>
  </si>
  <si>
    <t>Diferencial de Precio Positivo no Amortizado - Bonos Municipales GS</t>
  </si>
  <si>
    <t>Diferencial de Precio Positivo no Amortizado - Bonos Municipales en Repo USD</t>
  </si>
  <si>
    <t>Diferencial de Precio Positivo no Amortizado - Bonos Municipales en Repo GS</t>
  </si>
  <si>
    <t>Diferencial de Precio Positivo no Amortizado - Bonos Bursátiles de Corto Plazo USD</t>
  </si>
  <si>
    <t>Diferencial de Precio Positivo no Amortizado - Bonos Bursátiles de Corto Plazo GS</t>
  </si>
  <si>
    <t>Diferencial de Precio Positivo no Amortizado - Bonos Bursátiles de Corto Plazo en Repo USD</t>
  </si>
  <si>
    <t>Diferencial de Precio Positivo no Amortizado - Bonos Bursátiles de Corto Plazo en Repo GS</t>
  </si>
  <si>
    <t>Diferencial de Precio Positivo no Amortizado - CDA Partes Vinculadas USD</t>
  </si>
  <si>
    <t>Diferencial de Precio Positivo no Amortizado - CDA Partes Vinculadas GS</t>
  </si>
  <si>
    <t>Diferencial de Precio Positivo no Amortizado - Bonos Subordinados Partes Vinculadas USD</t>
  </si>
  <si>
    <t>Diferencial de Precio Positivo no Amortizado - Bonos Subordinados Partes Vinculadas GS</t>
  </si>
  <si>
    <t>Diferencial de Precio Positivo no Amortizado - Bonos Corporativos Partes Vinculadas USD</t>
  </si>
  <si>
    <t>Diferencial de Precio Positivo no Amortizado - Bonos Corporativos Partes Vinculadas GS</t>
  </si>
  <si>
    <t>Diferencial de Precio Positivo no Amortizado - Bonos Financieros Partes Vinculadas USD</t>
  </si>
  <si>
    <t>Diferencial de Precio Positivo no Amortizado - Bonos Financieros Partes Vinculadas GS</t>
  </si>
  <si>
    <t>Diferencial de Precio Positivo no Amortizado - Bonos Bursátiles de corto plazo Partes Vinculadas USD</t>
  </si>
  <si>
    <t>Diferencial de Precio Positivo no Amortizado - Bonos Bursátiles de corto plazo Partes Vinculadas GS</t>
  </si>
  <si>
    <t>Bonos en el exterior USD</t>
  </si>
  <si>
    <t>Bonos en el exterior GS</t>
  </si>
  <si>
    <t>Bonos soberanos extranjeros  USD</t>
  </si>
  <si>
    <t>Bonos soberanos extranjeros  GS</t>
  </si>
  <si>
    <t>Bonos en el exterior Partes Vinculadas  USD</t>
  </si>
  <si>
    <t>Bonos en el exterior Partes Vinculadas  GS</t>
  </si>
  <si>
    <t>Bonos en el exterior en Repo  USD</t>
  </si>
  <si>
    <t>Bonos en el exterior en Repo  GS</t>
  </si>
  <si>
    <t>Acciones Preferidas Cartulares SAECA  USD</t>
  </si>
  <si>
    <t>Acciones Preferidas Cartulares SAECA  GS</t>
  </si>
  <si>
    <t>Acciones Preferidas Desmaterializadas SAECA USD</t>
  </si>
  <si>
    <t>Acciones Preferidas Desmaterializadas SAECA GS</t>
  </si>
  <si>
    <t>Acciones Ordinarias Cartulares SAECA  USD</t>
  </si>
  <si>
    <t>Acciones Ordinarias Cartulares SAECA  GS</t>
  </si>
  <si>
    <t>Acciones Ordinarias Desmaterializadas SAECA USD</t>
  </si>
  <si>
    <t>Acciones Ordinarias Desmaterializadas SAECA GS</t>
  </si>
  <si>
    <t>Acciones Preferidas Cartulares AFPISA  USD</t>
  </si>
  <si>
    <t>Acciones Preferidas Cartulares AFPISA  GS</t>
  </si>
  <si>
    <t>Acciones Preferidas Desmaterializadas AFPISA  USD</t>
  </si>
  <si>
    <t>Acciones Preferidas Desmaterializadas AFPISA  GS</t>
  </si>
  <si>
    <t>Acciones Ordinarias Cartulares AFPISA  USD</t>
  </si>
  <si>
    <t>Acciones Ordinarias Cartulares AFPISA  GS</t>
  </si>
  <si>
    <t>Acciones Ordinarias Desmaterializadas AFPISA  USD</t>
  </si>
  <si>
    <t>Acciones Ordinarias Desmaterializadas AFPISA  GS</t>
  </si>
  <si>
    <t>Acciones Preferidas Desmaterializadas Caja de Valores USD</t>
  </si>
  <si>
    <t>Acciones Preferidas Desmaterializadas Caja de Valores GS</t>
  </si>
  <si>
    <t>Acciones Ordinarias Desmaterializadas Caja de Valores USD</t>
  </si>
  <si>
    <t>Acciones Ordinarias Desmaterializadas Caja de Valores GS</t>
  </si>
  <si>
    <t>Acciones Preferidas Cartulares Sociedad emisora  USD</t>
  </si>
  <si>
    <t>Acciones Preferidas Cartulares Sociedad emisora  GS</t>
  </si>
  <si>
    <t>Acciones Preferidas Desmaterializadas Sociedad emisora  USD</t>
  </si>
  <si>
    <t>Acciones Preferidas Desmaterializadas Sociedad emisora  GS</t>
  </si>
  <si>
    <t>Acciones Ordinarias Cartulares Sociedad emisora USD</t>
  </si>
  <si>
    <t>Acciones Ordinarias Cartulares Sociedad emisora GS</t>
  </si>
  <si>
    <t>Acciones Ordinarias Desmaterializadas Sociedad emisora  USD</t>
  </si>
  <si>
    <t>Acciones Ordinarias Desmaterializadas Sociedad emisora  GS</t>
  </si>
  <si>
    <t>Acción de la  Bolsa de Valores BVPASA  USD</t>
  </si>
  <si>
    <t>Acción de la  Bolsa de Valores BVPASA  GS</t>
  </si>
  <si>
    <t>Acciones Preferidas Cartulares Partes Vinculadas   USD</t>
  </si>
  <si>
    <t>Acciones Preferidas Cartulares Partes Vinculadas   GS</t>
  </si>
  <si>
    <t>Acciones Preferidas Desmaterializadas Partes Vinculadas   USD</t>
  </si>
  <si>
    <t>Acciones Preferidas Desmaterializadas Partes Vinculadas   GS</t>
  </si>
  <si>
    <t>Acciones Ordinarias Cartulares Partes Vinculadas USD</t>
  </si>
  <si>
    <t>Acciones Ordinarias Cartulares Partes Vinculadas GS</t>
  </si>
  <si>
    <t>Acciones Ordinarias Desmaterializadas Partes Vinculadas  USD</t>
  </si>
  <si>
    <t>Acciones Ordinarias Desmaterializadas Partes Vinculadas  GS</t>
  </si>
  <si>
    <t>Acciones Preferidas Desmaterializadas SAECA en Repo USD</t>
  </si>
  <si>
    <t>Acciones Preferidas Desmaterializadas SAECA en Repo GS</t>
  </si>
  <si>
    <t>Acciones Preferidas Desmaterializadas Sociedad emisora en Repo USD</t>
  </si>
  <si>
    <t>Acciones Preferidas Desmaterializadas Sociedad emisora en Repo GS</t>
  </si>
  <si>
    <t>Acciones Ordinarias Desmaterializadas SAECA en Repo USD</t>
  </si>
  <si>
    <t>Acciones Ordinarias Desmaterializadas SAECA en Repo GS</t>
  </si>
  <si>
    <t>Acciones Ordinarias Desmaterializadas Sociedad emisora en Repo USD</t>
  </si>
  <si>
    <t>Acciones Ordinarias Desmaterializadas Sociedad emisora en Repo GS</t>
  </si>
  <si>
    <t>Acciones Preferidas Desmaterializadas Partes Vinculadas en Repo USD</t>
  </si>
  <si>
    <t>Acciones Preferidas Desmaterializadas Partes Vinculadas en Repo GS</t>
  </si>
  <si>
    <t>Acciones Ordinarias Desmaterializadas Partes Vinculadas en Repo USD</t>
  </si>
  <si>
    <t>Acciones Ordinarias Desmaterializadas Partes Vinculadas en Repo GS</t>
  </si>
  <si>
    <t>Acciones Preferidas Cartulares SA  USD</t>
  </si>
  <si>
    <t>Acciones Preferidas Cartulares SA  GS</t>
  </si>
  <si>
    <t>Acciones Preferidas Desmaterializadas SA USD</t>
  </si>
  <si>
    <t>Acciones Preferidas Desmaterializadas SA GS</t>
  </si>
  <si>
    <t>Acciones Ordinarias Cartulares SA  USD</t>
  </si>
  <si>
    <t>Acciones Ordinarias Cartulares SA  GS</t>
  </si>
  <si>
    <t>Acciones Ordinarias Desmaterializadas SA  USD</t>
  </si>
  <si>
    <t>Acciones Ordinarias Desmaterializadas SA  GS</t>
  </si>
  <si>
    <t>Acciones Preferidas Cartulares SA Partes Vinculadas USD</t>
  </si>
  <si>
    <t>Acciones Preferidas Cartulares SA Partes Vinculadas GS</t>
  </si>
  <si>
    <t>Acciones Preferidas Desmaterializadas SA Partes Vinculadas USD</t>
  </si>
  <si>
    <t>Acciones Preferidas Desmaterializadas SA Partes Vinculadas GS</t>
  </si>
  <si>
    <t>Acciones Ordinarias Cartulares SA Partes Vinculadas USD</t>
  </si>
  <si>
    <t>Acciones Ordinarias Cartulares SA Partes Vinculadas GS</t>
  </si>
  <si>
    <t>Acciones Ordinarias Desmaterializadas SA Partes Vinculadas USD</t>
  </si>
  <si>
    <t>Acciones Ordinarias Desmaterializadas SA Partes Vinculadas GS</t>
  </si>
  <si>
    <t>Fondos  Mutuos  USD</t>
  </si>
  <si>
    <t>Fondos  Mutuos  GS</t>
  </si>
  <si>
    <t>Fondos de Inversión  USD</t>
  </si>
  <si>
    <t>Fondos de Inversión  GS</t>
  </si>
  <si>
    <t>(Menos) Previsión por menor valor - Inversiones en Títulos de Renta Fija emitidos en el pais  USD</t>
  </si>
  <si>
    <t>(Menos) Previsión por menor valor - Inversiones en Títulos de Renta Fija emitidos en el pais  GS</t>
  </si>
  <si>
    <t>(Menos) Previsión por menor valor - Inversiones en Títulos de Renta Fija emitidos en el pais de Partes Vinculadas USD</t>
  </si>
  <si>
    <t>(Menos) Previsión por menor valor - Inversiones en Títulos de Renta Fija emitidos en el pais de Partes Vinculadas GS</t>
  </si>
  <si>
    <t>(Menos) Previsión por menor valor - Inversiones en Títulos de Renta Fija emitidos en el extranjero USD</t>
  </si>
  <si>
    <t>(Menos) Previsión por menor valor - Inversiones en Títulos de Renta Fija emitidos en el extranjero GS</t>
  </si>
  <si>
    <t>(Menos) Previsión por menor valor - Inversiones en Titulos de Renta Fija emitidos en el extranjero Partes Vinculadas USD</t>
  </si>
  <si>
    <t>(Menos) Previsión por menor valor - Inversiones en Titulos de Renta Fija emitidos en el extranjero Partes Vinculadas GS</t>
  </si>
  <si>
    <t>(Menos) Previsión por menor valor - Inversiones en Títulos de Renta Variable emitidos por Agentes del Mercado de Valores USD</t>
  </si>
  <si>
    <t>(Menos) Previsión por menor valor - Inversiones en Títulos de Renta Variable emitidos por Agentes del Mercado de Valores GS</t>
  </si>
  <si>
    <t>(Menos) Previsión por menor valor - Inversiones en Títulos de Renta Variable emitidos por Agentes del Mercado de Valores - Partes Vinculadas USD</t>
  </si>
  <si>
    <t>(Menos) Previsión por menor valor - Inversiones en Títulos de Renta Variable emitidos por Agentes del Mercado de Valores - Partes Vinculadas GS</t>
  </si>
  <si>
    <t>(Menos) Previsión por menor valor - Inversiones Títulos de Renta Variable  emitidos por Entidades no participantes en el Mercado de Valores USD</t>
  </si>
  <si>
    <t>(Menos) Previsión por menor valor - Inversiones Títulos de Renta Variable  emitidos por Entidades no participantes en el Mercado de Valores GS</t>
  </si>
  <si>
    <t>(Menos) Previsión por menor valor - Inversiones en Títulos de Renta Variable emitidos por Entidades no participantes en el Mercado de Valores Partes Vinculadas USD</t>
  </si>
  <si>
    <t>(Menos) Previsión por menor valor - Inversiones en Títulos de Renta Variable emitidos por Entidades no participantes en el Mercado de Valores Partes Vinculadas GS</t>
  </si>
  <si>
    <t>Deudores por servicios de intermediación bursátil  Acciones USD</t>
  </si>
  <si>
    <t>Deudores por servicios de intermediación bursátil  Acciones GS</t>
  </si>
  <si>
    <t>Deudores por servicios de intermediación bursátil  Renta Fija USD</t>
  </si>
  <si>
    <t>Deudores por servicios de intermediación bursátil  Renta Fija GS</t>
  </si>
  <si>
    <t>Deudores por servicios de intermediación extrabursátil  Acciones USD</t>
  </si>
  <si>
    <t>Deudores por servicios de intermediación extrabursátil  Acciones GS</t>
  </si>
  <si>
    <t>Deudores por servicios de intermediación extrabursátil  Renta Fija USD</t>
  </si>
  <si>
    <t>Deudores por servicios de intermediación extrabursátil  Renta Fija GS</t>
  </si>
  <si>
    <t>Deudores por comisiones contratos de colocación primaria Acciones USD</t>
  </si>
  <si>
    <t>Deudores por comisiones contratos de colocación primaria Acciones GS</t>
  </si>
  <si>
    <t>Deudores por comisiones contratos de colocación primaria Renta Fija USD</t>
  </si>
  <si>
    <t>Deudores por comisiones contratos de colocación primaria Renta Fija GS</t>
  </si>
  <si>
    <t>Derechos sobre títulos por Contratos de Underwriting USD</t>
  </si>
  <si>
    <t>Derechos sobre títulos por Contratos de Underwriting GS</t>
  </si>
  <si>
    <t>Deudores por servicios de intermediación bursátil  Acciones a Partes Vinculadas USD</t>
  </si>
  <si>
    <t>Deudores por servicios de intermediación bursátil  Acciones a Partes Vinculadas GS</t>
  </si>
  <si>
    <t>Deudores por servicios de intermediación bursátil  Renta Fija  a Partes Vinculadas USD</t>
  </si>
  <si>
    <t>Deudores por servicios de intermediación bursátil  Renta Fija  a Partes Vinculadas GS</t>
  </si>
  <si>
    <t>Deudores por servicios de intermediación extrabursátil  Acciones a Partes Vinculadas USD</t>
  </si>
  <si>
    <t>Deudores por servicios de intermediación extrabursátil  Acciones a Partes Vinculadas GS</t>
  </si>
  <si>
    <t>Deudores por servicios de intermediación extrabursátil  Renta Fija a Partes Vinculadas USD</t>
  </si>
  <si>
    <t>Deudores por servicios de intermediación extrabursátil  Renta Fija a Partes Vinculadas GS</t>
  </si>
  <si>
    <t>Deudores por comisiones contratos de colocación primaria Acciones a Partes Vinculadas USD</t>
  </si>
  <si>
    <t>Deudores por comisiones contratos de colocación primaria Acciones a Partes Vinculadas GS</t>
  </si>
  <si>
    <t>Deudores por comisiones contratos de colocación primaria Renta Fija a Partes Vinculadas USD</t>
  </si>
  <si>
    <t>Deudores por comisiones contratos de colocación primaria Renta Fija a Partes Vinculadas GS</t>
  </si>
  <si>
    <t>Derechos sobre títulos por Contratos de Underwriting Partes a Partes Vinculadas USD</t>
  </si>
  <si>
    <t>Derechos sobre títulos por Contratos de Underwriting Partes a Partes Vinculadas GS</t>
  </si>
  <si>
    <t>Deudores por servicios de intermediación bursátil Acciones  USD</t>
  </si>
  <si>
    <t>Deudores por servicios de intermediación bursátil Acciones  GS</t>
  </si>
  <si>
    <t>Deudores por servicios de intermediación bursátil   Renta Fija USD</t>
  </si>
  <si>
    <t>Deudores por servicios de intermediación bursátil   Renta Fija GS</t>
  </si>
  <si>
    <t>Deudores por servicios de intermediación extrabursátil Acciones  USD</t>
  </si>
  <si>
    <t>Deudores por servicios de intermediación extrabursátil Acciones  GS</t>
  </si>
  <si>
    <t>Deudores por servicios de intermediación extrabursátil  Renta Fija  USD</t>
  </si>
  <si>
    <t>Deudores por servicios de intermediación extrabursátil  Renta Fija  GS</t>
  </si>
  <si>
    <t>Deudores por comisiones contratos de colocación primaria Acciones  USD</t>
  </si>
  <si>
    <t>Deudores por comisiones contratos de colocación primaria Acciones  GS</t>
  </si>
  <si>
    <t>Deudores por comisiones contratos de colocación primaria Renta Fija  USD</t>
  </si>
  <si>
    <t>Deudores por comisiones contratos de colocación primaria Renta Fija  GS</t>
  </si>
  <si>
    <t>Derechos sobre títulos por Contratos de Underwriting  USD</t>
  </si>
  <si>
    <t>Derechos sobre títulos por Contratos de Underwriting  GS</t>
  </si>
  <si>
    <t>Deudores por servicios de intermediación bursátil Acciones Partes Vinculadas USD</t>
  </si>
  <si>
    <t>Deudores por servicios de intermediación bursátil Acciones Partes Vinculadas GS</t>
  </si>
  <si>
    <t>Deudores por servicios de intermediación bursátil  Renta Fija Partes Vinculadas USD</t>
  </si>
  <si>
    <t>Deudores por servicios de intermediación bursátil  Renta Fija Partes Vinculadas GS</t>
  </si>
  <si>
    <t>Deudores por servicios de intermediación extrabursátil Acciones  Partes Vinculadas USD</t>
  </si>
  <si>
    <t>Deudores por servicios de intermediación extrabursátil Acciones  Partes Vinculadas GS</t>
  </si>
  <si>
    <t>Deudores por servicios de intermediación extrabursátil Renta Fija Partes Vinculadas USD</t>
  </si>
  <si>
    <t>Deudores por servicios de intermediación extrabursátil Renta Fija Partes Vinculadas GS</t>
  </si>
  <si>
    <t>Deudores por comisiones contratos de colocación primaria Acciones Partes Vinculadas USD</t>
  </si>
  <si>
    <t>Deudores por comisiones contratos de colocación primaria Acciones Partes Vinculadas GS</t>
  </si>
  <si>
    <t>Deudores por comisiones contratos de colocación primaria Renta Fija Partes Vinculadas USD</t>
  </si>
  <si>
    <t>Deudores por comisiones contratos de colocación primaria Renta Fija Partes Vinculadas GS</t>
  </si>
  <si>
    <t>Derechos sobre títulos por Contratos de Underwriting Partes Vinculadas USD</t>
  </si>
  <si>
    <t>Derechos sobre títulos por Contratos de Underwriting Partes Vinculadas GS</t>
  </si>
  <si>
    <t>Deudores por servicios de colocación de cuotas USD</t>
  </si>
  <si>
    <t>Deudores por servicios de colocación de cuotas GS</t>
  </si>
  <si>
    <t>Deudores por servicios de colocación de cuotas a Partes Vinculadas USD</t>
  </si>
  <si>
    <t>Deudores por servicios de colocación de cuotas a Partes Vinculadas GS</t>
  </si>
  <si>
    <t>Deudores por servicios de administración de cartera USD</t>
  </si>
  <si>
    <t>Deudores por servicios de administración de cartera GS</t>
  </si>
  <si>
    <t>Deudores por servicios de custodia de valores USD</t>
  </si>
  <si>
    <t>Deudores por servicios de custodia de valores GS</t>
  </si>
  <si>
    <t>Deudores por servicios de asesoría financiera USD</t>
  </si>
  <si>
    <t>Deudores por servicios de asesoría financiera GS</t>
  </si>
  <si>
    <t>Deudores por servicios de asesoría Inscripción de Sociedades/Emisiones USD</t>
  </si>
  <si>
    <t>Deudores por servicios de asesoría Inscripción de Sociedades/Emisiones GS</t>
  </si>
  <si>
    <t>Deudores por servicios de representación de obligacionistas USD</t>
  </si>
  <si>
    <t>Deudores por servicios de representación de obligacionistas GS</t>
  </si>
  <si>
    <t>Deudores por servicios de transferencia de cartera USD</t>
  </si>
  <si>
    <t>Deudores por servicios de transferencia de cartera GS</t>
  </si>
  <si>
    <t>Deudores por servicios de administración de cartera Partes Vinculadas USD</t>
  </si>
  <si>
    <t>Deudores por servicios de administración de cartera Partes Vinculadas GS</t>
  </si>
  <si>
    <t>Deudores por servicios de custodia de valores Partes Vinculadas USD</t>
  </si>
  <si>
    <t>Deudores por servicios de custodia de valores Partes Vinculadas GS</t>
  </si>
  <si>
    <t>Deudores por servicios de asesoría financiera Partes Vinculadas USD</t>
  </si>
  <si>
    <t>Deudores por servicios de asesoría financiera Partes Vinculadas GS</t>
  </si>
  <si>
    <t>Deudores por servicios de asesoría  Inscripción de Sociedades/Emisiones Partes Vinculadas USD</t>
  </si>
  <si>
    <t>Deudores por servicios de asesoría  Inscripción de Sociedades/Emisiones Partes Vinculadas GS</t>
  </si>
  <si>
    <t>Deudores por servicios de representación de obligacionistas Partes Vinculadas USD</t>
  </si>
  <si>
    <t>Deudores por servicios de representación de obligacionistas Partes Vinculadas GS</t>
  </si>
  <si>
    <t>Deudores por servicios de transferencia de cartera Partes Vinculadas USD</t>
  </si>
  <si>
    <t>Deudores por servicios de transferencia de cartera Partes Vinculadas GS</t>
  </si>
  <si>
    <t>Deudores por préstamos otorgados a Comitentes para compra de Valores (margen) USD</t>
  </si>
  <si>
    <t>Deudores por préstamos otorgados a Comitentes para compra de Valores (margen) GS</t>
  </si>
  <si>
    <t>Deudores por préstamos a Funcionarios USD</t>
  </si>
  <si>
    <t>Deudores por préstamos a Funcionarios GS</t>
  </si>
  <si>
    <t>Deudores por préstamos otorgados a Comitentes del exterior para compra de Valores (margen)  USD</t>
  </si>
  <si>
    <t>Deudores por préstamos otorgados a Comitentes del exterior para compra de Valores (margen)  GS</t>
  </si>
  <si>
    <t>Deudores por negociación Títulos Renta Fija CDA en Repo  USD</t>
  </si>
  <si>
    <t>Deudores por negociación Títulos Renta Fija Bonos Subordinados en Repo  USD</t>
  </si>
  <si>
    <t>Deudores por negociación Títulos Renta Fija Bonos Corporativos en Repo  USD</t>
  </si>
  <si>
    <t>Deudores por negociación Títulos Renta Fija Bonos Financieros en Repo  USD</t>
  </si>
  <si>
    <t>Deudores por negociación Títulos Renta Fija Letras de Regulación Monetaria en Repo  USD</t>
  </si>
  <si>
    <t>Deudores por negociación Títulos Renta Fija Letras de Regulación Monetaria en Repo  GS</t>
  </si>
  <si>
    <t>Deudores por negociación Títulos Renta Fija Bonos AFD en Repo USD</t>
  </si>
  <si>
    <t>Deudores por negociación Títulos Renta Fija Bonos AFD en Repo GS</t>
  </si>
  <si>
    <t>Deudores Títulos Renta Fija Bonos del Tesoro en Repo  USD</t>
  </si>
  <si>
    <t>Deudores Títulos Renta Fija Bonos del Tesoro en Repo  GS</t>
  </si>
  <si>
    <t>Deudores por negociación Títulos Renta Fija Bonos del Tesoro en Repo  USD</t>
  </si>
  <si>
    <t>Deudores por negociación Títulos Renta Fija Bonos del Tesoro en Repo  GS</t>
  </si>
  <si>
    <t>Deudores por negociación Titulos de Renta Fija en Repo USD</t>
  </si>
  <si>
    <t>Deudores por negociación Titulos de Renta Fija en Repo GS</t>
  </si>
  <si>
    <t>Deudores por negociación Títulos Renta Variable Acciones Ordinarias en Repo  USD</t>
  </si>
  <si>
    <t>Deudores por negociación Títulos Renta Variable Acciones Ordinarias en Repo  GS</t>
  </si>
  <si>
    <t>Deudores por negociación Títulos Renta Variable Acciones Preferidas en Repo  USD</t>
  </si>
  <si>
    <t>Deudores por negociación Títulos Renta Variable Acciones Preferidas en Repo  GS</t>
  </si>
  <si>
    <t>Deudores por venta de instrumentos de cartera propia USD</t>
  </si>
  <si>
    <t>Deudores por venta de instrumentos de cartera propia GS</t>
  </si>
  <si>
    <t>Anticipos a Proveedores  USD</t>
  </si>
  <si>
    <t>Anticipos a Proveedores  GS</t>
  </si>
  <si>
    <t>Anticipos a Rendir USD</t>
  </si>
  <si>
    <t>Anticipos a Rendir GS</t>
  </si>
  <si>
    <t>Dividendos a cobrar USD</t>
  </si>
  <si>
    <t>Dividendos a cobrar GS</t>
  </si>
  <si>
    <t>Anticipos de IRE USD</t>
  </si>
  <si>
    <t>Anticipos de IRE GS</t>
  </si>
  <si>
    <t>Retenciones de IVA USD</t>
  </si>
  <si>
    <t>Retenciones de IVA GS</t>
  </si>
  <si>
    <t>Retenciones IDU  USD</t>
  </si>
  <si>
    <t>Retenciones IDU  GS</t>
  </si>
  <si>
    <t>IVA CF 5% USD</t>
  </si>
  <si>
    <t>IVA CF 5% GS</t>
  </si>
  <si>
    <t>Activo por Impuesto Diferido USD</t>
  </si>
  <si>
    <t>Pagos no aplicados USD</t>
  </si>
  <si>
    <t>Pagos no aplicados GS</t>
  </si>
  <si>
    <t>Instrumentos  Financieros Cedidos en Garantía  préstamos  Bancarios USD</t>
  </si>
  <si>
    <t>Instrumentos  Financieros Cedidos en Garantía  préstamos  Bancarios GS</t>
  </si>
  <si>
    <t>Instrumentos Financieros cedidos en Garantía - Constitución de Garantía Ley del Mercado de Valores USD</t>
  </si>
  <si>
    <t>Instrumentos Financieros cedidos en Garantía - Constitución de Garantía Ley del Mercado de Valores GS</t>
  </si>
  <si>
    <t>Garantía de alquiler GS</t>
  </si>
  <si>
    <t>Intereses a vencer USD</t>
  </si>
  <si>
    <t>Intereses a vencer GS</t>
  </si>
  <si>
    <t>Seguros a vencer/ Edificio USD</t>
  </si>
  <si>
    <t>Seguros a vencer/ Edificio GS</t>
  </si>
  <si>
    <t>Seguros a vencer/ Rodados USD</t>
  </si>
  <si>
    <t>Seguros a vencer/ Rodados GS</t>
  </si>
  <si>
    <t>Seguros a vencer/ Garantía de Constitución Casa de bolsa USD</t>
  </si>
  <si>
    <t>Seguros a vencer/ Garantía de Constitución Casa de bolsa GS</t>
  </si>
  <si>
    <t>Seguros a Vencer/ Seguro de vida del personal USD</t>
  </si>
  <si>
    <t>Seguros a Vencer/ Seguro de vida del personal GS</t>
  </si>
  <si>
    <t>Alquiler a Vencer USD</t>
  </si>
  <si>
    <t>Alquiler a Vencer GS</t>
  </si>
  <si>
    <t>Aranceles - BVPASA a Vencer USD</t>
  </si>
  <si>
    <t>Aranceles - BVPASA a Vencer GS</t>
  </si>
  <si>
    <t>Gastos de Publicidad a Vencer USD</t>
  </si>
  <si>
    <t>Gastos de Publicidad a Vencer GS</t>
  </si>
  <si>
    <t>Honorarios Auditoría Externa a Vencer  USD</t>
  </si>
  <si>
    <t>Honorarios Auditoría Externa a Vencer  GS</t>
  </si>
  <si>
    <t>Suscripciones a vencer GS</t>
  </si>
  <si>
    <t>Servicios de Calificación a Vencer GS</t>
  </si>
  <si>
    <t>Intereses a cobrar por préstamos otorgados a Comitentes para compra de Valores (margen) USD</t>
  </si>
  <si>
    <t>Intereses a cobrar por préstamos otorgados a Comitentes para compra de Valores (margen) GS</t>
  </si>
  <si>
    <t>Intereses a cobrar  por préstamos a  Funcionarios USD</t>
  </si>
  <si>
    <t>Intereses a cobrar  por préstamos a  Funcionarios GS</t>
  </si>
  <si>
    <t>(-) Intereses a devengar  por préstamos otorgados a Comitentes para compra de Valores (margen) USD</t>
  </si>
  <si>
    <t>(-) Intereses a devengar  por préstamos otorgados a Comitentes para compra de Valores (margen) GS</t>
  </si>
  <si>
    <t>(-) Intereses a devengar  por préstamos a Funcionarios USD</t>
  </si>
  <si>
    <t>(-) Intereses a devengar  por préstamos a Funcionarios GS</t>
  </si>
  <si>
    <t>Intereses a cobrar por préstamos otorgados a Comitentes del exterior para compra de Valores (margen)  USD</t>
  </si>
  <si>
    <t>Intereses a cobrar por préstamos otorgados a Comitentes del exterior para compra de Valores (margen)  GS</t>
  </si>
  <si>
    <t>(-) Intereses a devengar por préstamos otorgados a Comitentes del exterior para compra de Valores (margen) USD</t>
  </si>
  <si>
    <t>(-) Intereses a devengar por préstamos otorgados a Comitentes del exterior para compra de Valores (margen) GS</t>
  </si>
  <si>
    <t>Intereses a cobrar  CDA en  Repo  USD</t>
  </si>
  <si>
    <t>Intereses a cobrar  Bonos Subordinados en Repo USD</t>
  </si>
  <si>
    <t>Intereses a cobrar  Letras de Regulación Monetaria en Repo  USD</t>
  </si>
  <si>
    <t>Intereses a cobrar  Letras de Regulación Monetaria en Repo  GS</t>
  </si>
  <si>
    <t>Intereses a cobrar  Bonos AFD en  Repo  USD</t>
  </si>
  <si>
    <t>Intereses a cobrar  Bonos AFD en  Repo  GS</t>
  </si>
  <si>
    <t>Intereses a cobrar  Bonos Corporativos en Repo USD</t>
  </si>
  <si>
    <t>Intereses a cobrar  Bonos del Tesoro en Repo  USD</t>
  </si>
  <si>
    <t>Intereses a cobrar  Bonos del Tesoro en Repo  GS</t>
  </si>
  <si>
    <t>Intereses a cobrar Bonos Financieros en Repo USD</t>
  </si>
  <si>
    <t>Intereses a cobrar Bonos Financieros en Repo GS</t>
  </si>
  <si>
    <t>(-) Intereses a devengar  CDA en Repo  USD</t>
  </si>
  <si>
    <t>(-) Intereses a devengar Bonos Subordinados en Repo USD</t>
  </si>
  <si>
    <t>(-) Intereses a devengar   Letras de Regulación Monetaria en Repo  USD</t>
  </si>
  <si>
    <t>(-) Intereses a devengar   Letras de Regulación Monetaria en Repo  GS</t>
  </si>
  <si>
    <t>(-) Intereses a devengar   Bonos AFD en Repo  USD</t>
  </si>
  <si>
    <t>(-) Intereses a devengar   Bonos AFD en Repo  GS</t>
  </si>
  <si>
    <t>(-) Intereses a devengar  Bonos Corporativos en Repo  USD</t>
  </si>
  <si>
    <t>(-) Intereses a devengar  Bonos del Tesoro en  Repo  USD</t>
  </si>
  <si>
    <t>(-) Intereses a devengar  Bonos del Tesoro en  Repo  GS</t>
  </si>
  <si>
    <t>(-) Intereses a devengar Bonos Financieros en Repo USD</t>
  </si>
  <si>
    <t>Intereses a cobrar Bonos Financieros en repo USD</t>
  </si>
  <si>
    <t>(-) Intereses a devengar Bonos Financieros en repo USD</t>
  </si>
  <si>
    <t>(-) Intereses a devengar Bonos Financieros en repo GS</t>
  </si>
  <si>
    <t>Intereses a cobrar  Bonos en el exterior en Repo USD</t>
  </si>
  <si>
    <t>Intereses a cobrar  Bonos en el exterior en Repo GS</t>
  </si>
  <si>
    <t>(-) Intereses a devengar Bonos en el exterior en Repo USD</t>
  </si>
  <si>
    <t>(-) Intereses a devengar Bonos en el exterior en Repo GS</t>
  </si>
  <si>
    <t>Intereses a cobrar  CDA   USD</t>
  </si>
  <si>
    <t>Intereses a cobrar  Bonos Subordinados   USD</t>
  </si>
  <si>
    <t>Intereses a cobrar  Bonos Subordinados   GS</t>
  </si>
  <si>
    <t>Intereses a cobrar  Bonos Corporativos  USD</t>
  </si>
  <si>
    <t>Intereses a cobrar  Bonos Corporativos  GS</t>
  </si>
  <si>
    <t>Intereses a cobrar Bonos Financieros  USD</t>
  </si>
  <si>
    <t>Intereses a cobrar Bonos Financieros  GS</t>
  </si>
  <si>
    <t>Intereses a cobrar  Letras de regulacion monetaria  USD</t>
  </si>
  <si>
    <t>Intereses a cobrar  Letras de regulacion monetaria  GS</t>
  </si>
  <si>
    <t>Intereses a cobrar  Bonos del Tesoro   USD</t>
  </si>
  <si>
    <t>Intereses a cobrar  Bonos del Tesoro   GS</t>
  </si>
  <si>
    <t>Intereses a cobrar Bonos municipales  USD</t>
  </si>
  <si>
    <t>Intereses a cobrar Bonos municipales  GS</t>
  </si>
  <si>
    <t>Intereses a cobrar  Bonos Bursátiles de corto plazo   USD</t>
  </si>
  <si>
    <t>Intereses a cobrar  Bonos Bursátiles de corto plazo   GS</t>
  </si>
  <si>
    <t>Intereses a cobrar  Pagarés  Colocación privada  USD</t>
  </si>
  <si>
    <t>Intereses a cobrar  Pagarés  Colocación privada  GS</t>
  </si>
  <si>
    <t>(-) Intereses a devengar CDA   USD</t>
  </si>
  <si>
    <t>(-) Intereses a devengar  Bonos Subordinados  USD</t>
  </si>
  <si>
    <t>(-) Intereses a devengar  Bonos Subordinados  GS</t>
  </si>
  <si>
    <t>(-) Intereses a devengar Bonos Corporativos  USD</t>
  </si>
  <si>
    <t>(-) Intereses a devengar Bonos Corporativos  GS</t>
  </si>
  <si>
    <t>(-) Intereses a devengar Bonos Financieros   USD</t>
  </si>
  <si>
    <t>(-) Intereses a devengar Bonos Financieros   GS</t>
  </si>
  <si>
    <t>(-) Intereses a devengar  Letras de regulacion monetaria  USD</t>
  </si>
  <si>
    <t>(-) Intereses a devengar  Letras de regulacion monetaria  GS</t>
  </si>
  <si>
    <t>(-) Intereses a devengar Bonos del Tesoro USD</t>
  </si>
  <si>
    <t>(-) Intereses a devengar Bonos del Tesoro GS</t>
  </si>
  <si>
    <t>(-) Intereses a devengar Bonos municipales   USD</t>
  </si>
  <si>
    <t>(-) Intereses a devengar Bonos municipales   GS</t>
  </si>
  <si>
    <t>(-) Intereses a devengar Bonos Bursátiles de corto plazo  USD</t>
  </si>
  <si>
    <t>(-) Intereses a devengar Bonos Bursátiles de corto plazo  GS</t>
  </si>
  <si>
    <t>(-) Intereses a devengar Pagarés Colocación privada   USD</t>
  </si>
  <si>
    <t>(-) Intereses a devengar Pagarés Colocación privada   GS</t>
  </si>
  <si>
    <t>Intereses a cobrar  CDA  Partes Vinculadas USD</t>
  </si>
  <si>
    <t>Intereses a cobrar  CDA  Partes Vinculadas GS</t>
  </si>
  <si>
    <t>Intereses a cobrar  Bonos Subordinados Partes Vinculadas USD</t>
  </si>
  <si>
    <t>Intereses a cobrar  Bonos Subordinados Partes Vinculadas GS</t>
  </si>
  <si>
    <t>Intereses a cobrar  Bonos Corporativos Partes Vinculadas USD</t>
  </si>
  <si>
    <t>Intereses a cobrar  Bonos Corporativos Partes Vinculadas GS</t>
  </si>
  <si>
    <t>Intereses a cobrar  Bonos Financieros Partes Vinculadas USD</t>
  </si>
  <si>
    <t>Intereses a cobrar  Bonos Financieros Partes Vinculadas GS</t>
  </si>
  <si>
    <t>Intereses a cobrar Bonos Bursátiles de corto plazo Partes Vinculadas USD</t>
  </si>
  <si>
    <t>Intereses a cobrar Bonos Bursátiles de corto plazo Partes Vinculadas GS</t>
  </si>
  <si>
    <t>Intereses a cobrar Pagarés Colocación privada  Partes Vinculadas USD</t>
  </si>
  <si>
    <t>Intereses a cobrar Pagarés Colocación privada  Partes Vinculadas GS</t>
  </si>
  <si>
    <t>(-) Intereses a devengar CDA  Partes Vinculadas USD</t>
  </si>
  <si>
    <t>(-) Intereses a devengar CDA  Partes Vinculadas GS</t>
  </si>
  <si>
    <t>(-) Intereses a devengar Bonos Subordinados  Partes Vinculadas USD</t>
  </si>
  <si>
    <t>(-) Intereses a devengar Bonos Subordinados  Partes Vinculadas GS</t>
  </si>
  <si>
    <t>(-) Intereses a devengar Bonos Corporativos Partes Vinculadas USD</t>
  </si>
  <si>
    <t>(-) Intereses a devengar Bonos Corporativos Partes Vinculadas GS</t>
  </si>
  <si>
    <t>(-) Intereses a devengar Bonos Financieros  Partes Vinculadas USD</t>
  </si>
  <si>
    <t>(-) Intereses a devengar Bonos Financieros  Partes Vinculadas GS</t>
  </si>
  <si>
    <t>(-) Intereses a devengar Bonos Bursátiles de corto plazo  Partes Vinculadas USD</t>
  </si>
  <si>
    <t>(-) Intereses a devengar Bonos Bursátiles de corto plazo  Partes Vinculadas GS</t>
  </si>
  <si>
    <t>(-) Intereses a devengar Pagarés Colocación privada Partes Vinculadas USD</t>
  </si>
  <si>
    <t>(-) Intereses a devengar Pagarés Colocación privada Partes Vinculadas GS</t>
  </si>
  <si>
    <t>Intereses a cobrar  Bonos en el exterior  USD</t>
  </si>
  <si>
    <t>Intereses a cobrar  Bonos en el exterior  GS</t>
  </si>
  <si>
    <t>(-) Intereses a devengar Bonos en el exterior  USD</t>
  </si>
  <si>
    <t>(-) Intereses a devengar Bonos en el exterior  GS</t>
  </si>
  <si>
    <t>Intereses a cobrar  Bonos en el exterior Partes vinculadas USD</t>
  </si>
  <si>
    <t>Intereses a cobrar  Bonos en el exterior Partes vinculadas GS</t>
  </si>
  <si>
    <t>(-) Intereses a devengar Bonos en el exterior Partes vinculadas USD</t>
  </si>
  <si>
    <t>(-) Intereses a devengar Bonos en el exterior Partes vinculadas GS</t>
  </si>
  <si>
    <t>Intereses a cobrar  Bancos USD</t>
  </si>
  <si>
    <t>Intereses a cobrar  Bancos GS</t>
  </si>
  <si>
    <t>Intereses a cobrar  Otras instituciones financieras USD</t>
  </si>
  <si>
    <t>Intereses a cobrar  Otras instituciones financieras GS</t>
  </si>
  <si>
    <t>(-) Intereses a devengar Bancos USD</t>
  </si>
  <si>
    <t>(-) Intereses a devengar Bancos GS</t>
  </si>
  <si>
    <t>(-) Intereses a devengar  Otras instituciones financieras USD</t>
  </si>
  <si>
    <t>(-) Intereses a devengar  Otras instituciones financieras GS</t>
  </si>
  <si>
    <t>(-) Previsión por deudores morosos - Deudores por servicios de intermediación USD</t>
  </si>
  <si>
    <t>(-) Previsión por deudores morosos - Deudores por servicios de intermediación GS</t>
  </si>
  <si>
    <t>(-) Previsión por deudores morosos  Partes Vinculadas - Deudores por servicios de intermediación a Partes Vinculadas  USD</t>
  </si>
  <si>
    <t>(-) Previsión por deudores morosos  Partes Vinculadas - Deudores por servicios de intermediación a Partes Vinculadas  GS</t>
  </si>
  <si>
    <t>(-) Previsión por deudores morosos Clientes del exterior - Deudores por servicios de intermediación - Clientes del exterior USD</t>
  </si>
  <si>
    <t>(-) Previsión por deudores morosos Clientes del exterior - Deudores por servicios de intermediación - Clientes del exterior GS</t>
  </si>
  <si>
    <t>(-) Previsión por deudores morosos  Partes Vinculadas - Deudores por servicios de intermediación - Clientes del exterior Partes Vinculadas USD</t>
  </si>
  <si>
    <t>(-) Previsión por deudores morosos  Partes Vinculadas - Deudores por servicios de intermediación - Clientes del exterior Partes Vinculadas GS</t>
  </si>
  <si>
    <t>(-) Previsión por deudores morosos - Deudores por servicios de administración de Fondos USD</t>
  </si>
  <si>
    <t>(-) Previsión por deudores morosos - Deudores por servicios de administración de Fondos GS</t>
  </si>
  <si>
    <t>(-) Previsión por deudores morosos Partes Vinculadas - Deudores por servicios de administración de Fondos a Partes Vinculadas USD</t>
  </si>
  <si>
    <t>(-) Previsión por deudores morosos Partes Vinculadas - Deudores por servicios de administración de Fondos a Partes Vinculadas GS</t>
  </si>
  <si>
    <t>(-) Previsión por deudores morosos - Deudores por servicios de colocación de cuotas - Fondos Patrimoniales USD</t>
  </si>
  <si>
    <t>(-) Previsión por deudores morosos - Deudores por servicios de colocación de cuotas - Fondos Patrimoniales GS</t>
  </si>
  <si>
    <t>(-) Previsión por deudores morosos - Deudores por otros servicios prestados USD</t>
  </si>
  <si>
    <t>(-) Previsión por deudores morosos - Deudores por otros servicios prestados GS</t>
  </si>
  <si>
    <t>(-) Previsión por deudores morosos Partes Vinculadas - Deudores por otros servicios prestados Partes Vinculadas USD</t>
  </si>
  <si>
    <t>(-) Previsión por deudores morosos Partes Vinculadas - Deudores por otros servicios prestados Partes Vinculadas GS</t>
  </si>
  <si>
    <t>(-) Previsión por préstamos otorgados a Comitentes para compra de valores (margen) - Deudores por préstamos otorgados  USD</t>
  </si>
  <si>
    <t>(-) Previsión por préstamos otorgados a Comitentes para compra de valores (margen) - Deudores por préstamos otorgados  GS</t>
  </si>
  <si>
    <t>(-) Previsión por préstamos otorgados a Comitentes del exterior para compra de valores (margen) - Deudores por Préstamos otorgados - Comitentes del exterior USD</t>
  </si>
  <si>
    <t>(-) Previsión por préstamos otorgados a Comitentes del exterior para compra de valores (margen) - Deudores por Préstamos otorgados - Comitentes del exterior GS</t>
  </si>
  <si>
    <t>(-) Previsión por deudores morosos - Deudores por venta de instrumentos de cartera propia USD</t>
  </si>
  <si>
    <t>(-) Previsión por deudores morosos - Deudores por venta de instrumentos de cartera propia GS</t>
  </si>
  <si>
    <t>Inmuebles / Terrenos USD</t>
  </si>
  <si>
    <t>Inmuebles / Terrenos GS</t>
  </si>
  <si>
    <t>Inmuebles /Edificios USD</t>
  </si>
  <si>
    <t>Inmuebles /Edificios GS</t>
  </si>
  <si>
    <t>Rodados  USD</t>
  </si>
  <si>
    <t>Rodados  GS</t>
  </si>
  <si>
    <t>Muebles y Útiles USD</t>
  </si>
  <si>
    <t>Equipos de Oficina USD</t>
  </si>
  <si>
    <t>Equipos de Oficina GS</t>
  </si>
  <si>
    <t>Instalaciones USD</t>
  </si>
  <si>
    <t>Instalaciones GS</t>
  </si>
  <si>
    <t>Útiles y Enseres USD</t>
  </si>
  <si>
    <t>Útiles y Enseres GS</t>
  </si>
  <si>
    <t>Mejora en Predio Ajeno USD</t>
  </si>
  <si>
    <t>Maquinarias y Equipos USD</t>
  </si>
  <si>
    <t>Maquinarias y Equipos GS</t>
  </si>
  <si>
    <t>(-) Depreciación Acumulada  Inmuebles / Edificios USD</t>
  </si>
  <si>
    <t>(-) Depreciación Acumulada  Inmuebles / Edificios GS</t>
  </si>
  <si>
    <t>(-) Depreciación Acumulada Rodados USD</t>
  </si>
  <si>
    <t>(-) Depreciación Acumulada Rodados GS</t>
  </si>
  <si>
    <t>(-) Depreciación Acumulada  Muebles y Útiles USD</t>
  </si>
  <si>
    <t>(-) Depreciación Acumulada  Equipos de Informática USD</t>
  </si>
  <si>
    <t>(-) Depreciación Acumulada  Equipos de Oficina USD</t>
  </si>
  <si>
    <t>(-) Depreciación Acumulada  Equipos de Oficina GS</t>
  </si>
  <si>
    <t>(-) Depreciación Acumulada  Instalaciones USD</t>
  </si>
  <si>
    <t>(-) Depreciación Acumulada  Instalaciones GS</t>
  </si>
  <si>
    <t>(-) Depreciación Acumulada  Útiles y Enseres USD</t>
  </si>
  <si>
    <t>(-) Depreciación Acumulada  Útiles y Enseres GS</t>
  </si>
  <si>
    <t>(-) Depreciación Acumulada  Mejora en Predio Ajeno USD</t>
  </si>
  <si>
    <t>(-) Depreciación Acumulada  Maquinarias y Equipos USD</t>
  </si>
  <si>
    <t>(-) Depreciación Acumulada  Maquinarias y Equipos GS</t>
  </si>
  <si>
    <t>Marcas y Patentes USD</t>
  </si>
  <si>
    <t>Marcas y Patentes GS</t>
  </si>
  <si>
    <t>Licencias Informáticas GS</t>
  </si>
  <si>
    <t>(-) Amortización Acumulada  marcas y patentes USD</t>
  </si>
  <si>
    <t>(-) Amortización Acumulada  marcas y patentes GS</t>
  </si>
  <si>
    <t>(-) Amortización Acumulada Licencias informáticas USD</t>
  </si>
  <si>
    <t>(-) Amortización Acumulada Licencias informáticas GS</t>
  </si>
  <si>
    <t>Gastos de Constitución USD</t>
  </si>
  <si>
    <t>(-) Amortización Acumulada Gastos de Constitución USD</t>
  </si>
  <si>
    <t>Anticipo de clientes  USD</t>
  </si>
  <si>
    <t>Anticipo de clientes  GS</t>
  </si>
  <si>
    <t>Garantias Recibidas en concepto de Alquiler de inmuebles USD</t>
  </si>
  <si>
    <t>Garantias Recibidas en concepto de Alquiler de inmuebles GS</t>
  </si>
  <si>
    <t>Operaciones a Liquidar USD</t>
  </si>
  <si>
    <t>Operaciones a Liquidar Terceros - USD</t>
  </si>
  <si>
    <t>Operaciones a Liquidar Terceros - GS</t>
  </si>
  <si>
    <t>Cupones Cobrados de Clientes USD</t>
  </si>
  <si>
    <t>Cupones Cobrados de Clientes GS</t>
  </si>
  <si>
    <t>Acreedores por compra de bienes USD</t>
  </si>
  <si>
    <t>Acreedores por compra de bienes GS</t>
  </si>
  <si>
    <t>Acreedores por compra de servicios USD</t>
  </si>
  <si>
    <t>Acreedores por compra de servicios GS</t>
  </si>
  <si>
    <t>Intereses a pagar a Acreedores por compra de bienes  USD</t>
  </si>
  <si>
    <t>Intereses a pagar a Acreedores por compra de bienes  GS</t>
  </si>
  <si>
    <t>Intereses a pagar a Acreedores por compra de servicios  USD</t>
  </si>
  <si>
    <t>Intereses a pagar a Acreedores por compra de servicios  GS</t>
  </si>
  <si>
    <t>(-) Intereses a devengar Acreedores por compra de bienes  USD</t>
  </si>
  <si>
    <t>(-) Intereses a devengar Acreedores por compra de bienes  GS</t>
  </si>
  <si>
    <t>(-) Intereses a devengar Acreedores por compra de servicios  USD</t>
  </si>
  <si>
    <t>(-) Intereses a devengar Acreedores por compra de servicios  GS</t>
  </si>
  <si>
    <t>Intereses a pagar a Acreedores por compra de bienes USD (Partes Vinculadas)</t>
  </si>
  <si>
    <t>Intereses a pagar a Acreedores por compra de bienes GS (Partes Vinculadas)</t>
  </si>
  <si>
    <t>Intereses a pagar a Acreedores por compra de servicios USD (Partes Vinculadas)</t>
  </si>
  <si>
    <t>Intereses a pagar a Acreedores por compra de servicios GS (Partes Vinculadas)</t>
  </si>
  <si>
    <t>(-) Intereses a devengar Acreedores por compra de bienes USD (Partes Vinculadas)</t>
  </si>
  <si>
    <t>(-) Intereses a devengar Acreedores por compra de bienes GS (Partes Vinculadas)</t>
  </si>
  <si>
    <t>(-) Intereses a devengar Acreedores por compra de servicios  USD (Partes Vinculadas)</t>
  </si>
  <si>
    <t>(-) Intereses a devengar Acreedores por compra de servicios  GS (Partes Vinculadas)</t>
  </si>
  <si>
    <t>Diferencial de Precio Negativo no Amortizado - CDA USD</t>
  </si>
  <si>
    <t>Diferencial de Precio Negativo no Amortizado - CDA GS</t>
  </si>
  <si>
    <t>Diferencial de Precio Negativo no Amortizado - CDA en Repo USD</t>
  </si>
  <si>
    <t>Diferencial de Precio Negativo no Amortizado - CDA en Repo GS</t>
  </si>
  <si>
    <t>Diferencial de Precio Negativo no Amortizado - Bonos Subordinados USD</t>
  </si>
  <si>
    <t>Diferencial de Precio Negativo no Amortizado - Bonos Subordinados GS</t>
  </si>
  <si>
    <t>Diferencial de Precio Negativo no Amortizado - Bonos Subordinados en Repo USD</t>
  </si>
  <si>
    <t>Diferencial de Precio Negativo no Amortizado - Bonos Subordinados en Repo GS</t>
  </si>
  <si>
    <t>Diferencial de Precio Negativo no Amortizado - Bonos Corporativos USD</t>
  </si>
  <si>
    <t>Diferencial de Precio Negativo no Amortizado - Bonos Corporativos GS</t>
  </si>
  <si>
    <t>Diferencial de Precio Negativo no Amortizado - Bonos Corporativos en Repo USD</t>
  </si>
  <si>
    <t>Diferencial de Precio Negativo no Amortizado - Bonos Corporativos en Repo GS</t>
  </si>
  <si>
    <t>Diferencial de Precio Negativo no Amortizado - Bonos Financieros USD</t>
  </si>
  <si>
    <t>Diferencial de Precio Negativo no Amortizado - Bonos Financieros GS</t>
  </si>
  <si>
    <t>Diferencial de Precio Negativo no Amortizado - Bonos Financieros en Repo USD</t>
  </si>
  <si>
    <t>Diferencial de Precio Negativo no Amortizado - Bonos Financieros en Repo GS</t>
  </si>
  <si>
    <t>Diferencial de Precio Negativo no Amortizado - Letras de Regulación Monetaria USD</t>
  </si>
  <si>
    <t>Diferencial de Precio Negativo no Amortizado - Letras de Regulación Monetaria GS</t>
  </si>
  <si>
    <t>Diferencial de Precio Negativo no Amortizado - Letras de Regulación Monetaria en Repo USD</t>
  </si>
  <si>
    <t>Diferencial de Precio Negativo no Amortizado - Letras de Regulación Monetaria en Repo GS</t>
  </si>
  <si>
    <t>Diferencial de Precio Negativo no Amortizado - Bonos del Tesoro USD</t>
  </si>
  <si>
    <t>Diferencial de Precio Negativo no Amortizado - Bonos del Tesoro GS</t>
  </si>
  <si>
    <t>Diferencial de Precio Negativo no Amortizado - Bonos del Tesoro en Repo USD</t>
  </si>
  <si>
    <t>Diferencial de Precio Negativo no Amortizado - Bonos del Tesoro en Repo GS</t>
  </si>
  <si>
    <t>Diferencial de Precio Negativo no Amortizado - Bonos Municipales USD</t>
  </si>
  <si>
    <t>Diferencial de Precio Negativo no Amortizado - Bonos Municipales GS</t>
  </si>
  <si>
    <t>Diferencial de Precio Negativo no Amortizado - Bonos Municipales en Repo USD</t>
  </si>
  <si>
    <t>Diferencial de Precio Negativo no Amortizado - Bonos Municipales en Repo GS</t>
  </si>
  <si>
    <t>Diferencial de Precio Negativo no Amortizado - Bonos Bursátiles de Corto plazo USD</t>
  </si>
  <si>
    <t>Diferencial de Precio Negativo no Amortizado - Bonos Bursátiles de Corto plazo GS</t>
  </si>
  <si>
    <t>Diferencial de Precio Negativo no Amortizado - Bonos Bursátiles de Corto plazo en Repo USD</t>
  </si>
  <si>
    <t>Diferencial de Precio Negativo no Amortizado - Bonos Bursátiles de Corto plazo en Repo GS</t>
  </si>
  <si>
    <t>Diferencial de Precio Negativo no Amortizado - Pagarés Colocación Privada USD</t>
  </si>
  <si>
    <t>Diferencial de Precio Negativo no Amortizado - Pagarés Colocación Privada GS</t>
  </si>
  <si>
    <t>Diferencial de Precio Negativo no Amortizado - Pagarés Colocación Privada en Repo USD</t>
  </si>
  <si>
    <t>Diferencial de Precio Negativo no Amortizado - Pagarés Colocación Privada en Repo GS</t>
  </si>
  <si>
    <t>Diferencial de Precio Negativo no Amortizado - CDA Partes Vinculadas USD</t>
  </si>
  <si>
    <t>Diferencial de Precio Negativo no Amortizado - CDA Partes Vinculadas GS</t>
  </si>
  <si>
    <t>Diferencial de Precio Negativo no Amortizado - Bonos Subordinados Partes Vinculadas USD</t>
  </si>
  <si>
    <t>Diferencial de Precio Negativo no Amortizado - Bonos Subordinados Partes Vinculadas GS</t>
  </si>
  <si>
    <t>Diferencial de Precio Negativo no Amortizado - Bonos Corporativos Partes Vinculadas USD</t>
  </si>
  <si>
    <t>Diferencial de Precio Negativo no Amortizado - Bonos Corporativos Partes Vinculadas GS</t>
  </si>
  <si>
    <t>Diferencial de Precio Negativo no Amortizado - Bonos Financieros Partes Vinculadas USD</t>
  </si>
  <si>
    <t>Diferencial de Precio Negativo no Amortizado - Bonos Financieros Partes Vinculadas GS</t>
  </si>
  <si>
    <t>Diferencial de Precio Negativo no Amortizado - Bonos Bursátiles de Corto plazo Partes Vinculadas USD</t>
  </si>
  <si>
    <t>Diferencial de Precio Negativo no Amortizado - Bonos Bursátiles de Corto plazo Partes Vinculadas GS</t>
  </si>
  <si>
    <t>Diferencial de Precio Negativo no Amortizado - Pagarés Colocación Privada Partes Vinculadas USD</t>
  </si>
  <si>
    <t>Diferencial de Precio Negativo no Amortizado - Pagarés Colocación Privada Partes Vinculadas GS</t>
  </si>
  <si>
    <t>Operación de Venta / Repo - Titulos USD</t>
  </si>
  <si>
    <t>Acreedores Títulos Renta Fija CDA  en Repo  USD</t>
  </si>
  <si>
    <t>Acreedores Títulos Renta Fija CDA  en Repo  GS</t>
  </si>
  <si>
    <t>Acreedores Títulos Renta Fija Bonos subordinados  en Repo  USD</t>
  </si>
  <si>
    <t>Acreedores Títulos Renta Fija Bonos subordinados  en Repo  GS</t>
  </si>
  <si>
    <t>Acreedores Títulos Renta Fija Bonos Corporativos  en Repo  USD</t>
  </si>
  <si>
    <t>Acreedores Títulos Renta Fija Bonos Corporativos  en Repo  GS</t>
  </si>
  <si>
    <t>Acreedores Títulos Renta Fija Bonos Financieros en Repo  USD</t>
  </si>
  <si>
    <t>Acreedores Títulos Renta Fija Bonos Financieros en Repo  GS</t>
  </si>
  <si>
    <t>Acreedores Títulos Renta Fija Letras de Regulación Monetaria  en Repo  USD</t>
  </si>
  <si>
    <t>Acreedores Títulos Renta Fija Letras de Regulación Monetaria  en Repo  GS</t>
  </si>
  <si>
    <t>Acreedores Títulos Renta Fija Bonos AFD en Repo USD</t>
  </si>
  <si>
    <t>Acreedores Títulos Renta Fija Bonos AFD en Repo GS</t>
  </si>
  <si>
    <t>Acreedores Títulos Renta Fija Bonos del Tesoro en Repo  USD</t>
  </si>
  <si>
    <t>Acreedores Títulos Renta Fija Bonos del Tesoro en Repo  GS</t>
  </si>
  <si>
    <t>Acreedores Títulos Renta Variable Acciones Ordinarias en Repo  USD</t>
  </si>
  <si>
    <t>Acreedores Títulos Renta Variable Acciones Ordinarias en Repo  GS</t>
  </si>
  <si>
    <t>Acreedores Títulos Renta Variable Acciones Preferidas en Repo  USD</t>
  </si>
  <si>
    <t>Acreedores Títulos Renta Variable Acciones Preferidas en Repo  GS</t>
  </si>
  <si>
    <t>Intereses a pagar Acreedores CDA (Repo)  USD</t>
  </si>
  <si>
    <t>Intereses a pagar Acreedores CDA (Repo)  GS</t>
  </si>
  <si>
    <t>Intereses a pagar Acreedores Bonos subordinados  (Repo)  USD</t>
  </si>
  <si>
    <t>Intereses a pagar Acreedores Bonos subordinados  (Repo)  GS</t>
  </si>
  <si>
    <t>Intereses a pagar Acreedores Bonos Corporativos (Repo)  USD</t>
  </si>
  <si>
    <t>Intereses a pagar Acreedores Bonos Corporativos (Repo)  GS</t>
  </si>
  <si>
    <t>Intereses a pagar Acreedores Bonos Financieros (Repo)  USD</t>
  </si>
  <si>
    <t>Intereses a pagar Acreedores Bonos Financieros (Repo)  GS</t>
  </si>
  <si>
    <t>Intereses a pagar Acreedores Letras de Regulación Monetaria  (Repo)  USD</t>
  </si>
  <si>
    <t>Intereses a pagar Acreedores Letras de Regulación Monetaria  (Repo)  GS</t>
  </si>
  <si>
    <t>Intereses a pagar Acreedores Bonos AFD  (Repo) USD</t>
  </si>
  <si>
    <t>Intereses a pagar Acreedores Bonos AFD  (Repo) GS</t>
  </si>
  <si>
    <t>Intereses a pagar Acreedores Bonos del Tesoro (Repo)  USD</t>
  </si>
  <si>
    <t>Intereses a pagar Acreedores Bonos del Tesoro (Repo)  GS</t>
  </si>
  <si>
    <t>(-) Intereses a devengar Acreedores CDA (Repo) USD</t>
  </si>
  <si>
    <t>(-) Intereses a devengar Acreedores CDA (Repo) GS</t>
  </si>
  <si>
    <t>(-) Intereses a devengar Acreedores Bonos subordinados (Repo) USD</t>
  </si>
  <si>
    <t>(-) Intereses a devengar Acreedores Bonos subordinados (Repo) GS</t>
  </si>
  <si>
    <t>(-) Intereses a devengar Acreedores Bonos Corporativos (Repo) USD</t>
  </si>
  <si>
    <t>(-) Intereses a devengar Acreedores Bonos Corporativos (Repo) GS</t>
  </si>
  <si>
    <t>(-) Intereses a devengar Acreedores Bonos Financieros (Repo) USD</t>
  </si>
  <si>
    <t>(-) Intereses a devengar Acreedores Bonos Financieros (Repo) GS</t>
  </si>
  <si>
    <t>(-) Intereses a devengar Acreedores Letras de Regulación Monetaria (Repo) USD</t>
  </si>
  <si>
    <t>(-) Intereses a devengar Acreedores Letras de Regulación Monetaria (Repo) GS</t>
  </si>
  <si>
    <t>(-) Intereses a devengar Acreedores Bonos AFD (Repo) USD</t>
  </si>
  <si>
    <t>(-) Intereses a devengar Acreedores Bonos AFD (Repo) GS</t>
  </si>
  <si>
    <t>(-) Intereses a devengar Acreedores Bonos del Tesoro (Repo) USD</t>
  </si>
  <si>
    <t>(-) Intereses a devengar Acreedores Bonos del Tesoro (Repo) GS</t>
  </si>
  <si>
    <t>Intereses a pagar Acreedores CDA  (Repo)  emit. Partes Vinculadas  USD</t>
  </si>
  <si>
    <t>Intereses a pagar Acreedores CDA  (Repo)  emit. Partes Vinculadas  GS</t>
  </si>
  <si>
    <t>Intereses a pagar Acreedores Bonos subordinados  (Repo)  emit. Partes Vinculadas  USD</t>
  </si>
  <si>
    <t>Intereses a pagar Acreedores Bonos subordinados  (Repo)  emit. Partes Vinculadas  GS</t>
  </si>
  <si>
    <t>Intereses a pagar Acreedores Bonos Corporativos (Repo)  emit. Partes Vinculadas  USD</t>
  </si>
  <si>
    <t>Intereses a pagar Acreedores Bonos Corporativos (Repo)  emit. Partes Vinculadas  GS</t>
  </si>
  <si>
    <t>Intereses a pagar Acreedores Bonos Financieros (Repo)  emit. Partes Vinculadas  USD</t>
  </si>
  <si>
    <t>Intereses a pagar Acreedores Bonos Financieros (Repo)  emit. Partes Vinculadas  GS</t>
  </si>
  <si>
    <t>(-) Intereses a devengar Acreedores CDA (Repo)  emit. Partes Vinculadas USD</t>
  </si>
  <si>
    <t>(-) Intereses a devengar Acreedores CDA (Repo)  emit. Partes Vinculadas GS</t>
  </si>
  <si>
    <t>(-) Intereses a devengar Acreedores Bonos subordinados (Repo)  emit. Partes Vinculadas USD</t>
  </si>
  <si>
    <t>(-) Intereses a devengar Acreedores Bonos subordinados (Repo)  emit. Partes Vinculadas GS</t>
  </si>
  <si>
    <t>(-) Intereses a devengar Acreedores Bonos Corporativos (Repo)  emit. Partes Vinculadas USD</t>
  </si>
  <si>
    <t>(-) Intereses a devengar Acreedores Bonos Corporativos (Repo)  emit. Partes Vinculadas GS</t>
  </si>
  <si>
    <t>(-) Intereses a devengar Acreedores Bonos Financieros (Repo)  emit. Partes Vinculadas USD</t>
  </si>
  <si>
    <t>(-) Intereses a devengar Acreedores Bonos Financieros (Repo)  emit. Partes Vinculadas GS</t>
  </si>
  <si>
    <t>Intereses a pagar Acreedores CDA  (Repo Partes Vinculadas)  USD</t>
  </si>
  <si>
    <t>Intereses a pagar Acreedores CDA  (Repo Partes Vinculadas)  GS</t>
  </si>
  <si>
    <t>Intereses a pagar Acreedores Bonos subordinados  (Repo Partes Vinculadas)  USD</t>
  </si>
  <si>
    <t>Intereses a pagar Acreedores Bonos subordinados  (Repo Partes Vinculadas)  GS</t>
  </si>
  <si>
    <t>Intereses a pagar Acreedores Bonos Corporativos (Repo Partes Vinculadas)  USD</t>
  </si>
  <si>
    <t>Intereses a pagar Acreedores Bonos Corporativos (Repo Partes Vinculadas)  GS</t>
  </si>
  <si>
    <t>Intereses a pagar Acreedores Bonos Financieros (Repo Partes Vinculadas)  USD</t>
  </si>
  <si>
    <t>Intereses a pagar Acreedores Bonos Financieros (Repo Partes Vinculadas)  GS</t>
  </si>
  <si>
    <t>Intereses a pagar Acreedores Letras de Regulación Monetaria  (Repo Partes Vinculadas)  USD</t>
  </si>
  <si>
    <t>Intereses a pagar Acreedores Letras de Regulación Monetaria  (Repo Partes Vinculadas)  GS</t>
  </si>
  <si>
    <t>Intereses a pagar Acreedores Bonos AFD  (Repo Partes Vinculadas) USD</t>
  </si>
  <si>
    <t>Intereses a pagar Acreedores Bonos AFD  (Repo Partes Vinculadas) GS</t>
  </si>
  <si>
    <t>Intereses a pagar Acreedores Bonos del Tesoro (Repo Partes Vinculadas)  USD</t>
  </si>
  <si>
    <t>Intereses a pagar Acreedores Bonos del Tesoro (Repo Partes Vinculadas)  GS</t>
  </si>
  <si>
    <t>(-) Intereses a devengar Acreedores CDA (Repo Partes Vinculadas) USD</t>
  </si>
  <si>
    <t>(-) Intereses a devengar Acreedores CDA (Repo Partes Vinculadas) GS</t>
  </si>
  <si>
    <t>(-) Intereses a devengar Acreedores Bonos subordinados (Repo Partes Vinculadas) USD</t>
  </si>
  <si>
    <t>(-) Intereses a devengar Acreedores Bonos subordinados (Repo Partes Vinculadas) GS</t>
  </si>
  <si>
    <t>(-) Intereses a devengar Acreedores Bonos Corporativos (Repo Partes Vinculadas) USD</t>
  </si>
  <si>
    <t>(-) Intereses a devengar Acreedores Bonos Corporativos (Repo Partes Vinculadas) GS</t>
  </si>
  <si>
    <t>(-) Intereses a devengar Acreedores Bonos Financieros (Repo Partes Vinculadas) USD</t>
  </si>
  <si>
    <t>(-) Intereses a devengar Acreedores Bonos Financieros (Repo Partes Vinculadas) GS</t>
  </si>
  <si>
    <t>(-) Intereses a devengar Acreedores Letras de Regulación Monetaria (Repo Partes Vinculadas) USD</t>
  </si>
  <si>
    <t>(-) Intereses a devengar Acreedores Letras de Regulación Monetaria (Repo Partes Vinculadas) GS</t>
  </si>
  <si>
    <t>(-) Intereses a devengar Acreedores Bonos AFD (Repo Partes Vinculadas) USD</t>
  </si>
  <si>
    <t>(-) Intereses a devengar Acreedores Bonos AFD (Repo Partes Vinculadas) GS</t>
  </si>
  <si>
    <t>(-) Intereses a devengar Acreedores Bonos del Tesoro (Repo Partes Vinculadas) USD</t>
  </si>
  <si>
    <t>(-) Intereses a devengar Acreedores Bonos del Tesoro (Repo Partes Vinculadas) GS</t>
  </si>
  <si>
    <t>Sobregiro Banco Rio Cta. Cte. USD N° 08-811341-01</t>
  </si>
  <si>
    <t>Sobregiro Banco Rio Cta. Cte. GS N° 08-144040-03</t>
  </si>
  <si>
    <t>Tarjeta de Credito a pagar  USD</t>
  </si>
  <si>
    <t>Tarjeta de Credito a pagar  GS</t>
  </si>
  <si>
    <t>Préstamos bancarios  USD</t>
  </si>
  <si>
    <t>Préstamos bancarios  GS</t>
  </si>
  <si>
    <t>Préstamos de otras entidades financieras USD</t>
  </si>
  <si>
    <t>Préstamos de otras entidades financieras GS</t>
  </si>
  <si>
    <t>Sobregiro Bancop Cta. Cte. USD N° 410287440</t>
  </si>
  <si>
    <t>Préstamos de socios partes vinculadas  USD</t>
  </si>
  <si>
    <t>Préstamos de socios partes vinculadas  GS</t>
  </si>
  <si>
    <t>Préstamos de entidades jurídicas vinculadas USD</t>
  </si>
  <si>
    <t>Préstamos de entidades jurídicas vinculadas GS</t>
  </si>
  <si>
    <t>Sobregiro Banco Atlas Cta. Cte. USD N° 1429697</t>
  </si>
  <si>
    <t>Sobregiro Banco Atlas Cta. Cte. Gs N° 1429679</t>
  </si>
  <si>
    <t>Tarjeta de Credito a pagar partes vinculadas USD</t>
  </si>
  <si>
    <t>Tarjeta de Credito a pagar partes vinculadas GS</t>
  </si>
  <si>
    <t>Intereses a pagar sobre préstamos de entidades financieras USD</t>
  </si>
  <si>
    <t>Intereses a pagar sobre préstamos de entidades financieras GS</t>
  </si>
  <si>
    <t>(-) Intereses a devengar sobre préstamos de entidades financieras USD</t>
  </si>
  <si>
    <t>(-) Intereses a devengar sobre préstamos de entidades financieras GS</t>
  </si>
  <si>
    <t>Intereses a pagar sobre préstamos de entidades financieras (Partes Vinculadas) USD</t>
  </si>
  <si>
    <t>Intereses a pagar sobre préstamos de entidades financieras (Partes Vinculadas) GS</t>
  </si>
  <si>
    <t>(-) Intereses a devengar sobre préstamos de entidades financieras (Partes Vinculadas) USD</t>
  </si>
  <si>
    <t>(-) Intereses a devengar sobre préstamos de entidades financieras (Partes Vinculadas) GS</t>
  </si>
  <si>
    <t>Honorarios Directorio a pagar USD</t>
  </si>
  <si>
    <t>Honorarios Directorio a pagar GS</t>
  </si>
  <si>
    <t>Honorarios Gerencia a pagar USD</t>
  </si>
  <si>
    <t>Honorarios Contabilidad a pagar USD</t>
  </si>
  <si>
    <t>Honorarios Contabilidad a pagar GS</t>
  </si>
  <si>
    <t>Honorarios Abogados a pagar USD</t>
  </si>
  <si>
    <t>Honorarios Abogados a pagar GS</t>
  </si>
  <si>
    <t>Honorario Síndicos a pagar USD</t>
  </si>
  <si>
    <t>Sueldos y Jornales/administrativos  a pagar USD</t>
  </si>
  <si>
    <t>Sueldos y Jornales/administrativos  a pagar GS</t>
  </si>
  <si>
    <t>Aguinaldos a pagar  USD</t>
  </si>
  <si>
    <t>Vacaciones a pagar USD</t>
  </si>
  <si>
    <t>Vacaciones a pagar GS</t>
  </si>
  <si>
    <t>Aportes y Retenciones a pagar USD</t>
  </si>
  <si>
    <t>Fondos de Garantía BVPASA a pagar  USD</t>
  </si>
  <si>
    <t>Fondos de Garantía BVPASA a pagar  GS</t>
  </si>
  <si>
    <t>Beneficios a empleados a pagar USD</t>
  </si>
  <si>
    <t>Beneficios a empleados a pagar GS</t>
  </si>
  <si>
    <t>Honorarios Auditoría Externa a pagar GS</t>
  </si>
  <si>
    <t>Seguro Médico a pagar USD</t>
  </si>
  <si>
    <t>Mantenimiento Sistemas a Pagar USD</t>
  </si>
  <si>
    <t>Servicios Básicos a Pagar GS</t>
  </si>
  <si>
    <t>IRE a pagar USD</t>
  </si>
  <si>
    <t>IRE a pagar GS</t>
  </si>
  <si>
    <t>Impuesto al Valor Agregado a pagar USD</t>
  </si>
  <si>
    <t>Impuesto al Valor Agregado a pagar GS</t>
  </si>
  <si>
    <t>Retención IDU a pagar USD</t>
  </si>
  <si>
    <t>Retención IDU a pagar GS</t>
  </si>
  <si>
    <t>Retención Impuesto a la Renta no Residente a pagar USD</t>
  </si>
  <si>
    <t>Retención IVA a pagar USD</t>
  </si>
  <si>
    <t>Pasivo por Impuesto Diferido USD</t>
  </si>
  <si>
    <t>Dividendos a pagar USD</t>
  </si>
  <si>
    <t>Dividendos a pagar GS</t>
  </si>
  <si>
    <t>Capital integrado en efectivo USD</t>
  </si>
  <si>
    <t>Capital integrado en Títulos valores USD</t>
  </si>
  <si>
    <t>Capital integrado en Títulos valores GS</t>
  </si>
  <si>
    <t>Aportes irrevocables para integración de capital USD</t>
  </si>
  <si>
    <t>Aportes irrevocables para integración de capital GS</t>
  </si>
  <si>
    <t>Reserva legal USD</t>
  </si>
  <si>
    <t>Reserva legal GS</t>
  </si>
  <si>
    <t>Reserva estaturaria USD</t>
  </si>
  <si>
    <t>Reserva estaturaria GS</t>
  </si>
  <si>
    <t>Reserva facultativa USD</t>
  </si>
  <si>
    <t>Reserva facultativa GS</t>
  </si>
  <si>
    <t>Reserva de revalúo  USD</t>
  </si>
  <si>
    <t>Reserva de revalúo  GS</t>
  </si>
  <si>
    <t>Prima de emisión  USD</t>
  </si>
  <si>
    <t>Prima de emisión  GS</t>
  </si>
  <si>
    <t>Superávit por revaluación de acciones USD</t>
  </si>
  <si>
    <t>Superávit por revaluación de acciones GS</t>
  </si>
  <si>
    <t>Títulos Valores de Deuda - Incremento por MTM (Mark to Market) USD</t>
  </si>
  <si>
    <t>Títulos Valores de Deuda - Incremento por MTM (Mark to Market) GS</t>
  </si>
  <si>
    <t>(-) Títulos Valores de Deuda - Reducción por MTM (Mark to Market) USD</t>
  </si>
  <si>
    <t>(-) Títulos Valores de Deuda - Reducción por MTM (Mark to Market) GS</t>
  </si>
  <si>
    <t>Acciones - Incremento por MTM (Mark to Market) USD</t>
  </si>
  <si>
    <t>Acciones - Incremento por MTM (Mark to Market) GS</t>
  </si>
  <si>
    <t>(-) Acciones - Reducción por MTM (Mark to Market) USD</t>
  </si>
  <si>
    <t>(-) Acciones - Reducción por MTM (Mark to Market) GS</t>
  </si>
  <si>
    <t>Utilidades Acumuladas USD</t>
  </si>
  <si>
    <t>Utilidades Acumuladas GS</t>
  </si>
  <si>
    <t>Pérdidas Acumuladas USD</t>
  </si>
  <si>
    <t>Utilidad del Periodo USD</t>
  </si>
  <si>
    <t>Utilidad del Periodo GS</t>
  </si>
  <si>
    <t>Pérdida del Periodo USD</t>
  </si>
  <si>
    <t>Comisiones por operaciones de intermediación de Acciones bursátiles  USD</t>
  </si>
  <si>
    <t>Comisiones por operaciones de intermediación de Acciones bursátiles  GS</t>
  </si>
  <si>
    <t>Comisiones por operaciones de intermediación de Renta Fija bursátiles  USD</t>
  </si>
  <si>
    <t>Comisiones por operaciones de intermediación de Renta Fija bursátiles  GS</t>
  </si>
  <si>
    <t>Com. cob. por contratos de colocación bursátil - Renta Variable USD</t>
  </si>
  <si>
    <t>Com. cob. por contratos de colocación bursátil - Renta Variable GS</t>
  </si>
  <si>
    <t>Com. cob. por contratos de colocación bursátil - Renta Fija USD</t>
  </si>
  <si>
    <t>Com. cob. por contratos de colocación bursátil - Renta Fija GS</t>
  </si>
  <si>
    <t>Comisiones por operaciones de intermediación de Acciones bursátiles Partes vinculadas USD</t>
  </si>
  <si>
    <t>Comisiones por operaciones de intermediación de Acciones bursátiles Partes vinculadas GS</t>
  </si>
  <si>
    <t>Comisiones por operaciones de intermediación de Renta Fija bursátiles Partes vinculadas USD</t>
  </si>
  <si>
    <t>Comisiones por operaciones de intermediación de Renta Fija bursátiles Partes vinculadas GS</t>
  </si>
  <si>
    <t>Com. cob. por cont. de colocación bursátil - Renta Variable (Partes Vinculadas) USD</t>
  </si>
  <si>
    <t>Com. cob. por cont. de colocación bursátil - Renta Variable (Partes Vinculadas) GS</t>
  </si>
  <si>
    <t>Com. cob. por cont. de colocación bursátil - Renta Fija (Partes Vinculadas) USD</t>
  </si>
  <si>
    <t>Com. cob. por cont. de colocación bursátil - Renta Fija (Partes Vinculadas) GS</t>
  </si>
  <si>
    <t>Comisiones por operaciones de intermediación de Acciones extrabursátil  USD</t>
  </si>
  <si>
    <t>Comisiones por operaciones de intermediación de Acciones extrabursátil  GS</t>
  </si>
  <si>
    <t>Comisiones por operaciones de intermediación de Renta Fija extrabursátil  USD</t>
  </si>
  <si>
    <t>Comisiones por operaciones de intermediación de Renta Fija extrabursátil  GS</t>
  </si>
  <si>
    <t>Com. cob. por cont. de colocación extrabursátil - Renta Variable USD</t>
  </si>
  <si>
    <t>Com. cob. por cont. de colocación extrabursátil - Renta Variable GS</t>
  </si>
  <si>
    <t>Com. cob. por cont. de colocación extrabursátil - Renta Fija USD</t>
  </si>
  <si>
    <t>Com. cob. por cont. de colocación extrabursátil - Renta Fija GS</t>
  </si>
  <si>
    <t>Comisiones por operaciones de intermediación de Acciones extrabursátil Partes vinculadas USD</t>
  </si>
  <si>
    <t>Comisiones por operaciones de intermediación de Acciones extrabursátil Partes vinculadas GS</t>
  </si>
  <si>
    <t>Comisiones por operaciones de intermediación de Renta Fija extrabursátil Partes vinculadas USD</t>
  </si>
  <si>
    <t>Comisiones por operaciones de intermediación de Renta Fija extrabursátil Partes vinculadas GS</t>
  </si>
  <si>
    <t>Com. cob. por cont. de colocación extrabursátil - Renta Variable (Partes Vinculadas) USD</t>
  </si>
  <si>
    <t>Com. cob. por cont. de colocación extrabursátil - Renta Variable (Partes Vinculadas) GS</t>
  </si>
  <si>
    <t>Com. cob. por cont. de colocación extrabursátil - Renta Fija (Partes Vinculadas) USD</t>
  </si>
  <si>
    <t>Com. cob. por cont. de colocación extrabursátil - Renta Fija (Partes Vinculadas) GS</t>
  </si>
  <si>
    <t>Com. cob. por servicios de colocación de cuotas USD</t>
  </si>
  <si>
    <t>Com. cob. por servicios de colocación de cuotas GS</t>
  </si>
  <si>
    <t>Ingresos por Administración de cartera USD</t>
  </si>
  <si>
    <t>Ingresos por Administración de cartera GS</t>
  </si>
  <si>
    <t>Ingresos por Asesoría Financiera USD</t>
  </si>
  <si>
    <t>Ingresos por Asesoría Financiera GS</t>
  </si>
  <si>
    <t>Ingresos por Asesoría para inscripción de sociedades/emisiones USD</t>
  </si>
  <si>
    <t>Ingresos por Asesoría para inscripción de sociedades/emisiones GS</t>
  </si>
  <si>
    <t>Ingresos por  Colocación privada Pagarés USD</t>
  </si>
  <si>
    <t>Ingresos por  Colocación privada Pagarés GS</t>
  </si>
  <si>
    <t>Ingresos por Representante de Obligacionistas  USD</t>
  </si>
  <si>
    <t>Ingresos por Representante de Obligacionistas  GS</t>
  </si>
  <si>
    <t>Ingresos por  Operaciones de contrato de futuros USD</t>
  </si>
  <si>
    <t>Ingresos por  Operaciones de contrato de futuros GS</t>
  </si>
  <si>
    <t>Ingresos por Custodia de Títulos Valores  USD</t>
  </si>
  <si>
    <t>Ingresos por Custodia de Títulos Valores  GS</t>
  </si>
  <si>
    <t>Ingreso por Gestión de Cobro de Cupones USD</t>
  </si>
  <si>
    <t>Ingreso por Gestión de Cobro de Cupones GS</t>
  </si>
  <si>
    <t>Ingresos por administración de cartera Partes vinculadas USD</t>
  </si>
  <si>
    <t>Ingresos por administración de cartera Partes vinculadas GS</t>
  </si>
  <si>
    <t>Ingresos por Asesoría Financiera Partes vinculadas USD</t>
  </si>
  <si>
    <t>Ingresos por Asesoría Financiera Partes vinculadas GS</t>
  </si>
  <si>
    <t>Ingresos por Asesoría para inscripción de sociedades/emisiones Partes vinculadas USD</t>
  </si>
  <si>
    <t>Ingresos por Asesoría para inscripción de sociedades/emisiones Partes vinculadas GS</t>
  </si>
  <si>
    <t>Ingresos por colocación privada Pagarés Partes vinculadas USD</t>
  </si>
  <si>
    <t>Ingresos por colocación privada Pagarés Partes vinculadas GS</t>
  </si>
  <si>
    <t>Ingresos por Representante de Obligacionistas Partes vinculadas USD</t>
  </si>
  <si>
    <t>Ingresos por Representante de Obligacionistas Partes vinculadas GS</t>
  </si>
  <si>
    <t>Ingresos por operaciones de contrato de futuros Partes vinculadas USD</t>
  </si>
  <si>
    <t>Ingresos por operaciones de contrato de futuros Partes vinculadas GS</t>
  </si>
  <si>
    <t>Ingresos de Custodia de Títulos Valores Partes vinculadas USD</t>
  </si>
  <si>
    <t>Ingresos de Custodia de Títulos Valores Partes vinculadas GS</t>
  </si>
  <si>
    <t>Ingresos por venta de CDA USD</t>
  </si>
  <si>
    <t>Ingresos por venta de CDA GS</t>
  </si>
  <si>
    <t>Ingresos por venta de Bonos Corporativos  USD</t>
  </si>
  <si>
    <t>Ingresos por venta de Bonos Corporativos  GS</t>
  </si>
  <si>
    <t>Ingresos por venta de Bonos Financieros USD</t>
  </si>
  <si>
    <t>Ingresos por venta de Bonos Financieros GS</t>
  </si>
  <si>
    <t>Ingresos por venta de Bonos Subordinados USD</t>
  </si>
  <si>
    <t>Ingresos por venta de Bonos Subordinados GS</t>
  </si>
  <si>
    <t>Ingresos por venta de Bonos Bursátiles de Corto plazo USD</t>
  </si>
  <si>
    <t>Ingresos por venta de Bonos Bursátiles de Corto plazo GS</t>
  </si>
  <si>
    <t>Ingresos por venta de Letra de Regulación Monetaria  USD</t>
  </si>
  <si>
    <t>Ingresos por venta de Letra de Regulación Monetaria  GS</t>
  </si>
  <si>
    <t>Ingresos por venta de Pagarés Colocación Privada USD</t>
  </si>
  <si>
    <t>Ingresos por venta de Pagarés Colocación Privada GS</t>
  </si>
  <si>
    <t>Ingresos por venta de CDA Partes Vinculadas USD</t>
  </si>
  <si>
    <t>Ingresos por venta de CDA Partes Vinculadas GS</t>
  </si>
  <si>
    <t>Ingresos por venta de Bonos Corporativos Partes Vinculadas USD</t>
  </si>
  <si>
    <t>Ingresos por venta de Bonos Corporativos Partes Vinculadas GS</t>
  </si>
  <si>
    <t>Ingresos por venta de Bonos Financieros Partes Vinculadas USD</t>
  </si>
  <si>
    <t>Ingresos por venta de Bonos Financieros Partes Vinculadas GS</t>
  </si>
  <si>
    <t>Ingresos por venta de Bonos Subordinados Partes Vinculadas USD</t>
  </si>
  <si>
    <t>Ingresos por venta de Bonos Subordinados Partes Vinculadas GS</t>
  </si>
  <si>
    <t>Ingresos por venta de Bonos Bursátiles de Corto plazo Partes Vinculadas USD</t>
  </si>
  <si>
    <t>Ingresos por venta de Bonos Bursátiles de Corto plazo Partes Vinculadas GS</t>
  </si>
  <si>
    <t>Ingresos por venta de Pagarés Colocación Privada Partes Vinculadas USD</t>
  </si>
  <si>
    <t>Ingresos por venta de Pagarés Colocación Privada Partes Vinculadas GS</t>
  </si>
  <si>
    <t>Ingresos por venta Bonos en el exterior  USD</t>
  </si>
  <si>
    <t>Ingresos por venta Bonos en el exterior  GS</t>
  </si>
  <si>
    <t>Ingresos por venta Bonos en el exterior Partes Vinculadas USD</t>
  </si>
  <si>
    <t>Ingresos por venta Bonos en el exterior Partes Vinculadas GS</t>
  </si>
  <si>
    <t>Ingresos por venta de acciones  Agentes del Mercado de Valores USD</t>
  </si>
  <si>
    <t>Ingresos por venta de acciones  Agentes del Mercado de Valores GS</t>
  </si>
  <si>
    <t>Ingresos por venta de acciones entidades no participantes en el Mercado de Valores USD</t>
  </si>
  <si>
    <t>Ingresos por venta de acciones entidades no participantes en el Mercado de Valores GS</t>
  </si>
  <si>
    <t>Ingresos por venta de acciones  Agentes del Mercado de Valores Partes vinculadas USD</t>
  </si>
  <si>
    <t>Ingresos por venta de acciones  Agentes del Mercado de Valores Partes vinculadas GS</t>
  </si>
  <si>
    <t>Ingresos por venta  de acciones entidades no participantes en el Mercado de Valores Partes Vinculadas USD</t>
  </si>
  <si>
    <t>Ingresos por venta  de acciones entidades no participantes en el Mercado de Valores Partes Vinculadas GS</t>
  </si>
  <si>
    <t>Ingresos por Intereses de cartera propia - CDA  USD</t>
  </si>
  <si>
    <t>Ingresos por Intereses de cartera propia - Bonos Subordinados  USD</t>
  </si>
  <si>
    <t>Ingresos por Intereses de cartera propia - Bonos Subordinados  GS</t>
  </si>
  <si>
    <t>Ingresos por Intereses de cartera propia - Bonos Corporativos  USD</t>
  </si>
  <si>
    <t>Ingresos por Intereses de cartera propia - Bonos Corporativos  GS</t>
  </si>
  <si>
    <t>Ingresos por Intereses de cartera propia - Bonos Financieros  USD</t>
  </si>
  <si>
    <t>Ingresos por Intereses de cartera propia - Bonos Financieros  GS</t>
  </si>
  <si>
    <t>Ingresos por Intereses de cartera propia - Bonos del Tesoro  USD</t>
  </si>
  <si>
    <t>Ingresos por Intereses de cartera propia - Bonos del Tesoro  GS</t>
  </si>
  <si>
    <t>Ingresos por Intereses de cartera propia - Bonos Municipales  USD</t>
  </si>
  <si>
    <t>Ingresos por Intereses de cartera propia - Bonos Municipales  GS</t>
  </si>
  <si>
    <t>Ingresos por Intereses de cartera propia - Bonos AFD  USD</t>
  </si>
  <si>
    <t>Ingresos por Intereses de cartera propia - Bonos AFD  GS</t>
  </si>
  <si>
    <t>Ingresos por dividendos cobrados instrumentos de cartera propia renta variable USD</t>
  </si>
  <si>
    <t>Ingresos por dividendos cobrados instrumentos de cartera propia renta variable GS</t>
  </si>
  <si>
    <t>Ingresos por intereses cobrados en Repo CDA  USD</t>
  </si>
  <si>
    <t>Ingresos por intereses cobrados en Repo CDA  GS</t>
  </si>
  <si>
    <t>Ingresos por intereses cobrados en Repo Bonos Corporativos  USD</t>
  </si>
  <si>
    <t>Ingresos por intereses cobrados en Repo Bonos del Tesoro  USD</t>
  </si>
  <si>
    <t>Ingresos por intereses cobrados en Repo Bonos del Tesoro  GS</t>
  </si>
  <si>
    <t>Ingresos por intereses cobrados en Repo Bonos Municipales  USD</t>
  </si>
  <si>
    <t>Ingresos por intereses cobrados en Repo Bonos Municipales  GS</t>
  </si>
  <si>
    <t>Ingresos por intereses cobrados en Repo Bonos AFD  USD</t>
  </si>
  <si>
    <t>Ingresos por intereses cobrados en Repo Bonos AFD  GS</t>
  </si>
  <si>
    <t>Ingresos por Intereses de Operaciones de Repo (Reportador) CDA USD</t>
  </si>
  <si>
    <t>Ingresos por rendimiento fondo mutuo USD</t>
  </si>
  <si>
    <t>Ingresos por rendimiento fondo mutuo GS</t>
  </si>
  <si>
    <t>Ingresos por rendimiento fondo de inversión USD</t>
  </si>
  <si>
    <t>Ingresos por rendimiento fondo de inversión GS</t>
  </si>
  <si>
    <t>Ingresos por intereses cobrados instrumentos de cartera propia renta fija Partes Vinculadas CDA USD</t>
  </si>
  <si>
    <t>Ingresos por intereses cobrados instrumentos de cartera propia renta fija Partes Vinculadas CDA Gs</t>
  </si>
  <si>
    <t>Ingresos por dividendos cobrados instrumentos de cartera propia renta variable Partes Vinculadas USD</t>
  </si>
  <si>
    <t>Ingresos por dividendos cobrados instrumentos de cartera propia renta variable Partes Vinculadas GS</t>
  </si>
  <si>
    <t>Ingresos por intereses cobrados instrumentos en Repo Partes Vinculadas USD</t>
  </si>
  <si>
    <t>Ingresos por intereses cobrados instrumentos en Repo Partes Vinculadas GS</t>
  </si>
  <si>
    <t>Ingreso por Amortización de Diferencial de precio negativo CDA USD</t>
  </si>
  <si>
    <t>Ingreso por Amortización de Diferencial de precio negativo CDA GS</t>
  </si>
  <si>
    <t>Ingreso por Amortización de Diferencial de precio negativo CDA en Repo USD</t>
  </si>
  <si>
    <t>Ingreso por Amortización de Diferencial de precio negativo CDA en Repo GS</t>
  </si>
  <si>
    <t>Ingreso por Amortización de Diferencial de precio negativo Bonos Corporativos USD</t>
  </si>
  <si>
    <t>Ingreso por Amortización de Diferencial de precio negativo Bonos Corporativos GS</t>
  </si>
  <si>
    <t>Ingreso por Amortización de Diferencial de precio negativo Bonos Financieros USD</t>
  </si>
  <si>
    <t>Ingreso por Amortización de Diferencial de precio negativo Bonos Financieros Gs</t>
  </si>
  <si>
    <t>Ingreso por Amortización de Diferencial de precio negativo Bonos Subordinados USD</t>
  </si>
  <si>
    <t>Ingreso por Amortización de Diferencial de precio negativo Bonos Subordinados GS</t>
  </si>
  <si>
    <t>Ingreso por Amortización de Diferencial de precio negativo Bonos BBCP USD</t>
  </si>
  <si>
    <t>Ingreso por Amortización de Diferencial de precio negativo Bonos BBCP GS</t>
  </si>
  <si>
    <t>Ingreso por Amortización de Diferencial de precio negativo Bonos Corporativos en Repo USD</t>
  </si>
  <si>
    <t>Ingreso por Amortización de Diferencial de precio negativo Bonos Corporativos en Repo Gs</t>
  </si>
  <si>
    <t>Ingreso por Amortización de Diferencial de precio negativo Bonos Financieros en Repo USD</t>
  </si>
  <si>
    <t>Ingreso por Amortización de Diferencial de precio negativo Bonos Financieros en Repo Gs</t>
  </si>
  <si>
    <t>Ingreso por Amortización de Diferencial de precio negativo Bonos Subordinados en Repo USD</t>
  </si>
  <si>
    <t>Ingreso por Amortización de Diferencial de precio negativo Bonos Subordinados en Repo GS</t>
  </si>
  <si>
    <t>Ingreso por Amortización de Diferencial de precio negativo Bonos BBCP en Repo USD</t>
  </si>
  <si>
    <t>Ingreso por Amortización de Diferencial de precio negativo Bonos BBCP en Repo GS</t>
  </si>
  <si>
    <t>Ingreso por Amortización de Diferencial de precio negativo Letras de Regulación Monetaria USD</t>
  </si>
  <si>
    <t>Ingreso por Amortización de Diferencial de precio negativo Letras de Regulación Monetaria GS</t>
  </si>
  <si>
    <t>Ingreso por Amortización de Diferencial de precio negativo Pagarés Colocación Privada USD</t>
  </si>
  <si>
    <t>Ingreso por Amortización de Diferencial de precio negativo Pagarés Colocación Privada GS</t>
  </si>
  <si>
    <t>Ingreso por Amortización de Diferencial de precio negativo CDA Partes Vinculadas USD</t>
  </si>
  <si>
    <t>Ingreso por Amortización de Diferencial de precio negativo CDA Partes Vinculadas GS</t>
  </si>
  <si>
    <t>Ingreso por Amortización de Diferencial de precio negativo CDA en Repo USD Partes Vinculadas</t>
  </si>
  <si>
    <t>Ingreso por Amortización de Diferencial de precio negativo CDA en Repo GS Partes Vinculadas</t>
  </si>
  <si>
    <t>Ingreso por Amortización de Diferencial de precio negativo Bonos Corporativos Partes Vinculadas USD</t>
  </si>
  <si>
    <t>Ingreso por Amortización de Diferencial de precio negativo Bonos Corporativos Partes Vinculadas GS</t>
  </si>
  <si>
    <t>Ingreso por Amortización de Diferencial de precio negativo Bonos Financieros USD Partes Vinculadas</t>
  </si>
  <si>
    <t>Ingreso por Amortización de Diferencial de precio negativo Bonos Financieros GS Partes Vinculadas</t>
  </si>
  <si>
    <t>Ingreso por Amortización de Diferencial de precio negativo Bonos Subordinados USD Partes Vinculadas</t>
  </si>
  <si>
    <t>Ingreso por Amortización de Diferencial de precio negativo Bonos Subordinados GS Partes Vinculadas</t>
  </si>
  <si>
    <t>Ingreso por Amortización de Diferencial de precio negativo BBCP USD Partes Vinculadas</t>
  </si>
  <si>
    <t>Ingreso por Amortización de Diferencial de precio negativo BBCP GS Partes Vinculadas</t>
  </si>
  <si>
    <t>Ingreso por Amortización de Diferencial de precio negativo Bonos Corporativos USD en Repo Partes Vinculadas</t>
  </si>
  <si>
    <t>Ingreso por Amortización de Diferencial de precio negativo Bonos Corporativos GS en Repo Partes Vinculadas</t>
  </si>
  <si>
    <t>Ingreso por Amortización de Diferencial de precio negativo Bonos Financieros USD en Repo Partes Vinculadas</t>
  </si>
  <si>
    <t>Ingreso por Amortización de Diferencial de precio negativo Bonos Financieros GS en Repo Partes Vinculadas</t>
  </si>
  <si>
    <t>Ingreso por Amortización de Diferencial de precio negativo Bonos Subordinados USD en Repo Partes Vinculadas</t>
  </si>
  <si>
    <t>Ingreso por Amortización de Diferencial de precio negativo Bonos Subordinados GS en Repo Partes Vinculadas</t>
  </si>
  <si>
    <t>Ingreso por Amortización de Diferencial de precio negativo BBCP USD en Repo Partes Vinculadas</t>
  </si>
  <si>
    <t>Ingreso por Amortización de Diferencial de precio negativo GS en Repo Partes Vinculadas</t>
  </si>
  <si>
    <t>Ingreso por Amortización de Diferencial de precio negativo Colocación Privada Partes Vinculadas USD</t>
  </si>
  <si>
    <t>Ingreso por Amortización de Diferencial de precio negativo Colocación Privada Partes Vinculadas GS</t>
  </si>
  <si>
    <t>Ingreso por Amortización de Diferencial de precio negativo Bonos en el exterior USD</t>
  </si>
  <si>
    <t>Ingreso por Amortización de Diferencial de precio negativo Bonos en el exterior GS</t>
  </si>
  <si>
    <t>Ingreso por Amortización de Diferencial de precio negativo Bonos en el exterior Partes Vinculadas USD</t>
  </si>
  <si>
    <t>Ingreso por Amortización de Diferencial de precio negativo Bonos en el exterior Partes Vinculadas GS</t>
  </si>
  <si>
    <t>Ingresos por Amortización de Diferencial de precio negativo de acciones Agentes del Mercado de Valores USD</t>
  </si>
  <si>
    <t>Ingresos por Amortización de Diferencial de precio negativo de acciones Agentes del Mercado de Valores GS</t>
  </si>
  <si>
    <t>Ingresos por Amortización de Diferencial de precio negativo de acciones entidades no participantes en el Mercado de Valores USD</t>
  </si>
  <si>
    <t>Ingresos por Amortización de Diferencial de precio negativo de acciones entidades no participantes en el Mercado de Valores GS</t>
  </si>
  <si>
    <t>Ingresos por Amortización de Diferencial de precio negativo de acciones Agentes del Mercado de Valores Partes vinculadas USD</t>
  </si>
  <si>
    <t>Ingresos por Amortización de Diferencial de precio negativo de acciones Agentes del Mercado de Valores Partes vinculadas GS</t>
  </si>
  <si>
    <t>Ingresos por Amortización de Diferencial de precio negativo de acciones entidades no participantes en el Mercado de Valores Partes Vinculadas USD</t>
  </si>
  <si>
    <t>Ingresos por Amortización de Diferencial de precio negativo de acciones entidades no participantes en el Mercado de Valores Partes Vinculadas GS</t>
  </si>
  <si>
    <t>Comisiones por referencias USD</t>
  </si>
  <si>
    <t>Comisiones por referencias GS</t>
  </si>
  <si>
    <t>Aranceles BVPASA  USD</t>
  </si>
  <si>
    <t>Aranceles BVPASA  GS</t>
  </si>
  <si>
    <t>Ingresos Fondo de garantía BVPASA USD</t>
  </si>
  <si>
    <t>Ingresos Fondo de garantía BVPASA GS</t>
  </si>
  <si>
    <t>Intereses caja de ahorro en entidades bancarias GS no usar</t>
  </si>
  <si>
    <t>Descuentos obtenidos USD</t>
  </si>
  <si>
    <t>Descuentos obtenidos GS</t>
  </si>
  <si>
    <t>Alquileres de Inmuebles USD</t>
  </si>
  <si>
    <t>Alquileres de Inmuebles GS</t>
  </si>
  <si>
    <t>Ingresos por diferencia de cambio activos USD</t>
  </si>
  <si>
    <t>Ingresos por diferencia de cambio pasivos USD</t>
  </si>
  <si>
    <t>Ingresos Extraordinarios USD</t>
  </si>
  <si>
    <t>Ingresos Extraordinarios Gs</t>
  </si>
  <si>
    <t>Ingreso por Operaciones de Cambio USD</t>
  </si>
  <si>
    <t>Ingreso por Operaciones de Cambio GS</t>
  </si>
  <si>
    <t>Aranceles BVPASA USD</t>
  </si>
  <si>
    <t>Aranceles BVPASA GS</t>
  </si>
  <si>
    <t>Fondo de garantía BVPASA USD</t>
  </si>
  <si>
    <t>Fondo de garantía BVPASA GS</t>
  </si>
  <si>
    <t>Ingresos por instrumentos financieros a valor razonable USD</t>
  </si>
  <si>
    <t>Ingresos por instrumentos financieros a valor razonable GS</t>
  </si>
  <si>
    <t>Otros ingresos por instrumentos financieros a valor razonable USD</t>
  </si>
  <si>
    <t>Otros ingresos por instrumentos financieros a valor razonable GS</t>
  </si>
  <si>
    <t>Indemnizaciones cobradas USD</t>
  </si>
  <si>
    <t>Indemnizaciones cobradas GS</t>
  </si>
  <si>
    <t>Utilidad en venta de bienes de uso USD</t>
  </si>
  <si>
    <t>Utilidad en venta de bienes de uso GS</t>
  </si>
  <si>
    <t>Ingreso por Impuesto Diferido Gs</t>
  </si>
  <si>
    <t>Comisiones servicios de custodia  USD</t>
  </si>
  <si>
    <t>Comisiones servicios de custodia  GS</t>
  </si>
  <si>
    <t>Comisiones pagadas asesores independientes  USD</t>
  </si>
  <si>
    <t>Comisiones pagadas asesores independientes  GS</t>
  </si>
  <si>
    <t>Comisiones pagadas a otras entidades por intermediación USD</t>
  </si>
  <si>
    <t>Comisiones pagadas a otras entidades por intermediación GS</t>
  </si>
  <si>
    <t>Comisiones pagadas por distribución de fondos USD</t>
  </si>
  <si>
    <t>Comisiones pagadas sobre ventas de títulos valores USD</t>
  </si>
  <si>
    <t>Comisiones servicios de custodia USD</t>
  </si>
  <si>
    <t>Comisiones servicios de custodia GS</t>
  </si>
  <si>
    <t>Arancel BVPASA por Renta Variable  SEN USD</t>
  </si>
  <si>
    <t>Arancel BVPASA por Renta Variable  SEN GS</t>
  </si>
  <si>
    <t>Arancel BVPASA por Renta  Fija  SEN USD</t>
  </si>
  <si>
    <t>Arancel BVPASA por Renta  Fija  SEN GS</t>
  </si>
  <si>
    <t>Arancel BVPASA por Renta Variable - Tradicional USD</t>
  </si>
  <si>
    <t>Arancel BVPASA por Renta Variable - Tradicional GS</t>
  </si>
  <si>
    <t>Arancel BVPASA por Pacto (Repo) USD</t>
  </si>
  <si>
    <t>Arancel BVPASA por Pacto (Repo) GS</t>
  </si>
  <si>
    <t>Aranceles pagados SIV USD</t>
  </si>
  <si>
    <t>Aranceles pagados SEPRELAD  USD</t>
  </si>
  <si>
    <t>Contribución al Fondo de garantía BVPASA USD</t>
  </si>
  <si>
    <t>Contribución al Fondo de garantía BVPASA GS</t>
  </si>
  <si>
    <t>Aranceles Pagados - Servicio SEN USD</t>
  </si>
  <si>
    <t>Costo por venta de CDA USD</t>
  </si>
  <si>
    <t>Costo por venta de CDA GS</t>
  </si>
  <si>
    <t>Costo por venta de Bonos Corporativos USD</t>
  </si>
  <si>
    <t>Costo por venta de Bonos Corporativos GS</t>
  </si>
  <si>
    <t>Costo por venta de Bonos Financieros USD</t>
  </si>
  <si>
    <t>Costo por venta de Bonos Financieros GS</t>
  </si>
  <si>
    <t>Costo por venta de Bonos Subordinados USD</t>
  </si>
  <si>
    <t>Costo por venta de Bonos Subordinados GS</t>
  </si>
  <si>
    <t>Costo por venta de Bonos Bursátiles de Corto plazo USD</t>
  </si>
  <si>
    <t>Costo por venta de Bonos Bursátiles de Corto plazo GS</t>
  </si>
  <si>
    <t>Costo por venta de Letra de Regulación Monetaria USD</t>
  </si>
  <si>
    <t>Costo por venta de Letra de Regulación Monetaria GS</t>
  </si>
  <si>
    <t>Costo por venta de Pagarés Colocación Privada USD</t>
  </si>
  <si>
    <t>Costo por venta de Pagarés Colocación Privada GS</t>
  </si>
  <si>
    <t>Costo por venta de CDA Partes Vinculadas USD</t>
  </si>
  <si>
    <t>Costo por venta de CDA Partes Vinculadas GS</t>
  </si>
  <si>
    <t>Costo por venta de Bonos Corporativos Partes Vinculadas USD</t>
  </si>
  <si>
    <t>Costo por venta de Bonos Corporativos Partes Vinculadas GS</t>
  </si>
  <si>
    <t>Costo por venta de Bonos Financieros Partes Vinculadas USD</t>
  </si>
  <si>
    <t>Costo por venta de Bonos Financieros Partes Vinculadas GS</t>
  </si>
  <si>
    <t>Costo por venta de Bonos Subordinados Partes Vinculadas USD</t>
  </si>
  <si>
    <t>Costo por venta de Bonos Subordinados Partes Vinculadas GS</t>
  </si>
  <si>
    <t>Costo por venta de Bonos Bursátiles de Corto plazo Partes Vinculadas USD</t>
  </si>
  <si>
    <t>Costo por venta de Bonos Bursátiles de Corto plazo Partes Vinculadas GS</t>
  </si>
  <si>
    <t>Costo por venta de Pagarés Colocación Privada Partes Vinculadas USD</t>
  </si>
  <si>
    <t>Costo por venta de Pagarés Colocación Privada Partes Vinculadas GS</t>
  </si>
  <si>
    <t>Costo por venta de Bonos en el exterior USD</t>
  </si>
  <si>
    <t>Costo por venta de Bonos en el exterior GS</t>
  </si>
  <si>
    <t>Costo por venta de Bonos en el exterior Partes Vinculadas USD</t>
  </si>
  <si>
    <t>Costo por venta de Bonos en el exterior Partes Vinculadas GS</t>
  </si>
  <si>
    <t>Costo por venta de acciones Agentes del Mercado de Valores USD</t>
  </si>
  <si>
    <t>Costo por venta de acciones Agentes del Mercado de Valores GS</t>
  </si>
  <si>
    <t>Costo por venta de acciones entidades no participantes en el Mercado de Valores USD</t>
  </si>
  <si>
    <t>Costo por venta de acciones entidades no participantes en el Mercado de Valores GS</t>
  </si>
  <si>
    <t>Costo por venta de acciones Agentes del Mercado de Valores Partes vinculadas USD</t>
  </si>
  <si>
    <t>Costo por venta de acciones Agentes del Mercado de Valores Partes vinculadas GS</t>
  </si>
  <si>
    <t>Costo por venta de acciones entidades no participantes en el Mercado de Valores Partes Vinculadas USD</t>
  </si>
  <si>
    <t>Costo por venta de acciones entidades no participantes en el Mercado de Valores Partes Vinculadas GS</t>
  </si>
  <si>
    <t>Gasto por amortización de diferencial de precio positivo CDA USD</t>
  </si>
  <si>
    <t>Gasto por amortización de diferencial de precio positivo CDA en Repo USD</t>
  </si>
  <si>
    <t>Gasto por amortización de diferencial de precio positivo CDA en Repo GS</t>
  </si>
  <si>
    <t>Gasto por amortización de diferencial de precio positivo Bonos Corporativos USD</t>
  </si>
  <si>
    <t>Gasto por amortización de diferencial de precio positivo Bonos Corporativos GS</t>
  </si>
  <si>
    <t>Gasto por amortización de diferencial de precio positivo Bonos Financieros USD</t>
  </si>
  <si>
    <t>Gasto por amortización de diferencial de precio positivo Bonos Financieros GS</t>
  </si>
  <si>
    <t>Gasto por amortización de diferencial de precio positivo Bonos Subordinados USD</t>
  </si>
  <si>
    <t>Gasto por amortización de diferencial de precio positivo Bonos Subordinados Gs</t>
  </si>
  <si>
    <t>Gasto por amortización de diferencial de precio positivo BBCP USD</t>
  </si>
  <si>
    <t>Gasto por amortización de diferencial de precio positivo BBCP GS</t>
  </si>
  <si>
    <t>Gasto por amortización de diferencial de precio positivo Bonos Corporativos USD en Repo</t>
  </si>
  <si>
    <t>Gasto por amortización de diferencial de precio positivo Bonos Corporativos GS en Repo</t>
  </si>
  <si>
    <t>Gasto por amortización de diferencial de precio positivo Bonos Financieros USD en Repo</t>
  </si>
  <si>
    <t>Gasto por amortización de diferencial de precio positivo Bonos Financieros GS en Repo</t>
  </si>
  <si>
    <t>Gasto por amortización de diferencial de precio positivo Bonos Subordinados USD en Repo</t>
  </si>
  <si>
    <t>Gasto por amortización de diferencial de precio positivo Bonos Subordinados Gs en Repo</t>
  </si>
  <si>
    <t>Gasto por amortización de diferencial de precio positivo BBCP USD en Repo</t>
  </si>
  <si>
    <t>Gasto por amortización de diferencial de precio positivo BBCP GS en Repo</t>
  </si>
  <si>
    <t>Gasto por amortización de diferencial de precio positivo Letras de Regulación Monetaria USD</t>
  </si>
  <si>
    <t>Gasto por amortización de diferencial de precio positivo Letras de Regulación Monetaria GS</t>
  </si>
  <si>
    <t>Gasto por amortización de diferencial de precio positivo Pagarés Colocación Privada USD</t>
  </si>
  <si>
    <t>Gasto por amortización de diferencial de precio positivo Pagarés Colocación Privada GS</t>
  </si>
  <si>
    <t>Gasto por amortización de diferencial de precio positivo CDA Partes Vinculadas USD</t>
  </si>
  <si>
    <t>Gasto por amortización de diferencial de precio positivo CDA Partes Vinculadas GS</t>
  </si>
  <si>
    <t>Gasto por amortización de diferencial de precio positivo CDA en Repo USD Partes Vinculadas</t>
  </si>
  <si>
    <t>Gasto por amortización de diferencial de precio positivo CDA en Repo GS Partes Vinculadas</t>
  </si>
  <si>
    <t>Gasto por amortización de diferencial de precio positivo Bonos Corporativos USD Partes Vinculadas</t>
  </si>
  <si>
    <t>Gasto por amortización de diferencial de precio positivo Bonos Corporativos GS Partes Vinculadas</t>
  </si>
  <si>
    <t>Gasto por amortización de diferencial de precio positivo Bonos Financieros USD Partes Vinculadas</t>
  </si>
  <si>
    <t>Gasto por amortización de diferencial de precio positivo Bonos Financieros GS Partes Vinculadas</t>
  </si>
  <si>
    <t>Gasto por amortización de diferencial de precio positivo Bonos Subordinados USD Partes Vinculadas</t>
  </si>
  <si>
    <t>Gasto por amortización de diferencial de precio positivo Bonos Subordinados Gs Partes Vinculadas</t>
  </si>
  <si>
    <t>Gasto por amortización de diferencial de precio positivo BBCP USD Partes Vinculadas</t>
  </si>
  <si>
    <t>Gasto por amortización de diferencial de precio positivo BBCP GS Partes Vinculadas</t>
  </si>
  <si>
    <t>Gasto por amortización de diferencial de precio positivo Bonos Corporativos USD en Repo Partes Vinculadas</t>
  </si>
  <si>
    <t>Gasto por amortización de diferencial de precio positivo Bonos Corporativos GS en Repo Partes Vinculadas</t>
  </si>
  <si>
    <t>Gasto por amortización de diferencial de precio positivo Bonos Financieros USD en Repo Partes Vinculadas</t>
  </si>
  <si>
    <t>Gasto por amortización de diferencial de precio positivo Bonos Financieros GS en Repo Partes Vinculadas</t>
  </si>
  <si>
    <t>Gasto por amortización de diferencial de precio positivo Bonos Subordinados USD en Repo Partes Vinculadas</t>
  </si>
  <si>
    <t>Gasto por amortización de diferencial de precio positivo Bonos Subordinados Gs en Repo Partes Vinculadas</t>
  </si>
  <si>
    <t>Gasto por amortización de diferencial de precio positivo BBCP USD en Repo Partes Vinculadas</t>
  </si>
  <si>
    <t>Gasto por amortización de diferencial de precio positivo BBCP GS en Repo Partes Vinculadas</t>
  </si>
  <si>
    <t>Gasto por amortización de diferencial de precio positivo de Pagarés Colocación Privada Partes Vinculadas USD</t>
  </si>
  <si>
    <t>Gasto por amortización de diferencial de precio positivo de Pagarés Colocación Privada Partes Vinculadas GS</t>
  </si>
  <si>
    <t>Gasto por amortización de diferencial de precio positivo Bonos en el exterior  USD</t>
  </si>
  <si>
    <t>Gasto por amortización de diferencial de precio positivo Bonos en el exterior  GS</t>
  </si>
  <si>
    <t>Gasto por amortización de diferencial de precio positivo Bonos en el exterior Partes Vinculadas USD</t>
  </si>
  <si>
    <t>Gasto por amortización de diferencial de precio positivo Bonos en el exterior Partes Vinculadas GS</t>
  </si>
  <si>
    <t>Gasto por amortización de diferencial de precio positivo acciones Agentes del Mercado de Valores USD</t>
  </si>
  <si>
    <t>Gasto por amortización de diferencial de precio positivo acciones Agentes del Mercado de Valores GS</t>
  </si>
  <si>
    <t>Gasto por amortización de diferencial de precio positivo acciones entidades no participantes en el Mercado de Valores USD</t>
  </si>
  <si>
    <t>Gasto por amortización de diferencial de precio positivo acciones entidades no participantes en el Mercado de Valores GS</t>
  </si>
  <si>
    <t>Gasto por amortización de diferencial de precio positivo acciones Agentes del Mercado de Valores Partes Vinculadas USD</t>
  </si>
  <si>
    <t>Gasto por amortización de diferencial de precio positivo acciones Agentes del Mercado de Valores Partes Vinculadas GS</t>
  </si>
  <si>
    <t>Gasto por amortización de diferencial de precio positivo acciones entidades no participantes en el Mercado de Valores Partes Vinculadas USD</t>
  </si>
  <si>
    <t>Gasto por amortización de diferencial de precio positivo acciones entidades no participantes en el Mercado de Valores Partes Vinculadas GS</t>
  </si>
  <si>
    <t>Gastos de representación USD</t>
  </si>
  <si>
    <t>Gastos de representación GS</t>
  </si>
  <si>
    <t>Obsequios a Clientes USD</t>
  </si>
  <si>
    <t>Honorarios Directorio Vinculados USD</t>
  </si>
  <si>
    <t>Honorarios Directorio Vinculados GS</t>
  </si>
  <si>
    <t>Honorarios Administración/Gerencia Vinculados USD</t>
  </si>
  <si>
    <t>Honorarios Contabilidad USD</t>
  </si>
  <si>
    <t>Honorarios Abogados USD</t>
  </si>
  <si>
    <t>Honorarios Abogados GS</t>
  </si>
  <si>
    <t>Honorario Auditor Interno Vinculado USD</t>
  </si>
  <si>
    <t>Honorario Auditor Interno Vinculado GS</t>
  </si>
  <si>
    <t>Honorario Síndicos Vinculados USD</t>
  </si>
  <si>
    <t>Honorario Apoderado Vinculados USD</t>
  </si>
  <si>
    <t>Honorario Apoderado Vinculados GS</t>
  </si>
  <si>
    <t>Auditoría Externa GS</t>
  </si>
  <si>
    <t>Amortizaciones del Ejercicio Cargos Diferidos USD</t>
  </si>
  <si>
    <t>Preaviso USD</t>
  </si>
  <si>
    <t>Preaviso GS</t>
  </si>
  <si>
    <t>Gastos de capacitación  GS</t>
  </si>
  <si>
    <t>Uniforme USD</t>
  </si>
  <si>
    <t>Uniforme GS</t>
  </si>
  <si>
    <t>Dietas a directores y consejeros USD</t>
  </si>
  <si>
    <t>Dietas a directores y consejeros GS</t>
  </si>
  <si>
    <t>Retribuciones especiales USD</t>
  </si>
  <si>
    <t>Retribuciones especiales GS</t>
  </si>
  <si>
    <t>Otros Beneficios al personal USD</t>
  </si>
  <si>
    <t>Colación USD</t>
  </si>
  <si>
    <t>Demostraciones y Agasajos USD</t>
  </si>
  <si>
    <t>Gastos de Estacionamiento USD</t>
  </si>
  <si>
    <t>Serv. de Seguridad Informatica - Vinculadas USD</t>
  </si>
  <si>
    <t>Gastos de Escribanía  USD</t>
  </si>
  <si>
    <t>Reparación y mantenimiento de rodados USD</t>
  </si>
  <si>
    <t>Servicios de Consultoría GS</t>
  </si>
  <si>
    <t>Asesoría legal USD</t>
  </si>
  <si>
    <t>Asesoría legal GS</t>
  </si>
  <si>
    <t>Reparación y mantenimiento de muebles e instalaciones USD</t>
  </si>
  <si>
    <t>Courrier y encomiendas USD</t>
  </si>
  <si>
    <t>Courrier y encomiendas GS</t>
  </si>
  <si>
    <t>Gastos de refrigerios USD</t>
  </si>
  <si>
    <t>Gastos de limpieza y cafetería USD</t>
  </si>
  <si>
    <t>Viaticos USD</t>
  </si>
  <si>
    <t>Viaticos GS</t>
  </si>
  <si>
    <t>Útiles de oficina USD</t>
  </si>
  <si>
    <t>Papelería, útiles e impresos USD</t>
  </si>
  <si>
    <t>Gastos de Movilidad  USD</t>
  </si>
  <si>
    <t>Combustibles y lubricantes USD</t>
  </si>
  <si>
    <t>Servicios de seguridad informática. USD</t>
  </si>
  <si>
    <t>Servicios de seguridad informática. GS</t>
  </si>
  <si>
    <t>Gastos de asamblea USD</t>
  </si>
  <si>
    <t>Donaciones y contribuciones USD</t>
  </si>
  <si>
    <t>Donaciones y contribuciones GS</t>
  </si>
  <si>
    <t>Expensas USD</t>
  </si>
  <si>
    <t>Gastos Viaje USD</t>
  </si>
  <si>
    <t>Gastos Viaje GS</t>
  </si>
  <si>
    <t>Honorarios por gestiones varias USD</t>
  </si>
  <si>
    <t>Asesoría y Gestión de Cartera USD</t>
  </si>
  <si>
    <t>Cuotas y Suscripciones GS</t>
  </si>
  <si>
    <t>Servicio de Calificación GS</t>
  </si>
  <si>
    <t>Servicio de Monitoreo USD</t>
  </si>
  <si>
    <t>Egresos por Ajustes y Redondeos USD</t>
  </si>
  <si>
    <t>Seguros pagados edificios USD</t>
  </si>
  <si>
    <t>Seguros pagados edificios GS</t>
  </si>
  <si>
    <t>Seguros pagados rodados USD</t>
  </si>
  <si>
    <t>Seguros pagados rodados GS</t>
  </si>
  <si>
    <t>Seguros Pagados Garantía de Constitución Casa de bolsa GS</t>
  </si>
  <si>
    <t>Seguro medico del personal USD</t>
  </si>
  <si>
    <t>Agua, luz, teléfono e internet USD</t>
  </si>
  <si>
    <t>Comunicaciones USD</t>
  </si>
  <si>
    <t>Depreciación del ejercicio USD</t>
  </si>
  <si>
    <t>Sueldos y jornales/Administrativo USD</t>
  </si>
  <si>
    <t>Aguinaldos USD</t>
  </si>
  <si>
    <t>Vacaciones USD</t>
  </si>
  <si>
    <t>Bonificación familiar USD</t>
  </si>
  <si>
    <t>Bonificación familiar GS</t>
  </si>
  <si>
    <t>Aporte patronal USD</t>
  </si>
  <si>
    <t>Impuestos  patentes tasas y contribuciones USD</t>
  </si>
  <si>
    <t>Previsión incobrables USD</t>
  </si>
  <si>
    <t>Previsión incobrables GS</t>
  </si>
  <si>
    <t>Alquiler de Bienes Inmuebles GS</t>
  </si>
  <si>
    <t>Alquiler de Bienes Muebles USD</t>
  </si>
  <si>
    <t>Intereses pagados por préstamos USD</t>
  </si>
  <si>
    <t>Intereses pagados por préstamos GS</t>
  </si>
  <si>
    <t>Gastos de sobregiros  USD Vinculados</t>
  </si>
  <si>
    <t>Gastos de sobregiros  GS Vinculados</t>
  </si>
  <si>
    <t>Gastos de Sobregiros USD - No Vinculados</t>
  </si>
  <si>
    <t>Gastos de Sobregiros Gs - No Vinculados</t>
  </si>
  <si>
    <t>Intereses por operaciones en repo CDA  USD</t>
  </si>
  <si>
    <t>Intereses por operaciones en repo CDA  GS</t>
  </si>
  <si>
    <t>Intereses por operaciones en repo Bonos Subordinados  USD</t>
  </si>
  <si>
    <t>Intereses por operaciones en repo Bonos Subordinados  GS</t>
  </si>
  <si>
    <t>Intereses por operaciones en repo Bonos Corporativos  USD</t>
  </si>
  <si>
    <t>Intereses por operaciones en repo Bonos Corporativos  GS</t>
  </si>
  <si>
    <t>Intereses por operaciones en repo Bonos Financieros  USD</t>
  </si>
  <si>
    <t>Intereses por operaciones en repo Bonos Financieros  GS</t>
  </si>
  <si>
    <t>Intereses por operaciones en repo Bonos del Tesoro  USD</t>
  </si>
  <si>
    <t>Intereses por operaciones en repo Bonos del Tesoro  GS</t>
  </si>
  <si>
    <t>Intereses por operaciones en repo Bonos Municipales  USD</t>
  </si>
  <si>
    <t>Intereses por operaciones en repo Bonos Municipales  GS</t>
  </si>
  <si>
    <t>Intereses por operaciones en repo Bonos AFD  USD</t>
  </si>
  <si>
    <t>Intereses por operaciones en repo Bonos AFD  GS</t>
  </si>
  <si>
    <t>Intereses por operaciones en repo USD - GND</t>
  </si>
  <si>
    <t>Intereses por operaciones en repo - GND</t>
  </si>
  <si>
    <t>Comisiones y gastos bancarios USD - No Vinculados</t>
  </si>
  <si>
    <t>Gastos bancarios por préstamos USD</t>
  </si>
  <si>
    <t>Gastos bancarios por préstamos GS</t>
  </si>
  <si>
    <t>Egresos por diferencia de cambio activos USD</t>
  </si>
  <si>
    <t>Egresos por diferencia de cambio pasivos USD</t>
  </si>
  <si>
    <t>Pérdida por Operaciones de Cambio USD</t>
  </si>
  <si>
    <t>Pérdida por Operaciones de Cambio GS</t>
  </si>
  <si>
    <t>Gastos mantenimiento tarjeta de crédito USD</t>
  </si>
  <si>
    <t>Gastos mantenimiento tarjeta de crédito GS</t>
  </si>
  <si>
    <t>IVA Costo USD</t>
  </si>
  <si>
    <t>Impuesto a la Renta  USD</t>
  </si>
  <si>
    <t>Impuesto a la Renta  GS</t>
  </si>
  <si>
    <t>Reserva Legal del Ejercicio USD</t>
  </si>
  <si>
    <t>Reserva Legal del Ejercicio GS</t>
  </si>
  <si>
    <t>Retención Renta USD</t>
  </si>
  <si>
    <t>Otros Resultados - Impuesto Diferido</t>
  </si>
  <si>
    <t>Multas y sanciones USD</t>
  </si>
  <si>
    <t>Gastos por instrumentos financieros a valor razonable  USD</t>
  </si>
  <si>
    <t>Gastos por instrumentos financieros a valor razonable  GS</t>
  </si>
  <si>
    <t>Indemnizaciones pagadas USD</t>
  </si>
  <si>
    <t>Indemnizaciones pagadas GS</t>
  </si>
  <si>
    <t>Pérdida en venta de bienes de uso USD</t>
  </si>
  <si>
    <t>Pérdida en venta de bienes de uso GS</t>
  </si>
  <si>
    <t>Intereses Devengados - Repo</t>
  </si>
  <si>
    <t>(*) Incluye: Gerentes / Sub-Gerentes / Oficial de Cumplimiento / Auditora Interna / Síndico</t>
  </si>
  <si>
    <t>(*) Incluye: Gerentes / Sub-Gerentes / Oficial de Cumplimiento / Auditora Interna</t>
  </si>
  <si>
    <t>Síndico</t>
  </si>
  <si>
    <t>Prov. Honorarios</t>
  </si>
  <si>
    <t>Acreedores por compra de bienes y/o prestación de servicios Partes Vinculadas</t>
  </si>
  <si>
    <t>Acreedores por compra de servicios</t>
  </si>
  <si>
    <t>Comisiones Comerciales a Pagar GS</t>
  </si>
  <si>
    <t>Otros Honorarios a Pagar Gs</t>
  </si>
  <si>
    <t>Ingreso por Recupero de Exentos GS</t>
  </si>
  <si>
    <t>Ingreso por Recupero de Gastos Gravados GS</t>
  </si>
  <si>
    <t>Ingreso por servicios a Vinculadas GS</t>
  </si>
  <si>
    <t>Tipo
Cambio
31/12/2024</t>
  </si>
  <si>
    <t>Saldo
31/12/2024
(Guaranies)</t>
  </si>
  <si>
    <t>Total - 31/12/2024</t>
  </si>
  <si>
    <t>x</t>
  </si>
  <si>
    <t>Comisiones Comerciales a Pagar</t>
  </si>
  <si>
    <t>Honorarios Auditoría Externa a Pagar</t>
  </si>
  <si>
    <t>PARA NOTAS</t>
  </si>
  <si>
    <t>-</t>
  </si>
  <si>
    <t>Cuentas a Pagar - Atlas Casa de Bolsa S.A.</t>
  </si>
  <si>
    <t>Operaciones a Liquidar - Atlas Casa de Bolsa S.A.</t>
  </si>
  <si>
    <t xml:space="preserve">NOTA 8. </t>
  </si>
  <si>
    <t>07/05/2025</t>
  </si>
  <si>
    <t>11:28:31</t>
  </si>
  <si>
    <t>2025-03-31</t>
  </si>
  <si>
    <t>31/03/2025</t>
  </si>
  <si>
    <t>INVERSIONES</t>
  </si>
  <si>
    <t xml:space="preserve">Bonos Bursátiles de Corto Plazo </t>
  </si>
  <si>
    <t xml:space="preserve">Deudores por negociación Títulos Renta Fija Bonos Financieros en Repo </t>
  </si>
  <si>
    <t>Otros Gastos a Devengar USD</t>
  </si>
  <si>
    <t>Intereses a cobrar Bonos Financieros en repo</t>
  </si>
  <si>
    <t>(-) Intereses a devengar Bonos Financieros en repo</t>
  </si>
  <si>
    <t>Diferencial de Precios en Instrumentos de Renta Fija emitidos en el pais</t>
  </si>
  <si>
    <t>Diferencial de Precio Negativo no Amortizado - Bonos Bursátiles de Corto plazo</t>
  </si>
  <si>
    <t>Utilidad del Periodo</t>
  </si>
  <si>
    <t>Ingresos por intereses cobrados en Repo CDA</t>
  </si>
  <si>
    <t>Ingresos Financieros por compra de títulos valores de cartera propia Renta Fija emitidos en el país</t>
  </si>
  <si>
    <t>Ingreso por Amortización de Diferencial de precio negativo Bonos</t>
  </si>
  <si>
    <t>Ingreso por Amortización de Diferencial de precio negativo Bonos BBCP</t>
  </si>
  <si>
    <t>Costo de negociación de títulos valores de cartera propia</t>
  </si>
  <si>
    <t>Costo de  venta de títulos valores de cartera propia Renta Fija emitidos en el pais</t>
  </si>
  <si>
    <t>Costo por venta de Bonos</t>
  </si>
  <si>
    <t>Costo por venta de Bonos Bursátiles de Corto plazo</t>
  </si>
  <si>
    <t>Titulos de Renta Fija</t>
  </si>
  <si>
    <t>Estados Financieros correspondientes al periodo del 01 de enero al 31 de marzo de 2025</t>
  </si>
  <si>
    <t>Información al 31 de marzo de 2025</t>
  </si>
  <si>
    <t>Al 31 de marzo de 2025, el capital social de la Entidad (de acuerdo con el articulo 5 de los estatutos sociales) asciende a Gs. 50.000.000.000, representado por 50.000 acciones nominativas de Gs. 1.000.000 cada una.</t>
  </si>
  <si>
    <t>CORRESPONDIENTE AL PERIODO COMPRENDIDO DESDE EL 01 DE ENERO AL 31 DE MARZO DE 2025 PRESENTADO EN FORMA COMPARATIVA CON EL EJERCICIO ANTERIOR CERRADO EL 31 DE DICIEMBRE DE 2024</t>
  </si>
  <si>
    <t>CORRESPONDIENTE AL PERIODO COMPRENDIDO DESDE EL 01 DE ENERO HASTA EL 31 DE MARZO DE 2025 COMPARATIVO CON EL MISMO PERIODO DEL EJERCICIO ANTERIOR</t>
  </si>
  <si>
    <t>Total al 31/03/2025</t>
  </si>
  <si>
    <r>
      <rPr>
        <b/>
        <sz val="10"/>
        <color theme="1"/>
        <rFont val="Arial Nova"/>
        <family val="2"/>
      </rPr>
      <t>ATLAS A.F.P.I.S.A.</t>
    </r>
    <r>
      <rPr>
        <sz val="10"/>
        <color theme="1"/>
        <rFont val="Arial Nova"/>
        <family val="2"/>
      </rPr>
      <t xml:space="preserve"> se constituyó con un capital emitido y suscripto por ₲ 50.000.000.000 (Guaraníes cincuenta mil millones) y un Capital Integrado por ₲ 5.000.000.000 (Guaraníes cinco mil millones), según lo establecido en el Artículo 3° del Capítulo 8 de la Resolución CNV CG N° 35/2023. Asimismo, en febrero, junio y diciembre del 2024 y en marzo del corriente año, la Entidad realizó integraciones de capital por valor total de ₲ 6.600.000.000 (Guaraníes seis mil seiscientos millones).</t>
    </r>
  </si>
  <si>
    <t>Los estados financieros han sido preparados de acuerdo con las normas contables, criterios de valuación y normas de presentación establecidas por la Superintendencia de Valores del Banco Central del Paraguay, aplicables a las Administradoras de Fondos Patrimoniales de Inversion, y con Normas de Información Financiera (NIF) emitidas por el Consejo de Contadores Públicos del Paraguay. Los presentes estados financieros abarcan el periodo comprendido desde el 01 de enero hasta el 31 de marzo de 2025.</t>
  </si>
  <si>
    <t>Los estados financieros se expresan en guaraníes y han sido preparados sobre la base de los costos históricos, excepto por el tratamiento asignado a los activos y pasivos monetarios en moneda extranjera; y no reconocen en forma integral los efectos de la inflación en la situación patrimonial y financiera de la Entidad, ni en los resultados de sus operaciones teniendo en cuenta que la corrección monetaria de los estados financieros no constituye una práctica contable aplicada en el Paraguay. De haberse aplicado una corrección monetaria integral de los Estados Financieros podrían haber surgido diferencias en la presentación de la situación patrimonial y financiera, en los resultados de las operaciones y flujos de efectivo de la Entidad al 31 de marzo de 2025.</t>
  </si>
  <si>
    <t>Según el índice general de precios del consumidor publicado por el Banco Central del Paraguay, la inflación al 31 de marzo de 2025 fue de 2,6% .</t>
  </si>
  <si>
    <t>La posición en moneda extranjera al 31 de marzo de 2025 y 31 de diciembre de 2024, es como sigue:</t>
  </si>
  <si>
    <t>Tipo
Cambio
31/03/2025</t>
  </si>
  <si>
    <t>Diferencia
Cambio
31/03/2025
(Guaraníes)</t>
  </si>
  <si>
    <t>Total - 31/03/2025</t>
  </si>
  <si>
    <t>Resultado Ejercicio 31/03/2025</t>
  </si>
  <si>
    <t>Resultado Ejercicio 31/03/2024</t>
  </si>
  <si>
    <t>Diferencial de Precio - Bonos BBCP GS</t>
  </si>
  <si>
    <t>La Entidad no cuenta con garantías otorgadas que impliquen activos comprometidos al 31 de marzo de 2025.</t>
  </si>
  <si>
    <t>La Entidad no cuenta con contingencias legales al 31 de marzo de 2025.</t>
  </si>
  <si>
    <t>Al 31 de marzo de 2025, no han ocurrido otros hechos significativos de carácter financiero o de otra índole que afecten la situación patrimonial o financiera o los resultados de la Entidad.</t>
  </si>
  <si>
    <t>Al 31 de marzo de 2025, no existen limitaciones de disponibilidad y/o restricción del derecho de propiedad de ninguna naturaleza que la Superintendencia de Valores del Banco Central del Paraguay u otras instituciones hayan impuesto a la Entidad.</t>
  </si>
  <si>
    <t>Al 31 de marzo de 2025, no existen sanciones de ninguna naturaleza que la Superintendencia de Valores del Banco Central del Paraguay u otras instituciones fiscalizadoras hayan impuesto a la Entidad.</t>
  </si>
  <si>
    <t>Mantenimiento Muebles e Instalaciones</t>
  </si>
  <si>
    <t>Perdida - Bonos Bursátiles de Corto plazo GS</t>
  </si>
  <si>
    <t>Honorarios Profesionales Vinculados</t>
  </si>
  <si>
    <t>Las 9 Notas que se acompañan forman parte integrante de los Estados Financieros</t>
  </si>
  <si>
    <t xml:space="preserve">NOTA 6. </t>
  </si>
  <si>
    <t>6.a. Compromisos directos</t>
  </si>
  <si>
    <t>6.b. Contingencias legales</t>
  </si>
  <si>
    <t>Saldo
31/03/2025
(Guaranies)</t>
  </si>
  <si>
    <t>SUDAMERIS BANK S.A.E.C.A</t>
  </si>
  <si>
    <t>FINANCIERA FIC S.A.E.C.A</t>
  </si>
  <si>
    <t>TU FINANCIERA S.A.E.C.A.</t>
  </si>
  <si>
    <t>SOLAR BANCO S.A.E.</t>
  </si>
  <si>
    <t>AGENCIA FINANCIERA DE DESARROLLO</t>
  </si>
  <si>
    <t>Bonos Financieros</t>
  </si>
  <si>
    <t>CDA</t>
  </si>
  <si>
    <t>Bonos Corporativos</t>
  </si>
  <si>
    <t>PYSUD02F5248</t>
  </si>
  <si>
    <t>AA1760</t>
  </si>
  <si>
    <t>AA1761</t>
  </si>
  <si>
    <t>AC1046</t>
  </si>
  <si>
    <t>AC0976</t>
  </si>
  <si>
    <t>BA3611</t>
  </si>
  <si>
    <t>BA3612</t>
  </si>
  <si>
    <t>BA3613</t>
  </si>
  <si>
    <t>PYAFD05F5624</t>
  </si>
  <si>
    <t>AA1467</t>
  </si>
  <si>
    <t>AA3030</t>
  </si>
  <si>
    <t>a) Titulos de Renta Fija</t>
  </si>
  <si>
    <t>Bonos Bursatiles de Corto Plazo</t>
  </si>
  <si>
    <t>HILAGRO S.A.</t>
  </si>
  <si>
    <t>PYHIL02F9942</t>
  </si>
  <si>
    <t>b) Títulos de Renta Fija recibidos en Reporto</t>
  </si>
  <si>
    <t>1 al 11.484</t>
  </si>
  <si>
    <t>49.501 al 49.616</t>
  </si>
  <si>
    <r>
      <t xml:space="preserve">Número de Inscripción en el Registro de la CNV: </t>
    </r>
    <r>
      <rPr>
        <sz val="10"/>
        <color rgb="FF000000"/>
        <rFont val="Arial Nova"/>
        <family val="2"/>
      </rPr>
      <t>-</t>
    </r>
  </si>
  <si>
    <r>
      <t xml:space="preserve">Firma: </t>
    </r>
    <r>
      <rPr>
        <sz val="10"/>
        <color rgb="FF000000"/>
        <rFont val="Arial Nova"/>
        <family val="2"/>
      </rPr>
      <t xml:space="preserve"> En proceso de contratación.</t>
    </r>
  </si>
  <si>
    <t>(*) IDENTIFICACIÓN DE LOS ACCIONISTAS - BANCO ATLAS S.A.</t>
  </si>
  <si>
    <t>ACCIONISTA</t>
  </si>
  <si>
    <t>% PARTICIPACIÓN</t>
  </si>
  <si>
    <t>Marìa Adelaida Zuccolillo Pappalardo</t>
  </si>
  <si>
    <t>Jorge Mendelzon Libster</t>
  </si>
  <si>
    <t>Miguel Angel Zaldivar Silvera</t>
  </si>
  <si>
    <t>Natalia Maria Zuccolillo Pappalardo</t>
  </si>
  <si>
    <t>Andrea Maria Zuccolillo Pappalardo</t>
  </si>
  <si>
    <t>Total</t>
  </si>
  <si>
    <t>Total al 31/03/2024</t>
  </si>
  <si>
    <t>Saldo al inicio del ejercicio 2025 / 2024</t>
  </si>
  <si>
    <t xml:space="preserve">Las previsiones para eventuales pérdidas derivadas de cuentas de dudoso cobro se determinan a fin de año sobre la base del estudio de la cartera de créditos realizado con el objeto de determinar la porción no recuperable de las cuentas a cobrar.
Al 31 de marzo de 2025 y 2024, la Entidad no ha constituido previsiones por incobrables, debido a que no cuenta con créditos no recuperables que requieran la constitución de previsiones.				</t>
  </si>
  <si>
    <t xml:space="preserve">La preparación de los presentes Estados Financieros requiere que la Gerencia de la Entidad realice estimaciones y evaluaciones que afectan el monto de los activos y pasivos registrados y contingentes, como así también los ingresos y egresos registrados al 31 de marzo de 2025 y 2024. Los resultados reales futuros pueden diferir de las estimaciones y evaluaciones realizadas a la fecha de preparación de los Estados Financieros.			</t>
  </si>
  <si>
    <t>Al 31 de marzo de 2025 y 2024, no se han registrado cambios en las políticas y procedimientos contables utilizados.</t>
  </si>
  <si>
    <r>
      <rPr>
        <b/>
        <sz val="10"/>
        <color theme="1"/>
        <rFont val="Arial Nova"/>
        <family val="2"/>
      </rPr>
      <t>f.2. Activos Intangibles:</t>
    </r>
    <r>
      <rPr>
        <sz val="10"/>
        <color theme="1"/>
        <rFont val="Arial Nova"/>
        <family val="2"/>
      </rPr>
      <t xml:space="preserve"> las amortizaciones son computadas a partir del año siguiente de incorporación y se calculan por el método de línea recta considerando una vida útil de 60 meses.</t>
    </r>
  </si>
  <si>
    <r>
      <rPr>
        <b/>
        <sz val="10"/>
        <color theme="1"/>
        <rFont val="Arial Nova"/>
        <family val="2"/>
      </rPr>
      <t>f.3. Cargos Diferidos:</t>
    </r>
    <r>
      <rPr>
        <sz val="10"/>
        <color theme="1"/>
        <rFont val="Arial Nova"/>
        <family val="2"/>
      </rPr>
      <t xml:space="preserve"> las amortizaciones son computadas a partir del año siguiente de incorporación y se calculan por el método de línea recta considerando una vida útil en función al plazo por el cual los contratos, asumidos por la Entidad, otorgan el derecho de uso de los valores adquiridos o en su caso durante el periodo de tiempo que sea autorizado por el regulador.</t>
    </r>
  </si>
  <si>
    <r>
      <rPr>
        <b/>
        <sz val="10"/>
        <color theme="1"/>
        <rFont val="Arial Nova"/>
        <family val="2"/>
      </rPr>
      <t>f.1.</t>
    </r>
    <r>
      <rPr>
        <sz val="10"/>
        <color theme="1"/>
        <rFont val="Arial Nova"/>
        <family val="2"/>
      </rPr>
      <t xml:space="preserve"> </t>
    </r>
    <r>
      <rPr>
        <b/>
        <sz val="10"/>
        <color theme="1"/>
        <rFont val="Arial Nova"/>
        <family val="2"/>
      </rPr>
      <t>Bienes de Uso</t>
    </r>
    <r>
      <rPr>
        <sz val="10"/>
        <color theme="1"/>
        <rFont val="Arial Nova"/>
        <family val="2"/>
      </rPr>
      <t xml:space="preserve">: las depreciaciones son computadas a partir de año siguiente de incorporación en el activo de la Entidad y se calculan por el método de línea recta, en base a la vida útil estimada del bien sobre el valor neto contable menos el valor residual de los bienes. </t>
    </r>
  </si>
  <si>
    <r>
      <rPr>
        <b/>
        <sz val="10"/>
        <color theme="1"/>
        <rFont val="Arial Nova"/>
        <family val="2"/>
      </rPr>
      <t>g.1. Intereses sobre títulos y otros valores:</t>
    </r>
    <r>
      <rPr>
        <sz val="10"/>
        <color theme="1"/>
        <rFont val="Arial Nova"/>
        <family val="2"/>
      </rPr>
      <t xml:space="preserve"> los ingresos generados durante el ejercicio son registrados conforme se devengan.</t>
    </r>
  </si>
  <si>
    <r>
      <rPr>
        <b/>
        <sz val="10"/>
        <color theme="1"/>
        <rFont val="Arial Nova"/>
        <family val="2"/>
      </rPr>
      <t>g.2. Venta de títulos:</t>
    </r>
    <r>
      <rPr>
        <sz val="10"/>
        <color theme="1"/>
        <rFont val="Arial Nova"/>
        <family val="2"/>
      </rPr>
      <t xml:space="preserve"> se reconoce como ingreso la diferencia de precio entre el valor de venta de un activo propio y el valor en libros a la fecha de transacción.</t>
    </r>
  </si>
  <si>
    <r>
      <rPr>
        <b/>
        <sz val="10"/>
        <color theme="1"/>
        <rFont val="Arial Nova"/>
        <family val="2"/>
      </rPr>
      <t>g.3. Ingresos por servicios:</t>
    </r>
    <r>
      <rPr>
        <sz val="10"/>
        <color theme="1"/>
        <rFont val="Arial Nova"/>
        <family val="2"/>
      </rPr>
      <t xml:space="preserve"> la Entidad aplica el principio de lo devengado para el reconocimiento de ingresos por comisiones por administración de fondos.</t>
    </r>
  </si>
  <si>
    <t>Las partidas de activos y pasivos en moneda extranjera al 31 de marzo de 2025 y 2024, fueron valuadas al tipo de cambio referencial de cierre proporcionado por el Banco Central del Paraguay (BCP):</t>
  </si>
  <si>
    <t>Las diferencias de cambio correspondientes al mantenimiento de activos y pasivos en moneda extranjera se muestran a continuación:</t>
  </si>
  <si>
    <t>Tipo
Cambio
31/03/2024</t>
  </si>
  <si>
    <t>Diferencia
Cambio
31/03/2024
(Guaraníes)</t>
  </si>
  <si>
    <t>Diferencial Pasivo</t>
  </si>
  <si>
    <t>Valor Neto
del Activo Fijo
31/03/2025</t>
  </si>
  <si>
    <t>Gastos de Licencias a Devengar</t>
  </si>
  <si>
    <t>Diferencial Pasivo por Inversiones</t>
  </si>
  <si>
    <t>Recupero de Gastos - Comisiones</t>
  </si>
  <si>
    <t>Saldo al 
31/03/2025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</si>
</sst>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6" formatCode="&quot;₲&quot;\ #,##0;[Red]&quot;₲&quot;\ \-#,##0"/>
    <numFmt numFmtId="41" formatCode="_ * #,##0_ ;_ * \-#,##0_ ;_ * &quot;-&quot;_ ;_ @_ "/>
    <numFmt numFmtId="43" formatCode="_ * #,##0.00_ ;_ * \-#,##0.00_ ;_ * &quot;-&quot;??_ ;_ @_ "/>
    <numFmt numFmtId="164" formatCode="_-* #,##0_-;\-* #,##0_-;_-* &quot;-&quot;_-;_-@_-"/>
    <numFmt numFmtId="165" formatCode="_-* #,##0.00_-;\-* #,##0.00_-;_-* &quot;-&quot;??_-;_-@_-"/>
    <numFmt numFmtId="166" formatCode="_(* #,##0_);_(* \(#,##0\);_(* &quot;-&quot;_);_(@_)"/>
    <numFmt numFmtId="167" formatCode="_(* #,##0.00_);_(* \(#,##0.00\);_(* &quot;-&quot;??_);_(@_)"/>
    <numFmt numFmtId="168" formatCode="_-* #,##0.00\ _€_-;\-* #,##0.00\ _€_-;_-* &quot;-&quot;??\ _€_-;_-@_-"/>
    <numFmt numFmtId="169" formatCode="_-* #,##0\ _€_-;\-* #,##0\ _€_-;_-* &quot;-&quot;??\ _€_-;_-@_-"/>
    <numFmt numFmtId="170" formatCode="General_)"/>
    <numFmt numFmtId="171" formatCode="_(* #,##0.00_);_(* \(#,##0.00\);_(* &quot;-&quot;_);_(@_)"/>
    <numFmt numFmtId="172" formatCode="_(* #,##0_);_(* \(#,##0\);_(* &quot;-&quot;??_);_(@_)"/>
    <numFmt numFmtId="173" formatCode="#,##0_ ;[Red]\-#,##0\ "/>
    <numFmt numFmtId="174" formatCode="#,##0_ ;\-#,##0\ "/>
    <numFmt numFmtId="175" formatCode="0_ ;[Red]\-0\ "/>
    <numFmt numFmtId="176" formatCode="_ * #,##0.00_ ;_ * \-#,##0.00_ ;_ * &quot;-&quot;_ ;_ @_ "/>
    <numFmt numFmtId="177" formatCode="dd/mm/yyyy;@"/>
    <numFmt numFmtId="178" formatCode="_-* #,##0_-;\-* #,##0_-;_-* &quot;-&quot;??_-;_-@_-"/>
    <numFmt numFmtId="179" formatCode="_ * #,##0_ ;_ * \-#,##0_ ;_ * &quot;-&quot;??_ ;_ @_ "/>
    <numFmt numFmtId="180" formatCode="0_ ;\-0\ "/>
    <numFmt numFmtId="181" formatCode="dd/mm/yyyy"/>
    <numFmt numFmtId="182" formatCode="###,###,###,###,##0.00"/>
    <numFmt numFmtId="183" formatCode="_(* #,##0_);_(* \(#,##0\);_(* \-??_);_(@_)"/>
    <numFmt numFmtId="184" formatCode="_ [$€-2]* #,##0.00_ ;_ [$€-2]* \-#,##0.00_ ;_ [$€-2]* &quot;-&quot;??_ "/>
    <numFmt numFmtId="185" formatCode="_-* #,##0\ _€_-;\-* #,##0\ _€_-;_-* &quot;-&quot;\ _€_-;_-@_-"/>
    <numFmt numFmtId="186" formatCode="_-* #,##0.00\ _p_t_a_-;\-* #,##0.00\ _p_t_a_-;_-* &quot;-&quot;??\ _p_t_a_-;_-@_-"/>
    <numFmt numFmtId="187" formatCode="_(&quot;$&quot;* #,##0.00_);_(&quot;$&quot;* \(#,##0.00\);_(&quot;$&quot;* &quot;-&quot;??_);_(@_)"/>
    <numFmt numFmtId="188" formatCode="_-* #,##0.00\ _P_t_s_-;\-* #,##0.00\ _P_t_s_-;_-* &quot;-&quot;??\ _P_t_s_-;_-@_-"/>
    <numFmt numFmtId="189" formatCode="_-* #,##0\ _P_t_s_-;\-* #,##0\ _P_t_s_-;_-* &quot;-&quot;\ _P_t_s_-;_-@_-"/>
    <numFmt numFmtId="190" formatCode="&quot;Gs&quot;\ #,##0;&quot;Gs&quot;\ \-#,##0"/>
    <numFmt numFmtId="191" formatCode="_-* #,##0.00\ _D_M_-;\-* #,##0.00\ _D_M_-;_-* &quot;-&quot;??\ _D_M_-;_-@_-"/>
    <numFmt numFmtId="192" formatCode="_-* #,##0.00\ [$€]_-;\-* #,##0.00\ [$€]_-;_-* &quot;-&quot;??\ [$€]_-;_-@_-"/>
    <numFmt numFmtId="193" formatCode="_([$€]* #,##0.00_);_([$€]* \(#,##0.00\);_([$€]* &quot;-&quot;??_);_(@_)"/>
    <numFmt numFmtId="194" formatCode="0%_);\(0%\)"/>
  </numFmts>
  <fonts count="132">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libri Light"/>
      <family val="2"/>
      <scheme val="major"/>
    </font>
    <font>
      <sz val="11"/>
      <color rgb="FF000000"/>
      <name val="Calibri"/>
      <family val="2"/>
      <scheme val="minor"/>
    </font>
    <font>
      <sz val="12"/>
      <name val="Courier"/>
      <family val="3"/>
    </font>
    <font>
      <sz val="10"/>
      <name val="Arial"/>
      <family val="2"/>
    </font>
    <font>
      <sz val="10"/>
      <name val="Nimbus Sans L"/>
    </font>
    <font>
      <sz val="10"/>
      <name val="Arial"/>
      <family val="2"/>
    </font>
    <font>
      <u/>
      <sz val="11"/>
      <color theme="10"/>
      <name val="Calibri"/>
      <family val="2"/>
      <scheme val="minor"/>
    </font>
    <font>
      <sz val="11"/>
      <color theme="1"/>
      <name val="Arial Narrow"/>
      <family val="2"/>
    </font>
    <font>
      <b/>
      <sz val="20"/>
      <color theme="1"/>
      <name val="Trebuchet MS"/>
      <family val="2"/>
    </font>
    <font>
      <sz val="11"/>
      <color theme="1"/>
      <name val="Trebuchet MS"/>
      <family val="2"/>
    </font>
    <font>
      <sz val="11"/>
      <color rgb="FFC00000"/>
      <name val="Trebuchet MS"/>
      <family val="2"/>
    </font>
    <font>
      <b/>
      <u/>
      <sz val="11"/>
      <color rgb="FFC00000"/>
      <name val="Trebuchet MS"/>
      <family val="2"/>
    </font>
    <font>
      <b/>
      <u/>
      <sz val="12"/>
      <color rgb="FFC00000"/>
      <name val="Trebuchet MS"/>
      <family val="2"/>
    </font>
    <font>
      <b/>
      <sz val="12"/>
      <color rgb="FFC00000"/>
      <name val="Trebuchet MS"/>
      <family val="2"/>
    </font>
    <font>
      <sz val="12"/>
      <color rgb="FFC00000"/>
      <name val="Trebuchet MS"/>
      <family val="2"/>
    </font>
    <font>
      <u/>
      <sz val="11"/>
      <color rgb="FFC00000"/>
      <name val="Trebuchet MS"/>
      <family val="2"/>
    </font>
    <font>
      <sz val="13"/>
      <color rgb="FFC00000"/>
      <name val="Trebuchet MS"/>
      <family val="2"/>
    </font>
    <font>
      <sz val="13"/>
      <name val="Trebuchet MS"/>
      <family val="2"/>
    </font>
    <font>
      <b/>
      <sz val="12"/>
      <name val="Trebuchet MS"/>
      <family val="2"/>
    </font>
    <font>
      <sz val="12"/>
      <name val="Trebuchet MS"/>
      <family val="2"/>
    </font>
    <font>
      <u/>
      <sz val="11"/>
      <name val="Trebuchet MS"/>
      <family val="2"/>
    </font>
    <font>
      <sz val="11"/>
      <name val="Trebuchet MS"/>
      <family val="2"/>
    </font>
    <font>
      <b/>
      <sz val="13"/>
      <name val="Trebuchet MS"/>
      <family val="2"/>
    </font>
    <font>
      <sz val="10"/>
      <name val="Trebuchet MS"/>
      <family val="2"/>
    </font>
    <font>
      <sz val="11"/>
      <color rgb="FFC00000"/>
      <name val="Arial Nova"/>
      <family val="2"/>
    </font>
    <font>
      <b/>
      <u/>
      <sz val="11"/>
      <color rgb="FFC00000"/>
      <name val="Arial Nova"/>
      <family val="2"/>
    </font>
    <font>
      <b/>
      <u/>
      <sz val="12"/>
      <color rgb="FFC00000"/>
      <name val="Arial Nova"/>
      <family val="2"/>
    </font>
    <font>
      <b/>
      <sz val="12"/>
      <color rgb="FFC00000"/>
      <name val="Arial Nova"/>
      <family val="2"/>
    </font>
    <font>
      <sz val="12"/>
      <color rgb="FFC00000"/>
      <name val="Arial Nova"/>
      <family val="2"/>
    </font>
    <font>
      <sz val="13"/>
      <color rgb="FFC00000"/>
      <name val="Arial Nova"/>
      <family val="2"/>
    </font>
    <font>
      <sz val="10"/>
      <name val="Arial Nova"/>
      <family val="2"/>
    </font>
    <font>
      <u/>
      <sz val="10"/>
      <color theme="10"/>
      <name val="Arial Nova"/>
      <family val="2"/>
    </font>
    <font>
      <b/>
      <sz val="10"/>
      <name val="Arial Nova"/>
      <family val="2"/>
    </font>
    <font>
      <b/>
      <u/>
      <sz val="10"/>
      <color theme="1"/>
      <name val="Arial Nova"/>
      <family val="2"/>
    </font>
    <font>
      <sz val="10"/>
      <color theme="1"/>
      <name val="Arial Nova"/>
      <family val="2"/>
    </font>
    <font>
      <b/>
      <sz val="10"/>
      <color theme="1"/>
      <name val="Arial Nova"/>
      <family val="2"/>
    </font>
    <font>
      <b/>
      <sz val="10"/>
      <color rgb="FF000000"/>
      <name val="Arial Nova"/>
      <family val="2"/>
    </font>
    <font>
      <b/>
      <sz val="10"/>
      <color theme="0"/>
      <name val="Arial Nova"/>
      <family val="2"/>
    </font>
    <font>
      <sz val="10"/>
      <color rgb="FF000000"/>
      <name val="Arial Nova"/>
      <family val="2"/>
    </font>
    <font>
      <b/>
      <sz val="10"/>
      <color rgb="FFFFFFFF"/>
      <name val="Arial Nova"/>
      <family val="2"/>
    </font>
    <font>
      <sz val="10.5"/>
      <name val="Arial Nova"/>
      <family val="2"/>
    </font>
    <font>
      <sz val="10.5"/>
      <color rgb="FFFF0000"/>
      <name val="Arial Nova"/>
      <family val="2"/>
    </font>
    <font>
      <sz val="10.5"/>
      <color theme="1"/>
      <name val="Arial Nova"/>
      <family val="2"/>
    </font>
    <font>
      <b/>
      <sz val="10.5"/>
      <color theme="1"/>
      <name val="Arial Nova"/>
      <family val="2"/>
    </font>
    <font>
      <u/>
      <sz val="10.5"/>
      <color theme="10"/>
      <name val="Arial Nova"/>
      <family val="2"/>
    </font>
    <font>
      <b/>
      <sz val="10.5"/>
      <name val="Arial Nova"/>
      <family val="2"/>
    </font>
    <font>
      <b/>
      <sz val="10.5"/>
      <color theme="0"/>
      <name val="Arial Nova"/>
      <family val="2"/>
    </font>
    <font>
      <b/>
      <sz val="10.5"/>
      <color rgb="FFFF0000"/>
      <name val="Arial Nova"/>
      <family val="2"/>
    </font>
    <font>
      <sz val="10.5"/>
      <color theme="0"/>
      <name val="Arial Nova"/>
      <family val="2"/>
    </font>
    <font>
      <sz val="10"/>
      <color rgb="FFC00000"/>
      <name val="Arial Nova"/>
      <family val="2"/>
    </font>
    <font>
      <sz val="10"/>
      <color theme="0"/>
      <name val="Arial Nova"/>
      <family val="2"/>
    </font>
    <font>
      <b/>
      <sz val="10"/>
      <color rgb="FF0000FF"/>
      <name val="Arial Nova"/>
      <family val="2"/>
    </font>
    <font>
      <u/>
      <sz val="10"/>
      <color theme="1"/>
      <name val="Arial Nova"/>
      <family val="2"/>
    </font>
    <font>
      <b/>
      <u/>
      <sz val="10"/>
      <color rgb="FF0000FF"/>
      <name val="Arial Nova"/>
      <family val="2"/>
    </font>
    <font>
      <sz val="10"/>
      <color rgb="FFFF0000"/>
      <name val="Arial Nova"/>
      <family val="2"/>
    </font>
    <font>
      <sz val="10"/>
      <color rgb="FF0000FF"/>
      <name val="Arial Nova"/>
      <family val="2"/>
    </font>
    <font>
      <b/>
      <i/>
      <sz val="10"/>
      <color rgb="FF0000FF"/>
      <name val="Arial Nova"/>
      <family val="2"/>
    </font>
    <font>
      <i/>
      <sz val="10"/>
      <color theme="1"/>
      <name val="Arial Nova"/>
      <family val="2"/>
    </font>
    <font>
      <i/>
      <sz val="10"/>
      <name val="Arial Nova"/>
      <family val="2"/>
    </font>
    <font>
      <b/>
      <sz val="16"/>
      <color theme="1"/>
      <name val="Arial Nova"/>
      <family val="2"/>
    </font>
    <font>
      <b/>
      <sz val="15"/>
      <color theme="1"/>
      <name val="Arial Nova"/>
      <family val="2"/>
    </font>
    <font>
      <b/>
      <sz val="8"/>
      <color rgb="FF000000"/>
      <name val="EYInterstate Light"/>
    </font>
    <font>
      <b/>
      <sz val="8"/>
      <color theme="1"/>
      <name val="EYInterstate Light"/>
    </font>
    <font>
      <b/>
      <sz val="11"/>
      <color theme="1"/>
      <name val="Arial Narrow"/>
      <family val="2"/>
    </font>
    <font>
      <b/>
      <sz val="10"/>
      <name val="Calibri"/>
      <family val="2"/>
    </font>
    <font>
      <b/>
      <sz val="10"/>
      <name val="Arial"/>
      <family val="2"/>
    </font>
    <font>
      <sz val="10"/>
      <color theme="1"/>
      <name val="Calibri"/>
      <family val="2"/>
      <scheme val="minor"/>
    </font>
    <font>
      <sz val="9"/>
      <name val="Arial"/>
      <family val="2"/>
    </font>
    <font>
      <b/>
      <sz val="8"/>
      <color theme="0"/>
      <name val="Arial"/>
      <family val="2"/>
    </font>
    <font>
      <b/>
      <sz val="8"/>
      <name val="Arial"/>
      <family val="2"/>
    </font>
    <font>
      <sz val="8"/>
      <name val="Arial"/>
      <family val="2"/>
    </font>
    <font>
      <sz val="8"/>
      <color rgb="FFFF0000"/>
      <name val="Arial"/>
      <family val="2"/>
    </font>
    <font>
      <b/>
      <sz val="8"/>
      <color rgb="FFFF0000"/>
      <name val="Arial"/>
      <family val="2"/>
    </font>
    <font>
      <sz val="10"/>
      <color indexed="8"/>
      <name val="Arial"/>
      <family val="2"/>
    </font>
    <font>
      <b/>
      <sz val="10"/>
      <color theme="1"/>
      <name val="Calibri"/>
      <family val="2"/>
      <scheme val="minor"/>
    </font>
    <font>
      <sz val="10"/>
      <name val="Calibri"/>
      <family val="2"/>
    </font>
    <font>
      <sz val="10"/>
      <name val="Times New Roman"/>
      <family val="1"/>
    </font>
    <font>
      <sz val="18"/>
      <color theme="3"/>
      <name val="Calibri Light"/>
      <family val="2"/>
      <scheme val="major"/>
    </font>
    <font>
      <sz val="11"/>
      <color indexed="8"/>
      <name val="Calibri"/>
      <family val="2"/>
    </font>
    <font>
      <sz val="11"/>
      <color rgb="FF000000"/>
      <name val="Calibri"/>
      <family val="2"/>
    </font>
    <font>
      <sz val="10"/>
      <name val="Verdana"/>
      <family val="2"/>
    </font>
    <font>
      <sz val="10"/>
      <color theme="1"/>
      <name val="Arial"/>
      <family val="2"/>
    </font>
    <font>
      <sz val="11"/>
      <color theme="1"/>
      <name val="Arial"/>
      <family val="2"/>
    </font>
    <font>
      <sz val="12"/>
      <color theme="1"/>
      <name val="Calibri"/>
      <family val="2"/>
      <scheme val="minor"/>
    </font>
    <font>
      <sz val="8"/>
      <name val="Verdana"/>
      <family val="2"/>
    </font>
    <font>
      <u/>
      <sz val="10"/>
      <color theme="10"/>
      <name val="Arial"/>
      <family val="2"/>
    </font>
    <font>
      <sz val="11"/>
      <color indexed="8"/>
      <name val="Calibri"/>
      <family val="2"/>
      <charset val="1"/>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1"/>
      <color indexed="10"/>
      <name val="Calibri"/>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11"/>
      <color indexed="8"/>
      <name val="Arial"/>
      <family val="2"/>
    </font>
    <font>
      <b/>
      <sz val="11"/>
      <color indexed="10"/>
      <name val="Calibri"/>
      <family val="2"/>
      <scheme val="minor"/>
    </font>
    <font>
      <b/>
      <sz val="11"/>
      <color indexed="52"/>
      <name val="Calibri"/>
      <family val="2"/>
      <scheme val="minor"/>
    </font>
    <font>
      <b/>
      <sz val="10"/>
      <color indexed="10"/>
      <name val="Arial"/>
      <family val="2"/>
    </font>
    <font>
      <sz val="11"/>
      <color indexed="19"/>
      <name val="Calibri"/>
      <family val="2"/>
    </font>
    <font>
      <sz val="10"/>
      <color indexed="8"/>
      <name val="MS Sans Serif"/>
      <family val="2"/>
    </font>
    <font>
      <b/>
      <u/>
      <sz val="10"/>
      <name val="Arial Nova"/>
      <family val="2"/>
    </font>
  </fonts>
  <fills count="7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0000"/>
        <bgColor indexed="64"/>
      </patternFill>
    </fill>
    <fill>
      <patternFill patternType="solid">
        <fgColor indexed="9"/>
        <bgColor indexed="64"/>
      </patternFill>
    </fill>
    <fill>
      <patternFill patternType="solid">
        <fgColor indexed="22"/>
        <bgColor indexed="64"/>
      </patternFill>
    </fill>
    <fill>
      <patternFill patternType="solid">
        <fgColor theme="0" tint="-4.9989318521683403E-2"/>
        <bgColor indexed="64"/>
      </patternFill>
    </fill>
    <fill>
      <patternFill patternType="solid">
        <fgColor rgb="FF002060"/>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8" tint="0.39997558519241921"/>
        <bgColor indexed="64"/>
      </patternFill>
    </fill>
    <fill>
      <patternFill patternType="solid">
        <fgColor theme="2" tint="-0.249977111117893"/>
        <bgColor indexed="64"/>
      </patternFill>
    </fill>
    <fill>
      <patternFill patternType="solid">
        <fgColor theme="7" tint="0.59999389629810485"/>
        <bgColor indexed="64"/>
      </patternFill>
    </fill>
    <fill>
      <patternFill patternType="solid">
        <fgColor rgb="FFFFFF00"/>
        <bgColor indexed="64"/>
      </patternFill>
    </fill>
    <fill>
      <patternFill patternType="solid">
        <fgColor theme="6"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theme="7"/>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patternFill>
    </fill>
    <fill>
      <patternFill patternType="solid">
        <fgColor indexed="56"/>
      </patternFill>
    </fill>
    <fill>
      <patternFill patternType="solid">
        <fgColor indexed="54"/>
      </patternFill>
    </fill>
    <fill>
      <patternFill patternType="solid">
        <fgColor indexed="27"/>
        <bgColor indexed="64"/>
      </patternFill>
    </fill>
    <fill>
      <patternFill patternType="solid">
        <fgColor rgb="FFCC0000"/>
        <bgColor indexed="64"/>
      </patternFill>
    </fill>
  </fills>
  <borders count="5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top style="thick">
        <color rgb="FFC00000"/>
      </top>
      <bottom/>
      <diagonal/>
    </border>
    <border>
      <left/>
      <right/>
      <top/>
      <bottom style="thin">
        <color auto="1"/>
      </bottom>
      <diagonal/>
    </border>
    <border>
      <left/>
      <right style="thin">
        <color theme="0"/>
      </right>
      <top/>
      <bottom style="thin">
        <color theme="0"/>
      </bottom>
      <diagonal/>
    </border>
    <border>
      <left style="thin">
        <color theme="0"/>
      </left>
      <right style="thin">
        <color theme="0"/>
      </right>
      <top/>
      <bottom style="thin">
        <color theme="0"/>
      </bottom>
      <diagonal/>
    </border>
    <border>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rgb="FF000000"/>
      </left>
      <right style="thin">
        <color rgb="FF000000"/>
      </right>
      <top style="thin">
        <color rgb="FF000000"/>
      </top>
      <bottom style="thin">
        <color rgb="FF00000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bottom style="double">
        <color indexed="10"/>
      </bottom>
      <diagonal/>
    </border>
    <border>
      <left style="thin">
        <color auto="1"/>
      </left>
      <right style="thin">
        <color auto="1"/>
      </right>
      <top style="thin">
        <color auto="1"/>
      </top>
      <bottom/>
      <diagonal/>
    </border>
    <border>
      <left/>
      <right/>
      <top/>
      <bottom style="medium">
        <color auto="1"/>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s>
  <cellStyleXfs count="40755">
    <xf numFmtId="0" fontId="0" fillId="0" borderId="0"/>
    <xf numFmtId="168" fontId="1" fillId="0" borderId="0" applyFont="0" applyFill="0" applyBorder="0" applyAlignment="0" applyProtection="0"/>
    <xf numFmtId="0" fontId="2" fillId="0" borderId="1" applyNumberFormat="0" applyFill="0" applyAlignment="0" applyProtection="0"/>
    <xf numFmtId="0" fontId="3" fillId="0" borderId="2" applyNumberFormat="0" applyFill="0" applyAlignment="0" applyProtection="0"/>
    <xf numFmtId="0" fontId="4" fillId="0" borderId="3" applyNumberFormat="0" applyFill="0" applyAlignment="0" applyProtection="0"/>
    <xf numFmtId="0" fontId="4" fillId="0" borderId="0" applyNumberFormat="0" applyFill="0" applyBorder="0" applyAlignment="0" applyProtection="0"/>
    <xf numFmtId="0" fontId="5" fillId="2" borderId="0" applyNumberFormat="0" applyBorder="0" applyAlignment="0" applyProtection="0"/>
    <xf numFmtId="0" fontId="6" fillId="3" borderId="0" applyNumberFormat="0" applyBorder="0" applyAlignment="0" applyProtection="0"/>
    <xf numFmtId="0" fontId="7" fillId="4" borderId="0" applyNumberFormat="0" applyBorder="0" applyAlignment="0" applyProtection="0"/>
    <xf numFmtId="0" fontId="8" fillId="5" borderId="4" applyNumberFormat="0" applyAlignment="0" applyProtection="0"/>
    <xf numFmtId="0" fontId="9" fillId="6" borderId="5" applyNumberFormat="0" applyAlignment="0" applyProtection="0"/>
    <xf numFmtId="0" fontId="10" fillId="6" borderId="4" applyNumberFormat="0" applyAlignment="0" applyProtection="0"/>
    <xf numFmtId="0" fontId="11" fillId="0" borderId="6" applyNumberFormat="0" applyFill="0" applyAlignment="0" applyProtection="0"/>
    <xf numFmtId="0" fontId="12" fillId="7" borderId="7" applyNumberFormat="0" applyAlignment="0" applyProtection="0"/>
    <xf numFmtId="0" fontId="13" fillId="0" borderId="0" applyNumberFormat="0" applyFill="0" applyBorder="0" applyAlignment="0" applyProtection="0"/>
    <xf numFmtId="0" fontId="1" fillId="8" borderId="8" applyNumberFormat="0" applyFont="0" applyAlignment="0" applyProtection="0"/>
    <xf numFmtId="0" fontId="14" fillId="0" borderId="0" applyNumberFormat="0" applyFill="0" applyBorder="0" applyAlignment="0" applyProtection="0"/>
    <xf numFmtId="0" fontId="15" fillId="0" borderId="9" applyNumberFormat="0" applyFill="0" applyAlignment="0" applyProtection="0"/>
    <xf numFmtId="0" fontId="16"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6" fillId="32" borderId="0" applyNumberFormat="0" applyBorder="0" applyAlignment="0" applyProtection="0"/>
    <xf numFmtId="0" fontId="17" fillId="0" borderId="0" applyNumberFormat="0" applyFill="0" applyBorder="0" applyAlignment="0" applyProtection="0"/>
    <xf numFmtId="0" fontId="18" fillId="0" borderId="0"/>
    <xf numFmtId="170" fontId="19" fillId="0" borderId="0"/>
    <xf numFmtId="166" fontId="1" fillId="0" borderId="0" applyFont="0" applyFill="0" applyBorder="0" applyAlignment="0" applyProtection="0"/>
    <xf numFmtId="0" fontId="20" fillId="0" borderId="0"/>
    <xf numFmtId="0" fontId="20" fillId="0" borderId="0"/>
    <xf numFmtId="0" fontId="21" fillId="0" borderId="0"/>
    <xf numFmtId="0" fontId="20" fillId="0" borderId="0"/>
    <xf numFmtId="167" fontId="1" fillId="0" borderId="0" applyFont="0" applyFill="0" applyBorder="0" applyAlignment="0" applyProtection="0"/>
    <xf numFmtId="41" fontId="1" fillId="0" borderId="0" applyFont="0" applyFill="0" applyBorder="0" applyAlignment="0" applyProtection="0"/>
    <xf numFmtId="178" fontId="1" fillId="0" borderId="0" applyFont="0" applyFill="0" applyBorder="0" applyAlignment="0" applyProtection="0"/>
    <xf numFmtId="0" fontId="22" fillId="0" borderId="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23" fillId="0" borderId="0" applyNumberFormat="0" applyFill="0" applyBorder="0" applyAlignment="0" applyProtection="0"/>
    <xf numFmtId="0" fontId="20" fillId="0" borderId="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90" fillId="0" borderId="0">
      <alignment vertical="top"/>
    </xf>
    <xf numFmtId="184" fontId="93" fillId="0" borderId="0" applyNumberFormat="0" applyFill="0" applyBorder="0" applyAlignment="0" applyProtection="0"/>
    <xf numFmtId="0" fontId="3" fillId="0" borderId="2" applyNumberFormat="0" applyFill="0" applyAlignment="0" applyProtection="0"/>
    <xf numFmtId="0" fontId="4" fillId="0" borderId="3" applyNumberFormat="0" applyFill="0" applyAlignment="0" applyProtection="0"/>
    <xf numFmtId="0" fontId="6" fillId="3" borderId="0" applyNumberFormat="0" applyBorder="0" applyAlignment="0" applyProtection="0"/>
    <xf numFmtId="0" fontId="9" fillId="6" borderId="5" applyNumberFormat="0" applyAlignment="0" applyProtection="0"/>
    <xf numFmtId="0" fontId="10" fillId="6" borderId="4" applyNumberFormat="0" applyAlignment="0" applyProtection="0"/>
    <xf numFmtId="0" fontId="14" fillId="0" borderId="0" applyNumberFormat="0" applyFill="0" applyBorder="0" applyAlignment="0" applyProtection="0"/>
    <xf numFmtId="0" fontId="16"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6" fillId="32" borderId="0" applyNumberFormat="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94" fillId="0" borderId="0" applyNumberForma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20" fillId="0" borderId="0" applyNumberForma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0" fontId="95" fillId="0" borderId="0" applyFont="0" applyFill="0" applyBorder="0" applyAlignment="0" applyProtection="0"/>
    <xf numFmtId="43" fontId="20" fillId="0" borderId="0" applyFont="0" applyFill="0" applyBorder="0" applyAlignment="0" applyProtection="0"/>
    <xf numFmtId="0" fontId="20" fillId="0" borderId="0" applyFont="0" applyFill="0" applyBorder="0" applyAlignment="0" applyProtection="0"/>
    <xf numFmtId="0" fontId="20" fillId="0" borderId="0"/>
    <xf numFmtId="0" fontId="20" fillId="0" borderId="0"/>
    <xf numFmtId="168" fontId="1" fillId="0" borderId="0" applyFont="0" applyFill="0" applyBorder="0" applyAlignment="0" applyProtection="0"/>
    <xf numFmtId="9" fontId="20" fillId="0" borderId="0" applyFont="0" applyFill="0" applyBorder="0" applyAlignment="0" applyProtection="0"/>
    <xf numFmtId="0" fontId="1" fillId="0" borderId="0"/>
    <xf numFmtId="168" fontId="1" fillId="0" borderId="0" applyFont="0" applyFill="0" applyBorder="0" applyAlignment="0" applyProtection="0"/>
    <xf numFmtId="168" fontId="18"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93" fillId="0" borderId="0" applyFont="0" applyFill="0" applyBorder="0" applyAlignment="0" applyProtection="0"/>
    <xf numFmtId="0" fontId="20" fillId="0" borderId="0"/>
    <xf numFmtId="0" fontId="1" fillId="0" borderId="0"/>
    <xf numFmtId="168" fontId="1" fillId="0" borderId="0" applyFont="0" applyFill="0" applyBorder="0" applyAlignment="0" applyProtection="0"/>
    <xf numFmtId="186" fontId="20" fillId="0" borderId="0" applyFont="0" applyFill="0" applyBorder="0" applyAlignment="0" applyProtection="0"/>
    <xf numFmtId="43" fontId="1" fillId="0" borderId="0" applyFont="0" applyFill="0" applyBorder="0" applyAlignment="0" applyProtection="0"/>
    <xf numFmtId="0" fontId="96" fillId="0" borderId="0"/>
    <xf numFmtId="0" fontId="20" fillId="0" borderId="0"/>
    <xf numFmtId="41"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9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8"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8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1" fontId="1" fillId="0" borderId="0" applyFont="0" applyFill="0" applyBorder="0" applyAlignment="0" applyProtection="0"/>
    <xf numFmtId="43" fontId="9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9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9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1" fontId="1" fillId="0" borderId="0" applyFont="0" applyFill="0" applyBorder="0" applyAlignment="0" applyProtection="0"/>
    <xf numFmtId="43" fontId="9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9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20" fillId="0" borderId="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9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9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1" fontId="1" fillId="0" borderId="0" applyFont="0" applyFill="0" applyBorder="0" applyAlignment="0" applyProtection="0"/>
    <xf numFmtId="43" fontId="9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9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9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1" fontId="1" fillId="0" borderId="0" applyFont="0" applyFill="0" applyBorder="0" applyAlignment="0" applyProtection="0"/>
    <xf numFmtId="43" fontId="9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9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0" fontId="20" fillId="0" borderId="0"/>
    <xf numFmtId="43" fontId="1" fillId="0" borderId="0" applyFont="0" applyFill="0" applyBorder="0" applyAlignment="0" applyProtection="0"/>
    <xf numFmtId="9" fontId="20" fillId="0" borderId="0" applyFont="0" applyFill="0" applyBorder="0" applyAlignment="0" applyProtection="0"/>
    <xf numFmtId="165" fontId="20" fillId="0" borderId="0" applyFont="0" applyFill="0" applyBorder="0" applyAlignment="0" applyProtection="0"/>
    <xf numFmtId="0" fontId="20" fillId="0" borderId="0"/>
    <xf numFmtId="0" fontId="97" fillId="0" borderId="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0"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9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9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1" fontId="1" fillId="0" borderId="0" applyFont="0" applyFill="0" applyBorder="0" applyAlignment="0" applyProtection="0"/>
    <xf numFmtId="43" fontId="9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9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9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1" fontId="1" fillId="0" borderId="0" applyFont="0" applyFill="0" applyBorder="0" applyAlignment="0" applyProtection="0"/>
    <xf numFmtId="43" fontId="9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9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9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9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1" fontId="1" fillId="0" borderId="0" applyFont="0" applyFill="0" applyBorder="0" applyAlignment="0" applyProtection="0"/>
    <xf numFmtId="43" fontId="9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9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9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1" fontId="1" fillId="0" borderId="0" applyFont="0" applyFill="0" applyBorder="0" applyAlignment="0" applyProtection="0"/>
    <xf numFmtId="43" fontId="9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9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0" fillId="0" borderId="0" applyFont="0" applyFill="0" applyBorder="0" applyAlignment="0" applyProtection="0"/>
    <xf numFmtId="165" fontId="20" fillId="0" borderId="0" applyFont="0" applyFill="0" applyBorder="0" applyAlignment="0" applyProtection="0"/>
    <xf numFmtId="43" fontId="1" fillId="0" borderId="0" applyFont="0" applyFill="0" applyBorder="0" applyAlignment="0" applyProtection="0"/>
    <xf numFmtId="0" fontId="20" fillId="0" borderId="0" applyNumberFormat="0" applyFill="0" applyBorder="0" applyAlignment="0" applyProtection="0"/>
    <xf numFmtId="0" fontId="20" fillId="0" borderId="0"/>
    <xf numFmtId="0" fontId="20" fillId="0" borderId="0"/>
    <xf numFmtId="0" fontId="1" fillId="0" borderId="0"/>
    <xf numFmtId="43" fontId="95" fillId="0" borderId="0" applyFont="0" applyFill="0" applyBorder="0" applyAlignment="0" applyProtection="0"/>
    <xf numFmtId="0" fontId="20" fillId="0" borderId="0"/>
    <xf numFmtId="43" fontId="20"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0" fillId="0" borderId="0" applyFont="0" applyFill="0" applyBorder="0" applyAlignment="0" applyProtection="0"/>
    <xf numFmtId="0" fontId="20" fillId="0" borderId="0" applyNumberFormat="0" applyFill="0" applyBorder="0" applyAlignment="0" applyProtection="0"/>
    <xf numFmtId="0" fontId="1" fillId="0" borderId="0"/>
    <xf numFmtId="0" fontId="20" fillId="0" borderId="0"/>
    <xf numFmtId="43" fontId="20" fillId="0" borderId="0" applyFont="0" applyFill="0" applyBorder="0" applyAlignment="0" applyProtection="0"/>
    <xf numFmtId="165" fontId="1" fillId="0" borderId="0" applyFont="0" applyFill="0" applyBorder="0" applyAlignment="0" applyProtection="0"/>
    <xf numFmtId="0" fontId="18" fillId="0" borderId="0"/>
    <xf numFmtId="164" fontId="20" fillId="0" borderId="0" applyFont="0" applyFill="0" applyBorder="0" applyAlignment="0" applyProtection="0"/>
    <xf numFmtId="43" fontId="1" fillId="0" borderId="0" applyFont="0" applyFill="0" applyBorder="0" applyAlignment="0" applyProtection="0"/>
    <xf numFmtId="0" fontId="18" fillId="0" borderId="0"/>
    <xf numFmtId="0" fontId="20" fillId="0" borderId="0"/>
    <xf numFmtId="43" fontId="95"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1" fillId="0" borderId="0"/>
    <xf numFmtId="164"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0" fontId="100" fillId="0" borderId="0"/>
    <xf numFmtId="41" fontId="10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87" fontId="101" fillId="0" borderId="0" applyFont="0" applyFill="0" applyBorder="0" applyAlignment="0" applyProtection="0"/>
    <xf numFmtId="0" fontId="20" fillId="0" borderId="0"/>
    <xf numFmtId="0" fontId="1" fillId="0" borderId="0"/>
    <xf numFmtId="0" fontId="97" fillId="0" borderId="0"/>
    <xf numFmtId="9" fontId="20" fillId="0" borderId="0" applyFont="0" applyFill="0" applyBorder="0" applyAlignment="0" applyProtection="0"/>
    <xf numFmtId="0" fontId="20" fillId="0" borderId="0"/>
    <xf numFmtId="41" fontId="1" fillId="0" borderId="0" applyFont="0" applyFill="0" applyBorder="0" applyAlignment="0" applyProtection="0"/>
    <xf numFmtId="43" fontId="95" fillId="0" borderId="0" applyFont="0" applyFill="0" applyBorder="0" applyAlignment="0" applyProtection="0"/>
    <xf numFmtId="41" fontId="20" fillId="0" borderId="0" applyFont="0" applyFill="0" applyBorder="0" applyAlignment="0" applyProtection="0"/>
    <xf numFmtId="9" fontId="100"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0" fontId="102" fillId="0" borderId="0" applyNumberFormat="0" applyFill="0" applyBorder="0" applyAlignment="0" applyProtection="0"/>
    <xf numFmtId="0" fontId="103" fillId="0" borderId="0"/>
    <xf numFmtId="0" fontId="1" fillId="0" borderId="0"/>
    <xf numFmtId="188" fontId="20" fillId="0" borderId="0" applyFont="0" applyFill="0" applyBorder="0" applyAlignment="0" applyProtection="0"/>
    <xf numFmtId="0" fontId="20" fillId="0" borderId="0"/>
    <xf numFmtId="168" fontId="1" fillId="0" borderId="0" applyFont="0" applyFill="0" applyBorder="0" applyAlignment="0" applyProtection="0"/>
    <xf numFmtId="0" fontId="20" fillId="0" borderId="0"/>
    <xf numFmtId="0" fontId="95" fillId="50" borderId="0" applyNumberFormat="0" applyBorder="0" applyAlignment="0" applyProtection="0"/>
    <xf numFmtId="0" fontId="95" fillId="50" borderId="0" applyNumberFormat="0" applyBorder="0" applyAlignment="0" applyProtection="0"/>
    <xf numFmtId="0" fontId="95" fillId="50" borderId="0" applyNumberFormat="0" applyBorder="0" applyAlignment="0" applyProtection="0"/>
    <xf numFmtId="0" fontId="95" fillId="50" borderId="0" applyNumberFormat="0" applyBorder="0" applyAlignment="0" applyProtection="0"/>
    <xf numFmtId="0" fontId="95" fillId="50" borderId="0" applyNumberFormat="0" applyBorder="0" applyAlignment="0" applyProtection="0"/>
    <xf numFmtId="0" fontId="95" fillId="50"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2" borderId="0" applyNumberFormat="0" applyBorder="0" applyAlignment="0" applyProtection="0"/>
    <xf numFmtId="0" fontId="95" fillId="52" borderId="0" applyNumberFormat="0" applyBorder="0" applyAlignment="0" applyProtection="0"/>
    <xf numFmtId="0" fontId="95" fillId="52" borderId="0" applyNumberFormat="0" applyBorder="0" applyAlignment="0" applyProtection="0"/>
    <xf numFmtId="0" fontId="95" fillId="52" borderId="0" applyNumberFormat="0" applyBorder="0" applyAlignment="0" applyProtection="0"/>
    <xf numFmtId="0" fontId="95" fillId="52" borderId="0" applyNumberFormat="0" applyBorder="0" applyAlignment="0" applyProtection="0"/>
    <xf numFmtId="0" fontId="95" fillId="52" borderId="0" applyNumberFormat="0" applyBorder="0" applyAlignment="0" applyProtection="0"/>
    <xf numFmtId="0" fontId="95" fillId="53" borderId="0" applyNumberFormat="0" applyBorder="0" applyAlignment="0" applyProtection="0"/>
    <xf numFmtId="0" fontId="95" fillId="53" borderId="0" applyNumberFormat="0" applyBorder="0" applyAlignment="0" applyProtection="0"/>
    <xf numFmtId="0" fontId="95" fillId="53" borderId="0" applyNumberFormat="0" applyBorder="0" applyAlignment="0" applyProtection="0"/>
    <xf numFmtId="0" fontId="95" fillId="53" borderId="0" applyNumberFormat="0" applyBorder="0" applyAlignment="0" applyProtection="0"/>
    <xf numFmtId="0" fontId="95" fillId="53" borderId="0" applyNumberFormat="0" applyBorder="0" applyAlignment="0" applyProtection="0"/>
    <xf numFmtId="0" fontId="95" fillId="53" borderId="0" applyNumberFormat="0" applyBorder="0" applyAlignment="0" applyProtection="0"/>
    <xf numFmtId="0" fontId="95" fillId="54" borderId="0" applyNumberFormat="0" applyBorder="0" applyAlignment="0" applyProtection="0"/>
    <xf numFmtId="0" fontId="95" fillId="54" borderId="0" applyNumberFormat="0" applyBorder="0" applyAlignment="0" applyProtection="0"/>
    <xf numFmtId="0" fontId="95" fillId="54" borderId="0" applyNumberFormat="0" applyBorder="0" applyAlignment="0" applyProtection="0"/>
    <xf numFmtId="0" fontId="95" fillId="54" borderId="0" applyNumberFormat="0" applyBorder="0" applyAlignment="0" applyProtection="0"/>
    <xf numFmtId="0" fontId="95" fillId="54" borderId="0" applyNumberFormat="0" applyBorder="0" applyAlignment="0" applyProtection="0"/>
    <xf numFmtId="0" fontId="95" fillId="54" borderId="0" applyNumberFormat="0" applyBorder="0" applyAlignment="0" applyProtection="0"/>
    <xf numFmtId="0" fontId="95" fillId="55" borderId="0" applyNumberFormat="0" applyBorder="0" applyAlignment="0" applyProtection="0"/>
    <xf numFmtId="0" fontId="95" fillId="55" borderId="0" applyNumberFormat="0" applyBorder="0" applyAlignment="0" applyProtection="0"/>
    <xf numFmtId="0" fontId="95" fillId="55" borderId="0" applyNumberFormat="0" applyBorder="0" applyAlignment="0" applyProtection="0"/>
    <xf numFmtId="0" fontId="95" fillId="55" borderId="0" applyNumberFormat="0" applyBorder="0" applyAlignment="0" applyProtection="0"/>
    <xf numFmtId="0" fontId="95" fillId="55" borderId="0" applyNumberFormat="0" applyBorder="0" applyAlignment="0" applyProtection="0"/>
    <xf numFmtId="0" fontId="95" fillId="55" borderId="0" applyNumberFormat="0" applyBorder="0" applyAlignment="0" applyProtection="0"/>
    <xf numFmtId="0" fontId="95" fillId="56" borderId="0" applyNumberFormat="0" applyBorder="0" applyAlignment="0" applyProtection="0"/>
    <xf numFmtId="0" fontId="95" fillId="56" borderId="0" applyNumberFormat="0" applyBorder="0" applyAlignment="0" applyProtection="0"/>
    <xf numFmtId="0" fontId="95" fillId="56" borderId="0" applyNumberFormat="0" applyBorder="0" applyAlignment="0" applyProtection="0"/>
    <xf numFmtId="0" fontId="95" fillId="56" borderId="0" applyNumberFormat="0" applyBorder="0" applyAlignment="0" applyProtection="0"/>
    <xf numFmtId="0" fontId="95" fillId="56" borderId="0" applyNumberFormat="0" applyBorder="0" applyAlignment="0" applyProtection="0"/>
    <xf numFmtId="0" fontId="95" fillId="56" borderId="0" applyNumberFormat="0" applyBorder="0" applyAlignment="0" applyProtection="0"/>
    <xf numFmtId="0" fontId="95" fillId="57" borderId="0" applyNumberFormat="0" applyBorder="0" applyAlignment="0" applyProtection="0"/>
    <xf numFmtId="0" fontId="95" fillId="57" borderId="0" applyNumberFormat="0" applyBorder="0" applyAlignment="0" applyProtection="0"/>
    <xf numFmtId="0" fontId="95" fillId="57" borderId="0" applyNumberFormat="0" applyBorder="0" applyAlignment="0" applyProtection="0"/>
    <xf numFmtId="0" fontId="95" fillId="57" borderId="0" applyNumberFormat="0" applyBorder="0" applyAlignment="0" applyProtection="0"/>
    <xf numFmtId="0" fontId="95" fillId="57" borderId="0" applyNumberFormat="0" applyBorder="0" applyAlignment="0" applyProtection="0"/>
    <xf numFmtId="0" fontId="95" fillId="57" borderId="0" applyNumberFormat="0" applyBorder="0" applyAlignment="0" applyProtection="0"/>
    <xf numFmtId="0" fontId="95" fillId="58" borderId="0" applyNumberFormat="0" applyBorder="0" applyAlignment="0" applyProtection="0"/>
    <xf numFmtId="0" fontId="95" fillId="58" borderId="0" applyNumberFormat="0" applyBorder="0" applyAlignment="0" applyProtection="0"/>
    <xf numFmtId="0" fontId="95" fillId="58" borderId="0" applyNumberFormat="0" applyBorder="0" applyAlignment="0" applyProtection="0"/>
    <xf numFmtId="0" fontId="95" fillId="58" borderId="0" applyNumberFormat="0" applyBorder="0" applyAlignment="0" applyProtection="0"/>
    <xf numFmtId="0" fontId="95" fillId="58" borderId="0" applyNumberFormat="0" applyBorder="0" applyAlignment="0" applyProtection="0"/>
    <xf numFmtId="0" fontId="95" fillId="58" borderId="0" applyNumberFormat="0" applyBorder="0" applyAlignment="0" applyProtection="0"/>
    <xf numFmtId="0" fontId="95" fillId="53" borderId="0" applyNumberFormat="0" applyBorder="0" applyAlignment="0" applyProtection="0"/>
    <xf numFmtId="0" fontId="95" fillId="53" borderId="0" applyNumberFormat="0" applyBorder="0" applyAlignment="0" applyProtection="0"/>
    <xf numFmtId="0" fontId="95" fillId="53" borderId="0" applyNumberFormat="0" applyBorder="0" applyAlignment="0" applyProtection="0"/>
    <xf numFmtId="0" fontId="95" fillId="53" borderId="0" applyNumberFormat="0" applyBorder="0" applyAlignment="0" applyProtection="0"/>
    <xf numFmtId="0" fontId="95" fillId="53" borderId="0" applyNumberFormat="0" applyBorder="0" applyAlignment="0" applyProtection="0"/>
    <xf numFmtId="0" fontId="95" fillId="53" borderId="0" applyNumberFormat="0" applyBorder="0" applyAlignment="0" applyProtection="0"/>
    <xf numFmtId="0" fontId="95" fillId="56" borderId="0" applyNumberFormat="0" applyBorder="0" applyAlignment="0" applyProtection="0"/>
    <xf numFmtId="0" fontId="95" fillId="56" borderId="0" applyNumberFormat="0" applyBorder="0" applyAlignment="0" applyProtection="0"/>
    <xf numFmtId="0" fontId="95" fillId="56" borderId="0" applyNumberFormat="0" applyBorder="0" applyAlignment="0" applyProtection="0"/>
    <xf numFmtId="0" fontId="95" fillId="56" borderId="0" applyNumberFormat="0" applyBorder="0" applyAlignment="0" applyProtection="0"/>
    <xf numFmtId="0" fontId="95" fillId="56" borderId="0" applyNumberFormat="0" applyBorder="0" applyAlignment="0" applyProtection="0"/>
    <xf numFmtId="0" fontId="95" fillId="56" borderId="0" applyNumberFormat="0" applyBorder="0" applyAlignment="0" applyProtection="0"/>
    <xf numFmtId="0" fontId="95" fillId="59" borderId="0" applyNumberFormat="0" applyBorder="0" applyAlignment="0" applyProtection="0"/>
    <xf numFmtId="0" fontId="95" fillId="59" borderId="0" applyNumberFormat="0" applyBorder="0" applyAlignment="0" applyProtection="0"/>
    <xf numFmtId="0" fontId="95" fillId="59" borderId="0" applyNumberFormat="0" applyBorder="0" applyAlignment="0" applyProtection="0"/>
    <xf numFmtId="0" fontId="95" fillId="59" borderId="0" applyNumberFormat="0" applyBorder="0" applyAlignment="0" applyProtection="0"/>
    <xf numFmtId="0" fontId="95" fillId="59" borderId="0" applyNumberFormat="0" applyBorder="0" applyAlignment="0" applyProtection="0"/>
    <xf numFmtId="0" fontId="95" fillId="59" borderId="0" applyNumberFormat="0" applyBorder="0" applyAlignment="0" applyProtection="0"/>
    <xf numFmtId="0" fontId="104" fillId="60" borderId="0" applyNumberFormat="0" applyBorder="0" applyAlignment="0" applyProtection="0"/>
    <xf numFmtId="0" fontId="104" fillId="60" borderId="0" applyNumberFormat="0" applyBorder="0" applyAlignment="0" applyProtection="0"/>
    <xf numFmtId="0" fontId="104" fillId="60" borderId="0" applyNumberFormat="0" applyBorder="0" applyAlignment="0" applyProtection="0"/>
    <xf numFmtId="0" fontId="104" fillId="60" borderId="0" applyNumberFormat="0" applyBorder="0" applyAlignment="0" applyProtection="0"/>
    <xf numFmtId="0" fontId="104" fillId="60" borderId="0" applyNumberFormat="0" applyBorder="0" applyAlignment="0" applyProtection="0"/>
    <xf numFmtId="0" fontId="104" fillId="60" borderId="0" applyNumberFormat="0" applyBorder="0" applyAlignment="0" applyProtection="0"/>
    <xf numFmtId="0" fontId="104" fillId="57" borderId="0" applyNumberFormat="0" applyBorder="0" applyAlignment="0" applyProtection="0"/>
    <xf numFmtId="0" fontId="104" fillId="57" borderId="0" applyNumberFormat="0" applyBorder="0" applyAlignment="0" applyProtection="0"/>
    <xf numFmtId="0" fontId="104" fillId="57" borderId="0" applyNumberFormat="0" applyBorder="0" applyAlignment="0" applyProtection="0"/>
    <xf numFmtId="0" fontId="104" fillId="57" borderId="0" applyNumberFormat="0" applyBorder="0" applyAlignment="0" applyProtection="0"/>
    <xf numFmtId="0" fontId="104" fillId="57" borderId="0" applyNumberFormat="0" applyBorder="0" applyAlignment="0" applyProtection="0"/>
    <xf numFmtId="0" fontId="104" fillId="57" borderId="0" applyNumberFormat="0" applyBorder="0" applyAlignment="0" applyProtection="0"/>
    <xf numFmtId="0" fontId="104" fillId="58" borderId="0" applyNumberFormat="0" applyBorder="0" applyAlignment="0" applyProtection="0"/>
    <xf numFmtId="0" fontId="104" fillId="58" borderId="0" applyNumberFormat="0" applyBorder="0" applyAlignment="0" applyProtection="0"/>
    <xf numFmtId="0" fontId="104" fillId="58" borderId="0" applyNumberFormat="0" applyBorder="0" applyAlignment="0" applyProtection="0"/>
    <xf numFmtId="0" fontId="104" fillId="58" borderId="0" applyNumberFormat="0" applyBorder="0" applyAlignment="0" applyProtection="0"/>
    <xf numFmtId="0" fontId="104" fillId="58" borderId="0" applyNumberFormat="0" applyBorder="0" applyAlignment="0" applyProtection="0"/>
    <xf numFmtId="0" fontId="104" fillId="58" borderId="0" applyNumberFormat="0" applyBorder="0" applyAlignment="0" applyProtection="0"/>
    <xf numFmtId="0" fontId="104" fillId="61" borderId="0" applyNumberFormat="0" applyBorder="0" applyAlignment="0" applyProtection="0"/>
    <xf numFmtId="0" fontId="104" fillId="61" borderId="0" applyNumberFormat="0" applyBorder="0" applyAlignment="0" applyProtection="0"/>
    <xf numFmtId="0" fontId="104" fillId="61" borderId="0" applyNumberFormat="0" applyBorder="0" applyAlignment="0" applyProtection="0"/>
    <xf numFmtId="0" fontId="104" fillId="61" borderId="0" applyNumberFormat="0" applyBorder="0" applyAlignment="0" applyProtection="0"/>
    <xf numFmtId="0" fontId="104" fillId="61" borderId="0" applyNumberFormat="0" applyBorder="0" applyAlignment="0" applyProtection="0"/>
    <xf numFmtId="0" fontId="104" fillId="61" borderId="0" applyNumberFormat="0" applyBorder="0" applyAlignment="0" applyProtection="0"/>
    <xf numFmtId="0" fontId="104" fillId="62" borderId="0" applyNumberFormat="0" applyBorder="0" applyAlignment="0" applyProtection="0"/>
    <xf numFmtId="0" fontId="104" fillId="62" borderId="0" applyNumberFormat="0" applyBorder="0" applyAlignment="0" applyProtection="0"/>
    <xf numFmtId="0" fontId="104" fillId="62" borderId="0" applyNumberFormat="0" applyBorder="0" applyAlignment="0" applyProtection="0"/>
    <xf numFmtId="0" fontId="104" fillId="62" borderId="0" applyNumberFormat="0" applyBorder="0" applyAlignment="0" applyProtection="0"/>
    <xf numFmtId="0" fontId="104" fillId="62" borderId="0" applyNumberFormat="0" applyBorder="0" applyAlignment="0" applyProtection="0"/>
    <xf numFmtId="0" fontId="104" fillId="62" borderId="0" applyNumberFormat="0" applyBorder="0" applyAlignment="0" applyProtection="0"/>
    <xf numFmtId="0" fontId="104" fillId="63" borderId="0" applyNumberFormat="0" applyBorder="0" applyAlignment="0" applyProtection="0"/>
    <xf numFmtId="0" fontId="104" fillId="63" borderId="0" applyNumberFormat="0" applyBorder="0" applyAlignment="0" applyProtection="0"/>
    <xf numFmtId="0" fontId="104" fillId="63" borderId="0" applyNumberFormat="0" applyBorder="0" applyAlignment="0" applyProtection="0"/>
    <xf numFmtId="0" fontId="104" fillId="63" borderId="0" applyNumberFormat="0" applyBorder="0" applyAlignment="0" applyProtection="0"/>
    <xf numFmtId="0" fontId="104" fillId="63" borderId="0" applyNumberFormat="0" applyBorder="0" applyAlignment="0" applyProtection="0"/>
    <xf numFmtId="0" fontId="104" fillId="63" borderId="0" applyNumberFormat="0" applyBorder="0" applyAlignment="0" applyProtection="0"/>
    <xf numFmtId="0" fontId="105" fillId="52" borderId="0" applyNumberFormat="0" applyBorder="0" applyAlignment="0" applyProtection="0"/>
    <xf numFmtId="0" fontId="105" fillId="52" borderId="0" applyNumberFormat="0" applyBorder="0" applyAlignment="0" applyProtection="0"/>
    <xf numFmtId="0" fontId="105" fillId="52" borderId="0" applyNumberFormat="0" applyBorder="0" applyAlignment="0" applyProtection="0"/>
    <xf numFmtId="0" fontId="105" fillId="52" borderId="0" applyNumberFormat="0" applyBorder="0" applyAlignment="0" applyProtection="0"/>
    <xf numFmtId="0" fontId="105" fillId="52" borderId="0" applyNumberFormat="0" applyBorder="0" applyAlignment="0" applyProtection="0"/>
    <xf numFmtId="0" fontId="105" fillId="52" borderId="0" applyNumberFormat="0" applyBorder="0" applyAlignment="0" applyProtection="0"/>
    <xf numFmtId="0" fontId="106" fillId="64" borderId="37" applyNumberFormat="0" applyAlignment="0" applyProtection="0"/>
    <xf numFmtId="0" fontId="106" fillId="64" borderId="37" applyNumberFormat="0" applyAlignment="0" applyProtection="0"/>
    <xf numFmtId="0" fontId="106" fillId="64" borderId="37" applyNumberFormat="0" applyAlignment="0" applyProtection="0"/>
    <xf numFmtId="0" fontId="106" fillId="64" borderId="37" applyNumberFormat="0" applyAlignment="0" applyProtection="0"/>
    <xf numFmtId="0" fontId="106" fillId="64" borderId="37" applyNumberFormat="0" applyAlignment="0" applyProtection="0"/>
    <xf numFmtId="0" fontId="106" fillId="64" borderId="37" applyNumberFormat="0" applyAlignment="0" applyProtection="0"/>
    <xf numFmtId="0" fontId="107" fillId="65" borderId="38" applyNumberFormat="0" applyAlignment="0" applyProtection="0"/>
    <xf numFmtId="0" fontId="107" fillId="65" borderId="38" applyNumberFormat="0" applyAlignment="0" applyProtection="0"/>
    <xf numFmtId="0" fontId="107" fillId="65" borderId="38" applyNumberFormat="0" applyAlignment="0" applyProtection="0"/>
    <xf numFmtId="0" fontId="107" fillId="65" borderId="38" applyNumberFormat="0" applyAlignment="0" applyProtection="0"/>
    <xf numFmtId="0" fontId="107" fillId="65" borderId="38" applyNumberFormat="0" applyAlignment="0" applyProtection="0"/>
    <xf numFmtId="0" fontId="107" fillId="65" borderId="38" applyNumberFormat="0" applyAlignment="0" applyProtection="0"/>
    <xf numFmtId="0" fontId="108" fillId="0" borderId="39" applyNumberFormat="0" applyFill="0" applyAlignment="0" applyProtection="0"/>
    <xf numFmtId="0" fontId="108" fillId="0" borderId="39" applyNumberFormat="0" applyFill="0" applyAlignment="0" applyProtection="0"/>
    <xf numFmtId="0" fontId="108" fillId="0" borderId="39" applyNumberFormat="0" applyFill="0" applyAlignment="0" applyProtection="0"/>
    <xf numFmtId="0" fontId="108" fillId="0" borderId="39" applyNumberFormat="0" applyFill="0" applyAlignment="0" applyProtection="0"/>
    <xf numFmtId="0" fontId="108" fillId="0" borderId="39" applyNumberFormat="0" applyFill="0" applyAlignment="0" applyProtection="0"/>
    <xf numFmtId="0" fontId="108" fillId="0" borderId="39" applyNumberFormat="0" applyFill="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4" fillId="66" borderId="0" applyNumberFormat="0" applyBorder="0" applyAlignment="0" applyProtection="0"/>
    <xf numFmtId="0" fontId="104" fillId="66" borderId="0" applyNumberFormat="0" applyBorder="0" applyAlignment="0" applyProtection="0"/>
    <xf numFmtId="0" fontId="104" fillId="66" borderId="0" applyNumberFormat="0" applyBorder="0" applyAlignment="0" applyProtection="0"/>
    <xf numFmtId="0" fontId="104" fillId="66" borderId="0" applyNumberFormat="0" applyBorder="0" applyAlignment="0" applyProtection="0"/>
    <xf numFmtId="0" fontId="104" fillId="66" borderId="0" applyNumberFormat="0" applyBorder="0" applyAlignment="0" applyProtection="0"/>
    <xf numFmtId="0" fontId="104" fillId="66" borderId="0" applyNumberFormat="0" applyBorder="0" applyAlignment="0" applyProtection="0"/>
    <xf numFmtId="0" fontId="104" fillId="67" borderId="0" applyNumberFormat="0" applyBorder="0" applyAlignment="0" applyProtection="0"/>
    <xf numFmtId="0" fontId="104" fillId="67" borderId="0" applyNumberFormat="0" applyBorder="0" applyAlignment="0" applyProtection="0"/>
    <xf numFmtId="0" fontId="104" fillId="67" borderId="0" applyNumberFormat="0" applyBorder="0" applyAlignment="0" applyProtection="0"/>
    <xf numFmtId="0" fontId="104" fillId="67" borderId="0" applyNumberFormat="0" applyBorder="0" applyAlignment="0" applyProtection="0"/>
    <xf numFmtId="0" fontId="104" fillId="67" borderId="0" applyNumberFormat="0" applyBorder="0" applyAlignment="0" applyProtection="0"/>
    <xf numFmtId="0" fontId="104" fillId="67" borderId="0" applyNumberFormat="0" applyBorder="0" applyAlignment="0" applyProtection="0"/>
    <xf numFmtId="0" fontId="104" fillId="68" borderId="0" applyNumberFormat="0" applyBorder="0" applyAlignment="0" applyProtection="0"/>
    <xf numFmtId="0" fontId="104" fillId="68" borderId="0" applyNumberFormat="0" applyBorder="0" applyAlignment="0" applyProtection="0"/>
    <xf numFmtId="0" fontId="104" fillId="68" borderId="0" applyNumberFormat="0" applyBorder="0" applyAlignment="0" applyProtection="0"/>
    <xf numFmtId="0" fontId="104" fillId="68" borderId="0" applyNumberFormat="0" applyBorder="0" applyAlignment="0" applyProtection="0"/>
    <xf numFmtId="0" fontId="104" fillId="68" borderId="0" applyNumberFormat="0" applyBorder="0" applyAlignment="0" applyProtection="0"/>
    <xf numFmtId="0" fontId="104" fillId="68" borderId="0" applyNumberFormat="0" applyBorder="0" applyAlignment="0" applyProtection="0"/>
    <xf numFmtId="0" fontId="104" fillId="61" borderId="0" applyNumberFormat="0" applyBorder="0" applyAlignment="0" applyProtection="0"/>
    <xf numFmtId="0" fontId="104" fillId="61" borderId="0" applyNumberFormat="0" applyBorder="0" applyAlignment="0" applyProtection="0"/>
    <xf numFmtId="0" fontId="104" fillId="61" borderId="0" applyNumberFormat="0" applyBorder="0" applyAlignment="0" applyProtection="0"/>
    <xf numFmtId="0" fontId="104" fillId="61" borderId="0" applyNumberFormat="0" applyBorder="0" applyAlignment="0" applyProtection="0"/>
    <xf numFmtId="0" fontId="104" fillId="61" borderId="0" applyNumberFormat="0" applyBorder="0" applyAlignment="0" applyProtection="0"/>
    <xf numFmtId="0" fontId="104" fillId="61" borderId="0" applyNumberFormat="0" applyBorder="0" applyAlignment="0" applyProtection="0"/>
    <xf numFmtId="0" fontId="104" fillId="62" borderId="0" applyNumberFormat="0" applyBorder="0" applyAlignment="0" applyProtection="0"/>
    <xf numFmtId="0" fontId="104" fillId="62" borderId="0" applyNumberFormat="0" applyBorder="0" applyAlignment="0" applyProtection="0"/>
    <xf numFmtId="0" fontId="104" fillId="62" borderId="0" applyNumberFormat="0" applyBorder="0" applyAlignment="0" applyProtection="0"/>
    <xf numFmtId="0" fontId="104" fillId="62" borderId="0" applyNumberFormat="0" applyBorder="0" applyAlignment="0" applyProtection="0"/>
    <xf numFmtId="0" fontId="104" fillId="62" borderId="0" applyNumberFormat="0" applyBorder="0" applyAlignment="0" applyProtection="0"/>
    <xf numFmtId="0" fontId="104" fillId="62" borderId="0" applyNumberFormat="0" applyBorder="0" applyAlignment="0" applyProtection="0"/>
    <xf numFmtId="0" fontId="104" fillId="69" borderId="0" applyNumberFormat="0" applyBorder="0" applyAlignment="0" applyProtection="0"/>
    <xf numFmtId="0" fontId="104" fillId="69" borderId="0" applyNumberFormat="0" applyBorder="0" applyAlignment="0" applyProtection="0"/>
    <xf numFmtId="0" fontId="104" fillId="69" borderId="0" applyNumberFormat="0" applyBorder="0" applyAlignment="0" applyProtection="0"/>
    <xf numFmtId="0" fontId="104" fillId="69" borderId="0" applyNumberFormat="0" applyBorder="0" applyAlignment="0" applyProtection="0"/>
    <xf numFmtId="0" fontId="104" fillId="69" borderId="0" applyNumberFormat="0" applyBorder="0" applyAlignment="0" applyProtection="0"/>
    <xf numFmtId="0" fontId="104" fillId="69" borderId="0" applyNumberFormat="0" applyBorder="0" applyAlignment="0" applyProtection="0"/>
    <xf numFmtId="0" fontId="110" fillId="55" borderId="37" applyNumberFormat="0" applyAlignment="0" applyProtection="0"/>
    <xf numFmtId="0" fontId="110" fillId="55" borderId="37" applyNumberFormat="0" applyAlignment="0" applyProtection="0"/>
    <xf numFmtId="0" fontId="110" fillId="55" borderId="37" applyNumberFormat="0" applyAlignment="0" applyProtection="0"/>
    <xf numFmtId="0" fontId="110" fillId="55" borderId="37" applyNumberFormat="0" applyAlignment="0" applyProtection="0"/>
    <xf numFmtId="0" fontId="110" fillId="55" borderId="37" applyNumberFormat="0" applyAlignment="0" applyProtection="0"/>
    <xf numFmtId="0" fontId="110" fillId="55" borderId="37" applyNumberFormat="0" applyAlignment="0" applyProtection="0"/>
    <xf numFmtId="0" fontId="111" fillId="51" borderId="0" applyNumberFormat="0" applyBorder="0" applyAlignment="0" applyProtection="0"/>
    <xf numFmtId="0" fontId="111" fillId="51" borderId="0" applyNumberFormat="0" applyBorder="0" applyAlignment="0" applyProtection="0"/>
    <xf numFmtId="0" fontId="111" fillId="51" borderId="0" applyNumberFormat="0" applyBorder="0" applyAlignment="0" applyProtection="0"/>
    <xf numFmtId="0" fontId="111" fillId="51" borderId="0" applyNumberFormat="0" applyBorder="0" applyAlignment="0" applyProtection="0"/>
    <xf numFmtId="0" fontId="111" fillId="51" borderId="0" applyNumberFormat="0" applyBorder="0" applyAlignment="0" applyProtection="0"/>
    <xf numFmtId="0" fontId="111" fillId="51" borderId="0" applyNumberFormat="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12" fillId="70" borderId="0" applyNumberFormat="0" applyBorder="0" applyAlignment="0" applyProtection="0"/>
    <xf numFmtId="0" fontId="112" fillId="70" borderId="0" applyNumberFormat="0" applyBorder="0" applyAlignment="0" applyProtection="0"/>
    <xf numFmtId="0" fontId="112" fillId="70" borderId="0" applyNumberFormat="0" applyBorder="0" applyAlignment="0" applyProtection="0"/>
    <xf numFmtId="0" fontId="112" fillId="70" borderId="0" applyNumberFormat="0" applyBorder="0" applyAlignment="0" applyProtection="0"/>
    <xf numFmtId="0" fontId="112" fillId="70" borderId="0" applyNumberFormat="0" applyBorder="0" applyAlignment="0" applyProtection="0"/>
    <xf numFmtId="0" fontId="112" fillId="70" borderId="0" applyNumberFormat="0" applyBorder="0" applyAlignment="0" applyProtection="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95" fillId="71" borderId="40" applyNumberFormat="0" applyFont="0" applyAlignment="0" applyProtection="0"/>
    <xf numFmtId="0" fontId="95" fillId="71" borderId="40" applyNumberFormat="0" applyFont="0" applyAlignment="0" applyProtection="0"/>
    <xf numFmtId="0" fontId="95" fillId="71" borderId="40" applyNumberFormat="0" applyFont="0" applyAlignment="0" applyProtection="0"/>
    <xf numFmtId="0" fontId="95" fillId="71" borderId="40" applyNumberFormat="0" applyFont="0" applyAlignment="0" applyProtection="0"/>
    <xf numFmtId="0" fontId="95" fillId="71" borderId="40" applyNumberFormat="0" applyFont="0" applyAlignment="0" applyProtection="0"/>
    <xf numFmtId="0" fontId="95" fillId="71" borderId="40" applyNumberFormat="0" applyFont="0" applyAlignment="0" applyProtection="0"/>
    <xf numFmtId="0" fontId="113" fillId="64" borderId="41" applyNumberFormat="0" applyAlignment="0" applyProtection="0"/>
    <xf numFmtId="0" fontId="113" fillId="64" borderId="41" applyNumberFormat="0" applyAlignment="0" applyProtection="0"/>
    <xf numFmtId="0" fontId="113" fillId="64" borderId="41" applyNumberFormat="0" applyAlignment="0" applyProtection="0"/>
    <xf numFmtId="0" fontId="113" fillId="64" borderId="41" applyNumberFormat="0" applyAlignment="0" applyProtection="0"/>
    <xf numFmtId="0" fontId="113" fillId="64" borderId="41" applyNumberFormat="0" applyAlignment="0" applyProtection="0"/>
    <xf numFmtId="0" fontId="113" fillId="64" borderId="41" applyNumberFormat="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6" fillId="0" borderId="42" applyNumberFormat="0" applyFill="0" applyAlignment="0" applyProtection="0"/>
    <xf numFmtId="0" fontId="116" fillId="0" borderId="42" applyNumberFormat="0" applyFill="0" applyAlignment="0" applyProtection="0"/>
    <xf numFmtId="0" fontId="116" fillId="0" borderId="42" applyNumberFormat="0" applyFill="0" applyAlignment="0" applyProtection="0"/>
    <xf numFmtId="0" fontId="116" fillId="0" borderId="42" applyNumberFormat="0" applyFill="0" applyAlignment="0" applyProtection="0"/>
    <xf numFmtId="0" fontId="116" fillId="0" borderId="42" applyNumberFormat="0" applyFill="0" applyAlignment="0" applyProtection="0"/>
    <xf numFmtId="0" fontId="116" fillId="0" borderId="42" applyNumberFormat="0" applyFill="0" applyAlignment="0" applyProtection="0"/>
    <xf numFmtId="0" fontId="117" fillId="0" borderId="43" applyNumberFormat="0" applyFill="0" applyAlignment="0" applyProtection="0"/>
    <xf numFmtId="0" fontId="117" fillId="0" borderId="43" applyNumberFormat="0" applyFill="0" applyAlignment="0" applyProtection="0"/>
    <xf numFmtId="0" fontId="117" fillId="0" borderId="43" applyNumberFormat="0" applyFill="0" applyAlignment="0" applyProtection="0"/>
    <xf numFmtId="0" fontId="117" fillId="0" borderId="43" applyNumberFormat="0" applyFill="0" applyAlignment="0" applyProtection="0"/>
    <xf numFmtId="0" fontId="117" fillId="0" borderId="43" applyNumberFormat="0" applyFill="0" applyAlignment="0" applyProtection="0"/>
    <xf numFmtId="0" fontId="117" fillId="0" borderId="43" applyNumberFormat="0" applyFill="0" applyAlignment="0" applyProtection="0"/>
    <xf numFmtId="0" fontId="109" fillId="0" borderId="44" applyNumberFormat="0" applyFill="0" applyAlignment="0" applyProtection="0"/>
    <xf numFmtId="0" fontId="109" fillId="0" borderId="44" applyNumberFormat="0" applyFill="0" applyAlignment="0" applyProtection="0"/>
    <xf numFmtId="0" fontId="109" fillId="0" borderId="44" applyNumberFormat="0" applyFill="0" applyAlignment="0" applyProtection="0"/>
    <xf numFmtId="0" fontId="109" fillId="0" borderId="44" applyNumberFormat="0" applyFill="0" applyAlignment="0" applyProtection="0"/>
    <xf numFmtId="0" fontId="109" fillId="0" borderId="44" applyNumberFormat="0" applyFill="0" applyAlignment="0" applyProtection="0"/>
    <xf numFmtId="0" fontId="109" fillId="0" borderId="44" applyNumberFormat="0" applyFill="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9" fillId="0" borderId="45" applyNumberFormat="0" applyFill="0" applyAlignment="0" applyProtection="0"/>
    <xf numFmtId="0" fontId="119" fillId="0" borderId="45" applyNumberFormat="0" applyFill="0" applyAlignment="0" applyProtection="0"/>
    <xf numFmtId="0" fontId="119" fillId="0" borderId="45" applyNumberFormat="0" applyFill="0" applyAlignment="0" applyProtection="0"/>
    <xf numFmtId="0" fontId="119" fillId="0" borderId="45" applyNumberFormat="0" applyFill="0" applyAlignment="0" applyProtection="0"/>
    <xf numFmtId="0" fontId="119" fillId="0" borderId="45" applyNumberFormat="0" applyFill="0" applyAlignment="0" applyProtection="0"/>
    <xf numFmtId="0" fontId="119" fillId="0" borderId="45" applyNumberFormat="0" applyFill="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5" fontId="1" fillId="0" borderId="0" applyFont="0" applyFill="0" applyBorder="0" applyAlignment="0" applyProtection="0"/>
    <xf numFmtId="168" fontId="1"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90" fillId="0" borderId="0">
      <alignment vertical="top"/>
    </xf>
    <xf numFmtId="0" fontId="90" fillId="0" borderId="0">
      <alignment vertical="top"/>
    </xf>
    <xf numFmtId="0" fontId="95" fillId="56" borderId="0" applyNumberFormat="0" applyBorder="0" applyAlignment="0" applyProtection="0"/>
    <xf numFmtId="0" fontId="95" fillId="56" borderId="0" applyNumberFormat="0" applyBorder="0" applyAlignment="0" applyProtection="0"/>
    <xf numFmtId="0" fontId="95" fillId="56" borderId="0" applyNumberFormat="0" applyBorder="0" applyAlignment="0" applyProtection="0"/>
    <xf numFmtId="0" fontId="95" fillId="56" borderId="0" applyNumberFormat="0" applyBorder="0" applyAlignment="0" applyProtection="0"/>
    <xf numFmtId="0" fontId="95" fillId="56" borderId="0" applyNumberFormat="0" applyBorder="0" applyAlignment="0" applyProtection="0"/>
    <xf numFmtId="0" fontId="95" fillId="56" borderId="0" applyNumberFormat="0" applyBorder="0" applyAlignment="0" applyProtection="0"/>
    <xf numFmtId="0" fontId="95" fillId="56" borderId="0" applyNumberFormat="0" applyBorder="0" applyAlignment="0" applyProtection="0"/>
    <xf numFmtId="0" fontId="95" fillId="50" borderId="0" applyNumberFormat="0" applyBorder="0" applyAlignment="0" applyProtection="0"/>
    <xf numFmtId="0" fontId="95" fillId="50" borderId="0" applyNumberFormat="0" applyBorder="0" applyAlignment="0" applyProtection="0"/>
    <xf numFmtId="0" fontId="95" fillId="56" borderId="0" applyNumberFormat="0" applyBorder="0" applyAlignment="0" applyProtection="0"/>
    <xf numFmtId="0" fontId="95" fillId="50" borderId="0" applyNumberFormat="0" applyBorder="0" applyAlignment="0" applyProtection="0"/>
    <xf numFmtId="0" fontId="95" fillId="50" borderId="0" applyNumberFormat="0" applyBorder="0" applyAlignment="0" applyProtection="0"/>
    <xf numFmtId="0" fontId="95" fillId="50" borderId="0" applyNumberFormat="0" applyBorder="0" applyAlignment="0" applyProtection="0"/>
    <xf numFmtId="0" fontId="95" fillId="50" borderId="0" applyNumberFormat="0" applyBorder="0" applyAlignment="0" applyProtection="0"/>
    <xf numFmtId="0" fontId="95" fillId="56" borderId="0" applyNumberFormat="0" applyBorder="0" applyAlignment="0" applyProtection="0"/>
    <xf numFmtId="0" fontId="95" fillId="57" borderId="0" applyNumberFormat="0" applyBorder="0" applyAlignment="0" applyProtection="0"/>
    <xf numFmtId="0" fontId="95" fillId="57" borderId="0" applyNumberFormat="0" applyBorder="0" applyAlignment="0" applyProtection="0"/>
    <xf numFmtId="0" fontId="95" fillId="57" borderId="0" applyNumberFormat="0" applyBorder="0" applyAlignment="0" applyProtection="0"/>
    <xf numFmtId="0" fontId="95" fillId="57" borderId="0" applyNumberFormat="0" applyBorder="0" applyAlignment="0" applyProtection="0"/>
    <xf numFmtId="0" fontId="95" fillId="57" borderId="0" applyNumberFormat="0" applyBorder="0" applyAlignment="0" applyProtection="0"/>
    <xf numFmtId="0" fontId="95" fillId="57" borderId="0" applyNumberFormat="0" applyBorder="0" applyAlignment="0" applyProtection="0"/>
    <xf numFmtId="0" fontId="95" fillId="57"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7"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7" borderId="0" applyNumberFormat="0" applyBorder="0" applyAlignment="0" applyProtection="0"/>
    <xf numFmtId="0" fontId="95" fillId="71" borderId="0" applyNumberFormat="0" applyBorder="0" applyAlignment="0" applyProtection="0"/>
    <xf numFmtId="0" fontId="95" fillId="71" borderId="0" applyNumberFormat="0" applyBorder="0" applyAlignment="0" applyProtection="0"/>
    <xf numFmtId="0" fontId="95" fillId="71" borderId="0" applyNumberFormat="0" applyBorder="0" applyAlignment="0" applyProtection="0"/>
    <xf numFmtId="0" fontId="95" fillId="71" borderId="0" applyNumberFormat="0" applyBorder="0" applyAlignment="0" applyProtection="0"/>
    <xf numFmtId="0" fontId="95" fillId="71" borderId="0" applyNumberFormat="0" applyBorder="0" applyAlignment="0" applyProtection="0"/>
    <xf numFmtId="0" fontId="95" fillId="71" borderId="0" applyNumberFormat="0" applyBorder="0" applyAlignment="0" applyProtection="0"/>
    <xf numFmtId="0" fontId="95" fillId="71" borderId="0" applyNumberFormat="0" applyBorder="0" applyAlignment="0" applyProtection="0"/>
    <xf numFmtId="0" fontId="95" fillId="52" borderId="0" applyNumberFormat="0" applyBorder="0" applyAlignment="0" applyProtection="0"/>
    <xf numFmtId="0" fontId="95" fillId="52" borderId="0" applyNumberFormat="0" applyBorder="0" applyAlignment="0" applyProtection="0"/>
    <xf numFmtId="0" fontId="95" fillId="71" borderId="0" applyNumberFormat="0" applyBorder="0" applyAlignment="0" applyProtection="0"/>
    <xf numFmtId="0" fontId="95" fillId="52" borderId="0" applyNumberFormat="0" applyBorder="0" applyAlignment="0" applyProtection="0"/>
    <xf numFmtId="0" fontId="95" fillId="52" borderId="0" applyNumberFormat="0" applyBorder="0" applyAlignment="0" applyProtection="0"/>
    <xf numFmtId="0" fontId="95" fillId="52" borderId="0" applyNumberFormat="0" applyBorder="0" applyAlignment="0" applyProtection="0"/>
    <xf numFmtId="0" fontId="95" fillId="52" borderId="0" applyNumberFormat="0" applyBorder="0" applyAlignment="0" applyProtection="0"/>
    <xf numFmtId="0" fontId="95" fillId="71" borderId="0" applyNumberFormat="0" applyBorder="0" applyAlignment="0" applyProtection="0"/>
    <xf numFmtId="0" fontId="95" fillId="55" borderId="0" applyNumberFormat="0" applyBorder="0" applyAlignment="0" applyProtection="0"/>
    <xf numFmtId="0" fontId="95" fillId="55" borderId="0" applyNumberFormat="0" applyBorder="0" applyAlignment="0" applyProtection="0"/>
    <xf numFmtId="0" fontId="95" fillId="55" borderId="0" applyNumberFormat="0" applyBorder="0" applyAlignment="0" applyProtection="0"/>
    <xf numFmtId="0" fontId="95" fillId="55" borderId="0" applyNumberFormat="0" applyBorder="0" applyAlignment="0" applyProtection="0"/>
    <xf numFmtId="0" fontId="95" fillId="55" borderId="0" applyNumberFormat="0" applyBorder="0" applyAlignment="0" applyProtection="0"/>
    <xf numFmtId="0" fontId="95" fillId="55" borderId="0" applyNumberFormat="0" applyBorder="0" applyAlignment="0" applyProtection="0"/>
    <xf numFmtId="0" fontId="95" fillId="55" borderId="0" applyNumberFormat="0" applyBorder="0" applyAlignment="0" applyProtection="0"/>
    <xf numFmtId="0" fontId="95" fillId="53" borderId="0" applyNumberFormat="0" applyBorder="0" applyAlignment="0" applyProtection="0"/>
    <xf numFmtId="0" fontId="95" fillId="53" borderId="0" applyNumberFormat="0" applyBorder="0" applyAlignment="0" applyProtection="0"/>
    <xf numFmtId="0" fontId="95" fillId="55" borderId="0" applyNumberFormat="0" applyBorder="0" applyAlignment="0" applyProtection="0"/>
    <xf numFmtId="0" fontId="95" fillId="53" borderId="0" applyNumberFormat="0" applyBorder="0" applyAlignment="0" applyProtection="0"/>
    <xf numFmtId="0" fontId="95" fillId="53" borderId="0" applyNumberFormat="0" applyBorder="0" applyAlignment="0" applyProtection="0"/>
    <xf numFmtId="0" fontId="95" fillId="53" borderId="0" applyNumberFormat="0" applyBorder="0" applyAlignment="0" applyProtection="0"/>
    <xf numFmtId="0" fontId="95" fillId="53" borderId="0" applyNumberFormat="0" applyBorder="0" applyAlignment="0" applyProtection="0"/>
    <xf numFmtId="0" fontId="95" fillId="55" borderId="0" applyNumberFormat="0" applyBorder="0" applyAlignment="0" applyProtection="0"/>
    <xf numFmtId="0" fontId="95" fillId="54" borderId="0" applyNumberFormat="0" applyBorder="0" applyAlignment="0" applyProtection="0"/>
    <xf numFmtId="0" fontId="95" fillId="54" borderId="0" applyNumberFormat="0" applyBorder="0" applyAlignment="0" applyProtection="0"/>
    <xf numFmtId="0" fontId="95" fillId="54" borderId="0" applyNumberFormat="0" applyBorder="0" applyAlignment="0" applyProtection="0"/>
    <xf numFmtId="0" fontId="95" fillId="71" borderId="0" applyNumberFormat="0" applyBorder="0" applyAlignment="0" applyProtection="0"/>
    <xf numFmtId="0" fontId="95" fillId="71" borderId="0" applyNumberFormat="0" applyBorder="0" applyAlignment="0" applyProtection="0"/>
    <xf numFmtId="0" fontId="95" fillId="71" borderId="0" applyNumberFormat="0" applyBorder="0" applyAlignment="0" applyProtection="0"/>
    <xf numFmtId="0" fontId="95" fillId="71" borderId="0" applyNumberFormat="0" applyBorder="0" applyAlignment="0" applyProtection="0"/>
    <xf numFmtId="0" fontId="95" fillId="71" borderId="0" applyNumberFormat="0" applyBorder="0" applyAlignment="0" applyProtection="0"/>
    <xf numFmtId="0" fontId="95" fillId="71" borderId="0" applyNumberFormat="0" applyBorder="0" applyAlignment="0" applyProtection="0"/>
    <xf numFmtId="0" fontId="95" fillId="71" borderId="0" applyNumberFormat="0" applyBorder="0" applyAlignment="0" applyProtection="0"/>
    <xf numFmtId="0" fontId="95" fillId="55" borderId="0" applyNumberFormat="0" applyBorder="0" applyAlignment="0" applyProtection="0"/>
    <xf numFmtId="0" fontId="95" fillId="55" borderId="0" applyNumberFormat="0" applyBorder="0" applyAlignment="0" applyProtection="0"/>
    <xf numFmtId="0" fontId="95" fillId="71" borderId="0" applyNumberFormat="0" applyBorder="0" applyAlignment="0" applyProtection="0"/>
    <xf numFmtId="0" fontId="95" fillId="55" borderId="0" applyNumberFormat="0" applyBorder="0" applyAlignment="0" applyProtection="0"/>
    <xf numFmtId="0" fontId="95" fillId="55" borderId="0" applyNumberFormat="0" applyBorder="0" applyAlignment="0" applyProtection="0"/>
    <xf numFmtId="0" fontId="95" fillId="55" borderId="0" applyNumberFormat="0" applyBorder="0" applyAlignment="0" applyProtection="0"/>
    <xf numFmtId="0" fontId="95" fillId="55" borderId="0" applyNumberFormat="0" applyBorder="0" applyAlignment="0" applyProtection="0"/>
    <xf numFmtId="0" fontId="95" fillId="71" borderId="0" applyNumberFormat="0" applyBorder="0" applyAlignment="0" applyProtection="0"/>
    <xf numFmtId="0" fontId="20" fillId="50" borderId="0" applyNumberFormat="0" applyBorder="0" applyAlignment="0" applyProtection="0"/>
    <xf numFmtId="0" fontId="124" fillId="50" borderId="0" applyNumberFormat="0" applyBorder="0" applyAlignment="0" applyProtection="0"/>
    <xf numFmtId="0" fontId="95" fillId="50" borderId="0" applyNumberFormat="0" applyBorder="0" applyAlignment="0" applyProtection="0"/>
    <xf numFmtId="0" fontId="95" fillId="50" borderId="0" applyNumberFormat="0" applyBorder="0" applyAlignment="0" applyProtection="0"/>
    <xf numFmtId="0" fontId="1" fillId="50" borderId="0" applyNumberFormat="0" applyBorder="0" applyAlignment="0" applyProtection="0"/>
    <xf numFmtId="0" fontId="95"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95" fillId="50" borderId="0" applyNumberFormat="0" applyBorder="0" applyAlignment="0" applyProtection="0"/>
    <xf numFmtId="0" fontId="124" fillId="50" borderId="0" applyNumberFormat="0" applyBorder="0" applyAlignment="0" applyProtection="0"/>
    <xf numFmtId="0" fontId="20" fillId="50" borderId="0" applyNumberFormat="0" applyBorder="0" applyAlignment="0" applyProtection="0"/>
    <xf numFmtId="0" fontId="1" fillId="72" borderId="0" applyNumberFormat="0" applyBorder="0" applyAlignment="0" applyProtection="0"/>
    <xf numFmtId="0" fontId="20" fillId="51" borderId="0" applyNumberFormat="0" applyBorder="0" applyAlignment="0" applyProtection="0"/>
    <xf numFmtId="0" fontId="124"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1" fillId="51" borderId="0" applyNumberFormat="0" applyBorder="0" applyAlignment="0" applyProtection="0"/>
    <xf numFmtId="0" fontId="95"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95" fillId="51" borderId="0" applyNumberFormat="0" applyBorder="0" applyAlignment="0" applyProtection="0"/>
    <xf numFmtId="0" fontId="124" fillId="51" borderId="0" applyNumberFormat="0" applyBorder="0" applyAlignment="0" applyProtection="0"/>
    <xf numFmtId="0" fontId="20" fillId="51" borderId="0" applyNumberFormat="0" applyBorder="0" applyAlignment="0" applyProtection="0"/>
    <xf numFmtId="0" fontId="1" fillId="55" borderId="0" applyNumberFormat="0" applyBorder="0" applyAlignment="0" applyProtection="0"/>
    <xf numFmtId="0" fontId="20" fillId="52" borderId="0" applyNumberFormat="0" applyBorder="0" applyAlignment="0" applyProtection="0"/>
    <xf numFmtId="0" fontId="124" fillId="52" borderId="0" applyNumberFormat="0" applyBorder="0" applyAlignment="0" applyProtection="0"/>
    <xf numFmtId="0" fontId="95" fillId="52" borderId="0" applyNumberFormat="0" applyBorder="0" applyAlignment="0" applyProtection="0"/>
    <xf numFmtId="0" fontId="95" fillId="52" borderId="0" applyNumberFormat="0" applyBorder="0" applyAlignment="0" applyProtection="0"/>
    <xf numFmtId="0" fontId="1" fillId="52" borderId="0" applyNumberFormat="0" applyBorder="0" applyAlignment="0" applyProtection="0"/>
    <xf numFmtId="0" fontId="95"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95" fillId="52" borderId="0" applyNumberFormat="0" applyBorder="0" applyAlignment="0" applyProtection="0"/>
    <xf numFmtId="0" fontId="124" fillId="52" borderId="0" applyNumberFormat="0" applyBorder="0" applyAlignment="0" applyProtection="0"/>
    <xf numFmtId="0" fontId="20" fillId="52" borderId="0" applyNumberFormat="0" applyBorder="0" applyAlignment="0" applyProtection="0"/>
    <xf numFmtId="0" fontId="1" fillId="71" borderId="0" applyNumberFormat="0" applyBorder="0" applyAlignment="0" applyProtection="0"/>
    <xf numFmtId="0" fontId="20" fillId="53" borderId="0" applyNumberFormat="0" applyBorder="0" applyAlignment="0" applyProtection="0"/>
    <xf numFmtId="0" fontId="124" fillId="53" borderId="0" applyNumberFormat="0" applyBorder="0" applyAlignment="0" applyProtection="0"/>
    <xf numFmtId="0" fontId="95" fillId="53" borderId="0" applyNumberFormat="0" applyBorder="0" applyAlignment="0" applyProtection="0"/>
    <xf numFmtId="0" fontId="95" fillId="53" borderId="0" applyNumberFormat="0" applyBorder="0" applyAlignment="0" applyProtection="0"/>
    <xf numFmtId="0" fontId="1" fillId="53" borderId="0" applyNumberFormat="0" applyBorder="0" applyAlignment="0" applyProtection="0"/>
    <xf numFmtId="0" fontId="95"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95" fillId="53" borderId="0" applyNumberFormat="0" applyBorder="0" applyAlignment="0" applyProtection="0"/>
    <xf numFmtId="0" fontId="124" fillId="53" borderId="0" applyNumberFormat="0" applyBorder="0" applyAlignment="0" applyProtection="0"/>
    <xf numFmtId="0" fontId="20" fillId="53" borderId="0" applyNumberFormat="0" applyBorder="0" applyAlignment="0" applyProtection="0"/>
    <xf numFmtId="0" fontId="1" fillId="72" borderId="0" applyNumberFormat="0" applyBorder="0" applyAlignment="0" applyProtection="0"/>
    <xf numFmtId="0" fontId="20" fillId="54" borderId="0" applyNumberFormat="0" applyBorder="0" applyAlignment="0" applyProtection="0"/>
    <xf numFmtId="0" fontId="124" fillId="54" borderId="0" applyNumberFormat="0" applyBorder="0" applyAlignment="0" applyProtection="0"/>
    <xf numFmtId="0" fontId="95" fillId="54" borderId="0" applyNumberFormat="0" applyBorder="0" applyAlignment="0" applyProtection="0"/>
    <xf numFmtId="0" fontId="95" fillId="54" borderId="0" applyNumberFormat="0" applyBorder="0" applyAlignment="0" applyProtection="0"/>
    <xf numFmtId="0" fontId="95" fillId="54" borderId="0" applyNumberFormat="0" applyBorder="0" applyAlignment="0" applyProtection="0"/>
    <xf numFmtId="0" fontId="1" fillId="26" borderId="0" applyNumberFormat="0" applyBorder="0" applyAlignment="0" applyProtection="0"/>
    <xf numFmtId="0" fontId="95" fillId="54" borderId="0" applyNumberFormat="0" applyBorder="0" applyAlignment="0" applyProtection="0"/>
    <xf numFmtId="0" fontId="124" fillId="54" borderId="0" applyNumberFormat="0" applyBorder="0" applyAlignment="0" applyProtection="0"/>
    <xf numFmtId="0" fontId="1" fillId="26" borderId="0" applyNumberFormat="0" applyBorder="0" applyAlignment="0" applyProtection="0"/>
    <xf numFmtId="0" fontId="20" fillId="54" borderId="0" applyNumberFormat="0" applyBorder="0" applyAlignment="0" applyProtection="0"/>
    <xf numFmtId="0" fontId="1" fillId="26" borderId="0" applyNumberFormat="0" applyBorder="0" applyAlignment="0" applyProtection="0"/>
    <xf numFmtId="0" fontId="20" fillId="55" borderId="0" applyNumberFormat="0" applyBorder="0" applyAlignment="0" applyProtection="0"/>
    <xf numFmtId="0" fontId="124" fillId="55" borderId="0" applyNumberFormat="0" applyBorder="0" applyAlignment="0" applyProtection="0"/>
    <xf numFmtId="0" fontId="95" fillId="55" borderId="0" applyNumberFormat="0" applyBorder="0" applyAlignment="0" applyProtection="0"/>
    <xf numFmtId="0" fontId="95" fillId="55" borderId="0" applyNumberFormat="0" applyBorder="0" applyAlignment="0" applyProtection="0"/>
    <xf numFmtId="0" fontId="1" fillId="64" borderId="0" applyNumberFormat="0" applyBorder="0" applyAlignment="0" applyProtection="0"/>
    <xf numFmtId="0" fontId="95" fillId="55"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95" fillId="55" borderId="0" applyNumberFormat="0" applyBorder="0" applyAlignment="0" applyProtection="0"/>
    <xf numFmtId="0" fontId="124" fillId="55" borderId="0" applyNumberFormat="0" applyBorder="0" applyAlignment="0" applyProtection="0"/>
    <xf numFmtId="0" fontId="20" fillId="55" borderId="0" applyNumberFormat="0" applyBorder="0" applyAlignment="0" applyProtection="0"/>
    <xf numFmtId="0" fontId="1" fillId="71" borderId="0" applyNumberFormat="0" applyBorder="0" applyAlignment="0" applyProtection="0"/>
    <xf numFmtId="0" fontId="95" fillId="54" borderId="0" applyNumberFormat="0" applyBorder="0" applyAlignment="0" applyProtection="0"/>
    <xf numFmtId="0" fontId="95" fillId="54" borderId="0" applyNumberFormat="0" applyBorder="0" applyAlignment="0" applyProtection="0"/>
    <xf numFmtId="0" fontId="95" fillId="54" borderId="0" applyNumberFormat="0" applyBorder="0" applyAlignment="0" applyProtection="0"/>
    <xf numFmtId="0" fontId="95" fillId="54" borderId="0" applyNumberFormat="0" applyBorder="0" applyAlignment="0" applyProtection="0"/>
    <xf numFmtId="0" fontId="95" fillId="54" borderId="0" applyNumberFormat="0" applyBorder="0" applyAlignment="0" applyProtection="0"/>
    <xf numFmtId="0" fontId="95" fillId="54" borderId="0" applyNumberFormat="0" applyBorder="0" applyAlignment="0" applyProtection="0"/>
    <xf numFmtId="0" fontId="95" fillId="54" borderId="0" applyNumberFormat="0" applyBorder="0" applyAlignment="0" applyProtection="0"/>
    <xf numFmtId="0" fontId="95" fillId="56" borderId="0" applyNumberFormat="0" applyBorder="0" applyAlignment="0" applyProtection="0"/>
    <xf numFmtId="0" fontId="95" fillId="56" borderId="0" applyNumberFormat="0" applyBorder="0" applyAlignment="0" applyProtection="0"/>
    <xf numFmtId="0" fontId="95" fillId="54" borderId="0" applyNumberFormat="0" applyBorder="0" applyAlignment="0" applyProtection="0"/>
    <xf numFmtId="0" fontId="95" fillId="56" borderId="0" applyNumberFormat="0" applyBorder="0" applyAlignment="0" applyProtection="0"/>
    <xf numFmtId="0" fontId="95" fillId="56" borderId="0" applyNumberFormat="0" applyBorder="0" applyAlignment="0" applyProtection="0"/>
    <xf numFmtId="0" fontId="95" fillId="56" borderId="0" applyNumberFormat="0" applyBorder="0" applyAlignment="0" applyProtection="0"/>
    <xf numFmtId="0" fontId="95" fillId="56" borderId="0" applyNumberFormat="0" applyBorder="0" applyAlignment="0" applyProtection="0"/>
    <xf numFmtId="0" fontId="95" fillId="54" borderId="0" applyNumberFormat="0" applyBorder="0" applyAlignment="0" applyProtection="0"/>
    <xf numFmtId="0" fontId="95" fillId="57" borderId="0" applyNumberFormat="0" applyBorder="0" applyAlignment="0" applyProtection="0"/>
    <xf numFmtId="0" fontId="95" fillId="57" borderId="0" applyNumberFormat="0" applyBorder="0" applyAlignment="0" applyProtection="0"/>
    <xf numFmtId="0" fontId="95" fillId="57" borderId="0" applyNumberFormat="0" applyBorder="0" applyAlignment="0" applyProtection="0"/>
    <xf numFmtId="0" fontId="95" fillId="70" borderId="0" applyNumberFormat="0" applyBorder="0" applyAlignment="0" applyProtection="0"/>
    <xf numFmtId="0" fontId="95" fillId="70" borderId="0" applyNumberFormat="0" applyBorder="0" applyAlignment="0" applyProtection="0"/>
    <xf numFmtId="0" fontId="95" fillId="70" borderId="0" applyNumberFormat="0" applyBorder="0" applyAlignment="0" applyProtection="0"/>
    <xf numFmtId="0" fontId="95" fillId="70" borderId="0" applyNumberFormat="0" applyBorder="0" applyAlignment="0" applyProtection="0"/>
    <xf numFmtId="0" fontId="95" fillId="70" borderId="0" applyNumberFormat="0" applyBorder="0" applyAlignment="0" applyProtection="0"/>
    <xf numFmtId="0" fontId="95" fillId="70" borderId="0" applyNumberFormat="0" applyBorder="0" applyAlignment="0" applyProtection="0"/>
    <xf numFmtId="0" fontId="95" fillId="70" borderId="0" applyNumberFormat="0" applyBorder="0" applyAlignment="0" applyProtection="0"/>
    <xf numFmtId="0" fontId="95" fillId="58" borderId="0" applyNumberFormat="0" applyBorder="0" applyAlignment="0" applyProtection="0"/>
    <xf numFmtId="0" fontId="95" fillId="58" borderId="0" applyNumberFormat="0" applyBorder="0" applyAlignment="0" applyProtection="0"/>
    <xf numFmtId="0" fontId="95" fillId="70" borderId="0" applyNumberFormat="0" applyBorder="0" applyAlignment="0" applyProtection="0"/>
    <xf numFmtId="0" fontId="95" fillId="58" borderId="0" applyNumberFormat="0" applyBorder="0" applyAlignment="0" applyProtection="0"/>
    <xf numFmtId="0" fontId="95" fillId="58" borderId="0" applyNumberFormat="0" applyBorder="0" applyAlignment="0" applyProtection="0"/>
    <xf numFmtId="0" fontId="95" fillId="58" borderId="0" applyNumberFormat="0" applyBorder="0" applyAlignment="0" applyProtection="0"/>
    <xf numFmtId="0" fontId="95" fillId="58" borderId="0" applyNumberFormat="0" applyBorder="0" applyAlignment="0" applyProtection="0"/>
    <xf numFmtId="0" fontId="95" fillId="70"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3" borderId="0" applyNumberFormat="0" applyBorder="0" applyAlignment="0" applyProtection="0"/>
    <xf numFmtId="0" fontId="95" fillId="53" borderId="0" applyNumberFormat="0" applyBorder="0" applyAlignment="0" applyProtection="0"/>
    <xf numFmtId="0" fontId="95" fillId="51" borderId="0" applyNumberFormat="0" applyBorder="0" applyAlignment="0" applyProtection="0"/>
    <xf numFmtId="0" fontId="95" fillId="53" borderId="0" applyNumberFormat="0" applyBorder="0" applyAlignment="0" applyProtection="0"/>
    <xf numFmtId="0" fontId="95" fillId="53" borderId="0" applyNumberFormat="0" applyBorder="0" applyAlignment="0" applyProtection="0"/>
    <xf numFmtId="0" fontId="95" fillId="53" borderId="0" applyNumberFormat="0" applyBorder="0" applyAlignment="0" applyProtection="0"/>
    <xf numFmtId="0" fontId="95" fillId="53" borderId="0" applyNumberFormat="0" applyBorder="0" applyAlignment="0" applyProtection="0"/>
    <xf numFmtId="0" fontId="95" fillId="51" borderId="0" applyNumberFormat="0" applyBorder="0" applyAlignment="0" applyProtection="0"/>
    <xf numFmtId="0" fontId="95" fillId="54" borderId="0" applyNumberFormat="0" applyBorder="0" applyAlignment="0" applyProtection="0"/>
    <xf numFmtId="0" fontId="95" fillId="54" borderId="0" applyNumberFormat="0" applyBorder="0" applyAlignment="0" applyProtection="0"/>
    <xf numFmtId="0" fontId="95" fillId="54" borderId="0" applyNumberFormat="0" applyBorder="0" applyAlignment="0" applyProtection="0"/>
    <xf numFmtId="0" fontId="95" fillId="54" borderId="0" applyNumberFormat="0" applyBorder="0" applyAlignment="0" applyProtection="0"/>
    <xf numFmtId="0" fontId="95" fillId="54" borderId="0" applyNumberFormat="0" applyBorder="0" applyAlignment="0" applyProtection="0"/>
    <xf numFmtId="0" fontId="95" fillId="54" borderId="0" applyNumberFormat="0" applyBorder="0" applyAlignment="0" applyProtection="0"/>
    <xf numFmtId="0" fontId="95" fillId="54" borderId="0" applyNumberFormat="0" applyBorder="0" applyAlignment="0" applyProtection="0"/>
    <xf numFmtId="0" fontId="95" fillId="56" borderId="0" applyNumberFormat="0" applyBorder="0" applyAlignment="0" applyProtection="0"/>
    <xf numFmtId="0" fontId="95" fillId="56" borderId="0" applyNumberFormat="0" applyBorder="0" applyAlignment="0" applyProtection="0"/>
    <xf numFmtId="0" fontId="95" fillId="54" borderId="0" applyNumberFormat="0" applyBorder="0" applyAlignment="0" applyProtection="0"/>
    <xf numFmtId="0" fontId="95" fillId="56" borderId="0" applyNumberFormat="0" applyBorder="0" applyAlignment="0" applyProtection="0"/>
    <xf numFmtId="0" fontId="95" fillId="56" borderId="0" applyNumberFormat="0" applyBorder="0" applyAlignment="0" applyProtection="0"/>
    <xf numFmtId="0" fontId="95" fillId="56" borderId="0" applyNumberFormat="0" applyBorder="0" applyAlignment="0" applyProtection="0"/>
    <xf numFmtId="0" fontId="95" fillId="56" borderId="0" applyNumberFormat="0" applyBorder="0" applyAlignment="0" applyProtection="0"/>
    <xf numFmtId="0" fontId="95" fillId="54" borderId="0" applyNumberFormat="0" applyBorder="0" applyAlignment="0" applyProtection="0"/>
    <xf numFmtId="0" fontId="95" fillId="71" borderId="0" applyNumberFormat="0" applyBorder="0" applyAlignment="0" applyProtection="0"/>
    <xf numFmtId="0" fontId="95" fillId="71" borderId="0" applyNumberFormat="0" applyBorder="0" applyAlignment="0" applyProtection="0"/>
    <xf numFmtId="0" fontId="95" fillId="71" borderId="0" applyNumberFormat="0" applyBorder="0" applyAlignment="0" applyProtection="0"/>
    <xf numFmtId="0" fontId="95" fillId="71" borderId="0" applyNumberFormat="0" applyBorder="0" applyAlignment="0" applyProtection="0"/>
    <xf numFmtId="0" fontId="95" fillId="71" borderId="0" applyNumberFormat="0" applyBorder="0" applyAlignment="0" applyProtection="0"/>
    <xf numFmtId="0" fontId="95" fillId="71" borderId="0" applyNumberFormat="0" applyBorder="0" applyAlignment="0" applyProtection="0"/>
    <xf numFmtId="0" fontId="95" fillId="71" borderId="0" applyNumberFormat="0" applyBorder="0" applyAlignment="0" applyProtection="0"/>
    <xf numFmtId="0" fontId="95" fillId="59" borderId="0" applyNumberFormat="0" applyBorder="0" applyAlignment="0" applyProtection="0"/>
    <xf numFmtId="0" fontId="95" fillId="59" borderId="0" applyNumberFormat="0" applyBorder="0" applyAlignment="0" applyProtection="0"/>
    <xf numFmtId="0" fontId="95" fillId="71" borderId="0" applyNumberFormat="0" applyBorder="0" applyAlignment="0" applyProtection="0"/>
    <xf numFmtId="0" fontId="95" fillId="59" borderId="0" applyNumberFormat="0" applyBorder="0" applyAlignment="0" applyProtection="0"/>
    <xf numFmtId="0" fontId="95" fillId="59" borderId="0" applyNumberFormat="0" applyBorder="0" applyAlignment="0" applyProtection="0"/>
    <xf numFmtId="0" fontId="95" fillId="59" borderId="0" applyNumberFormat="0" applyBorder="0" applyAlignment="0" applyProtection="0"/>
    <xf numFmtId="0" fontId="95" fillId="59" borderId="0" applyNumberFormat="0" applyBorder="0" applyAlignment="0" applyProtection="0"/>
    <xf numFmtId="0" fontId="95" fillId="71" borderId="0" applyNumberFormat="0" applyBorder="0" applyAlignment="0" applyProtection="0"/>
    <xf numFmtId="0" fontId="20" fillId="56" borderId="0" applyNumberFormat="0" applyBorder="0" applyAlignment="0" applyProtection="0"/>
    <xf numFmtId="0" fontId="124" fillId="56" borderId="0" applyNumberFormat="0" applyBorder="0" applyAlignment="0" applyProtection="0"/>
    <xf numFmtId="0" fontId="95" fillId="56" borderId="0" applyNumberFormat="0" applyBorder="0" applyAlignment="0" applyProtection="0"/>
    <xf numFmtId="0" fontId="95" fillId="56" borderId="0" applyNumberFormat="0" applyBorder="0" applyAlignment="0" applyProtection="0"/>
    <xf numFmtId="0" fontId="1" fillId="56" borderId="0" applyNumberFormat="0" applyBorder="0" applyAlignment="0" applyProtection="0"/>
    <xf numFmtId="0" fontId="95"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95" fillId="56" borderId="0" applyNumberFormat="0" applyBorder="0" applyAlignment="0" applyProtection="0"/>
    <xf numFmtId="0" fontId="124" fillId="56" borderId="0" applyNumberFormat="0" applyBorder="0" applyAlignment="0" applyProtection="0"/>
    <xf numFmtId="0" fontId="20" fillId="56" borderId="0" applyNumberFormat="0" applyBorder="0" applyAlignment="0" applyProtection="0"/>
    <xf numFmtId="0" fontId="1" fillId="67" borderId="0" applyNumberFormat="0" applyBorder="0" applyAlignment="0" applyProtection="0"/>
    <xf numFmtId="0" fontId="20" fillId="57" borderId="0" applyNumberFormat="0" applyBorder="0" applyAlignment="0" applyProtection="0"/>
    <xf numFmtId="0" fontId="124" fillId="57" borderId="0" applyNumberFormat="0" applyBorder="0" applyAlignment="0" applyProtection="0"/>
    <xf numFmtId="0" fontId="95" fillId="57" borderId="0" applyNumberFormat="0" applyBorder="0" applyAlignment="0" applyProtection="0"/>
    <xf numFmtId="0" fontId="95" fillId="57" borderId="0" applyNumberFormat="0" applyBorder="0" applyAlignment="0" applyProtection="0"/>
    <xf numFmtId="0" fontId="95" fillId="57" borderId="0" applyNumberFormat="0" applyBorder="0" applyAlignment="0" applyProtection="0"/>
    <xf numFmtId="0" fontId="1" fillId="15" borderId="0" applyNumberFormat="0" applyBorder="0" applyAlignment="0" applyProtection="0"/>
    <xf numFmtId="0" fontId="95" fillId="57" borderId="0" applyNumberFormat="0" applyBorder="0" applyAlignment="0" applyProtection="0"/>
    <xf numFmtId="0" fontId="124" fillId="57" borderId="0" applyNumberFormat="0" applyBorder="0" applyAlignment="0" applyProtection="0"/>
    <xf numFmtId="0" fontId="1" fillId="15" borderId="0" applyNumberFormat="0" applyBorder="0" applyAlignment="0" applyProtection="0"/>
    <xf numFmtId="0" fontId="20" fillId="57" borderId="0" applyNumberFormat="0" applyBorder="0" applyAlignment="0" applyProtection="0"/>
    <xf numFmtId="0" fontId="1" fillId="15" borderId="0" applyNumberFormat="0" applyBorder="0" applyAlignment="0" applyProtection="0"/>
    <xf numFmtId="0" fontId="20" fillId="58" borderId="0" applyNumberFormat="0" applyBorder="0" applyAlignment="0" applyProtection="0"/>
    <xf numFmtId="0" fontId="124" fillId="58" borderId="0" applyNumberFormat="0" applyBorder="0" applyAlignment="0" applyProtection="0"/>
    <xf numFmtId="0" fontId="95" fillId="58" borderId="0" applyNumberFormat="0" applyBorder="0" applyAlignment="0" applyProtection="0"/>
    <xf numFmtId="0" fontId="95" fillId="58" borderId="0" applyNumberFormat="0" applyBorder="0" applyAlignment="0" applyProtection="0"/>
    <xf numFmtId="0" fontId="1" fillId="58" borderId="0" applyNumberFormat="0" applyBorder="0" applyAlignment="0" applyProtection="0"/>
    <xf numFmtId="0" fontId="95"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95" fillId="58" borderId="0" applyNumberFormat="0" applyBorder="0" applyAlignment="0" applyProtection="0"/>
    <xf numFmtId="0" fontId="124" fillId="58" borderId="0" applyNumberFormat="0" applyBorder="0" applyAlignment="0" applyProtection="0"/>
    <xf numFmtId="0" fontId="20" fillId="58" borderId="0" applyNumberFormat="0" applyBorder="0" applyAlignment="0" applyProtection="0"/>
    <xf numFmtId="0" fontId="1" fillId="70" borderId="0" applyNumberFormat="0" applyBorder="0" applyAlignment="0" applyProtection="0"/>
    <xf numFmtId="0" fontId="20" fillId="53" borderId="0" applyNumberFormat="0" applyBorder="0" applyAlignment="0" applyProtection="0"/>
    <xf numFmtId="0" fontId="124" fillId="53" borderId="0" applyNumberFormat="0" applyBorder="0" applyAlignment="0" applyProtection="0"/>
    <xf numFmtId="0" fontId="95" fillId="53" borderId="0" applyNumberFormat="0" applyBorder="0" applyAlignment="0" applyProtection="0"/>
    <xf numFmtId="0" fontId="95" fillId="53" borderId="0" applyNumberFormat="0" applyBorder="0" applyAlignment="0" applyProtection="0"/>
    <xf numFmtId="0" fontId="1" fillId="53" borderId="0" applyNumberFormat="0" applyBorder="0" applyAlignment="0" applyProtection="0"/>
    <xf numFmtId="0" fontId="95"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95" fillId="53" borderId="0" applyNumberFormat="0" applyBorder="0" applyAlignment="0" applyProtection="0"/>
    <xf numFmtId="0" fontId="124" fillId="53" borderId="0" applyNumberFormat="0" applyBorder="0" applyAlignment="0" applyProtection="0"/>
    <xf numFmtId="0" fontId="20" fillId="53" borderId="0" applyNumberFormat="0" applyBorder="0" applyAlignment="0" applyProtection="0"/>
    <xf numFmtId="0" fontId="1" fillId="67" borderId="0" applyNumberFormat="0" applyBorder="0" applyAlignment="0" applyProtection="0"/>
    <xf numFmtId="0" fontId="20" fillId="56" borderId="0" applyNumberFormat="0" applyBorder="0" applyAlignment="0" applyProtection="0"/>
    <xf numFmtId="0" fontId="124" fillId="56" borderId="0" applyNumberFormat="0" applyBorder="0" applyAlignment="0" applyProtection="0"/>
    <xf numFmtId="0" fontId="95" fillId="56" borderId="0" applyNumberFormat="0" applyBorder="0" applyAlignment="0" applyProtection="0"/>
    <xf numFmtId="0" fontId="95" fillId="56" borderId="0" applyNumberFormat="0" applyBorder="0" applyAlignment="0" applyProtection="0"/>
    <xf numFmtId="0" fontId="1" fillId="56" borderId="0" applyNumberFormat="0" applyBorder="0" applyAlignment="0" applyProtection="0"/>
    <xf numFmtId="0" fontId="95"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95" fillId="56" borderId="0" applyNumberFormat="0" applyBorder="0" applyAlignment="0" applyProtection="0"/>
    <xf numFmtId="0" fontId="124" fillId="56" borderId="0" applyNumberFormat="0" applyBorder="0" applyAlignment="0" applyProtection="0"/>
    <xf numFmtId="0" fontId="20" fillId="56" borderId="0" applyNumberFormat="0" applyBorder="0" applyAlignment="0" applyProtection="0"/>
    <xf numFmtId="0" fontId="1" fillId="54" borderId="0" applyNumberFormat="0" applyBorder="0" applyAlignment="0" applyProtection="0"/>
    <xf numFmtId="0" fontId="20" fillId="59" borderId="0" applyNumberFormat="0" applyBorder="0" applyAlignment="0" applyProtection="0"/>
    <xf numFmtId="0" fontId="124" fillId="59" borderId="0" applyNumberFormat="0" applyBorder="0" applyAlignment="0" applyProtection="0"/>
    <xf numFmtId="0" fontId="95" fillId="59" borderId="0" applyNumberFormat="0" applyBorder="0" applyAlignment="0" applyProtection="0"/>
    <xf numFmtId="0" fontId="95" fillId="59" borderId="0" applyNumberFormat="0" applyBorder="0" applyAlignment="0" applyProtection="0"/>
    <xf numFmtId="0" fontId="1" fillId="59" borderId="0" applyNumberFormat="0" applyBorder="0" applyAlignment="0" applyProtection="0"/>
    <xf numFmtId="0" fontId="95"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95" fillId="59" borderId="0" applyNumberFormat="0" applyBorder="0" applyAlignment="0" applyProtection="0"/>
    <xf numFmtId="0" fontId="124" fillId="59" borderId="0" applyNumberFormat="0" applyBorder="0" applyAlignment="0" applyProtection="0"/>
    <xf numFmtId="0" fontId="20" fillId="59" borderId="0" applyNumberFormat="0" applyBorder="0" applyAlignment="0" applyProtection="0"/>
    <xf numFmtId="0" fontId="1" fillId="55"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60" borderId="0" applyNumberFormat="0" applyBorder="0" applyAlignment="0" applyProtection="0"/>
    <xf numFmtId="0" fontId="104" fillId="60" borderId="0" applyNumberFormat="0" applyBorder="0" applyAlignment="0" applyProtection="0"/>
    <xf numFmtId="0" fontId="104" fillId="54" borderId="0" applyNumberFormat="0" applyBorder="0" applyAlignment="0" applyProtection="0"/>
    <xf numFmtId="0" fontId="104" fillId="60" borderId="0" applyNumberFormat="0" applyBorder="0" applyAlignment="0" applyProtection="0"/>
    <xf numFmtId="0" fontId="104" fillId="60" borderId="0" applyNumberFormat="0" applyBorder="0" applyAlignment="0" applyProtection="0"/>
    <xf numFmtId="0" fontId="104" fillId="60" borderId="0" applyNumberFormat="0" applyBorder="0" applyAlignment="0" applyProtection="0"/>
    <xf numFmtId="0" fontId="104" fillId="60" borderId="0" applyNumberFormat="0" applyBorder="0" applyAlignment="0" applyProtection="0"/>
    <xf numFmtId="0" fontId="104" fillId="54" borderId="0" applyNumberFormat="0" applyBorder="0" applyAlignment="0" applyProtection="0"/>
    <xf numFmtId="0" fontId="104" fillId="69" borderId="0" applyNumberFormat="0" applyBorder="0" applyAlignment="0" applyProtection="0"/>
    <xf numFmtId="0" fontId="104" fillId="69" borderId="0" applyNumberFormat="0" applyBorder="0" applyAlignment="0" applyProtection="0"/>
    <xf numFmtId="0" fontId="104" fillId="69" borderId="0" applyNumberFormat="0" applyBorder="0" applyAlignment="0" applyProtection="0"/>
    <xf numFmtId="0" fontId="104" fillId="69" borderId="0" applyNumberFormat="0" applyBorder="0" applyAlignment="0" applyProtection="0"/>
    <xf numFmtId="0" fontId="104" fillId="69" borderId="0" applyNumberFormat="0" applyBorder="0" applyAlignment="0" applyProtection="0"/>
    <xf numFmtId="0" fontId="104" fillId="69" borderId="0" applyNumberFormat="0" applyBorder="0" applyAlignment="0" applyProtection="0"/>
    <xf numFmtId="0" fontId="104" fillId="69" borderId="0" applyNumberFormat="0" applyBorder="0" applyAlignment="0" applyProtection="0"/>
    <xf numFmtId="0" fontId="104" fillId="57" borderId="0" applyNumberFormat="0" applyBorder="0" applyAlignment="0" applyProtection="0"/>
    <xf numFmtId="0" fontId="104" fillId="57" borderId="0" applyNumberFormat="0" applyBorder="0" applyAlignment="0" applyProtection="0"/>
    <xf numFmtId="0" fontId="104" fillId="69" borderId="0" applyNumberFormat="0" applyBorder="0" applyAlignment="0" applyProtection="0"/>
    <xf numFmtId="0" fontId="104" fillId="57" borderId="0" applyNumberFormat="0" applyBorder="0" applyAlignment="0" applyProtection="0"/>
    <xf numFmtId="0" fontId="104" fillId="57" borderId="0" applyNumberFormat="0" applyBorder="0" applyAlignment="0" applyProtection="0"/>
    <xf numFmtId="0" fontId="104" fillId="57" borderId="0" applyNumberFormat="0" applyBorder="0" applyAlignment="0" applyProtection="0"/>
    <xf numFmtId="0" fontId="104" fillId="57" borderId="0" applyNumberFormat="0" applyBorder="0" applyAlignment="0" applyProtection="0"/>
    <xf numFmtId="0" fontId="104" fillId="69" borderId="0" applyNumberFormat="0" applyBorder="0" applyAlignment="0" applyProtection="0"/>
    <xf numFmtId="0" fontId="104" fillId="59" borderId="0" applyNumberFormat="0" applyBorder="0" applyAlignment="0" applyProtection="0"/>
    <xf numFmtId="0" fontId="104" fillId="59" borderId="0" applyNumberFormat="0" applyBorder="0" applyAlignment="0" applyProtection="0"/>
    <xf numFmtId="0" fontId="104" fillId="59" borderId="0" applyNumberFormat="0" applyBorder="0" applyAlignment="0" applyProtection="0"/>
    <xf numFmtId="0" fontId="104" fillId="59" borderId="0" applyNumberFormat="0" applyBorder="0" applyAlignment="0" applyProtection="0"/>
    <xf numFmtId="0" fontId="104" fillId="59" borderId="0" applyNumberFormat="0" applyBorder="0" applyAlignment="0" applyProtection="0"/>
    <xf numFmtId="0" fontId="104" fillId="59" borderId="0" applyNumberFormat="0" applyBorder="0" applyAlignment="0" applyProtection="0"/>
    <xf numFmtId="0" fontId="104" fillId="59" borderId="0" applyNumberFormat="0" applyBorder="0" applyAlignment="0" applyProtection="0"/>
    <xf numFmtId="0" fontId="104" fillId="58" borderId="0" applyNumberFormat="0" applyBorder="0" applyAlignment="0" applyProtection="0"/>
    <xf numFmtId="0" fontId="104" fillId="58" borderId="0" applyNumberFormat="0" applyBorder="0" applyAlignment="0" applyProtection="0"/>
    <xf numFmtId="0" fontId="104" fillId="59" borderId="0" applyNumberFormat="0" applyBorder="0" applyAlignment="0" applyProtection="0"/>
    <xf numFmtId="0" fontId="104" fillId="58" borderId="0" applyNumberFormat="0" applyBorder="0" applyAlignment="0" applyProtection="0"/>
    <xf numFmtId="0" fontId="104" fillId="58" borderId="0" applyNumberFormat="0" applyBorder="0" applyAlignment="0" applyProtection="0"/>
    <xf numFmtId="0" fontId="104" fillId="58" borderId="0" applyNumberFormat="0" applyBorder="0" applyAlignment="0" applyProtection="0"/>
    <xf numFmtId="0" fontId="104" fillId="58" borderId="0" applyNumberFormat="0" applyBorder="0" applyAlignment="0" applyProtection="0"/>
    <xf numFmtId="0" fontId="104" fillId="59"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61" borderId="0" applyNumberFormat="0" applyBorder="0" applyAlignment="0" applyProtection="0"/>
    <xf numFmtId="0" fontId="104" fillId="61" borderId="0" applyNumberFormat="0" applyBorder="0" applyAlignment="0" applyProtection="0"/>
    <xf numFmtId="0" fontId="104" fillId="51" borderId="0" applyNumberFormat="0" applyBorder="0" applyAlignment="0" applyProtection="0"/>
    <xf numFmtId="0" fontId="104" fillId="61" borderId="0" applyNumberFormat="0" applyBorder="0" applyAlignment="0" applyProtection="0"/>
    <xf numFmtId="0" fontId="104" fillId="61" borderId="0" applyNumberFormat="0" applyBorder="0" applyAlignment="0" applyProtection="0"/>
    <xf numFmtId="0" fontId="104" fillId="61" borderId="0" applyNumberFormat="0" applyBorder="0" applyAlignment="0" applyProtection="0"/>
    <xf numFmtId="0" fontId="104" fillId="61" borderId="0" applyNumberFormat="0" applyBorder="0" applyAlignment="0" applyProtection="0"/>
    <xf numFmtId="0" fontId="104" fillId="51"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62" borderId="0" applyNumberFormat="0" applyBorder="0" applyAlignment="0" applyProtection="0"/>
    <xf numFmtId="0" fontId="104" fillId="62" borderId="0" applyNumberFormat="0" applyBorder="0" applyAlignment="0" applyProtection="0"/>
    <xf numFmtId="0" fontId="104" fillId="54" borderId="0" applyNumberFormat="0" applyBorder="0" applyAlignment="0" applyProtection="0"/>
    <xf numFmtId="0" fontId="104" fillId="62" borderId="0" applyNumberFormat="0" applyBorder="0" applyAlignment="0" applyProtection="0"/>
    <xf numFmtId="0" fontId="104" fillId="62" borderId="0" applyNumberFormat="0" applyBorder="0" applyAlignment="0" applyProtection="0"/>
    <xf numFmtId="0" fontId="104" fillId="62" borderId="0" applyNumberFormat="0" applyBorder="0" applyAlignment="0" applyProtection="0"/>
    <xf numFmtId="0" fontId="104" fillId="62" borderId="0" applyNumberFormat="0" applyBorder="0" applyAlignment="0" applyProtection="0"/>
    <xf numFmtId="0" fontId="104" fillId="54" borderId="0" applyNumberFormat="0" applyBorder="0" applyAlignment="0" applyProtection="0"/>
    <xf numFmtId="0" fontId="104" fillId="57" borderId="0" applyNumberFormat="0" applyBorder="0" applyAlignment="0" applyProtection="0"/>
    <xf numFmtId="0" fontId="104" fillId="57" borderId="0" applyNumberFormat="0" applyBorder="0" applyAlignment="0" applyProtection="0"/>
    <xf numFmtId="0" fontId="104" fillId="57" borderId="0" applyNumberFormat="0" applyBorder="0" applyAlignment="0" applyProtection="0"/>
    <xf numFmtId="0" fontId="104" fillId="57" borderId="0" applyNumberFormat="0" applyBorder="0" applyAlignment="0" applyProtection="0"/>
    <xf numFmtId="0" fontId="104" fillId="57" borderId="0" applyNumberFormat="0" applyBorder="0" applyAlignment="0" applyProtection="0"/>
    <xf numFmtId="0" fontId="104" fillId="57" borderId="0" applyNumberFormat="0" applyBorder="0" applyAlignment="0" applyProtection="0"/>
    <xf numFmtId="0" fontId="104" fillId="57" borderId="0" applyNumberFormat="0" applyBorder="0" applyAlignment="0" applyProtection="0"/>
    <xf numFmtId="0" fontId="104" fillId="63" borderId="0" applyNumberFormat="0" applyBorder="0" applyAlignment="0" applyProtection="0"/>
    <xf numFmtId="0" fontId="104" fillId="63" borderId="0" applyNumberFormat="0" applyBorder="0" applyAlignment="0" applyProtection="0"/>
    <xf numFmtId="0" fontId="104" fillId="57" borderId="0" applyNumberFormat="0" applyBorder="0" applyAlignment="0" applyProtection="0"/>
    <xf numFmtId="0" fontId="104" fillId="63" borderId="0" applyNumberFormat="0" applyBorder="0" applyAlignment="0" applyProtection="0"/>
    <xf numFmtId="0" fontId="104" fillId="63" borderId="0" applyNumberFormat="0" applyBorder="0" applyAlignment="0" applyProtection="0"/>
    <xf numFmtId="0" fontId="104" fillId="63" borderId="0" applyNumberFormat="0" applyBorder="0" applyAlignment="0" applyProtection="0"/>
    <xf numFmtId="0" fontId="104" fillId="63" borderId="0" applyNumberFormat="0" applyBorder="0" applyAlignment="0" applyProtection="0"/>
    <xf numFmtId="0" fontId="104" fillId="57" borderId="0" applyNumberFormat="0" applyBorder="0" applyAlignment="0" applyProtection="0"/>
    <xf numFmtId="0" fontId="20" fillId="60" borderId="0" applyNumberFormat="0" applyBorder="0" applyAlignment="0" applyProtection="0"/>
    <xf numFmtId="0" fontId="124" fillId="60" borderId="0" applyNumberFormat="0" applyBorder="0" applyAlignment="0" applyProtection="0"/>
    <xf numFmtId="0" fontId="104" fillId="60" borderId="0" applyNumberFormat="0" applyBorder="0" applyAlignment="0" applyProtection="0"/>
    <xf numFmtId="0" fontId="104" fillId="60" borderId="0" applyNumberFormat="0" applyBorder="0" applyAlignment="0" applyProtection="0"/>
    <xf numFmtId="0" fontId="16" fillId="60" borderId="0" applyNumberFormat="0" applyBorder="0" applyAlignment="0" applyProtection="0"/>
    <xf numFmtId="0" fontId="104" fillId="60" borderId="0" applyNumberFormat="0" applyBorder="0" applyAlignment="0" applyProtection="0"/>
    <xf numFmtId="0" fontId="104" fillId="60" borderId="0" applyNumberFormat="0" applyBorder="0" applyAlignment="0" applyProtection="0"/>
    <xf numFmtId="0" fontId="124" fillId="60" borderId="0" applyNumberFormat="0" applyBorder="0" applyAlignment="0" applyProtection="0"/>
    <xf numFmtId="0" fontId="20" fillId="60" borderId="0" applyNumberFormat="0" applyBorder="0" applyAlignment="0" applyProtection="0"/>
    <xf numFmtId="0" fontId="16" fillId="62" borderId="0" applyNumberFormat="0" applyBorder="0" applyAlignment="0" applyProtection="0"/>
    <xf numFmtId="0" fontId="20" fillId="57" borderId="0" applyNumberFormat="0" applyBorder="0" applyAlignment="0" applyProtection="0"/>
    <xf numFmtId="0" fontId="124" fillId="57" borderId="0" applyNumberFormat="0" applyBorder="0" applyAlignment="0" applyProtection="0"/>
    <xf numFmtId="0" fontId="104" fillId="57" borderId="0" applyNumberFormat="0" applyBorder="0" applyAlignment="0" applyProtection="0"/>
    <xf numFmtId="0" fontId="104" fillId="57" borderId="0" applyNumberFormat="0" applyBorder="0" applyAlignment="0" applyProtection="0"/>
    <xf numFmtId="0" fontId="16" fillId="57" borderId="0" applyNumberFormat="0" applyBorder="0" applyAlignment="0" applyProtection="0"/>
    <xf numFmtId="0" fontId="104" fillId="57" borderId="0" applyNumberFormat="0" applyBorder="0" applyAlignment="0" applyProtection="0"/>
    <xf numFmtId="0" fontId="104" fillId="57" borderId="0" applyNumberFormat="0" applyBorder="0" applyAlignment="0" applyProtection="0"/>
    <xf numFmtId="0" fontId="124" fillId="57" borderId="0" applyNumberFormat="0" applyBorder="0" applyAlignment="0" applyProtection="0"/>
    <xf numFmtId="0" fontId="20" fillId="57" borderId="0" applyNumberFormat="0" applyBorder="0" applyAlignment="0" applyProtection="0"/>
    <xf numFmtId="0" fontId="16" fillId="69" borderId="0" applyNumberFormat="0" applyBorder="0" applyAlignment="0" applyProtection="0"/>
    <xf numFmtId="0" fontId="20" fillId="58" borderId="0" applyNumberFormat="0" applyBorder="0" applyAlignment="0" applyProtection="0"/>
    <xf numFmtId="0" fontId="124" fillId="58" borderId="0" applyNumberFormat="0" applyBorder="0" applyAlignment="0" applyProtection="0"/>
    <xf numFmtId="0" fontId="104" fillId="58" borderId="0" applyNumberFormat="0" applyBorder="0" applyAlignment="0" applyProtection="0"/>
    <xf numFmtId="0" fontId="104" fillId="58" borderId="0" applyNumberFormat="0" applyBorder="0" applyAlignment="0" applyProtection="0"/>
    <xf numFmtId="0" fontId="16" fillId="58" borderId="0" applyNumberFormat="0" applyBorder="0" applyAlignment="0" applyProtection="0"/>
    <xf numFmtId="0" fontId="104" fillId="58" borderId="0" applyNumberFormat="0" applyBorder="0" applyAlignment="0" applyProtection="0"/>
    <xf numFmtId="0" fontId="104" fillId="58" borderId="0" applyNumberFormat="0" applyBorder="0" applyAlignment="0" applyProtection="0"/>
    <xf numFmtId="0" fontId="124" fillId="58" borderId="0" applyNumberFormat="0" applyBorder="0" applyAlignment="0" applyProtection="0"/>
    <xf numFmtId="0" fontId="20" fillId="58" borderId="0" applyNumberFormat="0" applyBorder="0" applyAlignment="0" applyProtection="0"/>
    <xf numFmtId="0" fontId="16" fillId="70" borderId="0" applyNumberFormat="0" applyBorder="0" applyAlignment="0" applyProtection="0"/>
    <xf numFmtId="0" fontId="20" fillId="61" borderId="0" applyNumberFormat="0" applyBorder="0" applyAlignment="0" applyProtection="0"/>
    <xf numFmtId="0" fontId="124" fillId="61" borderId="0" applyNumberFormat="0" applyBorder="0" applyAlignment="0" applyProtection="0"/>
    <xf numFmtId="0" fontId="104" fillId="61" borderId="0" applyNumberFormat="0" applyBorder="0" applyAlignment="0" applyProtection="0"/>
    <xf numFmtId="0" fontId="104" fillId="61" borderId="0" applyNumberFormat="0" applyBorder="0" applyAlignment="0" applyProtection="0"/>
    <xf numFmtId="0" fontId="16" fillId="61" borderId="0" applyNumberFormat="0" applyBorder="0" applyAlignment="0" applyProtection="0"/>
    <xf numFmtId="0" fontId="104" fillId="61" borderId="0" applyNumberFormat="0" applyBorder="0" applyAlignment="0" applyProtection="0"/>
    <xf numFmtId="0" fontId="104" fillId="61" borderId="0" applyNumberFormat="0" applyBorder="0" applyAlignment="0" applyProtection="0"/>
    <xf numFmtId="0" fontId="124" fillId="61" borderId="0" applyNumberFormat="0" applyBorder="0" applyAlignment="0" applyProtection="0"/>
    <xf numFmtId="0" fontId="20" fillId="61" borderId="0" applyNumberFormat="0" applyBorder="0" applyAlignment="0" applyProtection="0"/>
    <xf numFmtId="0" fontId="16" fillId="67" borderId="0" applyNumberFormat="0" applyBorder="0" applyAlignment="0" applyProtection="0"/>
    <xf numFmtId="0" fontId="20" fillId="62" borderId="0" applyNumberFormat="0" applyBorder="0" applyAlignment="0" applyProtection="0"/>
    <xf numFmtId="0" fontId="124" fillId="62" borderId="0" applyNumberFormat="0" applyBorder="0" applyAlignment="0" applyProtection="0"/>
    <xf numFmtId="0" fontId="104" fillId="62" borderId="0" applyNumberFormat="0" applyBorder="0" applyAlignment="0" applyProtection="0"/>
    <xf numFmtId="0" fontId="104" fillId="62" borderId="0" applyNumberFormat="0" applyBorder="0" applyAlignment="0" applyProtection="0"/>
    <xf numFmtId="0" fontId="16" fillId="62" borderId="0" applyNumberFormat="0" applyBorder="0" applyAlignment="0" applyProtection="0"/>
    <xf numFmtId="0" fontId="104" fillId="62" borderId="0" applyNumberFormat="0" applyBorder="0" applyAlignment="0" applyProtection="0"/>
    <xf numFmtId="0" fontId="104" fillId="62" borderId="0" applyNumberFormat="0" applyBorder="0" applyAlignment="0" applyProtection="0"/>
    <xf numFmtId="0" fontId="124" fillId="62" borderId="0" applyNumberFormat="0" applyBorder="0" applyAlignment="0" applyProtection="0"/>
    <xf numFmtId="0" fontId="20" fillId="62" borderId="0" applyNumberFormat="0" applyBorder="0" applyAlignment="0" applyProtection="0"/>
    <xf numFmtId="0" fontId="16" fillId="54" borderId="0" applyNumberFormat="0" applyBorder="0" applyAlignment="0" applyProtection="0"/>
    <xf numFmtId="0" fontId="20" fillId="63" borderId="0" applyNumberFormat="0" applyBorder="0" applyAlignment="0" applyProtection="0"/>
    <xf numFmtId="0" fontId="124" fillId="63" borderId="0" applyNumberFormat="0" applyBorder="0" applyAlignment="0" applyProtection="0"/>
    <xf numFmtId="0" fontId="104" fillId="63" borderId="0" applyNumberFormat="0" applyBorder="0" applyAlignment="0" applyProtection="0"/>
    <xf numFmtId="0" fontId="104" fillId="63" borderId="0" applyNumberFormat="0" applyBorder="0" applyAlignment="0" applyProtection="0"/>
    <xf numFmtId="0" fontId="16" fillId="63" borderId="0" applyNumberFormat="0" applyBorder="0" applyAlignment="0" applyProtection="0"/>
    <xf numFmtId="0" fontId="104" fillId="63" borderId="0" applyNumberFormat="0" applyBorder="0" applyAlignment="0" applyProtection="0"/>
    <xf numFmtId="0" fontId="104" fillId="63" borderId="0" applyNumberFormat="0" applyBorder="0" applyAlignment="0" applyProtection="0"/>
    <xf numFmtId="0" fontId="124" fillId="63" borderId="0" applyNumberFormat="0" applyBorder="0" applyAlignment="0" applyProtection="0"/>
    <xf numFmtId="0" fontId="20" fillId="63" borderId="0" applyNumberFormat="0" applyBorder="0" applyAlignment="0" applyProtection="0"/>
    <xf numFmtId="0" fontId="16" fillId="55" borderId="0" applyNumberFormat="0" applyBorder="0" applyAlignment="0" applyProtection="0"/>
    <xf numFmtId="0" fontId="104" fillId="73" borderId="0" applyNumberFormat="0" applyBorder="0" applyAlignment="0" applyProtection="0"/>
    <xf numFmtId="0" fontId="104" fillId="73" borderId="0" applyNumberFormat="0" applyBorder="0" applyAlignment="0" applyProtection="0"/>
    <xf numFmtId="0" fontId="104" fillId="73" borderId="0" applyNumberFormat="0" applyBorder="0" applyAlignment="0" applyProtection="0"/>
    <xf numFmtId="0" fontId="104" fillId="73" borderId="0" applyNumberFormat="0" applyBorder="0" applyAlignment="0" applyProtection="0"/>
    <xf numFmtId="0" fontId="104" fillId="73" borderId="0" applyNumberFormat="0" applyBorder="0" applyAlignment="0" applyProtection="0"/>
    <xf numFmtId="0" fontId="104" fillId="73" borderId="0" applyNumberFormat="0" applyBorder="0" applyAlignment="0" applyProtection="0"/>
    <xf numFmtId="0" fontId="104" fillId="73" borderId="0" applyNumberFormat="0" applyBorder="0" applyAlignment="0" applyProtection="0"/>
    <xf numFmtId="0" fontId="104" fillId="66" borderId="0" applyNumberFormat="0" applyBorder="0" applyAlignment="0" applyProtection="0"/>
    <xf numFmtId="0" fontId="104" fillId="66" borderId="0" applyNumberFormat="0" applyBorder="0" applyAlignment="0" applyProtection="0"/>
    <xf numFmtId="0" fontId="104" fillId="73" borderId="0" applyNumberFormat="0" applyBorder="0" applyAlignment="0" applyProtection="0"/>
    <xf numFmtId="0" fontId="104" fillId="66" borderId="0" applyNumberFormat="0" applyBorder="0" applyAlignment="0" applyProtection="0"/>
    <xf numFmtId="0" fontId="104" fillId="66" borderId="0" applyNumberFormat="0" applyBorder="0" applyAlignment="0" applyProtection="0"/>
    <xf numFmtId="0" fontId="104" fillId="66" borderId="0" applyNumberFormat="0" applyBorder="0" applyAlignment="0" applyProtection="0"/>
    <xf numFmtId="0" fontId="104" fillId="66" borderId="0" applyNumberFormat="0" applyBorder="0" applyAlignment="0" applyProtection="0"/>
    <xf numFmtId="0" fontId="104" fillId="73" borderId="0" applyNumberFormat="0" applyBorder="0" applyAlignment="0" applyProtection="0"/>
    <xf numFmtId="0" fontId="104" fillId="69" borderId="0" applyNumberFormat="0" applyBorder="0" applyAlignment="0" applyProtection="0"/>
    <xf numFmtId="0" fontId="104" fillId="69" borderId="0" applyNumberFormat="0" applyBorder="0" applyAlignment="0" applyProtection="0"/>
    <xf numFmtId="0" fontId="104" fillId="69" borderId="0" applyNumberFormat="0" applyBorder="0" applyAlignment="0" applyProtection="0"/>
    <xf numFmtId="0" fontId="104" fillId="69" borderId="0" applyNumberFormat="0" applyBorder="0" applyAlignment="0" applyProtection="0"/>
    <xf numFmtId="0" fontId="104" fillId="69" borderId="0" applyNumberFormat="0" applyBorder="0" applyAlignment="0" applyProtection="0"/>
    <xf numFmtId="0" fontId="104" fillId="69" borderId="0" applyNumberFormat="0" applyBorder="0" applyAlignment="0" applyProtection="0"/>
    <xf numFmtId="0" fontId="104" fillId="69" borderId="0" applyNumberFormat="0" applyBorder="0" applyAlignment="0" applyProtection="0"/>
    <xf numFmtId="0" fontId="104" fillId="67" borderId="0" applyNumberFormat="0" applyBorder="0" applyAlignment="0" applyProtection="0"/>
    <xf numFmtId="0" fontId="104" fillId="67" borderId="0" applyNumberFormat="0" applyBorder="0" applyAlignment="0" applyProtection="0"/>
    <xf numFmtId="0" fontId="104" fillId="69" borderId="0" applyNumberFormat="0" applyBorder="0" applyAlignment="0" applyProtection="0"/>
    <xf numFmtId="0" fontId="104" fillId="67" borderId="0" applyNumberFormat="0" applyBorder="0" applyAlignment="0" applyProtection="0"/>
    <xf numFmtId="0" fontId="104" fillId="67" borderId="0" applyNumberFormat="0" applyBorder="0" applyAlignment="0" applyProtection="0"/>
    <xf numFmtId="0" fontId="104" fillId="67" borderId="0" applyNumberFormat="0" applyBorder="0" applyAlignment="0" applyProtection="0"/>
    <xf numFmtId="0" fontId="104" fillId="67" borderId="0" applyNumberFormat="0" applyBorder="0" applyAlignment="0" applyProtection="0"/>
    <xf numFmtId="0" fontId="104" fillId="69" borderId="0" applyNumberFormat="0" applyBorder="0" applyAlignment="0" applyProtection="0"/>
    <xf numFmtId="0" fontId="104" fillId="59" borderId="0" applyNumberFormat="0" applyBorder="0" applyAlignment="0" applyProtection="0"/>
    <xf numFmtId="0" fontId="104" fillId="59" borderId="0" applyNumberFormat="0" applyBorder="0" applyAlignment="0" applyProtection="0"/>
    <xf numFmtId="0" fontId="104" fillId="59" borderId="0" applyNumberFormat="0" applyBorder="0" applyAlignment="0" applyProtection="0"/>
    <xf numFmtId="0" fontId="104" fillId="59" borderId="0" applyNumberFormat="0" applyBorder="0" applyAlignment="0" applyProtection="0"/>
    <xf numFmtId="0" fontId="104" fillId="59" borderId="0" applyNumberFormat="0" applyBorder="0" applyAlignment="0" applyProtection="0"/>
    <xf numFmtId="0" fontId="104" fillId="59" borderId="0" applyNumberFormat="0" applyBorder="0" applyAlignment="0" applyProtection="0"/>
    <xf numFmtId="0" fontId="104" fillId="59" borderId="0" applyNumberFormat="0" applyBorder="0" applyAlignment="0" applyProtection="0"/>
    <xf numFmtId="0" fontId="104" fillId="68" borderId="0" applyNumberFormat="0" applyBorder="0" applyAlignment="0" applyProtection="0"/>
    <xf numFmtId="0" fontId="104" fillId="68" borderId="0" applyNumberFormat="0" applyBorder="0" applyAlignment="0" applyProtection="0"/>
    <xf numFmtId="0" fontId="104" fillId="59" borderId="0" applyNumberFormat="0" applyBorder="0" applyAlignment="0" applyProtection="0"/>
    <xf numFmtId="0" fontId="104" fillId="68" borderId="0" applyNumberFormat="0" applyBorder="0" applyAlignment="0" applyProtection="0"/>
    <xf numFmtId="0" fontId="104" fillId="68" borderId="0" applyNumberFormat="0" applyBorder="0" applyAlignment="0" applyProtection="0"/>
    <xf numFmtId="0" fontId="104" fillId="68" borderId="0" applyNumberFormat="0" applyBorder="0" applyAlignment="0" applyProtection="0"/>
    <xf numFmtId="0" fontId="104" fillId="68" borderId="0" applyNumberFormat="0" applyBorder="0" applyAlignment="0" applyProtection="0"/>
    <xf numFmtId="0" fontId="104" fillId="59" borderId="0" applyNumberFormat="0" applyBorder="0" applyAlignment="0" applyProtection="0"/>
    <xf numFmtId="0" fontId="104" fillId="74" borderId="0" applyNumberFormat="0" applyBorder="0" applyAlignment="0" applyProtection="0"/>
    <xf numFmtId="0" fontId="104" fillId="74" borderId="0" applyNumberFormat="0" applyBorder="0" applyAlignment="0" applyProtection="0"/>
    <xf numFmtId="0" fontId="104" fillId="74" borderId="0" applyNumberFormat="0" applyBorder="0" applyAlignment="0" applyProtection="0"/>
    <xf numFmtId="0" fontId="104" fillId="74" borderId="0" applyNumberFormat="0" applyBorder="0" applyAlignment="0" applyProtection="0"/>
    <xf numFmtId="0" fontId="104" fillId="74" borderId="0" applyNumberFormat="0" applyBorder="0" applyAlignment="0" applyProtection="0"/>
    <xf numFmtId="0" fontId="104" fillId="74" borderId="0" applyNumberFormat="0" applyBorder="0" applyAlignment="0" applyProtection="0"/>
    <xf numFmtId="0" fontId="104" fillId="74" borderId="0" applyNumberFormat="0" applyBorder="0" applyAlignment="0" applyProtection="0"/>
    <xf numFmtId="0" fontId="104" fillId="61" borderId="0" applyNumberFormat="0" applyBorder="0" applyAlignment="0" applyProtection="0"/>
    <xf numFmtId="0" fontId="104" fillId="61" borderId="0" applyNumberFormat="0" applyBorder="0" applyAlignment="0" applyProtection="0"/>
    <xf numFmtId="0" fontId="104" fillId="74" borderId="0" applyNumberFormat="0" applyBorder="0" applyAlignment="0" applyProtection="0"/>
    <xf numFmtId="0" fontId="104" fillId="61" borderId="0" applyNumberFormat="0" applyBorder="0" applyAlignment="0" applyProtection="0"/>
    <xf numFmtId="0" fontId="104" fillId="61" borderId="0" applyNumberFormat="0" applyBorder="0" applyAlignment="0" applyProtection="0"/>
    <xf numFmtId="0" fontId="104" fillId="61" borderId="0" applyNumberFormat="0" applyBorder="0" applyAlignment="0" applyProtection="0"/>
    <xf numFmtId="0" fontId="104" fillId="61" borderId="0" applyNumberFormat="0" applyBorder="0" applyAlignment="0" applyProtection="0"/>
    <xf numFmtId="0" fontId="104" fillId="74" borderId="0" applyNumberFormat="0" applyBorder="0" applyAlignment="0" applyProtection="0"/>
    <xf numFmtId="0" fontId="104" fillId="62" borderId="0" applyNumberFormat="0" applyBorder="0" applyAlignment="0" applyProtection="0"/>
    <xf numFmtId="0" fontId="104" fillId="62" borderId="0" applyNumberFormat="0" applyBorder="0" applyAlignment="0" applyProtection="0"/>
    <xf numFmtId="0" fontId="104" fillId="62" borderId="0" applyNumberFormat="0" applyBorder="0" applyAlignment="0" applyProtection="0"/>
    <xf numFmtId="0" fontId="104" fillId="67" borderId="0" applyNumberFormat="0" applyBorder="0" applyAlignment="0" applyProtection="0"/>
    <xf numFmtId="0" fontId="104" fillId="67" borderId="0" applyNumberFormat="0" applyBorder="0" applyAlignment="0" applyProtection="0"/>
    <xf numFmtId="0" fontId="104" fillId="67" borderId="0" applyNumberFormat="0" applyBorder="0" applyAlignment="0" applyProtection="0"/>
    <xf numFmtId="0" fontId="104" fillId="67" borderId="0" applyNumberFormat="0" applyBorder="0" applyAlignment="0" applyProtection="0"/>
    <xf numFmtId="0" fontId="104" fillId="67" borderId="0" applyNumberFormat="0" applyBorder="0" applyAlignment="0" applyProtection="0"/>
    <xf numFmtId="0" fontId="104" fillId="67" borderId="0" applyNumberFormat="0" applyBorder="0" applyAlignment="0" applyProtection="0"/>
    <xf numFmtId="0" fontId="104" fillId="67" borderId="0" applyNumberFormat="0" applyBorder="0" applyAlignment="0" applyProtection="0"/>
    <xf numFmtId="0" fontId="104" fillId="69" borderId="0" applyNumberFormat="0" applyBorder="0" applyAlignment="0" applyProtection="0"/>
    <xf numFmtId="0" fontId="104" fillId="69" borderId="0" applyNumberFormat="0" applyBorder="0" applyAlignment="0" applyProtection="0"/>
    <xf numFmtId="0" fontId="104" fillId="67" borderId="0" applyNumberFormat="0" applyBorder="0" applyAlignment="0" applyProtection="0"/>
    <xf numFmtId="0" fontId="104" fillId="69" borderId="0" applyNumberFormat="0" applyBorder="0" applyAlignment="0" applyProtection="0"/>
    <xf numFmtId="0" fontId="104" fillId="69" borderId="0" applyNumberFormat="0" applyBorder="0" applyAlignment="0" applyProtection="0"/>
    <xf numFmtId="0" fontId="104" fillId="69" borderId="0" applyNumberFormat="0" applyBorder="0" applyAlignment="0" applyProtection="0"/>
    <xf numFmtId="0" fontId="104" fillId="69" borderId="0" applyNumberFormat="0" applyBorder="0" applyAlignment="0" applyProtection="0"/>
    <xf numFmtId="0" fontId="104" fillId="67"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1" borderId="0" applyNumberFormat="0" applyBorder="0" applyAlignment="0" applyProtection="0"/>
    <xf numFmtId="0" fontId="111" fillId="51" borderId="0" applyNumberFormat="0" applyBorder="0" applyAlignment="0" applyProtection="0"/>
    <xf numFmtId="0" fontId="111" fillId="53" borderId="0" applyNumberFormat="0" applyBorder="0" applyAlignment="0" applyProtection="0"/>
    <xf numFmtId="0" fontId="111" fillId="51" borderId="0" applyNumberFormat="0" applyBorder="0" applyAlignment="0" applyProtection="0"/>
    <xf numFmtId="0" fontId="111" fillId="51" borderId="0" applyNumberFormat="0" applyBorder="0" applyAlignment="0" applyProtection="0"/>
    <xf numFmtId="0" fontId="111" fillId="51" borderId="0" applyNumberFormat="0" applyBorder="0" applyAlignment="0" applyProtection="0"/>
    <xf numFmtId="0" fontId="111" fillId="51" borderId="0" applyNumberFormat="0" applyBorder="0" applyAlignment="0" applyProtection="0"/>
    <xf numFmtId="0" fontId="111" fillId="53" borderId="0" applyNumberFormat="0" applyBorder="0" applyAlignment="0" applyProtection="0"/>
    <xf numFmtId="0" fontId="20" fillId="52" borderId="0" applyNumberFormat="0" applyBorder="0" applyAlignment="0" applyProtection="0"/>
    <xf numFmtId="0" fontId="124" fillId="52" borderId="0" applyNumberFormat="0" applyBorder="0" applyAlignment="0" applyProtection="0"/>
    <xf numFmtId="0" fontId="105" fillId="52" borderId="0" applyNumberFormat="0" applyBorder="0" applyAlignment="0" applyProtection="0"/>
    <xf numFmtId="0" fontId="105" fillId="52" borderId="0" applyNumberFormat="0" applyBorder="0" applyAlignment="0" applyProtection="0"/>
    <xf numFmtId="0" fontId="5" fillId="52" borderId="0" applyNumberFormat="0" applyBorder="0" applyAlignment="0" applyProtection="0"/>
    <xf numFmtId="0" fontId="105" fillId="52" borderId="0" applyNumberFormat="0" applyBorder="0" applyAlignment="0" applyProtection="0"/>
    <xf numFmtId="0" fontId="105" fillId="52" borderId="0" applyNumberFormat="0" applyBorder="0" applyAlignment="0" applyProtection="0"/>
    <xf numFmtId="0" fontId="124" fillId="52" borderId="0" applyNumberFormat="0" applyBorder="0" applyAlignment="0" applyProtection="0"/>
    <xf numFmtId="0" fontId="20" fillId="52" borderId="0" applyNumberFormat="0" applyBorder="0" applyAlignment="0" applyProtection="0"/>
    <xf numFmtId="0" fontId="5" fillId="54" borderId="0" applyNumberFormat="0" applyBorder="0" applyAlignment="0" applyProtection="0"/>
    <xf numFmtId="0" fontId="120" fillId="72" borderId="37" applyNumberFormat="0" applyAlignment="0" applyProtection="0"/>
    <xf numFmtId="0" fontId="106" fillId="64" borderId="37" applyNumberFormat="0" applyAlignment="0" applyProtection="0"/>
    <xf numFmtId="0" fontId="106" fillId="64" borderId="37" applyNumberFormat="0" applyAlignment="0" applyProtection="0"/>
    <xf numFmtId="0" fontId="106" fillId="64" borderId="37" applyNumberFormat="0" applyAlignment="0" applyProtection="0"/>
    <xf numFmtId="0" fontId="20" fillId="64" borderId="37" applyNumberFormat="0" applyAlignment="0" applyProtection="0"/>
    <xf numFmtId="0" fontId="124" fillId="64" borderId="37" applyNumberFormat="0" applyAlignment="0" applyProtection="0"/>
    <xf numFmtId="0" fontId="127" fillId="64" borderId="4" applyNumberFormat="0" applyAlignment="0" applyProtection="0"/>
    <xf numFmtId="0" fontId="106" fillId="64" borderId="37" applyNumberFormat="0" applyAlignment="0" applyProtection="0"/>
    <xf numFmtId="0" fontId="106" fillId="64" borderId="37" applyNumberFormat="0" applyAlignment="0" applyProtection="0"/>
    <xf numFmtId="0" fontId="124" fillId="64" borderId="37" applyNumberFormat="0" applyAlignment="0" applyProtection="0"/>
    <xf numFmtId="0" fontId="20" fillId="64" borderId="37" applyNumberFormat="0" applyAlignment="0" applyProtection="0"/>
    <xf numFmtId="0" fontId="126" fillId="72" borderId="4" applyNumberFormat="0" applyAlignment="0" applyProtection="0"/>
    <xf numFmtId="0" fontId="20" fillId="65" borderId="38" applyNumberFormat="0" applyAlignment="0" applyProtection="0"/>
    <xf numFmtId="0" fontId="124" fillId="65" borderId="38" applyNumberFormat="0" applyAlignment="0" applyProtection="0"/>
    <xf numFmtId="0" fontId="107" fillId="65" borderId="38" applyNumberFormat="0" applyAlignment="0" applyProtection="0"/>
    <xf numFmtId="0" fontId="107" fillId="65" borderId="38" applyNumberFormat="0" applyAlignment="0" applyProtection="0"/>
    <xf numFmtId="0" fontId="107" fillId="65" borderId="38" applyNumberFormat="0" applyAlignment="0" applyProtection="0"/>
    <xf numFmtId="0" fontId="107" fillId="65" borderId="38" applyNumberFormat="0" applyAlignment="0" applyProtection="0"/>
    <xf numFmtId="0" fontId="124" fillId="65" borderId="38" applyNumberFormat="0" applyAlignment="0" applyProtection="0"/>
    <xf numFmtId="0" fontId="20" fillId="65" borderId="38" applyNumberFormat="0" applyAlignment="0" applyProtection="0"/>
    <xf numFmtId="0" fontId="20" fillId="0" borderId="39" applyNumberFormat="0" applyFill="0" applyAlignment="0" applyProtection="0"/>
    <xf numFmtId="0" fontId="124" fillId="0" borderId="39" applyNumberFormat="0" applyFill="0" applyAlignment="0" applyProtection="0"/>
    <xf numFmtId="0" fontId="108" fillId="0" borderId="39" applyNumberFormat="0" applyFill="0" applyAlignment="0" applyProtection="0"/>
    <xf numFmtId="0" fontId="108" fillId="0" borderId="39" applyNumberFormat="0" applyFill="0" applyAlignment="0" applyProtection="0"/>
    <xf numFmtId="0" fontId="124" fillId="0" borderId="39" applyNumberFormat="0" applyFill="0" applyAlignment="0" applyProtection="0"/>
    <xf numFmtId="0" fontId="20" fillId="0" borderId="39" applyNumberFormat="0" applyFill="0" applyAlignment="0" applyProtection="0"/>
    <xf numFmtId="0" fontId="114" fillId="0" borderId="46" applyNumberFormat="0" applyFill="0" applyAlignment="0" applyProtection="0"/>
    <xf numFmtId="0" fontId="107" fillId="65" borderId="38" applyNumberFormat="0" applyAlignment="0" applyProtection="0"/>
    <xf numFmtId="0" fontId="107" fillId="65" borderId="38" applyNumberFormat="0" applyAlignment="0" applyProtection="0"/>
    <xf numFmtId="0" fontId="107" fillId="65" borderId="38" applyNumberFormat="0" applyAlignment="0" applyProtection="0"/>
    <xf numFmtId="0" fontId="107" fillId="65" borderId="38" applyNumberFormat="0" applyAlignment="0" applyProtection="0"/>
    <xf numFmtId="0" fontId="86" fillId="0" borderId="47">
      <alignment horizontal="center"/>
    </xf>
    <xf numFmtId="172" fontId="93" fillId="0" borderId="0" applyFont="0" applyFill="0" applyBorder="0" applyAlignment="0" applyProtection="0"/>
    <xf numFmtId="172" fontId="93" fillId="0" borderId="0" applyFont="0" applyFill="0" applyBorder="0" applyAlignment="0" applyProtection="0"/>
    <xf numFmtId="172" fontId="93" fillId="0" borderId="0" applyFont="0" applyFill="0" applyBorder="0" applyAlignment="0" applyProtection="0"/>
    <xf numFmtId="43" fontId="93" fillId="0" borderId="0" applyFont="0" applyFill="0" applyBorder="0" applyAlignment="0" applyProtection="0"/>
    <xf numFmtId="172"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172" fontId="93" fillId="0" borderId="0" applyFont="0" applyFill="0" applyBorder="0" applyAlignment="0" applyProtection="0"/>
    <xf numFmtId="172" fontId="93" fillId="0" borderId="0" applyFont="0" applyFill="0" applyBorder="0" applyAlignment="0" applyProtection="0"/>
    <xf numFmtId="172" fontId="93" fillId="0" borderId="0" applyFont="0" applyFill="0" applyBorder="0" applyAlignment="0" applyProtection="0"/>
    <xf numFmtId="172" fontId="93" fillId="0" borderId="0" applyFont="0" applyFill="0" applyBorder="0" applyAlignment="0" applyProtection="0"/>
    <xf numFmtId="172" fontId="93" fillId="0" borderId="0" applyFont="0" applyFill="0" applyBorder="0" applyAlignment="0" applyProtection="0"/>
    <xf numFmtId="172" fontId="9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0" fillId="0" borderId="0" applyNumberFormat="0" applyFill="0" applyBorder="0" applyAlignment="0" applyProtection="0"/>
    <xf numFmtId="0" fontId="124"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24" fillId="0" borderId="0" applyNumberFormat="0" applyFill="0" applyBorder="0" applyAlignment="0" applyProtection="0"/>
    <xf numFmtId="0" fontId="20" fillId="0" borderId="0" applyNumberFormat="0" applyFill="0" applyBorder="0" applyAlignment="0" applyProtection="0"/>
    <xf numFmtId="0" fontId="123" fillId="0" borderId="0" applyNumberFormat="0" applyFill="0" applyBorder="0" applyAlignment="0" applyProtection="0"/>
    <xf numFmtId="0" fontId="20" fillId="66" borderId="0" applyNumberFormat="0" applyBorder="0" applyAlignment="0" applyProtection="0"/>
    <xf numFmtId="0" fontId="124" fillId="66" borderId="0" applyNumberFormat="0" applyBorder="0" applyAlignment="0" applyProtection="0"/>
    <xf numFmtId="0" fontId="104" fillId="66" borderId="0" applyNumberFormat="0" applyBorder="0" applyAlignment="0" applyProtection="0"/>
    <xf numFmtId="0" fontId="104" fillId="66" borderId="0" applyNumberFormat="0" applyBorder="0" applyAlignment="0" applyProtection="0"/>
    <xf numFmtId="0" fontId="16" fillId="66" borderId="0" applyNumberFormat="0" applyBorder="0" applyAlignment="0" applyProtection="0"/>
    <xf numFmtId="0" fontId="104" fillId="66" borderId="0" applyNumberFormat="0" applyBorder="0" applyAlignment="0" applyProtection="0"/>
    <xf numFmtId="0" fontId="104" fillId="66" borderId="0" applyNumberFormat="0" applyBorder="0" applyAlignment="0" applyProtection="0"/>
    <xf numFmtId="0" fontId="124" fillId="66" borderId="0" applyNumberFormat="0" applyBorder="0" applyAlignment="0" applyProtection="0"/>
    <xf numFmtId="0" fontId="20" fillId="66" borderId="0" applyNumberFormat="0" applyBorder="0" applyAlignment="0" applyProtection="0"/>
    <xf numFmtId="0" fontId="16" fillId="62" borderId="0" applyNumberFormat="0" applyBorder="0" applyAlignment="0" applyProtection="0"/>
    <xf numFmtId="0" fontId="20" fillId="67" borderId="0" applyNumberFormat="0" applyBorder="0" applyAlignment="0" applyProtection="0"/>
    <xf numFmtId="0" fontId="124" fillId="67" borderId="0" applyNumberFormat="0" applyBorder="0" applyAlignment="0" applyProtection="0"/>
    <xf numFmtId="0" fontId="104" fillId="67" borderId="0" applyNumberFormat="0" applyBorder="0" applyAlignment="0" applyProtection="0"/>
    <xf numFmtId="0" fontId="104" fillId="67" borderId="0" applyNumberFormat="0" applyBorder="0" applyAlignment="0" applyProtection="0"/>
    <xf numFmtId="0" fontId="16" fillId="67" borderId="0" applyNumberFormat="0" applyBorder="0" applyAlignment="0" applyProtection="0"/>
    <xf numFmtId="0" fontId="104" fillId="67" borderId="0" applyNumberFormat="0" applyBorder="0" applyAlignment="0" applyProtection="0"/>
    <xf numFmtId="0" fontId="104" fillId="67" borderId="0" applyNumberFormat="0" applyBorder="0" applyAlignment="0" applyProtection="0"/>
    <xf numFmtId="0" fontId="124" fillId="67" borderId="0" applyNumberFormat="0" applyBorder="0" applyAlignment="0" applyProtection="0"/>
    <xf numFmtId="0" fontId="20" fillId="67" borderId="0" applyNumberFormat="0" applyBorder="0" applyAlignment="0" applyProtection="0"/>
    <xf numFmtId="0" fontId="16" fillId="69" borderId="0" applyNumberFormat="0" applyBorder="0" applyAlignment="0" applyProtection="0"/>
    <xf numFmtId="0" fontId="20" fillId="68" borderId="0" applyNumberFormat="0" applyBorder="0" applyAlignment="0" applyProtection="0"/>
    <xf numFmtId="0" fontId="124" fillId="68" borderId="0" applyNumberFormat="0" applyBorder="0" applyAlignment="0" applyProtection="0"/>
    <xf numFmtId="0" fontId="104" fillId="68" borderId="0" applyNumberFormat="0" applyBorder="0" applyAlignment="0" applyProtection="0"/>
    <xf numFmtId="0" fontId="104" fillId="68" borderId="0" applyNumberFormat="0" applyBorder="0" applyAlignment="0" applyProtection="0"/>
    <xf numFmtId="0" fontId="16" fillId="68" borderId="0" applyNumberFormat="0" applyBorder="0" applyAlignment="0" applyProtection="0"/>
    <xf numFmtId="0" fontId="104" fillId="68" borderId="0" applyNumberFormat="0" applyBorder="0" applyAlignment="0" applyProtection="0"/>
    <xf numFmtId="0" fontId="104" fillId="68" borderId="0" applyNumberFormat="0" applyBorder="0" applyAlignment="0" applyProtection="0"/>
    <xf numFmtId="0" fontId="124" fillId="68" borderId="0" applyNumberFormat="0" applyBorder="0" applyAlignment="0" applyProtection="0"/>
    <xf numFmtId="0" fontId="20" fillId="68" borderId="0" applyNumberFormat="0" applyBorder="0" applyAlignment="0" applyProtection="0"/>
    <xf numFmtId="0" fontId="16" fillId="59" borderId="0" applyNumberFormat="0" applyBorder="0" applyAlignment="0" applyProtection="0"/>
    <xf numFmtId="0" fontId="20" fillId="61" borderId="0" applyNumberFormat="0" applyBorder="0" applyAlignment="0" applyProtection="0"/>
    <xf numFmtId="0" fontId="124" fillId="61" borderId="0" applyNumberFormat="0" applyBorder="0" applyAlignment="0" applyProtection="0"/>
    <xf numFmtId="0" fontId="104" fillId="61" borderId="0" applyNumberFormat="0" applyBorder="0" applyAlignment="0" applyProtection="0"/>
    <xf numFmtId="0" fontId="104" fillId="61" borderId="0" applyNumberFormat="0" applyBorder="0" applyAlignment="0" applyProtection="0"/>
    <xf numFmtId="0" fontId="16" fillId="61" borderId="0" applyNumberFormat="0" applyBorder="0" applyAlignment="0" applyProtection="0"/>
    <xf numFmtId="0" fontId="104" fillId="61" borderId="0" applyNumberFormat="0" applyBorder="0" applyAlignment="0" applyProtection="0"/>
    <xf numFmtId="0" fontId="104" fillId="61" borderId="0" applyNumberFormat="0" applyBorder="0" applyAlignment="0" applyProtection="0"/>
    <xf numFmtId="0" fontId="124" fillId="61" borderId="0" applyNumberFormat="0" applyBorder="0" applyAlignment="0" applyProtection="0"/>
    <xf numFmtId="0" fontId="20" fillId="61" borderId="0" applyNumberFormat="0" applyBorder="0" applyAlignment="0" applyProtection="0"/>
    <xf numFmtId="0" fontId="16" fillId="74" borderId="0" applyNumberFormat="0" applyBorder="0" applyAlignment="0" applyProtection="0"/>
    <xf numFmtId="0" fontId="20" fillId="62" borderId="0" applyNumberFormat="0" applyBorder="0" applyAlignment="0" applyProtection="0"/>
    <xf numFmtId="0" fontId="124" fillId="62" borderId="0" applyNumberFormat="0" applyBorder="0" applyAlignment="0" applyProtection="0"/>
    <xf numFmtId="0" fontId="104" fillId="62" borderId="0" applyNumberFormat="0" applyBorder="0" applyAlignment="0" applyProtection="0"/>
    <xf numFmtId="0" fontId="104" fillId="62" borderId="0" applyNumberFormat="0" applyBorder="0" applyAlignment="0" applyProtection="0"/>
    <xf numFmtId="0" fontId="104" fillId="62" borderId="0" applyNumberFormat="0" applyBorder="0" applyAlignment="0" applyProtection="0"/>
    <xf numFmtId="0" fontId="104" fillId="62" borderId="0" applyNumberFormat="0" applyBorder="0" applyAlignment="0" applyProtection="0"/>
    <xf numFmtId="0" fontId="124" fillId="62" borderId="0" applyNumberFormat="0" applyBorder="0" applyAlignment="0" applyProtection="0"/>
    <xf numFmtId="0" fontId="20" fillId="62" borderId="0" applyNumberFormat="0" applyBorder="0" applyAlignment="0" applyProtection="0"/>
    <xf numFmtId="0" fontId="20" fillId="69" borderId="0" applyNumberFormat="0" applyBorder="0" applyAlignment="0" applyProtection="0"/>
    <xf numFmtId="0" fontId="124" fillId="69" borderId="0" applyNumberFormat="0" applyBorder="0" applyAlignment="0" applyProtection="0"/>
    <xf numFmtId="0" fontId="104" fillId="69" borderId="0" applyNumberFormat="0" applyBorder="0" applyAlignment="0" applyProtection="0"/>
    <xf numFmtId="0" fontId="104" fillId="69" borderId="0" applyNumberFormat="0" applyBorder="0" applyAlignment="0" applyProtection="0"/>
    <xf numFmtId="0" fontId="16" fillId="69" borderId="0" applyNumberFormat="0" applyBorder="0" applyAlignment="0" applyProtection="0"/>
    <xf numFmtId="0" fontId="104" fillId="69" borderId="0" applyNumberFormat="0" applyBorder="0" applyAlignment="0" applyProtection="0"/>
    <xf numFmtId="0" fontId="104" fillId="69" borderId="0" applyNumberFormat="0" applyBorder="0" applyAlignment="0" applyProtection="0"/>
    <xf numFmtId="0" fontId="124" fillId="69" borderId="0" applyNumberFormat="0" applyBorder="0" applyAlignment="0" applyProtection="0"/>
    <xf numFmtId="0" fontId="20" fillId="69" borderId="0" applyNumberFormat="0" applyBorder="0" applyAlignment="0" applyProtection="0"/>
    <xf numFmtId="0" fontId="16" fillId="67" borderId="0" applyNumberFormat="0" applyBorder="0" applyAlignment="0" applyProtection="0"/>
    <xf numFmtId="0" fontId="20" fillId="55" borderId="37" applyNumberFormat="0" applyAlignment="0" applyProtection="0"/>
    <xf numFmtId="0" fontId="124" fillId="55" borderId="37" applyNumberFormat="0" applyAlignment="0" applyProtection="0"/>
    <xf numFmtId="0" fontId="110" fillId="55" borderId="37" applyNumberFormat="0" applyAlignment="0" applyProtection="0"/>
    <xf numFmtId="0" fontId="110" fillId="55" borderId="37" applyNumberFormat="0" applyAlignment="0" applyProtection="0"/>
    <xf numFmtId="0" fontId="8" fillId="64" borderId="4" applyNumberFormat="0" applyAlignment="0" applyProtection="0"/>
    <xf numFmtId="0" fontId="110" fillId="55" borderId="37" applyNumberFormat="0" applyAlignment="0" applyProtection="0"/>
    <xf numFmtId="0" fontId="110" fillId="55" borderId="37" applyNumberFormat="0" applyAlignment="0" applyProtection="0"/>
    <xf numFmtId="0" fontId="124" fillId="55" borderId="37" applyNumberFormat="0" applyAlignment="0" applyProtection="0"/>
    <xf numFmtId="0" fontId="20" fillId="55" borderId="37" applyNumberFormat="0" applyAlignment="0" applyProtection="0"/>
    <xf numFmtId="0" fontId="8" fillId="70" borderId="4" applyNumberFormat="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192"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193" fontId="20" fillId="0" borderId="0" applyFont="0" applyFill="0" applyBorder="0" applyAlignment="0" applyProtection="0"/>
    <xf numFmtId="0" fontId="20" fillId="0" borderId="0" applyFont="0" applyFill="0" applyBorder="0" applyAlignment="0" applyProtection="0"/>
    <xf numFmtId="192" fontId="20" fillId="0" borderId="0" applyFont="0" applyFill="0" applyBorder="0" applyAlignment="0" applyProtection="0"/>
    <xf numFmtId="192" fontId="20" fillId="0" borderId="0" applyFont="0" applyFill="0" applyBorder="0" applyAlignment="0" applyProtection="0"/>
    <xf numFmtId="0" fontId="20" fillId="0" borderId="0" applyFon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4" borderId="0" applyNumberFormat="0" applyBorder="0" applyAlignment="0" applyProtection="0"/>
    <xf numFmtId="0" fontId="105" fillId="52" borderId="0" applyNumberFormat="0" applyBorder="0" applyAlignment="0" applyProtection="0"/>
    <xf numFmtId="0" fontId="105" fillId="52" borderId="0" applyNumberFormat="0" applyBorder="0" applyAlignment="0" applyProtection="0"/>
    <xf numFmtId="0" fontId="105" fillId="54" borderId="0" applyNumberFormat="0" applyBorder="0" applyAlignment="0" applyProtection="0"/>
    <xf numFmtId="0" fontId="105" fillId="52" borderId="0" applyNumberFormat="0" applyBorder="0" applyAlignment="0" applyProtection="0"/>
    <xf numFmtId="0" fontId="105" fillId="52" borderId="0" applyNumberFormat="0" applyBorder="0" applyAlignment="0" applyProtection="0"/>
    <xf numFmtId="0" fontId="105" fillId="52" borderId="0" applyNumberFormat="0" applyBorder="0" applyAlignment="0" applyProtection="0"/>
    <xf numFmtId="0" fontId="105" fillId="52" borderId="0" applyNumberFormat="0" applyBorder="0" applyAlignment="0" applyProtection="0"/>
    <xf numFmtId="0" fontId="105" fillId="54" borderId="0" applyNumberFormat="0" applyBorder="0" applyAlignment="0" applyProtection="0"/>
    <xf numFmtId="14" fontId="82" fillId="75" borderId="48">
      <alignment horizontal="center" vertical="center" wrapText="1"/>
    </xf>
    <xf numFmtId="0" fontId="121" fillId="0" borderId="49" applyNumberFormat="0" applyFill="0" applyAlignment="0" applyProtection="0"/>
    <xf numFmtId="0" fontId="121" fillId="0" borderId="49" applyNumberFormat="0" applyFill="0" applyAlignment="0" applyProtection="0"/>
    <xf numFmtId="0" fontId="116" fillId="0" borderId="42" applyNumberFormat="0" applyFill="0" applyAlignment="0" applyProtection="0"/>
    <xf numFmtId="0" fontId="116" fillId="0" borderId="42" applyNumberFormat="0" applyFill="0" applyAlignment="0" applyProtection="0"/>
    <xf numFmtId="0" fontId="116" fillId="0" borderId="42" applyNumberFormat="0" applyFill="0" applyAlignment="0" applyProtection="0"/>
    <xf numFmtId="14" fontId="82" fillId="75" borderId="48">
      <alignment horizontal="center" vertical="center" wrapText="1"/>
    </xf>
    <xf numFmtId="0" fontId="122" fillId="0" borderId="50" applyNumberFormat="0" applyFill="0" applyAlignment="0" applyProtection="0"/>
    <xf numFmtId="14" fontId="82" fillId="75" borderId="48">
      <alignment horizontal="center" vertical="center" wrapText="1"/>
    </xf>
    <xf numFmtId="0" fontId="117" fillId="0" borderId="43" applyNumberFormat="0" applyFill="0" applyAlignment="0" applyProtection="0"/>
    <xf numFmtId="0" fontId="117" fillId="0" borderId="43" applyNumberFormat="0" applyFill="0" applyAlignment="0" applyProtection="0"/>
    <xf numFmtId="0" fontId="117" fillId="0" borderId="43" applyNumberFormat="0" applyFill="0" applyAlignment="0" applyProtection="0"/>
    <xf numFmtId="0" fontId="117" fillId="0" borderId="43" applyNumberFormat="0" applyFill="0" applyAlignment="0" applyProtection="0"/>
    <xf numFmtId="0" fontId="123" fillId="0" borderId="51" applyNumberFormat="0" applyFill="0" applyAlignment="0" applyProtection="0"/>
    <xf numFmtId="0" fontId="109" fillId="0" borderId="44" applyNumberFormat="0" applyFill="0" applyAlignment="0" applyProtection="0"/>
    <xf numFmtId="0" fontId="109" fillId="0" borderId="44" applyNumberFormat="0" applyFill="0" applyAlignment="0" applyProtection="0"/>
    <xf numFmtId="0" fontId="109" fillId="0" borderId="44" applyNumberFormat="0" applyFill="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14" fontId="82" fillId="75" borderId="48">
      <alignment horizontal="center" vertical="center" wrapText="1"/>
    </xf>
    <xf numFmtId="0" fontId="20" fillId="51" borderId="0" applyNumberFormat="0" applyBorder="0" applyAlignment="0" applyProtection="0"/>
    <xf numFmtId="0" fontId="124" fillId="51" borderId="0" applyNumberFormat="0" applyBorder="0" applyAlignment="0" applyProtection="0"/>
    <xf numFmtId="0" fontId="111" fillId="51" borderId="0" applyNumberFormat="0" applyBorder="0" applyAlignment="0" applyProtection="0"/>
    <xf numFmtId="0" fontId="111" fillId="51" borderId="0" applyNumberFormat="0" applyBorder="0" applyAlignment="0" applyProtection="0"/>
    <xf numFmtId="0" fontId="6" fillId="51" borderId="0" applyNumberFormat="0" applyBorder="0" applyAlignment="0" applyProtection="0"/>
    <xf numFmtId="0" fontId="111" fillId="51" borderId="0" applyNumberFormat="0" applyBorder="0" applyAlignment="0" applyProtection="0"/>
    <xf numFmtId="0" fontId="111" fillId="51" borderId="0" applyNumberFormat="0" applyBorder="0" applyAlignment="0" applyProtection="0"/>
    <xf numFmtId="0" fontId="124" fillId="51" borderId="0" applyNumberFormat="0" applyBorder="0" applyAlignment="0" applyProtection="0"/>
    <xf numFmtId="0" fontId="20" fillId="51" borderId="0" applyNumberFormat="0" applyBorder="0" applyAlignment="0" applyProtection="0"/>
    <xf numFmtId="0" fontId="6" fillId="53" borderId="0" applyNumberFormat="0" applyBorder="0" applyAlignment="0" applyProtection="0"/>
    <xf numFmtId="0" fontId="110" fillId="70" borderId="37" applyNumberFormat="0" applyAlignment="0" applyProtection="0"/>
    <xf numFmtId="0" fontId="110" fillId="70" borderId="37" applyNumberFormat="0" applyAlignment="0" applyProtection="0"/>
    <xf numFmtId="0" fontId="110" fillId="70" borderId="37" applyNumberFormat="0" applyAlignment="0" applyProtection="0"/>
    <xf numFmtId="0" fontId="110" fillId="70" borderId="37" applyNumberFormat="0" applyAlignment="0" applyProtection="0"/>
    <xf numFmtId="0" fontId="110" fillId="70" borderId="37" applyNumberFormat="0" applyAlignment="0" applyProtection="0"/>
    <xf numFmtId="0" fontId="110" fillId="70" borderId="37" applyNumberFormat="0" applyAlignment="0" applyProtection="0"/>
    <xf numFmtId="0" fontId="110" fillId="70" borderId="37" applyNumberFormat="0" applyAlignment="0" applyProtection="0"/>
    <xf numFmtId="0" fontId="110" fillId="70" borderId="37" applyNumberFormat="0" applyAlignment="0" applyProtection="0"/>
    <xf numFmtId="0" fontId="110" fillId="55" borderId="37" applyNumberFormat="0" applyAlignment="0" applyProtection="0"/>
    <xf numFmtId="0" fontId="110" fillId="55" borderId="37" applyNumberFormat="0" applyAlignment="0" applyProtection="0"/>
    <xf numFmtId="0" fontId="110" fillId="70" borderId="37" applyNumberFormat="0" applyAlignment="0" applyProtection="0"/>
    <xf numFmtId="0" fontId="110" fillId="55" borderId="37" applyNumberFormat="0" applyAlignment="0" applyProtection="0"/>
    <xf numFmtId="0" fontId="110" fillId="55" borderId="37" applyNumberFormat="0" applyAlignment="0" applyProtection="0"/>
    <xf numFmtId="0" fontId="110" fillId="55" borderId="37" applyNumberFormat="0" applyAlignment="0" applyProtection="0"/>
    <xf numFmtId="0" fontId="110" fillId="55" borderId="37" applyNumberFormat="0" applyAlignment="0" applyProtection="0"/>
    <xf numFmtId="0" fontId="110" fillId="70" borderId="37" applyNumberFormat="0" applyAlignment="0" applyProtection="0"/>
    <xf numFmtId="0" fontId="114" fillId="0" borderId="46" applyNumberFormat="0" applyFill="0" applyAlignment="0" applyProtection="0"/>
    <xf numFmtId="0" fontId="114" fillId="0" borderId="46" applyNumberFormat="0" applyFill="0" applyAlignment="0" applyProtection="0"/>
    <xf numFmtId="0" fontId="114" fillId="0" borderId="46" applyNumberFormat="0" applyFill="0" applyAlignment="0" applyProtection="0"/>
    <xf numFmtId="0" fontId="114" fillId="0" borderId="46" applyNumberFormat="0" applyFill="0" applyAlignment="0" applyProtection="0"/>
    <xf numFmtId="0" fontId="114" fillId="0" borderId="46" applyNumberFormat="0" applyFill="0" applyAlignment="0" applyProtection="0"/>
    <xf numFmtId="0" fontId="114" fillId="0" borderId="46" applyNumberFormat="0" applyFill="0" applyAlignment="0" applyProtection="0"/>
    <xf numFmtId="0" fontId="114" fillId="0" borderId="46" applyNumberFormat="0" applyFill="0" applyAlignment="0" applyProtection="0"/>
    <xf numFmtId="0" fontId="114" fillId="0" borderId="46" applyNumberFormat="0" applyFill="0" applyAlignment="0" applyProtection="0"/>
    <xf numFmtId="0" fontId="108" fillId="0" borderId="39" applyNumberFormat="0" applyFill="0" applyAlignment="0" applyProtection="0"/>
    <xf numFmtId="0" fontId="108" fillId="0" borderId="39" applyNumberFormat="0" applyFill="0" applyAlignment="0" applyProtection="0"/>
    <xf numFmtId="0" fontId="114" fillId="0" borderId="46" applyNumberFormat="0" applyFill="0" applyAlignment="0" applyProtection="0"/>
    <xf numFmtId="0" fontId="108" fillId="0" borderId="39" applyNumberFormat="0" applyFill="0" applyAlignment="0" applyProtection="0"/>
    <xf numFmtId="0" fontId="108" fillId="0" borderId="39" applyNumberFormat="0" applyFill="0" applyAlignment="0" applyProtection="0"/>
    <xf numFmtId="0" fontId="114" fillId="0" borderId="46" applyNumberFormat="0" applyFill="0" applyAlignment="0" applyProtection="0"/>
    <xf numFmtId="43" fontId="93" fillId="0" borderId="0" applyFont="0" applyFill="0" applyBorder="0" applyAlignment="0" applyProtection="0"/>
    <xf numFmtId="164" fontId="20" fillId="0" borderId="0" applyFont="0" applyFill="0" applyBorder="0" applyAlignment="0" applyProtection="0"/>
    <xf numFmtId="188" fontId="20"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88" fontId="20"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88" fontId="20"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43" fontId="95" fillId="0" borderId="0" applyFont="0" applyFill="0" applyBorder="0" applyAlignment="0" applyProtection="0"/>
    <xf numFmtId="43" fontId="93"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125" fillId="0" borderId="0" applyFont="0" applyFill="0" applyBorder="0" applyAlignment="0" applyProtection="0"/>
    <xf numFmtId="43" fontId="93"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12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20"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0"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0" fillId="0" borderId="0" applyFont="0" applyFill="0" applyBorder="0" applyAlignment="0" applyProtection="0"/>
    <xf numFmtId="43" fontId="93" fillId="0" borderId="0" applyFont="0" applyFill="0" applyBorder="0" applyAlignment="0" applyProtection="0"/>
    <xf numFmtId="43" fontId="20"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3" fillId="0" borderId="0" applyFont="0" applyFill="0" applyBorder="0" applyAlignment="0" applyProtection="0"/>
    <xf numFmtId="43"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43"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43"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43" fontId="93" fillId="0" borderId="0" applyFont="0" applyFill="0" applyBorder="0" applyAlignment="0" applyProtection="0"/>
    <xf numFmtId="43" fontId="20" fillId="0" borderId="0" applyFont="0" applyFill="0" applyBorder="0" applyAlignment="0" applyProtection="0"/>
    <xf numFmtId="43" fontId="93" fillId="0" borderId="0" applyFont="0" applyFill="0" applyBorder="0" applyAlignment="0" applyProtection="0"/>
    <xf numFmtId="43" fontId="95" fillId="0" borderId="0" applyFont="0" applyFill="0" applyBorder="0" applyAlignment="0" applyProtection="0"/>
    <xf numFmtId="43" fontId="93"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0" fillId="0" borderId="0" applyFont="0" applyFill="0" applyBorder="0" applyAlignment="0" applyProtection="0"/>
    <xf numFmtId="43" fontId="95" fillId="0" borderId="0" applyFont="0" applyFill="0" applyBorder="0" applyAlignment="0" applyProtection="0"/>
    <xf numFmtId="43" fontId="20"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0"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88" fontId="20"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88" fontId="20"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88" fontId="20" fillId="0" borderId="0" applyFont="0" applyFill="0" applyBorder="0" applyAlignment="0" applyProtection="0"/>
    <xf numFmtId="43" fontId="20" fillId="0" borderId="0" applyFont="0" applyFill="0" applyBorder="0" applyAlignment="0" applyProtection="0"/>
    <xf numFmtId="188"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3"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0" fillId="0" borderId="0" applyFont="0" applyFill="0" applyBorder="0" applyAlignment="0" applyProtection="0"/>
    <xf numFmtId="43" fontId="95"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95" fillId="0" borderId="0" applyFont="0" applyFill="0" applyBorder="0" applyAlignment="0" applyProtection="0"/>
    <xf numFmtId="43" fontId="20"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0"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3" fillId="0" borderId="0" applyFont="0" applyFill="0" applyBorder="0" applyAlignment="0" applyProtection="0"/>
    <xf numFmtId="43" fontId="95" fillId="0" borderId="0" applyFont="0" applyFill="0" applyBorder="0" applyAlignment="0" applyProtection="0"/>
    <xf numFmtId="43" fontId="93"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3"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88" fontId="20"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20"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20"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88" fontId="20" fillId="0" borderId="0" applyFont="0" applyFill="0" applyBorder="0" applyAlignment="0" applyProtection="0"/>
    <xf numFmtId="168" fontId="95" fillId="0" borderId="0" applyFont="0" applyFill="0" applyBorder="0" applyAlignment="0" applyProtection="0"/>
    <xf numFmtId="188" fontId="20"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20"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20"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43" fontId="95"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188" fontId="20"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88" fontId="20"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0"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0"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68" fontId="20" fillId="0" borderId="0" applyFont="0" applyFill="0" applyBorder="0" applyAlignment="0" applyProtection="0"/>
    <xf numFmtId="43" fontId="95" fillId="0" borderId="0" applyFont="0" applyFill="0" applyBorder="0" applyAlignment="0" applyProtection="0"/>
    <xf numFmtId="43" fontId="93"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68" fontId="20"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3"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3"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0"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88" fontId="20" fillId="0" borderId="0" applyFont="0" applyFill="0" applyBorder="0" applyAlignment="0" applyProtection="0"/>
    <xf numFmtId="43" fontId="95"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43" fontId="93"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3"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88" fontId="20"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91" fontId="20"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91" fontId="20"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3"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3"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3"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3"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3"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3"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3"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3"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93"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93"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93"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93"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20" fillId="0" borderId="0" applyFont="0" applyFill="0" applyBorder="0" applyAlignment="0" applyProtection="0"/>
    <xf numFmtId="43" fontId="93"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93"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93"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9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9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9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93"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9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9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9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93"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3"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3"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43"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68"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43"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43"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0"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0"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0" fillId="0" borderId="0" applyFont="0" applyFill="0" applyBorder="0" applyAlignment="0" applyProtection="0"/>
    <xf numFmtId="43" fontId="95" fillId="0" borderId="0" applyFont="0" applyFill="0" applyBorder="0" applyAlignment="0" applyProtection="0"/>
    <xf numFmtId="43" fontId="93" fillId="0" borderId="0" applyFont="0" applyFill="0" applyBorder="0" applyAlignment="0" applyProtection="0"/>
    <xf numFmtId="43" fontId="95" fillId="0" borderId="0" applyFont="0" applyFill="0" applyBorder="0" applyAlignment="0" applyProtection="0"/>
    <xf numFmtId="43" fontId="93" fillId="0" borderId="0" applyFont="0" applyFill="0" applyBorder="0" applyAlignment="0" applyProtection="0"/>
    <xf numFmtId="43" fontId="95"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3" fillId="0" borderId="0" applyFont="0" applyFill="0" applyBorder="0" applyAlignment="0" applyProtection="0"/>
    <xf numFmtId="43" fontId="20"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0" fillId="0" borderId="0" applyFont="0" applyFill="0" applyBorder="0" applyAlignment="0" applyProtection="0"/>
    <xf numFmtId="43" fontId="93" fillId="0" borderId="0" applyFont="0" applyFill="0" applyBorder="0" applyAlignment="0" applyProtection="0"/>
    <xf numFmtId="43" fontId="20"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0"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3" fillId="0" borderId="0" applyFont="0" applyFill="0" applyBorder="0" applyAlignment="0" applyProtection="0"/>
    <xf numFmtId="43" fontId="20" fillId="0" borderId="0" applyFont="0" applyFill="0" applyBorder="0" applyAlignment="0" applyProtection="0"/>
    <xf numFmtId="43" fontId="93"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43" fontId="95"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0" fillId="0" borderId="0" applyFont="0" applyFill="0" applyBorder="0" applyAlignment="0" applyProtection="0"/>
    <xf numFmtId="43" fontId="93" fillId="0" borderId="0" applyFont="0" applyFill="0" applyBorder="0" applyAlignment="0" applyProtection="0"/>
    <xf numFmtId="43" fontId="20" fillId="0" borderId="0" applyFont="0" applyFill="0" applyBorder="0" applyAlignment="0" applyProtection="0"/>
    <xf numFmtId="43" fontId="93" fillId="0" borderId="0" applyFont="0" applyFill="0" applyBorder="0" applyAlignment="0" applyProtection="0"/>
    <xf numFmtId="43" fontId="20" fillId="0" borderId="0" applyFont="0" applyFill="0" applyBorder="0" applyAlignment="0" applyProtection="0"/>
    <xf numFmtId="43" fontId="93" fillId="0" borderId="0" applyFont="0" applyFill="0" applyBorder="0" applyAlignment="0" applyProtection="0"/>
    <xf numFmtId="43" fontId="20" fillId="0" borderId="0" applyFont="0" applyFill="0" applyBorder="0" applyAlignment="0" applyProtection="0"/>
    <xf numFmtId="43" fontId="93" fillId="0" borderId="0" applyFont="0" applyFill="0" applyBorder="0" applyAlignment="0" applyProtection="0"/>
    <xf numFmtId="43" fontId="20" fillId="0" borderId="0" applyFont="0" applyFill="0" applyBorder="0" applyAlignment="0" applyProtection="0"/>
    <xf numFmtId="43" fontId="93" fillId="0" borderId="0" applyFont="0" applyFill="0" applyBorder="0" applyAlignment="0" applyProtection="0"/>
    <xf numFmtId="43" fontId="20" fillId="0" borderId="0" applyFont="0" applyFill="0" applyBorder="0" applyAlignment="0" applyProtection="0"/>
    <xf numFmtId="43" fontId="93" fillId="0" borderId="0" applyFont="0" applyFill="0" applyBorder="0" applyAlignment="0" applyProtection="0"/>
    <xf numFmtId="43" fontId="20" fillId="0" borderId="0" applyFont="0" applyFill="0" applyBorder="0" applyAlignment="0" applyProtection="0"/>
    <xf numFmtId="43" fontId="93"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0" fillId="0" borderId="0" applyFont="0" applyFill="0" applyBorder="0" applyAlignment="0" applyProtection="0"/>
    <xf numFmtId="43"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43" fontId="95" fillId="0" borderId="0" applyFont="0" applyFill="0" applyBorder="0" applyAlignment="0" applyProtection="0"/>
    <xf numFmtId="168" fontId="95" fillId="0" borderId="0" applyFont="0" applyFill="0" applyBorder="0" applyAlignment="0" applyProtection="0"/>
    <xf numFmtId="43"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68"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43"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43" fontId="93"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0" fillId="0" borderId="0" applyFont="0" applyFill="0" applyBorder="0" applyAlignment="0" applyProtection="0"/>
    <xf numFmtId="43" fontId="93" fillId="0" borderId="0" applyFont="0" applyFill="0" applyBorder="0" applyAlignment="0" applyProtection="0"/>
    <xf numFmtId="43"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43"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43"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93"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3" fillId="0" borderId="0" applyFont="0" applyFill="0" applyBorder="0" applyAlignment="0" applyProtection="0"/>
    <xf numFmtId="43" fontId="95"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20"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68" fontId="20"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88" fontId="20"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68"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88" fontId="20"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88" fontId="20" fillId="0" borderId="0" applyFont="0" applyFill="0" applyBorder="0" applyAlignment="0" applyProtection="0"/>
    <xf numFmtId="43" fontId="95" fillId="0" borderId="0" applyFont="0" applyFill="0" applyBorder="0" applyAlignment="0" applyProtection="0"/>
    <xf numFmtId="188" fontId="20"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90" fontId="20"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90" fontId="20"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5" fontId="20" fillId="0" borderId="0" applyFont="0" applyFill="0" applyBorder="0" applyAlignment="0" applyProtection="0"/>
    <xf numFmtId="168" fontId="20" fillId="0" borderId="0" applyFont="0" applyFill="0" applyBorder="0" applyAlignment="0" applyProtection="0"/>
    <xf numFmtId="165" fontId="20"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68" fontId="20" fillId="0" borderId="0" applyFont="0" applyFill="0" applyBorder="0" applyAlignment="0" applyProtection="0"/>
    <xf numFmtId="43" fontId="95" fillId="0" borderId="0" applyFont="0" applyFill="0" applyBorder="0" applyAlignment="0" applyProtection="0"/>
    <xf numFmtId="168" fontId="20"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3" fillId="0" borderId="0" applyFont="0" applyFill="0" applyBorder="0" applyAlignment="0" applyProtection="0"/>
    <xf numFmtId="168" fontId="20" fillId="0" borderId="0" applyFont="0" applyFill="0" applyBorder="0" applyAlignment="0" applyProtection="0"/>
    <xf numFmtId="43" fontId="93"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68" fontId="20"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68" fontId="20"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43" fontId="95" fillId="0" borderId="0" applyFont="0" applyFill="0" applyBorder="0" applyAlignment="0" applyProtection="0"/>
    <xf numFmtId="168" fontId="95" fillId="0" borderId="0" applyFont="0" applyFill="0" applyBorder="0" applyAlignment="0" applyProtection="0"/>
    <xf numFmtId="43" fontId="93" fillId="0" borderId="0" applyFont="0" applyFill="0" applyBorder="0" applyAlignment="0" applyProtection="0"/>
    <xf numFmtId="43" fontId="95" fillId="0" borderId="0" applyFont="0" applyFill="0" applyBorder="0" applyAlignment="0" applyProtection="0"/>
    <xf numFmtId="43" fontId="93" fillId="0" borderId="0" applyFont="0" applyFill="0" applyBorder="0" applyAlignment="0" applyProtection="0"/>
    <xf numFmtId="43" fontId="95" fillId="0" borderId="0" applyFont="0" applyFill="0" applyBorder="0" applyAlignment="0" applyProtection="0"/>
    <xf numFmtId="43" fontId="93" fillId="0" borderId="0" applyFont="0" applyFill="0" applyBorder="0" applyAlignment="0" applyProtection="0"/>
    <xf numFmtId="43" fontId="95" fillId="0" borderId="0" applyFont="0" applyFill="0" applyBorder="0" applyAlignment="0" applyProtection="0"/>
    <xf numFmtId="43" fontId="93" fillId="0" borderId="0" applyFont="0" applyFill="0" applyBorder="0" applyAlignment="0" applyProtection="0"/>
    <xf numFmtId="43" fontId="95" fillId="0" borderId="0" applyFont="0" applyFill="0" applyBorder="0" applyAlignment="0" applyProtection="0"/>
    <xf numFmtId="43" fontId="93"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3" fillId="0" borderId="0" applyFont="0" applyFill="0" applyBorder="0" applyAlignment="0" applyProtection="0"/>
    <xf numFmtId="43" fontId="95" fillId="0" borderId="0" applyFont="0" applyFill="0" applyBorder="0" applyAlignment="0" applyProtection="0"/>
    <xf numFmtId="43" fontId="93"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3" fillId="0" borderId="0" applyFont="0" applyFill="0" applyBorder="0" applyAlignment="0" applyProtection="0"/>
    <xf numFmtId="43" fontId="95" fillId="0" borderId="0" applyFont="0" applyFill="0" applyBorder="0" applyAlignment="0" applyProtection="0"/>
    <xf numFmtId="43" fontId="93" fillId="0" borderId="0" applyFont="0" applyFill="0" applyBorder="0" applyAlignment="0" applyProtection="0"/>
    <xf numFmtId="43" fontId="95" fillId="0" borderId="0" applyFont="0" applyFill="0" applyBorder="0" applyAlignment="0" applyProtection="0"/>
    <xf numFmtId="43" fontId="93" fillId="0" borderId="0" applyFont="0" applyFill="0" applyBorder="0" applyAlignment="0" applyProtection="0"/>
    <xf numFmtId="43" fontId="95"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43" fontId="95" fillId="0" borderId="0" applyFont="0" applyFill="0" applyBorder="0" applyAlignment="0" applyProtection="0"/>
    <xf numFmtId="43" fontId="93" fillId="0" borderId="0" applyFont="0" applyFill="0" applyBorder="0" applyAlignment="0" applyProtection="0"/>
    <xf numFmtId="188" fontId="20" fillId="0" borderId="0" applyFont="0" applyFill="0" applyBorder="0" applyAlignment="0" applyProtection="0"/>
    <xf numFmtId="43" fontId="95"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43" fontId="95" fillId="0" borderId="0" applyFont="0" applyFill="0" applyBorder="0" applyAlignment="0" applyProtection="0"/>
    <xf numFmtId="43" fontId="93" fillId="0" borderId="0" applyFont="0" applyFill="0" applyBorder="0" applyAlignment="0" applyProtection="0"/>
    <xf numFmtId="188" fontId="20" fillId="0" borderId="0" applyFont="0" applyFill="0" applyBorder="0" applyAlignment="0" applyProtection="0"/>
    <xf numFmtId="43" fontId="95" fillId="0" borderId="0" applyFont="0" applyFill="0" applyBorder="0" applyAlignment="0" applyProtection="0"/>
    <xf numFmtId="43" fontId="20"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3" fillId="0" borderId="0" applyFont="0" applyFill="0" applyBorder="0" applyAlignment="0" applyProtection="0"/>
    <xf numFmtId="43" fontId="20" fillId="0" borderId="0" applyFont="0" applyFill="0" applyBorder="0" applyAlignment="0" applyProtection="0"/>
    <xf numFmtId="43" fontId="95" fillId="0" borderId="0" applyFont="0" applyFill="0" applyBorder="0" applyAlignment="0" applyProtection="0"/>
    <xf numFmtId="43" fontId="20"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3" fillId="0" borderId="0" applyFont="0" applyFill="0" applyBorder="0" applyAlignment="0" applyProtection="0"/>
    <xf numFmtId="43" fontId="20" fillId="0" borderId="0" applyFont="0" applyFill="0" applyBorder="0" applyAlignment="0" applyProtection="0"/>
    <xf numFmtId="43" fontId="95" fillId="0" borderId="0" applyFont="0" applyFill="0" applyBorder="0" applyAlignment="0" applyProtection="0"/>
    <xf numFmtId="43" fontId="20"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5" fillId="0" borderId="0" applyFont="0" applyFill="0" applyBorder="0" applyAlignment="0" applyProtection="0"/>
    <xf numFmtId="43" fontId="20"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0"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5" fillId="0" borderId="0" applyFont="0" applyFill="0" applyBorder="0" applyAlignment="0" applyProtection="0"/>
    <xf numFmtId="43" fontId="20" fillId="0" borderId="0" applyFont="0" applyFill="0" applyBorder="0" applyAlignment="0" applyProtection="0"/>
    <xf numFmtId="43" fontId="95" fillId="0" borderId="0" applyFont="0" applyFill="0" applyBorder="0" applyAlignment="0" applyProtection="0"/>
    <xf numFmtId="43" fontId="20" fillId="0" borderId="0" applyFont="0" applyFill="0" applyBorder="0" applyAlignment="0" applyProtection="0"/>
    <xf numFmtId="43" fontId="93" fillId="0" borderId="0" applyFont="0" applyFill="0" applyBorder="0" applyAlignment="0" applyProtection="0"/>
    <xf numFmtId="43" fontId="20" fillId="0" borderId="0" applyFont="0" applyFill="0" applyBorder="0" applyAlignment="0" applyProtection="0"/>
    <xf numFmtId="188" fontId="20" fillId="0" borderId="0" applyFont="0" applyFill="0" applyBorder="0" applyAlignment="0" applyProtection="0"/>
    <xf numFmtId="43" fontId="93" fillId="0" borderId="0" applyFont="0" applyFill="0" applyBorder="0" applyAlignment="0" applyProtection="0"/>
    <xf numFmtId="43" fontId="20" fillId="0" borderId="0" applyFont="0" applyFill="0" applyBorder="0" applyAlignment="0" applyProtection="0"/>
    <xf numFmtId="188" fontId="20" fillId="0" borderId="0" applyFont="0" applyFill="0" applyBorder="0" applyAlignment="0" applyProtection="0"/>
    <xf numFmtId="43" fontId="20" fillId="0" borderId="0" applyFont="0" applyFill="0" applyBorder="0" applyAlignment="0" applyProtection="0"/>
    <xf numFmtId="43" fontId="93" fillId="0" borderId="0" applyFont="0" applyFill="0" applyBorder="0" applyAlignment="0" applyProtection="0"/>
    <xf numFmtId="43" fontId="20" fillId="0" borderId="0" applyFont="0" applyFill="0" applyBorder="0" applyAlignment="0" applyProtection="0"/>
    <xf numFmtId="188" fontId="20" fillId="0" borderId="0" applyFont="0" applyFill="0" applyBorder="0" applyAlignment="0" applyProtection="0"/>
    <xf numFmtId="43" fontId="20" fillId="0" borderId="0" applyFont="0" applyFill="0" applyBorder="0" applyAlignment="0" applyProtection="0"/>
    <xf numFmtId="43" fontId="93" fillId="0" borderId="0" applyFont="0" applyFill="0" applyBorder="0" applyAlignment="0" applyProtection="0"/>
    <xf numFmtId="43" fontId="20" fillId="0" borderId="0" applyFont="0" applyFill="0" applyBorder="0" applyAlignment="0" applyProtection="0"/>
    <xf numFmtId="188" fontId="20" fillId="0" borderId="0" applyFont="0" applyFill="0" applyBorder="0" applyAlignment="0" applyProtection="0"/>
    <xf numFmtId="43" fontId="20" fillId="0" borderId="0" applyFont="0" applyFill="0" applyBorder="0" applyAlignment="0" applyProtection="0"/>
    <xf numFmtId="43" fontId="93" fillId="0" borderId="0" applyFont="0" applyFill="0" applyBorder="0" applyAlignment="0" applyProtection="0"/>
    <xf numFmtId="43" fontId="20" fillId="0" borderId="0" applyFont="0" applyFill="0" applyBorder="0" applyAlignment="0" applyProtection="0"/>
    <xf numFmtId="188" fontId="20" fillId="0" borderId="0" applyFont="0" applyFill="0" applyBorder="0" applyAlignment="0" applyProtection="0"/>
    <xf numFmtId="43" fontId="20" fillId="0" borderId="0" applyFont="0" applyFill="0" applyBorder="0" applyAlignment="0" applyProtection="0"/>
    <xf numFmtId="43" fontId="93" fillId="0" borderId="0" applyFont="0" applyFill="0" applyBorder="0" applyAlignment="0" applyProtection="0"/>
    <xf numFmtId="43" fontId="20" fillId="0" borderId="0" applyFont="0" applyFill="0" applyBorder="0" applyAlignment="0" applyProtection="0"/>
    <xf numFmtId="188" fontId="20" fillId="0" borderId="0" applyFont="0" applyFill="0" applyBorder="0" applyAlignment="0" applyProtection="0"/>
    <xf numFmtId="43" fontId="20" fillId="0" borderId="0" applyFont="0" applyFill="0" applyBorder="0" applyAlignment="0" applyProtection="0"/>
    <xf numFmtId="43" fontId="93" fillId="0" borderId="0" applyFont="0" applyFill="0" applyBorder="0" applyAlignment="0" applyProtection="0"/>
    <xf numFmtId="43" fontId="20" fillId="0" borderId="0" applyFont="0" applyFill="0" applyBorder="0" applyAlignment="0" applyProtection="0"/>
    <xf numFmtId="188" fontId="20" fillId="0" borderId="0" applyFont="0" applyFill="0" applyBorder="0" applyAlignment="0" applyProtection="0"/>
    <xf numFmtId="43" fontId="20" fillId="0" borderId="0" applyFont="0" applyFill="0" applyBorder="0" applyAlignment="0" applyProtection="0"/>
    <xf numFmtId="43" fontId="93" fillId="0" borderId="0" applyFont="0" applyFill="0" applyBorder="0" applyAlignment="0" applyProtection="0"/>
    <xf numFmtId="43" fontId="20" fillId="0" borderId="0" applyFont="0" applyFill="0" applyBorder="0" applyAlignment="0" applyProtection="0"/>
    <xf numFmtId="188" fontId="20" fillId="0" borderId="0" applyFont="0" applyFill="0" applyBorder="0" applyAlignment="0" applyProtection="0"/>
    <xf numFmtId="43" fontId="20" fillId="0" borderId="0" applyFont="0" applyFill="0" applyBorder="0" applyAlignment="0" applyProtection="0"/>
    <xf numFmtId="43" fontId="93" fillId="0" borderId="0" applyFont="0" applyFill="0" applyBorder="0" applyAlignment="0" applyProtection="0"/>
    <xf numFmtId="43" fontId="20" fillId="0" borderId="0" applyFont="0" applyFill="0" applyBorder="0" applyAlignment="0" applyProtection="0"/>
    <xf numFmtId="188" fontId="20"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43" fontId="95" fillId="0" borderId="0" applyFont="0" applyFill="0" applyBorder="0" applyAlignment="0" applyProtection="0"/>
    <xf numFmtId="43" fontId="20" fillId="0" borderId="0" applyFont="0" applyFill="0" applyBorder="0" applyAlignment="0" applyProtection="0"/>
    <xf numFmtId="43" fontId="93" fillId="0" borderId="0" applyFont="0" applyFill="0" applyBorder="0" applyAlignment="0" applyProtection="0"/>
    <xf numFmtId="43" fontId="20" fillId="0" borderId="0" applyFont="0" applyFill="0" applyBorder="0" applyAlignment="0" applyProtection="0"/>
    <xf numFmtId="188" fontId="20"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191" fontId="20"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168" fontId="20"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168" fontId="20"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191" fontId="20"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188" fontId="20"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188" fontId="20"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188" fontId="20"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191" fontId="20"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191" fontId="20" fillId="0" borderId="0" applyFont="0" applyFill="0" applyBorder="0" applyAlignment="0" applyProtection="0"/>
    <xf numFmtId="43" fontId="93" fillId="0" borderId="0" applyFont="0" applyFill="0" applyBorder="0" applyAlignment="0" applyProtection="0"/>
    <xf numFmtId="168" fontId="95" fillId="0" borderId="0" applyFont="0" applyFill="0" applyBorder="0" applyAlignment="0" applyProtection="0"/>
    <xf numFmtId="43" fontId="93" fillId="0" borderId="0" applyFont="0" applyFill="0" applyBorder="0" applyAlignment="0" applyProtection="0"/>
    <xf numFmtId="168" fontId="95" fillId="0" borderId="0" applyFont="0" applyFill="0" applyBorder="0" applyAlignment="0" applyProtection="0"/>
    <xf numFmtId="43" fontId="93" fillId="0" borderId="0" applyFont="0" applyFill="0" applyBorder="0" applyAlignment="0" applyProtection="0"/>
    <xf numFmtId="168" fontId="95" fillId="0" borderId="0" applyFont="0" applyFill="0" applyBorder="0" applyAlignment="0" applyProtection="0"/>
    <xf numFmtId="43" fontId="93" fillId="0" borderId="0" applyFont="0" applyFill="0" applyBorder="0" applyAlignment="0" applyProtection="0"/>
    <xf numFmtId="168" fontId="95"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168"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0"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43" fontId="95"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188" fontId="20"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188" fontId="20"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188" fontId="20"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188" fontId="20"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188" fontId="20"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188" fontId="20"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188" fontId="20"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43" fontId="95" fillId="0" borderId="0" applyFont="0" applyFill="0" applyBorder="0" applyAlignment="0" applyProtection="0"/>
    <xf numFmtId="168" fontId="95" fillId="0" borderId="0" applyFont="0" applyFill="0" applyBorder="0" applyAlignment="0" applyProtection="0"/>
    <xf numFmtId="43"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68"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43"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191" fontId="20" fillId="0" borderId="0" applyFont="0" applyFill="0" applyBorder="0" applyAlignment="0" applyProtection="0"/>
    <xf numFmtId="43" fontId="93" fillId="0" borderId="0" applyFont="0" applyFill="0" applyBorder="0" applyAlignment="0" applyProtection="0"/>
    <xf numFmtId="191" fontId="20" fillId="0" borderId="0" applyFont="0" applyFill="0" applyBorder="0" applyAlignment="0" applyProtection="0"/>
    <xf numFmtId="43" fontId="93" fillId="0" borderId="0" applyFont="0" applyFill="0" applyBorder="0" applyAlignment="0" applyProtection="0"/>
    <xf numFmtId="191" fontId="20" fillId="0" borderId="0" applyFont="0" applyFill="0" applyBorder="0" applyAlignment="0" applyProtection="0"/>
    <xf numFmtId="43" fontId="93" fillId="0" borderId="0" applyFont="0" applyFill="0" applyBorder="0" applyAlignment="0" applyProtection="0"/>
    <xf numFmtId="191" fontId="20" fillId="0" borderId="0" applyFont="0" applyFill="0" applyBorder="0" applyAlignment="0" applyProtection="0"/>
    <xf numFmtId="43" fontId="93" fillId="0" borderId="0" applyFont="0" applyFill="0" applyBorder="0" applyAlignment="0" applyProtection="0"/>
    <xf numFmtId="191" fontId="20" fillId="0" borderId="0" applyFont="0" applyFill="0" applyBorder="0" applyAlignment="0" applyProtection="0"/>
    <xf numFmtId="43" fontId="93" fillId="0" borderId="0" applyFont="0" applyFill="0" applyBorder="0" applyAlignment="0" applyProtection="0"/>
    <xf numFmtId="191" fontId="20" fillId="0" borderId="0" applyFont="0" applyFill="0" applyBorder="0" applyAlignment="0" applyProtection="0"/>
    <xf numFmtId="43" fontId="93" fillId="0" borderId="0" applyFont="0" applyFill="0" applyBorder="0" applyAlignment="0" applyProtection="0"/>
    <xf numFmtId="191" fontId="20" fillId="0" borderId="0" applyFont="0" applyFill="0" applyBorder="0" applyAlignment="0" applyProtection="0"/>
    <xf numFmtId="43" fontId="93" fillId="0" borderId="0" applyFont="0" applyFill="0" applyBorder="0" applyAlignment="0" applyProtection="0"/>
    <xf numFmtId="191" fontId="20" fillId="0" borderId="0" applyFont="0" applyFill="0" applyBorder="0" applyAlignment="0" applyProtection="0"/>
    <xf numFmtId="43" fontId="93" fillId="0" borderId="0" applyFont="0" applyFill="0" applyBorder="0" applyAlignment="0" applyProtection="0"/>
    <xf numFmtId="191" fontId="20" fillId="0" borderId="0" applyFont="0" applyFill="0" applyBorder="0" applyAlignment="0" applyProtection="0"/>
    <xf numFmtId="43" fontId="93" fillId="0" borderId="0" applyFont="0" applyFill="0" applyBorder="0" applyAlignment="0" applyProtection="0"/>
    <xf numFmtId="191" fontId="20" fillId="0" borderId="0" applyFont="0" applyFill="0" applyBorder="0" applyAlignment="0" applyProtection="0"/>
    <xf numFmtId="43" fontId="93" fillId="0" borderId="0" applyFont="0" applyFill="0" applyBorder="0" applyAlignment="0" applyProtection="0"/>
    <xf numFmtId="191" fontId="20" fillId="0" borderId="0" applyFont="0" applyFill="0" applyBorder="0" applyAlignment="0" applyProtection="0"/>
    <xf numFmtId="43" fontId="93" fillId="0" borderId="0" applyFont="0" applyFill="0" applyBorder="0" applyAlignment="0" applyProtection="0"/>
    <xf numFmtId="191" fontId="20" fillId="0" borderId="0" applyFont="0" applyFill="0" applyBorder="0" applyAlignment="0" applyProtection="0"/>
    <xf numFmtId="43" fontId="93" fillId="0" borderId="0" applyFont="0" applyFill="0" applyBorder="0" applyAlignment="0" applyProtection="0"/>
    <xf numFmtId="191" fontId="20" fillId="0" borderId="0" applyFont="0" applyFill="0" applyBorder="0" applyAlignment="0" applyProtection="0"/>
    <xf numFmtId="43" fontId="93" fillId="0" borderId="0" applyFont="0" applyFill="0" applyBorder="0" applyAlignment="0" applyProtection="0"/>
    <xf numFmtId="191" fontId="20"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3"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43" fontId="93"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43" fontId="93"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43" fontId="93"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43" fontId="93"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68"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68"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68"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43" fontId="93"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43" fontId="93"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43" fontId="95" fillId="0" borderId="0" applyFont="0" applyFill="0" applyBorder="0" applyAlignment="0" applyProtection="0"/>
    <xf numFmtId="43" fontId="93"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43" fontId="93" fillId="0" borderId="0" applyFont="0" applyFill="0" applyBorder="0" applyAlignment="0" applyProtection="0"/>
    <xf numFmtId="191" fontId="20" fillId="0" borderId="0" applyFont="0" applyFill="0" applyBorder="0" applyAlignment="0" applyProtection="0"/>
    <xf numFmtId="43" fontId="93" fillId="0" borderId="0" applyFont="0" applyFill="0" applyBorder="0" applyAlignment="0" applyProtection="0"/>
    <xf numFmtId="191" fontId="20" fillId="0" borderId="0" applyFont="0" applyFill="0" applyBorder="0" applyAlignment="0" applyProtection="0"/>
    <xf numFmtId="43" fontId="93" fillId="0" borderId="0" applyFont="0" applyFill="0" applyBorder="0" applyAlignment="0" applyProtection="0"/>
    <xf numFmtId="191" fontId="20" fillId="0" borderId="0" applyFont="0" applyFill="0" applyBorder="0" applyAlignment="0" applyProtection="0"/>
    <xf numFmtId="43" fontId="93" fillId="0" borderId="0" applyFont="0" applyFill="0" applyBorder="0" applyAlignment="0" applyProtection="0"/>
    <xf numFmtId="191" fontId="20" fillId="0" borderId="0" applyFont="0" applyFill="0" applyBorder="0" applyAlignment="0" applyProtection="0"/>
    <xf numFmtId="43" fontId="93" fillId="0" borderId="0" applyFont="0" applyFill="0" applyBorder="0" applyAlignment="0" applyProtection="0"/>
    <xf numFmtId="191" fontId="20" fillId="0" borderId="0" applyFont="0" applyFill="0" applyBorder="0" applyAlignment="0" applyProtection="0"/>
    <xf numFmtId="43" fontId="93" fillId="0" borderId="0" applyFont="0" applyFill="0" applyBorder="0" applyAlignment="0" applyProtection="0"/>
    <xf numFmtId="191" fontId="20" fillId="0" borderId="0" applyFont="0" applyFill="0" applyBorder="0" applyAlignment="0" applyProtection="0"/>
    <xf numFmtId="43" fontId="93" fillId="0" borderId="0" applyFont="0" applyFill="0" applyBorder="0" applyAlignment="0" applyProtection="0"/>
    <xf numFmtId="191" fontId="20" fillId="0" borderId="0" applyFont="0" applyFill="0" applyBorder="0" applyAlignment="0" applyProtection="0"/>
    <xf numFmtId="43" fontId="93" fillId="0" borderId="0" applyFont="0" applyFill="0" applyBorder="0" applyAlignment="0" applyProtection="0"/>
    <xf numFmtId="191" fontId="20" fillId="0" borderId="0" applyFont="0" applyFill="0" applyBorder="0" applyAlignment="0" applyProtection="0"/>
    <xf numFmtId="43" fontId="93" fillId="0" borderId="0" applyFont="0" applyFill="0" applyBorder="0" applyAlignment="0" applyProtection="0"/>
    <xf numFmtId="191" fontId="20" fillId="0" borderId="0" applyFont="0" applyFill="0" applyBorder="0" applyAlignment="0" applyProtection="0"/>
    <xf numFmtId="43"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43"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68"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43"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43" fontId="93" fillId="0" borderId="0" applyFont="0" applyFill="0" applyBorder="0" applyAlignment="0" applyProtection="0"/>
    <xf numFmtId="191" fontId="20" fillId="0" borderId="0" applyFont="0" applyFill="0" applyBorder="0" applyAlignment="0" applyProtection="0"/>
    <xf numFmtId="43" fontId="93" fillId="0" borderId="0" applyFont="0" applyFill="0" applyBorder="0" applyAlignment="0" applyProtection="0"/>
    <xf numFmtId="191" fontId="20" fillId="0" borderId="0" applyFont="0" applyFill="0" applyBorder="0" applyAlignment="0" applyProtection="0"/>
    <xf numFmtId="43" fontId="93" fillId="0" borderId="0" applyFont="0" applyFill="0" applyBorder="0" applyAlignment="0" applyProtection="0"/>
    <xf numFmtId="191" fontId="20" fillId="0" borderId="0" applyFont="0" applyFill="0" applyBorder="0" applyAlignment="0" applyProtection="0"/>
    <xf numFmtId="43" fontId="93" fillId="0" borderId="0" applyFont="0" applyFill="0" applyBorder="0" applyAlignment="0" applyProtection="0"/>
    <xf numFmtId="191" fontId="20" fillId="0" borderId="0" applyFont="0" applyFill="0" applyBorder="0" applyAlignment="0" applyProtection="0"/>
    <xf numFmtId="43" fontId="93" fillId="0" borderId="0" applyFont="0" applyFill="0" applyBorder="0" applyAlignment="0" applyProtection="0"/>
    <xf numFmtId="191" fontId="20" fillId="0" borderId="0" applyFont="0" applyFill="0" applyBorder="0" applyAlignment="0" applyProtection="0"/>
    <xf numFmtId="43" fontId="93" fillId="0" borderId="0" applyFont="0" applyFill="0" applyBorder="0" applyAlignment="0" applyProtection="0"/>
    <xf numFmtId="191" fontId="20" fillId="0" borderId="0" applyFont="0" applyFill="0" applyBorder="0" applyAlignment="0" applyProtection="0"/>
    <xf numFmtId="43" fontId="93" fillId="0" borderId="0" applyFont="0" applyFill="0" applyBorder="0" applyAlignment="0" applyProtection="0"/>
    <xf numFmtId="191" fontId="20" fillId="0" borderId="0" applyFont="0" applyFill="0" applyBorder="0" applyAlignment="0" applyProtection="0"/>
    <xf numFmtId="43" fontId="93" fillId="0" borderId="0" applyFont="0" applyFill="0" applyBorder="0" applyAlignment="0" applyProtection="0"/>
    <xf numFmtId="191" fontId="20" fillId="0" borderId="0" applyFont="0" applyFill="0" applyBorder="0" applyAlignment="0" applyProtection="0"/>
    <xf numFmtId="43" fontId="93" fillId="0" borderId="0" applyFont="0" applyFill="0" applyBorder="0" applyAlignment="0" applyProtection="0"/>
    <xf numFmtId="191" fontId="20" fillId="0" borderId="0" applyFont="0" applyFill="0" applyBorder="0" applyAlignment="0" applyProtection="0"/>
    <xf numFmtId="168" fontId="20" fillId="0" borderId="0" applyFont="0" applyFill="0" applyBorder="0" applyAlignment="0" applyProtection="0"/>
    <xf numFmtId="191" fontId="20" fillId="0" borderId="0" applyFont="0" applyFill="0" applyBorder="0" applyAlignment="0" applyProtection="0"/>
    <xf numFmtId="43" fontId="93" fillId="0" borderId="0" applyFont="0" applyFill="0" applyBorder="0" applyAlignment="0" applyProtection="0"/>
    <xf numFmtId="168" fontId="20" fillId="0" borderId="0" applyFill="0" applyBorder="0" applyAlignment="0" applyProtection="0"/>
    <xf numFmtId="43" fontId="93" fillId="0" borderId="0" applyFont="0" applyFill="0" applyBorder="0" applyAlignment="0" applyProtection="0"/>
    <xf numFmtId="168" fontId="20" fillId="0" borderId="0" applyFill="0" applyBorder="0" applyAlignment="0" applyProtection="0"/>
    <xf numFmtId="168" fontId="95" fillId="0" borderId="0" applyFont="0" applyFill="0" applyBorder="0" applyAlignment="0" applyProtection="0"/>
    <xf numFmtId="168" fontId="20" fillId="0" borderId="0" applyFill="0" applyBorder="0" applyAlignment="0" applyProtection="0"/>
    <xf numFmtId="191" fontId="20" fillId="0" borderId="0" applyFont="0" applyFill="0" applyBorder="0" applyAlignment="0" applyProtection="0"/>
    <xf numFmtId="168" fontId="20" fillId="0" borderId="0" applyFill="0" applyBorder="0" applyAlignment="0" applyProtection="0"/>
    <xf numFmtId="168" fontId="95" fillId="0" borderId="0" applyFont="0" applyFill="0" applyBorder="0" applyAlignment="0" applyProtection="0"/>
    <xf numFmtId="43" fontId="93" fillId="0" borderId="0" applyFont="0" applyFill="0" applyBorder="0" applyAlignment="0" applyProtection="0"/>
    <xf numFmtId="168" fontId="95" fillId="0" borderId="0" applyFont="0" applyFill="0" applyBorder="0" applyAlignment="0" applyProtection="0"/>
    <xf numFmtId="168" fontId="20" fillId="0" borderId="0" applyFill="0" applyBorder="0" applyAlignment="0" applyProtection="0"/>
    <xf numFmtId="168" fontId="20" fillId="0" borderId="0" applyFill="0" applyBorder="0" applyAlignment="0" applyProtection="0"/>
    <xf numFmtId="168" fontId="20" fillId="0" borderId="0" applyFill="0" applyBorder="0" applyAlignment="0" applyProtection="0"/>
    <xf numFmtId="168" fontId="20" fillId="0" borderId="0" applyFill="0" applyBorder="0" applyAlignment="0" applyProtection="0"/>
    <xf numFmtId="43" fontId="93" fillId="0" borderId="0" applyFont="0" applyFill="0" applyBorder="0" applyAlignment="0" applyProtection="0"/>
    <xf numFmtId="168" fontId="20" fillId="0" borderId="0" applyFont="0" applyFill="0" applyBorder="0" applyAlignment="0" applyProtection="0"/>
    <xf numFmtId="168" fontId="20" fillId="0" borderId="0" applyFill="0" applyBorder="0" applyAlignment="0" applyProtection="0"/>
    <xf numFmtId="168" fontId="20" fillId="0" borderId="0" applyFill="0" applyBorder="0" applyAlignment="0" applyProtection="0"/>
    <xf numFmtId="168" fontId="20" fillId="0" borderId="0" applyFill="0" applyBorder="0" applyAlignment="0" applyProtection="0"/>
    <xf numFmtId="43"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68"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43"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20" fillId="0" borderId="0" applyFont="0" applyFill="0" applyBorder="0" applyAlignment="0" applyProtection="0"/>
    <xf numFmtId="43" fontId="95" fillId="0" borderId="0" applyFont="0" applyFill="0" applyBorder="0" applyAlignment="0" applyProtection="0"/>
    <xf numFmtId="168" fontId="20" fillId="0" borderId="0" applyFont="0" applyFill="0" applyBorder="0" applyAlignment="0" applyProtection="0"/>
    <xf numFmtId="43" fontId="95" fillId="0" borderId="0" applyFont="0" applyFill="0" applyBorder="0" applyAlignment="0" applyProtection="0"/>
    <xf numFmtId="168" fontId="20" fillId="0" borderId="0" applyFont="0" applyFill="0" applyBorder="0" applyAlignment="0" applyProtection="0"/>
    <xf numFmtId="43" fontId="95" fillId="0" borderId="0" applyFont="0" applyFill="0" applyBorder="0" applyAlignment="0" applyProtection="0"/>
    <xf numFmtId="168" fontId="20" fillId="0" borderId="0" applyFont="0" applyFill="0" applyBorder="0" applyAlignment="0" applyProtection="0"/>
    <xf numFmtId="43" fontId="95" fillId="0" borderId="0" applyFont="0" applyFill="0" applyBorder="0" applyAlignment="0" applyProtection="0"/>
    <xf numFmtId="168" fontId="20" fillId="0" borderId="0" applyFont="0" applyFill="0" applyBorder="0" applyAlignment="0" applyProtection="0"/>
    <xf numFmtId="43" fontId="95" fillId="0" borderId="0" applyFont="0" applyFill="0" applyBorder="0" applyAlignment="0" applyProtection="0"/>
    <xf numFmtId="43" fontId="93" fillId="0" borderId="0" applyFont="0" applyFill="0" applyBorder="0" applyAlignment="0" applyProtection="0"/>
    <xf numFmtId="43" fontId="95" fillId="0" borderId="0" applyFont="0" applyFill="0" applyBorder="0" applyAlignment="0" applyProtection="0"/>
    <xf numFmtId="43" fontId="93" fillId="0" borderId="0" applyFont="0" applyFill="0" applyBorder="0" applyAlignment="0" applyProtection="0"/>
    <xf numFmtId="43" fontId="95" fillId="0" borderId="0" applyFont="0" applyFill="0" applyBorder="0" applyAlignment="0" applyProtection="0"/>
    <xf numFmtId="43" fontId="93" fillId="0" borderId="0" applyFont="0" applyFill="0" applyBorder="0" applyAlignment="0" applyProtection="0"/>
    <xf numFmtId="43" fontId="95" fillId="0" borderId="0" applyFont="0" applyFill="0" applyBorder="0" applyAlignment="0" applyProtection="0"/>
    <xf numFmtId="43" fontId="93" fillId="0" borderId="0" applyFont="0" applyFill="0" applyBorder="0" applyAlignment="0" applyProtection="0"/>
    <xf numFmtId="168" fontId="20" fillId="0" borderId="0" applyFont="0" applyFill="0" applyBorder="0" applyAlignment="0" applyProtection="0"/>
    <xf numFmtId="43" fontId="93" fillId="0" borderId="0" applyFont="0" applyFill="0" applyBorder="0" applyAlignment="0" applyProtection="0"/>
    <xf numFmtId="168" fontId="20" fillId="0" borderId="0" applyFont="0" applyFill="0" applyBorder="0" applyAlignment="0" applyProtection="0"/>
    <xf numFmtId="43"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68"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43"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43"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43"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68"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43"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93" fillId="0" borderId="0" applyFont="0" applyFill="0" applyBorder="0" applyAlignment="0" applyProtection="0"/>
    <xf numFmtId="43" fontId="95"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68" fontId="95"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43"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43"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168" fontId="20"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168" fontId="20"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43" fontId="95"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88" fontId="20"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43" fontId="95" fillId="0" borderId="0" applyFont="0" applyFill="0" applyBorder="0" applyAlignment="0" applyProtection="0"/>
    <xf numFmtId="168" fontId="95" fillId="0" borderId="0" applyFont="0" applyFill="0" applyBorder="0" applyAlignment="0" applyProtection="0"/>
    <xf numFmtId="43"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68"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43"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65" fontId="20" fillId="0" borderId="0" applyFont="0" applyFill="0" applyBorder="0" applyAlignment="0" applyProtection="0"/>
    <xf numFmtId="43" fontId="95" fillId="0" borderId="0" applyFont="0" applyFill="0" applyBorder="0" applyAlignment="0" applyProtection="0"/>
    <xf numFmtId="168" fontId="20" fillId="0" borderId="0" applyFont="0" applyFill="0" applyBorder="0" applyAlignment="0" applyProtection="0"/>
    <xf numFmtId="165" fontId="20"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91" fontId="20"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91" fontId="20" fillId="0" borderId="0" applyFont="0" applyFill="0" applyBorder="0" applyAlignment="0" applyProtection="0"/>
    <xf numFmtId="43" fontId="93"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3" fillId="0" borderId="0" applyFont="0" applyFill="0" applyBorder="0" applyAlignment="0" applyProtection="0"/>
    <xf numFmtId="18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188" fontId="20"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191" fontId="20" fillId="0" borderId="0" applyFont="0" applyFill="0" applyBorder="0" applyAlignment="0" applyProtection="0"/>
    <xf numFmtId="188" fontId="20"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0" fontId="129" fillId="70" borderId="0" applyNumberFormat="0" applyBorder="0" applyAlignment="0" applyProtection="0"/>
    <xf numFmtId="0" fontId="129" fillId="70"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20" fillId="0" borderId="0"/>
    <xf numFmtId="0" fontId="20" fillId="0" borderId="0"/>
    <xf numFmtId="0" fontId="20" fillId="0" borderId="0"/>
    <xf numFmtId="0" fontId="9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1" fillId="0" borderId="0"/>
    <xf numFmtId="0" fontId="1" fillId="0" borderId="0"/>
    <xf numFmtId="0" fontId="20" fillId="0" borderId="0"/>
    <xf numFmtId="0" fontId="20" fillId="0" borderId="0"/>
    <xf numFmtId="0" fontId="20" fillId="0" borderId="0"/>
    <xf numFmtId="0" fontId="1" fillId="0" borderId="0"/>
    <xf numFmtId="0" fontId="1" fillId="0" borderId="0"/>
    <xf numFmtId="0" fontId="20" fillId="0" borderId="0"/>
    <xf numFmtId="0" fontId="20" fillId="0" borderId="0"/>
    <xf numFmtId="0" fontId="1" fillId="0" borderId="0"/>
    <xf numFmtId="0" fontId="1" fillId="0" borderId="0"/>
    <xf numFmtId="0" fontId="1" fillId="0" borderId="0"/>
    <xf numFmtId="0" fontId="20" fillId="71" borderId="40" applyNumberFormat="0" applyFont="0" applyAlignment="0" applyProtection="0"/>
    <xf numFmtId="0" fontId="113" fillId="72" borderId="41" applyNumberFormat="0" applyAlignment="0" applyProtection="0"/>
    <xf numFmtId="194"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20" fillId="0" borderId="0" applyFont="0" applyFill="0" applyBorder="0" applyAlignment="0" applyProtection="0"/>
    <xf numFmtId="9" fontId="93"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93" fillId="0" borderId="0" applyFont="0" applyFill="0" applyBorder="0" applyAlignment="0" applyProtection="0"/>
    <xf numFmtId="0" fontId="20" fillId="0" borderId="0"/>
    <xf numFmtId="0" fontId="20" fillId="0" borderId="0"/>
    <xf numFmtId="0" fontId="128" fillId="0" borderId="0" applyFill="0" applyBorder="0" applyProtection="0">
      <alignment horizontal="center" vertical="top"/>
    </xf>
    <xf numFmtId="0" fontId="124" fillId="0" borderId="0" applyNumberFormat="0" applyFill="0" applyBorder="0" applyAlignment="0" applyProtection="0"/>
    <xf numFmtId="0" fontId="119" fillId="0" borderId="52" applyNumberFormat="0" applyFill="0" applyAlignment="0" applyProtection="0"/>
    <xf numFmtId="0" fontId="119" fillId="0" borderId="52" applyNumberFormat="0" applyFill="0" applyAlignment="0" applyProtection="0"/>
    <xf numFmtId="0" fontId="114" fillId="0" borderId="0" applyNumberForma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20"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65" fontId="20"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0"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91" fontId="20"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91" fontId="20"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88" fontId="20" fillId="0" borderId="0" applyFont="0" applyFill="0" applyBorder="0" applyAlignment="0" applyProtection="0"/>
    <xf numFmtId="168" fontId="20" fillId="0" borderId="0" applyFont="0" applyFill="0" applyBorder="0" applyAlignment="0" applyProtection="0"/>
    <xf numFmtId="188" fontId="20" fillId="0" borderId="0" applyFont="0" applyFill="0" applyBorder="0" applyAlignment="0" applyProtection="0"/>
    <xf numFmtId="43" fontId="95"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0" fillId="0" borderId="0" applyFont="0" applyFill="0" applyBorder="0" applyAlignment="0" applyProtection="0"/>
    <xf numFmtId="43" fontId="95"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5" fillId="0" borderId="0" applyFont="0" applyFill="0" applyBorder="0" applyAlignment="0" applyProtection="0"/>
    <xf numFmtId="0" fontId="1" fillId="0" borderId="0"/>
    <xf numFmtId="0" fontId="20" fillId="0" borderId="0"/>
    <xf numFmtId="0" fontId="9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113" fillId="72" borderId="41" applyNumberFormat="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95" fillId="0" borderId="0" applyFont="0" applyFill="0" applyBorder="0" applyAlignment="0" applyProtection="0"/>
    <xf numFmtId="9" fontId="93" fillId="0" borderId="0" applyFont="0" applyFill="0" applyBorder="0" applyAlignment="0" applyProtection="0"/>
    <xf numFmtId="9" fontId="95"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0" fontId="20" fillId="0" borderId="0"/>
    <xf numFmtId="0" fontId="119" fillId="0" borderId="52" applyNumberFormat="0" applyFill="0" applyAlignment="0" applyProtection="0"/>
    <xf numFmtId="0" fontId="119" fillId="0" borderId="52" applyNumberFormat="0" applyFill="0" applyAlignment="0" applyProtection="0"/>
    <xf numFmtId="0" fontId="114" fillId="0" borderId="0" applyNumberFormat="0" applyFill="0" applyBorder="0" applyAlignment="0" applyProtection="0"/>
    <xf numFmtId="43" fontId="1" fillId="0" borderId="0" applyFont="0" applyFill="0" applyBorder="0" applyAlignment="0" applyProtection="0"/>
    <xf numFmtId="43" fontId="9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8" fillId="0" borderId="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7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7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7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71"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6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7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7"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4"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5" borderId="0" applyNumberFormat="0" applyBorder="0" applyAlignment="0" applyProtection="0"/>
    <xf numFmtId="0" fontId="114" fillId="0" borderId="46" applyNumberFormat="0" applyFill="0" applyAlignment="0" applyProtection="0"/>
    <xf numFmtId="43" fontId="95" fillId="0" borderId="0" applyFont="0" applyFill="0" applyBorder="0" applyAlignment="0" applyProtection="0"/>
    <xf numFmtId="43" fontId="20"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7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7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7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7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6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58" borderId="0" applyNumberFormat="0" applyBorder="0" applyAlignment="0" applyProtection="0"/>
    <xf numFmtId="0" fontId="1" fillId="0" borderId="0"/>
    <xf numFmtId="0" fontId="1" fillId="0" borderId="0"/>
    <xf numFmtId="0" fontId="1" fillId="70" borderId="0" applyNumberFormat="0" applyBorder="0" applyAlignment="0" applyProtection="0"/>
    <xf numFmtId="0" fontId="1" fillId="0" borderId="0"/>
    <xf numFmtId="0" fontId="1" fillId="0" borderId="0"/>
    <xf numFmtId="0" fontId="1" fillId="53" borderId="0" applyNumberFormat="0" applyBorder="0" applyAlignment="0" applyProtection="0"/>
    <xf numFmtId="0" fontId="1" fillId="0" borderId="0"/>
    <xf numFmtId="0" fontId="1" fillId="0" borderId="0"/>
    <xf numFmtId="0" fontId="1" fillId="0" borderId="0"/>
    <xf numFmtId="0" fontId="1" fillId="0" borderId="0"/>
    <xf numFmtId="0" fontId="1" fillId="53" borderId="0" applyNumberFormat="0" applyBorder="0" applyAlignment="0" applyProtection="0"/>
    <xf numFmtId="0" fontId="1" fillId="53" borderId="0" applyNumberFormat="0" applyBorder="0" applyAlignment="0" applyProtection="0"/>
    <xf numFmtId="0" fontId="1" fillId="67"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4" borderId="0" applyNumberFormat="0" applyBorder="0" applyAlignment="0" applyProtection="0"/>
    <xf numFmtId="9" fontId="1" fillId="0" borderId="0" applyFont="0" applyFill="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5" borderId="0" applyNumberFormat="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125"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43" fontId="95" fillId="0" borderId="0" applyFont="0" applyFill="0" applyBorder="0" applyAlignment="0" applyProtection="0"/>
    <xf numFmtId="18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0" fillId="72" borderId="4" applyNumberFormat="0" applyAlignment="0" applyProtection="0"/>
    <xf numFmtId="43"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43" fontId="93"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68"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20" fillId="0" borderId="0" applyFont="0" applyFill="0" applyBorder="0" applyAlignment="0" applyProtection="0"/>
    <xf numFmtId="188"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65" fontId="20" fillId="0" borderId="0" applyFont="0" applyFill="0" applyBorder="0" applyAlignment="0" applyProtection="0"/>
    <xf numFmtId="43" fontId="95" fillId="0" borderId="0" applyFont="0" applyFill="0" applyBorder="0" applyAlignment="0" applyProtection="0"/>
    <xf numFmtId="165" fontId="20"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68" fontId="20" fillId="0" borderId="0" applyFont="0" applyFill="0" applyBorder="0" applyAlignment="0" applyProtection="0"/>
    <xf numFmtId="165" fontId="20"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43"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1"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91" fontId="20"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191" fontId="20"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3"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88" fontId="20" fillId="0" borderId="0" applyFont="0" applyFill="0" applyBorder="0" applyAlignment="0" applyProtection="0"/>
    <xf numFmtId="168" fontId="20"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43" fontId="95"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191" fontId="20" fillId="0" borderId="0" applyFont="0" applyFill="0" applyBorder="0" applyAlignment="0" applyProtection="0"/>
    <xf numFmtId="188" fontId="20"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0" fillId="0" borderId="0" applyFont="0" applyFill="0" applyBorder="0" applyAlignment="0" applyProtection="0"/>
    <xf numFmtId="43" fontId="95"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5" fillId="0" borderId="0" applyFont="0" applyFill="0" applyBorder="0" applyAlignment="0" applyProtection="0"/>
    <xf numFmtId="0" fontId="129" fillId="70" borderId="0" applyNumberFormat="0" applyBorder="0" applyAlignment="0" applyProtection="0"/>
    <xf numFmtId="0" fontId="129" fillId="70" borderId="0" applyNumberFormat="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99" fillId="0" borderId="0"/>
    <xf numFmtId="0" fontId="20" fillId="0" borderId="0"/>
    <xf numFmtId="0" fontId="99" fillId="0" borderId="0"/>
    <xf numFmtId="0" fontId="20" fillId="0" borderId="0"/>
    <xf numFmtId="0" fontId="20" fillId="0" borderId="0"/>
    <xf numFmtId="0" fontId="99"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71" borderId="40" applyNumberFormat="0" applyFont="0" applyAlignment="0" applyProtection="0"/>
    <xf numFmtId="0" fontId="113" fillId="72" borderId="41" applyNumberFormat="0" applyAlignment="0" applyProtection="0"/>
    <xf numFmtId="0" fontId="113" fillId="72" borderId="41" applyNumberFormat="0" applyAlignment="0" applyProtection="0"/>
    <xf numFmtId="194"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20" fillId="0" borderId="0" applyFont="0" applyFill="0" applyBorder="0" applyAlignment="0" applyProtection="0"/>
    <xf numFmtId="9" fontId="93"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0" fontId="20" fillId="0" borderId="0"/>
    <xf numFmtId="0" fontId="20" fillId="0" borderId="0"/>
    <xf numFmtId="0" fontId="20" fillId="0" borderId="0"/>
    <xf numFmtId="0" fontId="128" fillId="0" borderId="0" applyFill="0" applyBorder="0" applyProtection="0">
      <alignment horizontal="center" vertical="top"/>
    </xf>
    <xf numFmtId="0" fontId="124" fillId="0" borderId="0" applyNumberFormat="0" applyFill="0" applyBorder="0" applyAlignment="0" applyProtection="0"/>
    <xf numFmtId="0" fontId="119" fillId="0" borderId="52" applyNumberFormat="0" applyFill="0" applyAlignment="0" applyProtection="0"/>
    <xf numFmtId="0" fontId="119" fillId="0" borderId="52" applyNumberFormat="0" applyFill="0" applyAlignment="0" applyProtection="0"/>
    <xf numFmtId="0" fontId="119" fillId="0" borderId="52" applyNumberFormat="0" applyFill="0" applyAlignment="0" applyProtection="0"/>
    <xf numFmtId="0" fontId="119" fillId="0" borderId="52" applyNumberFormat="0" applyFill="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 fillId="0" borderId="0"/>
    <xf numFmtId="0" fontId="20" fillId="0" borderId="0"/>
    <xf numFmtId="0" fontId="20" fillId="0" borderId="0"/>
    <xf numFmtId="0" fontId="20" fillId="50" borderId="0" applyNumberFormat="0" applyBorder="0" applyAlignment="0" applyProtection="0"/>
    <xf numFmtId="0" fontId="1" fillId="50" borderId="0" applyNumberFormat="0" applyBorder="0" applyAlignment="0" applyProtection="0"/>
    <xf numFmtId="0" fontId="95"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72" borderId="0" applyNumberFormat="0" applyBorder="0" applyAlignment="0" applyProtection="0"/>
    <xf numFmtId="0" fontId="20" fillId="51" borderId="0" applyNumberFormat="0" applyBorder="0" applyAlignment="0" applyProtection="0"/>
    <xf numFmtId="0" fontId="1" fillId="51" borderId="0" applyNumberFormat="0" applyBorder="0" applyAlignment="0" applyProtection="0"/>
    <xf numFmtId="0" fontId="95"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20" fillId="52" borderId="0" applyNumberFormat="0" applyBorder="0" applyAlignment="0" applyProtection="0"/>
    <xf numFmtId="0" fontId="1" fillId="52" borderId="0" applyNumberFormat="0" applyBorder="0" applyAlignment="0" applyProtection="0"/>
    <xf numFmtId="0" fontId="95"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71" borderId="0" applyNumberFormat="0" applyBorder="0" applyAlignment="0" applyProtection="0"/>
    <xf numFmtId="0" fontId="20" fillId="53" borderId="0" applyNumberFormat="0" applyBorder="0" applyAlignment="0" applyProtection="0"/>
    <xf numFmtId="0" fontId="1" fillId="53" borderId="0" applyNumberFormat="0" applyBorder="0" applyAlignment="0" applyProtection="0"/>
    <xf numFmtId="0" fontId="95"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72" borderId="0" applyNumberFormat="0" applyBorder="0" applyAlignment="0" applyProtection="0"/>
    <xf numFmtId="0" fontId="1" fillId="26" borderId="0" applyNumberFormat="0" applyBorder="0" applyAlignment="0" applyProtection="0"/>
    <xf numFmtId="0" fontId="20" fillId="54" borderId="0" applyNumberFormat="0" applyBorder="0" applyAlignment="0" applyProtection="0"/>
    <xf numFmtId="0" fontId="95" fillId="54" borderId="0" applyNumberFormat="0" applyBorder="0" applyAlignment="0" applyProtection="0"/>
    <xf numFmtId="0" fontId="95" fillId="5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0" fillId="55" borderId="0" applyNumberFormat="0" applyBorder="0" applyAlignment="0" applyProtection="0"/>
    <xf numFmtId="0" fontId="1" fillId="64" borderId="0" applyNumberFormat="0" applyBorder="0" applyAlignment="0" applyProtection="0"/>
    <xf numFmtId="0" fontId="95" fillId="55"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20" fillId="56" borderId="0" applyNumberFormat="0" applyBorder="0" applyAlignment="0" applyProtection="0"/>
    <xf numFmtId="0" fontId="1" fillId="56" borderId="0" applyNumberFormat="0" applyBorder="0" applyAlignment="0" applyProtection="0"/>
    <xf numFmtId="0" fontId="95"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67" borderId="0" applyNumberFormat="0" applyBorder="0" applyAlignment="0" applyProtection="0"/>
    <xf numFmtId="0" fontId="1" fillId="15" borderId="0" applyNumberFormat="0" applyBorder="0" applyAlignment="0" applyProtection="0"/>
    <xf numFmtId="0" fontId="20" fillId="57" borderId="0" applyNumberFormat="0" applyBorder="0" applyAlignment="0" applyProtection="0"/>
    <xf numFmtId="0" fontId="95" fillId="57" borderId="0" applyNumberFormat="0" applyBorder="0" applyAlignment="0" applyProtection="0"/>
    <xf numFmtId="0" fontId="95" fillId="5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0" fillId="58" borderId="0" applyNumberFormat="0" applyBorder="0" applyAlignment="0" applyProtection="0"/>
    <xf numFmtId="0" fontId="1" fillId="58" borderId="0" applyNumberFormat="0" applyBorder="0" applyAlignment="0" applyProtection="0"/>
    <xf numFmtId="0" fontId="95"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70" borderId="0" applyNumberFormat="0" applyBorder="0" applyAlignment="0" applyProtection="0"/>
    <xf numFmtId="0" fontId="20" fillId="53" borderId="0" applyNumberFormat="0" applyBorder="0" applyAlignment="0" applyProtection="0"/>
    <xf numFmtId="0" fontId="1" fillId="53" borderId="0" applyNumberFormat="0" applyBorder="0" applyAlignment="0" applyProtection="0"/>
    <xf numFmtId="0" fontId="95"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7" borderId="0" applyNumberFormat="0" applyBorder="0" applyAlignment="0" applyProtection="0"/>
    <xf numFmtId="0" fontId="20" fillId="56" borderId="0" applyNumberFormat="0" applyBorder="0" applyAlignment="0" applyProtection="0"/>
    <xf numFmtId="0" fontId="1" fillId="56" borderId="0" applyNumberFormat="0" applyBorder="0" applyAlignment="0" applyProtection="0"/>
    <xf numFmtId="0" fontId="95"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20" fillId="59" borderId="0" applyNumberFormat="0" applyBorder="0" applyAlignment="0" applyProtection="0"/>
    <xf numFmtId="0" fontId="1" fillId="59" borderId="0" applyNumberFormat="0" applyBorder="0" applyAlignment="0" applyProtection="0"/>
    <xf numFmtId="0" fontId="95"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5" borderId="0" applyNumberFormat="0" applyBorder="0" applyAlignment="0" applyProtection="0"/>
    <xf numFmtId="0" fontId="20" fillId="60" borderId="0" applyNumberFormat="0" applyBorder="0" applyAlignment="0" applyProtection="0"/>
    <xf numFmtId="0" fontId="104" fillId="60" borderId="0" applyNumberFormat="0" applyBorder="0" applyAlignment="0" applyProtection="0"/>
    <xf numFmtId="0" fontId="20" fillId="57" borderId="0" applyNumberFormat="0" applyBorder="0" applyAlignment="0" applyProtection="0"/>
    <xf numFmtId="0" fontId="104" fillId="57" borderId="0" applyNumberFormat="0" applyBorder="0" applyAlignment="0" applyProtection="0"/>
    <xf numFmtId="0" fontId="20" fillId="58" borderId="0" applyNumberFormat="0" applyBorder="0" applyAlignment="0" applyProtection="0"/>
    <xf numFmtId="0" fontId="104" fillId="58" borderId="0" applyNumberFormat="0" applyBorder="0" applyAlignment="0" applyProtection="0"/>
    <xf numFmtId="0" fontId="20" fillId="61" borderId="0" applyNumberFormat="0" applyBorder="0" applyAlignment="0" applyProtection="0"/>
    <xf numFmtId="0" fontId="104" fillId="61" borderId="0" applyNumberFormat="0" applyBorder="0" applyAlignment="0" applyProtection="0"/>
    <xf numFmtId="0" fontId="20" fillId="62" borderId="0" applyNumberFormat="0" applyBorder="0" applyAlignment="0" applyProtection="0"/>
    <xf numFmtId="0" fontId="104" fillId="62" borderId="0" applyNumberFormat="0" applyBorder="0" applyAlignment="0" applyProtection="0"/>
    <xf numFmtId="0" fontId="20" fillId="63" borderId="0" applyNumberFormat="0" applyBorder="0" applyAlignment="0" applyProtection="0"/>
    <xf numFmtId="0" fontId="104" fillId="63" borderId="0" applyNumberFormat="0" applyBorder="0" applyAlignment="0" applyProtection="0"/>
    <xf numFmtId="0" fontId="20" fillId="52" borderId="0" applyNumberFormat="0" applyBorder="0" applyAlignment="0" applyProtection="0"/>
    <xf numFmtId="0" fontId="105" fillId="52" borderId="0" applyNumberFormat="0" applyBorder="0" applyAlignment="0" applyProtection="0"/>
    <xf numFmtId="0" fontId="106" fillId="64" borderId="37" applyNumberFormat="0" applyAlignment="0" applyProtection="0"/>
    <xf numFmtId="0" fontId="20" fillId="64" borderId="37" applyNumberFormat="0" applyAlignment="0" applyProtection="0"/>
    <xf numFmtId="0" fontId="106" fillId="64" borderId="37" applyNumberFormat="0" applyAlignment="0" applyProtection="0"/>
    <xf numFmtId="0" fontId="126" fillId="72" borderId="4" applyNumberFormat="0" applyAlignment="0" applyProtection="0"/>
    <xf numFmtId="0" fontId="20" fillId="65" borderId="38" applyNumberFormat="0" applyAlignment="0" applyProtection="0"/>
    <xf numFmtId="0" fontId="107" fillId="65" borderId="38" applyNumberFormat="0" applyAlignment="0" applyProtection="0"/>
    <xf numFmtId="0" fontId="107" fillId="65" borderId="38" applyNumberFormat="0" applyAlignment="0" applyProtection="0"/>
    <xf numFmtId="0" fontId="20" fillId="0" borderId="39" applyNumberFormat="0" applyFill="0" applyAlignment="0" applyProtection="0"/>
    <xf numFmtId="0" fontId="108" fillId="0" borderId="39" applyNumberFormat="0" applyFill="0" applyAlignment="0" applyProtection="0"/>
    <xf numFmtId="0" fontId="20" fillId="0" borderId="0" applyNumberFormat="0" applyFill="0" applyBorder="0" applyAlignment="0" applyProtection="0"/>
    <xf numFmtId="0" fontId="109" fillId="0" borderId="0" applyNumberFormat="0" applyFill="0" applyBorder="0" applyAlignment="0" applyProtection="0"/>
    <xf numFmtId="0" fontId="20" fillId="66" borderId="0" applyNumberFormat="0" applyBorder="0" applyAlignment="0" applyProtection="0"/>
    <xf numFmtId="0" fontId="104" fillId="66" borderId="0" applyNumberFormat="0" applyBorder="0" applyAlignment="0" applyProtection="0"/>
    <xf numFmtId="0" fontId="20" fillId="67" borderId="0" applyNumberFormat="0" applyBorder="0" applyAlignment="0" applyProtection="0"/>
    <xf numFmtId="0" fontId="104" fillId="67" borderId="0" applyNumberFormat="0" applyBorder="0" applyAlignment="0" applyProtection="0"/>
    <xf numFmtId="0" fontId="20" fillId="68" borderId="0" applyNumberFormat="0" applyBorder="0" applyAlignment="0" applyProtection="0"/>
    <xf numFmtId="0" fontId="104" fillId="68" borderId="0" applyNumberFormat="0" applyBorder="0" applyAlignment="0" applyProtection="0"/>
    <xf numFmtId="0" fontId="20" fillId="61" borderId="0" applyNumberFormat="0" applyBorder="0" applyAlignment="0" applyProtection="0"/>
    <xf numFmtId="0" fontId="104" fillId="61" borderId="0" applyNumberFormat="0" applyBorder="0" applyAlignment="0" applyProtection="0"/>
    <xf numFmtId="0" fontId="20" fillId="62" borderId="0" applyNumberFormat="0" applyBorder="0" applyAlignment="0" applyProtection="0"/>
    <xf numFmtId="0" fontId="104" fillId="62" borderId="0" applyNumberFormat="0" applyBorder="0" applyAlignment="0" applyProtection="0"/>
    <xf numFmtId="0" fontId="104" fillId="62" borderId="0" applyNumberFormat="0" applyBorder="0" applyAlignment="0" applyProtection="0"/>
    <xf numFmtId="0" fontId="20" fillId="69" borderId="0" applyNumberFormat="0" applyBorder="0" applyAlignment="0" applyProtection="0"/>
    <xf numFmtId="0" fontId="104" fillId="69" borderId="0" applyNumberFormat="0" applyBorder="0" applyAlignment="0" applyProtection="0"/>
    <xf numFmtId="0" fontId="20" fillId="55" borderId="37" applyNumberFormat="0" applyAlignment="0" applyProtection="0"/>
    <xf numFmtId="0" fontId="110" fillId="55" borderId="37" applyNumberFormat="0" applyAlignment="0" applyProtection="0"/>
    <xf numFmtId="0" fontId="20" fillId="0" borderId="0" applyFont="0" applyFill="0" applyBorder="0" applyAlignment="0" applyProtection="0"/>
    <xf numFmtId="0" fontId="20" fillId="0" borderId="0" applyFont="0" applyFill="0" applyBorder="0" applyAlignment="0" applyProtection="0"/>
    <xf numFmtId="192" fontId="20" fillId="0" borderId="0" applyFont="0" applyFill="0" applyBorder="0" applyAlignment="0" applyProtection="0"/>
    <xf numFmtId="0" fontId="116" fillId="0" borderId="42" applyNumberFormat="0" applyFill="0" applyAlignment="0" applyProtection="0"/>
    <xf numFmtId="0" fontId="117" fillId="0" borderId="43" applyNumberFormat="0" applyFill="0" applyAlignment="0" applyProtection="0"/>
    <xf numFmtId="0" fontId="109" fillId="0" borderId="44" applyNumberFormat="0" applyFill="0" applyAlignment="0" applyProtection="0"/>
    <xf numFmtId="0" fontId="109" fillId="0" borderId="0" applyNumberFormat="0" applyFill="0" applyBorder="0" applyAlignment="0" applyProtection="0"/>
    <xf numFmtId="0" fontId="20" fillId="51" borderId="0" applyNumberFormat="0" applyBorder="0" applyAlignment="0" applyProtection="0"/>
    <xf numFmtId="0" fontId="111" fillId="51" borderId="0" applyNumberFormat="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125" fillId="0" borderId="0" applyFont="0" applyFill="0" applyBorder="0" applyAlignment="0" applyProtection="0"/>
    <xf numFmtId="43" fontId="95"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68" fontId="20" fillId="0" borderId="0" applyFont="0" applyFill="0" applyBorder="0" applyAlignment="0" applyProtection="0"/>
    <xf numFmtId="188" fontId="20" fillId="0" borderId="0" applyFont="0" applyFill="0" applyBorder="0" applyAlignment="0" applyProtection="0"/>
    <xf numFmtId="43" fontId="95"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95" fillId="0" borderId="0" applyFont="0" applyFill="0" applyBorder="0" applyAlignment="0" applyProtection="0"/>
    <xf numFmtId="43" fontId="20" fillId="0" borderId="0" applyFont="0" applyFill="0" applyBorder="0" applyAlignment="0" applyProtection="0"/>
    <xf numFmtId="43" fontId="95" fillId="0" borderId="0" applyFont="0" applyFill="0" applyBorder="0" applyAlignment="0" applyProtection="0"/>
    <xf numFmtId="43"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68" fontId="95"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95" fillId="0" borderId="0" applyFont="0" applyFill="0" applyBorder="0" applyAlignment="0" applyProtection="0"/>
    <xf numFmtId="168" fontId="20" fillId="0" borderId="0" applyFont="0" applyFill="0" applyBorder="0" applyAlignment="0" applyProtection="0"/>
    <xf numFmtId="43" fontId="95" fillId="0" borderId="0" applyFont="0" applyFill="0" applyBorder="0" applyAlignment="0" applyProtection="0"/>
    <xf numFmtId="168"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95"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95"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68"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68"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68"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68"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68" fontId="95" fillId="0" borderId="0" applyFont="0" applyFill="0" applyBorder="0" applyAlignment="0" applyProtection="0"/>
    <xf numFmtId="168" fontId="20" fillId="0" borderId="0" applyFill="0" applyBorder="0" applyAlignment="0" applyProtection="0"/>
    <xf numFmtId="168" fontId="20" fillId="0" borderId="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68" fontId="95"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68" fontId="95" fillId="0" borderId="0" applyFont="0" applyFill="0" applyBorder="0" applyAlignment="0" applyProtection="0"/>
    <xf numFmtId="188" fontId="20" fillId="0" borderId="0" applyFont="0" applyFill="0" applyBorder="0" applyAlignment="0" applyProtection="0"/>
    <xf numFmtId="168" fontId="95" fillId="0" borderId="0" applyFont="0" applyFill="0" applyBorder="0" applyAlignment="0" applyProtection="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0" fontId="20" fillId="0" borderId="0"/>
    <xf numFmtId="0" fontId="20" fillId="0" borderId="0"/>
    <xf numFmtId="0" fontId="20" fillId="0" borderId="0"/>
    <xf numFmtId="0" fontId="20" fillId="0" borderId="0"/>
    <xf numFmtId="0" fontId="20" fillId="50"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20" fillId="53" borderId="0" applyNumberFormat="0" applyBorder="0" applyAlignment="0" applyProtection="0"/>
    <xf numFmtId="0" fontId="20" fillId="54"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20" fillId="57" borderId="0" applyNumberFormat="0" applyBorder="0" applyAlignment="0" applyProtection="0"/>
    <xf numFmtId="0" fontId="20" fillId="58" borderId="0" applyNumberFormat="0" applyBorder="0" applyAlignment="0" applyProtection="0"/>
    <xf numFmtId="0" fontId="20" fillId="53" borderId="0" applyNumberFormat="0" applyBorder="0" applyAlignment="0" applyProtection="0"/>
    <xf numFmtId="0" fontId="20" fillId="56"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0" fontId="20" fillId="57" borderId="0" applyNumberFormat="0" applyBorder="0" applyAlignment="0" applyProtection="0"/>
    <xf numFmtId="0" fontId="20" fillId="58" borderId="0" applyNumberFormat="0" applyBorder="0" applyAlignment="0" applyProtection="0"/>
    <xf numFmtId="0" fontId="20" fillId="61" borderId="0" applyNumberFormat="0" applyBorder="0" applyAlignment="0" applyProtection="0"/>
    <xf numFmtId="0" fontId="20" fillId="62" borderId="0" applyNumberFormat="0" applyBorder="0" applyAlignment="0" applyProtection="0"/>
    <xf numFmtId="0" fontId="20" fillId="63" borderId="0" applyNumberFormat="0" applyBorder="0" applyAlignment="0" applyProtection="0"/>
    <xf numFmtId="0" fontId="20" fillId="52" borderId="0" applyNumberFormat="0" applyBorder="0" applyAlignment="0" applyProtection="0"/>
    <xf numFmtId="0" fontId="20" fillId="64" borderId="37" applyNumberFormat="0" applyAlignment="0" applyProtection="0"/>
    <xf numFmtId="0" fontId="20" fillId="65" borderId="38" applyNumberFormat="0" applyAlignment="0" applyProtection="0"/>
    <xf numFmtId="0" fontId="20" fillId="0" borderId="39" applyNumberFormat="0" applyFill="0" applyAlignment="0" applyProtection="0"/>
    <xf numFmtId="0" fontId="20" fillId="0" borderId="0" applyNumberFormat="0" applyFill="0" applyBorder="0" applyAlignment="0" applyProtection="0"/>
    <xf numFmtId="0" fontId="20" fillId="66" borderId="0" applyNumberFormat="0" applyBorder="0" applyAlignment="0" applyProtection="0"/>
    <xf numFmtId="0" fontId="20" fillId="67" borderId="0" applyNumberFormat="0" applyBorder="0" applyAlignment="0" applyProtection="0"/>
    <xf numFmtId="0" fontId="20" fillId="68" borderId="0" applyNumberFormat="0" applyBorder="0" applyAlignment="0" applyProtection="0"/>
    <xf numFmtId="0" fontId="20" fillId="61" borderId="0" applyNumberFormat="0" applyBorder="0" applyAlignment="0" applyProtection="0"/>
    <xf numFmtId="0" fontId="20" fillId="62" borderId="0" applyNumberFormat="0" applyBorder="0" applyAlignment="0" applyProtection="0"/>
    <xf numFmtId="0" fontId="20" fillId="69" borderId="0" applyNumberFormat="0" applyBorder="0" applyAlignment="0" applyProtection="0"/>
    <xf numFmtId="0" fontId="20" fillId="55" borderId="37" applyNumberFormat="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192" fontId="20" fillId="0" borderId="0" applyFont="0" applyFill="0" applyBorder="0" applyAlignment="0" applyProtection="0"/>
    <xf numFmtId="0" fontId="20" fillId="51" borderId="0" applyNumberFormat="0" applyBorder="0" applyAlignment="0" applyProtection="0"/>
    <xf numFmtId="43" fontId="95"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68" fontId="20" fillId="0" borderId="0" applyFont="0" applyFill="0" applyBorder="0" applyAlignment="0" applyProtection="0"/>
    <xf numFmtId="188"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68" fontId="20" fillId="0" borderId="0" applyFill="0" applyBorder="0" applyAlignment="0" applyProtection="0"/>
    <xf numFmtId="168" fontId="20" fillId="0" borderId="0" applyFill="0" applyBorder="0" applyAlignment="0" applyProtection="0"/>
    <xf numFmtId="168" fontId="20" fillId="0" borderId="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3" fillId="0" borderId="0" applyFont="0" applyFill="0" applyBorder="0" applyAlignment="0" applyProtection="0"/>
    <xf numFmtId="43" fontId="20"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65" fontId="20" fillId="0" borderId="0" applyFont="0" applyFill="0" applyBorder="0" applyAlignment="0" applyProtection="0"/>
    <xf numFmtId="43" fontId="95" fillId="0" borderId="0" applyFont="0" applyFill="0" applyBorder="0" applyAlignment="0" applyProtection="0"/>
    <xf numFmtId="168" fontId="20" fillId="0" borderId="0" applyFont="0" applyFill="0" applyBorder="0" applyAlignment="0" applyProtection="0"/>
    <xf numFmtId="165" fontId="20"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91" fontId="20"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91" fontId="20" fillId="0" borderId="0" applyFont="0" applyFill="0" applyBorder="0" applyAlignment="0" applyProtection="0"/>
    <xf numFmtId="43" fontId="93"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3" fillId="0" borderId="0" applyFont="0" applyFill="0" applyBorder="0" applyAlignment="0" applyProtection="0"/>
    <xf numFmtId="18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188" fontId="20"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191" fontId="20" fillId="0" borderId="0" applyFont="0" applyFill="0" applyBorder="0" applyAlignment="0" applyProtection="0"/>
    <xf numFmtId="188" fontId="20"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0" fontId="129" fillId="70" borderId="0" applyNumberFormat="0" applyBorder="0" applyAlignment="0" applyProtection="0"/>
    <xf numFmtId="0" fontId="129" fillId="70" borderId="0" applyNumberFormat="0" applyBorder="0" applyAlignment="0" applyProtection="0"/>
    <xf numFmtId="43" fontId="1" fillId="0" borderId="0" applyFont="0" applyFill="0" applyBorder="0" applyAlignment="0" applyProtection="0"/>
    <xf numFmtId="0" fontId="20" fillId="0" borderId="0"/>
    <xf numFmtId="0" fontId="20" fillId="0" borderId="0"/>
    <xf numFmtId="0" fontId="99" fillId="0" borderId="0"/>
    <xf numFmtId="0" fontId="20" fillId="0" borderId="0"/>
    <xf numFmtId="0" fontId="20" fillId="0" borderId="0"/>
    <xf numFmtId="0" fontId="20" fillId="71" borderId="40" applyNumberFormat="0" applyFont="0" applyAlignment="0" applyProtection="0"/>
    <xf numFmtId="0" fontId="113" fillId="72" borderId="41" applyNumberFormat="0" applyAlignment="0" applyProtection="0"/>
    <xf numFmtId="194"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20" fillId="0" borderId="0" applyFont="0" applyFill="0" applyBorder="0" applyAlignment="0" applyProtection="0"/>
    <xf numFmtId="9" fontId="93"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93" fillId="0" borderId="0" applyFont="0" applyFill="0" applyBorder="0" applyAlignment="0" applyProtection="0"/>
    <xf numFmtId="0" fontId="128" fillId="0" borderId="0" applyFill="0" applyBorder="0" applyProtection="0">
      <alignment horizontal="center" vertical="top"/>
    </xf>
    <xf numFmtId="0" fontId="124" fillId="0" borderId="0" applyNumberFormat="0" applyFill="0" applyBorder="0" applyAlignment="0" applyProtection="0"/>
    <xf numFmtId="0" fontId="119" fillId="0" borderId="52" applyNumberFormat="0" applyFill="0" applyAlignment="0" applyProtection="0"/>
    <xf numFmtId="0" fontId="119" fillId="0" borderId="52" applyNumberFormat="0" applyFill="0" applyAlignment="0" applyProtection="0"/>
    <xf numFmtId="0" fontId="114" fillId="0" borderId="0" applyNumberForma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20"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65" fontId="20"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0"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91" fontId="20"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91" fontId="20"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88" fontId="20"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43" fontId="95"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20" fillId="0" borderId="0" applyFont="0" applyFill="0" applyBorder="0" applyAlignment="0" applyProtection="0"/>
    <xf numFmtId="43" fontId="95"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5" fillId="0" borderId="0" applyFont="0" applyFill="0" applyBorder="0" applyAlignment="0" applyProtection="0"/>
    <xf numFmtId="0" fontId="99" fillId="0" borderId="0"/>
    <xf numFmtId="0" fontId="113" fillId="72" borderId="41" applyNumberFormat="0" applyAlignment="0" applyProtection="0"/>
    <xf numFmtId="9" fontId="20" fillId="0" borderId="0" applyFont="0" applyFill="0" applyBorder="0" applyAlignment="0" applyProtection="0"/>
    <xf numFmtId="9" fontId="20" fillId="0" borderId="0" applyFont="0" applyFill="0" applyBorder="0" applyAlignment="0" applyProtection="0"/>
    <xf numFmtId="9" fontId="95" fillId="0" borderId="0" applyFont="0" applyFill="0" applyBorder="0" applyAlignment="0" applyProtection="0"/>
    <xf numFmtId="9" fontId="93" fillId="0" borderId="0" applyFont="0" applyFill="0" applyBorder="0" applyAlignment="0" applyProtection="0"/>
    <xf numFmtId="9" fontId="95" fillId="0" borderId="0" applyFont="0" applyFill="0" applyBorder="0" applyAlignment="0" applyProtection="0"/>
    <xf numFmtId="9" fontId="1" fillId="0" borderId="0" applyFont="0" applyFill="0" applyBorder="0" applyAlignment="0" applyProtection="0"/>
    <xf numFmtId="0" fontId="119" fillId="0" borderId="52" applyNumberFormat="0" applyFill="0" applyAlignment="0" applyProtection="0"/>
    <xf numFmtId="0" fontId="119" fillId="0" borderId="52" applyNumberFormat="0" applyFill="0" applyAlignment="0" applyProtection="0"/>
    <xf numFmtId="0" fontId="114" fillId="0" borderId="0" applyNumberFormat="0" applyFill="0" applyBorder="0" applyAlignment="0" applyProtection="0"/>
    <xf numFmtId="43" fontId="1" fillId="0" borderId="0" applyFont="0" applyFill="0" applyBorder="0" applyAlignment="0" applyProtection="0"/>
    <xf numFmtId="43" fontId="9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71" borderId="0" applyNumberFormat="0" applyBorder="0" applyAlignment="0" applyProtection="0"/>
    <xf numFmtId="0" fontId="1" fillId="54"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20" fillId="0" borderId="0" applyNumberFormat="0" applyFill="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7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7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7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71"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6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7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7"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4"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5" borderId="0" applyNumberFormat="0" applyBorder="0" applyAlignment="0" applyProtection="0"/>
    <xf numFmtId="43" fontId="93"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7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7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7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71"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6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7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7"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4"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5"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7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7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7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7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6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58" borderId="0" applyNumberFormat="0" applyBorder="0" applyAlignment="0" applyProtection="0"/>
    <xf numFmtId="0" fontId="1" fillId="0" borderId="0"/>
    <xf numFmtId="0" fontId="1" fillId="0" borderId="0"/>
    <xf numFmtId="0" fontId="1" fillId="70" borderId="0" applyNumberFormat="0" applyBorder="0" applyAlignment="0" applyProtection="0"/>
    <xf numFmtId="0" fontId="1" fillId="0" borderId="0"/>
    <xf numFmtId="0" fontId="1" fillId="0" borderId="0"/>
    <xf numFmtId="0" fontId="1" fillId="53" borderId="0" applyNumberFormat="0" applyBorder="0" applyAlignment="0" applyProtection="0"/>
    <xf numFmtId="0" fontId="1" fillId="0" borderId="0"/>
    <xf numFmtId="0" fontId="1" fillId="0" borderId="0"/>
    <xf numFmtId="0" fontId="1" fillId="0" borderId="0"/>
    <xf numFmtId="0" fontId="1" fillId="0" borderId="0"/>
    <xf numFmtId="0" fontId="1" fillId="53" borderId="0" applyNumberFormat="0" applyBorder="0" applyAlignment="0" applyProtection="0"/>
    <xf numFmtId="0" fontId="1" fillId="53" borderId="0" applyNumberFormat="0" applyBorder="0" applyAlignment="0" applyProtection="0"/>
    <xf numFmtId="0" fontId="1" fillId="67"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4" borderId="0" applyNumberFormat="0" applyBorder="0" applyAlignment="0" applyProtection="0"/>
    <xf numFmtId="9" fontId="1" fillId="0" borderId="0" applyFont="0" applyFill="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7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7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7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6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7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7"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71" borderId="0" applyNumberFormat="0" applyBorder="0" applyAlignment="0" applyProtection="0"/>
    <xf numFmtId="0" fontId="1" fillId="54"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8"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88" fontId="20" fillId="0" borderId="0" applyFont="0" applyFill="0" applyBorder="0" applyAlignment="0" applyProtection="0"/>
    <xf numFmtId="168" fontId="20" fillId="0" borderId="0" applyFont="0" applyFill="0" applyBorder="0" applyAlignment="0" applyProtection="0"/>
    <xf numFmtId="0" fontId="1" fillId="0" borderId="0"/>
    <xf numFmtId="0" fontId="1" fillId="0" borderId="0"/>
    <xf numFmtId="0" fontId="1" fillId="0" borderId="0"/>
    <xf numFmtId="0" fontId="1"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7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7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7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71"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6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7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7"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4"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5" borderId="0" applyNumberFormat="0" applyBorder="0" applyAlignment="0" applyProtection="0"/>
    <xf numFmtId="0" fontId="1" fillId="0" borderId="0"/>
    <xf numFmtId="0" fontId="1" fillId="0" borderId="0"/>
    <xf numFmtId="0" fontId="1" fillId="27" borderId="0" applyNumberFormat="0" applyBorder="0" applyAlignment="0" applyProtection="0"/>
    <xf numFmtId="0" fontId="1" fillId="3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7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7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7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71"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6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7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7"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4"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5" borderId="0" applyNumberFormat="0" applyBorder="0" applyAlignment="0" applyProtection="0"/>
    <xf numFmtId="0" fontId="114" fillId="0" borderId="46" applyNumberFormat="0" applyFill="0" applyAlignment="0" applyProtection="0"/>
    <xf numFmtId="43" fontId="95"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7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7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7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71"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6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7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7"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4"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5"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7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7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7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7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6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58" borderId="0" applyNumberFormat="0" applyBorder="0" applyAlignment="0" applyProtection="0"/>
    <xf numFmtId="0" fontId="1" fillId="0" borderId="0"/>
    <xf numFmtId="0" fontId="1" fillId="0" borderId="0"/>
    <xf numFmtId="0" fontId="1" fillId="70" borderId="0" applyNumberFormat="0" applyBorder="0" applyAlignment="0" applyProtection="0"/>
    <xf numFmtId="0" fontId="1" fillId="0" borderId="0"/>
    <xf numFmtId="0" fontId="1" fillId="0" borderId="0"/>
    <xf numFmtId="0" fontId="1" fillId="53" borderId="0" applyNumberFormat="0" applyBorder="0" applyAlignment="0" applyProtection="0"/>
    <xf numFmtId="0" fontId="1" fillId="0" borderId="0"/>
    <xf numFmtId="0" fontId="1" fillId="0" borderId="0"/>
    <xf numFmtId="0" fontId="1" fillId="0" borderId="0"/>
    <xf numFmtId="0" fontId="1" fillId="0" borderId="0"/>
    <xf numFmtId="0" fontId="1" fillId="53" borderId="0" applyNumberFormat="0" applyBorder="0" applyAlignment="0" applyProtection="0"/>
    <xf numFmtId="0" fontId="1" fillId="53" borderId="0" applyNumberFormat="0" applyBorder="0" applyAlignment="0" applyProtection="0"/>
    <xf numFmtId="0" fontId="1" fillId="67"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4" borderId="0" applyNumberFormat="0" applyBorder="0" applyAlignment="0" applyProtection="0"/>
    <xf numFmtId="9" fontId="1" fillId="0" borderId="0" applyFont="0" applyFill="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7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7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7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6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7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7"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71" borderId="0" applyNumberFormat="0" applyBorder="0" applyAlignment="0" applyProtection="0"/>
    <xf numFmtId="0" fontId="1" fillId="54"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7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7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7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71"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6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7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7"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4"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5"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7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7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7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71"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6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7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7"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4"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5"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7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7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7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7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6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58" borderId="0" applyNumberFormat="0" applyBorder="0" applyAlignment="0" applyProtection="0"/>
    <xf numFmtId="0" fontId="1" fillId="0" borderId="0"/>
    <xf numFmtId="0" fontId="1" fillId="0" borderId="0"/>
    <xf numFmtId="0" fontId="1" fillId="70" borderId="0" applyNumberFormat="0" applyBorder="0" applyAlignment="0" applyProtection="0"/>
    <xf numFmtId="0" fontId="1" fillId="0" borderId="0"/>
    <xf numFmtId="0" fontId="1" fillId="0" borderId="0"/>
    <xf numFmtId="0" fontId="1" fillId="53" borderId="0" applyNumberFormat="0" applyBorder="0" applyAlignment="0" applyProtection="0"/>
    <xf numFmtId="0" fontId="1" fillId="0" borderId="0"/>
    <xf numFmtId="0" fontId="1" fillId="0" borderId="0"/>
    <xf numFmtId="0" fontId="1" fillId="0" borderId="0"/>
    <xf numFmtId="0" fontId="1" fillId="0" borderId="0"/>
    <xf numFmtId="0" fontId="1" fillId="53" borderId="0" applyNumberFormat="0" applyBorder="0" applyAlignment="0" applyProtection="0"/>
    <xf numFmtId="0" fontId="1" fillId="53" borderId="0" applyNumberFormat="0" applyBorder="0" applyAlignment="0" applyProtection="0"/>
    <xf numFmtId="0" fontId="1" fillId="67"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4" borderId="0" applyNumberFormat="0" applyBorder="0" applyAlignment="0" applyProtection="0"/>
    <xf numFmtId="9" fontId="1" fillId="0" borderId="0" applyFont="0" applyFill="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7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7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7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6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7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7"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71" borderId="0" applyNumberFormat="0" applyBorder="0" applyAlignment="0" applyProtection="0"/>
    <xf numFmtId="0" fontId="1" fillId="54"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88" fontId="20" fillId="0" borderId="0" applyFont="0" applyFill="0" applyBorder="0" applyAlignment="0" applyProtection="0"/>
    <xf numFmtId="168" fontId="20" fillId="0" borderId="0" applyFont="0" applyFill="0" applyBorder="0" applyAlignment="0" applyProtection="0"/>
    <xf numFmtId="0" fontId="1" fillId="0" borderId="0"/>
    <xf numFmtId="0" fontId="1" fillId="0" borderId="0"/>
    <xf numFmtId="0" fontId="1" fillId="0" borderId="0"/>
    <xf numFmtId="0" fontId="1"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7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7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7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71"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6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7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7"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4"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5"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7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7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7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71"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6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7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7"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4"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5"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27" borderId="0" applyNumberFormat="0" applyBorder="0" applyAlignment="0" applyProtection="0"/>
    <xf numFmtId="0" fontId="1" fillId="30" borderId="0" applyNumberFormat="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7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7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7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7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6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58" borderId="0" applyNumberFormat="0" applyBorder="0" applyAlignment="0" applyProtection="0"/>
    <xf numFmtId="0" fontId="1" fillId="0" borderId="0"/>
    <xf numFmtId="0" fontId="1" fillId="0" borderId="0"/>
    <xf numFmtId="0" fontId="1" fillId="70" borderId="0" applyNumberFormat="0" applyBorder="0" applyAlignment="0" applyProtection="0"/>
    <xf numFmtId="0" fontId="1" fillId="0" borderId="0"/>
    <xf numFmtId="0" fontId="1" fillId="0" borderId="0"/>
    <xf numFmtId="0" fontId="1" fillId="53" borderId="0" applyNumberFormat="0" applyBorder="0" applyAlignment="0" applyProtection="0"/>
    <xf numFmtId="0" fontId="1" fillId="0" borderId="0"/>
    <xf numFmtId="0" fontId="1" fillId="0" borderId="0"/>
    <xf numFmtId="0" fontId="1" fillId="0" borderId="0"/>
    <xf numFmtId="0" fontId="1" fillId="0" borderId="0"/>
    <xf numFmtId="0" fontId="1" fillId="53" borderId="0" applyNumberFormat="0" applyBorder="0" applyAlignment="0" applyProtection="0"/>
    <xf numFmtId="0" fontId="1" fillId="53" borderId="0" applyNumberFormat="0" applyBorder="0" applyAlignment="0" applyProtection="0"/>
    <xf numFmtId="0" fontId="1" fillId="67"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4" borderId="0" applyNumberFormat="0" applyBorder="0" applyAlignment="0" applyProtection="0"/>
    <xf numFmtId="9" fontId="1" fillId="0" borderId="0" applyFont="0" applyFill="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7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7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7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6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7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7"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71" borderId="0" applyNumberFormat="0" applyBorder="0" applyAlignment="0" applyProtection="0"/>
    <xf numFmtId="0" fontId="1" fillId="54"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7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7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7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71"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6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7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7"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4"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5"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7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7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7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71"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6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7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7"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4"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5"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7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7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7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7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6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58" borderId="0" applyNumberFormat="0" applyBorder="0" applyAlignment="0" applyProtection="0"/>
    <xf numFmtId="0" fontId="1" fillId="0" borderId="0"/>
    <xf numFmtId="0" fontId="1" fillId="0" borderId="0"/>
    <xf numFmtId="0" fontId="1" fillId="70" borderId="0" applyNumberFormat="0" applyBorder="0" applyAlignment="0" applyProtection="0"/>
    <xf numFmtId="0" fontId="1" fillId="0" borderId="0"/>
    <xf numFmtId="0" fontId="1" fillId="0" borderId="0"/>
    <xf numFmtId="0" fontId="1" fillId="53" borderId="0" applyNumberFormat="0" applyBorder="0" applyAlignment="0" applyProtection="0"/>
    <xf numFmtId="0" fontId="1" fillId="0" borderId="0"/>
    <xf numFmtId="0" fontId="1" fillId="0" borderId="0"/>
    <xf numFmtId="0" fontId="1" fillId="0" borderId="0"/>
    <xf numFmtId="0" fontId="1" fillId="0" borderId="0"/>
    <xf numFmtId="0" fontId="1" fillId="53" borderId="0" applyNumberFormat="0" applyBorder="0" applyAlignment="0" applyProtection="0"/>
    <xf numFmtId="0" fontId="1" fillId="53" borderId="0" applyNumberFormat="0" applyBorder="0" applyAlignment="0" applyProtection="0"/>
    <xf numFmtId="0" fontId="1" fillId="67"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4" borderId="0" applyNumberFormat="0" applyBorder="0" applyAlignment="0" applyProtection="0"/>
    <xf numFmtId="9" fontId="1" fillId="0" borderId="0" applyFont="0" applyFill="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7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7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7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6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7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7"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71" borderId="0" applyNumberFormat="0" applyBorder="0" applyAlignment="0" applyProtection="0"/>
    <xf numFmtId="0" fontId="1" fillId="54"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7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7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7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71"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6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7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7"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4"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5"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7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7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7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71"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6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7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7"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4"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5"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27" borderId="0" applyNumberFormat="0" applyBorder="0" applyAlignment="0" applyProtection="0"/>
    <xf numFmtId="0" fontId="1" fillId="30" borderId="0" applyNumberFormat="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7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7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7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7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6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58" borderId="0" applyNumberFormat="0" applyBorder="0" applyAlignment="0" applyProtection="0"/>
    <xf numFmtId="0" fontId="1" fillId="0" borderId="0"/>
    <xf numFmtId="0" fontId="1" fillId="0" borderId="0"/>
    <xf numFmtId="0" fontId="1" fillId="70" borderId="0" applyNumberFormat="0" applyBorder="0" applyAlignment="0" applyProtection="0"/>
    <xf numFmtId="0" fontId="1" fillId="0" borderId="0"/>
    <xf numFmtId="0" fontId="1" fillId="0" borderId="0"/>
    <xf numFmtId="0" fontId="1" fillId="53" borderId="0" applyNumberFormat="0" applyBorder="0" applyAlignment="0" applyProtection="0"/>
    <xf numFmtId="0" fontId="1" fillId="0" borderId="0"/>
    <xf numFmtId="0" fontId="1" fillId="0" borderId="0"/>
    <xf numFmtId="0" fontId="1" fillId="0" borderId="0"/>
    <xf numFmtId="0" fontId="1" fillId="0" borderId="0"/>
    <xf numFmtId="0" fontId="1" fillId="53" borderId="0" applyNumberFormat="0" applyBorder="0" applyAlignment="0" applyProtection="0"/>
    <xf numFmtId="0" fontId="1" fillId="53" borderId="0" applyNumberFormat="0" applyBorder="0" applyAlignment="0" applyProtection="0"/>
    <xf numFmtId="0" fontId="1" fillId="67"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4" borderId="0" applyNumberFormat="0" applyBorder="0" applyAlignment="0" applyProtection="0"/>
    <xf numFmtId="9" fontId="1" fillId="0" borderId="0" applyFont="0" applyFill="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7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7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7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6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7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7"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71" borderId="0" applyNumberFormat="0" applyBorder="0" applyAlignment="0" applyProtection="0"/>
    <xf numFmtId="0" fontId="1" fillId="54"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7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7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7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71"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6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7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7"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4"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5"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7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7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7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71"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6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7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7"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4"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5"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7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7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7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7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6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0" borderId="0"/>
    <xf numFmtId="0" fontId="1" fillId="58" borderId="0" applyNumberFormat="0" applyBorder="0" applyAlignment="0" applyProtection="0"/>
    <xf numFmtId="0" fontId="1" fillId="0" borderId="0"/>
    <xf numFmtId="0" fontId="1" fillId="0" borderId="0"/>
    <xf numFmtId="0" fontId="1" fillId="70" borderId="0" applyNumberFormat="0" applyBorder="0" applyAlignment="0" applyProtection="0"/>
    <xf numFmtId="0" fontId="1" fillId="0" borderId="0"/>
    <xf numFmtId="0" fontId="1" fillId="0" borderId="0"/>
    <xf numFmtId="0" fontId="1" fillId="53" borderId="0" applyNumberFormat="0" applyBorder="0" applyAlignment="0" applyProtection="0"/>
    <xf numFmtId="0" fontId="1" fillId="0" borderId="0"/>
    <xf numFmtId="0" fontId="1" fillId="0" borderId="0"/>
    <xf numFmtId="0" fontId="1" fillId="0" borderId="0"/>
    <xf numFmtId="0" fontId="1" fillId="0" borderId="0"/>
    <xf numFmtId="0" fontId="1" fillId="53" borderId="0" applyNumberFormat="0" applyBorder="0" applyAlignment="0" applyProtection="0"/>
    <xf numFmtId="0" fontId="1" fillId="53" borderId="0" applyNumberFormat="0" applyBorder="0" applyAlignment="0" applyProtection="0"/>
    <xf numFmtId="0" fontId="1" fillId="67"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4" borderId="0" applyNumberFormat="0" applyBorder="0" applyAlignment="0" applyProtection="0"/>
    <xf numFmtId="9" fontId="1" fillId="0" borderId="0" applyFont="0" applyFill="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7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7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7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6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7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67"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71" borderId="0" applyNumberFormat="0" applyBorder="0" applyAlignment="0" applyProtection="0"/>
    <xf numFmtId="0" fontId="1" fillId="54"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9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189" fontId="20" fillId="0" borderId="0" applyFont="0" applyFill="0" applyBorder="0" applyAlignment="0" applyProtection="0"/>
    <xf numFmtId="0" fontId="1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189" fontId="20" fillId="0" borderId="0" applyFont="0" applyFill="0" applyBorder="0" applyAlignment="0" applyProtection="0"/>
    <xf numFmtId="9"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189" fontId="20" fillId="0" borderId="0" applyFont="0" applyFill="0" applyBorder="0" applyAlignment="0" applyProtection="0"/>
    <xf numFmtId="9"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1"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1" fontId="20" fillId="0" borderId="0" applyFont="0" applyFill="0" applyBorder="0" applyAlignment="0" applyProtection="0"/>
    <xf numFmtId="0" fontId="1" fillId="0" borderId="0"/>
    <xf numFmtId="0" fontId="1" fillId="0" borderId="0"/>
    <xf numFmtId="41"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3" fontId="93" fillId="0" borderId="0" applyFont="0" applyFill="0" applyBorder="0" applyAlignment="0" applyProtection="0"/>
    <xf numFmtId="0" fontId="20"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41" fontId="1" fillId="0" borderId="0" applyFont="0" applyFill="0" applyBorder="0" applyAlignment="0" applyProtection="0"/>
    <xf numFmtId="0" fontId="1" fillId="0" borderId="0"/>
    <xf numFmtId="0" fontId="1" fillId="0" borderId="0"/>
    <xf numFmtId="0" fontId="1" fillId="0" borderId="0"/>
    <xf numFmtId="43" fontId="20" fillId="0" borderId="0" applyFont="0" applyFill="0" applyBorder="0" applyAlignment="0" applyProtection="0"/>
    <xf numFmtId="0" fontId="1" fillId="0" borderId="0"/>
    <xf numFmtId="0" fontId="1" fillId="0" borderId="0"/>
    <xf numFmtId="41" fontId="1" fillId="0" borderId="0" applyFont="0" applyFill="0" applyBorder="0" applyAlignment="0" applyProtection="0"/>
    <xf numFmtId="0" fontId="1" fillId="0" borderId="0"/>
    <xf numFmtId="0" fontId="1" fillId="0" borderId="0"/>
    <xf numFmtId="0" fontId="1" fillId="0" borderId="0"/>
    <xf numFmtId="41" fontId="1" fillId="0" borderId="0" applyFont="0" applyFill="0" applyBorder="0" applyAlignment="0" applyProtection="0"/>
    <xf numFmtId="0" fontId="100" fillId="0" borderId="0"/>
    <xf numFmtId="164" fontId="100" fillId="0" borderId="0" applyFont="0" applyFill="0" applyBorder="0" applyAlignment="0" applyProtection="0"/>
    <xf numFmtId="0" fontId="1" fillId="0" borderId="0"/>
    <xf numFmtId="165" fontId="1" fillId="0" borderId="0" applyFont="0" applyFill="0" applyBorder="0" applyAlignment="0" applyProtection="0"/>
    <xf numFmtId="18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0" fontId="1" fillId="0" borderId="0"/>
    <xf numFmtId="0" fontId="1" fillId="0" borderId="0"/>
    <xf numFmtId="41" fontId="1" fillId="0" borderId="0" applyFont="0" applyFill="0" applyBorder="0" applyAlignment="0" applyProtection="0"/>
    <xf numFmtId="0" fontId="20" fillId="0" borderId="0" applyNumberForma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9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9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1" fontId="1" fillId="0" borderId="0" applyFont="0" applyFill="0" applyBorder="0" applyAlignment="0" applyProtection="0"/>
    <xf numFmtId="43" fontId="9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9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9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1" fontId="1" fillId="0" borderId="0" applyFont="0" applyFill="0" applyBorder="0" applyAlignment="0" applyProtection="0"/>
    <xf numFmtId="43" fontId="9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9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9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9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1" fontId="1" fillId="0" borderId="0" applyFont="0" applyFill="0" applyBorder="0" applyAlignment="0" applyProtection="0"/>
    <xf numFmtId="43" fontId="9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9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9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1" fontId="1" fillId="0" borderId="0" applyFont="0" applyFill="0" applyBorder="0" applyAlignment="0" applyProtection="0"/>
    <xf numFmtId="43" fontId="9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9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4" fontId="20" fillId="0" borderId="0"/>
    <xf numFmtId="184" fontId="20" fillId="0" borderId="0"/>
    <xf numFmtId="0" fontId="20" fillId="0" borderId="0"/>
    <xf numFmtId="0" fontId="1" fillId="0" borderId="0"/>
    <xf numFmtId="0" fontId="20" fillId="0" borderId="0"/>
  </cellStyleXfs>
  <cellXfs count="542">
    <xf numFmtId="0" fontId="0" fillId="0" borderId="0" xfId="0"/>
    <xf numFmtId="0" fontId="24" fillId="0" borderId="0" xfId="0" applyFont="1"/>
    <xf numFmtId="0" fontId="25" fillId="0" borderId="0" xfId="0" applyFont="1" applyAlignment="1">
      <alignment vertical="center"/>
    </xf>
    <xf numFmtId="0" fontId="26" fillId="0" borderId="0" xfId="0" applyFont="1"/>
    <xf numFmtId="0" fontId="27" fillId="0" borderId="0" xfId="0" applyFont="1"/>
    <xf numFmtId="0" fontId="28" fillId="0" borderId="0" xfId="0" applyFont="1" applyAlignment="1">
      <alignment horizontal="center"/>
    </xf>
    <xf numFmtId="0" fontId="29" fillId="0" borderId="0" xfId="0" applyFont="1" applyAlignment="1">
      <alignment horizontal="center"/>
    </xf>
    <xf numFmtId="0" fontId="27" fillId="0" borderId="24" xfId="0" applyFont="1" applyBorder="1"/>
    <xf numFmtId="0" fontId="28" fillId="0" borderId="24" xfId="0" applyFont="1" applyBorder="1" applyAlignment="1">
      <alignment horizontal="center"/>
    </xf>
    <xf numFmtId="0" fontId="29" fillId="0" borderId="24" xfId="0" applyFont="1" applyBorder="1" applyAlignment="1">
      <alignment horizontal="center"/>
    </xf>
    <xf numFmtId="0" fontId="30" fillId="0" borderId="0" xfId="0" applyFont="1"/>
    <xf numFmtId="0" fontId="31" fillId="0" borderId="0" xfId="0" applyFont="1"/>
    <xf numFmtId="0" fontId="32" fillId="0" borderId="0" xfId="58" applyFont="1" applyFill="1" applyBorder="1" applyAlignment="1">
      <alignment horizontal="center"/>
    </xf>
    <xf numFmtId="0" fontId="32" fillId="0" borderId="0" xfId="58" quotePrefix="1" applyFont="1" applyFill="1" applyBorder="1"/>
    <xf numFmtId="0" fontId="33" fillId="0" borderId="0" xfId="0" applyFont="1"/>
    <xf numFmtId="0" fontId="27" fillId="0" borderId="0" xfId="0" applyFont="1" applyAlignment="1">
      <alignment horizontal="center"/>
    </xf>
    <xf numFmtId="0" fontId="34" fillId="0" borderId="0" xfId="0" applyFont="1"/>
    <xf numFmtId="0" fontId="35" fillId="0" borderId="0" xfId="0" applyFont="1"/>
    <xf numFmtId="0" fontId="36" fillId="0" borderId="0" xfId="0" applyFont="1"/>
    <xf numFmtId="0" fontId="37" fillId="0" borderId="0" xfId="58" applyFont="1" applyFill="1" applyBorder="1" applyAlignment="1">
      <alignment horizontal="center"/>
    </xf>
    <xf numFmtId="0" fontId="38" fillId="0" borderId="0" xfId="0" applyFont="1"/>
    <xf numFmtId="0" fontId="37" fillId="0" borderId="0" xfId="58" quotePrefix="1" applyFont="1" applyFill="1" applyBorder="1"/>
    <xf numFmtId="0" fontId="38" fillId="0" borderId="0" xfId="0" applyFont="1" applyAlignment="1">
      <alignment horizontal="center"/>
    </xf>
    <xf numFmtId="0" fontId="37" fillId="0" borderId="0" xfId="58" quotePrefix="1" applyFont="1" applyFill="1" applyBorder="1" applyAlignment="1">
      <alignment horizontal="center"/>
    </xf>
    <xf numFmtId="0" fontId="39" fillId="0" borderId="0" xfId="0" applyFont="1"/>
    <xf numFmtId="0" fontId="40" fillId="0" borderId="0" xfId="0" applyFont="1" applyAlignment="1">
      <alignment horizontal="center"/>
    </xf>
    <xf numFmtId="0" fontId="41" fillId="0" borderId="0" xfId="0" applyFont="1"/>
    <xf numFmtId="0" fontId="42" fillId="0" borderId="0" xfId="0" applyFont="1" applyAlignment="1">
      <alignment horizontal="center"/>
    </xf>
    <xf numFmtId="0" fontId="43" fillId="0" borderId="0" xfId="0" applyFont="1" applyAlignment="1">
      <alignment horizontal="center"/>
    </xf>
    <xf numFmtId="0" fontId="44" fillId="0" borderId="0" xfId="0" applyFont="1"/>
    <xf numFmtId="0" fontId="45" fillId="0" borderId="0" xfId="0" applyFont="1"/>
    <xf numFmtId="0" fontId="46" fillId="0" borderId="0" xfId="0" applyFont="1"/>
    <xf numFmtId="0" fontId="41" fillId="0" borderId="0" xfId="0" applyFont="1" applyAlignment="1">
      <alignment horizontal="center"/>
    </xf>
    <xf numFmtId="0" fontId="47" fillId="0" borderId="0" xfId="46" applyFont="1"/>
    <xf numFmtId="0" fontId="48" fillId="0" borderId="0" xfId="58" applyFont="1" applyFill="1" applyAlignment="1">
      <alignment horizontal="center" vertical="center"/>
    </xf>
    <xf numFmtId="170" fontId="49" fillId="0" borderId="0" xfId="44" applyFont="1" applyAlignment="1">
      <alignment vertical="center" wrapText="1"/>
    </xf>
    <xf numFmtId="0" fontId="51" fillId="0" borderId="0" xfId="0" applyFont="1"/>
    <xf numFmtId="0" fontId="52" fillId="0" borderId="0" xfId="0" applyFont="1" applyAlignment="1">
      <alignment horizontal="justify" vertical="center"/>
    </xf>
    <xf numFmtId="0" fontId="52" fillId="0" borderId="0" xfId="0" applyFont="1" applyAlignment="1">
      <alignment horizontal="left" vertical="center"/>
    </xf>
    <xf numFmtId="0" fontId="52" fillId="0" borderId="0" xfId="0" applyFont="1" applyAlignment="1">
      <alignment vertical="center"/>
    </xf>
    <xf numFmtId="0" fontId="51" fillId="0" borderId="0" xfId="0" applyFont="1" applyAlignment="1">
      <alignment vertical="center"/>
    </xf>
    <xf numFmtId="0" fontId="53" fillId="0" borderId="0" xfId="0" applyFont="1" applyAlignment="1">
      <alignment horizontal="justify" vertical="center"/>
    </xf>
    <xf numFmtId="0" fontId="54" fillId="33" borderId="10" xfId="0" applyFont="1" applyFill="1" applyBorder="1" applyAlignment="1">
      <alignment horizontal="center" vertical="center"/>
    </xf>
    <xf numFmtId="0" fontId="55" fillId="0" borderId="10" xfId="0" applyFont="1" applyBorder="1" applyAlignment="1">
      <alignment horizontal="center" vertical="center"/>
    </xf>
    <xf numFmtId="0" fontId="55" fillId="0" borderId="10" xfId="0" applyFont="1" applyBorder="1" applyAlignment="1">
      <alignment horizontal="centerContinuous" vertical="center"/>
    </xf>
    <xf numFmtId="0" fontId="51" fillId="0" borderId="0" xfId="0" applyFont="1" applyAlignment="1">
      <alignment horizontal="left" vertical="center"/>
    </xf>
    <xf numFmtId="0" fontId="55" fillId="0" borderId="0" xfId="0" applyFont="1" applyAlignment="1">
      <alignment vertical="center"/>
    </xf>
    <xf numFmtId="6" fontId="55" fillId="0" borderId="0" xfId="0" applyNumberFormat="1" applyFont="1" applyAlignment="1">
      <alignment vertical="center"/>
    </xf>
    <xf numFmtId="0" fontId="54" fillId="33" borderId="10" xfId="0" applyFont="1" applyFill="1" applyBorder="1" applyAlignment="1">
      <alignment horizontal="center" vertical="center" wrapText="1"/>
    </xf>
    <xf numFmtId="0" fontId="55" fillId="0" borderId="10" xfId="0" applyFont="1" applyBorder="1" applyAlignment="1">
      <alignment vertical="center"/>
    </xf>
    <xf numFmtId="3" fontId="55" fillId="0" borderId="10" xfId="0" applyNumberFormat="1" applyFont="1" applyBorder="1" applyAlignment="1">
      <alignment horizontal="center" vertical="center"/>
    </xf>
    <xf numFmtId="3" fontId="55" fillId="0" borderId="10" xfId="0" applyNumberFormat="1" applyFont="1" applyBorder="1" applyAlignment="1">
      <alignment horizontal="right" vertical="center"/>
    </xf>
    <xf numFmtId="10" fontId="55" fillId="0" borderId="10" xfId="0" applyNumberFormat="1" applyFont="1" applyBorder="1" applyAlignment="1">
      <alignment horizontal="right" vertical="center"/>
    </xf>
    <xf numFmtId="3" fontId="47" fillId="0" borderId="0" xfId="46" applyNumberFormat="1" applyFont="1"/>
    <xf numFmtId="0" fontId="53" fillId="0" borderId="0" xfId="0" applyFont="1" applyAlignment="1">
      <alignment vertical="center"/>
    </xf>
    <xf numFmtId="0" fontId="54" fillId="33" borderId="10" xfId="0" applyFont="1" applyFill="1" applyBorder="1" applyAlignment="1">
      <alignment horizontal="centerContinuous" vertical="center"/>
    </xf>
    <xf numFmtId="0" fontId="55" fillId="0" borderId="10" xfId="0" applyFont="1" applyBorder="1" applyAlignment="1">
      <alignment horizontal="center" vertical="center" wrapText="1"/>
    </xf>
    <xf numFmtId="0" fontId="49" fillId="0" borderId="0" xfId="49" quotePrefix="1" applyFont="1" applyAlignment="1">
      <alignment horizontal="center"/>
    </xf>
    <xf numFmtId="0" fontId="49" fillId="0" borderId="0" xfId="46" applyFont="1" applyAlignment="1">
      <alignment horizontal="center"/>
    </xf>
    <xf numFmtId="0" fontId="52" fillId="0" borderId="0" xfId="0" applyFont="1" applyAlignment="1">
      <alignment horizontal="center"/>
    </xf>
    <xf numFmtId="0" fontId="47" fillId="0" borderId="0" xfId="49" quotePrefix="1" applyFont="1" applyAlignment="1">
      <alignment horizontal="center"/>
    </xf>
    <xf numFmtId="0" fontId="47" fillId="0" borderId="0" xfId="46" applyFont="1" applyAlignment="1">
      <alignment horizontal="center"/>
    </xf>
    <xf numFmtId="0" fontId="47" fillId="0" borderId="0" xfId="49" applyFont="1"/>
    <xf numFmtId="0" fontId="47" fillId="0" borderId="0" xfId="49" quotePrefix="1" applyFont="1" applyAlignment="1">
      <alignment horizontal="left"/>
    </xf>
    <xf numFmtId="0" fontId="48" fillId="0" borderId="0" xfId="58" applyFont="1" applyAlignment="1">
      <alignment vertical="center"/>
    </xf>
    <xf numFmtId="0" fontId="49" fillId="0" borderId="0" xfId="46" applyFont="1"/>
    <xf numFmtId="0" fontId="57" fillId="0" borderId="0" xfId="46" applyFont="1"/>
    <xf numFmtId="0" fontId="58" fillId="0" borderId="0" xfId="46" applyFont="1"/>
    <xf numFmtId="0" fontId="59" fillId="0" borderId="0" xfId="0" applyFont="1"/>
    <xf numFmtId="0" fontId="60" fillId="0" borderId="0" xfId="0" applyFont="1"/>
    <xf numFmtId="0" fontId="61" fillId="0" borderId="0" xfId="58" applyFont="1" applyFill="1" applyAlignment="1">
      <alignment horizontal="center" vertical="center"/>
    </xf>
    <xf numFmtId="0" fontId="58" fillId="0" borderId="0" xfId="0" applyFont="1"/>
    <xf numFmtId="0" fontId="60" fillId="0" borderId="0" xfId="0" applyFont="1" applyAlignment="1">
      <alignment horizontal="center" vertical="center"/>
    </xf>
    <xf numFmtId="0" fontId="59" fillId="0" borderId="0" xfId="0" applyFont="1" applyAlignment="1">
      <alignment horizontal="center" vertical="center"/>
    </xf>
    <xf numFmtId="0" fontId="63" fillId="33" borderId="0" xfId="0" applyFont="1" applyFill="1" applyAlignment="1">
      <alignment horizontal="center" vertical="center"/>
    </xf>
    <xf numFmtId="0" fontId="63" fillId="33" borderId="0" xfId="0" applyFont="1" applyFill="1" applyAlignment="1">
      <alignment horizontal="left" vertical="center"/>
    </xf>
    <xf numFmtId="177" fontId="63" fillId="33" borderId="0" xfId="0" applyNumberFormat="1" applyFont="1" applyFill="1" applyAlignment="1">
      <alignment horizontal="center" vertical="center" wrapText="1"/>
    </xf>
    <xf numFmtId="0" fontId="60" fillId="0" borderId="20" xfId="0" applyFont="1" applyBorder="1" applyAlignment="1">
      <alignment horizontal="left" indent="1"/>
    </xf>
    <xf numFmtId="0" fontId="60" fillId="0" borderId="17" xfId="0" applyFont="1" applyBorder="1" applyAlignment="1">
      <alignment horizontal="left" indent="1"/>
    </xf>
    <xf numFmtId="174" fontId="59" fillId="0" borderId="13" xfId="1" applyNumberFormat="1" applyFont="1" applyFill="1" applyBorder="1"/>
    <xf numFmtId="174" fontId="59" fillId="0" borderId="20" xfId="1" applyNumberFormat="1" applyFont="1" applyFill="1" applyBorder="1"/>
    <xf numFmtId="0" fontId="60" fillId="0" borderId="17" xfId="0" applyFont="1" applyBorder="1" applyAlignment="1">
      <alignment horizontal="left" vertical="center"/>
    </xf>
    <xf numFmtId="0" fontId="59" fillId="0" borderId="15" xfId="0" applyFont="1" applyBorder="1"/>
    <xf numFmtId="0" fontId="60" fillId="0" borderId="15" xfId="0" applyFont="1" applyBorder="1" applyAlignment="1">
      <alignment horizontal="left" indent="1"/>
    </xf>
    <xf numFmtId="0" fontId="60" fillId="0" borderId="0" xfId="0" applyFont="1" applyAlignment="1">
      <alignment horizontal="center"/>
    </xf>
    <xf numFmtId="169" fontId="60" fillId="0" borderId="15" xfId="1" applyNumberFormat="1" applyFont="1" applyFill="1" applyBorder="1"/>
    <xf numFmtId="169" fontId="59" fillId="0" borderId="0" xfId="1" applyNumberFormat="1" applyFont="1" applyFill="1" applyBorder="1" applyAlignment="1">
      <alignment horizontal="left" vertical="top"/>
    </xf>
    <xf numFmtId="169" fontId="60" fillId="0" borderId="0" xfId="1" applyNumberFormat="1" applyFont="1" applyFill="1" applyBorder="1" applyAlignment="1">
      <alignment horizontal="left" vertical="center"/>
    </xf>
    <xf numFmtId="0" fontId="59" fillId="0" borderId="15" xfId="0" applyFont="1" applyBorder="1" applyAlignment="1">
      <alignment horizontal="left" indent="1"/>
    </xf>
    <xf numFmtId="0" fontId="59" fillId="0" borderId="0" xfId="0" applyFont="1" applyAlignment="1">
      <alignment horizontal="center"/>
    </xf>
    <xf numFmtId="169" fontId="59" fillId="0" borderId="15" xfId="1" applyNumberFormat="1" applyFont="1" applyFill="1" applyBorder="1"/>
    <xf numFmtId="0" fontId="59" fillId="0" borderId="0" xfId="0" applyFont="1" applyAlignment="1">
      <alignment horizontal="left"/>
    </xf>
    <xf numFmtId="169" fontId="59" fillId="0" borderId="0" xfId="1" applyNumberFormat="1" applyFont="1" applyFill="1" applyBorder="1" applyAlignment="1">
      <alignment horizontal="left" vertical="center"/>
    </xf>
    <xf numFmtId="0" fontId="59" fillId="0" borderId="15" xfId="0" applyFont="1" applyBorder="1" applyAlignment="1">
      <alignment horizontal="left" wrapText="1" indent="1"/>
    </xf>
    <xf numFmtId="0" fontId="59" fillId="0" borderId="0" xfId="0" applyFont="1" applyAlignment="1">
      <alignment horizontal="center" wrapText="1"/>
    </xf>
    <xf numFmtId="169" fontId="59" fillId="0" borderId="15" xfId="1" applyNumberFormat="1" applyFont="1" applyFill="1" applyBorder="1" applyAlignment="1">
      <alignment vertical="center"/>
    </xf>
    <xf numFmtId="169" fontId="60" fillId="0" borderId="0" xfId="1" applyNumberFormat="1" applyFont="1" applyFill="1" applyBorder="1" applyAlignment="1">
      <alignment horizontal="left" vertical="center" wrapText="1"/>
    </xf>
    <xf numFmtId="0" fontId="60" fillId="0" borderId="15" xfId="0" applyFont="1" applyBorder="1"/>
    <xf numFmtId="0" fontId="64" fillId="0" borderId="0" xfId="0" applyFont="1"/>
    <xf numFmtId="0" fontId="59" fillId="0" borderId="0" xfId="0" applyFont="1" applyAlignment="1">
      <alignment horizontal="left" indent="1"/>
    </xf>
    <xf numFmtId="0" fontId="60" fillId="0" borderId="0" xfId="0" applyFont="1" applyAlignment="1">
      <alignment horizontal="left" indent="1"/>
    </xf>
    <xf numFmtId="169" fontId="60" fillId="0" borderId="0" xfId="1" applyNumberFormat="1" applyFont="1" applyFill="1" applyBorder="1" applyAlignment="1">
      <alignment horizontal="left"/>
    </xf>
    <xf numFmtId="169" fontId="60" fillId="0" borderId="0" xfId="1" applyNumberFormat="1" applyFont="1" applyFill="1" applyBorder="1" applyAlignment="1">
      <alignment horizontal="left" wrapText="1"/>
    </xf>
    <xf numFmtId="0" fontId="59" fillId="0" borderId="15" xfId="0" applyFont="1" applyBorder="1" applyAlignment="1">
      <alignment horizontal="left" vertical="center" wrapText="1" indent="1"/>
    </xf>
    <xf numFmtId="0" fontId="59" fillId="0" borderId="0" xfId="0" applyFont="1" applyAlignment="1">
      <alignment horizontal="center" vertical="center" wrapText="1"/>
    </xf>
    <xf numFmtId="169" fontId="59" fillId="0" borderId="0" xfId="1" applyNumberFormat="1" applyFont="1" applyFill="1" applyBorder="1" applyAlignment="1">
      <alignment horizontal="left" wrapText="1"/>
    </xf>
    <xf numFmtId="0" fontId="60" fillId="0" borderId="15" xfId="0" applyFont="1" applyBorder="1" applyAlignment="1">
      <alignment horizontal="left" vertical="top" wrapText="1" indent="1"/>
    </xf>
    <xf numFmtId="0" fontId="60" fillId="0" borderId="15" xfId="0" applyFont="1" applyBorder="1" applyAlignment="1">
      <alignment horizontal="left" vertical="center" indent="1"/>
    </xf>
    <xf numFmtId="169" fontId="60" fillId="0" borderId="15" xfId="1" applyNumberFormat="1" applyFont="1" applyFill="1" applyBorder="1" applyAlignment="1">
      <alignment vertical="center"/>
    </xf>
    <xf numFmtId="41" fontId="60" fillId="0" borderId="15" xfId="51" applyFont="1" applyFill="1" applyBorder="1"/>
    <xf numFmtId="169" fontId="59" fillId="0" borderId="0" xfId="1" applyNumberFormat="1" applyFont="1" applyFill="1" applyBorder="1" applyAlignment="1">
      <alignment horizontal="left"/>
    </xf>
    <xf numFmtId="0" fontId="58" fillId="0" borderId="15" xfId="0" applyFont="1" applyBorder="1"/>
    <xf numFmtId="0" fontId="65" fillId="0" borderId="0" xfId="0" applyFont="1"/>
    <xf numFmtId="0" fontId="60" fillId="0" borderId="21" xfId="0" applyFont="1" applyBorder="1" applyAlignment="1">
      <alignment horizontal="left" indent="1"/>
    </xf>
    <xf numFmtId="0" fontId="60" fillId="0" borderId="25" xfId="0" applyFont="1" applyBorder="1" applyAlignment="1">
      <alignment horizontal="left" indent="1"/>
    </xf>
    <xf numFmtId="41" fontId="60" fillId="0" borderId="21" xfId="51" applyFont="1" applyFill="1" applyBorder="1"/>
    <xf numFmtId="41" fontId="58" fillId="0" borderId="0" xfId="0" applyNumberFormat="1" applyFont="1"/>
    <xf numFmtId="174" fontId="59" fillId="0" borderId="0" xfId="0" applyNumberFormat="1" applyFont="1"/>
    <xf numFmtId="0" fontId="62" fillId="0" borderId="0" xfId="49" quotePrefix="1" applyFont="1"/>
    <xf numFmtId="0" fontId="62" fillId="0" borderId="0" xfId="49" quotePrefix="1" applyFont="1" applyAlignment="1">
      <alignment horizontal="center"/>
    </xf>
    <xf numFmtId="0" fontId="64" fillId="0" borderId="0" xfId="0" applyFont="1" applyAlignment="1">
      <alignment horizontal="center"/>
    </xf>
    <xf numFmtId="0" fontId="63" fillId="0" borderId="0" xfId="0" applyFont="1" applyAlignment="1">
      <alignment horizontal="center"/>
    </xf>
    <xf numFmtId="0" fontId="57" fillId="0" borderId="0" xfId="49" quotePrefix="1" applyFont="1" applyAlignment="1">
      <alignment horizontal="center"/>
    </xf>
    <xf numFmtId="0" fontId="57" fillId="0" borderId="0" xfId="46" applyFont="1" applyAlignment="1">
      <alignment horizontal="center"/>
    </xf>
    <xf numFmtId="0" fontId="58" fillId="0" borderId="0" xfId="0" applyFont="1" applyAlignment="1">
      <alignment horizontal="center"/>
    </xf>
    <xf numFmtId="0" fontId="65" fillId="0" borderId="0" xfId="0" applyFont="1" applyAlignment="1">
      <alignment horizontal="center"/>
    </xf>
    <xf numFmtId="0" fontId="60" fillId="0" borderId="0" xfId="0" applyFont="1" applyAlignment="1">
      <alignment horizontal="center" wrapText="1"/>
    </xf>
    <xf numFmtId="0" fontId="59" fillId="0" borderId="0" xfId="0" applyFont="1" applyAlignment="1">
      <alignment wrapText="1"/>
    </xf>
    <xf numFmtId="0" fontId="51" fillId="0" borderId="0" xfId="0" applyFont="1" applyAlignment="1">
      <alignment wrapText="1"/>
    </xf>
    <xf numFmtId="0" fontId="51" fillId="0" borderId="10" xfId="0" applyFont="1" applyBorder="1" applyAlignment="1">
      <alignment vertical="center" wrapText="1"/>
    </xf>
    <xf numFmtId="41" fontId="52" fillId="0" borderId="10" xfId="51" applyFont="1" applyFill="1" applyBorder="1" applyAlignment="1">
      <alignment vertical="center"/>
    </xf>
    <xf numFmtId="166" fontId="52" fillId="0" borderId="10" xfId="51" applyNumberFormat="1" applyFont="1" applyFill="1" applyBorder="1" applyAlignment="1">
      <alignment vertical="center"/>
    </xf>
    <xf numFmtId="168" fontId="51" fillId="0" borderId="0" xfId="1" applyFont="1" applyFill="1" applyAlignment="1">
      <alignment vertical="center"/>
    </xf>
    <xf numFmtId="0" fontId="52" fillId="0" borderId="10" xfId="0" applyFont="1" applyBorder="1" applyAlignment="1">
      <alignment vertical="center" wrapText="1"/>
    </xf>
    <xf numFmtId="166" fontId="51" fillId="0" borderId="10" xfId="51" applyNumberFormat="1" applyFont="1" applyFill="1" applyBorder="1" applyAlignment="1">
      <alignment vertical="center"/>
    </xf>
    <xf numFmtId="174" fontId="51" fillId="0" borderId="0" xfId="0" applyNumberFormat="1" applyFont="1" applyAlignment="1">
      <alignment vertical="center"/>
    </xf>
    <xf numFmtId="49" fontId="51" fillId="0" borderId="10" xfId="0" applyNumberFormat="1" applyFont="1" applyBorder="1" applyAlignment="1">
      <alignment vertical="center" wrapText="1"/>
    </xf>
    <xf numFmtId="41" fontId="51" fillId="0" borderId="0" xfId="51" applyFont="1" applyFill="1" applyAlignment="1">
      <alignment vertical="center"/>
    </xf>
    <xf numFmtId="168" fontId="66" fillId="0" borderId="0" xfId="1" applyFont="1" applyFill="1" applyAlignment="1">
      <alignment vertical="center"/>
    </xf>
    <xf numFmtId="168" fontId="67" fillId="0" borderId="0" xfId="1" applyFont="1" applyFill="1" applyAlignment="1">
      <alignment vertical="center"/>
    </xf>
    <xf numFmtId="168" fontId="51" fillId="0" borderId="0" xfId="1" applyFont="1" applyFill="1"/>
    <xf numFmtId="168" fontId="51" fillId="0" borderId="0" xfId="0" applyNumberFormat="1" applyFont="1"/>
    <xf numFmtId="0" fontId="51" fillId="0" borderId="0" xfId="0" applyFont="1" applyAlignment="1">
      <alignment horizontal="center"/>
    </xf>
    <xf numFmtId="0" fontId="52" fillId="0" borderId="0" xfId="0" applyFont="1" applyAlignment="1">
      <alignment horizontal="center" wrapText="1"/>
    </xf>
    <xf numFmtId="169" fontId="60" fillId="0" borderId="17" xfId="1" applyNumberFormat="1" applyFont="1" applyFill="1" applyBorder="1" applyAlignment="1">
      <alignment horizontal="left" vertical="center"/>
    </xf>
    <xf numFmtId="0" fontId="54" fillId="33" borderId="0" xfId="0" applyFont="1" applyFill="1"/>
    <xf numFmtId="0" fontId="68" fillId="0" borderId="15" xfId="0" applyFont="1" applyBorder="1"/>
    <xf numFmtId="0" fontId="52" fillId="0" borderId="20" xfId="0" applyFont="1" applyBorder="1"/>
    <xf numFmtId="0" fontId="52" fillId="0" borderId="17" xfId="0" applyFont="1" applyBorder="1"/>
    <xf numFmtId="172" fontId="52" fillId="0" borderId="13" xfId="1" applyNumberFormat="1" applyFont="1" applyFill="1" applyBorder="1" applyAlignment="1">
      <alignment horizontal="left" indent="1"/>
    </xf>
    <xf numFmtId="0" fontId="51" fillId="0" borderId="15" xfId="0" applyFont="1" applyBorder="1"/>
    <xf numFmtId="0" fontId="69" fillId="0" borderId="0" xfId="0" applyFont="1"/>
    <xf numFmtId="172" fontId="51" fillId="0" borderId="18" xfId="1" applyNumberFormat="1" applyFont="1" applyFill="1" applyBorder="1" applyAlignment="1">
      <alignment horizontal="left" indent="1"/>
    </xf>
    <xf numFmtId="166" fontId="51" fillId="0" borderId="0" xfId="0" applyNumberFormat="1" applyFont="1"/>
    <xf numFmtId="49" fontId="51" fillId="0" borderId="15" xfId="0" applyNumberFormat="1" applyFont="1" applyBorder="1"/>
    <xf numFmtId="49" fontId="51" fillId="0" borderId="0" xfId="0" applyNumberFormat="1" applyFont="1"/>
    <xf numFmtId="49" fontId="52" fillId="0" borderId="0" xfId="0" applyNumberFormat="1" applyFont="1" applyAlignment="1">
      <alignment horizontal="center"/>
    </xf>
    <xf numFmtId="0" fontId="52" fillId="0" borderId="0" xfId="0" applyFont="1"/>
    <xf numFmtId="0" fontId="52" fillId="0" borderId="15" xfId="0" applyFont="1" applyBorder="1"/>
    <xf numFmtId="0" fontId="50" fillId="0" borderId="0" xfId="0" applyFont="1" applyAlignment="1">
      <alignment horizontal="center"/>
    </xf>
    <xf numFmtId="172" fontId="52" fillId="0" borderId="18" xfId="1" applyNumberFormat="1" applyFont="1" applyFill="1" applyBorder="1" applyAlignment="1">
      <alignment horizontal="left" indent="1"/>
    </xf>
    <xf numFmtId="0" fontId="70" fillId="0" borderId="15" xfId="0" applyFont="1" applyBorder="1"/>
    <xf numFmtId="0" fontId="71" fillId="0" borderId="15" xfId="0" quotePrefix="1" applyFont="1" applyBorder="1"/>
    <xf numFmtId="49" fontId="51" fillId="0" borderId="15" xfId="0" quotePrefix="1" applyNumberFormat="1" applyFont="1" applyBorder="1"/>
    <xf numFmtId="49" fontId="51" fillId="0" borderId="0" xfId="0" quotePrefix="1" applyNumberFormat="1" applyFont="1"/>
    <xf numFmtId="0" fontId="72" fillId="0" borderId="15" xfId="0" applyFont="1" applyBorder="1"/>
    <xf numFmtId="0" fontId="67" fillId="0" borderId="0" xfId="0" applyFont="1"/>
    <xf numFmtId="0" fontId="73" fillId="0" borderId="15" xfId="0" applyFont="1" applyBorder="1"/>
    <xf numFmtId="0" fontId="52" fillId="0" borderId="21" xfId="0" applyFont="1" applyBorder="1"/>
    <xf numFmtId="0" fontId="52" fillId="0" borderId="25" xfId="0" applyFont="1" applyBorder="1"/>
    <xf numFmtId="172" fontId="52" fillId="0" borderId="14" xfId="1" applyNumberFormat="1" applyFont="1" applyFill="1" applyBorder="1" applyAlignment="1">
      <alignment horizontal="left" indent="1"/>
    </xf>
    <xf numFmtId="0" fontId="74" fillId="0" borderId="0" xfId="0" applyFont="1"/>
    <xf numFmtId="169" fontId="51" fillId="0" borderId="0" xfId="1" applyNumberFormat="1" applyFont="1" applyFill="1" applyBorder="1"/>
    <xf numFmtId="174" fontId="51" fillId="0" borderId="0" xfId="0" applyNumberFormat="1" applyFont="1"/>
    <xf numFmtId="169" fontId="51" fillId="0" borderId="0" xfId="1" applyNumberFormat="1" applyFont="1" applyFill="1"/>
    <xf numFmtId="0" fontId="51" fillId="0" borderId="0" xfId="0" applyFont="1" applyAlignment="1">
      <alignment horizontal="left" wrapText="1"/>
    </xf>
    <xf numFmtId="0" fontId="51" fillId="0" borderId="0" xfId="0" applyFont="1" applyAlignment="1">
      <alignment horizontal="center" wrapText="1"/>
    </xf>
    <xf numFmtId="0" fontId="67" fillId="33" borderId="0" xfId="0" applyFont="1" applyFill="1"/>
    <xf numFmtId="0" fontId="52" fillId="0" borderId="20" xfId="0" applyFont="1" applyBorder="1" applyAlignment="1">
      <alignment vertical="center" wrapText="1"/>
    </xf>
    <xf numFmtId="0" fontId="52" fillId="0" borderId="17" xfId="0" applyFont="1" applyBorder="1" applyAlignment="1">
      <alignment vertical="center" wrapText="1"/>
    </xf>
    <xf numFmtId="41" fontId="52" fillId="0" borderId="13" xfId="51" applyFont="1" applyFill="1" applyBorder="1" applyAlignment="1">
      <alignment wrapText="1"/>
    </xf>
    <xf numFmtId="0" fontId="52" fillId="0" borderId="15" xfId="0" applyFont="1" applyBorder="1" applyAlignment="1">
      <alignment vertical="center" wrapText="1"/>
    </xf>
    <xf numFmtId="0" fontId="52" fillId="0" borderId="0" xfId="0" applyFont="1" applyAlignment="1">
      <alignment vertical="center" wrapText="1"/>
    </xf>
    <xf numFmtId="166" fontId="51" fillId="0" borderId="18" xfId="51" applyNumberFormat="1" applyFont="1" applyFill="1" applyBorder="1" applyAlignment="1">
      <alignment vertical="center"/>
    </xf>
    <xf numFmtId="0" fontId="51" fillId="0" borderId="15" xfId="0" applyFont="1" applyBorder="1" applyAlignment="1">
      <alignment vertical="center" wrapText="1"/>
    </xf>
    <xf numFmtId="0" fontId="51" fillId="0" borderId="0" xfId="0" applyFont="1" applyAlignment="1">
      <alignment vertical="center" wrapText="1"/>
    </xf>
    <xf numFmtId="166" fontId="52" fillId="0" borderId="18" xfId="51" applyNumberFormat="1" applyFont="1" applyFill="1" applyBorder="1" applyAlignment="1">
      <alignment vertical="center"/>
    </xf>
    <xf numFmtId="0" fontId="51" fillId="0" borderId="15" xfId="0" applyFont="1" applyBorder="1" applyAlignment="1">
      <alignment horizontal="left" vertical="center" wrapText="1"/>
    </xf>
    <xf numFmtId="0" fontId="51" fillId="0" borderId="0" xfId="0" applyFont="1" applyAlignment="1">
      <alignment horizontal="left" vertical="center" wrapText="1"/>
    </xf>
    <xf numFmtId="3" fontId="51" fillId="0" borderId="0" xfId="0" applyNumberFormat="1" applyFont="1" applyAlignment="1">
      <alignment vertical="center"/>
    </xf>
    <xf numFmtId="166" fontId="51" fillId="0" borderId="0" xfId="0" applyNumberFormat="1" applyFont="1" applyAlignment="1">
      <alignment vertical="center"/>
    </xf>
    <xf numFmtId="0" fontId="67" fillId="0" borderId="0" xfId="0" applyFont="1" applyAlignment="1">
      <alignment vertical="center"/>
    </xf>
    <xf numFmtId="0" fontId="52" fillId="0" borderId="21" xfId="0" applyFont="1" applyBorder="1" applyAlignment="1">
      <alignment vertical="center" wrapText="1"/>
    </xf>
    <xf numFmtId="0" fontId="52" fillId="0" borderId="25" xfId="0" applyFont="1" applyBorder="1" applyAlignment="1">
      <alignment vertical="center" wrapText="1"/>
    </xf>
    <xf numFmtId="166" fontId="52" fillId="0" borderId="14" xfId="51" applyNumberFormat="1" applyFont="1" applyFill="1" applyBorder="1" applyAlignment="1">
      <alignment vertical="center"/>
    </xf>
    <xf numFmtId="166" fontId="52" fillId="0" borderId="0" xfId="45" applyFont="1" applyFill="1" applyBorder="1" applyAlignment="1">
      <alignment vertical="center"/>
    </xf>
    <xf numFmtId="174" fontId="67" fillId="0" borderId="0" xfId="0" applyNumberFormat="1" applyFont="1" applyAlignment="1">
      <alignment vertical="center"/>
    </xf>
    <xf numFmtId="169" fontId="67" fillId="0" borderId="0" xfId="1" applyNumberFormat="1" applyFont="1" applyFill="1" applyAlignment="1">
      <alignment vertical="center"/>
    </xf>
    <xf numFmtId="169" fontId="51" fillId="0" borderId="0" xfId="0" applyNumberFormat="1" applyFont="1"/>
    <xf numFmtId="0" fontId="47" fillId="0" borderId="0" xfId="46" applyFont="1" applyAlignment="1">
      <alignment vertical="center"/>
    </xf>
    <xf numFmtId="0" fontId="48" fillId="0" borderId="0" xfId="58" applyFont="1" applyFill="1" applyBorder="1" applyAlignment="1">
      <alignment horizontal="center" vertical="center"/>
    </xf>
    <xf numFmtId="0" fontId="51" fillId="0" borderId="0" xfId="0" applyFont="1" applyAlignment="1">
      <alignment horizontal="center" vertical="center" wrapText="1"/>
    </xf>
    <xf numFmtId="0" fontId="74" fillId="0" borderId="0" xfId="0" applyFont="1" applyAlignment="1">
      <alignment horizontal="center" vertical="center"/>
    </xf>
    <xf numFmtId="0" fontId="51" fillId="0" borderId="0" xfId="0" applyFont="1" applyAlignment="1">
      <alignment horizontal="justify" vertical="center" wrapText="1"/>
    </xf>
    <xf numFmtId="9" fontId="51" fillId="0" borderId="0" xfId="0" applyNumberFormat="1" applyFont="1" applyAlignment="1">
      <alignment horizontal="center" wrapText="1"/>
    </xf>
    <xf numFmtId="0" fontId="52" fillId="0" borderId="30" xfId="0" applyFont="1" applyBorder="1" applyAlignment="1">
      <alignment horizontal="center" vertical="center" wrapText="1"/>
    </xf>
    <xf numFmtId="0" fontId="51" fillId="0" borderId="30" xfId="0" applyFont="1" applyBorder="1" applyAlignment="1">
      <alignment horizontal="center" vertical="center" wrapText="1"/>
    </xf>
    <xf numFmtId="9" fontId="51" fillId="0" borderId="30" xfId="0" applyNumberFormat="1" applyFont="1" applyBorder="1" applyAlignment="1">
      <alignment horizontal="center" wrapText="1"/>
    </xf>
    <xf numFmtId="0" fontId="49" fillId="0" borderId="0" xfId="49" applyFont="1"/>
    <xf numFmtId="177" fontId="47" fillId="0" borderId="0" xfId="49" applyNumberFormat="1" applyFont="1"/>
    <xf numFmtId="177" fontId="47" fillId="0" borderId="0" xfId="49" applyNumberFormat="1" applyFont="1" applyAlignment="1">
      <alignment wrapText="1"/>
    </xf>
    <xf numFmtId="0" fontId="47" fillId="0" borderId="0" xfId="49" applyFont="1" applyAlignment="1">
      <alignment wrapText="1"/>
    </xf>
    <xf numFmtId="0" fontId="47" fillId="0" borderId="0" xfId="49" applyFont="1" applyAlignment="1">
      <alignment vertical="center"/>
    </xf>
    <xf numFmtId="177" fontId="47" fillId="0" borderId="0" xfId="49" applyNumberFormat="1" applyFont="1" applyAlignment="1">
      <alignment vertical="center"/>
    </xf>
    <xf numFmtId="0" fontId="54" fillId="33" borderId="13" xfId="0" applyFont="1" applyFill="1" applyBorder="1" applyAlignment="1">
      <alignment horizontal="center" vertical="center" wrapText="1"/>
    </xf>
    <xf numFmtId="177" fontId="47" fillId="0" borderId="0" xfId="49" applyNumberFormat="1" applyFont="1" applyAlignment="1">
      <alignment horizontal="center" vertical="center" wrapText="1"/>
    </xf>
    <xf numFmtId="0" fontId="47" fillId="0" borderId="0" xfId="49" applyFont="1" applyAlignment="1">
      <alignment horizontal="center" vertical="center" wrapText="1"/>
    </xf>
    <xf numFmtId="0" fontId="52" fillId="0" borderId="10" xfId="0" applyFont="1" applyBorder="1" applyAlignment="1">
      <alignment vertical="center"/>
    </xf>
    <xf numFmtId="0" fontId="51" fillId="0" borderId="10" xfId="0" applyFont="1" applyBorder="1" applyAlignment="1">
      <alignment vertical="center"/>
    </xf>
    <xf numFmtId="0" fontId="51" fillId="0" borderId="10" xfId="0" applyFont="1" applyBorder="1" applyAlignment="1">
      <alignment horizontal="center" vertical="center"/>
    </xf>
    <xf numFmtId="179" fontId="51" fillId="0" borderId="10" xfId="0" applyNumberFormat="1" applyFont="1" applyBorder="1" applyAlignment="1">
      <alignment vertical="center"/>
    </xf>
    <xf numFmtId="0" fontId="52" fillId="0" borderId="10" xfId="0" applyFont="1" applyBorder="1" applyAlignment="1">
      <alignment horizontal="left" vertical="center"/>
    </xf>
    <xf numFmtId="168" fontId="51" fillId="0" borderId="10" xfId="1" applyFont="1" applyFill="1" applyBorder="1" applyAlignment="1">
      <alignment horizontal="center" vertical="center"/>
    </xf>
    <xf numFmtId="166" fontId="51" fillId="0" borderId="10" xfId="51" applyNumberFormat="1" applyFont="1" applyFill="1" applyBorder="1" applyAlignment="1">
      <alignment horizontal="right" vertical="center"/>
    </xf>
    <xf numFmtId="168" fontId="52" fillId="0" borderId="10" xfId="1" applyFont="1" applyFill="1" applyBorder="1" applyAlignment="1">
      <alignment horizontal="center" vertical="center"/>
    </xf>
    <xf numFmtId="179" fontId="52" fillId="0" borderId="10" xfId="0" applyNumberFormat="1" applyFont="1" applyBorder="1" applyAlignment="1">
      <alignment vertical="center"/>
    </xf>
    <xf numFmtId="173" fontId="47" fillId="0" borderId="0" xfId="49" applyNumberFormat="1" applyFont="1" applyAlignment="1">
      <alignment wrapText="1"/>
    </xf>
    <xf numFmtId="177" fontId="49" fillId="0" borderId="0" xfId="49" applyNumberFormat="1" applyFont="1" applyAlignment="1">
      <alignment horizontal="center" vertical="center" wrapText="1"/>
    </xf>
    <xf numFmtId="0" fontId="49" fillId="0" borderId="0" xfId="49" applyFont="1" applyAlignment="1">
      <alignment horizontal="center" vertical="center" wrapText="1"/>
    </xf>
    <xf numFmtId="41" fontId="51" fillId="0" borderId="10" xfId="51" applyFont="1" applyFill="1" applyBorder="1" applyAlignment="1">
      <alignment horizontal="right" vertical="center"/>
    </xf>
    <xf numFmtId="166" fontId="47" fillId="0" borderId="0" xfId="49" applyNumberFormat="1" applyFont="1"/>
    <xf numFmtId="41" fontId="67" fillId="0" borderId="0" xfId="49" applyNumberFormat="1" applyFont="1" applyAlignment="1">
      <alignment horizontal="center" vertical="center"/>
    </xf>
    <xf numFmtId="0" fontId="47" fillId="0" borderId="0" xfId="49" applyFont="1" applyAlignment="1">
      <alignment horizontal="center" vertical="center"/>
    </xf>
    <xf numFmtId="0" fontId="71" fillId="0" borderId="0" xfId="49" applyFont="1"/>
    <xf numFmtId="166" fontId="71" fillId="0" borderId="0" xfId="49" applyNumberFormat="1" applyFont="1"/>
    <xf numFmtId="0" fontId="47" fillId="0" borderId="14" xfId="49" quotePrefix="1" applyFont="1" applyBorder="1" applyAlignment="1">
      <alignment horizontal="left" vertical="center"/>
    </xf>
    <xf numFmtId="41" fontId="47" fillId="0" borderId="14" xfId="51" applyFont="1" applyFill="1" applyBorder="1" applyAlignment="1">
      <alignment vertical="center"/>
    </xf>
    <xf numFmtId="0" fontId="71" fillId="0" borderId="0" xfId="49" applyFont="1" applyAlignment="1">
      <alignment vertical="center"/>
    </xf>
    <xf numFmtId="41" fontId="71" fillId="0" borderId="0" xfId="49" applyNumberFormat="1" applyFont="1" applyAlignment="1">
      <alignment horizontal="center" vertical="center"/>
    </xf>
    <xf numFmtId="0" fontId="54" fillId="33" borderId="19" xfId="0" applyFont="1" applyFill="1" applyBorder="1" applyAlignment="1">
      <alignment horizontal="center" vertical="center"/>
    </xf>
    <xf numFmtId="0" fontId="54" fillId="33" borderId="13" xfId="0" applyFont="1" applyFill="1" applyBorder="1" applyAlignment="1">
      <alignment horizontal="center" vertical="center"/>
    </xf>
    <xf numFmtId="0" fontId="53" fillId="0" borderId="10" xfId="0" applyFont="1" applyBorder="1" applyAlignment="1">
      <alignment vertical="center"/>
    </xf>
    <xf numFmtId="41" fontId="47" fillId="0" borderId="0" xfId="49" applyNumberFormat="1" applyFont="1"/>
    <xf numFmtId="41" fontId="71" fillId="0" borderId="0" xfId="49" applyNumberFormat="1" applyFont="1"/>
    <xf numFmtId="0" fontId="54" fillId="33" borderId="14" xfId="0" applyFont="1" applyFill="1" applyBorder="1" applyAlignment="1">
      <alignment horizontal="center" vertical="center"/>
    </xf>
    <xf numFmtId="41" fontId="55" fillId="0" borderId="10" xfId="51" applyFont="1" applyFill="1" applyBorder="1" applyAlignment="1">
      <alignment horizontal="right" vertical="center"/>
    </xf>
    <xf numFmtId="41" fontId="52" fillId="0" borderId="10" xfId="51" applyFont="1" applyFill="1" applyBorder="1" applyAlignment="1">
      <alignment horizontal="right" vertical="center"/>
    </xf>
    <xf numFmtId="0" fontId="47" fillId="0" borderId="0" xfId="0" applyFont="1" applyAlignment="1">
      <alignment vertical="top"/>
    </xf>
    <xf numFmtId="172" fontId="49" fillId="0" borderId="0" xfId="50" applyNumberFormat="1" applyFont="1" applyFill="1" applyAlignment="1"/>
    <xf numFmtId="41" fontId="67" fillId="0" borderId="0" xfId="49" applyNumberFormat="1" applyFont="1"/>
    <xf numFmtId="0" fontId="54" fillId="33" borderId="29" xfId="0" applyFont="1" applyFill="1" applyBorder="1" applyAlignment="1">
      <alignment horizontal="center" vertical="center" wrapText="1"/>
    </xf>
    <xf numFmtId="41" fontId="51" fillId="0" borderId="10" xfId="51" applyFont="1" applyFill="1" applyBorder="1" applyAlignment="1">
      <alignment horizontal="left" vertical="center"/>
    </xf>
    <xf numFmtId="0" fontId="54" fillId="33" borderId="19" xfId="0" applyFont="1" applyFill="1" applyBorder="1" applyAlignment="1">
      <alignment horizontal="center" vertical="center" wrapText="1"/>
    </xf>
    <xf numFmtId="41" fontId="71" fillId="0" borderId="0" xfId="49" applyNumberFormat="1" applyFont="1" applyAlignment="1">
      <alignment wrapText="1"/>
    </xf>
    <xf numFmtId="0" fontId="49" fillId="0" borderId="0" xfId="0" applyFont="1" applyAlignment="1">
      <alignment vertical="top"/>
    </xf>
    <xf numFmtId="0" fontId="47" fillId="0" borderId="10" xfId="49" applyFont="1" applyBorder="1" applyAlignment="1">
      <alignment vertical="center"/>
    </xf>
    <xf numFmtId="41" fontId="47" fillId="0" borderId="10" xfId="51" applyFont="1" applyFill="1" applyBorder="1" applyAlignment="1">
      <alignment vertical="center"/>
    </xf>
    <xf numFmtId="41" fontId="49" fillId="0" borderId="10" xfId="51" applyFont="1" applyFill="1" applyBorder="1" applyAlignment="1">
      <alignment vertical="center"/>
    </xf>
    <xf numFmtId="169" fontId="47" fillId="0" borderId="0" xfId="1" applyNumberFormat="1" applyFont="1" applyFill="1" applyBorder="1" applyAlignment="1"/>
    <xf numFmtId="172" fontId="71" fillId="0" borderId="0" xfId="49" applyNumberFormat="1" applyFont="1"/>
    <xf numFmtId="0" fontId="47" fillId="0" borderId="10" xfId="49" applyFont="1" applyBorder="1" applyAlignment="1">
      <alignment horizontal="center" vertical="center"/>
    </xf>
    <xf numFmtId="0" fontId="47" fillId="0" borderId="10" xfId="49" applyFont="1" applyBorder="1" applyAlignment="1">
      <alignment horizontal="center" vertical="center" wrapText="1"/>
    </xf>
    <xf numFmtId="41" fontId="47" fillId="0" borderId="10" xfId="51" applyFont="1" applyBorder="1" applyAlignment="1">
      <alignment horizontal="center" vertical="center"/>
    </xf>
    <xf numFmtId="172" fontId="51" fillId="0" borderId="10" xfId="1" applyNumberFormat="1" applyFont="1" applyFill="1" applyBorder="1" applyAlignment="1">
      <alignment horizontal="left" vertical="center" indent="1"/>
    </xf>
    <xf numFmtId="41" fontId="49" fillId="0" borderId="10" xfId="51" applyFont="1" applyBorder="1" applyAlignment="1">
      <alignment horizontal="center" vertical="center"/>
    </xf>
    <xf numFmtId="0" fontId="49" fillId="0" borderId="10" xfId="49" applyFont="1" applyBorder="1" applyAlignment="1">
      <alignment horizontal="left" vertical="center"/>
    </xf>
    <xf numFmtId="0" fontId="49" fillId="0" borderId="0" xfId="49" applyFont="1" applyAlignment="1">
      <alignment horizontal="center" vertical="center"/>
    </xf>
    <xf numFmtId="0" fontId="47" fillId="0" borderId="10" xfId="49" applyFont="1" applyBorder="1" applyAlignment="1">
      <alignment horizontal="left" vertical="center" indent="1"/>
    </xf>
    <xf numFmtId="166" fontId="47" fillId="0" borderId="10" xfId="51" applyNumberFormat="1" applyFont="1" applyBorder="1" applyAlignment="1">
      <alignment horizontal="center" vertical="center"/>
    </xf>
    <xf numFmtId="166" fontId="49" fillId="0" borderId="10" xfId="49" applyNumberFormat="1" applyFont="1" applyBorder="1" applyAlignment="1">
      <alignment horizontal="center" vertical="center" wrapText="1"/>
    </xf>
    <xf numFmtId="0" fontId="49" fillId="0" borderId="10" xfId="49" applyFont="1" applyBorder="1" applyAlignment="1">
      <alignment horizontal="left" vertical="center" indent="1"/>
    </xf>
    <xf numFmtId="41" fontId="47" fillId="0" borderId="0" xfId="51" applyFont="1" applyFill="1" applyAlignment="1"/>
    <xf numFmtId="172" fontId="67" fillId="0" borderId="0" xfId="49" applyNumberFormat="1" applyFont="1"/>
    <xf numFmtId="166" fontId="47" fillId="0" borderId="10" xfId="49" applyNumberFormat="1" applyFont="1" applyBorder="1" applyAlignment="1">
      <alignment horizontal="center" vertical="center" wrapText="1"/>
    </xf>
    <xf numFmtId="0" fontId="51" fillId="0" borderId="0" xfId="0" applyFont="1" applyAlignment="1">
      <alignment horizontal="justify" vertical="center"/>
    </xf>
    <xf numFmtId="0" fontId="67" fillId="0" borderId="0" xfId="49" applyFont="1"/>
    <xf numFmtId="0" fontId="54" fillId="33" borderId="10" xfId="49" applyFont="1" applyFill="1" applyBorder="1" applyAlignment="1">
      <alignment horizontal="center" vertical="center"/>
    </xf>
    <xf numFmtId="166" fontId="75" fillId="0" borderId="0" xfId="45" applyFont="1" applyFill="1" applyAlignment="1"/>
    <xf numFmtId="166" fontId="47" fillId="0" borderId="0" xfId="45" applyFont="1" applyFill="1" applyAlignment="1"/>
    <xf numFmtId="0" fontId="47" fillId="0" borderId="0" xfId="49" applyFont="1" applyAlignment="1">
      <alignment horizontal="left"/>
    </xf>
    <xf numFmtId="0" fontId="49" fillId="0" borderId="10" xfId="49" applyFont="1" applyBorder="1" applyAlignment="1">
      <alignment horizontal="left" vertical="center" wrapText="1"/>
    </xf>
    <xf numFmtId="169" fontId="60" fillId="0" borderId="0" xfId="1" applyNumberFormat="1" applyFont="1" applyFill="1" applyBorder="1" applyAlignment="1">
      <alignment horizontal="left" vertical="top" wrapText="1"/>
    </xf>
    <xf numFmtId="174" fontId="60" fillId="0" borderId="18" xfId="51" applyNumberFormat="1" applyFont="1" applyFill="1" applyBorder="1"/>
    <xf numFmtId="174" fontId="59" fillId="0" borderId="18" xfId="51" applyNumberFormat="1" applyFont="1" applyFill="1" applyBorder="1"/>
    <xf numFmtId="174" fontId="60" fillId="0" borderId="18" xfId="51" applyNumberFormat="1" applyFont="1" applyFill="1" applyBorder="1" applyAlignment="1">
      <alignment vertical="center"/>
    </xf>
    <xf numFmtId="174" fontId="60" fillId="0" borderId="14" xfId="51" applyNumberFormat="1" applyFont="1" applyFill="1" applyBorder="1"/>
    <xf numFmtId="174" fontId="59" fillId="0" borderId="13" xfId="51" applyNumberFormat="1" applyFont="1" applyBorder="1"/>
    <xf numFmtId="174" fontId="59" fillId="0" borderId="18" xfId="51" applyNumberFormat="1" applyFont="1" applyBorder="1"/>
    <xf numFmtId="174" fontId="59" fillId="0" borderId="18" xfId="51" applyNumberFormat="1" applyFont="1" applyFill="1" applyBorder="1" applyAlignment="1">
      <alignment vertical="center"/>
    </xf>
    <xf numFmtId="174" fontId="52" fillId="0" borderId="10" xfId="51" applyNumberFormat="1" applyFont="1" applyFill="1" applyBorder="1" applyAlignment="1">
      <alignment vertical="center"/>
    </xf>
    <xf numFmtId="174" fontId="51" fillId="0" borderId="10" xfId="51" applyNumberFormat="1" applyFont="1" applyFill="1" applyBorder="1" applyAlignment="1">
      <alignment vertical="center"/>
    </xf>
    <xf numFmtId="174" fontId="51" fillId="0" borderId="18" xfId="51" applyNumberFormat="1" applyFont="1" applyFill="1" applyBorder="1" applyAlignment="1">
      <alignment vertical="center"/>
    </xf>
    <xf numFmtId="174" fontId="52" fillId="0" borderId="18" xfId="51" applyNumberFormat="1" applyFont="1" applyFill="1" applyBorder="1" applyAlignment="1">
      <alignment vertical="center"/>
    </xf>
    <xf numFmtId="180" fontId="51" fillId="0" borderId="10" xfId="51" applyNumberFormat="1" applyFont="1" applyFill="1" applyBorder="1" applyAlignment="1">
      <alignment horizontal="right" vertical="center"/>
    </xf>
    <xf numFmtId="180" fontId="49" fillId="0" borderId="10" xfId="51" applyNumberFormat="1" applyFont="1" applyFill="1" applyBorder="1" applyAlignment="1">
      <alignment horizontal="right" vertical="center"/>
    </xf>
    <xf numFmtId="180" fontId="52" fillId="0" borderId="10" xfId="51" applyNumberFormat="1" applyFont="1" applyFill="1" applyBorder="1" applyAlignment="1">
      <alignment horizontal="right" vertical="center"/>
    </xf>
    <xf numFmtId="174" fontId="47" fillId="0" borderId="10" xfId="51" applyNumberFormat="1" applyFont="1" applyFill="1" applyBorder="1" applyAlignment="1">
      <alignment horizontal="right" vertical="center"/>
    </xf>
    <xf numFmtId="174" fontId="49" fillId="0" borderId="10" xfId="51" applyNumberFormat="1" applyFont="1" applyFill="1" applyBorder="1" applyAlignment="1">
      <alignment horizontal="right" vertical="center"/>
    </xf>
    <xf numFmtId="180" fontId="53" fillId="0" borderId="10" xfId="51" applyNumberFormat="1" applyFont="1" applyFill="1" applyBorder="1" applyAlignment="1">
      <alignment horizontal="right" vertical="center"/>
    </xf>
    <xf numFmtId="180" fontId="55" fillId="0" borderId="10" xfId="51" applyNumberFormat="1" applyFont="1" applyFill="1" applyBorder="1" applyAlignment="1">
      <alignment horizontal="right" vertical="center"/>
    </xf>
    <xf numFmtId="180" fontId="47" fillId="0" borderId="0" xfId="49" applyNumberFormat="1" applyFont="1"/>
    <xf numFmtId="180" fontId="47" fillId="0" borderId="10" xfId="51" applyNumberFormat="1" applyFont="1" applyBorder="1" applyAlignment="1">
      <alignment horizontal="right" vertical="center"/>
    </xf>
    <xf numFmtId="0" fontId="49" fillId="0" borderId="16" xfId="49" applyFont="1" applyBorder="1" applyAlignment="1">
      <alignment horizontal="center" vertical="center"/>
    </xf>
    <xf numFmtId="0" fontId="49" fillId="0" borderId="12" xfId="49" applyFont="1" applyBorder="1" applyAlignment="1">
      <alignment horizontal="center" vertical="center" wrapText="1"/>
    </xf>
    <xf numFmtId="0" fontId="72" fillId="0" borderId="0" xfId="0" applyFont="1" applyAlignment="1">
      <alignment vertical="center"/>
    </xf>
    <xf numFmtId="175" fontId="47" fillId="0" borderId="10" xfId="49" applyNumberFormat="1" applyFont="1" applyBorder="1" applyAlignment="1">
      <alignment horizontal="left" vertical="center"/>
    </xf>
    <xf numFmtId="0" fontId="52" fillId="0" borderId="11" xfId="0" applyFont="1" applyBorder="1" applyAlignment="1">
      <alignment horizontal="left" vertical="center"/>
    </xf>
    <xf numFmtId="168" fontId="51" fillId="0" borderId="16" xfId="1" applyFont="1" applyFill="1" applyBorder="1" applyAlignment="1">
      <alignment horizontal="center" vertical="center"/>
    </xf>
    <xf numFmtId="179" fontId="51" fillId="0" borderId="16" xfId="0" applyNumberFormat="1" applyFont="1" applyBorder="1" applyAlignment="1">
      <alignment vertical="center"/>
    </xf>
    <xf numFmtId="0" fontId="47" fillId="0" borderId="10" xfId="49" applyFont="1" applyBorder="1" applyAlignment="1">
      <alignment horizontal="left" vertical="center" wrapText="1" indent="1"/>
    </xf>
    <xf numFmtId="0" fontId="49" fillId="0" borderId="11" xfId="49" applyFont="1" applyBorder="1" applyAlignment="1">
      <alignment horizontal="left" vertical="center" indent="1"/>
    </xf>
    <xf numFmtId="0" fontId="49" fillId="0" borderId="10" xfId="49" applyFont="1" applyBorder="1" applyAlignment="1">
      <alignment vertical="center"/>
    </xf>
    <xf numFmtId="41" fontId="52" fillId="0" borderId="15" xfId="51" applyFont="1" applyFill="1" applyBorder="1" applyAlignment="1"/>
    <xf numFmtId="41" fontId="51" fillId="0" borderId="15" xfId="51" applyFont="1" applyFill="1" applyBorder="1" applyAlignment="1">
      <alignment horizontal="left" indent="1"/>
    </xf>
    <xf numFmtId="0" fontId="79" fillId="0" borderId="0" xfId="0" applyFont="1" applyAlignment="1">
      <alignment horizontal="center" vertical="center"/>
    </xf>
    <xf numFmtId="0" fontId="0" fillId="0" borderId="0" xfId="0" applyAlignment="1">
      <alignment vertical="center"/>
    </xf>
    <xf numFmtId="0" fontId="78" fillId="0" borderId="0" xfId="0" applyFont="1" applyAlignment="1">
      <alignment horizontal="center" vertical="center"/>
    </xf>
    <xf numFmtId="0" fontId="80" fillId="0" borderId="0" xfId="0" applyFont="1"/>
    <xf numFmtId="0" fontId="76" fillId="0" borderId="0" xfId="0" applyFont="1" applyAlignment="1">
      <alignment vertical="center"/>
    </xf>
    <xf numFmtId="0" fontId="83" fillId="36" borderId="0" xfId="0" applyFont="1" applyFill="1" applyAlignment="1">
      <alignment horizontal="center"/>
    </xf>
    <xf numFmtId="0" fontId="81" fillId="36" borderId="0" xfId="0" applyFont="1" applyFill="1" applyAlignment="1">
      <alignment horizontal="center"/>
    </xf>
    <xf numFmtId="0" fontId="83" fillId="0" borderId="0" xfId="0" applyFont="1"/>
    <xf numFmtId="0" fontId="83" fillId="36" borderId="0" xfId="0" applyFont="1" applyFill="1"/>
    <xf numFmtId="172" fontId="51" fillId="0" borderId="0" xfId="0" applyNumberFormat="1" applyFont="1"/>
    <xf numFmtId="0" fontId="85" fillId="37" borderId="10" xfId="0" applyFont="1" applyFill="1" applyBorder="1" applyAlignment="1">
      <alignment horizontal="center" vertical="center" wrapText="1"/>
    </xf>
    <xf numFmtId="169" fontId="85" fillId="37" borderId="10" xfId="1" applyNumberFormat="1" applyFont="1" applyFill="1" applyBorder="1" applyAlignment="1">
      <alignment horizontal="center" vertical="center" wrapText="1"/>
    </xf>
    <xf numFmtId="0" fontId="15" fillId="0" borderId="0" xfId="0" applyFont="1"/>
    <xf numFmtId="14" fontId="85" fillId="37" borderId="10" xfId="0" applyNumberFormat="1" applyFont="1" applyFill="1" applyBorder="1" applyAlignment="1">
      <alignment horizontal="center" vertical="center" wrapText="1"/>
    </xf>
    <xf numFmtId="14" fontId="85" fillId="37" borderId="10" xfId="1" applyNumberFormat="1" applyFont="1" applyFill="1" applyBorder="1" applyAlignment="1">
      <alignment horizontal="center" vertical="center" wrapText="1"/>
    </xf>
    <xf numFmtId="0" fontId="86" fillId="38" borderId="10" xfId="0" applyFont="1" applyFill="1" applyBorder="1" applyAlignment="1">
      <alignment horizontal="center" wrapText="1"/>
    </xf>
    <xf numFmtId="0" fontId="86" fillId="38" borderId="10" xfId="0" applyFont="1" applyFill="1" applyBorder="1" applyAlignment="1">
      <alignment horizontal="center" vertical="center" wrapText="1"/>
    </xf>
    <xf numFmtId="0" fontId="86" fillId="39" borderId="10" xfId="0" applyFont="1" applyFill="1" applyBorder="1" applyAlignment="1">
      <alignment horizontal="center" vertical="center" wrapText="1"/>
    </xf>
    <xf numFmtId="0" fontId="86" fillId="40" borderId="10" xfId="0" applyFont="1" applyFill="1" applyBorder="1" applyAlignment="1">
      <alignment horizontal="center" vertical="center" wrapText="1"/>
    </xf>
    <xf numFmtId="0" fontId="87" fillId="0" borderId="0" xfId="0" applyFont="1"/>
    <xf numFmtId="169" fontId="86" fillId="0" borderId="10" xfId="1" applyNumberFormat="1" applyFont="1" applyBorder="1"/>
    <xf numFmtId="169" fontId="86" fillId="0" borderId="10" xfId="1" applyNumberFormat="1" applyFont="1" applyBorder="1" applyAlignment="1">
      <alignment horizontal="center" vertical="center" wrapText="1"/>
    </xf>
    <xf numFmtId="169" fontId="86" fillId="0" borderId="10" xfId="1" applyNumberFormat="1" applyFont="1" applyFill="1" applyBorder="1" applyAlignment="1">
      <alignment horizontal="center" vertical="center"/>
    </xf>
    <xf numFmtId="169" fontId="86" fillId="0" borderId="10" xfId="1" applyNumberFormat="1" applyFont="1" applyBorder="1" applyAlignment="1">
      <alignment horizontal="center" vertical="center"/>
    </xf>
    <xf numFmtId="169" fontId="86" fillId="0" borderId="0" xfId="1" applyNumberFormat="1" applyFont="1"/>
    <xf numFmtId="0" fontId="86" fillId="0" borderId="0" xfId="0" applyFont="1"/>
    <xf numFmtId="169" fontId="86" fillId="0" borderId="0" xfId="1" applyNumberFormat="1" applyFont="1" applyAlignment="1"/>
    <xf numFmtId="0" fontId="88" fillId="0" borderId="0" xfId="0" applyFont="1"/>
    <xf numFmtId="0" fontId="89" fillId="43" borderId="13" xfId="0" applyFont="1" applyFill="1" applyBorder="1"/>
    <xf numFmtId="169" fontId="89" fillId="43" borderId="13" xfId="1" applyNumberFormat="1" applyFont="1" applyFill="1" applyBorder="1"/>
    <xf numFmtId="169" fontId="89" fillId="43" borderId="10" xfId="1" applyNumberFormat="1" applyFont="1" applyFill="1" applyBorder="1"/>
    <xf numFmtId="169" fontId="89" fillId="43" borderId="10" xfId="1" applyNumberFormat="1" applyFont="1" applyFill="1" applyBorder="1" applyAlignment="1"/>
    <xf numFmtId="169" fontId="89" fillId="0" borderId="0" xfId="1" applyNumberFormat="1" applyFont="1"/>
    <xf numFmtId="3" fontId="89" fillId="0" borderId="0" xfId="0" applyNumberFormat="1" applyFont="1"/>
    <xf numFmtId="0" fontId="89" fillId="0" borderId="0" xfId="0" applyFont="1"/>
    <xf numFmtId="0" fontId="85" fillId="37" borderId="36" xfId="0" applyFont="1" applyFill="1" applyBorder="1"/>
    <xf numFmtId="169" fontId="85" fillId="37" borderId="36" xfId="1" applyNumberFormat="1" applyFont="1" applyFill="1" applyBorder="1"/>
    <xf numFmtId="169" fontId="87" fillId="0" borderId="0" xfId="1" applyNumberFormat="1" applyFont="1"/>
    <xf numFmtId="3" fontId="87" fillId="0" borderId="0" xfId="0" applyNumberFormat="1" applyFont="1"/>
    <xf numFmtId="169" fontId="0" fillId="0" borderId="0" xfId="1" applyNumberFormat="1" applyFont="1"/>
    <xf numFmtId="169" fontId="87" fillId="0" borderId="10" xfId="1" applyNumberFormat="1" applyFont="1" applyBorder="1"/>
    <xf numFmtId="0" fontId="0" fillId="0" borderId="17" xfId="0" applyBorder="1"/>
    <xf numFmtId="3" fontId="0" fillId="0" borderId="17" xfId="0" applyNumberFormat="1" applyBorder="1"/>
    <xf numFmtId="169" fontId="0" fillId="0" borderId="17" xfId="1" applyNumberFormat="1" applyFont="1" applyBorder="1"/>
    <xf numFmtId="3" fontId="87" fillId="0" borderId="17" xfId="0" applyNumberFormat="1" applyFont="1" applyBorder="1"/>
    <xf numFmtId="169" fontId="87" fillId="0" borderId="17" xfId="1" applyNumberFormat="1" applyFont="1" applyBorder="1"/>
    <xf numFmtId="41" fontId="0" fillId="0" borderId="0" xfId="51" applyFont="1" applyBorder="1"/>
    <xf numFmtId="3" fontId="0" fillId="0" borderId="0" xfId="0" applyNumberFormat="1"/>
    <xf numFmtId="169" fontId="0" fillId="0" borderId="0" xfId="1" applyNumberFormat="1" applyFont="1" applyBorder="1"/>
    <xf numFmtId="169" fontId="87" fillId="0" borderId="0" xfId="1" applyNumberFormat="1" applyFont="1" applyAlignment="1">
      <alignment horizontal="right"/>
    </xf>
    <xf numFmtId="183" fontId="84" fillId="0" borderId="0" xfId="1" applyNumberFormat="1" applyFont="1"/>
    <xf numFmtId="166" fontId="0" fillId="0" borderId="0" xfId="0" applyNumberFormat="1"/>
    <xf numFmtId="183" fontId="84" fillId="0" borderId="0" xfId="0" applyNumberFormat="1" applyFont="1"/>
    <xf numFmtId="171" fontId="52" fillId="0" borderId="10" xfId="51" applyNumberFormat="1" applyFont="1" applyFill="1" applyBorder="1" applyAlignment="1">
      <alignment horizontal="right" vertical="center"/>
    </xf>
    <xf numFmtId="166" fontId="52" fillId="0" borderId="10" xfId="51" applyNumberFormat="1" applyFont="1" applyFill="1" applyBorder="1" applyAlignment="1">
      <alignment horizontal="right" vertical="center"/>
    </xf>
    <xf numFmtId="183" fontId="51" fillId="0" borderId="10" xfId="51" applyNumberFormat="1" applyFont="1" applyFill="1" applyBorder="1" applyAlignment="1">
      <alignment horizontal="right" vertical="center"/>
    </xf>
    <xf numFmtId="183" fontId="52" fillId="0" borderId="10" xfId="51" applyNumberFormat="1" applyFont="1" applyFill="1" applyBorder="1" applyAlignment="1">
      <alignment horizontal="right" vertical="center"/>
    </xf>
    <xf numFmtId="41" fontId="51" fillId="0" borderId="18" xfId="51" applyFont="1" applyFill="1" applyBorder="1" applyAlignment="1">
      <alignment horizontal="left" indent="1"/>
    </xf>
    <xf numFmtId="41" fontId="47" fillId="0" borderId="0" xfId="51" applyFont="1"/>
    <xf numFmtId="1" fontId="87" fillId="0" borderId="0" xfId="0" applyNumberFormat="1" applyFont="1"/>
    <xf numFmtId="1" fontId="86" fillId="0" borderId="0" xfId="0" applyNumberFormat="1" applyFont="1"/>
    <xf numFmtId="0" fontId="86" fillId="0" borderId="10" xfId="0" applyFont="1" applyBorder="1" applyAlignment="1">
      <alignment horizontal="left" vertical="center"/>
    </xf>
    <xf numFmtId="0" fontId="87" fillId="45" borderId="10" xfId="0" applyFont="1" applyFill="1" applyBorder="1" applyAlignment="1">
      <alignment horizontal="left" vertical="center"/>
    </xf>
    <xf numFmtId="1" fontId="86" fillId="44" borderId="0" xfId="0" applyNumberFormat="1" applyFont="1" applyFill="1"/>
    <xf numFmtId="0" fontId="86" fillId="44" borderId="10" xfId="0" applyFont="1" applyFill="1" applyBorder="1" applyAlignment="1">
      <alignment horizontal="left" vertical="center"/>
    </xf>
    <xf numFmtId="0" fontId="91" fillId="0" borderId="0" xfId="0" applyFont="1"/>
    <xf numFmtId="172" fontId="59" fillId="0" borderId="18" xfId="51" applyNumberFormat="1" applyFont="1" applyFill="1" applyBorder="1"/>
    <xf numFmtId="172" fontId="60" fillId="0" borderId="14" xfId="51" applyNumberFormat="1" applyFont="1" applyFill="1" applyBorder="1"/>
    <xf numFmtId="4" fontId="83" fillId="0" borderId="0" xfId="0" applyNumberFormat="1" applyFont="1"/>
    <xf numFmtId="173" fontId="51" fillId="0" borderId="18" xfId="1" applyNumberFormat="1" applyFont="1" applyFill="1" applyBorder="1" applyAlignment="1"/>
    <xf numFmtId="41" fontId="55" fillId="0" borderId="10" xfId="51" applyFont="1" applyFill="1" applyBorder="1" applyAlignment="1">
      <alignment vertical="center"/>
    </xf>
    <xf numFmtId="177" fontId="55" fillId="0" borderId="10" xfId="0" applyNumberFormat="1" applyFont="1" applyBorder="1" applyAlignment="1">
      <alignment horizontal="center" vertical="center"/>
    </xf>
    <xf numFmtId="41" fontId="53" fillId="0" borderId="10" xfId="49" applyNumberFormat="1" applyFont="1" applyBorder="1" applyAlignment="1">
      <alignment vertical="center"/>
    </xf>
    <xf numFmtId="41" fontId="53" fillId="0" borderId="10" xfId="51" applyFont="1" applyFill="1" applyBorder="1" applyAlignment="1">
      <alignment vertical="center"/>
    </xf>
    <xf numFmtId="4" fontId="91" fillId="0" borderId="0" xfId="0" applyNumberFormat="1" applyFont="1"/>
    <xf numFmtId="41" fontId="49" fillId="0" borderId="10" xfId="51" applyFont="1" applyFill="1" applyBorder="1" applyAlignment="1">
      <alignment horizontal="center" vertical="center"/>
    </xf>
    <xf numFmtId="0" fontId="49" fillId="0" borderId="10" xfId="49" applyFont="1" applyBorder="1" applyAlignment="1">
      <alignment vertical="center" wrapText="1"/>
    </xf>
    <xf numFmtId="172" fontId="71" fillId="0" borderId="0" xfId="0" applyNumberFormat="1" applyFont="1"/>
    <xf numFmtId="0" fontId="87" fillId="0" borderId="10" xfId="0" applyFont="1" applyBorder="1" applyAlignment="1">
      <alignment horizontal="left" vertical="center"/>
    </xf>
    <xf numFmtId="169" fontId="86" fillId="44" borderId="10" xfId="1" applyNumberFormat="1" applyFont="1" applyFill="1" applyBorder="1" applyAlignment="1">
      <alignment horizontal="center" vertical="center"/>
    </xf>
    <xf numFmtId="0" fontId="92" fillId="0" borderId="0" xfId="0" applyFont="1" applyAlignment="1">
      <alignment vertical="top" wrapText="1"/>
    </xf>
    <xf numFmtId="182" fontId="92" fillId="0" borderId="0" xfId="0" applyNumberFormat="1" applyFont="1" applyAlignment="1">
      <alignment horizontal="right" vertical="top"/>
    </xf>
    <xf numFmtId="41" fontId="47" fillId="0" borderId="0" xfId="46" applyNumberFormat="1" applyFont="1"/>
    <xf numFmtId="0" fontId="81" fillId="34" borderId="0" xfId="0" applyFont="1" applyFill="1" applyAlignment="1">
      <alignment horizontal="left"/>
    </xf>
    <xf numFmtId="0" fontId="81" fillId="34" borderId="0" xfId="0" applyFont="1" applyFill="1" applyAlignment="1">
      <alignment horizontal="right"/>
    </xf>
    <xf numFmtId="0" fontId="81" fillId="35" borderId="0" xfId="0" applyFont="1" applyFill="1" applyAlignment="1">
      <alignment horizontal="left"/>
    </xf>
    <xf numFmtId="0" fontId="81" fillId="35" borderId="0" xfId="0" applyFont="1" applyFill="1" applyAlignment="1">
      <alignment horizontal="right"/>
    </xf>
    <xf numFmtId="0" fontId="81" fillId="0" borderId="0" xfId="0" applyFont="1" applyAlignment="1">
      <alignment horizontal="left"/>
    </xf>
    <xf numFmtId="181" fontId="81" fillId="0" borderId="0" xfId="0" applyNumberFormat="1" applyFont="1"/>
    <xf numFmtId="176" fontId="47" fillId="0" borderId="10" xfId="51" applyNumberFormat="1" applyFont="1" applyFill="1" applyBorder="1" applyAlignment="1">
      <alignment vertical="center"/>
    </xf>
    <xf numFmtId="0" fontId="67" fillId="0" borderId="0" xfId="49" applyFont="1" applyAlignment="1">
      <alignment vertical="center"/>
    </xf>
    <xf numFmtId="0" fontId="52" fillId="0" borderId="11" xfId="0" applyFont="1" applyBorder="1"/>
    <xf numFmtId="41" fontId="47" fillId="0" borderId="0" xfId="51" applyFont="1" applyFill="1"/>
    <xf numFmtId="0" fontId="67" fillId="46" borderId="0" xfId="49" applyFont="1" applyFill="1"/>
    <xf numFmtId="0" fontId="81" fillId="47" borderId="0" xfId="0" applyFont="1" applyFill="1" applyAlignment="1">
      <alignment vertical="top" wrapText="1"/>
    </xf>
    <xf numFmtId="182" fontId="81" fillId="47" borderId="0" xfId="0" applyNumberFormat="1" applyFont="1" applyFill="1" applyAlignment="1">
      <alignment horizontal="right" vertical="top"/>
    </xf>
    <xf numFmtId="41" fontId="59" fillId="0" borderId="0" xfId="51" applyFont="1" applyAlignment="1">
      <alignment horizontal="left"/>
    </xf>
    <xf numFmtId="169" fontId="86" fillId="48" borderId="10" xfId="1" applyNumberFormat="1" applyFont="1" applyFill="1" applyBorder="1" applyAlignment="1">
      <alignment horizontal="center" vertical="center" wrapText="1"/>
    </xf>
    <xf numFmtId="169" fontId="86" fillId="0" borderId="10" xfId="1" applyNumberFormat="1" applyFont="1" applyFill="1" applyBorder="1" applyAlignment="1">
      <alignment horizontal="center" vertical="center" wrapText="1"/>
    </xf>
    <xf numFmtId="169" fontId="86" fillId="0" borderId="10" xfId="1" applyNumberFormat="1" applyFont="1" applyFill="1" applyBorder="1"/>
    <xf numFmtId="169" fontId="86" fillId="49" borderId="10" xfId="1" applyNumberFormat="1" applyFont="1" applyFill="1" applyBorder="1" applyAlignment="1">
      <alignment horizontal="center" vertical="center" wrapText="1"/>
    </xf>
    <xf numFmtId="41" fontId="47" fillId="0" borderId="10" xfId="51" applyFont="1" applyFill="1" applyBorder="1" applyAlignment="1">
      <alignment horizontal="center" vertical="center"/>
    </xf>
    <xf numFmtId="180" fontId="47" fillId="0" borderId="10" xfId="51" applyNumberFormat="1" applyFont="1" applyFill="1" applyBorder="1" applyAlignment="1">
      <alignment horizontal="right" vertical="center"/>
    </xf>
    <xf numFmtId="41" fontId="47" fillId="0" borderId="10" xfId="51" applyFont="1" applyFill="1" applyBorder="1" applyAlignment="1">
      <alignment horizontal="right" vertical="center"/>
    </xf>
    <xf numFmtId="166" fontId="49" fillId="0" borderId="10" xfId="49" applyNumberFormat="1" applyFont="1" applyBorder="1" applyAlignment="1">
      <alignment horizontal="center" vertical="center"/>
    </xf>
    <xf numFmtId="166" fontId="47" fillId="0" borderId="10" xfId="51" applyNumberFormat="1" applyFont="1" applyFill="1" applyBorder="1" applyAlignment="1">
      <alignment horizontal="center" vertical="center"/>
    </xf>
    <xf numFmtId="41" fontId="49" fillId="0" borderId="10" xfId="49" applyNumberFormat="1" applyFont="1" applyBorder="1" applyAlignment="1">
      <alignment horizontal="center" vertical="center" wrapText="1"/>
    </xf>
    <xf numFmtId="180" fontId="49" fillId="0" borderId="10" xfId="49" applyNumberFormat="1" applyFont="1" applyBorder="1" applyAlignment="1">
      <alignment horizontal="right" vertical="center"/>
    </xf>
    <xf numFmtId="43" fontId="47" fillId="0" borderId="0" xfId="49" applyNumberFormat="1" applyFont="1"/>
    <xf numFmtId="41" fontId="55" fillId="0" borderId="10" xfId="51" applyFont="1" applyBorder="1" applyAlignment="1">
      <alignment vertical="center"/>
    </xf>
    <xf numFmtId="41" fontId="53" fillId="0" borderId="10" xfId="51" applyFont="1" applyBorder="1" applyAlignment="1">
      <alignment vertical="center"/>
    </xf>
    <xf numFmtId="0" fontId="51" fillId="0" borderId="0" xfId="0" applyFont="1" applyAlignment="1">
      <alignment horizontal="center" vertical="center"/>
    </xf>
    <xf numFmtId="0" fontId="51" fillId="0" borderId="30" xfId="0" applyFont="1" applyBorder="1" applyAlignment="1">
      <alignment vertical="center" wrapText="1"/>
    </xf>
    <xf numFmtId="169" fontId="60" fillId="0" borderId="19" xfId="1" applyNumberFormat="1" applyFont="1" applyFill="1" applyBorder="1" applyAlignment="1">
      <alignment vertical="top" wrapText="1"/>
    </xf>
    <xf numFmtId="169" fontId="59" fillId="0" borderId="0" xfId="1" applyNumberFormat="1" applyFont="1" applyFill="1" applyBorder="1" applyAlignment="1">
      <alignment vertical="top" wrapText="1"/>
    </xf>
    <xf numFmtId="169" fontId="59" fillId="0" borderId="0" xfId="1" applyNumberFormat="1" applyFont="1" applyFill="1" applyBorder="1" applyAlignment="1">
      <alignment horizontal="left" vertical="top" wrapText="1"/>
    </xf>
    <xf numFmtId="0" fontId="49" fillId="0" borderId="12" xfId="46" applyFont="1" applyBorder="1" applyAlignment="1">
      <alignment horizontal="center" vertical="center"/>
    </xf>
    <xf numFmtId="0" fontId="49" fillId="0" borderId="10" xfId="46" applyFont="1" applyBorder="1" applyAlignment="1">
      <alignment horizontal="center" vertical="center"/>
    </xf>
    <xf numFmtId="0" fontId="47" fillId="0" borderId="10" xfId="46" applyFont="1" applyBorder="1" applyAlignment="1">
      <alignment horizontal="left" vertical="center" indent="1"/>
    </xf>
    <xf numFmtId="0" fontId="47" fillId="0" borderId="10" xfId="46" applyFont="1" applyBorder="1" applyAlignment="1">
      <alignment horizontal="center" vertical="center"/>
    </xf>
    <xf numFmtId="10" fontId="47" fillId="0" borderId="10" xfId="46" applyNumberFormat="1" applyFont="1" applyBorder="1" applyAlignment="1">
      <alignment horizontal="center" vertical="center"/>
    </xf>
    <xf numFmtId="0" fontId="49" fillId="0" borderId="11" xfId="46" applyFont="1" applyBorder="1" applyAlignment="1">
      <alignment horizontal="left" vertical="center" indent="1"/>
    </xf>
    <xf numFmtId="10" fontId="49" fillId="0" borderId="10" xfId="46" applyNumberFormat="1" applyFont="1" applyBorder="1" applyAlignment="1">
      <alignment horizontal="center"/>
    </xf>
    <xf numFmtId="173" fontId="52" fillId="0" borderId="18" xfId="1" applyNumberFormat="1" applyFont="1" applyFill="1" applyBorder="1" applyAlignment="1"/>
    <xf numFmtId="180" fontId="51" fillId="0" borderId="18" xfId="1" applyNumberFormat="1" applyFont="1" applyFill="1" applyBorder="1" applyAlignment="1">
      <alignment horizontal="right"/>
    </xf>
    <xf numFmtId="41" fontId="51" fillId="0" borderId="13" xfId="51" applyFont="1" applyFill="1" applyBorder="1"/>
    <xf numFmtId="0" fontId="50" fillId="0" borderId="0" xfId="0" applyFont="1" applyAlignment="1">
      <alignment vertical="center"/>
    </xf>
    <xf numFmtId="0" fontId="131" fillId="0" borderId="0" xfId="49" applyFont="1"/>
    <xf numFmtId="176" fontId="51" fillId="0" borderId="10" xfId="0" applyNumberFormat="1" applyFont="1" applyBorder="1" applyAlignment="1">
      <alignment vertical="center"/>
    </xf>
    <xf numFmtId="177" fontId="49" fillId="0" borderId="0" xfId="49" applyNumberFormat="1" applyFont="1"/>
    <xf numFmtId="176" fontId="52" fillId="0" borderId="10" xfId="0" applyNumberFormat="1" applyFont="1" applyBorder="1" applyAlignment="1">
      <alignment vertical="center"/>
    </xf>
    <xf numFmtId="176" fontId="51" fillId="0" borderId="16" xfId="0" applyNumberFormat="1" applyFont="1" applyBorder="1" applyAlignment="1">
      <alignment vertical="center"/>
    </xf>
    <xf numFmtId="171" fontId="51" fillId="0" borderId="10" xfId="51" applyNumberFormat="1" applyFont="1" applyFill="1" applyBorder="1" applyAlignment="1">
      <alignment horizontal="right" vertical="center"/>
    </xf>
    <xf numFmtId="176" fontId="51" fillId="0" borderId="10" xfId="51" applyNumberFormat="1" applyFont="1" applyFill="1" applyBorder="1" applyAlignment="1">
      <alignment horizontal="right" vertical="center"/>
    </xf>
    <xf numFmtId="173" fontId="47" fillId="0" borderId="0" xfId="49" applyNumberFormat="1" applyFont="1"/>
    <xf numFmtId="41" fontId="49" fillId="0" borderId="12" xfId="51" applyFont="1" applyFill="1" applyBorder="1" applyAlignment="1">
      <alignment horizontal="center" vertical="center"/>
    </xf>
    <xf numFmtId="166" fontId="49" fillId="0" borderId="10" xfId="51" applyNumberFormat="1" applyFont="1" applyFill="1" applyBorder="1" applyAlignment="1">
      <alignment horizontal="center" vertical="center"/>
    </xf>
    <xf numFmtId="173" fontId="49" fillId="0" borderId="0" xfId="49" applyNumberFormat="1" applyFont="1"/>
    <xf numFmtId="174" fontId="51" fillId="0" borderId="10" xfId="0" applyNumberFormat="1" applyFont="1" applyBorder="1" applyAlignment="1">
      <alignment vertical="center"/>
    </xf>
    <xf numFmtId="166" fontId="71" fillId="0" borderId="0" xfId="49" applyNumberFormat="1" applyFont="1" applyAlignment="1">
      <alignment vertical="center"/>
    </xf>
    <xf numFmtId="41" fontId="51" fillId="0" borderId="0" xfId="0" applyNumberFormat="1" applyFont="1" applyAlignment="1">
      <alignment vertical="center"/>
    </xf>
    <xf numFmtId="180" fontId="47" fillId="0" borderId="10" xfId="51" applyNumberFormat="1" applyFont="1" applyFill="1" applyBorder="1" applyAlignment="1">
      <alignment vertical="center"/>
    </xf>
    <xf numFmtId="174" fontId="47" fillId="0" borderId="10" xfId="51" applyNumberFormat="1" applyFont="1" applyFill="1" applyBorder="1" applyAlignment="1">
      <alignment vertical="center"/>
    </xf>
    <xf numFmtId="41" fontId="49" fillId="0" borderId="18" xfId="51" applyFont="1" applyFill="1" applyBorder="1" applyAlignment="1"/>
    <xf numFmtId="41" fontId="47" fillId="0" borderId="18" xfId="51" applyFont="1" applyFill="1" applyBorder="1" applyAlignment="1"/>
    <xf numFmtId="180" fontId="47" fillId="0" borderId="18" xfId="51" applyNumberFormat="1" applyFont="1" applyFill="1" applyBorder="1" applyAlignment="1"/>
    <xf numFmtId="41" fontId="49" fillId="0" borderId="10" xfId="51" applyFont="1" applyFill="1" applyBorder="1" applyAlignment="1"/>
    <xf numFmtId="0" fontId="77" fillId="0" borderId="0" xfId="0" applyFont="1" applyAlignment="1">
      <alignment horizontal="center" vertical="center"/>
    </xf>
    <xf numFmtId="0" fontId="76" fillId="0" borderId="0" xfId="0" applyFont="1" applyAlignment="1">
      <alignment horizontal="center" vertical="center"/>
    </xf>
    <xf numFmtId="170" fontId="49" fillId="0" borderId="0" xfId="44" applyFont="1" applyAlignment="1">
      <alignment horizontal="center" vertical="center" wrapText="1"/>
    </xf>
    <xf numFmtId="0" fontId="50" fillId="0" borderId="0" xfId="0" applyFont="1" applyAlignment="1">
      <alignment horizontal="center" vertical="center"/>
    </xf>
    <xf numFmtId="0" fontId="51" fillId="0" borderId="0" xfId="0" applyFont="1" applyAlignment="1">
      <alignment horizontal="center" vertical="center"/>
    </xf>
    <xf numFmtId="0" fontId="56" fillId="33" borderId="10" xfId="0" applyFont="1" applyFill="1" applyBorder="1" applyAlignment="1">
      <alignment horizontal="center" vertical="center"/>
    </xf>
    <xf numFmtId="0" fontId="53" fillId="0" borderId="20" xfId="0" applyFont="1" applyBorder="1" applyAlignment="1">
      <alignment horizontal="center" vertical="center"/>
    </xf>
    <xf numFmtId="0" fontId="53" fillId="0" borderId="22" xfId="0" applyFont="1" applyBorder="1" applyAlignment="1">
      <alignment horizontal="center" vertical="center"/>
    </xf>
    <xf numFmtId="0" fontId="53" fillId="0" borderId="21" xfId="0" applyFont="1" applyBorder="1" applyAlignment="1">
      <alignment horizontal="center" vertical="center"/>
    </xf>
    <xf numFmtId="0" fontId="53" fillId="0" borderId="23" xfId="0" applyFont="1" applyBorder="1" applyAlignment="1">
      <alignment horizontal="center" vertical="center"/>
    </xf>
    <xf numFmtId="0" fontId="54" fillId="76" borderId="11" xfId="46" applyFont="1" applyFill="1" applyBorder="1" applyAlignment="1">
      <alignment horizontal="center" vertical="center"/>
    </xf>
    <xf numFmtId="0" fontId="54" fillId="76" borderId="16" xfId="46" applyFont="1" applyFill="1" applyBorder="1" applyAlignment="1">
      <alignment horizontal="center" vertical="center"/>
    </xf>
    <xf numFmtId="0" fontId="54" fillId="76" borderId="12" xfId="46" applyFont="1" applyFill="1" applyBorder="1" applyAlignment="1">
      <alignment horizontal="center" vertical="center"/>
    </xf>
    <xf numFmtId="0" fontId="49" fillId="0" borderId="11" xfId="46" applyFont="1" applyBorder="1" applyAlignment="1">
      <alignment horizontal="center" vertical="center"/>
    </xf>
    <xf numFmtId="0" fontId="49" fillId="0" borderId="12" xfId="46" applyFont="1" applyBorder="1" applyAlignment="1">
      <alignment horizontal="center" vertical="center"/>
    </xf>
    <xf numFmtId="0" fontId="54" fillId="33" borderId="11" xfId="0" applyFont="1" applyFill="1" applyBorder="1" applyAlignment="1">
      <alignment horizontal="center" vertical="center"/>
    </xf>
    <xf numFmtId="0" fontId="54" fillId="33" borderId="12" xfId="0" applyFont="1" applyFill="1" applyBorder="1" applyAlignment="1">
      <alignment horizontal="center" vertical="center"/>
    </xf>
    <xf numFmtId="0" fontId="54" fillId="33" borderId="16" xfId="0" applyFont="1" applyFill="1" applyBorder="1" applyAlignment="1">
      <alignment horizontal="center" vertical="center"/>
    </xf>
    <xf numFmtId="0" fontId="51" fillId="0" borderId="0" xfId="0" applyFont="1" applyAlignment="1">
      <alignment horizontal="justify" vertical="center"/>
    </xf>
    <xf numFmtId="0" fontId="81" fillId="34" borderId="0" xfId="0" applyFont="1" applyFill="1" applyAlignment="1">
      <alignment horizontal="center"/>
    </xf>
    <xf numFmtId="0" fontId="0" fillId="0" borderId="0" xfId="0"/>
    <xf numFmtId="0" fontId="60" fillId="0" borderId="0" xfId="0" applyFont="1" applyAlignment="1">
      <alignment horizontal="center" vertical="center"/>
    </xf>
    <xf numFmtId="169" fontId="60" fillId="0" borderId="25" xfId="1" applyNumberFormat="1" applyFont="1" applyFill="1" applyBorder="1" applyAlignment="1">
      <alignment horizontal="left" vertical="center"/>
    </xf>
    <xf numFmtId="0" fontId="59" fillId="0" borderId="0" xfId="0" applyFont="1" applyAlignment="1">
      <alignment horizontal="center" vertical="center"/>
    </xf>
    <xf numFmtId="170" fontId="49" fillId="0" borderId="0" xfId="44" applyFont="1" applyAlignment="1">
      <alignment horizontal="center" wrapText="1"/>
    </xf>
    <xf numFmtId="0" fontId="52" fillId="0" borderId="0" xfId="0" applyFont="1" applyAlignment="1">
      <alignment horizontal="center" vertical="center"/>
    </xf>
    <xf numFmtId="0" fontId="51" fillId="0" borderId="0" xfId="0" applyFont="1" applyAlignment="1">
      <alignment horizontal="left"/>
    </xf>
    <xf numFmtId="0" fontId="51" fillId="0" borderId="0" xfId="0" applyFont="1" applyAlignment="1">
      <alignment horizontal="center" vertical="center" wrapText="1"/>
    </xf>
    <xf numFmtId="170" fontId="49" fillId="0" borderId="0" xfId="44" applyFont="1" applyAlignment="1">
      <alignment horizontal="center"/>
    </xf>
    <xf numFmtId="0" fontId="52" fillId="0" borderId="0" xfId="0" applyFont="1" applyAlignment="1">
      <alignment horizontal="center"/>
    </xf>
    <xf numFmtId="0" fontId="54" fillId="33" borderId="10" xfId="0" applyFont="1" applyFill="1" applyBorder="1" applyAlignment="1">
      <alignment horizontal="center" vertical="center" wrapText="1"/>
    </xf>
    <xf numFmtId="0" fontId="54" fillId="33" borderId="10" xfId="0" applyFont="1" applyFill="1" applyBorder="1" applyAlignment="1">
      <alignment horizontal="center" vertical="center"/>
    </xf>
    <xf numFmtId="0" fontId="47" fillId="0" borderId="0" xfId="49" quotePrefix="1" applyFont="1" applyAlignment="1">
      <alignment horizontal="center"/>
    </xf>
    <xf numFmtId="0" fontId="52" fillId="0" borderId="15" xfId="0" applyFont="1" applyBorder="1" applyAlignment="1">
      <alignment vertical="center" wrapText="1"/>
    </xf>
    <xf numFmtId="0" fontId="52" fillId="0" borderId="0" xfId="0" applyFont="1" applyAlignment="1">
      <alignment vertical="center" wrapText="1"/>
    </xf>
    <xf numFmtId="0" fontId="52" fillId="0" borderId="15" xfId="0" applyFont="1" applyBorder="1" applyAlignment="1">
      <alignment horizontal="left" vertical="center" wrapText="1"/>
    </xf>
    <xf numFmtId="0" fontId="52" fillId="0" borderId="0" xfId="0" applyFont="1" applyAlignment="1">
      <alignment horizontal="left" vertical="center" wrapText="1"/>
    </xf>
    <xf numFmtId="0" fontId="51" fillId="0" borderId="15" xfId="0" applyFont="1" applyBorder="1" applyAlignment="1">
      <alignment horizontal="left" vertical="center" wrapText="1"/>
    </xf>
    <xf numFmtId="0" fontId="51" fillId="0" borderId="0" xfId="0" applyFont="1" applyAlignment="1">
      <alignment horizontal="left" vertical="center" wrapText="1"/>
    </xf>
    <xf numFmtId="0" fontId="49" fillId="0" borderId="0" xfId="49" quotePrefix="1" applyFont="1" applyAlignment="1">
      <alignment horizontal="center"/>
    </xf>
    <xf numFmtId="170" fontId="47" fillId="0" borderId="0" xfId="44" applyFont="1" applyAlignment="1">
      <alignment horizontal="center" wrapText="1"/>
    </xf>
    <xf numFmtId="0" fontId="82" fillId="0" borderId="0" xfId="0" applyFont="1" applyAlignment="1">
      <alignment horizontal="left"/>
    </xf>
    <xf numFmtId="0" fontId="85" fillId="37" borderId="10" xfId="0" applyFont="1" applyFill="1" applyBorder="1" applyAlignment="1">
      <alignment horizontal="center" vertical="center" wrapText="1"/>
    </xf>
    <xf numFmtId="0" fontId="86" fillId="38" borderId="11" xfId="0" applyFont="1" applyFill="1" applyBorder="1" applyAlignment="1">
      <alignment horizontal="center" vertical="center" wrapText="1"/>
    </xf>
    <xf numFmtId="0" fontId="86" fillId="38" borderId="16" xfId="0" applyFont="1" applyFill="1" applyBorder="1" applyAlignment="1">
      <alignment horizontal="center" vertical="center" wrapText="1"/>
    </xf>
    <xf numFmtId="0" fontId="86" fillId="38" borderId="12" xfId="0" applyFont="1" applyFill="1" applyBorder="1" applyAlignment="1">
      <alignment horizontal="center" vertical="center" wrapText="1"/>
    </xf>
    <xf numFmtId="0" fontId="86" fillId="39" borderId="11" xfId="0" applyFont="1" applyFill="1" applyBorder="1" applyAlignment="1">
      <alignment horizontal="center" vertical="center" wrapText="1"/>
    </xf>
    <xf numFmtId="0" fontId="86" fillId="39" borderId="16" xfId="0" applyFont="1" applyFill="1" applyBorder="1" applyAlignment="1">
      <alignment horizontal="center" vertical="center" wrapText="1"/>
    </xf>
    <xf numFmtId="0" fontId="86" fillId="39" borderId="12" xfId="0" applyFont="1" applyFill="1" applyBorder="1" applyAlignment="1">
      <alignment horizontal="center" vertical="center" wrapText="1"/>
    </xf>
    <xf numFmtId="0" fontId="86" fillId="40" borderId="11" xfId="0" applyFont="1" applyFill="1" applyBorder="1" applyAlignment="1">
      <alignment horizontal="center" vertical="center" wrapText="1"/>
    </xf>
    <xf numFmtId="0" fontId="86" fillId="40" borderId="16" xfId="0" applyFont="1" applyFill="1" applyBorder="1" applyAlignment="1">
      <alignment horizontal="center" vertical="center" wrapText="1"/>
    </xf>
    <xf numFmtId="0" fontId="86" fillId="40" borderId="12" xfId="0" applyFont="1" applyFill="1" applyBorder="1" applyAlignment="1">
      <alignment horizontal="center" vertical="center" wrapText="1"/>
    </xf>
    <xf numFmtId="0" fontId="87" fillId="41" borderId="13" xfId="0" applyFont="1" applyFill="1" applyBorder="1" applyAlignment="1">
      <alignment horizontal="center" vertical="center" wrapText="1"/>
    </xf>
    <xf numFmtId="0" fontId="87" fillId="41" borderId="14" xfId="0" applyFont="1" applyFill="1" applyBorder="1" applyAlignment="1">
      <alignment horizontal="center" vertical="center" wrapText="1"/>
    </xf>
    <xf numFmtId="0" fontId="87" fillId="42" borderId="10" xfId="0" applyFont="1" applyFill="1" applyBorder="1" applyAlignment="1">
      <alignment horizontal="center" vertical="center" wrapText="1"/>
    </xf>
    <xf numFmtId="0" fontId="51" fillId="0" borderId="0" xfId="0" applyFont="1" applyAlignment="1">
      <alignment horizontal="justify" vertical="center" wrapText="1"/>
    </xf>
    <xf numFmtId="0" fontId="55" fillId="0" borderId="11" xfId="0" applyFont="1" applyBorder="1" applyAlignment="1">
      <alignment horizontal="center" vertical="center"/>
    </xf>
    <xf numFmtId="0" fontId="55" fillId="0" borderId="12" xfId="0" applyFont="1" applyBorder="1" applyAlignment="1">
      <alignment horizontal="center" vertical="center"/>
    </xf>
    <xf numFmtId="0" fontId="54" fillId="33" borderId="15" xfId="0" applyFont="1" applyFill="1" applyBorder="1" applyAlignment="1">
      <alignment horizontal="center" vertical="center"/>
    </xf>
    <xf numFmtId="0" fontId="54" fillId="33" borderId="19" xfId="0" applyFont="1" applyFill="1" applyBorder="1" applyAlignment="1">
      <alignment horizontal="center" vertical="center"/>
    </xf>
    <xf numFmtId="0" fontId="54" fillId="33" borderId="23" xfId="0" applyFont="1" applyFill="1" applyBorder="1" applyAlignment="1">
      <alignment horizontal="center" vertical="center"/>
    </xf>
    <xf numFmtId="0" fontId="54" fillId="33" borderId="26" xfId="0" applyFont="1" applyFill="1" applyBorder="1" applyAlignment="1">
      <alignment horizontal="center" vertical="center" wrapText="1"/>
    </xf>
    <xf numFmtId="0" fontId="54" fillId="33" borderId="28" xfId="0" applyFont="1" applyFill="1" applyBorder="1" applyAlignment="1">
      <alignment horizontal="center" vertical="center" wrapText="1"/>
    </xf>
    <xf numFmtId="0" fontId="54" fillId="33" borderId="27" xfId="0" applyFont="1" applyFill="1" applyBorder="1" applyAlignment="1">
      <alignment horizontal="center" vertical="center" wrapText="1"/>
    </xf>
    <xf numFmtId="175" fontId="54" fillId="33" borderId="19" xfId="49" applyNumberFormat="1" applyFont="1" applyFill="1" applyBorder="1" applyAlignment="1">
      <alignment horizontal="center"/>
    </xf>
    <xf numFmtId="175" fontId="54" fillId="33" borderId="23" xfId="49" applyNumberFormat="1" applyFont="1" applyFill="1" applyBorder="1" applyAlignment="1">
      <alignment horizontal="center"/>
    </xf>
    <xf numFmtId="177" fontId="54" fillId="33" borderId="13" xfId="49" applyNumberFormat="1" applyFont="1" applyFill="1" applyBorder="1" applyAlignment="1">
      <alignment horizontal="center" vertical="center"/>
    </xf>
    <xf numFmtId="177" fontId="54" fillId="33" borderId="14" xfId="49" applyNumberFormat="1" applyFont="1" applyFill="1" applyBorder="1" applyAlignment="1">
      <alignment horizontal="center" vertical="center"/>
    </xf>
    <xf numFmtId="0" fontId="51" fillId="0" borderId="0" xfId="0" applyFont="1" applyAlignment="1">
      <alignment horizontal="left" vertical="center"/>
    </xf>
    <xf numFmtId="0" fontId="54" fillId="33" borderId="13" xfId="0" applyFont="1" applyFill="1" applyBorder="1" applyAlignment="1">
      <alignment horizontal="center" vertical="center" wrapText="1"/>
    </xf>
    <xf numFmtId="0" fontId="54" fillId="33" borderId="14" xfId="0" applyFont="1" applyFill="1" applyBorder="1" applyAlignment="1">
      <alignment horizontal="center" vertical="center" wrapText="1"/>
    </xf>
    <xf numFmtId="177" fontId="54" fillId="33" borderId="13" xfId="49" applyNumberFormat="1" applyFont="1" applyFill="1" applyBorder="1" applyAlignment="1">
      <alignment horizontal="center" vertical="center" wrapText="1"/>
    </xf>
    <xf numFmtId="177" fontId="54" fillId="33" borderId="14" xfId="49" applyNumberFormat="1" applyFont="1" applyFill="1" applyBorder="1" applyAlignment="1">
      <alignment horizontal="center" vertical="center" wrapText="1"/>
    </xf>
    <xf numFmtId="0" fontId="52" fillId="0" borderId="31" xfId="0" applyFont="1" applyBorder="1" applyAlignment="1">
      <alignment horizontal="center" vertical="center"/>
    </xf>
    <xf numFmtId="0" fontId="52" fillId="0" borderId="32" xfId="0" applyFont="1" applyBorder="1" applyAlignment="1">
      <alignment horizontal="center" vertical="center"/>
    </xf>
    <xf numFmtId="0" fontId="52" fillId="0" borderId="33" xfId="0" applyFont="1" applyBorder="1" applyAlignment="1">
      <alignment horizontal="center" vertical="center"/>
    </xf>
    <xf numFmtId="0" fontId="52" fillId="0" borderId="34" xfId="0" applyFont="1" applyBorder="1" applyAlignment="1">
      <alignment horizontal="center" vertical="center"/>
    </xf>
    <xf numFmtId="0" fontId="52" fillId="0" borderId="25" xfId="0" applyFont="1" applyBorder="1" applyAlignment="1">
      <alignment horizontal="center" vertical="center"/>
    </xf>
    <xf numFmtId="0" fontId="52" fillId="0" borderId="35" xfId="0" applyFont="1" applyBorder="1" applyAlignment="1">
      <alignment horizontal="center" vertical="center"/>
    </xf>
    <xf numFmtId="0" fontId="49" fillId="0" borderId="0" xfId="49" applyFont="1" applyAlignment="1">
      <alignment horizontal="center" vertical="center"/>
    </xf>
    <xf numFmtId="0" fontId="47" fillId="0" borderId="0" xfId="49" applyFont="1" applyAlignment="1">
      <alignment horizontal="center" vertical="center"/>
    </xf>
  </cellXfs>
  <cellStyles count="40755">
    <cellStyle name="          _x000d__x000a_386grabber=VGA.3GR_x000d__x000a_" xfId="68" xr:uid="{37EB9A55-CF44-4E44-B583-36C9DC12A1AF}"/>
    <cellStyle name="          _x000d__x000a_386grabber=VGA.3GR_x000d__x000a_ 2" xfId="359" xr:uid="{19AA22EB-6D98-4BCF-86CE-0E0895958E27}"/>
    <cellStyle name="          _x000d__x000a_386grabber=VGA.3GR_x000d__x000a_ 2 2" xfId="1014" xr:uid="{CDADC607-9C3B-4120-BF16-4A92B475D5E2}"/>
    <cellStyle name="          _x000d__x000a_386grabber=VGA.3GR_x000d__x000a_ 3" xfId="1015" xr:uid="{10ED4B2F-A0B3-4FD3-8E83-F664C090C00E}"/>
    <cellStyle name="          _x000d__x000a_386grabber=VGA.3GR_x000d__x000a_ 4" xfId="106" xr:uid="{1E066D9B-C4B7-4FE8-896B-72ECE6B40629}"/>
    <cellStyle name="," xfId="1016" xr:uid="{8B04CF99-6FFF-4EA1-AE24-CA30234C889D}"/>
    <cellStyle name=", 2" xfId="1017" xr:uid="{4BCD6C01-6B47-42EC-82A4-23B4414E5E56}"/>
    <cellStyle name=", 3" xfId="1018" xr:uid="{F39760B9-D9EA-40F8-8220-1F7A106BD842}"/>
    <cellStyle name=", 4" xfId="1019" xr:uid="{FAFB60ED-2561-4D0B-B8FA-8DE84BC6A799}"/>
    <cellStyle name=", 4 2" xfId="1020" xr:uid="{6E31307E-86D0-4420-A69E-DC3BDCF48064}"/>
    <cellStyle name=", 4 3" xfId="1021" xr:uid="{46E9C282-AA11-4068-A884-EE33311DCA80}"/>
    <cellStyle name=", 4 3 2" xfId="12755" xr:uid="{60729374-1B29-47D4-BEF7-AE275308E841}"/>
    <cellStyle name=", 4 3 3" xfId="15649" xr:uid="{0FC6D079-6968-4EE4-9517-2044ADE6F1FA}"/>
    <cellStyle name=", 5" xfId="1022" xr:uid="{7E1DBA15-BDAD-4B75-9327-E1E89289AF5A}"/>
    <cellStyle name=", 6" xfId="1023" xr:uid="{AD255EF2-CB03-4A1A-A534-8699ADCCFDE3}"/>
    <cellStyle name=", 6 2" xfId="1024" xr:uid="{15B413F9-5ACE-4FBA-94AE-67F523986F08}"/>
    <cellStyle name=", 6 3" xfId="15650" xr:uid="{87B15198-EB84-432C-B758-697F19ECA513}"/>
    <cellStyle name=", 7" xfId="1025" xr:uid="{3AF1358D-A730-4E1E-883A-E341F5BC6F4D}"/>
    <cellStyle name=", 7 2" xfId="12756" xr:uid="{DF22E124-8801-41AF-BCCD-59804368429B}"/>
    <cellStyle name=", 7 3" xfId="15651" xr:uid="{4BC518C2-12E2-415B-B698-3727E72DA71F}"/>
    <cellStyle name=",_2207 Estados Financieros al 31.12.2009 - Frigorífico Concepción S.A FINAL" xfId="1026" xr:uid="{16B5C431-5E07-4394-99EE-A1243C7F60C5}"/>
    <cellStyle name="_resultados" xfId="1027" xr:uid="{9BF84FF5-7312-4E3B-A408-FB43DE040353}"/>
    <cellStyle name="_Worksheet in   Estados Contables El Productor" xfId="1028" xr:uid="{6A274DF7-7E28-4D86-B965-31BE06713DC9}"/>
    <cellStyle name="20% - Accent1" xfId="76" xr:uid="{920CFE52-FF87-43AC-985C-24D00405818A}"/>
    <cellStyle name="20% - Accent1 2" xfId="1029" xr:uid="{97334A85-C078-4809-A8BC-B68265872B45}"/>
    <cellStyle name="20% - Accent1 2 2" xfId="1030" xr:uid="{62DF8442-FCBA-40FF-8578-57BDBE1138E4}"/>
    <cellStyle name="20% - Accent1 2 2 2" xfId="1031" xr:uid="{5B4236B4-9833-41F3-9271-225904110960}"/>
    <cellStyle name="20% - Accent1 2 3" xfId="1032" xr:uid="{38B14A00-5105-4DA7-A1B3-E83562598BFC}"/>
    <cellStyle name="20% - Accent1 3" xfId="1033" xr:uid="{FDC2C0A1-5894-4E1C-A009-217545ABE80E}"/>
    <cellStyle name="20% - Accent1 3 2" xfId="1034" xr:uid="{FFBF759A-B59E-48C3-A7F6-0B75F3775F63}"/>
    <cellStyle name="20% - Accent1 3 2 2" xfId="1035" xr:uid="{69BBD330-1DF2-4635-ACF1-085847167F4F}"/>
    <cellStyle name="20% - Accent1 3 3" xfId="1036" xr:uid="{A3C5C95C-913C-4370-82E5-8998D5F118E2}"/>
    <cellStyle name="20% - Accent1 3 3 2" xfId="1037" xr:uid="{E47BB7BE-DA08-47D8-9ED1-C5E83C04E6CB}"/>
    <cellStyle name="20% - Accent1 3 4" xfId="1038" xr:uid="{AD963F59-339C-4836-825A-8FA0B3E4880F}"/>
    <cellStyle name="20% - Accent1 4" xfId="1039" xr:uid="{1A57AB9E-09EE-4E1C-BF3E-06BDFD67E37E}"/>
    <cellStyle name="20% - Accent1 4 2" xfId="1040" xr:uid="{1632D98F-FECE-4879-9C75-D262578FFC36}"/>
    <cellStyle name="20% - Accent1 5" xfId="1041" xr:uid="{A06624C1-8259-43AD-9791-DECAEC6F539B}"/>
    <cellStyle name="20% - Accent1 5 2" xfId="1042" xr:uid="{0DEF4ECD-D7AA-493A-B167-8712EFE86009}"/>
    <cellStyle name="20% - Accent1 6" xfId="1043" xr:uid="{2AE65263-2ADE-414E-81EA-4EBBC57CDF33}"/>
    <cellStyle name="20% - Accent2" xfId="80" xr:uid="{732EBB61-9BA6-4F92-9774-DA1E23EBD957}"/>
    <cellStyle name="20% - Accent2 2" xfId="1044" xr:uid="{73C35E1C-4D5C-4314-BBEB-FA610BC6FF38}"/>
    <cellStyle name="20% - Accent2 2 2" xfId="1045" xr:uid="{F7A07970-5287-4666-9543-9D681E4137AD}"/>
    <cellStyle name="20% - Accent2 2 2 2" xfId="1046" xr:uid="{000032EC-7372-4B2B-8A04-64B75DE2A032}"/>
    <cellStyle name="20% - Accent2 2 3" xfId="1047" xr:uid="{C7475E3B-9B57-44DF-9779-C8A9B3B4EC31}"/>
    <cellStyle name="20% - Accent2 3" xfId="1048" xr:uid="{FE6A11D8-DB6F-4316-B48C-94C59719C69D}"/>
    <cellStyle name="20% - Accent2 3 2" xfId="1049" xr:uid="{422C4D95-8A08-41E7-8717-6D4A4062B3B7}"/>
    <cellStyle name="20% - Accent2 3 2 2" xfId="1050" xr:uid="{5D28C1CB-6A65-4E63-8447-0E9168C3415C}"/>
    <cellStyle name="20% - Accent2 3 3" xfId="1051" xr:uid="{ADE4FD96-F752-4480-95A1-5D6B1DE57F1A}"/>
    <cellStyle name="20% - Accent2 3 3 2" xfId="1052" xr:uid="{7D190F13-1DF4-4319-9DE8-FDC8C81B7D92}"/>
    <cellStyle name="20% - Accent2 3 4" xfId="1053" xr:uid="{1500A68A-9FF8-44D5-8574-7AE287D7AAE9}"/>
    <cellStyle name="20% - Accent2 4" xfId="1054" xr:uid="{5D8F2519-E6D6-46DC-8073-05D1EEAA52E5}"/>
    <cellStyle name="20% - Accent2 4 2" xfId="1055" xr:uid="{8E2E691C-962E-4374-B1CA-E3642F967C57}"/>
    <cellStyle name="20% - Accent2 5" xfId="1056" xr:uid="{2B7E91ED-938A-44F3-BD22-61851D71F8D8}"/>
    <cellStyle name="20% - Accent2 5 2" xfId="1057" xr:uid="{BC03261A-B850-4FA2-A28D-C02C8D6A47E1}"/>
    <cellStyle name="20% - Accent2 6" xfId="1058" xr:uid="{A26F03D0-92D9-42CB-BD15-400E94487097}"/>
    <cellStyle name="20% - Accent3" xfId="84" xr:uid="{AB7685C0-A8EF-4EAD-A6D5-DCCBF195F461}"/>
    <cellStyle name="20% - Accent3 2" xfId="1059" xr:uid="{5F925C43-930E-4BAA-B63D-6ACB49022AFA}"/>
    <cellStyle name="20% - Accent3 2 2" xfId="1060" xr:uid="{7784192C-A0B9-4CA1-9547-3270442F6E9F}"/>
    <cellStyle name="20% - Accent3 2 2 2" xfId="1061" xr:uid="{FB23EB12-A40B-4F8F-B081-1EF762DEE91C}"/>
    <cellStyle name="20% - Accent3 2 3" xfId="1062" xr:uid="{1FE21F95-C9D5-46D7-AFDA-DD90DF318C5C}"/>
    <cellStyle name="20% - Accent3 3" xfId="1063" xr:uid="{F6723B50-02D1-4439-8B0B-A4389B814D76}"/>
    <cellStyle name="20% - Accent3 3 2" xfId="1064" xr:uid="{51CB58C3-204F-4394-8F68-F3AE4D31BC57}"/>
    <cellStyle name="20% - Accent3 3 2 2" xfId="1065" xr:uid="{81C55EE2-C583-4F0C-92B2-9DEB7A2CBC92}"/>
    <cellStyle name="20% - Accent3 3 3" xfId="1066" xr:uid="{6501F85B-DA4D-452E-8C40-AA9AEA350EE3}"/>
    <cellStyle name="20% - Accent3 3 3 2" xfId="1067" xr:uid="{E83188A1-797A-4BFD-A9CB-71854530D2BE}"/>
    <cellStyle name="20% - Accent3 3 4" xfId="1068" xr:uid="{0696E805-411F-42E3-8095-BF20EBA63B0E}"/>
    <cellStyle name="20% - Accent3 4" xfId="1069" xr:uid="{2E0E274C-DEA2-47BE-B3FC-93EABB273D96}"/>
    <cellStyle name="20% - Accent3 4 2" xfId="1070" xr:uid="{81CB0F16-8200-492F-98E2-FE336077155F}"/>
    <cellStyle name="20% - Accent3 5" xfId="1071" xr:uid="{79900F50-CCB8-44CA-AC1C-1DE12BB1D898}"/>
    <cellStyle name="20% - Accent3 5 2" xfId="1072" xr:uid="{F05BCF83-4C33-4E82-9C8A-79632C85A423}"/>
    <cellStyle name="20% - Accent3 6" xfId="1073" xr:uid="{3F9BA370-DFDD-4FF2-B830-FF9FCA7F9539}"/>
    <cellStyle name="20% - Accent4" xfId="88" xr:uid="{A3E2484E-8313-4EDD-92FA-108D077DC5E7}"/>
    <cellStyle name="20% - Accent4 2" xfId="1074" xr:uid="{5D259AEA-BF12-4484-9BAD-72B5278CB5C8}"/>
    <cellStyle name="20% - Accent4 2 2" xfId="1075" xr:uid="{BEE5F840-0BF6-49B2-B6C3-0C867B5F6B8C}"/>
    <cellStyle name="20% - Accent4 2 2 2" xfId="1076" xr:uid="{375BC86C-2BAF-44AE-8073-54F718150E9C}"/>
    <cellStyle name="20% - Accent4 2 3" xfId="1077" xr:uid="{2FDE4F20-EE63-424F-ABC7-1921FBCFA932}"/>
    <cellStyle name="20% - Accent4 3" xfId="1078" xr:uid="{C45A1CC5-539F-444E-BDEC-48C7E237FC56}"/>
    <cellStyle name="20% - Accent4 3 2" xfId="1079" xr:uid="{8A6D0A73-E5E3-4AF3-A6B4-E65FA5428A09}"/>
    <cellStyle name="20% - Accent4 3 2 2" xfId="1080" xr:uid="{5ADC6F82-F4BC-4AFC-A41F-1971F35D92B0}"/>
    <cellStyle name="20% - Accent4 3 3" xfId="1081" xr:uid="{9A3BD771-2233-41CD-B2D6-423C0F210195}"/>
    <cellStyle name="20% - Accent4 3 3 2" xfId="1082" xr:uid="{D3201F81-1483-4344-BD0F-77AA691E2E39}"/>
    <cellStyle name="20% - Accent4 3 4" xfId="1083" xr:uid="{1EBABA3E-E22A-4CC5-A4DF-7F8FB35EEF5C}"/>
    <cellStyle name="20% - Accent4 4" xfId="1084" xr:uid="{64A62C09-792D-4194-A554-A6B50BC47535}"/>
    <cellStyle name="20% - Accent4 4 2" xfId="1085" xr:uid="{E17E59C5-940B-4E39-B8D3-6ECB40D19DC7}"/>
    <cellStyle name="20% - Accent4 5" xfId="1086" xr:uid="{08F687B5-42EC-47B0-991B-D787A802A9F0}"/>
    <cellStyle name="20% - Accent4 5 2" xfId="1087" xr:uid="{E5F4C31B-1CD6-455F-8B06-0A001F59E8B5}"/>
    <cellStyle name="20% - Accent4 6" xfId="1088" xr:uid="{0AA1BEAC-BE59-4AC9-B784-15F40B1BD064}"/>
    <cellStyle name="20% - Accent5" xfId="92" xr:uid="{609BF43D-300E-4A30-A439-35A5CE401635}"/>
    <cellStyle name="20% - Accent5 2" xfId="1089" xr:uid="{C4F16A1B-152C-4D4E-8361-EA658461A2FE}"/>
    <cellStyle name="20% - Accent5 2 2" xfId="1090" xr:uid="{9B81C7FA-E2C6-4D1E-B471-25B223230E5E}"/>
    <cellStyle name="20% - Accent5 3" xfId="1091" xr:uid="{AFFF50E2-D08A-4ECB-B1A2-736190A14693}"/>
    <cellStyle name="20% - Accent6" xfId="96" xr:uid="{B375578E-F3E6-4C6A-9BE5-19A41B0A6AC6}"/>
    <cellStyle name="20% - Accent6 2" xfId="1092" xr:uid="{3E8AB46A-4D77-4847-BAF4-6992E1FCE92B}"/>
    <cellStyle name="20% - Accent6 2 2" xfId="1093" xr:uid="{CF5A3D1E-3E58-44DF-B0A1-1AD1B2A92533}"/>
    <cellStyle name="20% - Accent6 2 2 2" xfId="1094" xr:uid="{997DE5EB-885A-4EDF-B436-CCE574FF642D}"/>
    <cellStyle name="20% - Accent6 2 3" xfId="1095" xr:uid="{58651E65-F6A2-43F8-B34C-46A994D5DB3F}"/>
    <cellStyle name="20% - Accent6 3" xfId="1096" xr:uid="{D7D97973-6F9B-4883-A1BC-70430DE48C24}"/>
    <cellStyle name="20% - Accent6 3 2" xfId="1097" xr:uid="{D0049701-ED50-4875-BFC7-A350A1D74102}"/>
    <cellStyle name="20% - Accent6 3 2 2" xfId="1098" xr:uid="{938CD253-4590-462D-96E0-D98B231794E7}"/>
    <cellStyle name="20% - Accent6 3 3" xfId="1099" xr:uid="{DFCA0087-40C3-45B3-815E-534BB48D64BD}"/>
    <cellStyle name="20% - Accent6 3 3 2" xfId="1100" xr:uid="{8B8B30B8-5FBC-4506-9E45-D4D5A2CE0FB7}"/>
    <cellStyle name="20% - Accent6 3 4" xfId="1101" xr:uid="{2DCD4134-6ACA-480F-ACC6-696585DB2637}"/>
    <cellStyle name="20% - Accent6 4" xfId="1102" xr:uid="{61391EDE-E41C-4CFF-9805-B852A464D10A}"/>
    <cellStyle name="20% - Accent6 4 2" xfId="1103" xr:uid="{437A8829-104A-4598-A054-9999E64E37C7}"/>
    <cellStyle name="20% - Accent6 5" xfId="1104" xr:uid="{B1B90211-E2C3-44CC-8C7F-03129C16CC86}"/>
    <cellStyle name="20% - Accent6 5 2" xfId="1105" xr:uid="{F0C111C1-27A9-4C2C-8976-DC6F855C398C}"/>
    <cellStyle name="20% - Accent6 6" xfId="1106" xr:uid="{6ECF3CB4-420A-4403-8E5D-313E17C54EBC}"/>
    <cellStyle name="20% - Énfasis1" xfId="19" builtinId="30" customBuiltin="1"/>
    <cellStyle name="20% - Énfasis1 2" xfId="725" xr:uid="{BDCBB7D3-B8E7-415F-A38F-F44754A87F07}"/>
    <cellStyle name="20% - Énfasis1 2 2" xfId="1108" xr:uid="{433B14BC-1FB4-4399-AB3E-4DBAA3123175}"/>
    <cellStyle name="20% - Énfasis1 2 2 2" xfId="1109" xr:uid="{8BCE1612-F259-4D43-8A6C-8C50EC49406E}"/>
    <cellStyle name="20% - Énfasis1 2 2 2 2" xfId="1110" xr:uid="{1837FCCD-4258-4955-A2FF-B8ADDB8D4475}"/>
    <cellStyle name="20% - Énfasis1 2 2 3" xfId="1111" xr:uid="{4961C5B5-0D3A-4041-8613-C3A8F198E644}"/>
    <cellStyle name="20% - Énfasis1 2 2 3 2" xfId="7492" xr:uid="{AE2CDD53-FBB1-4920-98E0-8BF6CA49D736}"/>
    <cellStyle name="20% - Énfasis1 2 2 3 2 2" xfId="12758" xr:uid="{D0344676-97C4-4FFA-A1F4-70B0D855A994}"/>
    <cellStyle name="20% - Énfasis1 2 2 3 2 2 2" xfId="21796" xr:uid="{C545F6BE-BD44-4096-826B-F52E50DBC4FF}"/>
    <cellStyle name="20% - Énfasis1 2 2 3 2 2 2 2" xfId="27352" xr:uid="{AB319374-98C2-4C98-BA10-44FBCB63ED1D}"/>
    <cellStyle name="20% - Énfasis1 2 2 3 2 2 2 3" xfId="32846" xr:uid="{E88AC1D6-43C2-45D1-9341-41D3099F9E55}"/>
    <cellStyle name="20% - Énfasis1 2 2 3 2 2 2 4" xfId="38330" xr:uid="{76F33FDF-3A04-4D26-B58D-6EF17D06C282}"/>
    <cellStyle name="20% - Énfasis1 2 2 3 2 2 3" xfId="24623" xr:uid="{5E7209A1-D7EE-4211-B163-211F856286FD}"/>
    <cellStyle name="20% - Énfasis1 2 2 3 2 2 4" xfId="30117" xr:uid="{B539DC86-916E-4489-B864-E8E59A660626}"/>
    <cellStyle name="20% - Énfasis1 2 2 3 2 2 5" xfId="35601" xr:uid="{8B447B28-5D56-4F07-9C3A-CCD5F552ECA1}"/>
    <cellStyle name="20% - Énfasis1 2 2 3 2 3" xfId="20379" xr:uid="{26E472B0-24FF-465A-B4A0-EB8A96479CA7}"/>
    <cellStyle name="20% - Énfasis1 2 2 3 2 3 2" xfId="25935" xr:uid="{F9A3EBE9-B8F8-4717-84F3-A7CE26E86DE8}"/>
    <cellStyle name="20% - Énfasis1 2 2 3 2 3 3" xfId="31429" xr:uid="{7B5EF08C-483A-4C94-B923-BD79BFB8867E}"/>
    <cellStyle name="20% - Énfasis1 2 2 3 2 3 4" xfId="36913" xr:uid="{C1C4E731-58E9-4352-B637-EEEE1D014AEB}"/>
    <cellStyle name="20% - Énfasis1 2 2 3 2 4" xfId="23206" xr:uid="{94F172D0-0E60-475E-A092-430E064E27EA}"/>
    <cellStyle name="20% - Énfasis1 2 2 3 2 5" xfId="28698" xr:uid="{E6E4A3EA-4379-4735-938A-7D15ACEC0552}"/>
    <cellStyle name="20% - Énfasis1 2 2 3 2 6" xfId="34182" xr:uid="{622F419D-B4B3-4BA3-9659-12FAFCDED3D4}"/>
    <cellStyle name="20% - Énfasis1 2 2 3 3" xfId="7575" xr:uid="{AD5B8B15-243D-4027-BDCE-6129B4A77559}"/>
    <cellStyle name="20% - Énfasis1 2 2 3 3 2" xfId="20459" xr:uid="{A26A7165-497A-4EA8-A7FC-ACAB16C13749}"/>
    <cellStyle name="20% - Énfasis1 2 2 3 3 2 2" xfId="26015" xr:uid="{F9385600-3D68-4CAA-A2F4-84AE66E45DED}"/>
    <cellStyle name="20% - Énfasis1 2 2 3 3 2 3" xfId="31509" xr:uid="{0DD69CC4-C16A-4F6A-AB1C-9AC6BDABE55E}"/>
    <cellStyle name="20% - Énfasis1 2 2 3 3 2 4" xfId="36993" xr:uid="{5051A8C6-F2FA-477B-80AE-1613B19AD24C}"/>
    <cellStyle name="20% - Énfasis1 2 2 3 3 3" xfId="23286" xr:uid="{75C53016-5781-40F5-A64A-3420B4B154E0}"/>
    <cellStyle name="20% - Énfasis1 2 2 3 3 4" xfId="28780" xr:uid="{68FA1FC7-3429-4BEF-8F3A-443AC565CE91}"/>
    <cellStyle name="20% - Énfasis1 2 2 3 3 5" xfId="34264" xr:uid="{C80E8EFB-A40E-4FA2-8ADF-9C424D4BFA11}"/>
    <cellStyle name="20% - Énfasis1 2 2 3 4" xfId="20274" xr:uid="{155D66FA-CCD7-4520-85F1-AACA9E1776B2}"/>
    <cellStyle name="20% - Énfasis1 2 2 3 4 2" xfId="25834" xr:uid="{B9ACE895-2BAE-48E0-99D8-AC000A03F0FA}"/>
    <cellStyle name="20% - Énfasis1 2 2 3 4 3" xfId="31328" xr:uid="{A9CBD4D1-B924-4F6B-8BDB-028170193E86}"/>
    <cellStyle name="20% - Énfasis1 2 2 3 4 4" xfId="36812" xr:uid="{83E21365-3CF2-4B14-BE56-68AF8BF09E03}"/>
    <cellStyle name="20% - Énfasis1 2 2 3 5" xfId="23049" xr:uid="{38B56CF1-D635-4E48-8E42-CFDA5AE5B8A8}"/>
    <cellStyle name="20% - Énfasis1 2 2 3 6" xfId="23101" xr:uid="{0359EC8A-E1AE-4082-8312-2146CAD776E6}"/>
    <cellStyle name="20% - Énfasis1 2 2 3 7" xfId="28595" xr:uid="{BCFB13FB-15FE-49A0-9EBE-A915FC6EF3DE}"/>
    <cellStyle name="20% - Énfasis1 2 2 3 8" xfId="34079" xr:uid="{DC44ADDF-E522-454D-8F91-BA9044B2BBA0}"/>
    <cellStyle name="20% - Énfasis1 2 3" xfId="1112" xr:uid="{922BD451-B186-4C17-81DD-90C5BFEAB862}"/>
    <cellStyle name="20% - Énfasis1 2 3 2" xfId="1113" xr:uid="{592D1EC0-FF13-42A4-BE77-D324B9C65C56}"/>
    <cellStyle name="20% - Énfasis1 2 3 2 2" xfId="7493" xr:uid="{876BB443-CAE6-428C-B6BD-30BF75E8DC0F}"/>
    <cellStyle name="20% - Énfasis1 2 3 2 2 2" xfId="12760" xr:uid="{CCBB14B6-58E9-4881-9456-B0C31DEC8A72}"/>
    <cellStyle name="20% - Énfasis1 2 3 2 2 2 2" xfId="21797" xr:uid="{BE4BD5B8-C2F7-47BE-AFBD-962B7D3ABB8C}"/>
    <cellStyle name="20% - Énfasis1 2 3 2 2 2 2 2" xfId="27353" xr:uid="{9AA445CD-459B-49A0-8893-9D9A4C17D811}"/>
    <cellStyle name="20% - Énfasis1 2 3 2 2 2 2 3" xfId="32847" xr:uid="{EB9CB587-8BEC-4921-AC9F-89BC748B5325}"/>
    <cellStyle name="20% - Énfasis1 2 3 2 2 2 2 4" xfId="38331" xr:uid="{8C525C58-8F94-4630-A82F-0C86DDB28CE4}"/>
    <cellStyle name="20% - Énfasis1 2 3 2 2 2 3" xfId="24624" xr:uid="{9BE5279F-0C49-45EE-A0C8-9D9A1C7E8199}"/>
    <cellStyle name="20% - Énfasis1 2 3 2 2 2 4" xfId="30118" xr:uid="{E9D6BE92-90F9-451F-9F0A-13BEBDF1DAB7}"/>
    <cellStyle name="20% - Énfasis1 2 3 2 2 2 5" xfId="35602" xr:uid="{1C30ED84-540D-4C16-A86F-CCF3BD07EFC2}"/>
    <cellStyle name="20% - Énfasis1 2 3 2 2 3" xfId="20380" xr:uid="{C1A21088-7448-4E82-BAD3-4ED4D00218A4}"/>
    <cellStyle name="20% - Énfasis1 2 3 2 2 3 2" xfId="25936" xr:uid="{55DC1ECB-B43A-4898-8944-A8E90CCDEE41}"/>
    <cellStyle name="20% - Énfasis1 2 3 2 2 3 3" xfId="31430" xr:uid="{8518F713-2975-42B0-9FFC-751BE3B74DE3}"/>
    <cellStyle name="20% - Énfasis1 2 3 2 2 3 4" xfId="36914" xr:uid="{AF833175-3951-427E-81B2-49C84F17A17A}"/>
    <cellStyle name="20% - Énfasis1 2 3 2 2 4" xfId="23207" xr:uid="{5AB32398-706B-4D54-8D12-6512584D3965}"/>
    <cellStyle name="20% - Énfasis1 2 3 2 2 5" xfId="28699" xr:uid="{0950429D-9E65-4BA9-B6C9-9F0DD6A7A53A}"/>
    <cellStyle name="20% - Énfasis1 2 3 2 2 6" xfId="34183" xr:uid="{FBC2076D-A50A-451D-BD72-9896832938BC}"/>
    <cellStyle name="20% - Énfasis1 2 3 2 3" xfId="7576" xr:uid="{BE741EAD-0CC0-42A8-803C-C1EC7B15E90D}"/>
    <cellStyle name="20% - Énfasis1 2 3 2 3 2" xfId="20460" xr:uid="{207AAC46-C96D-441E-AD87-A9F9E5777CCD}"/>
    <cellStyle name="20% - Énfasis1 2 3 2 3 2 2" xfId="26016" xr:uid="{24BEC6B8-6681-44B3-B78A-9711CAD0844E}"/>
    <cellStyle name="20% - Énfasis1 2 3 2 3 2 3" xfId="31510" xr:uid="{3543D4A4-DA92-405C-9FF8-7601D1263DA0}"/>
    <cellStyle name="20% - Énfasis1 2 3 2 3 2 4" xfId="36994" xr:uid="{B647F530-B20A-46E0-8F1D-2E86B3088D35}"/>
    <cellStyle name="20% - Énfasis1 2 3 2 3 3" xfId="23287" xr:uid="{138F9FB3-6C64-4BEF-98F6-5F6F9AE8BEC5}"/>
    <cellStyle name="20% - Énfasis1 2 3 2 3 4" xfId="28781" xr:uid="{33C3CBCA-909A-40E0-A4DB-467B0EAE525E}"/>
    <cellStyle name="20% - Énfasis1 2 3 2 3 5" xfId="34265" xr:uid="{2324154D-CD77-4222-B517-F74C00584C33}"/>
    <cellStyle name="20% - Énfasis1 2 3 2 4" xfId="20275" xr:uid="{B75DB43C-1D2E-422A-B5C2-B4DF20516AD9}"/>
    <cellStyle name="20% - Énfasis1 2 3 2 4 2" xfId="25835" xr:uid="{8D1BEC6A-4E34-4492-8968-AD889DDA6F12}"/>
    <cellStyle name="20% - Énfasis1 2 3 2 4 3" xfId="31329" xr:uid="{38FC4D35-F13A-4F3B-B2ED-8D30BBF8EE77}"/>
    <cellStyle name="20% - Énfasis1 2 3 2 4 4" xfId="36813" xr:uid="{49D8D34E-6F5C-4FA2-8167-A3EDAC237F61}"/>
    <cellStyle name="20% - Énfasis1 2 3 2 5" xfId="23050" xr:uid="{BE517337-C372-48AA-BD8B-2B2C7FDE96C7}"/>
    <cellStyle name="20% - Énfasis1 2 3 2 6" xfId="23102" xr:uid="{BAA18281-7EAF-4EA9-B3F9-F19BCE2C1BE7}"/>
    <cellStyle name="20% - Énfasis1 2 3 2 7" xfId="28596" xr:uid="{C3899458-943F-4BD0-953A-F6EC9B71D94E}"/>
    <cellStyle name="20% - Énfasis1 2 3 2 8" xfId="34080" xr:uid="{21EF908A-6F53-4E77-B6F3-F7AA06C8E670}"/>
    <cellStyle name="20% - Énfasis1 2 3 3" xfId="12759" xr:uid="{FD7A3424-44A5-47D0-BF3B-8AAC7270B13D}"/>
    <cellStyle name="20% - Énfasis1 2 4" xfId="1114" xr:uid="{C11521D2-BD8C-4486-9A30-CBA568E64982}"/>
    <cellStyle name="20% - Énfasis1 2 4 2" xfId="7494" xr:uid="{2C35AA68-1EB2-4CB1-B6D2-9729711A740C}"/>
    <cellStyle name="20% - Énfasis1 2 4 2 2" xfId="12761" xr:uid="{6C60579E-50CA-4DAE-B0F0-985C021385B1}"/>
    <cellStyle name="20% - Énfasis1 2 4 2 2 2" xfId="21798" xr:uid="{6597D0DC-7C46-4023-B689-D0354333D56E}"/>
    <cellStyle name="20% - Énfasis1 2 4 2 2 2 2" xfId="27354" xr:uid="{737B9237-F73D-45E3-AB59-EE9556FBB76A}"/>
    <cellStyle name="20% - Énfasis1 2 4 2 2 2 3" xfId="32848" xr:uid="{B5B6D445-79A9-431A-A3F6-790D785AD919}"/>
    <cellStyle name="20% - Énfasis1 2 4 2 2 2 4" xfId="38332" xr:uid="{984F49FD-011B-4145-8035-545BC2D8B7E5}"/>
    <cellStyle name="20% - Énfasis1 2 4 2 2 3" xfId="24625" xr:uid="{4A982779-99B3-46E9-A455-C30E61B3E62A}"/>
    <cellStyle name="20% - Énfasis1 2 4 2 2 4" xfId="30119" xr:uid="{7FEB8822-B825-424A-8A37-9CB30DCAAF40}"/>
    <cellStyle name="20% - Énfasis1 2 4 2 2 5" xfId="35603" xr:uid="{0D07B1E9-C4B4-4B7B-B215-C1EFF281A975}"/>
    <cellStyle name="20% - Énfasis1 2 4 2 3" xfId="20381" xr:uid="{03EBDD9D-3C03-4465-AEEA-A0935C615A34}"/>
    <cellStyle name="20% - Énfasis1 2 4 2 3 2" xfId="25937" xr:uid="{2043A3EA-8F7E-4EDD-9687-13D5DE4B7D8B}"/>
    <cellStyle name="20% - Énfasis1 2 4 2 3 3" xfId="31431" xr:uid="{497D8FC1-9EE4-4597-8BCF-E67318B06CB9}"/>
    <cellStyle name="20% - Énfasis1 2 4 2 3 4" xfId="36915" xr:uid="{3998DD0C-A194-4DFE-9CA0-48070B43C58B}"/>
    <cellStyle name="20% - Énfasis1 2 4 2 4" xfId="23208" xr:uid="{A5532902-237B-49EA-B24C-BDCFBFFCC9C8}"/>
    <cellStyle name="20% - Énfasis1 2 4 2 5" xfId="28700" xr:uid="{C35A139A-4402-4811-9F49-931CB41CDF6A}"/>
    <cellStyle name="20% - Énfasis1 2 4 2 6" xfId="34184" xr:uid="{53BF8CA6-FC9E-4AB8-BB7C-8425D835A7CF}"/>
    <cellStyle name="20% - Énfasis1 2 4 3" xfId="7577" xr:uid="{8C5AED13-D1FD-41FD-B357-99EE98E3E3E2}"/>
    <cellStyle name="20% - Énfasis1 2 4 3 2" xfId="20461" xr:uid="{16E8C1B8-12FA-43AC-A61E-9C23B413A684}"/>
    <cellStyle name="20% - Énfasis1 2 4 3 2 2" xfId="26017" xr:uid="{14D16D05-348F-47F9-9891-8BD368DE8F95}"/>
    <cellStyle name="20% - Énfasis1 2 4 3 2 3" xfId="31511" xr:uid="{D68DB8C1-7980-4945-8739-DA3062E83B7B}"/>
    <cellStyle name="20% - Énfasis1 2 4 3 2 4" xfId="36995" xr:uid="{A625DAE1-A1A9-45E1-AAF2-292381B56F99}"/>
    <cellStyle name="20% - Énfasis1 2 4 3 3" xfId="23288" xr:uid="{82944CE5-7E45-40E8-9CC2-CF05ED06BD67}"/>
    <cellStyle name="20% - Énfasis1 2 4 3 4" xfId="28782" xr:uid="{46B044B6-0543-4238-8B99-F880A5C89C9D}"/>
    <cellStyle name="20% - Énfasis1 2 4 3 5" xfId="34266" xr:uid="{0DB49379-E294-4925-8317-109737551E5D}"/>
    <cellStyle name="20% - Énfasis1 2 4 4" xfId="20276" xr:uid="{B4538BC6-0BA4-4257-8564-EA82A2F7A346}"/>
    <cellStyle name="20% - Énfasis1 2 4 4 2" xfId="25836" xr:uid="{BC40341C-C201-4C43-B3BC-7D3F448B93BB}"/>
    <cellStyle name="20% - Énfasis1 2 4 4 3" xfId="31330" xr:uid="{1D0C6282-5471-4012-ABB4-F2E2CB41FB5C}"/>
    <cellStyle name="20% - Énfasis1 2 4 4 4" xfId="36814" xr:uid="{DC7BF82F-CEBD-4059-8C58-8E283A1567F7}"/>
    <cellStyle name="20% - Énfasis1 2 4 5" xfId="23051" xr:uid="{B465E829-8770-4E8E-84C9-66C07C79266C}"/>
    <cellStyle name="20% - Énfasis1 2 4 6" xfId="23103" xr:uid="{1F2D364F-BF9A-4E5A-BAAA-BF28A03EDDF5}"/>
    <cellStyle name="20% - Énfasis1 2 4 7" xfId="28597" xr:uid="{DD9C51AE-6264-4084-9D7B-9E19DFA88140}"/>
    <cellStyle name="20% - Énfasis1 2 4 8" xfId="34081" xr:uid="{2F5C5D9B-D03D-4513-BD99-DA16FF3FBAFF}"/>
    <cellStyle name="20% - Énfasis1 2 5" xfId="1115" xr:uid="{BFEF2821-B5E0-4E42-AF83-78C5C5A733DF}"/>
    <cellStyle name="20% - Énfasis1 2 6" xfId="12757" xr:uid="{175ABCB6-929D-4247-A0B3-6E7CCE17089B}"/>
    <cellStyle name="20% - Énfasis1 2 7" xfId="15652" xr:uid="{3FB6CF02-6EF1-43FF-B9FB-C82A2D558221}"/>
    <cellStyle name="20% - Énfasis1 2 8" xfId="1107" xr:uid="{A45F7429-5960-49E9-BA8F-577DDA5BC9AB}"/>
    <cellStyle name="20% - Énfasis1 3" xfId="726" xr:uid="{9E785739-A7E3-4E00-B5BD-1BA319228942}"/>
    <cellStyle name="20% - Énfasis1 3 2" xfId="1117" xr:uid="{685A8882-870B-4F22-BDFA-8A4B2FC2C062}"/>
    <cellStyle name="20% - Énfasis1 3 3" xfId="1116" xr:uid="{26089791-755E-451A-B19C-769EB4988859}"/>
    <cellStyle name="20% - Énfasis1 4" xfId="727" xr:uid="{0389E685-4B91-4AA9-B715-B932EB06A565}"/>
    <cellStyle name="20% - Énfasis1 4 2" xfId="7495" xr:uid="{0AA75160-9C7B-495C-BCD3-0A494207A5D6}"/>
    <cellStyle name="20% - Énfasis1 4 2 2" xfId="12762" xr:uid="{24E48A74-AF2F-4687-99EB-1A23842ADA8A}"/>
    <cellStyle name="20% - Énfasis1 4 2 2 2" xfId="21799" xr:uid="{8060378D-8FC7-4C04-B848-2A9A3F8C9FC2}"/>
    <cellStyle name="20% - Énfasis1 4 2 2 2 2" xfId="27355" xr:uid="{C2FAC2FA-6CF2-4631-AF6B-7DB7E7D939AC}"/>
    <cellStyle name="20% - Énfasis1 4 2 2 2 3" xfId="32849" xr:uid="{17299776-67FD-42B6-BC63-89B45B666D95}"/>
    <cellStyle name="20% - Énfasis1 4 2 2 2 4" xfId="38333" xr:uid="{AD44D112-E2B0-40A8-8CF4-594A7B18835B}"/>
    <cellStyle name="20% - Énfasis1 4 2 2 3" xfId="24626" xr:uid="{235C63ED-AE75-4571-9E2B-004CA7262B69}"/>
    <cellStyle name="20% - Énfasis1 4 2 2 4" xfId="30120" xr:uid="{0DCE006F-BB03-4698-8B44-671553E906C0}"/>
    <cellStyle name="20% - Énfasis1 4 2 2 5" xfId="35604" xr:uid="{2EE3E983-88A5-42E4-B238-A7907775A42E}"/>
    <cellStyle name="20% - Énfasis1 4 2 3" xfId="20382" xr:uid="{73A3F7B5-83B8-44F7-A7BF-B645723BB193}"/>
    <cellStyle name="20% - Énfasis1 4 2 3 2" xfId="25938" xr:uid="{4D276C61-87AB-4645-9BE6-BFFC41E6DA09}"/>
    <cellStyle name="20% - Énfasis1 4 2 3 3" xfId="31432" xr:uid="{47CF69E0-6A4C-44D3-B369-D657D94A052F}"/>
    <cellStyle name="20% - Énfasis1 4 2 3 4" xfId="36916" xr:uid="{3C90402E-22F9-4599-B5C7-B53E3680C34D}"/>
    <cellStyle name="20% - Énfasis1 4 2 4" xfId="23209" xr:uid="{2B307403-EC8E-4670-AD37-D047AAFBF055}"/>
    <cellStyle name="20% - Énfasis1 4 2 5" xfId="28701" xr:uid="{6917D308-C245-4D4F-8E1B-001E78A73EED}"/>
    <cellStyle name="20% - Énfasis1 4 2 6" xfId="34185" xr:uid="{BFA19685-46A3-4287-B563-528CE8C936DB}"/>
    <cellStyle name="20% - Énfasis1 4 3" xfId="7578" xr:uid="{7FBDD20B-1E63-42E8-BC37-E8C064929E9D}"/>
    <cellStyle name="20% - Énfasis1 4 3 2" xfId="20462" xr:uid="{1499BCD3-F941-4799-8976-2A296F475AFC}"/>
    <cellStyle name="20% - Énfasis1 4 3 2 2" xfId="26018" xr:uid="{58F01321-F0DF-4846-9221-8E1BC273C3D1}"/>
    <cellStyle name="20% - Énfasis1 4 3 2 3" xfId="31512" xr:uid="{8E2CB4B2-F3AE-4CE5-AA80-3C7B7B0A6DB1}"/>
    <cellStyle name="20% - Énfasis1 4 3 2 4" xfId="36996" xr:uid="{C041D930-B658-4686-BD2A-66C55A769BE9}"/>
    <cellStyle name="20% - Énfasis1 4 3 3" xfId="23289" xr:uid="{D5CD45C3-546F-4555-8A5C-AD61820F0DC9}"/>
    <cellStyle name="20% - Énfasis1 4 3 4" xfId="28783" xr:uid="{915AAE6D-31F6-4667-8BDE-994821FE3988}"/>
    <cellStyle name="20% - Énfasis1 4 3 5" xfId="34267" xr:uid="{B535ABE8-0DB6-4FD7-B0AB-2D27578181E0}"/>
    <cellStyle name="20% - Énfasis1 4 4" xfId="20277" xr:uid="{5EE48755-32D0-4113-BDB4-1D8EB48E6692}"/>
    <cellStyle name="20% - Énfasis1 4 4 2" xfId="25837" xr:uid="{89F1A9C6-8B08-4726-B184-70A8B4F75923}"/>
    <cellStyle name="20% - Énfasis1 4 4 3" xfId="31331" xr:uid="{D2DBF0AD-62B2-4556-AECB-40EDD7D3D3B0}"/>
    <cellStyle name="20% - Énfasis1 4 4 4" xfId="36815" xr:uid="{937EE194-8B64-4208-92BE-D0D8505226FE}"/>
    <cellStyle name="20% - Énfasis1 4 5" xfId="23052" xr:uid="{79A09C7E-3F6F-43FC-BCE2-15071241F02B}"/>
    <cellStyle name="20% - Énfasis1 4 6" xfId="23104" xr:uid="{FFB321A5-19A5-4B9E-9182-22FF53A378A3}"/>
    <cellStyle name="20% - Énfasis1 4 7" xfId="28598" xr:uid="{CA9596D3-900D-483A-A889-4020EC2EDEF7}"/>
    <cellStyle name="20% - Énfasis1 4 8" xfId="34082" xr:uid="{AAD88892-5030-4DC6-914F-D8063DA75A7F}"/>
    <cellStyle name="20% - Énfasis1 4 9" xfId="1118" xr:uid="{E03E1CB0-1E15-430C-AE82-57A0FDEE8FF7}"/>
    <cellStyle name="20% - Énfasis1 5" xfId="728" xr:uid="{88E1662C-21DD-46CB-BDCE-C94C8B3FEFD7}"/>
    <cellStyle name="20% - Énfasis1 6" xfId="729" xr:uid="{9BBEE01F-E129-4710-9F38-42DAF29FF3D5}"/>
    <cellStyle name="20% - Énfasis1 7" xfId="730" xr:uid="{D9FA24DD-93AB-4541-85E0-A0AE62257D98}"/>
    <cellStyle name="20% - Énfasis2" xfId="23" builtinId="34" customBuiltin="1"/>
    <cellStyle name="20% - Énfasis2 2" xfId="731" xr:uid="{12E3A982-D4AC-4671-8D6D-F7776AFE05D9}"/>
    <cellStyle name="20% - Énfasis2 2 2" xfId="1120" xr:uid="{09D15EDA-CF4D-4B1E-B1BF-B6382DB94E62}"/>
    <cellStyle name="20% - Énfasis2 2 2 2" xfId="1121" xr:uid="{FF469407-1043-4963-9FE8-3BFE460E8B65}"/>
    <cellStyle name="20% - Énfasis2 2 2 2 2" xfId="1122" xr:uid="{51A51CAA-757E-48F1-8F85-69B5868634BD}"/>
    <cellStyle name="20% - Énfasis2 2 2 3" xfId="1123" xr:uid="{3988E8ED-1445-4E97-96B6-1EBD00BC726D}"/>
    <cellStyle name="20% - Énfasis2 2 2 3 2" xfId="7496" xr:uid="{EC3BC820-E04D-43C0-AC9B-9A5C27AC481C}"/>
    <cellStyle name="20% - Énfasis2 2 2 3 2 2" xfId="12764" xr:uid="{F831E0E9-0EC2-4A10-8347-3B565BA2A197}"/>
    <cellStyle name="20% - Énfasis2 2 2 3 2 2 2" xfId="21800" xr:uid="{0AE8C388-4CD8-4DD1-95CE-8B00C0756946}"/>
    <cellStyle name="20% - Énfasis2 2 2 3 2 2 2 2" xfId="27356" xr:uid="{C5F952A4-F508-4EEF-93A2-01438462984F}"/>
    <cellStyle name="20% - Énfasis2 2 2 3 2 2 2 3" xfId="32850" xr:uid="{8D147692-BBF4-4521-8A29-EE9074A3DB48}"/>
    <cellStyle name="20% - Énfasis2 2 2 3 2 2 2 4" xfId="38334" xr:uid="{618370CE-D676-4C81-BD17-E002050F5026}"/>
    <cellStyle name="20% - Énfasis2 2 2 3 2 2 3" xfId="24627" xr:uid="{ABDBB53F-6B0D-4A68-B0ED-137F177CF427}"/>
    <cellStyle name="20% - Énfasis2 2 2 3 2 2 4" xfId="30121" xr:uid="{8BD351D2-65CD-48F6-A31F-61B2CDF8B45E}"/>
    <cellStyle name="20% - Énfasis2 2 2 3 2 2 5" xfId="35605" xr:uid="{9546DB47-1D0B-425A-9B32-7D078FDA5377}"/>
    <cellStyle name="20% - Énfasis2 2 2 3 2 3" xfId="20383" xr:uid="{36769E67-A342-4DAD-BCCC-53BCD96C47F4}"/>
    <cellStyle name="20% - Énfasis2 2 2 3 2 3 2" xfId="25939" xr:uid="{6792C4B7-70FD-4804-BE02-C67B701A1FE7}"/>
    <cellStyle name="20% - Énfasis2 2 2 3 2 3 3" xfId="31433" xr:uid="{3249CE47-C11B-49E2-9677-12C6354E1ECB}"/>
    <cellStyle name="20% - Énfasis2 2 2 3 2 3 4" xfId="36917" xr:uid="{1D4B872C-66D4-43FC-8C7F-205A6685EADA}"/>
    <cellStyle name="20% - Énfasis2 2 2 3 2 4" xfId="23210" xr:uid="{12F4A8F8-45C0-446A-B374-819093FC8A91}"/>
    <cellStyle name="20% - Énfasis2 2 2 3 2 5" xfId="28702" xr:uid="{FD32A442-09CF-4161-921F-C537364B3E82}"/>
    <cellStyle name="20% - Énfasis2 2 2 3 2 6" xfId="34186" xr:uid="{B114E8F0-0B43-486D-B692-40C6DCB02895}"/>
    <cellStyle name="20% - Énfasis2 2 2 3 3" xfId="7579" xr:uid="{864907AA-4491-45B7-8DE2-FC547974A68A}"/>
    <cellStyle name="20% - Énfasis2 2 2 3 3 2" xfId="20463" xr:uid="{A7C4086C-4DC3-4E65-92BF-639A7075B263}"/>
    <cellStyle name="20% - Énfasis2 2 2 3 3 2 2" xfId="26019" xr:uid="{D4A598A0-C622-4824-84E7-54663CF4C5BF}"/>
    <cellStyle name="20% - Énfasis2 2 2 3 3 2 3" xfId="31513" xr:uid="{91534F9B-ED69-4641-8087-99A69064068F}"/>
    <cellStyle name="20% - Énfasis2 2 2 3 3 2 4" xfId="36997" xr:uid="{61026020-BC73-4ACC-A207-ABB5CA66369A}"/>
    <cellStyle name="20% - Énfasis2 2 2 3 3 3" xfId="23290" xr:uid="{2B05980B-D35E-42D4-B90F-972C0DCE2E95}"/>
    <cellStyle name="20% - Énfasis2 2 2 3 3 4" xfId="28784" xr:uid="{B8676828-A895-42EF-A810-0DF9BACA9E2B}"/>
    <cellStyle name="20% - Énfasis2 2 2 3 3 5" xfId="34268" xr:uid="{3F23F69B-00CF-4EA4-9112-8D31A66E7366}"/>
    <cellStyle name="20% - Énfasis2 2 2 3 4" xfId="20278" xr:uid="{F43DE81F-F125-4AB3-B7A8-3663C30DDCDA}"/>
    <cellStyle name="20% - Énfasis2 2 2 3 4 2" xfId="25838" xr:uid="{83ABADE1-C675-49CB-BB76-69FA08F96EB7}"/>
    <cellStyle name="20% - Énfasis2 2 2 3 4 3" xfId="31332" xr:uid="{6DD937F4-5218-49E5-AF15-C5E1FE3BB786}"/>
    <cellStyle name="20% - Énfasis2 2 2 3 4 4" xfId="36816" xr:uid="{527C4A55-E94E-4BEE-B17C-F944820A7AAD}"/>
    <cellStyle name="20% - Énfasis2 2 2 3 5" xfId="23053" xr:uid="{4853A55B-74CA-43DA-987D-7332EF4987ED}"/>
    <cellStyle name="20% - Énfasis2 2 2 3 6" xfId="23105" xr:uid="{5355F32C-FB2B-4C2F-AB15-CC9840B6EFB6}"/>
    <cellStyle name="20% - Énfasis2 2 2 3 7" xfId="28599" xr:uid="{B6AB2E75-B279-45B1-9C22-E01C8E954960}"/>
    <cellStyle name="20% - Énfasis2 2 2 3 8" xfId="34083" xr:uid="{007AE09A-9CBC-4383-9BC6-3C4BB72CD7B0}"/>
    <cellStyle name="20% - Énfasis2 2 3" xfId="1124" xr:uid="{45C3A0E5-964E-4C61-8A7A-C60D7FC806FC}"/>
    <cellStyle name="20% - Énfasis2 2 3 2" xfId="1125" xr:uid="{A33F452B-E4B0-4543-92E0-EAB40E2C17FA}"/>
    <cellStyle name="20% - Énfasis2 2 3 2 2" xfId="7497" xr:uid="{3AE0AAD1-4BFF-4DAC-915D-6A28113B3AAD}"/>
    <cellStyle name="20% - Énfasis2 2 3 2 2 2" xfId="12766" xr:uid="{5BB5A819-CCF4-4371-BC63-7CF99EE9621D}"/>
    <cellStyle name="20% - Énfasis2 2 3 2 2 2 2" xfId="21801" xr:uid="{663CECF6-D704-4994-80F3-F1AE60E16509}"/>
    <cellStyle name="20% - Énfasis2 2 3 2 2 2 2 2" xfId="27357" xr:uid="{F42FE46F-6C9A-4FF9-8A46-C9C0B0C7282D}"/>
    <cellStyle name="20% - Énfasis2 2 3 2 2 2 2 3" xfId="32851" xr:uid="{0C48113F-CA3A-47A8-A258-3F97B23B6E89}"/>
    <cellStyle name="20% - Énfasis2 2 3 2 2 2 2 4" xfId="38335" xr:uid="{3B11F4BB-3900-42DA-AF8F-E4E4F1B240D0}"/>
    <cellStyle name="20% - Énfasis2 2 3 2 2 2 3" xfId="24628" xr:uid="{1643B8FD-DF3E-488E-8774-EBC4E72769DD}"/>
    <cellStyle name="20% - Énfasis2 2 3 2 2 2 4" xfId="30122" xr:uid="{66E72EA0-DF4B-4ABF-8E9C-0133FBA11DC2}"/>
    <cellStyle name="20% - Énfasis2 2 3 2 2 2 5" xfId="35606" xr:uid="{91578635-7914-4C3C-A951-E5BC668C5AA4}"/>
    <cellStyle name="20% - Énfasis2 2 3 2 2 3" xfId="20384" xr:uid="{2EFD180D-12FC-45D8-A2C6-AE5FCAE0AF05}"/>
    <cellStyle name="20% - Énfasis2 2 3 2 2 3 2" xfId="25940" xr:uid="{53B2251E-1EE5-40EA-BA5E-25CFF8F95A05}"/>
    <cellStyle name="20% - Énfasis2 2 3 2 2 3 3" xfId="31434" xr:uid="{241CA6F0-C454-4DAE-99F2-9625A735C7ED}"/>
    <cellStyle name="20% - Énfasis2 2 3 2 2 3 4" xfId="36918" xr:uid="{BCEB1922-03AB-4572-869B-B3A6AFD919E2}"/>
    <cellStyle name="20% - Énfasis2 2 3 2 2 4" xfId="23211" xr:uid="{C0AD9BA6-FA04-46C5-95D6-458D8403CCDA}"/>
    <cellStyle name="20% - Énfasis2 2 3 2 2 5" xfId="28703" xr:uid="{CD21B5FB-2B66-4CB8-91B5-8B9A3E0CD11F}"/>
    <cellStyle name="20% - Énfasis2 2 3 2 2 6" xfId="34187" xr:uid="{D43F7AFC-EC25-432B-9E71-EA697869CEAF}"/>
    <cellStyle name="20% - Énfasis2 2 3 2 3" xfId="7580" xr:uid="{F2D71E7C-59D1-4D0D-A901-4C351E03A9F0}"/>
    <cellStyle name="20% - Énfasis2 2 3 2 3 2" xfId="20464" xr:uid="{22AA4FF2-E5C3-449F-8BB9-B3F6747CC67D}"/>
    <cellStyle name="20% - Énfasis2 2 3 2 3 2 2" xfId="26020" xr:uid="{A514197D-2407-481A-B2A4-1EBB81B0AE95}"/>
    <cellStyle name="20% - Énfasis2 2 3 2 3 2 3" xfId="31514" xr:uid="{912B755F-FD9B-4732-BCE3-2B36168839F5}"/>
    <cellStyle name="20% - Énfasis2 2 3 2 3 2 4" xfId="36998" xr:uid="{76C31FC5-409E-4F38-801B-399C52FB7EB1}"/>
    <cellStyle name="20% - Énfasis2 2 3 2 3 3" xfId="23291" xr:uid="{53FE3A1D-2AB0-42F5-A331-63E0538B07B9}"/>
    <cellStyle name="20% - Énfasis2 2 3 2 3 4" xfId="28785" xr:uid="{17DB0B81-37A1-483E-8E61-675C004AC045}"/>
    <cellStyle name="20% - Énfasis2 2 3 2 3 5" xfId="34269" xr:uid="{280F8926-2578-4CEE-9C25-0CF3BC96B42C}"/>
    <cellStyle name="20% - Énfasis2 2 3 2 4" xfId="20279" xr:uid="{AAF163C4-64A7-42FC-9C39-4D490B3B87B1}"/>
    <cellStyle name="20% - Énfasis2 2 3 2 4 2" xfId="25839" xr:uid="{48AFFE1E-E4B0-4101-A39A-4D8754D36FED}"/>
    <cellStyle name="20% - Énfasis2 2 3 2 4 3" xfId="31333" xr:uid="{EEED9F9C-5B06-46B6-8B0E-022987FED173}"/>
    <cellStyle name="20% - Énfasis2 2 3 2 4 4" xfId="36817" xr:uid="{F60FA914-FB1D-440F-B1F5-06CC820B1367}"/>
    <cellStyle name="20% - Énfasis2 2 3 2 5" xfId="23054" xr:uid="{B088BAB5-1304-49A0-905E-703C35B41476}"/>
    <cellStyle name="20% - Énfasis2 2 3 2 6" xfId="23106" xr:uid="{563D382A-8D46-4A94-9504-BA67ADAA3EA0}"/>
    <cellStyle name="20% - Énfasis2 2 3 2 7" xfId="28600" xr:uid="{950E40E6-7F5C-4FF1-A961-8D353B50C8C6}"/>
    <cellStyle name="20% - Énfasis2 2 3 2 8" xfId="34084" xr:uid="{1A3A85A3-3F70-4538-ADC5-43261151BF07}"/>
    <cellStyle name="20% - Énfasis2 2 3 3" xfId="12765" xr:uid="{00E32DDA-94C6-4FC7-802D-AB1F428AD0BF}"/>
    <cellStyle name="20% - Énfasis2 2 4" xfId="1126" xr:uid="{8DBDB154-4D21-4CF3-AC7B-DD6DDBF2C0C6}"/>
    <cellStyle name="20% - Énfasis2 2 4 2" xfId="7498" xr:uid="{C391A1AA-F625-4BB3-A06A-CAD221966998}"/>
    <cellStyle name="20% - Énfasis2 2 4 2 2" xfId="12767" xr:uid="{38EE970B-22B2-4604-B49B-8B18FDC260BC}"/>
    <cellStyle name="20% - Énfasis2 2 4 2 2 2" xfId="21802" xr:uid="{877E5DC4-6487-4B99-897D-2C693A87453E}"/>
    <cellStyle name="20% - Énfasis2 2 4 2 2 2 2" xfId="27358" xr:uid="{9B238CF8-FA54-43AE-BD68-DEF740527A79}"/>
    <cellStyle name="20% - Énfasis2 2 4 2 2 2 3" xfId="32852" xr:uid="{E6CDC51C-1636-4249-84BE-6E1495AF1FB8}"/>
    <cellStyle name="20% - Énfasis2 2 4 2 2 2 4" xfId="38336" xr:uid="{10D22DA0-6B73-4EE0-8C7A-2D509056E0A6}"/>
    <cellStyle name="20% - Énfasis2 2 4 2 2 3" xfId="24629" xr:uid="{E4F08407-2C2E-4135-A296-3A7AA6430C55}"/>
    <cellStyle name="20% - Énfasis2 2 4 2 2 4" xfId="30123" xr:uid="{00F2E1DC-6A62-48D9-BACE-D21D0FEA9339}"/>
    <cellStyle name="20% - Énfasis2 2 4 2 2 5" xfId="35607" xr:uid="{1952F988-B000-4247-B15C-1E69A4DB4D01}"/>
    <cellStyle name="20% - Énfasis2 2 4 2 3" xfId="20385" xr:uid="{CCA38B41-B7B4-447E-ABA0-0965822BC663}"/>
    <cellStyle name="20% - Énfasis2 2 4 2 3 2" xfId="25941" xr:uid="{FBA574A0-6C1E-4387-AE56-E316FF6CBCCE}"/>
    <cellStyle name="20% - Énfasis2 2 4 2 3 3" xfId="31435" xr:uid="{2F41C9DF-A175-4559-ABD6-743AFEDAC8C6}"/>
    <cellStyle name="20% - Énfasis2 2 4 2 3 4" xfId="36919" xr:uid="{AD7EF1CC-85FC-4E1E-B000-451B1EC2C3EA}"/>
    <cellStyle name="20% - Énfasis2 2 4 2 4" xfId="23212" xr:uid="{4FF50024-3288-4EFE-9AE7-5B7731CB8E5B}"/>
    <cellStyle name="20% - Énfasis2 2 4 2 5" xfId="28704" xr:uid="{73CCAC6E-3EBD-4B4F-A737-540E9D4764CE}"/>
    <cellStyle name="20% - Énfasis2 2 4 2 6" xfId="34188" xr:uid="{ECA3038E-71AD-434F-9F75-02A1F55D8861}"/>
    <cellStyle name="20% - Énfasis2 2 4 3" xfId="7581" xr:uid="{30A91833-3BEE-4364-890E-C88CF8928B5A}"/>
    <cellStyle name="20% - Énfasis2 2 4 3 2" xfId="20465" xr:uid="{7DF78747-B7BD-442B-9D4E-A6FA39DBD24D}"/>
    <cellStyle name="20% - Énfasis2 2 4 3 2 2" xfId="26021" xr:uid="{91B73316-3685-4D22-95DD-D4DC42595382}"/>
    <cellStyle name="20% - Énfasis2 2 4 3 2 3" xfId="31515" xr:uid="{DE7BBDA4-20C9-4DA2-9846-0BD8B6CD65CA}"/>
    <cellStyle name="20% - Énfasis2 2 4 3 2 4" xfId="36999" xr:uid="{3758759D-8DE7-478C-A040-C4B1591AA541}"/>
    <cellStyle name="20% - Énfasis2 2 4 3 3" xfId="23292" xr:uid="{D67BDC27-E0F8-4799-AA81-4479EAC828EE}"/>
    <cellStyle name="20% - Énfasis2 2 4 3 4" xfId="28786" xr:uid="{861AA159-8739-476F-85D9-73F892D8226A}"/>
    <cellStyle name="20% - Énfasis2 2 4 3 5" xfId="34270" xr:uid="{42F34D62-6B56-4E3F-8D9E-B5EEC284411E}"/>
    <cellStyle name="20% - Énfasis2 2 4 4" xfId="20280" xr:uid="{D26DE1A7-BB65-44E8-9802-A408725647EB}"/>
    <cellStyle name="20% - Énfasis2 2 4 4 2" xfId="25840" xr:uid="{F1891BD8-1F7D-40C8-BD40-B47AF6E7E660}"/>
    <cellStyle name="20% - Énfasis2 2 4 4 3" xfId="31334" xr:uid="{0F97D964-F1D4-4F65-A23F-4C4ECB886989}"/>
    <cellStyle name="20% - Énfasis2 2 4 4 4" xfId="36818" xr:uid="{E4F35363-5050-4E88-B1CF-BD11BC13E478}"/>
    <cellStyle name="20% - Énfasis2 2 4 5" xfId="23055" xr:uid="{5F6D1D68-4998-4456-B84C-8F992D869F57}"/>
    <cellStyle name="20% - Énfasis2 2 4 6" xfId="23107" xr:uid="{BDFBDDBD-71FB-4B6A-BA90-22A1A61758A9}"/>
    <cellStyle name="20% - Énfasis2 2 4 7" xfId="28601" xr:uid="{26522947-DB99-404E-893F-64E747815CC8}"/>
    <cellStyle name="20% - Énfasis2 2 4 8" xfId="34085" xr:uid="{ADC0422A-E808-48B4-9649-4389C98C6DBD}"/>
    <cellStyle name="20% - Énfasis2 2 5" xfId="1127" xr:uid="{73B053EC-88B1-4131-BDE2-B6F74D52BD67}"/>
    <cellStyle name="20% - Énfasis2 2 6" xfId="12763" xr:uid="{1DFB38F4-2870-42A9-99CE-70D4D8EAE6C1}"/>
    <cellStyle name="20% - Énfasis2 2 7" xfId="15653" xr:uid="{9B7B3678-A70C-4F2F-9275-1FD6FE53D4FD}"/>
    <cellStyle name="20% - Énfasis2 2 8" xfId="1119" xr:uid="{C3B22FAA-5000-440F-AC0B-B6DB804FE416}"/>
    <cellStyle name="20% - Énfasis2 3" xfId="732" xr:uid="{F1DFAEF1-1022-47A0-AB42-D878F5FFA221}"/>
    <cellStyle name="20% - Énfasis2 3 2" xfId="1129" xr:uid="{81E851A5-95BB-4DAE-890B-39B193D49ECF}"/>
    <cellStyle name="20% - Énfasis2 3 3" xfId="1128" xr:uid="{A1B11EDB-FB92-4CB5-9548-64BFCC81B13D}"/>
    <cellStyle name="20% - Énfasis2 4" xfId="733" xr:uid="{C327824F-3B95-425C-8EEA-C8B1C3B3E1E6}"/>
    <cellStyle name="20% - Énfasis2 4 2" xfId="7499" xr:uid="{720744A9-9185-4495-A6A1-26DC19B899AF}"/>
    <cellStyle name="20% - Énfasis2 4 2 2" xfId="12768" xr:uid="{DE5FE9EA-D593-4534-ADAC-CB0673C9D165}"/>
    <cellStyle name="20% - Énfasis2 4 2 2 2" xfId="21803" xr:uid="{FB80EC93-766A-412A-910C-D4EACB54E296}"/>
    <cellStyle name="20% - Énfasis2 4 2 2 2 2" xfId="27359" xr:uid="{C40F3C9C-6236-4E2D-8BDC-6CA010D9A0C3}"/>
    <cellStyle name="20% - Énfasis2 4 2 2 2 3" xfId="32853" xr:uid="{6A46953C-9CBD-4FC7-86B8-AFF04584AA3E}"/>
    <cellStyle name="20% - Énfasis2 4 2 2 2 4" xfId="38337" xr:uid="{C9922130-4D92-4D85-B51E-41E6A1ED0FB3}"/>
    <cellStyle name="20% - Énfasis2 4 2 2 3" xfId="24630" xr:uid="{9F945543-5F7F-4CE8-B2DC-3AA87121F7E9}"/>
    <cellStyle name="20% - Énfasis2 4 2 2 4" xfId="30124" xr:uid="{44CF50F0-7880-427B-9C78-230DD6FE40D0}"/>
    <cellStyle name="20% - Énfasis2 4 2 2 5" xfId="35608" xr:uid="{D4792BEE-BE40-4006-A785-F259FF0E4A07}"/>
    <cellStyle name="20% - Énfasis2 4 2 3" xfId="20386" xr:uid="{B1F9A9F2-794D-4643-8B31-70EAE82F176A}"/>
    <cellStyle name="20% - Énfasis2 4 2 3 2" xfId="25942" xr:uid="{70D72E63-06E3-4FFA-9DC7-2D79A6A220AF}"/>
    <cellStyle name="20% - Énfasis2 4 2 3 3" xfId="31436" xr:uid="{2B57E3EF-6D90-4BCF-B99C-9588A97ADCA3}"/>
    <cellStyle name="20% - Énfasis2 4 2 3 4" xfId="36920" xr:uid="{2639E97E-D55F-4F6C-97BE-EA9B48C00AC1}"/>
    <cellStyle name="20% - Énfasis2 4 2 4" xfId="23213" xr:uid="{CC67C130-3E90-4D7B-BA16-4882B013DCDB}"/>
    <cellStyle name="20% - Énfasis2 4 2 5" xfId="28705" xr:uid="{A6BC6F11-7D34-469E-B4C0-7CAF862CBAF4}"/>
    <cellStyle name="20% - Énfasis2 4 2 6" xfId="34189" xr:uid="{7D336A19-EC6C-4BDA-824A-68DA2B22E5A7}"/>
    <cellStyle name="20% - Énfasis2 4 3" xfId="7582" xr:uid="{39CE05E0-6E2D-465E-9839-476807608799}"/>
    <cellStyle name="20% - Énfasis2 4 3 2" xfId="20466" xr:uid="{3B77D999-7BFB-4F5A-8338-61D744BBC1AE}"/>
    <cellStyle name="20% - Énfasis2 4 3 2 2" xfId="26022" xr:uid="{E19F424D-27EC-4620-B73D-6B6711878B1F}"/>
    <cellStyle name="20% - Énfasis2 4 3 2 3" xfId="31516" xr:uid="{C37897F2-D10D-45F1-9A9C-20082A66D874}"/>
    <cellStyle name="20% - Énfasis2 4 3 2 4" xfId="37000" xr:uid="{08B5C1AC-FBC8-44DC-8E90-D39625037F98}"/>
    <cellStyle name="20% - Énfasis2 4 3 3" xfId="23293" xr:uid="{59C7DEFB-553C-4CF5-BB80-348106EEBCB9}"/>
    <cellStyle name="20% - Énfasis2 4 3 4" xfId="28787" xr:uid="{99E7045D-1A78-433B-9292-29BF78D359ED}"/>
    <cellStyle name="20% - Énfasis2 4 3 5" xfId="34271" xr:uid="{7C50AE27-74F5-4FF0-8BB0-B136F10E728D}"/>
    <cellStyle name="20% - Énfasis2 4 4" xfId="20281" xr:uid="{54758922-0CB6-4E63-9EAB-2819A9525978}"/>
    <cellStyle name="20% - Énfasis2 4 4 2" xfId="25841" xr:uid="{23B861A8-438F-4647-85DA-48379DA93588}"/>
    <cellStyle name="20% - Énfasis2 4 4 3" xfId="31335" xr:uid="{98EA881B-D4B4-4507-BAE2-5DBC51371130}"/>
    <cellStyle name="20% - Énfasis2 4 4 4" xfId="36819" xr:uid="{C609A0B9-5A88-4790-BE59-BAAA36374AFD}"/>
    <cellStyle name="20% - Énfasis2 4 5" xfId="23056" xr:uid="{05FAF0C0-A0F1-485B-B636-30BFE98658EC}"/>
    <cellStyle name="20% - Énfasis2 4 6" xfId="23108" xr:uid="{CF0509DD-4945-455C-B9D3-65D19BC0EEDE}"/>
    <cellStyle name="20% - Énfasis2 4 7" xfId="28602" xr:uid="{02F1A172-F053-45CE-9F0E-B63597A6F948}"/>
    <cellStyle name="20% - Énfasis2 4 8" xfId="34086" xr:uid="{EC605DA2-279B-4908-A6E9-342516AE8EFE}"/>
    <cellStyle name="20% - Énfasis2 4 9" xfId="1130" xr:uid="{C54B641F-0533-4590-AC88-6559AB5758DF}"/>
    <cellStyle name="20% - Énfasis2 5" xfId="734" xr:uid="{5C096DC9-1A7F-463D-9C3B-4F76C734AA63}"/>
    <cellStyle name="20% - Énfasis2 6" xfId="735" xr:uid="{48777F07-5D99-4C1F-93EB-25733335FB1F}"/>
    <cellStyle name="20% - Énfasis2 7" xfId="736" xr:uid="{C7133602-CF26-47FC-A267-3DDA902058E9}"/>
    <cellStyle name="20% - Énfasis3" xfId="27" builtinId="38" customBuiltin="1"/>
    <cellStyle name="20% - Énfasis3 2" xfId="737" xr:uid="{7914BB57-4F0F-4988-AD88-5519AFCFB6DC}"/>
    <cellStyle name="20% - Énfasis3 2 2" xfId="1132" xr:uid="{BF2E26B7-F94B-4FE1-AA14-2E69C426F7AB}"/>
    <cellStyle name="20% - Énfasis3 2 2 2" xfId="1133" xr:uid="{846C41A5-7A30-4D16-AAFE-CBA6BD5C2324}"/>
    <cellStyle name="20% - Énfasis3 2 2 2 2" xfId="1134" xr:uid="{CD81D87C-AC4F-4F46-B310-E13FF33E1A81}"/>
    <cellStyle name="20% - Énfasis3 2 2 3" xfId="1135" xr:uid="{A81FE66B-9B17-498C-B719-EDC3E0148E09}"/>
    <cellStyle name="20% - Énfasis3 2 2 3 2" xfId="7500" xr:uid="{A5386218-6B22-4810-8513-95818C9C7774}"/>
    <cellStyle name="20% - Énfasis3 2 2 3 2 2" xfId="12770" xr:uid="{ECDCB851-0BED-44CE-A7DF-35639D6F183A}"/>
    <cellStyle name="20% - Énfasis3 2 2 3 2 2 2" xfId="21804" xr:uid="{E5785E05-852C-4EB3-98DA-EC495FE069E0}"/>
    <cellStyle name="20% - Énfasis3 2 2 3 2 2 2 2" xfId="27360" xr:uid="{9C589201-91F7-4AAB-9DA3-DC585B79A822}"/>
    <cellStyle name="20% - Énfasis3 2 2 3 2 2 2 3" xfId="32854" xr:uid="{19966F60-DE9A-439C-85B9-BB7437086228}"/>
    <cellStyle name="20% - Énfasis3 2 2 3 2 2 2 4" xfId="38338" xr:uid="{2FAD23EC-1545-4F31-B19D-3CE4C60F0C87}"/>
    <cellStyle name="20% - Énfasis3 2 2 3 2 2 3" xfId="24631" xr:uid="{D29B0421-FE87-4A7A-B549-18DB6FC63689}"/>
    <cellStyle name="20% - Énfasis3 2 2 3 2 2 4" xfId="30125" xr:uid="{6403E937-6829-4B16-A607-FCDBA9B97389}"/>
    <cellStyle name="20% - Énfasis3 2 2 3 2 2 5" xfId="35609" xr:uid="{BC5FF886-0C7C-4D3B-A95B-166A9C49CC40}"/>
    <cellStyle name="20% - Énfasis3 2 2 3 2 3" xfId="20387" xr:uid="{7D533CDC-F24B-4403-9256-3736F50F675E}"/>
    <cellStyle name="20% - Énfasis3 2 2 3 2 3 2" xfId="25943" xr:uid="{4084DC10-FA3F-4A50-8AA8-A31450A2C9B1}"/>
    <cellStyle name="20% - Énfasis3 2 2 3 2 3 3" xfId="31437" xr:uid="{22BC407E-8DB2-466F-8607-D5BE540F7F26}"/>
    <cellStyle name="20% - Énfasis3 2 2 3 2 3 4" xfId="36921" xr:uid="{9D64E1B2-0381-475E-8882-F0A66A82E571}"/>
    <cellStyle name="20% - Énfasis3 2 2 3 2 4" xfId="23214" xr:uid="{37E9A7C7-5D08-4DFC-B423-CBB7C90819D1}"/>
    <cellStyle name="20% - Énfasis3 2 2 3 2 5" xfId="28706" xr:uid="{BCFBEE2F-30A2-4544-BEDC-0DD9B98E9395}"/>
    <cellStyle name="20% - Énfasis3 2 2 3 2 6" xfId="34190" xr:uid="{F83A40A2-EC91-46AA-A00F-5E4928EAA139}"/>
    <cellStyle name="20% - Énfasis3 2 2 3 3" xfId="7583" xr:uid="{88DD043D-635C-4C61-A9D1-BB59C7A67081}"/>
    <cellStyle name="20% - Énfasis3 2 2 3 3 2" xfId="20467" xr:uid="{2DFC6D85-C9E8-4124-8402-B0D39BB6CE37}"/>
    <cellStyle name="20% - Énfasis3 2 2 3 3 2 2" xfId="26023" xr:uid="{F62FB69D-51F9-4F64-BB12-28D3D9B02007}"/>
    <cellStyle name="20% - Énfasis3 2 2 3 3 2 3" xfId="31517" xr:uid="{A1CF9B74-A1FF-4A65-9552-ACF189661619}"/>
    <cellStyle name="20% - Énfasis3 2 2 3 3 2 4" xfId="37001" xr:uid="{32BC8DCB-5C3A-4B8B-B045-426839111ED8}"/>
    <cellStyle name="20% - Énfasis3 2 2 3 3 3" xfId="23294" xr:uid="{A0499CA4-7E66-4E1A-99F5-A9E07015D129}"/>
    <cellStyle name="20% - Énfasis3 2 2 3 3 4" xfId="28788" xr:uid="{B6854306-4DFD-43DF-BD1E-06C18A4A9FCE}"/>
    <cellStyle name="20% - Énfasis3 2 2 3 3 5" xfId="34272" xr:uid="{290E043A-2B33-490E-9B18-501E1EBEBFF9}"/>
    <cellStyle name="20% - Énfasis3 2 2 3 4" xfId="20282" xr:uid="{C9ED1E05-C474-4342-A230-93EB17B516F9}"/>
    <cellStyle name="20% - Énfasis3 2 2 3 4 2" xfId="25842" xr:uid="{6F279813-DB7C-4179-9DDE-ED57A6B3C04A}"/>
    <cellStyle name="20% - Énfasis3 2 2 3 4 3" xfId="31336" xr:uid="{6F8ACF24-F68A-4314-BF25-337AA6B78503}"/>
    <cellStyle name="20% - Énfasis3 2 2 3 4 4" xfId="36820" xr:uid="{C0378CEC-6908-4C2E-9182-9792B46D36DB}"/>
    <cellStyle name="20% - Énfasis3 2 2 3 5" xfId="23057" xr:uid="{4DEE91EB-7AD1-4155-AB69-6A727A5CCE1D}"/>
    <cellStyle name="20% - Énfasis3 2 2 3 6" xfId="23109" xr:uid="{48417A9E-B447-4092-BB4C-B2C729D7326A}"/>
    <cellStyle name="20% - Énfasis3 2 2 3 7" xfId="28603" xr:uid="{05EC5CB4-7F22-4C63-846F-20A0BC1EB788}"/>
    <cellStyle name="20% - Énfasis3 2 2 3 8" xfId="34087" xr:uid="{EAB1BAB6-0F54-4DAE-8E31-578D3713EC9F}"/>
    <cellStyle name="20% - Énfasis3 2 3" xfId="1136" xr:uid="{8FC4CF22-D36D-4E0A-8FAE-AFDDC585655A}"/>
    <cellStyle name="20% - Énfasis3 2 3 2" xfId="1137" xr:uid="{7AC253EE-EAA3-4FE7-A82B-2347C3ADBFE1}"/>
    <cellStyle name="20% - Énfasis3 2 3 2 2" xfId="7501" xr:uid="{93E8809C-4277-4324-9112-4537AD2A5C2B}"/>
    <cellStyle name="20% - Énfasis3 2 3 2 2 2" xfId="12772" xr:uid="{7D64BE93-49F3-4387-B167-139D19B70AE0}"/>
    <cellStyle name="20% - Énfasis3 2 3 2 2 2 2" xfId="21805" xr:uid="{A6E6F031-7D32-45BF-8411-DA3ED53A1D1A}"/>
    <cellStyle name="20% - Énfasis3 2 3 2 2 2 2 2" xfId="27361" xr:uid="{DE675012-02D5-43F9-A162-5462206AD97D}"/>
    <cellStyle name="20% - Énfasis3 2 3 2 2 2 2 3" xfId="32855" xr:uid="{5B15F570-62A2-478F-B87A-5185BCEF7A91}"/>
    <cellStyle name="20% - Énfasis3 2 3 2 2 2 2 4" xfId="38339" xr:uid="{AD48E354-3CD9-4093-B8DF-CFB9D9E54313}"/>
    <cellStyle name="20% - Énfasis3 2 3 2 2 2 3" xfId="24632" xr:uid="{05BFCDC5-5A6D-4921-A9A9-D801F913A187}"/>
    <cellStyle name="20% - Énfasis3 2 3 2 2 2 4" xfId="30126" xr:uid="{4E8108E6-1BF8-4DFA-984D-B8C5E5095478}"/>
    <cellStyle name="20% - Énfasis3 2 3 2 2 2 5" xfId="35610" xr:uid="{0DB473B1-D71E-45E5-9C87-851064145039}"/>
    <cellStyle name="20% - Énfasis3 2 3 2 2 3" xfId="20388" xr:uid="{537FAFCC-DD6E-48B6-932C-B163115947B3}"/>
    <cellStyle name="20% - Énfasis3 2 3 2 2 3 2" xfId="25944" xr:uid="{74031045-583E-438C-99E8-5D79CFDFBBCD}"/>
    <cellStyle name="20% - Énfasis3 2 3 2 2 3 3" xfId="31438" xr:uid="{88A57014-6E65-44E1-90E1-662F49B058AB}"/>
    <cellStyle name="20% - Énfasis3 2 3 2 2 3 4" xfId="36922" xr:uid="{46FA6AB2-E3E8-43EC-8595-2B051E00EE54}"/>
    <cellStyle name="20% - Énfasis3 2 3 2 2 4" xfId="23215" xr:uid="{7ADF0123-EADA-4B6F-8A7D-2451AC733735}"/>
    <cellStyle name="20% - Énfasis3 2 3 2 2 5" xfId="28707" xr:uid="{90475D4A-BD2B-44F6-B3D1-CE9701F91249}"/>
    <cellStyle name="20% - Énfasis3 2 3 2 2 6" xfId="34191" xr:uid="{EA0DF2A6-F681-4057-A635-11002B380CBC}"/>
    <cellStyle name="20% - Énfasis3 2 3 2 3" xfId="7584" xr:uid="{26EE72DA-5E7F-4C1E-AC23-A27C37EF4504}"/>
    <cellStyle name="20% - Énfasis3 2 3 2 3 2" xfId="20468" xr:uid="{CF448398-F63A-4AA6-A6C5-3167204A2044}"/>
    <cellStyle name="20% - Énfasis3 2 3 2 3 2 2" xfId="26024" xr:uid="{2901E258-D854-48B4-AF68-42F69E9D625E}"/>
    <cellStyle name="20% - Énfasis3 2 3 2 3 2 3" xfId="31518" xr:uid="{8D2E234A-95A4-4B28-AC39-EA0F4B88F470}"/>
    <cellStyle name="20% - Énfasis3 2 3 2 3 2 4" xfId="37002" xr:uid="{02C44FC5-9EEA-4151-B09A-AEFA7DFB94F7}"/>
    <cellStyle name="20% - Énfasis3 2 3 2 3 3" xfId="23295" xr:uid="{8494EEE6-841F-4CD6-85E6-54983AC40151}"/>
    <cellStyle name="20% - Énfasis3 2 3 2 3 4" xfId="28789" xr:uid="{9E7554F9-B5B0-4BEE-9AA2-A080B6BE122A}"/>
    <cellStyle name="20% - Énfasis3 2 3 2 3 5" xfId="34273" xr:uid="{9FB95CF6-D36D-4170-AFD3-1A427DFA6F67}"/>
    <cellStyle name="20% - Énfasis3 2 3 2 4" xfId="20283" xr:uid="{890D9484-3453-4873-A0A0-72AA6AA41EEF}"/>
    <cellStyle name="20% - Énfasis3 2 3 2 4 2" xfId="25843" xr:uid="{4F067211-44D6-4EB4-9A31-98EECFB82B3A}"/>
    <cellStyle name="20% - Énfasis3 2 3 2 4 3" xfId="31337" xr:uid="{A95D0752-A914-4323-B7BD-5880C28DF714}"/>
    <cellStyle name="20% - Énfasis3 2 3 2 4 4" xfId="36821" xr:uid="{9C272E46-F854-473A-AC47-E2AC613018FC}"/>
    <cellStyle name="20% - Énfasis3 2 3 2 5" xfId="23058" xr:uid="{5F0CE082-47BD-47CF-9805-9E429F7952AB}"/>
    <cellStyle name="20% - Énfasis3 2 3 2 6" xfId="23110" xr:uid="{F9AD5763-B674-49F6-B32F-6CE022AAE80E}"/>
    <cellStyle name="20% - Énfasis3 2 3 2 7" xfId="28604" xr:uid="{39E33669-D522-48E0-B19B-A73AD2F41E25}"/>
    <cellStyle name="20% - Énfasis3 2 3 2 8" xfId="34088" xr:uid="{4FD5E9C3-AFBA-42C1-9314-10E5F3664E4E}"/>
    <cellStyle name="20% - Énfasis3 2 3 3" xfId="12771" xr:uid="{0CE7D5BD-4B4C-48A9-B5EB-9CC2A8EDCDEE}"/>
    <cellStyle name="20% - Énfasis3 2 4" xfId="1138" xr:uid="{8C3F70D7-571B-43AF-8768-6A4268F7C9BB}"/>
    <cellStyle name="20% - Énfasis3 2 4 2" xfId="7502" xr:uid="{21279A41-5650-4317-9A66-091842145AEB}"/>
    <cellStyle name="20% - Énfasis3 2 4 2 2" xfId="12773" xr:uid="{5A1E5614-F810-47A7-806B-EDA942CEA552}"/>
    <cellStyle name="20% - Énfasis3 2 4 2 2 2" xfId="21806" xr:uid="{415E0734-4684-4B07-B5AC-98F2920529F8}"/>
    <cellStyle name="20% - Énfasis3 2 4 2 2 2 2" xfId="27362" xr:uid="{D620BEE3-57CB-4ADD-B045-3869BBD1346D}"/>
    <cellStyle name="20% - Énfasis3 2 4 2 2 2 3" xfId="32856" xr:uid="{FAA6BDFA-6FE2-4147-A6C2-196FEAE6F4AF}"/>
    <cellStyle name="20% - Énfasis3 2 4 2 2 2 4" xfId="38340" xr:uid="{1F7D6DD9-F1DE-45C2-8881-E81548508811}"/>
    <cellStyle name="20% - Énfasis3 2 4 2 2 3" xfId="24633" xr:uid="{C89B08DD-F6B0-4A27-B082-0440D35CE70B}"/>
    <cellStyle name="20% - Énfasis3 2 4 2 2 4" xfId="30127" xr:uid="{731CA2C5-15B4-4071-8EB4-58A94C84B062}"/>
    <cellStyle name="20% - Énfasis3 2 4 2 2 5" xfId="35611" xr:uid="{7DD928FD-996F-44A8-AF7E-E9534A25ED5F}"/>
    <cellStyle name="20% - Énfasis3 2 4 2 3" xfId="20389" xr:uid="{6AC7D232-21C1-4073-8522-4C01A437EFA9}"/>
    <cellStyle name="20% - Énfasis3 2 4 2 3 2" xfId="25945" xr:uid="{40156F23-15D2-4106-B784-C683864D9327}"/>
    <cellStyle name="20% - Énfasis3 2 4 2 3 3" xfId="31439" xr:uid="{1FD65C57-3EDC-4DC8-ABCD-FEB6154CFCA8}"/>
    <cellStyle name="20% - Énfasis3 2 4 2 3 4" xfId="36923" xr:uid="{3B6E5C3B-7577-492C-AC54-BF98D4A3FA0C}"/>
    <cellStyle name="20% - Énfasis3 2 4 2 4" xfId="23216" xr:uid="{64409443-FBCE-40F4-9760-9CD51D243007}"/>
    <cellStyle name="20% - Énfasis3 2 4 2 5" xfId="28708" xr:uid="{DD8820B0-8070-4ED3-9E72-414F2554DF00}"/>
    <cellStyle name="20% - Énfasis3 2 4 2 6" xfId="34192" xr:uid="{026113F0-26A9-4246-9426-B73D81B6E1E6}"/>
    <cellStyle name="20% - Énfasis3 2 4 3" xfId="7585" xr:uid="{7AAF5788-D87D-411B-BCB5-F8DC121166A8}"/>
    <cellStyle name="20% - Énfasis3 2 4 3 2" xfId="20469" xr:uid="{63540B55-914B-4D3B-B4B7-15F935785EC5}"/>
    <cellStyle name="20% - Énfasis3 2 4 3 2 2" xfId="26025" xr:uid="{9DDE585C-443A-463C-B373-6FFD6CBDFC1B}"/>
    <cellStyle name="20% - Énfasis3 2 4 3 2 3" xfId="31519" xr:uid="{9102E9CA-D40D-40A6-B807-B48C5E99FA46}"/>
    <cellStyle name="20% - Énfasis3 2 4 3 2 4" xfId="37003" xr:uid="{76D588DC-45DD-4B1A-9C5A-1487776E2D61}"/>
    <cellStyle name="20% - Énfasis3 2 4 3 3" xfId="23296" xr:uid="{DFBCAFC0-FA2F-417B-87B5-32F4D0049A36}"/>
    <cellStyle name="20% - Énfasis3 2 4 3 4" xfId="28790" xr:uid="{15CCB5E1-051E-426E-8515-EC8BAEBAAC5D}"/>
    <cellStyle name="20% - Énfasis3 2 4 3 5" xfId="34274" xr:uid="{8D69C8AC-7657-4C9B-9E7A-05DCFB3FA506}"/>
    <cellStyle name="20% - Énfasis3 2 4 4" xfId="20284" xr:uid="{FE67E918-DAC4-4C0D-BE3F-89CC67F648ED}"/>
    <cellStyle name="20% - Énfasis3 2 4 4 2" xfId="25844" xr:uid="{252AD911-4977-41D5-BB5D-81084246AE37}"/>
    <cellStyle name="20% - Énfasis3 2 4 4 3" xfId="31338" xr:uid="{05F62AD1-9E18-43C0-B7C2-AC64635E2B24}"/>
    <cellStyle name="20% - Énfasis3 2 4 4 4" xfId="36822" xr:uid="{F5BF321E-61E7-45EA-868E-6A9275B65A11}"/>
    <cellStyle name="20% - Énfasis3 2 4 5" xfId="23059" xr:uid="{52FE715C-1035-49F7-A3AE-547E09DDD5BA}"/>
    <cellStyle name="20% - Énfasis3 2 4 6" xfId="23111" xr:uid="{D2C66D71-171B-45D0-8765-38F289EE1739}"/>
    <cellStyle name="20% - Énfasis3 2 4 7" xfId="28605" xr:uid="{6E37DA9D-3E6F-4FF4-A51F-5DB1AA7A57DF}"/>
    <cellStyle name="20% - Énfasis3 2 4 8" xfId="34089" xr:uid="{4BC48F3A-9DCC-4D76-8B40-BEBEB1F9ECD7}"/>
    <cellStyle name="20% - Énfasis3 2 5" xfId="1139" xr:uid="{53351279-9C53-46EA-B28D-A3A97E67B6E0}"/>
    <cellStyle name="20% - Énfasis3 2 6" xfId="12769" xr:uid="{1C0F1D3D-307F-48D7-8F66-27B35E4C5D0F}"/>
    <cellStyle name="20% - Énfasis3 2 7" xfId="15654" xr:uid="{0AC89804-B618-478D-AFCD-50B56F286282}"/>
    <cellStyle name="20% - Énfasis3 2 8" xfId="1131" xr:uid="{72B55D29-FFED-4E96-9DD9-2D5FCC010C96}"/>
    <cellStyle name="20% - Énfasis3 3" xfId="738" xr:uid="{204BD06F-8339-4739-8243-D2D637F71A8B}"/>
    <cellStyle name="20% - Énfasis3 3 2" xfId="1141" xr:uid="{9727C2E1-7D41-4A60-9BAE-90719F2204E7}"/>
    <cellStyle name="20% - Énfasis3 3 3" xfId="1140" xr:uid="{4FA350B2-3F47-46C3-9BDD-0EFD10366301}"/>
    <cellStyle name="20% - Énfasis3 4" xfId="739" xr:uid="{14BEE03B-27C5-4F44-B895-A0BB0AB05A26}"/>
    <cellStyle name="20% - Énfasis3 4 2" xfId="7503" xr:uid="{760093A6-11F4-4965-9C71-6B097CF2CC54}"/>
    <cellStyle name="20% - Énfasis3 4 2 2" xfId="12774" xr:uid="{F43A9FAE-7CF7-48B6-AFC3-84FE98AFC2F8}"/>
    <cellStyle name="20% - Énfasis3 4 2 2 2" xfId="21807" xr:uid="{10150458-0A8E-4CCB-847E-250CA2DE7D05}"/>
    <cellStyle name="20% - Énfasis3 4 2 2 2 2" xfId="27363" xr:uid="{A8F3AD03-2ADE-402F-A323-2C09F4D96B5C}"/>
    <cellStyle name="20% - Énfasis3 4 2 2 2 3" xfId="32857" xr:uid="{3A5113EE-D522-42D3-BF66-4FB60715C787}"/>
    <cellStyle name="20% - Énfasis3 4 2 2 2 4" xfId="38341" xr:uid="{56B17881-D7AF-48EC-924C-E2E2FB4FE715}"/>
    <cellStyle name="20% - Énfasis3 4 2 2 3" xfId="24634" xr:uid="{E44DEE84-480E-4137-9D8A-2B625DB77936}"/>
    <cellStyle name="20% - Énfasis3 4 2 2 4" xfId="30128" xr:uid="{C6502590-7538-4773-9CE1-CF31DE244D31}"/>
    <cellStyle name="20% - Énfasis3 4 2 2 5" xfId="35612" xr:uid="{CC9037B0-6C9A-4621-81BE-03D97CB3D1A8}"/>
    <cellStyle name="20% - Énfasis3 4 2 3" xfId="20390" xr:uid="{09C5514A-17C2-46EB-854C-4C5FF1F7CE75}"/>
    <cellStyle name="20% - Énfasis3 4 2 3 2" xfId="25946" xr:uid="{AAAC053F-7C89-4CDF-8688-7BD7C00FAB43}"/>
    <cellStyle name="20% - Énfasis3 4 2 3 3" xfId="31440" xr:uid="{E22CEC13-3E81-4C9B-8743-5F46D8DDA756}"/>
    <cellStyle name="20% - Énfasis3 4 2 3 4" xfId="36924" xr:uid="{C960FCAA-C549-455B-B268-BDFA60991441}"/>
    <cellStyle name="20% - Énfasis3 4 2 4" xfId="23217" xr:uid="{F44561D2-C9E1-433D-9F7D-A0BDFBD9CEB3}"/>
    <cellStyle name="20% - Énfasis3 4 2 5" xfId="28709" xr:uid="{124D3191-87A3-4BA4-89C1-C95EF53E71F1}"/>
    <cellStyle name="20% - Énfasis3 4 2 6" xfId="34193" xr:uid="{71B69AA5-927C-49B0-A569-8E09858CEA91}"/>
    <cellStyle name="20% - Énfasis3 4 3" xfId="7586" xr:uid="{924655BB-CD5A-4FB9-9EAD-3C1928D29C22}"/>
    <cellStyle name="20% - Énfasis3 4 3 2" xfId="20470" xr:uid="{620C2102-39C3-4A8B-934A-6E4E3D4C805B}"/>
    <cellStyle name="20% - Énfasis3 4 3 2 2" xfId="26026" xr:uid="{4F9070CE-89A7-4DA4-98B7-65F7B4389857}"/>
    <cellStyle name="20% - Énfasis3 4 3 2 3" xfId="31520" xr:uid="{E85B328F-5722-46CE-A301-3E8EA0C9FB20}"/>
    <cellStyle name="20% - Énfasis3 4 3 2 4" xfId="37004" xr:uid="{F4917527-A2B0-4F4E-A904-B692B71914B3}"/>
    <cellStyle name="20% - Énfasis3 4 3 3" xfId="23297" xr:uid="{FA115446-2646-4F45-973F-F4782A3AC75E}"/>
    <cellStyle name="20% - Énfasis3 4 3 4" xfId="28791" xr:uid="{C6B430E1-98A4-4B39-8321-CB92586FDDB9}"/>
    <cellStyle name="20% - Énfasis3 4 3 5" xfId="34275" xr:uid="{7E18E456-9140-49B1-9D04-672ECA0C04CC}"/>
    <cellStyle name="20% - Énfasis3 4 4" xfId="20285" xr:uid="{C20DA9F6-D9C7-4D0F-8FA5-15E2082CF922}"/>
    <cellStyle name="20% - Énfasis3 4 4 2" xfId="25845" xr:uid="{F4C3747C-049F-4DBC-B11F-62E280C098E3}"/>
    <cellStyle name="20% - Énfasis3 4 4 3" xfId="31339" xr:uid="{BB866F2E-C98C-4907-ACB6-2F6F86D3FD96}"/>
    <cellStyle name="20% - Énfasis3 4 4 4" xfId="36823" xr:uid="{434CD689-E844-4555-A662-1C69C9D23FDE}"/>
    <cellStyle name="20% - Énfasis3 4 5" xfId="23060" xr:uid="{0107B05E-7444-4913-B4E4-56959ADBD227}"/>
    <cellStyle name="20% - Énfasis3 4 6" xfId="23112" xr:uid="{633165B4-E355-4F91-A15C-2DB5257329FA}"/>
    <cellStyle name="20% - Énfasis3 4 7" xfId="28606" xr:uid="{D4D745E8-C710-4D08-8266-93ED2ED877F2}"/>
    <cellStyle name="20% - Énfasis3 4 8" xfId="34090" xr:uid="{A8CC80C1-A879-4F0F-82DF-34D44E3C5D1C}"/>
    <cellStyle name="20% - Énfasis3 4 9" xfId="1142" xr:uid="{71D360AE-4EAB-418E-9674-FA9EFF65326F}"/>
    <cellStyle name="20% - Énfasis3 5" xfId="740" xr:uid="{3A46328A-B9BA-4DBF-BEA4-BAA5B53D2AC9}"/>
    <cellStyle name="20% - Énfasis3 6" xfId="741" xr:uid="{3B99CDBF-624B-4231-9E7F-2483E9833B1D}"/>
    <cellStyle name="20% - Énfasis3 7" xfId="742" xr:uid="{F6ED3944-ED4F-46B6-A246-165F718D5595}"/>
    <cellStyle name="20% - Énfasis4" xfId="31" builtinId="42" customBuiltin="1"/>
    <cellStyle name="20% - Énfasis4 2" xfId="743" xr:uid="{CE49207A-FA36-4A54-A1F4-5E6DEE8D5AC3}"/>
    <cellStyle name="20% - Énfasis4 2 2" xfId="1144" xr:uid="{5F237164-1437-4C1A-876D-02CB148FB9D3}"/>
    <cellStyle name="20% - Énfasis4 2 2 2" xfId="1145" xr:uid="{A18DA0B5-5152-4DA2-9825-BC41FD4AD731}"/>
    <cellStyle name="20% - Énfasis4 2 2 2 2" xfId="1146" xr:uid="{5E860BC4-6008-4E2D-8227-610B8708C7FF}"/>
    <cellStyle name="20% - Énfasis4 2 2 3" xfId="1147" xr:uid="{547A86DA-4603-4B7C-8930-CA05AAE84567}"/>
    <cellStyle name="20% - Énfasis4 2 2 3 2" xfId="7504" xr:uid="{37628D9F-E75C-4C20-A3AB-A7A44D7FD93D}"/>
    <cellStyle name="20% - Énfasis4 2 2 3 2 2" xfId="12776" xr:uid="{0687B85F-BEAE-40FC-A677-F2A6D1A6C51C}"/>
    <cellStyle name="20% - Énfasis4 2 2 3 2 2 2" xfId="21808" xr:uid="{57B4B5A3-85AF-4BB6-80E6-16C7580647AC}"/>
    <cellStyle name="20% - Énfasis4 2 2 3 2 2 2 2" xfId="27364" xr:uid="{7482CEE0-A7F6-48C6-8B0B-ADC3DCE55F99}"/>
    <cellStyle name="20% - Énfasis4 2 2 3 2 2 2 3" xfId="32858" xr:uid="{229804CF-F500-4F08-A173-C0680B6F1B6E}"/>
    <cellStyle name="20% - Énfasis4 2 2 3 2 2 2 4" xfId="38342" xr:uid="{853A88C4-DAF2-46CD-832D-953C1F191A47}"/>
    <cellStyle name="20% - Énfasis4 2 2 3 2 2 3" xfId="24635" xr:uid="{42EFB93B-CE86-4A1F-AE21-268E12D03A9E}"/>
    <cellStyle name="20% - Énfasis4 2 2 3 2 2 4" xfId="30129" xr:uid="{B8C388AA-68F2-4887-9F8E-22A2956EF339}"/>
    <cellStyle name="20% - Énfasis4 2 2 3 2 2 5" xfId="35613" xr:uid="{3D88F271-D9C4-4BB9-A506-67939B4BE190}"/>
    <cellStyle name="20% - Énfasis4 2 2 3 2 3" xfId="20391" xr:uid="{6D1FEEFC-9A2C-458A-8220-DB8FC66DD629}"/>
    <cellStyle name="20% - Énfasis4 2 2 3 2 3 2" xfId="25947" xr:uid="{38B2B0CE-B1B2-4D1C-A34D-556621EF7FCF}"/>
    <cellStyle name="20% - Énfasis4 2 2 3 2 3 3" xfId="31441" xr:uid="{357386EB-111A-4B3F-A139-BF63DCB35474}"/>
    <cellStyle name="20% - Énfasis4 2 2 3 2 3 4" xfId="36925" xr:uid="{0AD4E066-2ED4-4DE7-91EF-B028930C00EF}"/>
    <cellStyle name="20% - Énfasis4 2 2 3 2 4" xfId="23218" xr:uid="{D62EA4CC-6951-4B22-99C9-6497F050EBFD}"/>
    <cellStyle name="20% - Énfasis4 2 2 3 2 5" xfId="28710" xr:uid="{2A00E5EC-B6C8-46E2-A95C-B6FD91AB0AAF}"/>
    <cellStyle name="20% - Énfasis4 2 2 3 2 6" xfId="34194" xr:uid="{E1679A2D-4B77-498C-93E3-9D6844BFD7BE}"/>
    <cellStyle name="20% - Énfasis4 2 2 3 3" xfId="7587" xr:uid="{217051B2-43CA-43F8-82C2-734CD5B6F8B1}"/>
    <cellStyle name="20% - Énfasis4 2 2 3 3 2" xfId="20471" xr:uid="{6D9751BC-AAFB-45A0-BDFC-E8E4BC431135}"/>
    <cellStyle name="20% - Énfasis4 2 2 3 3 2 2" xfId="26027" xr:uid="{B6ACDF5B-3D36-4994-BE2A-42C085FE416B}"/>
    <cellStyle name="20% - Énfasis4 2 2 3 3 2 3" xfId="31521" xr:uid="{981A2E24-8A60-43E9-932B-2BA50731DB3A}"/>
    <cellStyle name="20% - Énfasis4 2 2 3 3 2 4" xfId="37005" xr:uid="{3F7EE6E2-DE99-416D-A6DC-99298C23759D}"/>
    <cellStyle name="20% - Énfasis4 2 2 3 3 3" xfId="23298" xr:uid="{E1572C4E-BD27-4A80-9357-66872EC444D2}"/>
    <cellStyle name="20% - Énfasis4 2 2 3 3 4" xfId="28792" xr:uid="{23A9EE70-2981-4886-8F0A-5C01C6B35D15}"/>
    <cellStyle name="20% - Énfasis4 2 2 3 3 5" xfId="34276" xr:uid="{5A861FAE-C25E-44FA-9667-55BE6C8C9B48}"/>
    <cellStyle name="20% - Énfasis4 2 2 3 4" xfId="20286" xr:uid="{6D3E9649-C8A6-48E4-9A02-A439F138536E}"/>
    <cellStyle name="20% - Énfasis4 2 2 3 4 2" xfId="25846" xr:uid="{880D846E-E107-4A38-9CFF-1A6768415946}"/>
    <cellStyle name="20% - Énfasis4 2 2 3 4 3" xfId="31340" xr:uid="{C9CDABC1-FE40-4D98-A68B-73B3E993EF82}"/>
    <cellStyle name="20% - Énfasis4 2 2 3 4 4" xfId="36824" xr:uid="{9D42CFE2-6BBB-42CA-83CC-492A573DDAF1}"/>
    <cellStyle name="20% - Énfasis4 2 2 3 5" xfId="23061" xr:uid="{A5293045-4273-433E-A776-AD12FE3C8571}"/>
    <cellStyle name="20% - Énfasis4 2 2 3 6" xfId="23113" xr:uid="{03111E6B-8352-4C1C-98BB-41D2C405C125}"/>
    <cellStyle name="20% - Énfasis4 2 2 3 7" xfId="28607" xr:uid="{06FCEFA4-C9F7-4246-AE7B-329D660892C4}"/>
    <cellStyle name="20% - Énfasis4 2 2 3 8" xfId="34091" xr:uid="{9AD0DA62-F9B3-44E5-9BE8-F88EBD523216}"/>
    <cellStyle name="20% - Énfasis4 2 3" xfId="1148" xr:uid="{9167E5DB-C76A-42E7-ABE2-A44838A79CE4}"/>
    <cellStyle name="20% - Énfasis4 2 3 2" xfId="1149" xr:uid="{771A6D23-9C55-4FE0-B8C1-AFC4A5A07CB3}"/>
    <cellStyle name="20% - Énfasis4 2 3 2 2" xfId="7505" xr:uid="{388FE4B5-88B4-4B5B-8CBB-B2D2734EDCF2}"/>
    <cellStyle name="20% - Énfasis4 2 3 2 2 2" xfId="12778" xr:uid="{DADC6CCA-9216-49C5-889D-1492F660FECF}"/>
    <cellStyle name="20% - Énfasis4 2 3 2 2 2 2" xfId="21809" xr:uid="{B7AEE83D-B4FC-499D-BD56-2BD4A0DE4F2E}"/>
    <cellStyle name="20% - Énfasis4 2 3 2 2 2 2 2" xfId="27365" xr:uid="{EF3D4240-7274-4C7C-9DA9-B50E1A030B16}"/>
    <cellStyle name="20% - Énfasis4 2 3 2 2 2 2 3" xfId="32859" xr:uid="{1DCE7075-05B3-424D-AA99-B499F88428B6}"/>
    <cellStyle name="20% - Énfasis4 2 3 2 2 2 2 4" xfId="38343" xr:uid="{0E564A67-95E4-432B-B3E2-5796F7B1FB6F}"/>
    <cellStyle name="20% - Énfasis4 2 3 2 2 2 3" xfId="24636" xr:uid="{882FB0DC-578E-4B60-85C9-B54AF161AC07}"/>
    <cellStyle name="20% - Énfasis4 2 3 2 2 2 4" xfId="30130" xr:uid="{7C2729AD-7858-48F4-A041-3C092D1D2D87}"/>
    <cellStyle name="20% - Énfasis4 2 3 2 2 2 5" xfId="35614" xr:uid="{00BCF5CA-D040-4052-BCC6-B8966B461A55}"/>
    <cellStyle name="20% - Énfasis4 2 3 2 2 3" xfId="20392" xr:uid="{2CF0DB6F-C954-4180-9DDE-81028C5A5169}"/>
    <cellStyle name="20% - Énfasis4 2 3 2 2 3 2" xfId="25948" xr:uid="{CCECCC29-AC25-4894-93F9-85E609AF5DC2}"/>
    <cellStyle name="20% - Énfasis4 2 3 2 2 3 3" xfId="31442" xr:uid="{F922A552-A512-472C-AFC5-BEC617F69114}"/>
    <cellStyle name="20% - Énfasis4 2 3 2 2 3 4" xfId="36926" xr:uid="{EDCE022B-E080-46F8-83A2-CF6A6AC9FA35}"/>
    <cellStyle name="20% - Énfasis4 2 3 2 2 4" xfId="23219" xr:uid="{A9A7018B-9411-48E6-97D9-B3E770AABA5D}"/>
    <cellStyle name="20% - Énfasis4 2 3 2 2 5" xfId="28711" xr:uid="{9D74F589-24E4-425E-8297-718EFA09259B}"/>
    <cellStyle name="20% - Énfasis4 2 3 2 2 6" xfId="34195" xr:uid="{826DE3E5-B4EC-4993-8FEA-3AD6D2A2C57D}"/>
    <cellStyle name="20% - Énfasis4 2 3 2 3" xfId="7588" xr:uid="{5CFF5E98-DF73-434C-9B7D-D94C31618BD1}"/>
    <cellStyle name="20% - Énfasis4 2 3 2 3 2" xfId="20472" xr:uid="{674C7237-A59A-4DB1-AA21-5F8A41794849}"/>
    <cellStyle name="20% - Énfasis4 2 3 2 3 2 2" xfId="26028" xr:uid="{C1990929-0902-4A2F-917B-1412A26F3410}"/>
    <cellStyle name="20% - Énfasis4 2 3 2 3 2 3" xfId="31522" xr:uid="{2CDAE9C3-6B1C-4689-880C-74E153A7B824}"/>
    <cellStyle name="20% - Énfasis4 2 3 2 3 2 4" xfId="37006" xr:uid="{AE8CC3DB-64F3-428C-8259-F790A1BA032F}"/>
    <cellStyle name="20% - Énfasis4 2 3 2 3 3" xfId="23299" xr:uid="{40CD35A8-67BD-47B8-BABF-78EF2ED2AD8C}"/>
    <cellStyle name="20% - Énfasis4 2 3 2 3 4" xfId="28793" xr:uid="{A27FF6CD-D189-4CC5-9909-BDA8428EF524}"/>
    <cellStyle name="20% - Énfasis4 2 3 2 3 5" xfId="34277" xr:uid="{1C9738E6-4267-4D19-91EF-69551D79C8E3}"/>
    <cellStyle name="20% - Énfasis4 2 3 2 4" xfId="20287" xr:uid="{7E432DDA-8E1A-46EA-991C-398796468BC6}"/>
    <cellStyle name="20% - Énfasis4 2 3 2 4 2" xfId="25847" xr:uid="{4B75C0C2-C6C3-426A-B854-388DB94E124A}"/>
    <cellStyle name="20% - Énfasis4 2 3 2 4 3" xfId="31341" xr:uid="{673728C1-B41C-488F-BBB6-CE9FA75E742C}"/>
    <cellStyle name="20% - Énfasis4 2 3 2 4 4" xfId="36825" xr:uid="{4D771690-7BE0-4B2F-8768-AEC66045CB90}"/>
    <cellStyle name="20% - Énfasis4 2 3 2 5" xfId="23062" xr:uid="{41D08D1E-C259-4DC1-9D68-0AA5753FDFC1}"/>
    <cellStyle name="20% - Énfasis4 2 3 2 6" xfId="23114" xr:uid="{43E8E2EF-862B-40D3-8410-62873F4A271B}"/>
    <cellStyle name="20% - Énfasis4 2 3 2 7" xfId="28608" xr:uid="{4DE63690-4E82-4446-A015-3D75E119F272}"/>
    <cellStyle name="20% - Énfasis4 2 3 2 8" xfId="34092" xr:uid="{0F56C4D5-828B-425B-B5CE-8DA986DE09CB}"/>
    <cellStyle name="20% - Énfasis4 2 3 3" xfId="12777" xr:uid="{B016CDDE-B744-487F-820F-C04B228416DC}"/>
    <cellStyle name="20% - Énfasis4 2 4" xfId="1150" xr:uid="{18C03222-4DB3-411E-858F-668BB3106364}"/>
    <cellStyle name="20% - Énfasis4 2 4 2" xfId="7506" xr:uid="{85B30E99-6174-4A57-8665-B5A52A783F15}"/>
    <cellStyle name="20% - Énfasis4 2 4 2 2" xfId="12779" xr:uid="{E67E377B-2838-463F-A4DA-6D76E682351B}"/>
    <cellStyle name="20% - Énfasis4 2 4 2 2 2" xfId="21810" xr:uid="{B7D75BFC-4298-4B45-A7F6-638A5BA45463}"/>
    <cellStyle name="20% - Énfasis4 2 4 2 2 2 2" xfId="27366" xr:uid="{250A1C4E-CB11-4A2D-BAFA-C0F76B07D4EA}"/>
    <cellStyle name="20% - Énfasis4 2 4 2 2 2 3" xfId="32860" xr:uid="{0154863B-A929-40FA-B4F3-11CA5365A475}"/>
    <cellStyle name="20% - Énfasis4 2 4 2 2 2 4" xfId="38344" xr:uid="{76D9F530-2169-4FA4-A680-D2F594F0E556}"/>
    <cellStyle name="20% - Énfasis4 2 4 2 2 3" xfId="24637" xr:uid="{11F035BD-E7DD-4F96-96EA-C34499165DA6}"/>
    <cellStyle name="20% - Énfasis4 2 4 2 2 4" xfId="30131" xr:uid="{0DDE9177-BFD2-4536-8963-67032C7B4B5A}"/>
    <cellStyle name="20% - Énfasis4 2 4 2 2 5" xfId="35615" xr:uid="{216BFD33-18B5-47BF-BBC4-3E6F1C2ACE1D}"/>
    <cellStyle name="20% - Énfasis4 2 4 2 3" xfId="20393" xr:uid="{5AC6CE98-85FB-496F-AABF-11E360525D99}"/>
    <cellStyle name="20% - Énfasis4 2 4 2 3 2" xfId="25949" xr:uid="{9BD78B34-22A7-415D-8FA7-3BA928534E0D}"/>
    <cellStyle name="20% - Énfasis4 2 4 2 3 3" xfId="31443" xr:uid="{A4D57F16-42BC-4704-9F62-5EBB2DE67A29}"/>
    <cellStyle name="20% - Énfasis4 2 4 2 3 4" xfId="36927" xr:uid="{C7BEAA7C-7EA5-4C52-BE4D-90810486567F}"/>
    <cellStyle name="20% - Énfasis4 2 4 2 4" xfId="23220" xr:uid="{76E75D6E-0767-4829-9061-17FA734E77CB}"/>
    <cellStyle name="20% - Énfasis4 2 4 2 5" xfId="28712" xr:uid="{5DA9AC5A-6AE5-45DA-8CEA-E96539E0C226}"/>
    <cellStyle name="20% - Énfasis4 2 4 2 6" xfId="34196" xr:uid="{B14FD486-9D18-4D9D-9C5D-F831BDC8E7D9}"/>
    <cellStyle name="20% - Énfasis4 2 4 3" xfId="7589" xr:uid="{CF4608B3-6F8D-45EA-9D48-45E1B6A111CF}"/>
    <cellStyle name="20% - Énfasis4 2 4 3 2" xfId="20473" xr:uid="{72F13E26-5EBE-4978-9C8A-9BE7F5C879EB}"/>
    <cellStyle name="20% - Énfasis4 2 4 3 2 2" xfId="26029" xr:uid="{3EDE05DB-DD12-49E6-9941-99CD2803D624}"/>
    <cellStyle name="20% - Énfasis4 2 4 3 2 3" xfId="31523" xr:uid="{98F598C8-DBF9-4374-AF89-FD7258A59A41}"/>
    <cellStyle name="20% - Énfasis4 2 4 3 2 4" xfId="37007" xr:uid="{67378586-EE51-47AC-B3E7-78FEBA186E03}"/>
    <cellStyle name="20% - Énfasis4 2 4 3 3" xfId="23300" xr:uid="{560B1396-DFEC-4B84-938B-B780F08A7B94}"/>
    <cellStyle name="20% - Énfasis4 2 4 3 4" xfId="28794" xr:uid="{C3CDEBCD-7783-4978-B598-28AC09CF1200}"/>
    <cellStyle name="20% - Énfasis4 2 4 3 5" xfId="34278" xr:uid="{AAB4A3C0-59F9-4688-821B-523AE1B2FA74}"/>
    <cellStyle name="20% - Énfasis4 2 4 4" xfId="20288" xr:uid="{D9D038EF-2B6D-401B-9FA3-88EFA0AD0AEF}"/>
    <cellStyle name="20% - Énfasis4 2 4 4 2" xfId="25848" xr:uid="{DC78E2AB-8AE8-4672-9377-7E868E0724EA}"/>
    <cellStyle name="20% - Énfasis4 2 4 4 3" xfId="31342" xr:uid="{C77C6D52-3617-41B2-86D4-A296F48AB97C}"/>
    <cellStyle name="20% - Énfasis4 2 4 4 4" xfId="36826" xr:uid="{F66E61B1-C5E2-45FF-A829-3698F1BD0677}"/>
    <cellStyle name="20% - Énfasis4 2 4 5" xfId="23063" xr:uid="{43F53605-2A12-408D-B0C1-8F3085D8EEE9}"/>
    <cellStyle name="20% - Énfasis4 2 4 6" xfId="23115" xr:uid="{39D4D49E-EE6E-4181-AD69-2E2390628BEB}"/>
    <cellStyle name="20% - Énfasis4 2 4 7" xfId="28609" xr:uid="{FD408118-6D1B-4F6D-A42A-3AAE619E50E1}"/>
    <cellStyle name="20% - Énfasis4 2 4 8" xfId="34093" xr:uid="{8B7FCEEE-B2C8-4D5D-8199-A93C83354E41}"/>
    <cellStyle name="20% - Énfasis4 2 5" xfId="1151" xr:uid="{CEF6C369-6E11-425C-9843-353A4A77E938}"/>
    <cellStyle name="20% - Énfasis4 2 6" xfId="12775" xr:uid="{B17B6065-054A-4CD6-8B8B-06F29ED35867}"/>
    <cellStyle name="20% - Énfasis4 2 7" xfId="15655" xr:uid="{9018D486-B488-4798-9BE8-70F26D8C7197}"/>
    <cellStyle name="20% - Énfasis4 2 8" xfId="1143" xr:uid="{E70403BF-C6AB-4AF5-A0C6-2361A41535AF}"/>
    <cellStyle name="20% - Énfasis4 3" xfId="744" xr:uid="{302664A9-4E0C-4700-869F-C16C93842A65}"/>
    <cellStyle name="20% - Énfasis4 3 2" xfId="1153" xr:uid="{75D3B0F8-E43A-4431-BDC4-37E691ECDE2E}"/>
    <cellStyle name="20% - Énfasis4 3 3" xfId="1152" xr:uid="{22267237-78C0-42B4-99F0-93DFCA24E7DF}"/>
    <cellStyle name="20% - Énfasis4 4" xfId="745" xr:uid="{86CF6AD8-EA1D-4E9B-964C-13D9FC1725E9}"/>
    <cellStyle name="20% - Énfasis4 4 2" xfId="7507" xr:uid="{FE499F2A-4881-44E8-B10B-1BA90E3443C1}"/>
    <cellStyle name="20% - Énfasis4 4 2 2" xfId="12780" xr:uid="{C225FB06-1520-4075-9628-2B8EC1EA6F14}"/>
    <cellStyle name="20% - Énfasis4 4 2 2 2" xfId="21811" xr:uid="{BA63A3C4-6D3E-4F53-944D-D6E81A3E4832}"/>
    <cellStyle name="20% - Énfasis4 4 2 2 2 2" xfId="27367" xr:uid="{2513F138-2F76-4BD8-B046-3AB2B2164267}"/>
    <cellStyle name="20% - Énfasis4 4 2 2 2 3" xfId="32861" xr:uid="{A24E923D-79A4-40A5-96C3-CE6F999D9661}"/>
    <cellStyle name="20% - Énfasis4 4 2 2 2 4" xfId="38345" xr:uid="{828C64FC-F2CD-418C-A0AE-E3BAF7F3C016}"/>
    <cellStyle name="20% - Énfasis4 4 2 2 3" xfId="24638" xr:uid="{AF73D8FE-852D-43F3-8649-26C84D2D3EED}"/>
    <cellStyle name="20% - Énfasis4 4 2 2 4" xfId="30132" xr:uid="{54EA40F2-E2A4-478D-8D88-3B857BE1A20D}"/>
    <cellStyle name="20% - Énfasis4 4 2 2 5" xfId="35616" xr:uid="{AE2FDF2D-B9FB-4B80-B92F-C5A22FE7D1B2}"/>
    <cellStyle name="20% - Énfasis4 4 2 3" xfId="20394" xr:uid="{AA1F7A25-1429-41B0-8555-322BDEDB36C7}"/>
    <cellStyle name="20% - Énfasis4 4 2 3 2" xfId="25950" xr:uid="{C601AAEB-F319-4584-95D5-FD1401B5830C}"/>
    <cellStyle name="20% - Énfasis4 4 2 3 3" xfId="31444" xr:uid="{2FC52495-46DB-4515-B26C-BC50E616B113}"/>
    <cellStyle name="20% - Énfasis4 4 2 3 4" xfId="36928" xr:uid="{E11E9895-78A3-492F-AF89-5BFDF12617C9}"/>
    <cellStyle name="20% - Énfasis4 4 2 4" xfId="23221" xr:uid="{46FB00C8-D536-46DB-BD2C-DAAB68E6EF35}"/>
    <cellStyle name="20% - Énfasis4 4 2 5" xfId="28713" xr:uid="{61284AD9-936F-4D2E-BDAC-447696B4E6FF}"/>
    <cellStyle name="20% - Énfasis4 4 2 6" xfId="34197" xr:uid="{72A59286-5495-47D9-8DF1-DB9CA43D3E59}"/>
    <cellStyle name="20% - Énfasis4 4 3" xfId="7590" xr:uid="{94489BDE-FD51-42B0-8527-02D97DEB3565}"/>
    <cellStyle name="20% - Énfasis4 4 3 2" xfId="20474" xr:uid="{D3BF6FDE-C564-4730-A66D-805F058202DA}"/>
    <cellStyle name="20% - Énfasis4 4 3 2 2" xfId="26030" xr:uid="{4FD49F3F-B5BC-484A-BE31-72236042DAFA}"/>
    <cellStyle name="20% - Énfasis4 4 3 2 3" xfId="31524" xr:uid="{78ABDBE1-E977-4FAC-A70A-89D4C88E8A1A}"/>
    <cellStyle name="20% - Énfasis4 4 3 2 4" xfId="37008" xr:uid="{7B7346CD-F36B-4326-BE19-0C5EFF2A1A5E}"/>
    <cellStyle name="20% - Énfasis4 4 3 3" xfId="23301" xr:uid="{0E9BF269-FE3C-4CB5-9B75-638A45F5BF04}"/>
    <cellStyle name="20% - Énfasis4 4 3 4" xfId="28795" xr:uid="{6180F605-7B4A-492A-80B5-36AEC9CCEBCF}"/>
    <cellStyle name="20% - Énfasis4 4 3 5" xfId="34279" xr:uid="{0881B470-8A3D-4CC1-80DE-B29933A5751F}"/>
    <cellStyle name="20% - Énfasis4 4 4" xfId="20289" xr:uid="{60BF9354-FB67-41FB-B28A-8268F958B73A}"/>
    <cellStyle name="20% - Énfasis4 4 4 2" xfId="25849" xr:uid="{579618A2-7950-407E-8A8B-2247DFB1B519}"/>
    <cellStyle name="20% - Énfasis4 4 4 3" xfId="31343" xr:uid="{F462D08F-2AFD-4D90-8CD0-68432DBC240D}"/>
    <cellStyle name="20% - Énfasis4 4 4 4" xfId="36827" xr:uid="{039F20A1-3B2B-4479-A672-4190CCC14204}"/>
    <cellStyle name="20% - Énfasis4 4 5" xfId="23064" xr:uid="{B24757D0-56AD-4B90-863D-743490A808CA}"/>
    <cellStyle name="20% - Énfasis4 4 6" xfId="23116" xr:uid="{2023E373-DB18-4FBE-9B2E-C9D1E2EB0D7C}"/>
    <cellStyle name="20% - Énfasis4 4 7" xfId="28610" xr:uid="{F0C53C39-2FE4-4FFE-BA5B-171D7EF1C386}"/>
    <cellStyle name="20% - Énfasis4 4 8" xfId="34094" xr:uid="{35CB76CA-1773-4860-B1B6-651AE946D931}"/>
    <cellStyle name="20% - Énfasis4 4 9" xfId="1154" xr:uid="{9FB849BC-7DF5-4393-A4FF-5BF2D31DD820}"/>
    <cellStyle name="20% - Énfasis4 5" xfId="746" xr:uid="{07E853B5-0FBC-43A4-A16C-C092B6F048E5}"/>
    <cellStyle name="20% - Énfasis4 6" xfId="747" xr:uid="{24BD4231-E828-428D-8A81-53C10AA42D15}"/>
    <cellStyle name="20% - Énfasis4 7" xfId="748" xr:uid="{6D3D212B-4091-4E2D-919A-6770CEC78840}"/>
    <cellStyle name="20% - Énfasis5" xfId="35" builtinId="46" customBuiltin="1"/>
    <cellStyle name="20% - Énfasis5 10" xfId="28611" xr:uid="{CE65ADB6-2368-47E5-8D2C-E61C5D7B3B69}"/>
    <cellStyle name="20% - Énfasis5 11" xfId="34095" xr:uid="{BB522BFD-2315-478F-962E-A1B17E4D9301}"/>
    <cellStyle name="20% - Énfasis5 2" xfId="749" xr:uid="{A0540024-20B5-444D-85BA-721D9C85D131}"/>
    <cellStyle name="20% - Énfasis5 2 2" xfId="1156" xr:uid="{59F30112-64C5-4F72-B7E1-52C203A69DBF}"/>
    <cellStyle name="20% - Énfasis5 2 2 2" xfId="1157" xr:uid="{52E204C9-F0C4-43CB-8183-59F317CC3990}"/>
    <cellStyle name="20% - Énfasis5 2 2 2 2" xfId="12783" xr:uid="{D3A2875B-7349-490F-BF4B-AD8277150560}"/>
    <cellStyle name="20% - Énfasis5 2 2 3" xfId="1158" xr:uid="{8AC5F858-B6BC-4D70-95ED-A1EEA3F0EC15}"/>
    <cellStyle name="20% - Énfasis5 2 3" xfId="1159" xr:uid="{436AE219-D8B2-4DA1-9E60-BF7157B6FDFF}"/>
    <cellStyle name="20% - Énfasis5 2 3 2" xfId="1160" xr:uid="{14711FDD-E44F-4697-BD20-1B5BA0E2FD71}"/>
    <cellStyle name="20% - Énfasis5 2 3 2 2" xfId="7509" xr:uid="{69389B5C-FAD6-42C4-898A-5D8269801E9A}"/>
    <cellStyle name="20% - Énfasis5 2 3 2 2 2" xfId="12785" xr:uid="{F13AA553-4B6C-49E3-B47D-6F68A3A28BD2}"/>
    <cellStyle name="20% - Énfasis5 2 3 2 2 2 2" xfId="21813" xr:uid="{E5B14D45-7935-473A-9B85-2BAADBC16A0F}"/>
    <cellStyle name="20% - Énfasis5 2 3 2 2 2 2 2" xfId="27369" xr:uid="{78F44389-2FC5-44B4-A10A-84DD13F17E0B}"/>
    <cellStyle name="20% - Énfasis5 2 3 2 2 2 2 3" xfId="32863" xr:uid="{7A4B728C-65A8-43A2-B5DA-FB553B27A87A}"/>
    <cellStyle name="20% - Énfasis5 2 3 2 2 2 2 4" xfId="38347" xr:uid="{48E6903B-D8DF-42AD-9C56-EDAE7B36249C}"/>
    <cellStyle name="20% - Énfasis5 2 3 2 2 2 3" xfId="24640" xr:uid="{E8DB7390-90A9-49A3-9EC7-84D65F85E2B4}"/>
    <cellStyle name="20% - Énfasis5 2 3 2 2 2 4" xfId="30134" xr:uid="{3021FFFA-DA51-4DF8-BEC6-47F6D69620AC}"/>
    <cellStyle name="20% - Énfasis5 2 3 2 2 2 5" xfId="35618" xr:uid="{9C094183-85C2-4DD0-B99B-90D906DC04B0}"/>
    <cellStyle name="20% - Énfasis5 2 3 2 2 3" xfId="20396" xr:uid="{FBC67E5A-8EB9-4653-B073-1F9EB5E5729E}"/>
    <cellStyle name="20% - Énfasis5 2 3 2 2 3 2" xfId="25952" xr:uid="{AAD4F26C-415D-4127-8158-96DECB22B72A}"/>
    <cellStyle name="20% - Énfasis5 2 3 2 2 3 3" xfId="31446" xr:uid="{3716CE95-AC99-4412-8FA2-A4F3CB924C30}"/>
    <cellStyle name="20% - Énfasis5 2 3 2 2 3 4" xfId="36930" xr:uid="{6EAF2137-7E59-4FE5-A67E-C0FDFA1B33FD}"/>
    <cellStyle name="20% - Énfasis5 2 3 2 2 4" xfId="23223" xr:uid="{8EC61864-31B9-48EA-954C-E45D36D83199}"/>
    <cellStyle name="20% - Énfasis5 2 3 2 2 5" xfId="28715" xr:uid="{8A241679-D06F-4A92-B20F-7DE6D89FF256}"/>
    <cellStyle name="20% - Énfasis5 2 3 2 2 6" xfId="34199" xr:uid="{A101A16D-B468-48B8-B9B0-F14BD182507D}"/>
    <cellStyle name="20% - Énfasis5 2 3 2 3" xfId="7592" xr:uid="{50E46132-A7FE-4C82-9BA6-8639162C64EA}"/>
    <cellStyle name="20% - Énfasis5 2 3 2 3 2" xfId="20476" xr:uid="{DFB6DDEF-626A-4775-87EC-B4332AE4D48F}"/>
    <cellStyle name="20% - Énfasis5 2 3 2 3 2 2" xfId="26032" xr:uid="{C17D4F07-5A3C-456A-854F-B07719FBFCA4}"/>
    <cellStyle name="20% - Énfasis5 2 3 2 3 2 3" xfId="31526" xr:uid="{3BF14B91-CEFB-4645-BA22-2832957F5B61}"/>
    <cellStyle name="20% - Énfasis5 2 3 2 3 2 4" xfId="37010" xr:uid="{2A81A845-4459-4C38-A37D-96C6ED7023D3}"/>
    <cellStyle name="20% - Énfasis5 2 3 2 3 3" xfId="23303" xr:uid="{E1580EDF-613E-4D0E-AD61-AB0F97825083}"/>
    <cellStyle name="20% - Énfasis5 2 3 2 3 4" xfId="28797" xr:uid="{63C688BA-AD63-49E5-B6C3-D86E08AF1137}"/>
    <cellStyle name="20% - Énfasis5 2 3 2 3 5" xfId="34281" xr:uid="{2ADC1999-81FD-4221-BC4F-1B87A28F0FEC}"/>
    <cellStyle name="20% - Énfasis5 2 3 2 4" xfId="20290" xr:uid="{AE9265A5-85D0-46EE-8529-F3A6BF74D4F2}"/>
    <cellStyle name="20% - Énfasis5 2 3 2 4 2" xfId="25850" xr:uid="{595060BD-684B-4A1F-AB38-EB01EC59B4EA}"/>
    <cellStyle name="20% - Énfasis5 2 3 2 4 3" xfId="31344" xr:uid="{E4EEC7E9-A2FF-4028-A794-772050C4EF71}"/>
    <cellStyle name="20% - Énfasis5 2 3 2 4 4" xfId="36828" xr:uid="{98B33E2F-7947-43D7-80F7-52B9E43B08BC}"/>
    <cellStyle name="20% - Énfasis5 2 3 2 5" xfId="23066" xr:uid="{0BE9CE89-8E8A-4785-B7D8-6A3E0DFDE878}"/>
    <cellStyle name="20% - Énfasis5 2 3 2 6" xfId="23118" xr:uid="{BE8392EE-2C03-4E55-89BC-F91EFBC6B073}"/>
    <cellStyle name="20% - Énfasis5 2 3 2 7" xfId="28612" xr:uid="{649E721D-8885-47F0-8DE3-DA6022970151}"/>
    <cellStyle name="20% - Énfasis5 2 3 2 8" xfId="34096" xr:uid="{8778CDD5-2E04-457F-B45C-10A8EC0CB39C}"/>
    <cellStyle name="20% - Énfasis5 2 3 3" xfId="12784" xr:uid="{A5FB85B0-1842-4749-9BC4-CF09897CF149}"/>
    <cellStyle name="20% - Énfasis5 2 4" xfId="1161" xr:uid="{FF898910-3213-47EC-ABCF-50221647A571}"/>
    <cellStyle name="20% - Énfasis5 2 5" xfId="12782" xr:uid="{CB802A1F-C114-4F03-8D12-841A039FA8D1}"/>
    <cellStyle name="20% - Énfasis5 2 6" xfId="15656" xr:uid="{ADC19FBF-2651-418D-918D-653B0D8F53BD}"/>
    <cellStyle name="20% - Énfasis5 2 7" xfId="1155" xr:uid="{B488DDA8-BCC2-49F0-B9DC-A9BE9A530069}"/>
    <cellStyle name="20% - Énfasis5 3" xfId="750" xr:uid="{844D81F9-E0DC-42C6-A5BA-121C80AFF2D6}"/>
    <cellStyle name="20% - Énfasis5 3 2" xfId="1163" xr:uid="{72302461-F645-48BE-9B85-ABBB1D6BD459}"/>
    <cellStyle name="20% - Énfasis5 3 2 2" xfId="7510" xr:uid="{2C0BBBCA-01D3-4129-A8D3-784C9AE76D01}"/>
    <cellStyle name="20% - Énfasis5 3 2 2 2" xfId="12786" xr:uid="{EC940DF7-4331-41E6-814F-8FC908406DC5}"/>
    <cellStyle name="20% - Énfasis5 3 2 2 2 2" xfId="21814" xr:uid="{B8AE022A-9691-416D-AFB6-B59F1C88F180}"/>
    <cellStyle name="20% - Énfasis5 3 2 2 2 2 2" xfId="27370" xr:uid="{96DAFC5F-8553-4B17-9FEE-5D27E25E1DB6}"/>
    <cellStyle name="20% - Énfasis5 3 2 2 2 2 3" xfId="32864" xr:uid="{789A1881-36C1-402A-8CFA-66EAF33FF542}"/>
    <cellStyle name="20% - Énfasis5 3 2 2 2 2 4" xfId="38348" xr:uid="{B430CDA6-90A5-4A4E-8CD6-B57B09FB5E19}"/>
    <cellStyle name="20% - Énfasis5 3 2 2 2 3" xfId="24641" xr:uid="{84E09130-487A-48DB-A865-B818AE2FA13F}"/>
    <cellStyle name="20% - Énfasis5 3 2 2 2 4" xfId="30135" xr:uid="{013B7F7E-DEDB-4E3C-82F1-C46E4E2F0146}"/>
    <cellStyle name="20% - Énfasis5 3 2 2 2 5" xfId="35619" xr:uid="{835D358D-1A4E-45AF-AA66-97BCFE285B07}"/>
    <cellStyle name="20% - Énfasis5 3 2 2 3" xfId="20397" xr:uid="{196BE4F9-540E-46B2-A803-C457CD4BEC4C}"/>
    <cellStyle name="20% - Énfasis5 3 2 2 3 2" xfId="25953" xr:uid="{741C6189-2061-4EEE-9A7A-B0089FEBEAFA}"/>
    <cellStyle name="20% - Énfasis5 3 2 2 3 3" xfId="31447" xr:uid="{9D729FF8-C4F5-44F7-9451-A5405F914B80}"/>
    <cellStyle name="20% - Énfasis5 3 2 2 3 4" xfId="36931" xr:uid="{37B44604-081F-4185-BAC6-47DD23A78AD0}"/>
    <cellStyle name="20% - Énfasis5 3 2 2 4" xfId="23224" xr:uid="{BE33F343-2625-4C60-8B46-32069D561C62}"/>
    <cellStyle name="20% - Énfasis5 3 2 2 5" xfId="28716" xr:uid="{E9DB1636-8AE8-4522-9878-7EBC9ECAB281}"/>
    <cellStyle name="20% - Énfasis5 3 2 2 6" xfId="34200" xr:uid="{CD7C46CE-4464-4622-9816-F16BEF1C966E}"/>
    <cellStyle name="20% - Énfasis5 3 2 3" xfId="7594" xr:uid="{1FE23226-CA36-499E-AB65-BB4802BBC9C3}"/>
    <cellStyle name="20% - Énfasis5 3 2 3 2" xfId="20478" xr:uid="{7F855B40-177F-4EE9-80C0-0A9EF3C18E0D}"/>
    <cellStyle name="20% - Énfasis5 3 2 3 2 2" xfId="26034" xr:uid="{D32DCE96-563C-4271-A94D-9108D37F5443}"/>
    <cellStyle name="20% - Énfasis5 3 2 3 2 3" xfId="31528" xr:uid="{3526144E-3983-4D1E-9C4B-2D95C07F449C}"/>
    <cellStyle name="20% - Énfasis5 3 2 3 2 4" xfId="37012" xr:uid="{ACCD7B7A-5D47-4256-8E56-E5FD35F1993B}"/>
    <cellStyle name="20% - Énfasis5 3 2 3 3" xfId="23305" xr:uid="{B2233A60-8824-4A4D-96DE-B453C0AE1850}"/>
    <cellStyle name="20% - Énfasis5 3 2 3 4" xfId="28799" xr:uid="{79474832-2EB6-4FEE-8CD9-529AD0A2FD1B}"/>
    <cellStyle name="20% - Énfasis5 3 2 3 5" xfId="34283" xr:uid="{0CD9F06E-3765-4C62-A260-BBE7196C7C7B}"/>
    <cellStyle name="20% - Énfasis5 3 2 4" xfId="20291" xr:uid="{44F99CFE-DC5C-42D1-A18C-7FA8F9C8C475}"/>
    <cellStyle name="20% - Énfasis5 3 2 4 2" xfId="25851" xr:uid="{F2A0654D-B785-470D-9337-E4BC81CE83A0}"/>
    <cellStyle name="20% - Énfasis5 3 2 4 3" xfId="31345" xr:uid="{64827E10-2EA4-4A1B-B356-E8CB622951A8}"/>
    <cellStyle name="20% - Énfasis5 3 2 4 4" xfId="36829" xr:uid="{C18EB678-AEC8-4166-9407-D40E3C22AD79}"/>
    <cellStyle name="20% - Énfasis5 3 2 5" xfId="23067" xr:uid="{F6FE3CBD-48EA-4C6E-9647-89380E7316C3}"/>
    <cellStyle name="20% - Énfasis5 3 2 6" xfId="23119" xr:uid="{5EB6AF04-041C-4E68-8691-1D4C7294DC87}"/>
    <cellStyle name="20% - Énfasis5 3 2 7" xfId="28613" xr:uid="{AC4F6270-29AF-464F-A0AA-65D6D076CD5F}"/>
    <cellStyle name="20% - Énfasis5 3 2 8" xfId="34097" xr:uid="{E8C27655-B130-44B6-8B16-FE5966A70F44}"/>
    <cellStyle name="20% - Énfasis5 3 3" xfId="1164" xr:uid="{124D9F65-5248-4951-89A0-A63F801A0831}"/>
    <cellStyle name="20% - Énfasis5 3 4" xfId="1162" xr:uid="{5135E627-C165-456D-9A7B-10DD78FB7BE5}"/>
    <cellStyle name="20% - Énfasis5 4" xfId="751" xr:uid="{6A320D49-65BD-4219-B5A7-FF8F9F6C375E}"/>
    <cellStyle name="20% - Énfasis5 4 2" xfId="7511" xr:uid="{DB90D373-D425-4970-AFE9-EBFA9CA202DA}"/>
    <cellStyle name="20% - Énfasis5 4 2 2" xfId="12787" xr:uid="{AFB9B939-DFDB-4B95-B61E-D4C40DD8B39C}"/>
    <cellStyle name="20% - Énfasis5 4 2 2 2" xfId="21815" xr:uid="{58825954-8854-419E-B697-2FB33D5C614C}"/>
    <cellStyle name="20% - Énfasis5 4 2 2 2 2" xfId="27371" xr:uid="{F340B7D9-9836-4C10-BF6C-E99A7DB85256}"/>
    <cellStyle name="20% - Énfasis5 4 2 2 2 3" xfId="32865" xr:uid="{B352F1FC-CCAC-411D-A53E-29F70181FBA1}"/>
    <cellStyle name="20% - Énfasis5 4 2 2 2 4" xfId="38349" xr:uid="{2C7EFC9D-73FE-419A-B395-56C35E630D96}"/>
    <cellStyle name="20% - Énfasis5 4 2 2 3" xfId="24642" xr:uid="{C24F7E92-2006-4D01-81C9-FE4743CCC42E}"/>
    <cellStyle name="20% - Énfasis5 4 2 2 4" xfId="30136" xr:uid="{B4022EE3-ADC4-4666-9521-5E2B9E0A581B}"/>
    <cellStyle name="20% - Énfasis5 4 2 2 5" xfId="35620" xr:uid="{76385B8C-E630-4F2C-A82F-2944CDC22FE2}"/>
    <cellStyle name="20% - Énfasis5 4 2 3" xfId="20398" xr:uid="{D829B22E-3ADD-48BA-B63C-9288C8ED071A}"/>
    <cellStyle name="20% - Énfasis5 4 2 3 2" xfId="25954" xr:uid="{33E1B200-EF43-4C98-89A3-825BB53BE4E1}"/>
    <cellStyle name="20% - Énfasis5 4 2 3 3" xfId="31448" xr:uid="{FADE1E42-4C15-4061-8701-BACB50EE6342}"/>
    <cellStyle name="20% - Énfasis5 4 2 3 4" xfId="36932" xr:uid="{703E6F3D-91E8-48A1-870F-943115391895}"/>
    <cellStyle name="20% - Énfasis5 4 2 4" xfId="23225" xr:uid="{1538ECBE-D0C5-4B92-948D-934966A633C8}"/>
    <cellStyle name="20% - Énfasis5 4 2 5" xfId="28717" xr:uid="{F7D7578B-5786-4028-81F4-DE97F9E40169}"/>
    <cellStyle name="20% - Énfasis5 4 2 6" xfId="34201" xr:uid="{077D2B68-F40F-4C03-87A1-102F2B5F547F}"/>
    <cellStyle name="20% - Énfasis5 4 3" xfId="7595" xr:uid="{6347F6BF-CB4D-4537-BA5F-B757CC88B240}"/>
    <cellStyle name="20% - Énfasis5 4 3 2" xfId="20479" xr:uid="{203FA50D-2127-4A88-A177-94EE003E01E5}"/>
    <cellStyle name="20% - Énfasis5 4 3 2 2" xfId="26035" xr:uid="{CF865E7C-ACA1-4F21-AE7E-CDF34801EB5A}"/>
    <cellStyle name="20% - Énfasis5 4 3 2 3" xfId="31529" xr:uid="{D9A14328-1DB8-4550-813A-F6683CBAF640}"/>
    <cellStyle name="20% - Énfasis5 4 3 2 4" xfId="37013" xr:uid="{1374EBC0-E9E8-4D25-A48D-6359F6845011}"/>
    <cellStyle name="20% - Énfasis5 4 3 3" xfId="23306" xr:uid="{46F43947-260C-45E4-B192-0B75CB9DAD9D}"/>
    <cellStyle name="20% - Énfasis5 4 3 4" xfId="28800" xr:uid="{700B73B8-C5A5-4B77-B92D-029AE1EEBF53}"/>
    <cellStyle name="20% - Énfasis5 4 3 5" xfId="34284" xr:uid="{95ACD20F-6664-4936-933B-1DE75D201DEB}"/>
    <cellStyle name="20% - Énfasis5 4 4" xfId="20292" xr:uid="{335E1403-B890-4A8A-8596-30CC34CFC309}"/>
    <cellStyle name="20% - Énfasis5 4 4 2" xfId="25852" xr:uid="{EB4270B8-8953-43E0-AD4F-271DBF65D034}"/>
    <cellStyle name="20% - Énfasis5 4 4 3" xfId="31346" xr:uid="{FEF77A43-D87D-439A-BA60-7964BC68D0FD}"/>
    <cellStyle name="20% - Énfasis5 4 4 4" xfId="36830" xr:uid="{26FE01FD-114C-4C16-9196-7927C47A4024}"/>
    <cellStyle name="20% - Énfasis5 4 5" xfId="23068" xr:uid="{54B9D86C-AB7F-4DAD-A997-417D4B4E80DA}"/>
    <cellStyle name="20% - Énfasis5 4 6" xfId="23120" xr:uid="{4B04DC79-0BB3-453F-834C-14DFDA4417FF}"/>
    <cellStyle name="20% - Énfasis5 4 7" xfId="28614" xr:uid="{98A7E5F0-2A14-498D-973E-227DEB74BBF5}"/>
    <cellStyle name="20% - Énfasis5 4 8" xfId="34098" xr:uid="{A732B37F-594C-45D9-89E9-F9275DB4A095}"/>
    <cellStyle name="20% - Énfasis5 4 9" xfId="1165" xr:uid="{7BB7143B-4E00-4A1D-9DFB-3BD4533F4061}"/>
    <cellStyle name="20% - Énfasis5 5" xfId="752" xr:uid="{C1BD926B-AAC4-4D60-9663-6385746AFFE4}"/>
    <cellStyle name="20% - Énfasis5 5 2" xfId="12781" xr:uid="{208DEF70-D806-4B29-B213-C52D5207688F}"/>
    <cellStyle name="20% - Énfasis5 5 2 2" xfId="21812" xr:uid="{8FD409AE-4194-4ABC-9C79-C8ED6A2D9F26}"/>
    <cellStyle name="20% - Énfasis5 5 2 2 2" xfId="27368" xr:uid="{73BF4B12-7C14-4E26-91DB-8FAD32EA3009}"/>
    <cellStyle name="20% - Énfasis5 5 2 2 3" xfId="32862" xr:uid="{3F219BC5-C224-4BBB-9F12-D2DAAEB8B678}"/>
    <cellStyle name="20% - Énfasis5 5 2 2 4" xfId="38346" xr:uid="{D8541C52-A1E4-4701-8078-DDAB35C4159D}"/>
    <cellStyle name="20% - Énfasis5 5 2 3" xfId="24639" xr:uid="{4A010840-E5EC-4E31-9B6F-62A3993FB671}"/>
    <cellStyle name="20% - Énfasis5 5 2 4" xfId="30133" xr:uid="{DF9F1E3A-ED14-4079-9E77-D34529426CD8}"/>
    <cellStyle name="20% - Énfasis5 5 2 5" xfId="35617" xr:uid="{0086A305-470C-4F31-84D3-53D2C13E362A}"/>
    <cellStyle name="20% - Énfasis5 5 3" xfId="20395" xr:uid="{3EBFC4B2-71B2-4192-B278-D833746F981B}"/>
    <cellStyle name="20% - Énfasis5 5 3 2" xfId="25951" xr:uid="{D9DE6C96-B95E-485C-B2A1-9E408797557F}"/>
    <cellStyle name="20% - Énfasis5 5 3 3" xfId="31445" xr:uid="{9E36BE9F-DE74-4840-9107-EE57E89F77C1}"/>
    <cellStyle name="20% - Énfasis5 5 3 4" xfId="36929" xr:uid="{909E5334-4B4F-43F4-89BB-9063D03C632C}"/>
    <cellStyle name="20% - Énfasis5 5 4" xfId="23222" xr:uid="{4971C1AC-900D-492F-9355-9D6FAAD97F4C}"/>
    <cellStyle name="20% - Énfasis5 5 5" xfId="28714" xr:uid="{C908CAB5-B5BB-4512-85BD-887BFC06CBA7}"/>
    <cellStyle name="20% - Énfasis5 5 6" xfId="34198" xr:uid="{8722D224-EEB2-4CAF-8A63-A9E758D29D4B}"/>
    <cellStyle name="20% - Énfasis5 5 7" xfId="7508" xr:uid="{E5E30D2F-E417-443C-9F47-74CAD2F2DD11}"/>
    <cellStyle name="20% - Énfasis5 6" xfId="753" xr:uid="{6736B5D8-A4CB-4A07-A65B-C6A7628B87E2}"/>
    <cellStyle name="20% - Énfasis5 6 2" xfId="20475" xr:uid="{0B39DF2A-C6BE-4775-8BE8-3ACF6AD0D416}"/>
    <cellStyle name="20% - Énfasis5 6 2 2" xfId="26031" xr:uid="{55A7C37A-2383-44B5-AF30-7D2C0D76771E}"/>
    <cellStyle name="20% - Énfasis5 6 2 3" xfId="31525" xr:uid="{CCA3BB8B-D493-498D-B816-52CC6CCF8C51}"/>
    <cellStyle name="20% - Énfasis5 6 2 4" xfId="37009" xr:uid="{71902304-8400-4CC9-B583-5B8E44AFC145}"/>
    <cellStyle name="20% - Énfasis5 6 3" xfId="23302" xr:uid="{1D05A3E6-B8C4-42B2-97BC-92A1C9857902}"/>
    <cellStyle name="20% - Énfasis5 6 4" xfId="28796" xr:uid="{2EAB3B77-3896-4261-AF12-9C4308256C43}"/>
    <cellStyle name="20% - Énfasis5 6 5" xfId="34280" xr:uid="{9FB35183-CCB3-4C3D-AD12-08F2A3FD6CAF}"/>
    <cellStyle name="20% - Énfasis5 6 6" xfId="7591" xr:uid="{BDAE0E3A-7DD5-45CD-A7F3-8A7B57A8D824}"/>
    <cellStyle name="20% - Énfasis5 7" xfId="754" xr:uid="{4D1DABB4-9062-4585-ABB8-F8F67F7A31DB}"/>
    <cellStyle name="20% - Énfasis5 7 2" xfId="25831" xr:uid="{C5A9B206-2CD3-4A54-93DB-75B023B428C2}"/>
    <cellStyle name="20% - Énfasis5 7 3" xfId="31325" xr:uid="{6BC19B55-F6E3-4AF9-AE9F-595C2CB9F585}"/>
    <cellStyle name="20% - Énfasis5 7 4" xfId="36809" xr:uid="{FB89BD04-6AD1-4C29-B677-C12ADED6FB15}"/>
    <cellStyle name="20% - Énfasis5 7 5" xfId="20270" xr:uid="{CC7DEA44-C88D-4BCD-9D43-89AB2E04A060}"/>
    <cellStyle name="20% - Énfasis5 8" xfId="23065" xr:uid="{C8C84552-E35A-440B-8AC9-0CABE6FA6EFC}"/>
    <cellStyle name="20% - Énfasis5 9" xfId="23117" xr:uid="{FF1AE518-61EF-4697-9453-20447EE827E7}"/>
    <cellStyle name="20% - Énfasis6" xfId="39" builtinId="50" customBuiltin="1"/>
    <cellStyle name="20% - Énfasis6 2" xfId="755" xr:uid="{FE0CADEE-BDA6-4863-B398-CB25EF7C3250}"/>
    <cellStyle name="20% - Énfasis6 2 2" xfId="1167" xr:uid="{C18EB479-1F63-4E8E-BD43-8C5837475E03}"/>
    <cellStyle name="20% - Énfasis6 2 2 2" xfId="1168" xr:uid="{CD84A798-B5E6-49CE-94E2-29DF1AE70811}"/>
    <cellStyle name="20% - Énfasis6 2 2 2 2" xfId="1169" xr:uid="{730A9EE7-B4EA-44FE-9444-8D29EA875681}"/>
    <cellStyle name="20% - Énfasis6 2 2 3" xfId="1170" xr:uid="{39D2EAF0-C1D8-4139-9DC2-0B339E8566CA}"/>
    <cellStyle name="20% - Énfasis6 2 2 3 2" xfId="7512" xr:uid="{6C14014F-AE6C-4FB0-BB67-9420EF9174E7}"/>
    <cellStyle name="20% - Énfasis6 2 2 3 2 2" xfId="12789" xr:uid="{9F88C176-12B9-47AF-8778-08F74E2EB8E3}"/>
    <cellStyle name="20% - Énfasis6 2 2 3 2 2 2" xfId="21816" xr:uid="{7F6E5464-1EC8-4738-867C-58E7109DFC0C}"/>
    <cellStyle name="20% - Énfasis6 2 2 3 2 2 2 2" xfId="27372" xr:uid="{3C6B4552-90A6-491C-8F16-4D8269970ABE}"/>
    <cellStyle name="20% - Énfasis6 2 2 3 2 2 2 3" xfId="32866" xr:uid="{0A4F7AEF-9FE0-4E9F-AA79-E0DDEFFA5372}"/>
    <cellStyle name="20% - Énfasis6 2 2 3 2 2 2 4" xfId="38350" xr:uid="{2702774E-5530-4BC5-B610-957FAD403702}"/>
    <cellStyle name="20% - Énfasis6 2 2 3 2 2 3" xfId="24643" xr:uid="{22469BF7-756D-42AB-A27F-34291595AC99}"/>
    <cellStyle name="20% - Énfasis6 2 2 3 2 2 4" xfId="30137" xr:uid="{9D28CA52-2CDC-4564-A4F8-310280DCF8B8}"/>
    <cellStyle name="20% - Énfasis6 2 2 3 2 2 5" xfId="35621" xr:uid="{599E56E3-5503-4255-B513-B52551287ACC}"/>
    <cellStyle name="20% - Énfasis6 2 2 3 2 3" xfId="20399" xr:uid="{1A3DE226-7ABE-43C4-99FD-612A8262C199}"/>
    <cellStyle name="20% - Énfasis6 2 2 3 2 3 2" xfId="25955" xr:uid="{5815EA43-27D6-4407-B513-E6801601D2A3}"/>
    <cellStyle name="20% - Énfasis6 2 2 3 2 3 3" xfId="31449" xr:uid="{CF909FD1-DCEE-4811-ACDB-2717D096A457}"/>
    <cellStyle name="20% - Énfasis6 2 2 3 2 3 4" xfId="36933" xr:uid="{EF4048F7-3624-4F89-9818-91BE0A629DCB}"/>
    <cellStyle name="20% - Énfasis6 2 2 3 2 4" xfId="23226" xr:uid="{043DA149-B636-4BEB-8D89-2235648AF66A}"/>
    <cellStyle name="20% - Énfasis6 2 2 3 2 5" xfId="28718" xr:uid="{FC39232B-9586-412F-86EE-06D6DC1EC434}"/>
    <cellStyle name="20% - Énfasis6 2 2 3 2 6" xfId="34202" xr:uid="{F10B2177-CFC7-4634-B37B-7E2A66DDD905}"/>
    <cellStyle name="20% - Énfasis6 2 2 3 3" xfId="7596" xr:uid="{BA9A85C0-F03C-4FE4-8EEC-02327CCAFE2A}"/>
    <cellStyle name="20% - Énfasis6 2 2 3 3 2" xfId="20480" xr:uid="{104192AB-44CA-4639-8D77-80F94CCF2F8A}"/>
    <cellStyle name="20% - Énfasis6 2 2 3 3 2 2" xfId="26036" xr:uid="{9A60F286-B369-450C-BF0A-E98ABEB9691C}"/>
    <cellStyle name="20% - Énfasis6 2 2 3 3 2 3" xfId="31530" xr:uid="{D1026731-621A-4506-AB66-D69793527A66}"/>
    <cellStyle name="20% - Énfasis6 2 2 3 3 2 4" xfId="37014" xr:uid="{85612B64-A10E-44D4-895E-D3EEE7F2D69A}"/>
    <cellStyle name="20% - Énfasis6 2 2 3 3 3" xfId="23307" xr:uid="{96483F32-0255-433D-B496-17C8ECDCEB24}"/>
    <cellStyle name="20% - Énfasis6 2 2 3 3 4" xfId="28801" xr:uid="{D4CC530F-F0E6-49B2-8C84-DB42D03E5266}"/>
    <cellStyle name="20% - Énfasis6 2 2 3 3 5" xfId="34285" xr:uid="{01D38BEF-3183-4920-93AD-FC65A7881F5E}"/>
    <cellStyle name="20% - Énfasis6 2 2 3 4" xfId="20293" xr:uid="{F4B88911-9395-4133-A181-23FBE33CCECA}"/>
    <cellStyle name="20% - Énfasis6 2 2 3 4 2" xfId="25853" xr:uid="{6422655E-E7B1-4122-8338-474E0B766E1F}"/>
    <cellStyle name="20% - Énfasis6 2 2 3 4 3" xfId="31347" xr:uid="{9BCE8E65-6288-43CD-A3CF-00B91F1AE6DF}"/>
    <cellStyle name="20% - Énfasis6 2 2 3 4 4" xfId="36831" xr:uid="{52421CB2-E94D-41D4-ADA0-79E5E72CBF54}"/>
    <cellStyle name="20% - Énfasis6 2 2 3 5" xfId="23069" xr:uid="{C9728C30-D419-4BE9-8983-509DF618FCC7}"/>
    <cellStyle name="20% - Énfasis6 2 2 3 6" xfId="23121" xr:uid="{0597DF83-9EA0-4405-AC8E-D6728927C289}"/>
    <cellStyle name="20% - Énfasis6 2 2 3 7" xfId="28615" xr:uid="{57BEB30A-6E55-4E30-9E47-6E83D3E23222}"/>
    <cellStyle name="20% - Énfasis6 2 2 3 8" xfId="34099" xr:uid="{D6DF68FD-F849-4AB8-83D4-3D39F3145955}"/>
    <cellStyle name="20% - Énfasis6 2 3" xfId="1171" xr:uid="{262C422C-A5F7-40F5-920F-5F1C83DF2A03}"/>
    <cellStyle name="20% - Énfasis6 2 3 2" xfId="1172" xr:uid="{BE92EA48-37AC-425B-8E78-A035FA8D45C0}"/>
    <cellStyle name="20% - Énfasis6 2 3 2 2" xfId="7513" xr:uid="{F24301C5-EA2B-4036-BE53-31539AD99E71}"/>
    <cellStyle name="20% - Énfasis6 2 3 2 2 2" xfId="12791" xr:uid="{6587DE62-CC71-486D-9F0D-B316D75D1063}"/>
    <cellStyle name="20% - Énfasis6 2 3 2 2 2 2" xfId="21817" xr:uid="{87972B33-2B53-4F33-99D5-F7DDECAC4182}"/>
    <cellStyle name="20% - Énfasis6 2 3 2 2 2 2 2" xfId="27373" xr:uid="{7A2EFC92-709B-4601-A83E-792248EBD897}"/>
    <cellStyle name="20% - Énfasis6 2 3 2 2 2 2 3" xfId="32867" xr:uid="{7D8F7AB1-B8D3-45AD-8F1C-65AD16D0E3E6}"/>
    <cellStyle name="20% - Énfasis6 2 3 2 2 2 2 4" xfId="38351" xr:uid="{04932EAE-3362-44C9-8E93-46DCC786CCCC}"/>
    <cellStyle name="20% - Énfasis6 2 3 2 2 2 3" xfId="24644" xr:uid="{AF2FD7DE-F286-4ABF-A063-AFE836C8B9B7}"/>
    <cellStyle name="20% - Énfasis6 2 3 2 2 2 4" xfId="30138" xr:uid="{FA7A1F60-69B5-4878-A506-BE8E89FF9F7B}"/>
    <cellStyle name="20% - Énfasis6 2 3 2 2 2 5" xfId="35622" xr:uid="{EA90B6B1-23A0-433D-98B6-C917C42B04C2}"/>
    <cellStyle name="20% - Énfasis6 2 3 2 2 3" xfId="20400" xr:uid="{00A946B8-70DB-4F7D-A16F-F5D5575CB8CC}"/>
    <cellStyle name="20% - Énfasis6 2 3 2 2 3 2" xfId="25956" xr:uid="{9C10F40C-E6F6-4622-A8A5-32F576B65D38}"/>
    <cellStyle name="20% - Énfasis6 2 3 2 2 3 3" xfId="31450" xr:uid="{5E9966E7-2F41-4AF9-8D1F-FFFAE1FAF2B0}"/>
    <cellStyle name="20% - Énfasis6 2 3 2 2 3 4" xfId="36934" xr:uid="{6B6C9EDF-1F52-4F09-9178-40515F42A2B7}"/>
    <cellStyle name="20% - Énfasis6 2 3 2 2 4" xfId="23227" xr:uid="{B5832876-EAB6-4B37-9814-D2DF08EE10B8}"/>
    <cellStyle name="20% - Énfasis6 2 3 2 2 5" xfId="28719" xr:uid="{915FB9D8-66E0-4236-9ED6-A0F9F59C8680}"/>
    <cellStyle name="20% - Énfasis6 2 3 2 2 6" xfId="34203" xr:uid="{BCE26F5F-18D4-4723-AF8A-EDBEB9FA79B9}"/>
    <cellStyle name="20% - Énfasis6 2 3 2 3" xfId="7597" xr:uid="{FE0BEF3D-6FB7-4813-87F3-45D80371D064}"/>
    <cellStyle name="20% - Énfasis6 2 3 2 3 2" xfId="20481" xr:uid="{125C935D-2FE4-4357-8984-61216F825CE7}"/>
    <cellStyle name="20% - Énfasis6 2 3 2 3 2 2" xfId="26037" xr:uid="{F66EE41D-00F7-45A2-A51D-086EB14DBB71}"/>
    <cellStyle name="20% - Énfasis6 2 3 2 3 2 3" xfId="31531" xr:uid="{20C9D4D0-FED3-446E-90C0-DBE294E275F7}"/>
    <cellStyle name="20% - Énfasis6 2 3 2 3 2 4" xfId="37015" xr:uid="{EC907E00-4CE8-4B40-B45B-0245E841291E}"/>
    <cellStyle name="20% - Énfasis6 2 3 2 3 3" xfId="23308" xr:uid="{6C15E7EA-8182-4E5A-8E53-9B7A93F51E10}"/>
    <cellStyle name="20% - Énfasis6 2 3 2 3 4" xfId="28802" xr:uid="{64503232-3877-4D37-BE53-74D0B6152C97}"/>
    <cellStyle name="20% - Énfasis6 2 3 2 3 5" xfId="34286" xr:uid="{8667AD63-1145-4B1E-959D-ED72D90A30C7}"/>
    <cellStyle name="20% - Énfasis6 2 3 2 4" xfId="20294" xr:uid="{4341754D-BA6B-4C9A-8646-D4AC511B63F2}"/>
    <cellStyle name="20% - Énfasis6 2 3 2 4 2" xfId="25854" xr:uid="{4E21CF48-06FF-47B1-8A74-FA88D751CEA3}"/>
    <cellStyle name="20% - Énfasis6 2 3 2 4 3" xfId="31348" xr:uid="{5EC30793-7CBB-45D3-8E35-67061B55679D}"/>
    <cellStyle name="20% - Énfasis6 2 3 2 4 4" xfId="36832" xr:uid="{EDA34CCB-BE41-4BF1-8136-1B51AF3B9866}"/>
    <cellStyle name="20% - Énfasis6 2 3 2 5" xfId="23070" xr:uid="{ABCF39A1-1A2A-4646-8D61-80BE7CC2F138}"/>
    <cellStyle name="20% - Énfasis6 2 3 2 6" xfId="23122" xr:uid="{6FBBB633-DC7F-47AE-B7A4-A113A01978F5}"/>
    <cellStyle name="20% - Énfasis6 2 3 2 7" xfId="28616" xr:uid="{BFE6B5FE-296A-4E66-81A6-C6629E837B1D}"/>
    <cellStyle name="20% - Énfasis6 2 3 2 8" xfId="34100" xr:uid="{7043E9C5-B010-4108-BA0F-57844F07F1A5}"/>
    <cellStyle name="20% - Énfasis6 2 3 3" xfId="12790" xr:uid="{E7728239-AA3C-4C03-8129-B1781AC8F0AF}"/>
    <cellStyle name="20% - Énfasis6 2 4" xfId="1173" xr:uid="{576339DE-0B4F-4F44-8774-41C1D80A0A5D}"/>
    <cellStyle name="20% - Énfasis6 2 4 2" xfId="7514" xr:uid="{DC7E1A37-16F5-4748-BF61-2D26A9B54DC2}"/>
    <cellStyle name="20% - Énfasis6 2 4 2 2" xfId="12792" xr:uid="{7D6DB0F3-C236-4D08-935A-28BAC599274E}"/>
    <cellStyle name="20% - Énfasis6 2 4 2 2 2" xfId="21818" xr:uid="{13EC464A-CDAD-4BE2-90CC-016DF069E720}"/>
    <cellStyle name="20% - Énfasis6 2 4 2 2 2 2" xfId="27374" xr:uid="{2E25471D-47A0-4A5D-B11B-A4F601400E2D}"/>
    <cellStyle name="20% - Énfasis6 2 4 2 2 2 3" xfId="32868" xr:uid="{FD928E72-6DB8-4659-9BE4-23F48557D4E2}"/>
    <cellStyle name="20% - Énfasis6 2 4 2 2 2 4" xfId="38352" xr:uid="{75DFBC71-0035-471F-81DE-3530A75BF83A}"/>
    <cellStyle name="20% - Énfasis6 2 4 2 2 3" xfId="24645" xr:uid="{F470BD4F-040D-4A8D-9077-15F1206F45C3}"/>
    <cellStyle name="20% - Énfasis6 2 4 2 2 4" xfId="30139" xr:uid="{878C3682-CA3D-41B2-A68B-60ED91A6F37F}"/>
    <cellStyle name="20% - Énfasis6 2 4 2 2 5" xfId="35623" xr:uid="{564CF914-C563-4844-A136-A2F1F9355A66}"/>
    <cellStyle name="20% - Énfasis6 2 4 2 3" xfId="20401" xr:uid="{AC07F974-F1B5-484C-B4D3-E49B3E344E6C}"/>
    <cellStyle name="20% - Énfasis6 2 4 2 3 2" xfId="25957" xr:uid="{58A36D0A-8DE9-43F5-90B5-C90F4E37B820}"/>
    <cellStyle name="20% - Énfasis6 2 4 2 3 3" xfId="31451" xr:uid="{8C496AA5-2E43-434C-9571-B26DED7F92B6}"/>
    <cellStyle name="20% - Énfasis6 2 4 2 3 4" xfId="36935" xr:uid="{D76A3A57-3FFB-4AE3-88C0-39549B80F183}"/>
    <cellStyle name="20% - Énfasis6 2 4 2 4" xfId="23228" xr:uid="{19047CD1-1E08-4256-9FDD-376D8BAF7BB5}"/>
    <cellStyle name="20% - Énfasis6 2 4 2 5" xfId="28720" xr:uid="{0EB8500A-2DED-4284-92A7-9DE4EC14C696}"/>
    <cellStyle name="20% - Énfasis6 2 4 2 6" xfId="34204" xr:uid="{99DEF1CA-B412-4651-98ED-F55B289B0BD7}"/>
    <cellStyle name="20% - Énfasis6 2 4 3" xfId="7598" xr:uid="{54E0EBD9-E3A1-4AC6-B1D0-A1C22E9721A4}"/>
    <cellStyle name="20% - Énfasis6 2 4 3 2" xfId="20482" xr:uid="{6FA3757A-BA31-481B-B581-C4DFFBCA4A19}"/>
    <cellStyle name="20% - Énfasis6 2 4 3 2 2" xfId="26038" xr:uid="{3160075E-9F34-43C9-AA8D-3E4D842ED7DE}"/>
    <cellStyle name="20% - Énfasis6 2 4 3 2 3" xfId="31532" xr:uid="{8115C412-8866-4B60-8610-ABC05E9D2701}"/>
    <cellStyle name="20% - Énfasis6 2 4 3 2 4" xfId="37016" xr:uid="{94C2D287-16E2-4563-8BAC-93CB0D7C9AB6}"/>
    <cellStyle name="20% - Énfasis6 2 4 3 3" xfId="23309" xr:uid="{6FF66EA1-C11E-4457-B297-B40D85BD0C06}"/>
    <cellStyle name="20% - Énfasis6 2 4 3 4" xfId="28803" xr:uid="{5F2B69DC-21E5-4637-A96B-24D5B70F8611}"/>
    <cellStyle name="20% - Énfasis6 2 4 3 5" xfId="34287" xr:uid="{3FE1CAD3-589B-493A-B4AB-59CEE6F31FDF}"/>
    <cellStyle name="20% - Énfasis6 2 4 4" xfId="20295" xr:uid="{F720266E-07A8-41F4-8F12-322904E5B11E}"/>
    <cellStyle name="20% - Énfasis6 2 4 4 2" xfId="25855" xr:uid="{F77201D2-A8AE-4E6A-851F-8A4DFC659479}"/>
    <cellStyle name="20% - Énfasis6 2 4 4 3" xfId="31349" xr:uid="{2CB9F39D-3178-4D37-BADD-8DB028E57146}"/>
    <cellStyle name="20% - Énfasis6 2 4 4 4" xfId="36833" xr:uid="{5F92468D-B0DA-4AA7-8779-C6561E1F9A70}"/>
    <cellStyle name="20% - Énfasis6 2 4 5" xfId="23071" xr:uid="{986B37DE-146D-4041-8761-686B45F21F5E}"/>
    <cellStyle name="20% - Énfasis6 2 4 6" xfId="23123" xr:uid="{165D9852-B91C-49A8-A178-39A96E0E9349}"/>
    <cellStyle name="20% - Énfasis6 2 4 7" xfId="28617" xr:uid="{292604CD-43CB-4F48-B47D-FC7D3914104D}"/>
    <cellStyle name="20% - Énfasis6 2 4 8" xfId="34101" xr:uid="{8B6A0FBF-AE8E-45AD-B2A2-812EC6B8D8E6}"/>
    <cellStyle name="20% - Énfasis6 2 5" xfId="1174" xr:uid="{2475F1D7-74D7-4EB4-B1F3-DEEEE16817CB}"/>
    <cellStyle name="20% - Énfasis6 2 6" xfId="12788" xr:uid="{6C68CBEC-D17D-4969-9132-5C08EAB36A04}"/>
    <cellStyle name="20% - Énfasis6 2 7" xfId="15657" xr:uid="{0E24B811-2C2E-4E11-8B7D-DFF8278CF705}"/>
    <cellStyle name="20% - Énfasis6 2 8" xfId="1166" xr:uid="{02A4DAE8-3B16-4CAF-AA9C-41CF0016FE94}"/>
    <cellStyle name="20% - Énfasis6 3" xfId="756" xr:uid="{959E0101-7C3E-4F93-8107-2665875C799B}"/>
    <cellStyle name="20% - Énfasis6 3 2" xfId="1176" xr:uid="{9402DCB1-F99E-4431-A543-E354E3E6D34D}"/>
    <cellStyle name="20% - Énfasis6 3 3" xfId="1175" xr:uid="{77FCB1A8-A681-4708-B632-2AC98F5C1365}"/>
    <cellStyle name="20% - Énfasis6 4" xfId="757" xr:uid="{BE6B46C1-89BE-4C1E-99B9-8C8F3466AD3A}"/>
    <cellStyle name="20% - Énfasis6 4 2" xfId="7515" xr:uid="{526503D6-6A8C-4725-AFCE-38142DED070D}"/>
    <cellStyle name="20% - Énfasis6 4 2 2" xfId="20235" xr:uid="{8AD3F41E-D977-4B1F-95F8-0830D06229CA}"/>
    <cellStyle name="20% - Énfasis6 4 2 2 2" xfId="22969" xr:uid="{9DEC5366-5610-4A27-A095-2561779974F1}"/>
    <cellStyle name="20% - Énfasis6 4 2 2 2 2" xfId="28525" xr:uid="{52CCC826-C0DE-47E8-AC26-C1FDA124BF1C}"/>
    <cellStyle name="20% - Énfasis6 4 2 2 2 3" xfId="34019" xr:uid="{B110974F-BA28-4D43-970D-9EB94C149EA7}"/>
    <cellStyle name="20% - Énfasis6 4 2 2 2 4" xfId="39503" xr:uid="{018BFB8E-7884-49B4-B618-E7A44520CF46}"/>
    <cellStyle name="20% - Énfasis6 4 2 2 3" xfId="25796" xr:uid="{FD4AA67B-59FB-4619-A6ED-F809B930F9AC}"/>
    <cellStyle name="20% - Énfasis6 4 2 2 4" xfId="31290" xr:uid="{212F25E0-7EDD-4ECE-A71B-B9D1FE16E5C4}"/>
    <cellStyle name="20% - Énfasis6 4 2 2 5" xfId="36774" xr:uid="{48DEC8D8-3367-489C-906A-6D54F9DDF048}"/>
    <cellStyle name="20% - Énfasis6 4 2 3" xfId="20402" xr:uid="{F41F3343-EC65-4517-AA09-A09E7698A16E}"/>
    <cellStyle name="20% - Énfasis6 4 2 3 2" xfId="25958" xr:uid="{6617006B-BF46-42AF-963D-67DE115B60D2}"/>
    <cellStyle name="20% - Énfasis6 4 2 3 3" xfId="31452" xr:uid="{841DD40C-17C7-4F7C-BC6A-CDEB6702476F}"/>
    <cellStyle name="20% - Énfasis6 4 2 3 4" xfId="36936" xr:uid="{65BA736F-78DA-4FFD-87DE-FCA228C0FE1A}"/>
    <cellStyle name="20% - Énfasis6 4 2 4" xfId="23229" xr:uid="{7FBE127B-8AF7-4A23-A903-00ED60CA8040}"/>
    <cellStyle name="20% - Énfasis6 4 2 5" xfId="28721" xr:uid="{645BC213-B0EB-4CD7-902D-59B58A678F2D}"/>
    <cellStyle name="20% - Énfasis6 4 2 6" xfId="34205" xr:uid="{D0AC02B0-3CEF-413C-B747-EDA69CF51DDF}"/>
    <cellStyle name="20% - Énfasis6 4 3" xfId="7599" xr:uid="{E9120F8C-2567-4FC3-B372-5EA8A97B9FD9}"/>
    <cellStyle name="20% - Énfasis6 4 3 2" xfId="20483" xr:uid="{2EEB2667-0EA0-4873-9C92-9D32C53ABF04}"/>
    <cellStyle name="20% - Énfasis6 4 3 2 2" xfId="26039" xr:uid="{7F90BC0F-062D-4350-B0A2-6A67621A4091}"/>
    <cellStyle name="20% - Énfasis6 4 3 2 3" xfId="31533" xr:uid="{00FEBE05-B21B-4DCB-AB20-067799F9D948}"/>
    <cellStyle name="20% - Énfasis6 4 3 2 4" xfId="37017" xr:uid="{A308B92B-6A16-4AB5-A875-B52883F769DC}"/>
    <cellStyle name="20% - Énfasis6 4 3 3" xfId="23310" xr:uid="{0A5EFF47-5001-41BE-8CF0-934018A58F27}"/>
    <cellStyle name="20% - Énfasis6 4 3 4" xfId="28804" xr:uid="{9B571D89-25E3-4647-A9B3-2D53D85E4A1D}"/>
    <cellStyle name="20% - Énfasis6 4 3 5" xfId="34288" xr:uid="{27898C87-7CD6-4FFD-B095-30862115BE5F}"/>
    <cellStyle name="20% - Énfasis6 4 4" xfId="20296" xr:uid="{019E48D4-9126-4C7F-901E-52ED0830B683}"/>
    <cellStyle name="20% - Énfasis6 4 4 2" xfId="25856" xr:uid="{8DE36B39-7328-4728-B303-C40140A27584}"/>
    <cellStyle name="20% - Énfasis6 4 4 3" xfId="31350" xr:uid="{DDD25C98-D36A-4DC0-B342-A7AE50D3FF6C}"/>
    <cellStyle name="20% - Énfasis6 4 4 4" xfId="36834" xr:uid="{4E83C87D-47C8-4947-B996-8A3A49F287E0}"/>
    <cellStyle name="20% - Énfasis6 4 5" xfId="23072" xr:uid="{D6C0EB66-A29A-4FE8-AD60-0C662D5DF40E}"/>
    <cellStyle name="20% - Énfasis6 4 6" xfId="23124" xr:uid="{C697C6E8-A04D-4022-8C44-C578E0FEEB81}"/>
    <cellStyle name="20% - Énfasis6 4 7" xfId="28618" xr:uid="{1749FA01-01A7-420F-A243-8331B2DA6CC3}"/>
    <cellStyle name="20% - Énfasis6 4 8" xfId="34102" xr:uid="{49F83BA4-F2DD-4EA3-BA50-DC7EEC833C3D}"/>
    <cellStyle name="20% - Énfasis6 4 9" xfId="1177" xr:uid="{EEE4F3B3-FDCE-4EE6-B721-6C65ED4E1C9D}"/>
    <cellStyle name="20% - Énfasis6 5" xfId="758" xr:uid="{5070B2F7-1B5B-4EB7-87F7-3A0C77DFAC4C}"/>
    <cellStyle name="20% - Énfasis6 5 2" xfId="25833" xr:uid="{C6DB9DA1-0A73-4F2F-B3A8-3A3EABAE3CBD}"/>
    <cellStyle name="20% - Énfasis6 5 3" xfId="31327" xr:uid="{B411B31C-703C-4767-A104-BFD2F56D5B81}"/>
    <cellStyle name="20% - Énfasis6 5 4" xfId="36811" xr:uid="{6B91EFDB-1A73-4368-A71F-82B235699D0B}"/>
    <cellStyle name="20% - Énfasis6 5 5" xfId="20272" xr:uid="{8002AF96-1A8D-4B1D-B049-E2D8A9882591}"/>
    <cellStyle name="20% - Énfasis6 6" xfId="759" xr:uid="{104AA985-1F5F-40DD-9AD3-81F62017149A}"/>
    <cellStyle name="20% - Énfasis6 6 2" xfId="23100" xr:uid="{1537892E-8815-4671-B795-393B8B47CF34}"/>
    <cellStyle name="20% - Énfasis6 7" xfId="760" xr:uid="{5B726930-3A74-43F7-B1A5-4A4E9940ECD2}"/>
    <cellStyle name="20% - Énfasis6 7 2" xfId="28776" xr:uid="{D5A4826C-B96E-41BF-BCD1-DE026E2CFF62}"/>
    <cellStyle name="20% - Énfasis6 8" xfId="34260" xr:uid="{D9D208DB-FF14-47E1-913B-C570DD9B7AB1}"/>
    <cellStyle name="40% - Accent1" xfId="77" xr:uid="{6386861C-AE87-4149-A6CD-C37630D25D77}"/>
    <cellStyle name="40% - Accent1 2" xfId="1178" xr:uid="{65C5B8A2-36CE-4764-8850-7D9ADA345DE4}"/>
    <cellStyle name="40% - Accent1 2 2" xfId="1179" xr:uid="{FDE52A24-CD8A-43D9-82F7-8D93044101CE}"/>
    <cellStyle name="40% - Accent1 2 2 2" xfId="1180" xr:uid="{B327CE69-C25B-475C-B0E2-A641EBC63F22}"/>
    <cellStyle name="40% - Accent1 2 3" xfId="1181" xr:uid="{E87BDE81-626E-4001-8440-E1E893966666}"/>
    <cellStyle name="40% - Accent1 3" xfId="1182" xr:uid="{EC044AAD-DC5A-4BF7-88B9-897D39CFE076}"/>
    <cellStyle name="40% - Accent1 3 2" xfId="1183" xr:uid="{4C14633A-A2BD-475F-ACE6-8A1A2A0D9B15}"/>
    <cellStyle name="40% - Accent1 3 2 2" xfId="1184" xr:uid="{0427793A-CB10-4A3A-85AA-59C89037B4EB}"/>
    <cellStyle name="40% - Accent1 3 3" xfId="1185" xr:uid="{0659DB18-AA98-4727-8AAE-FB3A788FEC5B}"/>
    <cellStyle name="40% - Accent1 3 3 2" xfId="1186" xr:uid="{4F8C60D9-8FF3-4911-8634-411CDE695E1F}"/>
    <cellStyle name="40% - Accent1 3 4" xfId="1187" xr:uid="{CE638D46-2880-450A-8B65-3F2AD9256B31}"/>
    <cellStyle name="40% - Accent1 4" xfId="1188" xr:uid="{AC1C4D9B-A2D8-4F5B-92C9-9FBD665836EF}"/>
    <cellStyle name="40% - Accent1 4 2" xfId="1189" xr:uid="{98FDFD24-D192-4E9C-B211-B6608E8160F6}"/>
    <cellStyle name="40% - Accent1 5" xfId="1190" xr:uid="{CFEF8D3B-9ABD-4E65-8DAE-A3518D12E76E}"/>
    <cellStyle name="40% - Accent1 5 2" xfId="1191" xr:uid="{212C4652-A5A0-4E17-8D5B-03C8891AC5E2}"/>
    <cellStyle name="40% - Accent1 6" xfId="1192" xr:uid="{3BC75729-CD94-4532-95ED-D02CB358D5B2}"/>
    <cellStyle name="40% - Accent2" xfId="81" xr:uid="{B37EF318-8C02-4D48-BF11-98D08B0A2BE1}"/>
    <cellStyle name="40% - Accent2 2" xfId="1193" xr:uid="{9596BEAF-E71D-4D18-9E09-A4AADF8CBD4C}"/>
    <cellStyle name="40% - Accent2 2 2" xfId="1194" xr:uid="{4E71EDAB-42E3-4874-B58B-20AA85703DE7}"/>
    <cellStyle name="40% - Accent2 3" xfId="1195" xr:uid="{CB3E9F3C-D7DC-40CB-A463-FBEB1F47B083}"/>
    <cellStyle name="40% - Accent3" xfId="85" xr:uid="{79B8BE13-BF31-4F33-BCA5-7A37387760D0}"/>
    <cellStyle name="40% - Accent3 2" xfId="1196" xr:uid="{4D36F103-D44D-4B82-9F5D-91148929F048}"/>
    <cellStyle name="40% - Accent3 2 2" xfId="1197" xr:uid="{DFA4AED0-C43D-4DA6-A203-84C7B3C3DE43}"/>
    <cellStyle name="40% - Accent3 2 2 2" xfId="1198" xr:uid="{EF8F5A01-235E-42BC-B006-82AA470B99AA}"/>
    <cellStyle name="40% - Accent3 2 3" xfId="1199" xr:uid="{A78DB373-0B44-4780-A8FB-5AB1F0E363E2}"/>
    <cellStyle name="40% - Accent3 3" xfId="1200" xr:uid="{2E70B6FA-0AC4-432C-9461-6B62D0A27D8C}"/>
    <cellStyle name="40% - Accent3 3 2" xfId="1201" xr:uid="{310A7E58-7C7B-4364-AE19-19012568E742}"/>
    <cellStyle name="40% - Accent3 3 2 2" xfId="1202" xr:uid="{EA6E4988-CD85-483B-9721-DDAAE34609D9}"/>
    <cellStyle name="40% - Accent3 3 3" xfId="1203" xr:uid="{9C881225-7FAF-47D4-9AF3-D055CA72BDFE}"/>
    <cellStyle name="40% - Accent3 3 3 2" xfId="1204" xr:uid="{215DB9F5-C174-47BA-89DB-92CCBA8F5E9C}"/>
    <cellStyle name="40% - Accent3 3 4" xfId="1205" xr:uid="{DFD43F26-A174-4FC5-83E5-00661342A094}"/>
    <cellStyle name="40% - Accent3 4" xfId="1206" xr:uid="{A0EC254E-16BE-4856-9537-5C92F903FDE9}"/>
    <cellStyle name="40% - Accent3 4 2" xfId="1207" xr:uid="{871544DE-58D5-4DDE-95B2-A0F4E2664A12}"/>
    <cellStyle name="40% - Accent3 5" xfId="1208" xr:uid="{DB0AA176-9C65-4735-B3F1-F868390A434D}"/>
    <cellStyle name="40% - Accent3 5 2" xfId="1209" xr:uid="{7458630D-BC14-4ED3-8897-A72E40EB61C8}"/>
    <cellStyle name="40% - Accent3 6" xfId="1210" xr:uid="{8FBD0BCD-4C63-4C13-B209-E4E8EBF5E934}"/>
    <cellStyle name="40% - Accent4" xfId="89" xr:uid="{9516C7F5-2C88-47D4-84CF-4DF4283B11A5}"/>
    <cellStyle name="40% - Accent4 2" xfId="1211" xr:uid="{F2B64106-2D52-4F48-A22B-615956292FB5}"/>
    <cellStyle name="40% - Accent4 2 2" xfId="1212" xr:uid="{238B47DA-0419-4AE5-B0FF-90436BBCAA76}"/>
    <cellStyle name="40% - Accent4 2 2 2" xfId="1213" xr:uid="{788BE2D5-002F-4F62-9020-7F2898EA52F4}"/>
    <cellStyle name="40% - Accent4 2 3" xfId="1214" xr:uid="{5BE526CB-516D-4283-B324-70A7FF3235CA}"/>
    <cellStyle name="40% - Accent4 3" xfId="1215" xr:uid="{807B42C9-2475-4E80-B9B8-385D6E5DC771}"/>
    <cellStyle name="40% - Accent4 3 2" xfId="1216" xr:uid="{877F0A3E-457B-49F5-A45E-400F595DCC5B}"/>
    <cellStyle name="40% - Accent4 3 2 2" xfId="1217" xr:uid="{D8CA131F-B813-4B39-9F49-76EB57F789A5}"/>
    <cellStyle name="40% - Accent4 3 3" xfId="1218" xr:uid="{CEEF0B2E-9ED0-464C-B947-29B319C0E821}"/>
    <cellStyle name="40% - Accent4 3 3 2" xfId="1219" xr:uid="{93CFA717-6F90-4FBE-81CF-A02B432F0C0E}"/>
    <cellStyle name="40% - Accent4 3 4" xfId="1220" xr:uid="{9824FC44-6889-4A60-9DB3-F2997A2329B9}"/>
    <cellStyle name="40% - Accent4 4" xfId="1221" xr:uid="{F9A0682F-E3E2-484B-99FD-06C2F55009C8}"/>
    <cellStyle name="40% - Accent4 4 2" xfId="1222" xr:uid="{31328CEF-B52F-4C04-A9E8-99D1043DF921}"/>
    <cellStyle name="40% - Accent4 5" xfId="1223" xr:uid="{13DD33FA-7163-4D13-8657-C5D203C10AD4}"/>
    <cellStyle name="40% - Accent4 5 2" xfId="1224" xr:uid="{B34C7458-7084-4675-956D-0F192DC827AC}"/>
    <cellStyle name="40% - Accent4 6" xfId="1225" xr:uid="{03681046-6D93-4ECA-8109-FCFD768F5ECF}"/>
    <cellStyle name="40% - Accent5" xfId="93" xr:uid="{99177440-EA9B-4AF3-875F-041631043426}"/>
    <cellStyle name="40% - Accent5 2" xfId="1226" xr:uid="{CA3F8722-F374-4945-BFF4-0E8578EE5BD9}"/>
    <cellStyle name="40% - Accent5 2 2" xfId="1227" xr:uid="{FCC7BAB2-557A-457E-A94C-F0AC8C5CCDBF}"/>
    <cellStyle name="40% - Accent5 2 2 2" xfId="1228" xr:uid="{5D6C3A7C-EA2D-4991-8D8B-674A84DD5AFE}"/>
    <cellStyle name="40% - Accent5 2 3" xfId="1229" xr:uid="{FE7A30B5-F01F-4A1E-932A-57794F9EBD97}"/>
    <cellStyle name="40% - Accent5 3" xfId="1230" xr:uid="{F9EF3187-0CA9-421B-9970-F1D25844AA9B}"/>
    <cellStyle name="40% - Accent5 3 2" xfId="1231" xr:uid="{D3F50FFD-872B-42C4-9A40-D31D9C946499}"/>
    <cellStyle name="40% - Accent5 3 2 2" xfId="1232" xr:uid="{D41F9D09-BBE8-48CF-A98B-1AF0E6BCCBF3}"/>
    <cellStyle name="40% - Accent5 3 3" xfId="1233" xr:uid="{D73DCB25-F985-4235-8B57-915954E9F08B}"/>
    <cellStyle name="40% - Accent5 3 3 2" xfId="1234" xr:uid="{ECEDAEC6-1EF2-4D6D-8290-0057B11146C4}"/>
    <cellStyle name="40% - Accent5 3 4" xfId="1235" xr:uid="{688B8AB3-0660-4FE4-A7DA-0E9891BCCC29}"/>
    <cellStyle name="40% - Accent5 4" xfId="1236" xr:uid="{80B5E97A-9846-4AFF-8CC8-B093461F97F6}"/>
    <cellStyle name="40% - Accent5 4 2" xfId="1237" xr:uid="{A91E9425-D74A-412A-8BDE-EF7DCC063FD4}"/>
    <cellStyle name="40% - Accent5 5" xfId="1238" xr:uid="{19876450-D21E-4643-9C24-9A70B080CA83}"/>
    <cellStyle name="40% - Accent5 5 2" xfId="1239" xr:uid="{F774E89D-75FC-4B0E-9B65-AA79BE8AB654}"/>
    <cellStyle name="40% - Accent5 6" xfId="1240" xr:uid="{8CCBE19A-EFA2-410C-BCC4-14A84D2617BF}"/>
    <cellStyle name="40% - Accent6" xfId="97" xr:uid="{F4FD6752-E117-4728-92C3-73554EEA28A1}"/>
    <cellStyle name="40% - Accent6 2" xfId="1241" xr:uid="{D1C9C2A4-42DD-431D-88F8-563AC2D0FBD6}"/>
    <cellStyle name="40% - Accent6 2 2" xfId="1242" xr:uid="{41F2C3B2-529D-48CB-A61A-B154F016B799}"/>
    <cellStyle name="40% - Accent6 2 2 2" xfId="1243" xr:uid="{35AA1ABF-B53A-4AB9-871E-4639BE90EE58}"/>
    <cellStyle name="40% - Accent6 2 3" xfId="1244" xr:uid="{F012AB62-F853-4A4C-A304-8016A147E81D}"/>
    <cellStyle name="40% - Accent6 3" xfId="1245" xr:uid="{B85FA6F9-0241-4796-8D9E-DBC6F72385AB}"/>
    <cellStyle name="40% - Accent6 3 2" xfId="1246" xr:uid="{D30A519E-22C9-421A-A4EC-722DA35DBA91}"/>
    <cellStyle name="40% - Accent6 3 2 2" xfId="1247" xr:uid="{667159B8-9637-4106-8305-EF8EB76B9184}"/>
    <cellStyle name="40% - Accent6 3 3" xfId="1248" xr:uid="{8162D17B-49EA-4EB7-B21B-88800B46746A}"/>
    <cellStyle name="40% - Accent6 3 3 2" xfId="1249" xr:uid="{7D703F4F-84B3-43E0-B372-FA57D70D21FA}"/>
    <cellStyle name="40% - Accent6 3 4" xfId="1250" xr:uid="{FED3563B-F2DF-419C-8333-971FE33F1484}"/>
    <cellStyle name="40% - Accent6 4" xfId="1251" xr:uid="{2A0440B3-7A28-4605-9299-15C0A9113ED7}"/>
    <cellStyle name="40% - Accent6 4 2" xfId="1252" xr:uid="{8DFF8801-27FC-4506-A86E-C6B9AECC5903}"/>
    <cellStyle name="40% - Accent6 5" xfId="1253" xr:uid="{BB161ABA-F089-4ED5-8012-CE1A40F94304}"/>
    <cellStyle name="40% - Accent6 5 2" xfId="1254" xr:uid="{ECD74166-F53D-4C97-8607-8629651A9851}"/>
    <cellStyle name="40% - Accent6 6" xfId="1255" xr:uid="{2A4D2CD8-E763-461D-9539-BEC04B135B78}"/>
    <cellStyle name="40% - Énfasis1" xfId="20" builtinId="31" customBuiltin="1"/>
    <cellStyle name="40% - Énfasis1 2" xfId="761" xr:uid="{76223DF6-0D79-43DF-BBFA-326201F6ADDF}"/>
    <cellStyle name="40% - Énfasis1 2 2" xfId="1257" xr:uid="{5C80997B-4DE2-4597-9E98-954B83155081}"/>
    <cellStyle name="40% - Énfasis1 2 2 2" xfId="1258" xr:uid="{7CAA046E-E09F-47BC-AFF9-97938F2050F3}"/>
    <cellStyle name="40% - Énfasis1 2 2 2 2" xfId="1259" xr:uid="{B7FB37F9-5B9D-4E2C-88FC-349B3EE7DC63}"/>
    <cellStyle name="40% - Énfasis1 2 2 3" xfId="1260" xr:uid="{E377D4C8-05AF-4E13-807D-B1AEECC1EBD8}"/>
    <cellStyle name="40% - Énfasis1 2 2 3 2" xfId="7516" xr:uid="{7B542DD5-D4A9-4203-BEA3-0057A571CF04}"/>
    <cellStyle name="40% - Énfasis1 2 2 3 2 2" xfId="12794" xr:uid="{8C4EE85E-BF39-4C6F-8AAB-2D0134D80CDD}"/>
    <cellStyle name="40% - Énfasis1 2 2 3 2 2 2" xfId="21819" xr:uid="{1DB06B8E-D159-4441-88BC-8305C64923DC}"/>
    <cellStyle name="40% - Énfasis1 2 2 3 2 2 2 2" xfId="27375" xr:uid="{0D93D712-95CB-4168-AC1F-2BFAF8FBE260}"/>
    <cellStyle name="40% - Énfasis1 2 2 3 2 2 2 3" xfId="32869" xr:uid="{CD9D5CB1-66A7-49EC-811B-D5EF6D83C3E2}"/>
    <cellStyle name="40% - Énfasis1 2 2 3 2 2 2 4" xfId="38353" xr:uid="{5718D4EF-C067-41D1-BC86-BEAF73354983}"/>
    <cellStyle name="40% - Énfasis1 2 2 3 2 2 3" xfId="24646" xr:uid="{9F0C4FFB-2506-44B8-92BE-65941C1E18D4}"/>
    <cellStyle name="40% - Énfasis1 2 2 3 2 2 4" xfId="30140" xr:uid="{CB48E3E3-9D72-4430-86D4-38FBC37B39A0}"/>
    <cellStyle name="40% - Énfasis1 2 2 3 2 2 5" xfId="35624" xr:uid="{895FA4DA-90B9-4002-A726-863F6C5C6B0B}"/>
    <cellStyle name="40% - Énfasis1 2 2 3 2 3" xfId="20403" xr:uid="{8E271D93-230C-42C2-B5C2-739E0240B0A9}"/>
    <cellStyle name="40% - Énfasis1 2 2 3 2 3 2" xfId="25959" xr:uid="{C7215165-9037-4B53-A1E4-D003D4B8D229}"/>
    <cellStyle name="40% - Énfasis1 2 2 3 2 3 3" xfId="31453" xr:uid="{A1E2A96E-6FA1-4427-A4B5-289F23B1D518}"/>
    <cellStyle name="40% - Énfasis1 2 2 3 2 3 4" xfId="36937" xr:uid="{9EFED8D2-2F75-4880-B102-5EB6597B9B8E}"/>
    <cellStyle name="40% - Énfasis1 2 2 3 2 4" xfId="23230" xr:uid="{93BD63AC-B986-4F19-B50B-81D2A0F43CC2}"/>
    <cellStyle name="40% - Énfasis1 2 2 3 2 5" xfId="28722" xr:uid="{A72C3BC7-3849-48BC-814B-A6AD72199C2F}"/>
    <cellStyle name="40% - Énfasis1 2 2 3 2 6" xfId="34206" xr:uid="{098F18C6-7F38-4103-823B-A07A4FA0E1A3}"/>
    <cellStyle name="40% - Énfasis1 2 2 3 3" xfId="7613" xr:uid="{EA6448D9-A8C8-4099-8A83-DEB67443C6F2}"/>
    <cellStyle name="40% - Énfasis1 2 2 3 3 2" xfId="20497" xr:uid="{9641D312-95B4-447E-94D7-82CCE1571B0B}"/>
    <cellStyle name="40% - Énfasis1 2 2 3 3 2 2" xfId="26053" xr:uid="{2D076D10-2E64-4CD2-A2A3-52720423A134}"/>
    <cellStyle name="40% - Énfasis1 2 2 3 3 2 3" xfId="31547" xr:uid="{10C3CEAC-D4CA-4DAA-A525-1E97AFFC350D}"/>
    <cellStyle name="40% - Énfasis1 2 2 3 3 2 4" xfId="37031" xr:uid="{6274C70A-3C66-4CFE-B1B5-157917B7BA66}"/>
    <cellStyle name="40% - Énfasis1 2 2 3 3 3" xfId="23324" xr:uid="{B2B0E8E1-52D9-4C76-B6D7-D5B6A456CD06}"/>
    <cellStyle name="40% - Énfasis1 2 2 3 3 4" xfId="28818" xr:uid="{E248FC14-BA55-4A4C-AE32-3BC471BFD800}"/>
    <cellStyle name="40% - Énfasis1 2 2 3 3 5" xfId="34302" xr:uid="{063FFC48-B82D-4C21-81A6-E867B0C960BF}"/>
    <cellStyle name="40% - Énfasis1 2 2 3 4" xfId="20297" xr:uid="{E65119AA-F3B3-4E8C-AFD5-360A09AFCD38}"/>
    <cellStyle name="40% - Énfasis1 2 2 3 4 2" xfId="25857" xr:uid="{26587201-09AF-4B10-B446-7277422A52DA}"/>
    <cellStyle name="40% - Énfasis1 2 2 3 4 3" xfId="31351" xr:uid="{69B20E12-6B54-4A7E-9B1F-B831A64760AD}"/>
    <cellStyle name="40% - Énfasis1 2 2 3 4 4" xfId="36835" xr:uid="{07F05DAF-711C-4AA0-AE2D-7ED0362CE3FE}"/>
    <cellStyle name="40% - Énfasis1 2 2 3 5" xfId="23073" xr:uid="{BCF305C4-E8DE-44F7-B9BD-47AE5F0C76AF}"/>
    <cellStyle name="40% - Énfasis1 2 2 3 6" xfId="23125" xr:uid="{3A18EAE5-19DA-42F5-A349-DAB26D2FB877}"/>
    <cellStyle name="40% - Énfasis1 2 2 3 7" xfId="28619" xr:uid="{9C643D58-7C37-468E-B366-8DCAED463E02}"/>
    <cellStyle name="40% - Énfasis1 2 2 3 8" xfId="34103" xr:uid="{7CB354CC-59B0-41D5-AFF5-7FC9E5BA501E}"/>
    <cellStyle name="40% - Énfasis1 2 3" xfId="1261" xr:uid="{91C7B979-20FF-489B-9F65-F99170E18C9D}"/>
    <cellStyle name="40% - Énfasis1 2 3 2" xfId="1262" xr:uid="{022E93D4-5D01-488D-B2FD-690D1663A045}"/>
    <cellStyle name="40% - Énfasis1 2 3 2 2" xfId="7517" xr:uid="{E224A58C-5771-4E0C-8D0D-8AD6720F523D}"/>
    <cellStyle name="40% - Énfasis1 2 3 2 2 2" xfId="12796" xr:uid="{89D75D4B-90C5-48D3-B3BD-6C9C9D382B44}"/>
    <cellStyle name="40% - Énfasis1 2 3 2 2 2 2" xfId="21820" xr:uid="{F3FEDCC6-47D9-416D-93A2-75FAAEA659B6}"/>
    <cellStyle name="40% - Énfasis1 2 3 2 2 2 2 2" xfId="27376" xr:uid="{9EC14445-3BC5-4F85-8D02-0466DFCDC60B}"/>
    <cellStyle name="40% - Énfasis1 2 3 2 2 2 2 3" xfId="32870" xr:uid="{2CB7FB25-26E6-42C5-AE6E-60EFDDDF1647}"/>
    <cellStyle name="40% - Énfasis1 2 3 2 2 2 2 4" xfId="38354" xr:uid="{CD9DB340-3BB3-4C1B-83DD-BE232E6A4A96}"/>
    <cellStyle name="40% - Énfasis1 2 3 2 2 2 3" xfId="24647" xr:uid="{F5CE6607-331B-4DF0-A1B7-72A46F2B35CE}"/>
    <cellStyle name="40% - Énfasis1 2 3 2 2 2 4" xfId="30141" xr:uid="{4B70B301-E1D5-4EE9-98D9-DBDC8FBB1B65}"/>
    <cellStyle name="40% - Énfasis1 2 3 2 2 2 5" xfId="35625" xr:uid="{D6D3AA32-4B34-478E-A801-E8DF3DB64D15}"/>
    <cellStyle name="40% - Énfasis1 2 3 2 2 3" xfId="20404" xr:uid="{1F769A90-A0A2-4067-83BD-D1D817E4085A}"/>
    <cellStyle name="40% - Énfasis1 2 3 2 2 3 2" xfId="25960" xr:uid="{F28DD563-A2DB-4BB9-B319-09E720421503}"/>
    <cellStyle name="40% - Énfasis1 2 3 2 2 3 3" xfId="31454" xr:uid="{7BFE7DC9-7EA1-46A4-B949-EA7C184663AB}"/>
    <cellStyle name="40% - Énfasis1 2 3 2 2 3 4" xfId="36938" xr:uid="{62318EAF-49C5-462D-958C-EF15DD09F9A0}"/>
    <cellStyle name="40% - Énfasis1 2 3 2 2 4" xfId="23231" xr:uid="{F014B44D-22D4-41AF-B40A-3CC8F79678D7}"/>
    <cellStyle name="40% - Énfasis1 2 3 2 2 5" xfId="28723" xr:uid="{DE2D61F3-5CE4-487D-B738-B8D7ACEF4825}"/>
    <cellStyle name="40% - Énfasis1 2 3 2 2 6" xfId="34207" xr:uid="{76B21847-05B1-4651-9FD0-714861009E9B}"/>
    <cellStyle name="40% - Énfasis1 2 3 2 3" xfId="7614" xr:uid="{46498D73-4B0D-4F17-8D3E-9FB60DB39535}"/>
    <cellStyle name="40% - Énfasis1 2 3 2 3 2" xfId="20498" xr:uid="{CA2153B8-1AD2-4C20-B900-A0A441A86B0F}"/>
    <cellStyle name="40% - Énfasis1 2 3 2 3 2 2" xfId="26054" xr:uid="{1F757E47-1A9D-4533-9680-E99AADA1548B}"/>
    <cellStyle name="40% - Énfasis1 2 3 2 3 2 3" xfId="31548" xr:uid="{CC6652AD-1B97-4905-826F-978C953FF528}"/>
    <cellStyle name="40% - Énfasis1 2 3 2 3 2 4" xfId="37032" xr:uid="{C589E170-C8E7-48F5-AE20-8A29DA38F926}"/>
    <cellStyle name="40% - Énfasis1 2 3 2 3 3" xfId="23325" xr:uid="{39F4A1C5-2F08-47CF-9924-65A7FE66F4F6}"/>
    <cellStyle name="40% - Énfasis1 2 3 2 3 4" xfId="28819" xr:uid="{5D88FAFE-A434-4AF9-AEEF-DD75C3645D63}"/>
    <cellStyle name="40% - Énfasis1 2 3 2 3 5" xfId="34303" xr:uid="{406A51C3-27C1-4A3C-B403-DC36E7CEC352}"/>
    <cellStyle name="40% - Énfasis1 2 3 2 4" xfId="20298" xr:uid="{2F9131C0-12AB-40C6-BAB9-15382EADAE40}"/>
    <cellStyle name="40% - Énfasis1 2 3 2 4 2" xfId="25858" xr:uid="{0913C3F2-1F80-4C80-8744-62919115F62F}"/>
    <cellStyle name="40% - Énfasis1 2 3 2 4 3" xfId="31352" xr:uid="{EFEF6A75-D9BE-4ADF-AC57-368F78742D0A}"/>
    <cellStyle name="40% - Énfasis1 2 3 2 4 4" xfId="36836" xr:uid="{E938E688-85E6-4656-BEF7-F14A49997B09}"/>
    <cellStyle name="40% - Énfasis1 2 3 2 5" xfId="23074" xr:uid="{0E8C1569-DA16-42FF-B72F-86D97B1F6F8E}"/>
    <cellStyle name="40% - Énfasis1 2 3 2 6" xfId="23126" xr:uid="{4F778D8E-A7C0-4CA5-B69D-0A650C8CD107}"/>
    <cellStyle name="40% - Énfasis1 2 3 2 7" xfId="28620" xr:uid="{DE93D09E-14A0-4C89-B5E6-E379CD07AAFE}"/>
    <cellStyle name="40% - Énfasis1 2 3 2 8" xfId="34104" xr:uid="{ED99FA19-1D22-42A6-AA22-3D451F074FE2}"/>
    <cellStyle name="40% - Énfasis1 2 3 3" xfId="12795" xr:uid="{40A03EE9-ED5D-4BB4-9163-814D30F4DBB7}"/>
    <cellStyle name="40% - Énfasis1 2 4" xfId="1263" xr:uid="{B4709338-591A-482B-BE54-FD2FE30117B5}"/>
    <cellStyle name="40% - Énfasis1 2 4 2" xfId="7518" xr:uid="{4FADE2AA-8008-4180-95CE-D653E5D100F0}"/>
    <cellStyle name="40% - Énfasis1 2 4 2 2" xfId="12797" xr:uid="{623EFBDA-4BE2-4868-8461-E7E7231C2070}"/>
    <cellStyle name="40% - Énfasis1 2 4 2 2 2" xfId="21821" xr:uid="{5FBCDD3F-E4AC-4565-BDBC-69D26100AA8F}"/>
    <cellStyle name="40% - Énfasis1 2 4 2 2 2 2" xfId="27377" xr:uid="{F2C7614B-4D3A-477D-9B03-25ABBE5C5ECC}"/>
    <cellStyle name="40% - Énfasis1 2 4 2 2 2 3" xfId="32871" xr:uid="{8DB9A664-EB30-40EF-A0A3-4A6EC59B8AA4}"/>
    <cellStyle name="40% - Énfasis1 2 4 2 2 2 4" xfId="38355" xr:uid="{58D9C52C-A620-49DE-8CEA-D98F56B52AD7}"/>
    <cellStyle name="40% - Énfasis1 2 4 2 2 3" xfId="24648" xr:uid="{6B456623-35B3-4B3E-B042-E2CE2F8C2238}"/>
    <cellStyle name="40% - Énfasis1 2 4 2 2 4" xfId="30142" xr:uid="{34F82FC0-8981-4E1F-AEB1-A3C89D953A27}"/>
    <cellStyle name="40% - Énfasis1 2 4 2 2 5" xfId="35626" xr:uid="{92BF047C-7ECF-47E9-804B-A1E554E9A406}"/>
    <cellStyle name="40% - Énfasis1 2 4 2 3" xfId="20405" xr:uid="{009D2865-14B5-4568-A506-070BA786A372}"/>
    <cellStyle name="40% - Énfasis1 2 4 2 3 2" xfId="25961" xr:uid="{95F4BE98-A4C5-4A42-B733-FE5DD7612E56}"/>
    <cellStyle name="40% - Énfasis1 2 4 2 3 3" xfId="31455" xr:uid="{9A347BC8-5460-4440-A749-F623387179A2}"/>
    <cellStyle name="40% - Énfasis1 2 4 2 3 4" xfId="36939" xr:uid="{C6735A14-861C-4EEE-8B1D-F0A8DC15B51C}"/>
    <cellStyle name="40% - Énfasis1 2 4 2 4" xfId="23232" xr:uid="{4F2233A3-62DF-4B77-996A-2C36224F455B}"/>
    <cellStyle name="40% - Énfasis1 2 4 2 5" xfId="28724" xr:uid="{AFF6E8D6-A2C0-4BE2-BBB5-9A9907FA5E47}"/>
    <cellStyle name="40% - Énfasis1 2 4 2 6" xfId="34208" xr:uid="{D5FEE68D-D53F-4A56-9949-9957D62F83E2}"/>
    <cellStyle name="40% - Énfasis1 2 4 3" xfId="7615" xr:uid="{828AA33D-5673-4451-8EEF-8B94659AC8C5}"/>
    <cellStyle name="40% - Énfasis1 2 4 3 2" xfId="20499" xr:uid="{81E65096-A709-4147-8034-B34C2073567F}"/>
    <cellStyle name="40% - Énfasis1 2 4 3 2 2" xfId="26055" xr:uid="{F5CD2B0C-9AC2-4538-93F7-EE7B125E1D13}"/>
    <cellStyle name="40% - Énfasis1 2 4 3 2 3" xfId="31549" xr:uid="{80518F8D-5637-4B97-A0BF-9E0F5290AC31}"/>
    <cellStyle name="40% - Énfasis1 2 4 3 2 4" xfId="37033" xr:uid="{A0950013-5F88-4554-91AE-49AF9240D583}"/>
    <cellStyle name="40% - Énfasis1 2 4 3 3" xfId="23326" xr:uid="{BBE7C22B-338D-44E5-A09B-5EABE3C30C16}"/>
    <cellStyle name="40% - Énfasis1 2 4 3 4" xfId="28820" xr:uid="{C4723EAF-7F0A-45AB-8C8B-EF575AFE52A7}"/>
    <cellStyle name="40% - Énfasis1 2 4 3 5" xfId="34304" xr:uid="{9EC23933-B3A7-4113-81D9-07409034BC79}"/>
    <cellStyle name="40% - Énfasis1 2 4 4" xfId="20299" xr:uid="{D5F0E1F5-359F-4853-B18A-78E3EEBDE257}"/>
    <cellStyle name="40% - Énfasis1 2 4 4 2" xfId="25859" xr:uid="{806A5D87-FF9F-4387-B55A-E995EE37EFF4}"/>
    <cellStyle name="40% - Énfasis1 2 4 4 3" xfId="31353" xr:uid="{023C86E5-B3A7-40B9-A368-56CE98936BA4}"/>
    <cellStyle name="40% - Énfasis1 2 4 4 4" xfId="36837" xr:uid="{61C658B7-8E5A-4859-86B2-F2E86986E8BD}"/>
    <cellStyle name="40% - Énfasis1 2 4 5" xfId="23075" xr:uid="{D67C9E2C-A8F2-4F46-B82A-CA1C5A263E13}"/>
    <cellStyle name="40% - Énfasis1 2 4 6" xfId="23127" xr:uid="{96D1BE35-B561-4239-BA60-4AA9AC9337BB}"/>
    <cellStyle name="40% - Énfasis1 2 4 7" xfId="28621" xr:uid="{71CB4170-269C-45FE-BDB6-88475F189D9E}"/>
    <cellStyle name="40% - Énfasis1 2 4 8" xfId="34105" xr:uid="{6BCE9D6D-4C15-4BF5-9FA0-61169D122BE1}"/>
    <cellStyle name="40% - Énfasis1 2 5" xfId="1264" xr:uid="{B50985AA-E385-46E2-A3ED-9ACD18F7BF0B}"/>
    <cellStyle name="40% - Énfasis1 2 6" xfId="12793" xr:uid="{51D7AB6E-3A49-4162-9736-4A1C30EDE177}"/>
    <cellStyle name="40% - Énfasis1 2 7" xfId="15658" xr:uid="{DB5FDBE4-5DF6-4D73-9CDA-B4704BB7E277}"/>
    <cellStyle name="40% - Énfasis1 2 8" xfId="1256" xr:uid="{9DBC3143-6E56-49EB-BEBE-7D216826227B}"/>
    <cellStyle name="40% - Énfasis1 3" xfId="762" xr:uid="{24AB2A1C-8DE4-45FC-B748-FFC976D4B58D}"/>
    <cellStyle name="40% - Énfasis1 3 2" xfId="1266" xr:uid="{8025CE65-4C9B-41CD-A667-94AB193102EA}"/>
    <cellStyle name="40% - Énfasis1 3 3" xfId="1265" xr:uid="{9B3C1662-988C-438B-B368-E49DD6CC2F1E}"/>
    <cellStyle name="40% - Énfasis1 4" xfId="763" xr:uid="{40CEB420-BE75-4B4D-8403-2F298084B44F}"/>
    <cellStyle name="40% - Énfasis1 4 2" xfId="7519" xr:uid="{C0ECDE3D-CC37-4E11-ABB6-4A37FFC9E6C1}"/>
    <cellStyle name="40% - Énfasis1 4 2 2" xfId="12798" xr:uid="{2859EB2B-C392-4157-B13A-5EDC8A8D690F}"/>
    <cellStyle name="40% - Énfasis1 4 2 2 2" xfId="21822" xr:uid="{5A004C7B-8FB2-4AD0-9D25-276246505711}"/>
    <cellStyle name="40% - Énfasis1 4 2 2 2 2" xfId="27378" xr:uid="{A2EFF2D7-763E-486C-8AD6-2B1747DFD6A0}"/>
    <cellStyle name="40% - Énfasis1 4 2 2 2 3" xfId="32872" xr:uid="{9702C009-7D4B-4FE8-9076-6F24A3315617}"/>
    <cellStyle name="40% - Énfasis1 4 2 2 2 4" xfId="38356" xr:uid="{D6EC1967-09B7-4CDC-8FD8-646D0D273547}"/>
    <cellStyle name="40% - Énfasis1 4 2 2 3" xfId="24649" xr:uid="{35147BF8-F3D4-4424-A28E-AB48E6E19FCD}"/>
    <cellStyle name="40% - Énfasis1 4 2 2 4" xfId="30143" xr:uid="{52CE7712-F1EE-49A2-9818-F93971BE9A94}"/>
    <cellStyle name="40% - Énfasis1 4 2 2 5" xfId="35627" xr:uid="{6F8DC59C-29C6-4352-BA2A-A0A80C028D37}"/>
    <cellStyle name="40% - Énfasis1 4 2 3" xfId="20406" xr:uid="{490A05FC-6EF2-4B05-8B93-B4F5E64213BD}"/>
    <cellStyle name="40% - Énfasis1 4 2 3 2" xfId="25962" xr:uid="{F2A38257-F753-43A5-9D0D-703586FFD3E8}"/>
    <cellStyle name="40% - Énfasis1 4 2 3 3" xfId="31456" xr:uid="{45BA1073-1396-4F16-8208-84C5506E4546}"/>
    <cellStyle name="40% - Énfasis1 4 2 3 4" xfId="36940" xr:uid="{06B52FAB-8F91-4B72-ACD0-8325C4DFB344}"/>
    <cellStyle name="40% - Énfasis1 4 2 4" xfId="23233" xr:uid="{49C15C27-8100-41F1-B012-2AEF104F243B}"/>
    <cellStyle name="40% - Énfasis1 4 2 5" xfId="28725" xr:uid="{19F960A6-E858-471A-8D87-A6FB5ECA19CE}"/>
    <cellStyle name="40% - Énfasis1 4 2 6" xfId="34209" xr:uid="{609D6658-6BB1-4655-A647-6102386CA18B}"/>
    <cellStyle name="40% - Énfasis1 4 3" xfId="7616" xr:uid="{4E39B61A-3F0F-4DE3-9227-BA6EF7132D58}"/>
    <cellStyle name="40% - Énfasis1 4 3 2" xfId="20500" xr:uid="{FC2934F5-44C5-4C2F-9369-C44D23B72259}"/>
    <cellStyle name="40% - Énfasis1 4 3 2 2" xfId="26056" xr:uid="{764A19CE-D220-48C4-9B55-3B6397A2C47A}"/>
    <cellStyle name="40% - Énfasis1 4 3 2 3" xfId="31550" xr:uid="{DA2B3D72-F0C8-4319-9C0F-2E6165965D8C}"/>
    <cellStyle name="40% - Énfasis1 4 3 2 4" xfId="37034" xr:uid="{B64C3B77-F173-4D1A-AB86-CEDC371DAA8C}"/>
    <cellStyle name="40% - Énfasis1 4 3 3" xfId="23327" xr:uid="{DCBC0EDF-0103-4C61-AFCE-26A310DDCDCF}"/>
    <cellStyle name="40% - Énfasis1 4 3 4" xfId="28821" xr:uid="{E1A2F9ED-8BCA-4E5E-87B6-56995C8D95BA}"/>
    <cellStyle name="40% - Énfasis1 4 3 5" xfId="34305" xr:uid="{B37CF287-C3BE-4A74-BA0C-9F4FE0009BE5}"/>
    <cellStyle name="40% - Énfasis1 4 4" xfId="20300" xr:uid="{EFFA6243-A9F4-40B0-A9E5-8BCB93E19FB6}"/>
    <cellStyle name="40% - Énfasis1 4 4 2" xfId="25860" xr:uid="{3BA69B86-9A08-4179-B5B6-E95FD5CAC692}"/>
    <cellStyle name="40% - Énfasis1 4 4 3" xfId="31354" xr:uid="{1116FAA5-4206-4CA0-AADE-32E723D63A93}"/>
    <cellStyle name="40% - Énfasis1 4 4 4" xfId="36838" xr:uid="{773B1006-F424-468D-8786-CDE23FC5A2AE}"/>
    <cellStyle name="40% - Énfasis1 4 5" xfId="23076" xr:uid="{09E2CC75-0C73-43CB-A905-C0FE33BE0393}"/>
    <cellStyle name="40% - Énfasis1 4 6" xfId="23128" xr:uid="{3D2F6B57-19CA-4351-885A-AF4FFEE56D5D}"/>
    <cellStyle name="40% - Énfasis1 4 7" xfId="28622" xr:uid="{761C2C14-9EC1-406C-A03F-F47849A4805E}"/>
    <cellStyle name="40% - Énfasis1 4 8" xfId="34106" xr:uid="{E5C8307A-1A4C-4968-B705-740E7486934E}"/>
    <cellStyle name="40% - Énfasis1 4 9" xfId="1267" xr:uid="{2B9EFAFE-DCF3-41E3-9585-A3C8C7D8E537}"/>
    <cellStyle name="40% - Énfasis1 5" xfId="764" xr:uid="{7B2006B2-A674-44BF-AD78-6DCEBAF3A6E3}"/>
    <cellStyle name="40% - Énfasis1 6" xfId="765" xr:uid="{BA15C902-9413-41C0-BD23-D2551FE80229}"/>
    <cellStyle name="40% - Énfasis1 7" xfId="766" xr:uid="{733AA1BE-713C-479E-9004-1939C156F639}"/>
    <cellStyle name="40% - Énfasis2" xfId="24" builtinId="35" customBuiltin="1"/>
    <cellStyle name="40% - Énfasis2 10" xfId="28623" xr:uid="{5C8C5382-A4D1-4694-A072-C817BCB817AE}"/>
    <cellStyle name="40% - Énfasis2 11" xfId="34107" xr:uid="{7A6BCDA6-3E8B-429B-A58D-20A774653199}"/>
    <cellStyle name="40% - Énfasis2 2" xfId="767" xr:uid="{2E32567A-48B2-4BD4-BD8F-FC79962BCF3A}"/>
    <cellStyle name="40% - Énfasis2 2 2" xfId="1269" xr:uid="{A9B17D54-8334-4BFF-AB5B-F9BAA2B781A4}"/>
    <cellStyle name="40% - Énfasis2 2 2 2" xfId="1270" xr:uid="{D8A0B379-F4EB-4B4F-8A3F-392EAF3AF34F}"/>
    <cellStyle name="40% - Énfasis2 2 2 2 2" xfId="12801" xr:uid="{282120D6-AF01-4F95-8FCC-E20C9A147836}"/>
    <cellStyle name="40% - Énfasis2 2 2 3" xfId="1271" xr:uid="{58079B87-F4D2-4F1A-9F20-F25DB2BA927E}"/>
    <cellStyle name="40% - Énfasis2 2 3" xfId="1272" xr:uid="{ECF32011-88FC-4CDF-8386-4229FCB907E3}"/>
    <cellStyle name="40% - Énfasis2 2 3 2" xfId="1273" xr:uid="{8F623CEA-DE9C-46A0-8312-6118AE584D48}"/>
    <cellStyle name="40% - Énfasis2 2 3 2 2" xfId="7521" xr:uid="{8ED52E47-E314-4E39-AB91-BF7E8541C419}"/>
    <cellStyle name="40% - Énfasis2 2 3 2 2 2" xfId="12803" xr:uid="{945962F4-E0F8-434D-A0F8-0F352BFA123C}"/>
    <cellStyle name="40% - Énfasis2 2 3 2 2 2 2" xfId="21824" xr:uid="{F3A67EC0-813D-4B98-9615-3AF5A7B65706}"/>
    <cellStyle name="40% - Énfasis2 2 3 2 2 2 2 2" xfId="27380" xr:uid="{FEFA32EB-6742-4E34-975A-1784D3FACB9F}"/>
    <cellStyle name="40% - Énfasis2 2 3 2 2 2 2 3" xfId="32874" xr:uid="{7A7A0AC7-5084-4CBC-9719-CAD243358125}"/>
    <cellStyle name="40% - Énfasis2 2 3 2 2 2 2 4" xfId="38358" xr:uid="{22E5266E-5B4E-4349-827F-67BDC309348A}"/>
    <cellStyle name="40% - Énfasis2 2 3 2 2 2 3" xfId="24651" xr:uid="{92CACBAA-4043-40A4-8A16-76D55105FDFD}"/>
    <cellStyle name="40% - Énfasis2 2 3 2 2 2 4" xfId="30145" xr:uid="{18CACA22-8DE9-49B3-A9C8-0B79EEFC2C85}"/>
    <cellStyle name="40% - Énfasis2 2 3 2 2 2 5" xfId="35629" xr:uid="{413B7785-EFC7-4EA6-8D7F-8B46DC63BD1E}"/>
    <cellStyle name="40% - Énfasis2 2 3 2 2 3" xfId="20408" xr:uid="{346B22E8-2F7B-44F5-806D-5E8076CFA97E}"/>
    <cellStyle name="40% - Énfasis2 2 3 2 2 3 2" xfId="25964" xr:uid="{0651BCCC-AEBE-44AE-B0BD-6D148A707B41}"/>
    <cellStyle name="40% - Énfasis2 2 3 2 2 3 3" xfId="31458" xr:uid="{F1748B9B-F366-45DA-8C09-7310C99FC8B8}"/>
    <cellStyle name="40% - Énfasis2 2 3 2 2 3 4" xfId="36942" xr:uid="{405C253C-F192-4FF2-9E1F-D7F34D27BB51}"/>
    <cellStyle name="40% - Énfasis2 2 3 2 2 4" xfId="23235" xr:uid="{5F8ADBE8-BDF8-45AE-97B2-FDA121F3631C}"/>
    <cellStyle name="40% - Énfasis2 2 3 2 2 5" xfId="28727" xr:uid="{76C03042-4D68-494E-A223-ACB7E1C295A7}"/>
    <cellStyle name="40% - Énfasis2 2 3 2 2 6" xfId="34211" xr:uid="{D23110BD-9F7D-4950-8509-E58CFF367653}"/>
    <cellStyle name="40% - Énfasis2 2 3 2 3" xfId="7618" xr:uid="{367AB61E-C8F1-447B-AEA3-774D3A7E6D8E}"/>
    <cellStyle name="40% - Énfasis2 2 3 2 3 2" xfId="20502" xr:uid="{9CFAE203-A625-4449-8C81-709A58737643}"/>
    <cellStyle name="40% - Énfasis2 2 3 2 3 2 2" xfId="26058" xr:uid="{0660D337-3B05-466B-8DF2-33C7F7BFC9F2}"/>
    <cellStyle name="40% - Énfasis2 2 3 2 3 2 3" xfId="31552" xr:uid="{4BF3C584-D96A-40FF-84C4-EF86B38C1A11}"/>
    <cellStyle name="40% - Énfasis2 2 3 2 3 2 4" xfId="37036" xr:uid="{C503EBDE-9556-4A61-8117-83E2A8A03B81}"/>
    <cellStyle name="40% - Énfasis2 2 3 2 3 3" xfId="23329" xr:uid="{A043CA4B-A3A7-4B66-860C-DD7CC9FE0FA6}"/>
    <cellStyle name="40% - Énfasis2 2 3 2 3 4" xfId="28823" xr:uid="{F5105BEA-4CA1-41F9-8767-E4AC1C028C3A}"/>
    <cellStyle name="40% - Énfasis2 2 3 2 3 5" xfId="34307" xr:uid="{6C555DA8-7128-42D8-902B-110B97040014}"/>
    <cellStyle name="40% - Énfasis2 2 3 2 4" xfId="20301" xr:uid="{626C65B9-B6C4-4B7B-B066-04689654CDB8}"/>
    <cellStyle name="40% - Énfasis2 2 3 2 4 2" xfId="25861" xr:uid="{7058B981-421F-4972-BEF4-8BF730A8D7A6}"/>
    <cellStyle name="40% - Énfasis2 2 3 2 4 3" xfId="31355" xr:uid="{9685484C-BD31-4B89-AD64-CA92D09CC530}"/>
    <cellStyle name="40% - Énfasis2 2 3 2 4 4" xfId="36839" xr:uid="{54F4CD98-854C-452A-9EC7-BDC9899A4452}"/>
    <cellStyle name="40% - Énfasis2 2 3 2 5" xfId="23078" xr:uid="{CAD88E11-FDA9-4E90-AE16-081D89769C48}"/>
    <cellStyle name="40% - Énfasis2 2 3 2 6" xfId="23130" xr:uid="{B836934C-1EF1-491F-8C86-988219613DE1}"/>
    <cellStyle name="40% - Énfasis2 2 3 2 7" xfId="28624" xr:uid="{3BB0C632-D3ED-482D-9B56-87BE678353D6}"/>
    <cellStyle name="40% - Énfasis2 2 3 2 8" xfId="34108" xr:uid="{B175D13C-07F6-46D0-AE14-53FEEB8039F4}"/>
    <cellStyle name="40% - Énfasis2 2 3 3" xfId="12802" xr:uid="{FEE1B8C8-4F5A-4F4B-96CE-87BF70D142B9}"/>
    <cellStyle name="40% - Énfasis2 2 4" xfId="1274" xr:uid="{1A2AF25E-5C86-410C-904D-3491D9539F5C}"/>
    <cellStyle name="40% - Énfasis2 2 5" xfId="12800" xr:uid="{D62E188B-BC2C-43CD-83D2-6B671D59BE19}"/>
    <cellStyle name="40% - Énfasis2 2 6" xfId="15659" xr:uid="{C6091C6E-331B-4363-8FDF-C45870EBF1FA}"/>
    <cellStyle name="40% - Énfasis2 2 7" xfId="1268" xr:uid="{112CB274-5453-42DA-AEA4-7986537FDC3B}"/>
    <cellStyle name="40% - Énfasis2 3" xfId="768" xr:uid="{8F7301DC-1812-4F5F-A278-A21E3CDF739B}"/>
    <cellStyle name="40% - Énfasis2 3 2" xfId="1276" xr:uid="{D8B5DA9C-6FEB-4D63-B36A-16C432DA7EDE}"/>
    <cellStyle name="40% - Énfasis2 3 2 2" xfId="7522" xr:uid="{E016CAFC-183D-4CFA-AFBD-093F7DD1A219}"/>
    <cellStyle name="40% - Énfasis2 3 2 2 2" xfId="12804" xr:uid="{093FD445-9DC2-451B-81D8-20F2A57B316F}"/>
    <cellStyle name="40% - Énfasis2 3 2 2 2 2" xfId="21825" xr:uid="{ADEFC06F-74B7-4961-8453-05D506FF5A57}"/>
    <cellStyle name="40% - Énfasis2 3 2 2 2 2 2" xfId="27381" xr:uid="{D262C2B6-E7C0-4E7B-9F32-0954992183CB}"/>
    <cellStyle name="40% - Énfasis2 3 2 2 2 2 3" xfId="32875" xr:uid="{14F08B7C-DB06-4C19-84CD-F13E9BA5D74B}"/>
    <cellStyle name="40% - Énfasis2 3 2 2 2 2 4" xfId="38359" xr:uid="{AA8C8C6E-C46D-4F35-87DF-4A9A52BDF72C}"/>
    <cellStyle name="40% - Énfasis2 3 2 2 2 3" xfId="24652" xr:uid="{4FCAD439-2C9F-4597-A08D-461BF9B53551}"/>
    <cellStyle name="40% - Énfasis2 3 2 2 2 4" xfId="30146" xr:uid="{42492F13-1899-46CE-9B5D-12BADEB72D4F}"/>
    <cellStyle name="40% - Énfasis2 3 2 2 2 5" xfId="35630" xr:uid="{18C1302E-4FF5-4E16-86BB-39CE242CC951}"/>
    <cellStyle name="40% - Énfasis2 3 2 2 3" xfId="20409" xr:uid="{0CFDE005-2971-4D7A-AB0E-DE49DF91AF3C}"/>
    <cellStyle name="40% - Énfasis2 3 2 2 3 2" xfId="25965" xr:uid="{A8F4659D-A54C-456B-80F0-1434F98F6C9D}"/>
    <cellStyle name="40% - Énfasis2 3 2 2 3 3" xfId="31459" xr:uid="{78EB08CC-6424-49B1-ABFD-6C138D289C8B}"/>
    <cellStyle name="40% - Énfasis2 3 2 2 3 4" xfId="36943" xr:uid="{6EBBFA46-0371-45C1-8865-6BA9A0813BE4}"/>
    <cellStyle name="40% - Énfasis2 3 2 2 4" xfId="23236" xr:uid="{FD7737E1-6659-49E1-9548-1EB5B00727F3}"/>
    <cellStyle name="40% - Énfasis2 3 2 2 5" xfId="28728" xr:uid="{ABB45121-1684-42CD-A97A-D121AE1EA6CE}"/>
    <cellStyle name="40% - Énfasis2 3 2 2 6" xfId="34212" xr:uid="{722D5422-7B05-4B20-A725-C77AAEB3E71C}"/>
    <cellStyle name="40% - Énfasis2 3 2 3" xfId="7619" xr:uid="{B4C2E1F1-73C7-4AA0-A8F2-FF571A80A015}"/>
    <cellStyle name="40% - Énfasis2 3 2 3 2" xfId="20503" xr:uid="{68F14821-70BB-4B95-9834-D6CEAFF7EDFA}"/>
    <cellStyle name="40% - Énfasis2 3 2 3 2 2" xfId="26059" xr:uid="{9DA2EE82-9B93-4DF5-9BC5-412C107D0D5E}"/>
    <cellStyle name="40% - Énfasis2 3 2 3 2 3" xfId="31553" xr:uid="{E575A9C6-59FC-4FDF-A442-67029FE0635C}"/>
    <cellStyle name="40% - Énfasis2 3 2 3 2 4" xfId="37037" xr:uid="{BA9A293C-039B-4C42-BDC0-21D231A61348}"/>
    <cellStyle name="40% - Énfasis2 3 2 3 3" xfId="23330" xr:uid="{BB71F6AB-6F99-4A25-AD0F-D1B7D3E73746}"/>
    <cellStyle name="40% - Énfasis2 3 2 3 4" xfId="28824" xr:uid="{E322D04F-9076-4ECC-B6DF-6483E0F8B973}"/>
    <cellStyle name="40% - Énfasis2 3 2 3 5" xfId="34308" xr:uid="{1CEEBD0F-4251-4ACC-BC4F-3367CD393E99}"/>
    <cellStyle name="40% - Énfasis2 3 2 4" xfId="20302" xr:uid="{BF8A6505-BC8A-437B-BE73-8A091BF07E5B}"/>
    <cellStyle name="40% - Énfasis2 3 2 4 2" xfId="25862" xr:uid="{AD735AF5-AF49-4751-81F6-1FD081746122}"/>
    <cellStyle name="40% - Énfasis2 3 2 4 3" xfId="31356" xr:uid="{4F58C8A5-DE79-4457-8BE7-54C3410A102A}"/>
    <cellStyle name="40% - Énfasis2 3 2 4 4" xfId="36840" xr:uid="{DE376CC4-B239-4C03-A3BE-65D2FEBA1D9A}"/>
    <cellStyle name="40% - Énfasis2 3 2 5" xfId="23079" xr:uid="{92A766C9-9412-4342-88D6-5A0084D28F2B}"/>
    <cellStyle name="40% - Énfasis2 3 2 6" xfId="23131" xr:uid="{E7BC9A1A-A1DC-4812-A095-57B7DC98C2A9}"/>
    <cellStyle name="40% - Énfasis2 3 2 7" xfId="28625" xr:uid="{A175F708-EA87-4C42-8C90-D67B9578D9DD}"/>
    <cellStyle name="40% - Énfasis2 3 2 8" xfId="34109" xr:uid="{84E3FD6A-A6E2-474F-B743-7411BB3A447C}"/>
    <cellStyle name="40% - Énfasis2 3 3" xfId="1277" xr:uid="{BA248990-AED1-4A85-85B0-066A804E5D06}"/>
    <cellStyle name="40% - Énfasis2 3 4" xfId="1275" xr:uid="{3C1009ED-C5D6-456E-B35A-9D627040D101}"/>
    <cellStyle name="40% - Énfasis2 4" xfId="769" xr:uid="{35652613-0A82-4857-BCCE-927EBEAF43C1}"/>
    <cellStyle name="40% - Énfasis2 4 2" xfId="7523" xr:uid="{C499568A-987A-47D0-A0B5-F6D4311F0B9F}"/>
    <cellStyle name="40% - Énfasis2 4 2 2" xfId="12805" xr:uid="{AB904F32-6856-48A2-BD1E-CD85D1B48A41}"/>
    <cellStyle name="40% - Énfasis2 4 2 2 2" xfId="21826" xr:uid="{BFFF3184-5E01-434A-AD9B-261FF8A13F9F}"/>
    <cellStyle name="40% - Énfasis2 4 2 2 2 2" xfId="27382" xr:uid="{1923D43D-F816-4070-B06B-233192CDEA87}"/>
    <cellStyle name="40% - Énfasis2 4 2 2 2 3" xfId="32876" xr:uid="{51CF7657-4EDC-4EE5-8C8D-6C19B7651D42}"/>
    <cellStyle name="40% - Énfasis2 4 2 2 2 4" xfId="38360" xr:uid="{5C5AAA7F-8FF7-4331-A58C-66CF2B50480D}"/>
    <cellStyle name="40% - Énfasis2 4 2 2 3" xfId="24653" xr:uid="{B887F306-CCAA-47F3-9C56-CA9E2B93F6F7}"/>
    <cellStyle name="40% - Énfasis2 4 2 2 4" xfId="30147" xr:uid="{E8284FE7-DC6A-4739-AD2D-B734F37FF8CD}"/>
    <cellStyle name="40% - Énfasis2 4 2 2 5" xfId="35631" xr:uid="{6541BCD3-B9C3-47EA-A137-4130ED36861A}"/>
    <cellStyle name="40% - Énfasis2 4 2 3" xfId="20410" xr:uid="{66757638-317D-4415-86EC-052BB6E1321C}"/>
    <cellStyle name="40% - Énfasis2 4 2 3 2" xfId="25966" xr:uid="{B8C70567-D010-4337-A939-117B03D351CB}"/>
    <cellStyle name="40% - Énfasis2 4 2 3 3" xfId="31460" xr:uid="{B27D4AAF-D9BA-4D93-88D1-D609582A5DA0}"/>
    <cellStyle name="40% - Énfasis2 4 2 3 4" xfId="36944" xr:uid="{FCDB71D4-F469-4CE1-BF4A-7EAE6A1D9C26}"/>
    <cellStyle name="40% - Énfasis2 4 2 4" xfId="23237" xr:uid="{EA50B782-3C73-4264-BBB7-5CB7A45C2118}"/>
    <cellStyle name="40% - Énfasis2 4 2 5" xfId="28729" xr:uid="{35CF9084-3AED-4217-B9D9-9C82A1CF817C}"/>
    <cellStyle name="40% - Énfasis2 4 2 6" xfId="34213" xr:uid="{BAFF062F-A0A5-4958-B56E-FFE19CB98BA1}"/>
    <cellStyle name="40% - Énfasis2 4 3" xfId="7620" xr:uid="{14449C08-D741-4BCD-9A3E-97D61F370B22}"/>
    <cellStyle name="40% - Énfasis2 4 3 2" xfId="20504" xr:uid="{63781B7A-206D-4D79-8589-2CE3693F29C9}"/>
    <cellStyle name="40% - Énfasis2 4 3 2 2" xfId="26060" xr:uid="{B5A1EE19-9CF1-4A67-916F-F2B1A1A199EF}"/>
    <cellStyle name="40% - Énfasis2 4 3 2 3" xfId="31554" xr:uid="{9B743E70-6575-4FF4-A74C-B67A825D350A}"/>
    <cellStyle name="40% - Énfasis2 4 3 2 4" xfId="37038" xr:uid="{CD44EDD6-061E-4F37-8C5B-72482786915F}"/>
    <cellStyle name="40% - Énfasis2 4 3 3" xfId="23331" xr:uid="{A653F94D-C11C-4C5D-8F75-FDFA8395F4A3}"/>
    <cellStyle name="40% - Énfasis2 4 3 4" xfId="28825" xr:uid="{C8FB843A-82F5-4651-A689-EAF4D92A48B4}"/>
    <cellStyle name="40% - Énfasis2 4 3 5" xfId="34309" xr:uid="{DB91B36E-2B35-4B1F-A71D-FD104AB4CC6D}"/>
    <cellStyle name="40% - Énfasis2 4 4" xfId="20303" xr:uid="{A64B11F4-288D-44B2-A555-A60E11D57928}"/>
    <cellStyle name="40% - Énfasis2 4 4 2" xfId="25863" xr:uid="{C445E461-D373-48F0-9DFE-19383B680004}"/>
    <cellStyle name="40% - Énfasis2 4 4 3" xfId="31357" xr:uid="{698DF063-3539-4C64-8A6E-7BB1FDEA65E6}"/>
    <cellStyle name="40% - Énfasis2 4 4 4" xfId="36841" xr:uid="{5AFFD542-FFDE-4136-B38C-83320F8A0D48}"/>
    <cellStyle name="40% - Énfasis2 4 5" xfId="23080" xr:uid="{79836215-7B08-4270-9550-3F01091A26FE}"/>
    <cellStyle name="40% - Énfasis2 4 6" xfId="23132" xr:uid="{6EA10C7B-F2A4-4FF2-A1FB-263F572AC275}"/>
    <cellStyle name="40% - Énfasis2 4 7" xfId="28626" xr:uid="{E0BCC8F5-60EA-42B6-AC09-89EC201AC666}"/>
    <cellStyle name="40% - Énfasis2 4 8" xfId="34110" xr:uid="{8F59ABED-0447-45EE-8804-D40FDE0FC2D3}"/>
    <cellStyle name="40% - Énfasis2 4 9" xfId="1278" xr:uid="{5AA814CD-70B4-4996-AE7C-23B4272C672E}"/>
    <cellStyle name="40% - Énfasis2 5" xfId="770" xr:uid="{7A9D1864-78B9-42FE-862F-E716350857A0}"/>
    <cellStyle name="40% - Énfasis2 5 2" xfId="12799" xr:uid="{2DC99DC5-8498-4658-8EED-1AC728CB9957}"/>
    <cellStyle name="40% - Énfasis2 5 2 2" xfId="21823" xr:uid="{5721E25B-AE46-4D18-BA6D-B8F42BE84D1A}"/>
    <cellStyle name="40% - Énfasis2 5 2 2 2" xfId="27379" xr:uid="{D7FC0573-CD1F-4A79-949F-7E11D5614F6E}"/>
    <cellStyle name="40% - Énfasis2 5 2 2 3" xfId="32873" xr:uid="{774A1365-698E-47C0-B011-2E121F3951FA}"/>
    <cellStyle name="40% - Énfasis2 5 2 2 4" xfId="38357" xr:uid="{9CEA506E-F8C1-4F32-A181-AAF0437AFDF9}"/>
    <cellStyle name="40% - Énfasis2 5 2 3" xfId="24650" xr:uid="{CE7BB20C-CB3D-44E9-8219-737A88404FC4}"/>
    <cellStyle name="40% - Énfasis2 5 2 4" xfId="30144" xr:uid="{01DB6372-2875-4804-AD97-85C4FC168B19}"/>
    <cellStyle name="40% - Énfasis2 5 2 5" xfId="35628" xr:uid="{7F21FAA2-2D13-4922-BA0E-9967C2C3267F}"/>
    <cellStyle name="40% - Énfasis2 5 3" xfId="20407" xr:uid="{0E3A061E-9998-4737-B673-C49D86595273}"/>
    <cellStyle name="40% - Énfasis2 5 3 2" xfId="25963" xr:uid="{A3B05B0E-079A-4C2E-BDB7-CC6C0FC20778}"/>
    <cellStyle name="40% - Énfasis2 5 3 3" xfId="31457" xr:uid="{E72E21C8-7F1A-48F8-934A-81E63E24A32F}"/>
    <cellStyle name="40% - Énfasis2 5 3 4" xfId="36941" xr:uid="{AEF2AFA8-F210-4450-AAF0-34942C32E1F2}"/>
    <cellStyle name="40% - Énfasis2 5 4" xfId="23234" xr:uid="{C3D10EC1-22E7-493B-B6FA-EC1F159AD7B4}"/>
    <cellStyle name="40% - Énfasis2 5 5" xfId="28726" xr:uid="{BCEA62C9-264E-46A6-A3C1-6EDA91DD162C}"/>
    <cellStyle name="40% - Énfasis2 5 6" xfId="34210" xr:uid="{CAC05B13-458F-41F2-89FF-C3BB3DAEC178}"/>
    <cellStyle name="40% - Énfasis2 5 7" xfId="7520" xr:uid="{3BF79EA3-89B2-4529-9193-B9DA360BCE04}"/>
    <cellStyle name="40% - Énfasis2 6" xfId="771" xr:uid="{61C0789A-7E9D-474E-9610-76F17C91DF97}"/>
    <cellStyle name="40% - Énfasis2 6 2" xfId="20501" xr:uid="{767B67E2-20BD-4A33-BC48-B2B36E90A83C}"/>
    <cellStyle name="40% - Énfasis2 6 2 2" xfId="26057" xr:uid="{BE2E17F0-DDC3-42B5-B611-9B43DE31007C}"/>
    <cellStyle name="40% - Énfasis2 6 2 3" xfId="31551" xr:uid="{D856A560-B51B-45A3-99EC-9E8EB67D9F02}"/>
    <cellStyle name="40% - Énfasis2 6 2 4" xfId="37035" xr:uid="{7A634CB4-FA59-4FAC-B16E-1C41AFA39D57}"/>
    <cellStyle name="40% - Énfasis2 6 3" xfId="23328" xr:uid="{F81D0D52-BD04-419A-9042-7695B491F9B8}"/>
    <cellStyle name="40% - Énfasis2 6 4" xfId="28822" xr:uid="{E2F8204F-A487-4E44-9756-A57BED73DC7F}"/>
    <cellStyle name="40% - Énfasis2 6 5" xfId="34306" xr:uid="{68424C32-754F-47B1-AFA8-90C77A2FE57C}"/>
    <cellStyle name="40% - Énfasis2 6 6" xfId="7617" xr:uid="{FF853C2A-8CB3-420D-938B-13DC8A09F0BA}"/>
    <cellStyle name="40% - Énfasis2 7" xfId="772" xr:uid="{BFF910CB-5DE6-44BC-8FE0-F9A61C66D2FC}"/>
    <cellStyle name="40% - Énfasis2 7 2" xfId="25830" xr:uid="{7D75B78B-F408-4BE3-8C16-80B31A573D36}"/>
    <cellStyle name="40% - Énfasis2 7 3" xfId="31324" xr:uid="{91C77BB5-8020-4A16-82F4-0FFDA680FC43}"/>
    <cellStyle name="40% - Énfasis2 7 4" xfId="36808" xr:uid="{72D90A68-863C-4C1D-AE19-3FD79AD64B69}"/>
    <cellStyle name="40% - Énfasis2 7 5" xfId="20269" xr:uid="{77575C4A-6E74-4061-A9D3-62F63E5A7FE3}"/>
    <cellStyle name="40% - Énfasis2 8" xfId="23077" xr:uid="{E031AC33-3C47-4426-8966-3E25583F06BF}"/>
    <cellStyle name="40% - Énfasis2 9" xfId="23129" xr:uid="{39ABFFE8-7B8C-4502-A03A-137E7D8740BC}"/>
    <cellStyle name="40% - Énfasis3" xfId="28" builtinId="39" customBuiltin="1"/>
    <cellStyle name="40% - Énfasis3 2" xfId="773" xr:uid="{1D6DE289-E234-406E-9615-8885835C677F}"/>
    <cellStyle name="40% - Énfasis3 2 2" xfId="1280" xr:uid="{541A6AEE-4DB5-4A56-A004-4B0285DE3BE8}"/>
    <cellStyle name="40% - Énfasis3 2 2 2" xfId="1281" xr:uid="{EBBF1AD9-9774-4B05-B6E7-6B0EA88A3DF8}"/>
    <cellStyle name="40% - Énfasis3 2 2 2 2" xfId="1282" xr:uid="{AB2A9FB6-2C3A-43DA-B9BB-E9CA40CC0777}"/>
    <cellStyle name="40% - Énfasis3 2 2 3" xfId="1283" xr:uid="{AFFDD083-2AC8-4773-921C-B18FD52AAA6E}"/>
    <cellStyle name="40% - Énfasis3 2 2 3 2" xfId="7524" xr:uid="{4FA9AA1D-7274-4B10-9725-D2A090F0A698}"/>
    <cellStyle name="40% - Énfasis3 2 2 3 2 2" xfId="12807" xr:uid="{24F15EC2-91D8-454F-8811-EA8AC5FC448C}"/>
    <cellStyle name="40% - Énfasis3 2 2 3 2 2 2" xfId="21827" xr:uid="{CD3E84B1-E179-42DC-8A60-986FF454AD88}"/>
    <cellStyle name="40% - Énfasis3 2 2 3 2 2 2 2" xfId="27383" xr:uid="{E8D21F96-2D07-4CFD-A675-B1064834E766}"/>
    <cellStyle name="40% - Énfasis3 2 2 3 2 2 2 3" xfId="32877" xr:uid="{006F2AF5-E3E2-46DA-BADA-79D4A206A23C}"/>
    <cellStyle name="40% - Énfasis3 2 2 3 2 2 2 4" xfId="38361" xr:uid="{45B85C15-3137-4A57-8467-258B6AF44E0A}"/>
    <cellStyle name="40% - Énfasis3 2 2 3 2 2 3" xfId="24654" xr:uid="{CD5FCF2A-45C3-4802-B093-932C894F5879}"/>
    <cellStyle name="40% - Énfasis3 2 2 3 2 2 4" xfId="30148" xr:uid="{2EF84CC0-855C-436A-ACB0-C4D5CD138726}"/>
    <cellStyle name="40% - Énfasis3 2 2 3 2 2 5" xfId="35632" xr:uid="{32182E33-B238-4852-A55A-23FE2343D94E}"/>
    <cellStyle name="40% - Énfasis3 2 2 3 2 3" xfId="20411" xr:uid="{E9923905-68E4-4D5D-BB54-9B1964FFBDB8}"/>
    <cellStyle name="40% - Énfasis3 2 2 3 2 3 2" xfId="25967" xr:uid="{25ECDB8D-BAF5-45EB-B2BE-371B79BE38C4}"/>
    <cellStyle name="40% - Énfasis3 2 2 3 2 3 3" xfId="31461" xr:uid="{2147DAD7-D119-4C5F-A418-9C88F98ECAEA}"/>
    <cellStyle name="40% - Énfasis3 2 2 3 2 3 4" xfId="36945" xr:uid="{D7BC3EA1-F73A-4188-977D-85695AB50DD4}"/>
    <cellStyle name="40% - Énfasis3 2 2 3 2 4" xfId="23238" xr:uid="{C7CD662F-F32F-4657-8F98-596F5BE46554}"/>
    <cellStyle name="40% - Énfasis3 2 2 3 2 5" xfId="28730" xr:uid="{B64991DE-9752-4DDC-B830-65EF0D17471E}"/>
    <cellStyle name="40% - Énfasis3 2 2 3 2 6" xfId="34214" xr:uid="{C8D977B6-8B28-4EE8-AB0C-16963BE57698}"/>
    <cellStyle name="40% - Énfasis3 2 2 3 3" xfId="7621" xr:uid="{C5C19AFC-59C5-4BF5-ACA3-D149806B8055}"/>
    <cellStyle name="40% - Énfasis3 2 2 3 3 2" xfId="20505" xr:uid="{61DDAFB1-EC4E-4F9C-BF1D-D2B3E07A361E}"/>
    <cellStyle name="40% - Énfasis3 2 2 3 3 2 2" xfId="26061" xr:uid="{AD96826B-7A23-4161-BE9F-40C4F42CA5E9}"/>
    <cellStyle name="40% - Énfasis3 2 2 3 3 2 3" xfId="31555" xr:uid="{812C1938-426B-41AF-BA92-F46FBDCAC842}"/>
    <cellStyle name="40% - Énfasis3 2 2 3 3 2 4" xfId="37039" xr:uid="{57E1E3F2-5E12-4BDF-9981-364101EFBD4E}"/>
    <cellStyle name="40% - Énfasis3 2 2 3 3 3" xfId="23332" xr:uid="{0191C0C2-F801-4B20-8401-57473F74285E}"/>
    <cellStyle name="40% - Énfasis3 2 2 3 3 4" xfId="28826" xr:uid="{57480809-41B0-4714-991F-46A9A5A18BB4}"/>
    <cellStyle name="40% - Énfasis3 2 2 3 3 5" xfId="34310" xr:uid="{8DB243A5-CBEC-424D-B0CC-65AD450DBF5D}"/>
    <cellStyle name="40% - Énfasis3 2 2 3 4" xfId="20304" xr:uid="{0F1CCFBD-362D-45E4-B0B0-D67A1F4FC50D}"/>
    <cellStyle name="40% - Énfasis3 2 2 3 4 2" xfId="25864" xr:uid="{51ECF338-725A-4ECD-9B81-BB78A9962200}"/>
    <cellStyle name="40% - Énfasis3 2 2 3 4 3" xfId="31358" xr:uid="{4A057D44-50E4-4F87-A0B7-0C0F09F9A743}"/>
    <cellStyle name="40% - Énfasis3 2 2 3 4 4" xfId="36842" xr:uid="{5DE2788A-6CEC-4EA9-BE3D-6AE743D35201}"/>
    <cellStyle name="40% - Énfasis3 2 2 3 5" xfId="23081" xr:uid="{8CE2E577-69EB-4602-B52C-BB03253774F2}"/>
    <cellStyle name="40% - Énfasis3 2 2 3 6" xfId="23133" xr:uid="{30339AEA-7E2F-4746-881E-3A1CF987B93A}"/>
    <cellStyle name="40% - Énfasis3 2 2 3 7" xfId="28627" xr:uid="{4049B57E-A975-4585-AD71-154E710AE006}"/>
    <cellStyle name="40% - Énfasis3 2 2 3 8" xfId="34111" xr:uid="{1B3ED7CC-30D1-41CB-BFFD-5A4022A5C0FB}"/>
    <cellStyle name="40% - Énfasis3 2 3" xfId="1284" xr:uid="{C98FBF70-56A6-4F42-9054-9575E886F525}"/>
    <cellStyle name="40% - Énfasis3 2 3 2" xfId="1285" xr:uid="{84DEC4DC-DAFB-4812-A922-1BBC92AA0074}"/>
    <cellStyle name="40% - Énfasis3 2 3 2 2" xfId="7525" xr:uid="{3F85BD73-AB8E-4BA4-8D89-6B8C3A15DD0E}"/>
    <cellStyle name="40% - Énfasis3 2 3 2 2 2" xfId="12809" xr:uid="{A5297A59-226D-482B-ABA1-AEB62071366A}"/>
    <cellStyle name="40% - Énfasis3 2 3 2 2 2 2" xfId="21828" xr:uid="{E42B7340-FA29-4CAB-84B3-07218FECC7D2}"/>
    <cellStyle name="40% - Énfasis3 2 3 2 2 2 2 2" xfId="27384" xr:uid="{7F6C0972-2316-48A9-B95A-63F525B1F4CF}"/>
    <cellStyle name="40% - Énfasis3 2 3 2 2 2 2 3" xfId="32878" xr:uid="{FFE7B999-1503-4C22-9DF8-D3CCC2B7BE37}"/>
    <cellStyle name="40% - Énfasis3 2 3 2 2 2 2 4" xfId="38362" xr:uid="{6085A28A-BDB2-43AD-85E3-E1C142967D8A}"/>
    <cellStyle name="40% - Énfasis3 2 3 2 2 2 3" xfId="24655" xr:uid="{41B2D779-3A81-4CDD-B500-83EDB49FFFDA}"/>
    <cellStyle name="40% - Énfasis3 2 3 2 2 2 4" xfId="30149" xr:uid="{34833E9A-7911-4155-AEA0-9EBAD2642238}"/>
    <cellStyle name="40% - Énfasis3 2 3 2 2 2 5" xfId="35633" xr:uid="{3E4D08A4-F73C-4931-91DC-E74B72EEFF6D}"/>
    <cellStyle name="40% - Énfasis3 2 3 2 2 3" xfId="20412" xr:uid="{7D790B9F-F17F-44E9-93F6-B65B09FAFE55}"/>
    <cellStyle name="40% - Énfasis3 2 3 2 2 3 2" xfId="25968" xr:uid="{6750BC49-BAB3-47E1-B822-5100332D1031}"/>
    <cellStyle name="40% - Énfasis3 2 3 2 2 3 3" xfId="31462" xr:uid="{97839524-DC67-4592-8D12-39D58072BE8C}"/>
    <cellStyle name="40% - Énfasis3 2 3 2 2 3 4" xfId="36946" xr:uid="{B7D5717C-B122-485F-BEB7-44DBA1558559}"/>
    <cellStyle name="40% - Énfasis3 2 3 2 2 4" xfId="23239" xr:uid="{44A39F6B-EF3B-43A4-B743-0B73176D5E78}"/>
    <cellStyle name="40% - Énfasis3 2 3 2 2 5" xfId="28731" xr:uid="{265ABF61-5B5F-477C-A0F9-B92CD40F64A0}"/>
    <cellStyle name="40% - Énfasis3 2 3 2 2 6" xfId="34215" xr:uid="{36ABCBD9-ACA8-4367-984E-6970F4003DA2}"/>
    <cellStyle name="40% - Énfasis3 2 3 2 3" xfId="7622" xr:uid="{2C0BCFC6-B459-494A-940D-147F872BA328}"/>
    <cellStyle name="40% - Énfasis3 2 3 2 3 2" xfId="20506" xr:uid="{7DF0B7E0-2A80-411E-BAC7-56FC52A6B7C7}"/>
    <cellStyle name="40% - Énfasis3 2 3 2 3 2 2" xfId="26062" xr:uid="{A362B3BF-4645-4E39-8C07-31987BD073DC}"/>
    <cellStyle name="40% - Énfasis3 2 3 2 3 2 3" xfId="31556" xr:uid="{BC1B9340-6401-40EA-9CBA-5120F566FE7F}"/>
    <cellStyle name="40% - Énfasis3 2 3 2 3 2 4" xfId="37040" xr:uid="{329260E6-E1C4-496A-8A13-E0D67A371219}"/>
    <cellStyle name="40% - Énfasis3 2 3 2 3 3" xfId="23333" xr:uid="{8EE2948F-9DB7-45B5-90F7-EC1E17341A33}"/>
    <cellStyle name="40% - Énfasis3 2 3 2 3 4" xfId="28827" xr:uid="{3FE55471-2E10-43BC-A031-61B3927EB9A8}"/>
    <cellStyle name="40% - Énfasis3 2 3 2 3 5" xfId="34311" xr:uid="{48047283-CC1E-4685-BF72-4045E127B51E}"/>
    <cellStyle name="40% - Énfasis3 2 3 2 4" xfId="20305" xr:uid="{9887D9AC-6EE5-4DDD-AB14-14C552A0C9AD}"/>
    <cellStyle name="40% - Énfasis3 2 3 2 4 2" xfId="25865" xr:uid="{4834407F-C7DE-47AE-AB79-346629239665}"/>
    <cellStyle name="40% - Énfasis3 2 3 2 4 3" xfId="31359" xr:uid="{DCEF9457-169D-4C59-AC0C-70B4E764D7F1}"/>
    <cellStyle name="40% - Énfasis3 2 3 2 4 4" xfId="36843" xr:uid="{9D016F5A-1934-4497-9BFD-8295C7143509}"/>
    <cellStyle name="40% - Énfasis3 2 3 2 5" xfId="23082" xr:uid="{D36C8884-F737-4DA6-9FB1-B1C1C1AA0928}"/>
    <cellStyle name="40% - Énfasis3 2 3 2 6" xfId="23134" xr:uid="{5498FE62-27FC-46E5-BAC2-1DC963B9F29F}"/>
    <cellStyle name="40% - Énfasis3 2 3 2 7" xfId="28628" xr:uid="{60B59838-FA5E-4530-8A18-966B87833D46}"/>
    <cellStyle name="40% - Énfasis3 2 3 2 8" xfId="34112" xr:uid="{C0656837-A4A5-44BD-9551-DF3816F223D6}"/>
    <cellStyle name="40% - Énfasis3 2 3 3" xfId="12808" xr:uid="{A1B6A854-3625-4D96-8867-81DA86A761D1}"/>
    <cellStyle name="40% - Énfasis3 2 4" xfId="1286" xr:uid="{E3BAB718-154F-4F75-A47F-38C480BCC23E}"/>
    <cellStyle name="40% - Énfasis3 2 4 2" xfId="7526" xr:uid="{46D2E9D8-E6D1-4EE0-8099-940BCEDDE6BB}"/>
    <cellStyle name="40% - Énfasis3 2 4 2 2" xfId="12810" xr:uid="{BB3F0C8C-CA90-4E0C-B380-48C70F992F5A}"/>
    <cellStyle name="40% - Énfasis3 2 4 2 2 2" xfId="21829" xr:uid="{D761929D-07CB-450E-9D41-2F2D207708D7}"/>
    <cellStyle name="40% - Énfasis3 2 4 2 2 2 2" xfId="27385" xr:uid="{1B2AD736-4A85-479D-BBE2-A918A9A98F23}"/>
    <cellStyle name="40% - Énfasis3 2 4 2 2 2 3" xfId="32879" xr:uid="{F5F2FD30-2C85-4D8B-A694-B328D662986B}"/>
    <cellStyle name="40% - Énfasis3 2 4 2 2 2 4" xfId="38363" xr:uid="{D25E13C4-58FC-40DE-9160-7D9B6CB3B8E8}"/>
    <cellStyle name="40% - Énfasis3 2 4 2 2 3" xfId="24656" xr:uid="{3EE6C7EE-28AB-4637-BC61-779F1291E561}"/>
    <cellStyle name="40% - Énfasis3 2 4 2 2 4" xfId="30150" xr:uid="{BFD549B4-933A-4B6F-8898-5E1C117ED4EA}"/>
    <cellStyle name="40% - Énfasis3 2 4 2 2 5" xfId="35634" xr:uid="{B55E34D7-26C2-440E-93E0-6574DCE21D66}"/>
    <cellStyle name="40% - Énfasis3 2 4 2 3" xfId="20413" xr:uid="{D6F6BC6D-BFD3-4BE7-9279-0B266065598F}"/>
    <cellStyle name="40% - Énfasis3 2 4 2 3 2" xfId="25969" xr:uid="{61D84E20-024C-4DFD-B01C-D8FDBFB38EAA}"/>
    <cellStyle name="40% - Énfasis3 2 4 2 3 3" xfId="31463" xr:uid="{4B06D843-F8DF-4789-BDF2-D652871B7E5D}"/>
    <cellStyle name="40% - Énfasis3 2 4 2 3 4" xfId="36947" xr:uid="{7A1B905B-508F-4390-810B-03F4A10754B9}"/>
    <cellStyle name="40% - Énfasis3 2 4 2 4" xfId="23240" xr:uid="{2470B961-F4F6-456C-8FFA-04E8608C687B}"/>
    <cellStyle name="40% - Énfasis3 2 4 2 5" xfId="28732" xr:uid="{586D71B7-0188-419C-A569-0D1F4BCB5AE6}"/>
    <cellStyle name="40% - Énfasis3 2 4 2 6" xfId="34216" xr:uid="{7E96F77F-F339-48B3-9D3A-4CE32202C9BC}"/>
    <cellStyle name="40% - Énfasis3 2 4 3" xfId="7624" xr:uid="{A923CF93-BFCA-4D12-A498-EF84B0EDE212}"/>
    <cellStyle name="40% - Énfasis3 2 4 3 2" xfId="20508" xr:uid="{FDF668CC-CBA2-4F13-AD1D-6CFA1F007BDB}"/>
    <cellStyle name="40% - Énfasis3 2 4 3 2 2" xfId="26064" xr:uid="{C3A23427-4FD1-45B6-8860-BFFEBA7250CB}"/>
    <cellStyle name="40% - Énfasis3 2 4 3 2 3" xfId="31558" xr:uid="{8DAA51B8-BEFF-4951-B490-9B1B99E36F42}"/>
    <cellStyle name="40% - Énfasis3 2 4 3 2 4" xfId="37042" xr:uid="{9460FAFA-A8E6-4A07-A939-CFAB8C1AA142}"/>
    <cellStyle name="40% - Énfasis3 2 4 3 3" xfId="23335" xr:uid="{1A2E2606-A15A-4F21-864B-E5960BE4D298}"/>
    <cellStyle name="40% - Énfasis3 2 4 3 4" xfId="28829" xr:uid="{B2281E92-48D1-49EC-A6F9-6CB013B75BCD}"/>
    <cellStyle name="40% - Énfasis3 2 4 3 5" xfId="34313" xr:uid="{EF488F1E-2438-4243-809F-766CA8B9DE55}"/>
    <cellStyle name="40% - Énfasis3 2 4 4" xfId="20306" xr:uid="{8BF387A5-CA7F-4BB5-9E79-132FB005B2DF}"/>
    <cellStyle name="40% - Énfasis3 2 4 4 2" xfId="25866" xr:uid="{3054DF13-EAEE-4F1A-992E-880E3E0D58A9}"/>
    <cellStyle name="40% - Énfasis3 2 4 4 3" xfId="31360" xr:uid="{6F890225-B13A-49AF-93CA-53F0E235B4CF}"/>
    <cellStyle name="40% - Énfasis3 2 4 4 4" xfId="36844" xr:uid="{E91627CD-FCF6-415D-B6DD-D228531C2D9A}"/>
    <cellStyle name="40% - Énfasis3 2 4 5" xfId="23083" xr:uid="{8E51819B-BD16-4F3B-8BED-03EAEF650068}"/>
    <cellStyle name="40% - Énfasis3 2 4 6" xfId="23135" xr:uid="{0A927D6F-1ABB-4C84-B2EC-94CF162D64A0}"/>
    <cellStyle name="40% - Énfasis3 2 4 7" xfId="28629" xr:uid="{05932D44-02FC-46CB-97E9-ED5C4CA71C8F}"/>
    <cellStyle name="40% - Énfasis3 2 4 8" xfId="34113" xr:uid="{39B4286C-1743-4847-BC58-D2475D3C7DDF}"/>
    <cellStyle name="40% - Énfasis3 2 5" xfId="1287" xr:uid="{2C69C980-BB6D-42E1-9A04-8A384A8E28E4}"/>
    <cellStyle name="40% - Énfasis3 2 6" xfId="12806" xr:uid="{7B3967BA-63CB-42E8-90C5-DA51D931E914}"/>
    <cellStyle name="40% - Énfasis3 2 7" xfId="15660" xr:uid="{F28E8FD2-1069-47F5-BD51-316AA748C290}"/>
    <cellStyle name="40% - Énfasis3 2 8" xfId="1279" xr:uid="{4538264D-944C-40CE-8169-E5C0E12C2769}"/>
    <cellStyle name="40% - Énfasis3 3" xfId="774" xr:uid="{B0B9EF96-C375-4C4E-8201-14F2F79EB5DA}"/>
    <cellStyle name="40% - Énfasis3 3 2" xfId="1289" xr:uid="{8A5003E3-13BD-452F-ABD5-7971AECD8AAF}"/>
    <cellStyle name="40% - Énfasis3 3 3" xfId="1288" xr:uid="{67639B80-DCB9-4FBE-9986-CE6B39DA6212}"/>
    <cellStyle name="40% - Énfasis3 4" xfId="775" xr:uid="{5AF67091-4BFF-45A3-BAC7-FBE17128989F}"/>
    <cellStyle name="40% - Énfasis3 4 2" xfId="7527" xr:uid="{844974D3-3680-482A-B759-0B118C0A1113}"/>
    <cellStyle name="40% - Énfasis3 4 2 2" xfId="12811" xr:uid="{9179385A-E13B-4D3B-A8A3-F54D8418B121}"/>
    <cellStyle name="40% - Énfasis3 4 2 2 2" xfId="21830" xr:uid="{F788E6E8-4F93-43CB-B0F0-1E76FF9B59D5}"/>
    <cellStyle name="40% - Énfasis3 4 2 2 2 2" xfId="27386" xr:uid="{C437A8F3-933E-43FF-BA53-BD611959713C}"/>
    <cellStyle name="40% - Énfasis3 4 2 2 2 3" xfId="32880" xr:uid="{51169E27-60BF-4614-A1E0-E7383B77D616}"/>
    <cellStyle name="40% - Énfasis3 4 2 2 2 4" xfId="38364" xr:uid="{DC4241C5-3827-4BF0-8939-3578CF9996E4}"/>
    <cellStyle name="40% - Énfasis3 4 2 2 3" xfId="24657" xr:uid="{C2343C22-3767-42F3-A67B-42A58CD9452B}"/>
    <cellStyle name="40% - Énfasis3 4 2 2 4" xfId="30151" xr:uid="{1BA826A7-7A65-47F2-A1BB-9AD465F14BE6}"/>
    <cellStyle name="40% - Énfasis3 4 2 2 5" xfId="35635" xr:uid="{774F2F97-491B-4496-8338-44E9085EC490}"/>
    <cellStyle name="40% - Énfasis3 4 2 3" xfId="20414" xr:uid="{A75403FD-76D9-4DB4-B7D2-069C3CC532C1}"/>
    <cellStyle name="40% - Énfasis3 4 2 3 2" xfId="25970" xr:uid="{18000402-1955-4A2F-8F9E-0BBA5463A8CF}"/>
    <cellStyle name="40% - Énfasis3 4 2 3 3" xfId="31464" xr:uid="{BF0D4558-F028-4CB3-A4C0-40099A0D1276}"/>
    <cellStyle name="40% - Énfasis3 4 2 3 4" xfId="36948" xr:uid="{A3314020-1FCA-47C3-9F2D-F6503549ABB8}"/>
    <cellStyle name="40% - Énfasis3 4 2 4" xfId="23241" xr:uid="{5AD00C0D-AD82-460D-A4B4-029ACFA8A64A}"/>
    <cellStyle name="40% - Énfasis3 4 2 5" xfId="28733" xr:uid="{3CE1ACDA-4CDF-424D-8E63-FCCBF3BDF045}"/>
    <cellStyle name="40% - Énfasis3 4 2 6" xfId="34217" xr:uid="{25905062-AB22-4E6C-867E-AA8B32BD7811}"/>
    <cellStyle name="40% - Énfasis3 4 3" xfId="7627" xr:uid="{4FE59D9B-461C-44EB-98FE-76008B525323}"/>
    <cellStyle name="40% - Énfasis3 4 3 2" xfId="20511" xr:uid="{88E16D23-8E04-43E7-AE60-DE6A5D857B5E}"/>
    <cellStyle name="40% - Énfasis3 4 3 2 2" xfId="26067" xr:uid="{6760A778-4A13-4425-BE64-BC98E108D0D2}"/>
    <cellStyle name="40% - Énfasis3 4 3 2 3" xfId="31561" xr:uid="{E037F484-95AA-48B8-94D1-36C9303BD0EE}"/>
    <cellStyle name="40% - Énfasis3 4 3 2 4" xfId="37045" xr:uid="{D738FEA1-F423-45C6-9469-1020FE6F9A8B}"/>
    <cellStyle name="40% - Énfasis3 4 3 3" xfId="23338" xr:uid="{D77BB9AD-05C7-4553-8E60-54725ADFFC8E}"/>
    <cellStyle name="40% - Énfasis3 4 3 4" xfId="28832" xr:uid="{8A187576-ACF7-461C-B060-6D1068F4F0A0}"/>
    <cellStyle name="40% - Énfasis3 4 3 5" xfId="34316" xr:uid="{FD947BFE-EA1E-40A1-B469-5B3286C0F58A}"/>
    <cellStyle name="40% - Énfasis3 4 4" xfId="20307" xr:uid="{BC8FD57B-036F-4C20-977F-7CC8F408002A}"/>
    <cellStyle name="40% - Énfasis3 4 4 2" xfId="25867" xr:uid="{E651395B-26E6-4735-876A-CEA2A0FA9D72}"/>
    <cellStyle name="40% - Énfasis3 4 4 3" xfId="31361" xr:uid="{05719516-BBD7-4D78-B43B-1C9C80C9E610}"/>
    <cellStyle name="40% - Énfasis3 4 4 4" xfId="36845" xr:uid="{22A82276-5092-4ED8-B8EE-65F38C8D386C}"/>
    <cellStyle name="40% - Énfasis3 4 5" xfId="23084" xr:uid="{98B39F9C-63AA-4602-BAE8-AD9DAB39D067}"/>
    <cellStyle name="40% - Énfasis3 4 6" xfId="23136" xr:uid="{1C8581F0-2C0B-4910-AFF1-F4C0A580156B}"/>
    <cellStyle name="40% - Énfasis3 4 7" xfId="28630" xr:uid="{36E026EA-5FEE-4342-82C9-EF4CB05D1382}"/>
    <cellStyle name="40% - Énfasis3 4 8" xfId="34114" xr:uid="{C39A9F14-29F8-41C6-97C0-28711953501B}"/>
    <cellStyle name="40% - Énfasis3 4 9" xfId="1290" xr:uid="{87FAEA6F-2426-4555-9D2E-0B7A7201D686}"/>
    <cellStyle name="40% - Énfasis3 5" xfId="776" xr:uid="{E31A580C-AE87-4F6E-A8F0-D8B30DAE0ED1}"/>
    <cellStyle name="40% - Énfasis3 6" xfId="777" xr:uid="{37E5B1BD-976F-4E77-89A9-BA3986D8C9BD}"/>
    <cellStyle name="40% - Énfasis3 7" xfId="778" xr:uid="{73171B59-A952-48EE-AA90-97FAFF3A20F8}"/>
    <cellStyle name="40% - Énfasis4" xfId="32" builtinId="43" customBuiltin="1"/>
    <cellStyle name="40% - Énfasis4 2" xfId="779" xr:uid="{2E0F3F6A-8EBC-4563-9C58-539D6A80E2E5}"/>
    <cellStyle name="40% - Énfasis4 2 2" xfId="1292" xr:uid="{1EC0EA84-5A90-4D9D-939D-E7342920F0D1}"/>
    <cellStyle name="40% - Énfasis4 2 2 2" xfId="1293" xr:uid="{392897A8-A4EC-4060-9656-1C484FDC97F0}"/>
    <cellStyle name="40% - Énfasis4 2 2 2 2" xfId="1294" xr:uid="{6D3BB7FB-78E4-48F7-89FC-00243C468C34}"/>
    <cellStyle name="40% - Énfasis4 2 2 3" xfId="1295" xr:uid="{3DBE5D25-0DF7-4B0C-A046-C43A552662E7}"/>
    <cellStyle name="40% - Énfasis4 2 2 3 2" xfId="7528" xr:uid="{9115B65B-4136-4051-917F-01DF31179BC9}"/>
    <cellStyle name="40% - Énfasis4 2 2 3 2 2" xfId="12813" xr:uid="{37DEA128-ECBC-4286-9119-1A8A53FECA82}"/>
    <cellStyle name="40% - Énfasis4 2 2 3 2 2 2" xfId="21831" xr:uid="{D67CF663-CA9D-4D34-B703-7234C3CF4545}"/>
    <cellStyle name="40% - Énfasis4 2 2 3 2 2 2 2" xfId="27387" xr:uid="{BA88B43D-6671-44E8-BB77-E3498B2376CB}"/>
    <cellStyle name="40% - Énfasis4 2 2 3 2 2 2 3" xfId="32881" xr:uid="{53E436F2-9B3C-471B-B526-E95E7C528D17}"/>
    <cellStyle name="40% - Énfasis4 2 2 3 2 2 2 4" xfId="38365" xr:uid="{5163CC1F-D5AB-4BE1-9238-88C232C0BE55}"/>
    <cellStyle name="40% - Énfasis4 2 2 3 2 2 3" xfId="24658" xr:uid="{1DCEFE94-39DD-4B20-9ECA-6A7912F443F5}"/>
    <cellStyle name="40% - Énfasis4 2 2 3 2 2 4" xfId="30152" xr:uid="{0D847CF2-9AAD-4500-82C0-C7B3817A737D}"/>
    <cellStyle name="40% - Énfasis4 2 2 3 2 2 5" xfId="35636" xr:uid="{696FE008-739D-4CEA-8878-8B19940EA6F0}"/>
    <cellStyle name="40% - Énfasis4 2 2 3 2 3" xfId="20415" xr:uid="{911650F0-EE8F-4708-8E20-4850853BB003}"/>
    <cellStyle name="40% - Énfasis4 2 2 3 2 3 2" xfId="25971" xr:uid="{DF4ED737-C361-47CD-89F2-115464C46135}"/>
    <cellStyle name="40% - Énfasis4 2 2 3 2 3 3" xfId="31465" xr:uid="{7552ACC2-4F0D-4AB4-87D6-B8735CAE9CCF}"/>
    <cellStyle name="40% - Énfasis4 2 2 3 2 3 4" xfId="36949" xr:uid="{2CE7B694-0DC0-4B24-A888-0112CE69A0B7}"/>
    <cellStyle name="40% - Énfasis4 2 2 3 2 4" xfId="23242" xr:uid="{3ACF6DF7-FCA6-46A1-ACBB-DEA17334E7B9}"/>
    <cellStyle name="40% - Énfasis4 2 2 3 2 5" xfId="28734" xr:uid="{5286BBD3-200D-4AE7-B3FB-AF2ACC0337A9}"/>
    <cellStyle name="40% - Énfasis4 2 2 3 2 6" xfId="34218" xr:uid="{7A293769-78C4-4520-85C7-F906D30141B3}"/>
    <cellStyle name="40% - Énfasis4 2 2 3 3" xfId="7630" xr:uid="{879B7353-308D-4208-BB7E-314F7F7EF2DE}"/>
    <cellStyle name="40% - Énfasis4 2 2 3 3 2" xfId="20514" xr:uid="{DC02E0A5-FBD5-4623-927A-3F5E83A44E41}"/>
    <cellStyle name="40% - Énfasis4 2 2 3 3 2 2" xfId="26070" xr:uid="{614E8D67-7D41-40BD-A4E9-E8D4DC7433C3}"/>
    <cellStyle name="40% - Énfasis4 2 2 3 3 2 3" xfId="31564" xr:uid="{396B9A33-9C41-4626-A10F-760E3CD540E9}"/>
    <cellStyle name="40% - Énfasis4 2 2 3 3 2 4" xfId="37048" xr:uid="{FA55836A-AEEC-4400-B5D0-D20DA02EAB0E}"/>
    <cellStyle name="40% - Énfasis4 2 2 3 3 3" xfId="23341" xr:uid="{87F7FE33-0E9B-484F-988D-2F331174689E}"/>
    <cellStyle name="40% - Énfasis4 2 2 3 3 4" xfId="28835" xr:uid="{9C010673-5F66-4B69-87B4-AC24227084CA}"/>
    <cellStyle name="40% - Énfasis4 2 2 3 3 5" xfId="34319" xr:uid="{B1852207-9EA9-4348-AD3A-9056329A880C}"/>
    <cellStyle name="40% - Énfasis4 2 2 3 4" xfId="20308" xr:uid="{FC5BCDD2-DCDC-4AB0-9A88-AB35499BFFB9}"/>
    <cellStyle name="40% - Énfasis4 2 2 3 4 2" xfId="25868" xr:uid="{039E2963-73BF-408D-B9A7-906A1900F497}"/>
    <cellStyle name="40% - Énfasis4 2 2 3 4 3" xfId="31362" xr:uid="{9814451A-254B-44EA-A85A-A1860E5C02C2}"/>
    <cellStyle name="40% - Énfasis4 2 2 3 4 4" xfId="36846" xr:uid="{9E57DB89-84E7-4157-B5BC-50451C4160A8}"/>
    <cellStyle name="40% - Énfasis4 2 2 3 5" xfId="23085" xr:uid="{4C8E1F6A-1308-4766-8214-9E489D3CB370}"/>
    <cellStyle name="40% - Énfasis4 2 2 3 6" xfId="23137" xr:uid="{D909D4A4-6CAE-4F7D-9A68-2A72910CA3C4}"/>
    <cellStyle name="40% - Énfasis4 2 2 3 7" xfId="28631" xr:uid="{2039EE95-C06B-4FD0-AC48-D47D20C7C2F8}"/>
    <cellStyle name="40% - Énfasis4 2 2 3 8" xfId="34115" xr:uid="{CB0ED0A6-DD7D-401F-9B77-E78DA97DC65B}"/>
    <cellStyle name="40% - Énfasis4 2 3" xfId="1296" xr:uid="{C74B9A28-B4B9-4E0A-AB32-969A16750CF5}"/>
    <cellStyle name="40% - Énfasis4 2 3 2" xfId="1297" xr:uid="{EFE6FC2B-20B0-4309-A1E9-F96A40491523}"/>
    <cellStyle name="40% - Énfasis4 2 3 2 2" xfId="7529" xr:uid="{094DC186-82AC-4C74-AAE7-9D5DEE1EBB47}"/>
    <cellStyle name="40% - Énfasis4 2 3 2 2 2" xfId="12815" xr:uid="{F1895586-50BC-4D20-85D7-0A42F0A98111}"/>
    <cellStyle name="40% - Énfasis4 2 3 2 2 2 2" xfId="21832" xr:uid="{6D0D6AF2-A8B9-423B-A2C1-D68084B481EC}"/>
    <cellStyle name="40% - Énfasis4 2 3 2 2 2 2 2" xfId="27388" xr:uid="{462B984E-8342-4675-9B31-7E97AF321AA9}"/>
    <cellStyle name="40% - Énfasis4 2 3 2 2 2 2 3" xfId="32882" xr:uid="{0CB7C08F-5712-4C59-B4DB-32112F44C06B}"/>
    <cellStyle name="40% - Énfasis4 2 3 2 2 2 2 4" xfId="38366" xr:uid="{53E95824-0C27-4618-9875-CD2DF31A6672}"/>
    <cellStyle name="40% - Énfasis4 2 3 2 2 2 3" xfId="24659" xr:uid="{12392987-0F32-440D-9A45-214575828256}"/>
    <cellStyle name="40% - Énfasis4 2 3 2 2 2 4" xfId="30153" xr:uid="{74217DAB-7979-45B5-B59A-28BFDA1B7A89}"/>
    <cellStyle name="40% - Énfasis4 2 3 2 2 2 5" xfId="35637" xr:uid="{601D8DB4-9246-4DE2-9908-3FF04F0EADC5}"/>
    <cellStyle name="40% - Énfasis4 2 3 2 2 3" xfId="20416" xr:uid="{EB089E9A-3136-4D80-A6B9-436040E5D4E6}"/>
    <cellStyle name="40% - Énfasis4 2 3 2 2 3 2" xfId="25972" xr:uid="{8B977F4B-9F4F-4A2F-9AAA-CF73B8180C0A}"/>
    <cellStyle name="40% - Énfasis4 2 3 2 2 3 3" xfId="31466" xr:uid="{C8A76E68-9D49-48C3-8C77-9B265B2DD066}"/>
    <cellStyle name="40% - Énfasis4 2 3 2 2 3 4" xfId="36950" xr:uid="{BAA9D312-C982-4829-AFB4-6B8EF08F96E3}"/>
    <cellStyle name="40% - Énfasis4 2 3 2 2 4" xfId="23243" xr:uid="{FB4B0293-0ACD-45EF-B577-B93193E0EBD6}"/>
    <cellStyle name="40% - Énfasis4 2 3 2 2 5" xfId="28735" xr:uid="{312D7CDB-D7C9-4A69-A127-08CA5FFED933}"/>
    <cellStyle name="40% - Énfasis4 2 3 2 2 6" xfId="34219" xr:uid="{B6C50660-EBC8-4D31-AFB6-53F0C46DF7A2}"/>
    <cellStyle name="40% - Énfasis4 2 3 2 3" xfId="7635" xr:uid="{6125B89B-1F84-4ECE-9988-6FDC64362FEB}"/>
    <cellStyle name="40% - Énfasis4 2 3 2 3 2" xfId="20519" xr:uid="{D18904B3-AA5B-459A-9F1B-83905DACE3A4}"/>
    <cellStyle name="40% - Énfasis4 2 3 2 3 2 2" xfId="26075" xr:uid="{CB0D4C03-D187-4F7E-BC06-E66DE5DABCCE}"/>
    <cellStyle name="40% - Énfasis4 2 3 2 3 2 3" xfId="31569" xr:uid="{1906E879-20AB-40B1-9223-25E93648D2F8}"/>
    <cellStyle name="40% - Énfasis4 2 3 2 3 2 4" xfId="37053" xr:uid="{B665F222-CF36-4A7E-8769-FD240B9CC80A}"/>
    <cellStyle name="40% - Énfasis4 2 3 2 3 3" xfId="23346" xr:uid="{4A4A036B-66CD-49FE-A8B3-39C135ACA0C8}"/>
    <cellStyle name="40% - Énfasis4 2 3 2 3 4" xfId="28840" xr:uid="{7086E1B9-B98E-44B4-9A83-8DCA048EA9B3}"/>
    <cellStyle name="40% - Énfasis4 2 3 2 3 5" xfId="34324" xr:uid="{1229ADE3-969A-460A-BEA4-3BDDBC465268}"/>
    <cellStyle name="40% - Énfasis4 2 3 2 4" xfId="20309" xr:uid="{F655F631-C985-4DBB-8096-7CE858B6D265}"/>
    <cellStyle name="40% - Énfasis4 2 3 2 4 2" xfId="25869" xr:uid="{22A4B6D7-FF18-4C51-8864-AAAA2986549C}"/>
    <cellStyle name="40% - Énfasis4 2 3 2 4 3" xfId="31363" xr:uid="{DA34F404-6E60-4DEE-BCD1-B19C26F3348D}"/>
    <cellStyle name="40% - Énfasis4 2 3 2 4 4" xfId="36847" xr:uid="{CB7B5893-7868-42D2-BD66-A3654FDEE0F6}"/>
    <cellStyle name="40% - Énfasis4 2 3 2 5" xfId="23086" xr:uid="{DCAD18D6-BAFF-4C1B-BA7C-51E8F0C779BC}"/>
    <cellStyle name="40% - Énfasis4 2 3 2 6" xfId="23138" xr:uid="{01700C8D-4C24-45F0-A0F9-CC28150BEB42}"/>
    <cellStyle name="40% - Énfasis4 2 3 2 7" xfId="28632" xr:uid="{D69B252C-65F9-47D7-9161-D3B2ED7C8BB8}"/>
    <cellStyle name="40% - Énfasis4 2 3 2 8" xfId="34116" xr:uid="{62CDBB91-D765-425E-84CA-7E073677F2CD}"/>
    <cellStyle name="40% - Énfasis4 2 3 3" xfId="12814" xr:uid="{32687F50-3008-4CB5-8F78-928617CE0B69}"/>
    <cellStyle name="40% - Énfasis4 2 4" xfId="1298" xr:uid="{362DE3DD-FE0D-42EB-B1FF-4FC6FDD3948F}"/>
    <cellStyle name="40% - Énfasis4 2 4 2" xfId="7530" xr:uid="{BEF6571D-3BC2-42EE-A340-8779C52E3C08}"/>
    <cellStyle name="40% - Énfasis4 2 4 2 2" xfId="12816" xr:uid="{43217067-BC54-4C23-9582-AA2394DEBE9C}"/>
    <cellStyle name="40% - Énfasis4 2 4 2 2 2" xfId="21833" xr:uid="{2F44F07D-480D-489D-A8C3-04044406991E}"/>
    <cellStyle name="40% - Énfasis4 2 4 2 2 2 2" xfId="27389" xr:uid="{E4124459-CE89-4C81-880C-F76990AE5D16}"/>
    <cellStyle name="40% - Énfasis4 2 4 2 2 2 3" xfId="32883" xr:uid="{6DE5B939-9727-42D4-867B-A97194917762}"/>
    <cellStyle name="40% - Énfasis4 2 4 2 2 2 4" xfId="38367" xr:uid="{0ED59E88-F543-46ED-A237-AFDF998CC23B}"/>
    <cellStyle name="40% - Énfasis4 2 4 2 2 3" xfId="24660" xr:uid="{B5AD46B2-7FEE-46DD-9EAE-41766ED57522}"/>
    <cellStyle name="40% - Énfasis4 2 4 2 2 4" xfId="30154" xr:uid="{B2B6AB03-9BDB-4518-9DC7-4EA238D7B522}"/>
    <cellStyle name="40% - Énfasis4 2 4 2 2 5" xfId="35638" xr:uid="{60A73AA1-8DB5-4D3E-A189-BD259F65F45A}"/>
    <cellStyle name="40% - Énfasis4 2 4 2 3" xfId="20417" xr:uid="{42C697D6-D0BF-4523-B872-5438C28B8A15}"/>
    <cellStyle name="40% - Énfasis4 2 4 2 3 2" xfId="25973" xr:uid="{3B3B7E35-151D-4BD1-A302-FCD97C6DA75F}"/>
    <cellStyle name="40% - Énfasis4 2 4 2 3 3" xfId="31467" xr:uid="{A7866812-3CCC-46DA-B26F-0623EE8C8019}"/>
    <cellStyle name="40% - Énfasis4 2 4 2 3 4" xfId="36951" xr:uid="{C23A8211-1958-44B6-9FF2-422C7A30F929}"/>
    <cellStyle name="40% - Énfasis4 2 4 2 4" xfId="23244" xr:uid="{15249E1B-FDBE-4C7F-B29F-3D396A57E3EA}"/>
    <cellStyle name="40% - Énfasis4 2 4 2 5" xfId="28736" xr:uid="{A6DC037F-788C-4AD3-9ABE-AF22DAA36D31}"/>
    <cellStyle name="40% - Énfasis4 2 4 2 6" xfId="34220" xr:uid="{BADDEEF2-8A26-497D-807D-F171E3037DAF}"/>
    <cellStyle name="40% - Énfasis4 2 4 3" xfId="7636" xr:uid="{A2BE2A95-94DB-401C-8C5F-101B03FDCC6B}"/>
    <cellStyle name="40% - Énfasis4 2 4 3 2" xfId="20520" xr:uid="{C96A3203-B631-4C08-8E98-849877AC851B}"/>
    <cellStyle name="40% - Énfasis4 2 4 3 2 2" xfId="26076" xr:uid="{5FE121A7-F142-4EBE-A811-03DC6E15F16C}"/>
    <cellStyle name="40% - Énfasis4 2 4 3 2 3" xfId="31570" xr:uid="{9F05EFA0-39EA-4870-A12E-0414069EB202}"/>
    <cellStyle name="40% - Énfasis4 2 4 3 2 4" xfId="37054" xr:uid="{2978B2BC-353F-42DD-8B5A-FFA33E29A7EB}"/>
    <cellStyle name="40% - Énfasis4 2 4 3 3" xfId="23347" xr:uid="{6304853D-C74F-4A1B-92E5-90D31D0B109A}"/>
    <cellStyle name="40% - Énfasis4 2 4 3 4" xfId="28841" xr:uid="{3B557C1D-336A-4599-BFE6-062FAFDE8C5C}"/>
    <cellStyle name="40% - Énfasis4 2 4 3 5" xfId="34325" xr:uid="{E8BD3EB0-579B-4051-B4CE-955FFA27FAA0}"/>
    <cellStyle name="40% - Énfasis4 2 4 4" xfId="20310" xr:uid="{2D48111C-A33A-4A3B-97E8-AB62A3AA85B6}"/>
    <cellStyle name="40% - Énfasis4 2 4 4 2" xfId="25870" xr:uid="{73A7FE3A-E39C-4AA0-89CD-963292D43A9A}"/>
    <cellStyle name="40% - Énfasis4 2 4 4 3" xfId="31364" xr:uid="{3568D7A1-23C0-4877-B024-0A916807F3E0}"/>
    <cellStyle name="40% - Énfasis4 2 4 4 4" xfId="36848" xr:uid="{505CBE31-4F15-4385-B488-96582E33E874}"/>
    <cellStyle name="40% - Énfasis4 2 4 5" xfId="23087" xr:uid="{7ADAB2AE-B91B-43A5-A191-D6507D05FE88}"/>
    <cellStyle name="40% - Énfasis4 2 4 6" xfId="23139" xr:uid="{73564278-5F94-423D-B6CA-6FDC0114CDE3}"/>
    <cellStyle name="40% - Énfasis4 2 4 7" xfId="28633" xr:uid="{E705B8B8-8BD9-4481-A92C-91F126C007D5}"/>
    <cellStyle name="40% - Énfasis4 2 4 8" xfId="34117" xr:uid="{956132B5-CDFE-48D2-916E-586005411ED6}"/>
    <cellStyle name="40% - Énfasis4 2 5" xfId="1299" xr:uid="{42AC7946-5138-4705-A4C6-CB7DAE86F849}"/>
    <cellStyle name="40% - Énfasis4 2 6" xfId="12812" xr:uid="{50877F92-1A6C-4EBE-A075-4A8C64E053A2}"/>
    <cellStyle name="40% - Énfasis4 2 7" xfId="15661" xr:uid="{E95FCD4B-1F05-4F6E-8B38-3B2ABDCB8268}"/>
    <cellStyle name="40% - Énfasis4 2 8" xfId="1291" xr:uid="{502F1413-A094-48DA-A19A-1984C079C4F5}"/>
    <cellStyle name="40% - Énfasis4 3" xfId="780" xr:uid="{3B82BB1C-14AD-4330-B90B-0EE7FC967F55}"/>
    <cellStyle name="40% - Énfasis4 3 2" xfId="1301" xr:uid="{BE5A168D-13B2-447F-B256-D3209D837371}"/>
    <cellStyle name="40% - Énfasis4 3 3" xfId="1300" xr:uid="{897AE116-FC69-4E05-BCC1-AAA743B5FF41}"/>
    <cellStyle name="40% - Énfasis4 4" xfId="781" xr:uid="{04D8CD95-7107-402E-89F8-EBDF55A208C0}"/>
    <cellStyle name="40% - Énfasis4 4 2" xfId="7531" xr:uid="{2ADD8831-7724-44B3-A6E7-F32377E49BD5}"/>
    <cellStyle name="40% - Énfasis4 4 2 2" xfId="12817" xr:uid="{2EBE1447-6E51-48E0-83EA-78D40A6CE52D}"/>
    <cellStyle name="40% - Énfasis4 4 2 2 2" xfId="21834" xr:uid="{CF900B65-9859-48B8-84E5-7C56E8F8A4EC}"/>
    <cellStyle name="40% - Énfasis4 4 2 2 2 2" xfId="27390" xr:uid="{3A46B2F3-139E-422C-90D9-3FF6F9152FA6}"/>
    <cellStyle name="40% - Énfasis4 4 2 2 2 3" xfId="32884" xr:uid="{7EEE0EFB-1664-4A66-9634-3801E21414DF}"/>
    <cellStyle name="40% - Énfasis4 4 2 2 2 4" xfId="38368" xr:uid="{F3A732F8-5397-440B-B080-4B91D2298D60}"/>
    <cellStyle name="40% - Énfasis4 4 2 2 3" xfId="24661" xr:uid="{DD6A59C8-6244-4C69-B512-BF7A482FC7F8}"/>
    <cellStyle name="40% - Énfasis4 4 2 2 4" xfId="30155" xr:uid="{39C286F5-6F6D-4790-AF2A-837C6E621637}"/>
    <cellStyle name="40% - Énfasis4 4 2 2 5" xfId="35639" xr:uid="{06155E10-4D44-4C27-BB9E-1134E5515C99}"/>
    <cellStyle name="40% - Énfasis4 4 2 3" xfId="20418" xr:uid="{A58902CD-36BB-410F-91BA-84D2505A77C7}"/>
    <cellStyle name="40% - Énfasis4 4 2 3 2" xfId="25974" xr:uid="{3379869F-0787-4095-9877-62B83EE6869D}"/>
    <cellStyle name="40% - Énfasis4 4 2 3 3" xfId="31468" xr:uid="{2A09EBDF-CCAD-40FB-B4C7-681E1DC1109A}"/>
    <cellStyle name="40% - Énfasis4 4 2 3 4" xfId="36952" xr:uid="{BEA6F5DC-163C-41AA-B06B-554EA486F2D7}"/>
    <cellStyle name="40% - Énfasis4 4 2 4" xfId="23245" xr:uid="{3F1AA9C3-366E-4A17-A616-E0148C5C03B8}"/>
    <cellStyle name="40% - Énfasis4 4 2 5" xfId="28737" xr:uid="{A0A3BCB8-3999-4331-9DAA-C2595F97D8D2}"/>
    <cellStyle name="40% - Énfasis4 4 2 6" xfId="34221" xr:uid="{B7A724A2-7A76-403C-A9BC-250D88A056DC}"/>
    <cellStyle name="40% - Énfasis4 4 3" xfId="7637" xr:uid="{DEE200FE-B2BB-4BDB-B66B-9C38245D3415}"/>
    <cellStyle name="40% - Énfasis4 4 3 2" xfId="20521" xr:uid="{7698A4D1-ECEC-40EE-98A6-735B844B181B}"/>
    <cellStyle name="40% - Énfasis4 4 3 2 2" xfId="26077" xr:uid="{B1B8C3AE-FBA7-4454-B6EE-6D479CCCD28A}"/>
    <cellStyle name="40% - Énfasis4 4 3 2 3" xfId="31571" xr:uid="{8151FFBE-5ABD-41A7-B06D-E26BC81C45A9}"/>
    <cellStyle name="40% - Énfasis4 4 3 2 4" xfId="37055" xr:uid="{85D4BBF9-FFC2-4604-A7E0-67BE36545BCB}"/>
    <cellStyle name="40% - Énfasis4 4 3 3" xfId="23348" xr:uid="{708E7CFE-7BD7-486C-87B2-ED9316B4D78A}"/>
    <cellStyle name="40% - Énfasis4 4 3 4" xfId="28842" xr:uid="{7BF0E87B-D9F7-4017-B1ED-E64E819B2E81}"/>
    <cellStyle name="40% - Énfasis4 4 3 5" xfId="34326" xr:uid="{49615A0A-A0CB-4F33-9607-5F5A5AC5FA04}"/>
    <cellStyle name="40% - Énfasis4 4 4" xfId="20311" xr:uid="{BA304DED-DE37-44C7-B81A-9752949E6D61}"/>
    <cellStyle name="40% - Énfasis4 4 4 2" xfId="25871" xr:uid="{57286456-2BD5-4D42-92E4-CD61DD1850C1}"/>
    <cellStyle name="40% - Énfasis4 4 4 3" xfId="31365" xr:uid="{896F59B2-D59E-4BA8-B4AE-DB12701CBEAF}"/>
    <cellStyle name="40% - Énfasis4 4 4 4" xfId="36849" xr:uid="{85AECE0E-8876-4628-9AEC-7AC8051C8203}"/>
    <cellStyle name="40% - Énfasis4 4 5" xfId="23088" xr:uid="{F8D833B1-1D04-450D-BADC-DFEF37874956}"/>
    <cellStyle name="40% - Énfasis4 4 6" xfId="23140" xr:uid="{E4D488BE-784F-4815-ABC1-A713844A77A8}"/>
    <cellStyle name="40% - Énfasis4 4 7" xfId="28634" xr:uid="{162495E4-4A6B-4AA4-A770-2F1B1B02B011}"/>
    <cellStyle name="40% - Énfasis4 4 8" xfId="34118" xr:uid="{D1B72808-DB72-46B6-82DB-0B86396BC60F}"/>
    <cellStyle name="40% - Énfasis4 4 9" xfId="1302" xr:uid="{EF01EC33-DB42-4A47-8FA3-A3E167330248}"/>
    <cellStyle name="40% - Énfasis4 5" xfId="782" xr:uid="{B6C1DB62-FABE-4E3E-92EA-8267EFA7E553}"/>
    <cellStyle name="40% - Énfasis4 6" xfId="783" xr:uid="{44D809F2-580C-4811-847B-206D0CA8FA82}"/>
    <cellStyle name="40% - Énfasis4 7" xfId="784" xr:uid="{DD677C00-1CF4-4285-9FD3-66DDDF6A7F3B}"/>
    <cellStyle name="40% - Énfasis5" xfId="36" builtinId="47" customBuiltin="1"/>
    <cellStyle name="40% - Énfasis5 2" xfId="785" xr:uid="{80ACF566-0097-4F6B-9B4F-B48418429364}"/>
    <cellStyle name="40% - Énfasis5 2 2" xfId="1304" xr:uid="{55E0F04A-5FAD-453B-ABB7-A9DC90DB901E}"/>
    <cellStyle name="40% - Énfasis5 2 2 2" xfId="1305" xr:uid="{80FF3740-3BD3-45E8-9878-1F1856A20AE2}"/>
    <cellStyle name="40% - Énfasis5 2 2 2 2" xfId="1306" xr:uid="{42AD28C6-1A9C-459A-9344-2023F3A638CB}"/>
    <cellStyle name="40% - Énfasis5 2 2 3" xfId="1307" xr:uid="{616ED563-AC39-4E3F-8B3D-F9314D6423DC}"/>
    <cellStyle name="40% - Énfasis5 2 2 3 2" xfId="7532" xr:uid="{FE269B6C-ADD7-414B-9B8D-16742939444E}"/>
    <cellStyle name="40% - Énfasis5 2 2 3 2 2" xfId="12819" xr:uid="{8B09989D-16B3-49EA-8889-7B4DFDBD97CF}"/>
    <cellStyle name="40% - Énfasis5 2 2 3 2 2 2" xfId="21835" xr:uid="{1F7961C3-1A5A-40C8-A7FD-6CE87CA3D761}"/>
    <cellStyle name="40% - Énfasis5 2 2 3 2 2 2 2" xfId="27391" xr:uid="{10BA694A-3A55-4883-9A7C-CEE56EB2EB4C}"/>
    <cellStyle name="40% - Énfasis5 2 2 3 2 2 2 3" xfId="32885" xr:uid="{4395E859-F1E3-4929-8F43-27588AF121FC}"/>
    <cellStyle name="40% - Énfasis5 2 2 3 2 2 2 4" xfId="38369" xr:uid="{293D20A5-345F-4C67-ACBF-F4DDA26B02C0}"/>
    <cellStyle name="40% - Énfasis5 2 2 3 2 2 3" xfId="24662" xr:uid="{85C7B364-B4DA-48CC-AB49-829E0B7C5CFD}"/>
    <cellStyle name="40% - Énfasis5 2 2 3 2 2 4" xfId="30156" xr:uid="{9C925259-DF9A-49D1-AD28-DB9270C2F892}"/>
    <cellStyle name="40% - Énfasis5 2 2 3 2 2 5" xfId="35640" xr:uid="{ADF8F75A-F476-4828-A151-AD0412B8DBF0}"/>
    <cellStyle name="40% - Énfasis5 2 2 3 2 3" xfId="20419" xr:uid="{09283B98-9CAC-4976-BF1D-11BF94D229F6}"/>
    <cellStyle name="40% - Énfasis5 2 2 3 2 3 2" xfId="25975" xr:uid="{2E452637-8671-42B6-8A58-AADEAA090472}"/>
    <cellStyle name="40% - Énfasis5 2 2 3 2 3 3" xfId="31469" xr:uid="{E663F680-D9F4-4D32-A098-2B3D7D762075}"/>
    <cellStyle name="40% - Énfasis5 2 2 3 2 3 4" xfId="36953" xr:uid="{E261F6DC-A803-44B3-ADED-61161690660F}"/>
    <cellStyle name="40% - Énfasis5 2 2 3 2 4" xfId="23246" xr:uid="{07443390-5CAF-4EF6-B8BA-E5327CEA28CE}"/>
    <cellStyle name="40% - Énfasis5 2 2 3 2 5" xfId="28738" xr:uid="{495C291A-2F45-409E-A886-F05494C6C8F9}"/>
    <cellStyle name="40% - Énfasis5 2 2 3 2 6" xfId="34222" xr:uid="{555CFC2D-462E-413F-B257-D508C0752A62}"/>
    <cellStyle name="40% - Énfasis5 2 2 3 3" xfId="7638" xr:uid="{B0F8DD09-56B8-4376-AB35-262E5A1B1AB5}"/>
    <cellStyle name="40% - Énfasis5 2 2 3 3 2" xfId="20522" xr:uid="{6CB0BC39-5988-42E5-A680-3FE616764ADC}"/>
    <cellStyle name="40% - Énfasis5 2 2 3 3 2 2" xfId="26078" xr:uid="{38E9CE45-0E3F-47A5-938D-ACBABC1AE324}"/>
    <cellStyle name="40% - Énfasis5 2 2 3 3 2 3" xfId="31572" xr:uid="{65D5A867-B5D1-4D09-AF78-7359925C85CC}"/>
    <cellStyle name="40% - Énfasis5 2 2 3 3 2 4" xfId="37056" xr:uid="{E7F5EB96-307D-49A7-ADED-DCFC309E59AB}"/>
    <cellStyle name="40% - Énfasis5 2 2 3 3 3" xfId="23349" xr:uid="{D257B1B8-7E9A-46CE-9DD3-1F40985631E4}"/>
    <cellStyle name="40% - Énfasis5 2 2 3 3 4" xfId="28843" xr:uid="{A0AE03D0-B476-413F-AECB-DAA5CC2EEC51}"/>
    <cellStyle name="40% - Énfasis5 2 2 3 3 5" xfId="34327" xr:uid="{8D368A0C-4C4F-4191-9471-F3BFD73B2375}"/>
    <cellStyle name="40% - Énfasis5 2 2 3 4" xfId="20312" xr:uid="{3116330F-3914-480B-9D2F-6DBAFAABCFFE}"/>
    <cellStyle name="40% - Énfasis5 2 2 3 4 2" xfId="25872" xr:uid="{66729347-E201-4B59-A61A-AFB4B19B135C}"/>
    <cellStyle name="40% - Énfasis5 2 2 3 4 3" xfId="31366" xr:uid="{9B275C95-E539-4CC5-B486-558C90A75329}"/>
    <cellStyle name="40% - Énfasis5 2 2 3 4 4" xfId="36850" xr:uid="{32B245BD-E766-4E36-B8C0-EE5184D7B5B0}"/>
    <cellStyle name="40% - Énfasis5 2 2 3 5" xfId="23089" xr:uid="{DEBFA6D9-B1BC-4E5C-A6DC-21C5AB3E3C03}"/>
    <cellStyle name="40% - Énfasis5 2 2 3 6" xfId="23141" xr:uid="{1954B68D-0809-4CEC-A45B-4E3B74A3A8C4}"/>
    <cellStyle name="40% - Énfasis5 2 2 3 7" xfId="28635" xr:uid="{A3B9F767-FF8C-49C4-A6B1-6B1167BE1D6D}"/>
    <cellStyle name="40% - Énfasis5 2 2 3 8" xfId="34119" xr:uid="{A78179DE-9654-4F78-8871-1BF522FFCDF3}"/>
    <cellStyle name="40% - Énfasis5 2 3" xfId="1308" xr:uid="{20AE92AA-E96D-410B-B08B-7151508FB971}"/>
    <cellStyle name="40% - Énfasis5 2 3 2" xfId="1309" xr:uid="{4F279B61-D25F-42F7-8839-500B44114464}"/>
    <cellStyle name="40% - Énfasis5 2 3 2 2" xfId="7533" xr:uid="{0DAD6350-B988-4739-B35D-CF5A4D629312}"/>
    <cellStyle name="40% - Énfasis5 2 3 2 2 2" xfId="12821" xr:uid="{36EAA77F-EA28-4083-A6CC-1BFDBC947ACB}"/>
    <cellStyle name="40% - Énfasis5 2 3 2 2 2 2" xfId="21836" xr:uid="{2CD578C7-9C60-40E5-B22F-C7D0B2B63C9C}"/>
    <cellStyle name="40% - Énfasis5 2 3 2 2 2 2 2" xfId="27392" xr:uid="{1ED2ED19-479D-4799-A45B-BFA7384657D8}"/>
    <cellStyle name="40% - Énfasis5 2 3 2 2 2 2 3" xfId="32886" xr:uid="{B14B3E4A-2E9E-42B6-B37D-067C3D37FF4D}"/>
    <cellStyle name="40% - Énfasis5 2 3 2 2 2 2 4" xfId="38370" xr:uid="{3267396B-3C04-49DF-933B-989331487B92}"/>
    <cellStyle name="40% - Énfasis5 2 3 2 2 2 3" xfId="24663" xr:uid="{8A5F88FD-0630-4B71-AF5C-60F94D97758F}"/>
    <cellStyle name="40% - Énfasis5 2 3 2 2 2 4" xfId="30157" xr:uid="{EE9390FF-396D-4DD2-B8A8-12429101B050}"/>
    <cellStyle name="40% - Énfasis5 2 3 2 2 2 5" xfId="35641" xr:uid="{D5BA01F2-5550-4FD8-B4F6-5A381382ADA2}"/>
    <cellStyle name="40% - Énfasis5 2 3 2 2 3" xfId="20420" xr:uid="{AB954E71-9911-441D-884E-2F8FFB30DB51}"/>
    <cellStyle name="40% - Énfasis5 2 3 2 2 3 2" xfId="25976" xr:uid="{96A8F517-2DE0-4904-AE14-8A647A9E5D03}"/>
    <cellStyle name="40% - Énfasis5 2 3 2 2 3 3" xfId="31470" xr:uid="{2CB8ABD7-1B20-403F-B2EB-D245CD1A5BE9}"/>
    <cellStyle name="40% - Énfasis5 2 3 2 2 3 4" xfId="36954" xr:uid="{1B46AD17-1E8A-4C67-BB90-1B5CE9FB0487}"/>
    <cellStyle name="40% - Énfasis5 2 3 2 2 4" xfId="23247" xr:uid="{C2499E81-0685-438B-B3FF-56C823AA2A6B}"/>
    <cellStyle name="40% - Énfasis5 2 3 2 2 5" xfId="28739" xr:uid="{1D599D85-BC77-4521-820E-FCC4EE63F667}"/>
    <cellStyle name="40% - Énfasis5 2 3 2 2 6" xfId="34223" xr:uid="{AEA7FD37-90A6-41B1-84B9-4857CD9A4CC5}"/>
    <cellStyle name="40% - Énfasis5 2 3 2 3" xfId="7639" xr:uid="{81D0CCFE-899F-42D0-B2F3-E38C4BD0676E}"/>
    <cellStyle name="40% - Énfasis5 2 3 2 3 2" xfId="20523" xr:uid="{3EFC8FC4-A4BD-4396-AE1F-828812D75B2B}"/>
    <cellStyle name="40% - Énfasis5 2 3 2 3 2 2" xfId="26079" xr:uid="{53AA7957-1097-4213-9AA0-34D4D45CDCBD}"/>
    <cellStyle name="40% - Énfasis5 2 3 2 3 2 3" xfId="31573" xr:uid="{A2C7A36F-7EEB-49D3-AEF9-04747753D659}"/>
    <cellStyle name="40% - Énfasis5 2 3 2 3 2 4" xfId="37057" xr:uid="{B747B720-3C3A-4F4B-B6B1-D9F134AEB6DF}"/>
    <cellStyle name="40% - Énfasis5 2 3 2 3 3" xfId="23350" xr:uid="{4883619D-69BA-4521-B271-A67440FD59BE}"/>
    <cellStyle name="40% - Énfasis5 2 3 2 3 4" xfId="28844" xr:uid="{3790E6DD-BEC5-405A-BD18-DFDD10AD4362}"/>
    <cellStyle name="40% - Énfasis5 2 3 2 3 5" xfId="34328" xr:uid="{C10A8308-20FE-413E-9C3B-C790A530460C}"/>
    <cellStyle name="40% - Énfasis5 2 3 2 4" xfId="20313" xr:uid="{9E89B72E-AEC2-4AEB-A50E-EBA7079616B5}"/>
    <cellStyle name="40% - Énfasis5 2 3 2 4 2" xfId="25873" xr:uid="{A9812605-DBC4-4BB8-BDF5-1EF934410E43}"/>
    <cellStyle name="40% - Énfasis5 2 3 2 4 3" xfId="31367" xr:uid="{723A86A9-2D83-4031-9171-3BFF153C4313}"/>
    <cellStyle name="40% - Énfasis5 2 3 2 4 4" xfId="36851" xr:uid="{B6A0300D-C1D6-46CE-8E66-17F3C9A628B0}"/>
    <cellStyle name="40% - Énfasis5 2 3 2 5" xfId="23090" xr:uid="{2752CD2F-E542-41AC-BBBB-C890B5CB6D9F}"/>
    <cellStyle name="40% - Énfasis5 2 3 2 6" xfId="23142" xr:uid="{1D682E39-918A-4257-BB52-4B1893FEEBCA}"/>
    <cellStyle name="40% - Énfasis5 2 3 2 7" xfId="28636" xr:uid="{D7FA614B-761D-4CD2-AD06-F79AA9822484}"/>
    <cellStyle name="40% - Énfasis5 2 3 2 8" xfId="34120" xr:uid="{6EE88EA6-D28B-48D7-8910-F9DA9383DD86}"/>
    <cellStyle name="40% - Énfasis5 2 3 3" xfId="12820" xr:uid="{6F34E2BC-1566-42F1-B77A-BB062F197249}"/>
    <cellStyle name="40% - Énfasis5 2 4" xfId="1310" xr:uid="{C133AD3A-E0FE-4893-A3DE-E050A2784AFE}"/>
    <cellStyle name="40% - Énfasis5 2 4 2" xfId="7534" xr:uid="{C6EFC2F5-01B1-428F-9321-D472319BF446}"/>
    <cellStyle name="40% - Énfasis5 2 4 2 2" xfId="12822" xr:uid="{5CDAFECB-7DBA-4289-92A7-B1BC3C43F8C3}"/>
    <cellStyle name="40% - Énfasis5 2 4 2 2 2" xfId="21837" xr:uid="{C80A5DB0-BAC2-4CBC-89C1-5CBDD7DCB062}"/>
    <cellStyle name="40% - Énfasis5 2 4 2 2 2 2" xfId="27393" xr:uid="{7DB300CC-0E94-44BC-A3A5-A60605D9CF28}"/>
    <cellStyle name="40% - Énfasis5 2 4 2 2 2 3" xfId="32887" xr:uid="{AAFC3D23-841C-4B3A-9738-64057FF46DD8}"/>
    <cellStyle name="40% - Énfasis5 2 4 2 2 2 4" xfId="38371" xr:uid="{C21F136B-CD81-4AD5-B9C4-915BFB6AC14E}"/>
    <cellStyle name="40% - Énfasis5 2 4 2 2 3" xfId="24664" xr:uid="{8661B686-3CB4-4896-B037-26BB333E8B6E}"/>
    <cellStyle name="40% - Énfasis5 2 4 2 2 4" xfId="30158" xr:uid="{6E915100-8D43-43B1-98A5-14369857B645}"/>
    <cellStyle name="40% - Énfasis5 2 4 2 2 5" xfId="35642" xr:uid="{4563EB66-3CFE-45B7-8F8D-8D7FEC7051EF}"/>
    <cellStyle name="40% - Énfasis5 2 4 2 3" xfId="20421" xr:uid="{C2A02513-C03A-4288-8B86-BAC6D0E18648}"/>
    <cellStyle name="40% - Énfasis5 2 4 2 3 2" xfId="25977" xr:uid="{9756D48E-9A47-4BDC-8D82-A8EFD9B49F73}"/>
    <cellStyle name="40% - Énfasis5 2 4 2 3 3" xfId="31471" xr:uid="{0E532C48-4CB5-4E7A-9DCF-C6C348BD601A}"/>
    <cellStyle name="40% - Énfasis5 2 4 2 3 4" xfId="36955" xr:uid="{D26FA74E-3A0E-4586-8B5C-BBF25884BA2D}"/>
    <cellStyle name="40% - Énfasis5 2 4 2 4" xfId="23248" xr:uid="{26908061-E51B-4688-84D0-8C6E4A9FA96B}"/>
    <cellStyle name="40% - Énfasis5 2 4 2 5" xfId="28740" xr:uid="{6E7F5841-9E81-4996-8444-DD0690DC1C9F}"/>
    <cellStyle name="40% - Énfasis5 2 4 2 6" xfId="34224" xr:uid="{75AB8995-E15A-47C3-9B9D-DEA5FFE637CF}"/>
    <cellStyle name="40% - Énfasis5 2 4 3" xfId="7640" xr:uid="{909FA832-E68F-4CAA-852C-2F56F9ABAE7A}"/>
    <cellStyle name="40% - Énfasis5 2 4 3 2" xfId="20524" xr:uid="{6C776A54-2457-4985-B61B-E3A9A75B60C6}"/>
    <cellStyle name="40% - Énfasis5 2 4 3 2 2" xfId="26080" xr:uid="{4635C784-2DE8-49E5-AF89-05C4AC66FADD}"/>
    <cellStyle name="40% - Énfasis5 2 4 3 2 3" xfId="31574" xr:uid="{34BA41D6-2947-41E1-B96D-E1F959539D7D}"/>
    <cellStyle name="40% - Énfasis5 2 4 3 2 4" xfId="37058" xr:uid="{9234442E-72F8-421A-A1D5-782265749371}"/>
    <cellStyle name="40% - Énfasis5 2 4 3 3" xfId="23351" xr:uid="{BE605EF1-2076-4F6B-A74A-729DDD00C0DD}"/>
    <cellStyle name="40% - Énfasis5 2 4 3 4" xfId="28845" xr:uid="{8A0F6777-5A9F-4E25-B146-924A74BE4191}"/>
    <cellStyle name="40% - Énfasis5 2 4 3 5" xfId="34329" xr:uid="{B9942545-F21A-47C8-A1E9-30892B09A2B5}"/>
    <cellStyle name="40% - Énfasis5 2 4 4" xfId="20314" xr:uid="{606BF542-92E1-449A-A0BA-C84D3BFFF853}"/>
    <cellStyle name="40% - Énfasis5 2 4 4 2" xfId="25874" xr:uid="{95E97FC2-5D6B-4F7E-BF17-505324E2DCB8}"/>
    <cellStyle name="40% - Énfasis5 2 4 4 3" xfId="31368" xr:uid="{D4E50684-9AD2-4CA7-A0F0-BF6047B57766}"/>
    <cellStyle name="40% - Énfasis5 2 4 4 4" xfId="36852" xr:uid="{B8CC7EA1-CC3B-47DF-9994-41F6F8088612}"/>
    <cellStyle name="40% - Énfasis5 2 4 5" xfId="23091" xr:uid="{60DCDAC1-63C7-43C2-A271-829F69028435}"/>
    <cellStyle name="40% - Énfasis5 2 4 6" xfId="23143" xr:uid="{6CA19F85-9361-495C-A39E-483B67EA29E3}"/>
    <cellStyle name="40% - Énfasis5 2 4 7" xfId="28637" xr:uid="{A49D577B-9339-478E-A119-CE282777EE42}"/>
    <cellStyle name="40% - Énfasis5 2 4 8" xfId="34121" xr:uid="{ADD65DD2-E609-42AF-99C5-3402FB0A851C}"/>
    <cellStyle name="40% - Énfasis5 2 5" xfId="1311" xr:uid="{3FF4C41A-438A-46E6-B97C-06A7D1188AFE}"/>
    <cellStyle name="40% - Énfasis5 2 6" xfId="12818" xr:uid="{AEB505F2-2333-467A-B934-5EF298C2EFCF}"/>
    <cellStyle name="40% - Énfasis5 2 7" xfId="15662" xr:uid="{26007828-E949-4B83-904E-75BB322B147E}"/>
    <cellStyle name="40% - Énfasis5 2 8" xfId="1303" xr:uid="{532061D7-D963-4AA4-8832-9B1B1D734F77}"/>
    <cellStyle name="40% - Énfasis5 3" xfId="786" xr:uid="{06328556-7462-4061-A47A-4A963B8E0879}"/>
    <cellStyle name="40% - Énfasis5 3 2" xfId="1313" xr:uid="{CFB83A0A-E833-4AB1-80DA-C52478D929FD}"/>
    <cellStyle name="40% - Énfasis5 3 3" xfId="1312" xr:uid="{C75BFAD3-2EEE-46D9-8365-27B096BC92C1}"/>
    <cellStyle name="40% - Énfasis5 4" xfId="787" xr:uid="{C5606ACE-B0F7-4367-B7B8-02FB4A8762D5}"/>
    <cellStyle name="40% - Énfasis5 4 2" xfId="7535" xr:uid="{63A5353E-F625-40CD-A19A-63531570F191}"/>
    <cellStyle name="40% - Énfasis5 4 2 2" xfId="20236" xr:uid="{9E2A91BD-A561-4719-9CE4-00EC985963D7}"/>
    <cellStyle name="40% - Énfasis5 4 2 2 2" xfId="22970" xr:uid="{8BB52576-A979-4817-BC81-7DC38A2E06D0}"/>
    <cellStyle name="40% - Énfasis5 4 2 2 2 2" xfId="28526" xr:uid="{76CE481E-D11C-46AB-B785-436E9EAC7EA9}"/>
    <cellStyle name="40% - Énfasis5 4 2 2 2 3" xfId="34020" xr:uid="{70B81193-C864-46E4-ADBF-0BAD33AD4855}"/>
    <cellStyle name="40% - Énfasis5 4 2 2 2 4" xfId="39504" xr:uid="{74031B0B-0A51-4E16-A4AB-0DDC9B308122}"/>
    <cellStyle name="40% - Énfasis5 4 2 2 3" xfId="25797" xr:uid="{F172E453-7B07-4D75-AA76-E356FDC52462}"/>
    <cellStyle name="40% - Énfasis5 4 2 2 4" xfId="31291" xr:uid="{8D4FDA0B-27E7-42F8-926B-E3C806E03124}"/>
    <cellStyle name="40% - Énfasis5 4 2 2 5" xfId="36775" xr:uid="{5B9DB8A7-49C8-47FA-97D5-EA461E78C4E1}"/>
    <cellStyle name="40% - Énfasis5 4 2 3" xfId="20422" xr:uid="{4CD923D7-3267-4064-86C8-FE1A21A4C45B}"/>
    <cellStyle name="40% - Énfasis5 4 2 3 2" xfId="25978" xr:uid="{CEB76732-6ABA-43D7-87EA-1A5EB524722C}"/>
    <cellStyle name="40% - Énfasis5 4 2 3 3" xfId="31472" xr:uid="{7DB85F3D-ECC0-4253-8ECE-86D5F7C5C3EC}"/>
    <cellStyle name="40% - Énfasis5 4 2 3 4" xfId="36956" xr:uid="{95B8B701-8AFA-4AA0-B8EB-46E7D4BAD9B5}"/>
    <cellStyle name="40% - Énfasis5 4 2 4" xfId="23249" xr:uid="{4F4FB6A7-C3C2-4610-B815-FE4782336DD1}"/>
    <cellStyle name="40% - Énfasis5 4 2 5" xfId="28741" xr:uid="{2F141778-047E-476F-92F2-978D744D7523}"/>
    <cellStyle name="40% - Énfasis5 4 2 6" xfId="34225" xr:uid="{50AFC8F1-9D9E-4C85-92F1-B5CCB0808E2F}"/>
    <cellStyle name="40% - Énfasis5 4 3" xfId="7641" xr:uid="{370A90E1-9B6A-4919-B90D-1435A0E084DE}"/>
    <cellStyle name="40% - Énfasis5 4 3 2" xfId="20525" xr:uid="{371572A1-06AA-44A0-87E9-E5C1C0CD02C3}"/>
    <cellStyle name="40% - Énfasis5 4 3 2 2" xfId="26081" xr:uid="{E4F1CE1B-6478-427C-BD6A-5AABC78BE5C8}"/>
    <cellStyle name="40% - Énfasis5 4 3 2 3" xfId="31575" xr:uid="{4E526D43-179D-4348-97AE-384AA0C94B11}"/>
    <cellStyle name="40% - Énfasis5 4 3 2 4" xfId="37059" xr:uid="{FCC4DE45-CC79-425B-847E-68A3E3B989CA}"/>
    <cellStyle name="40% - Énfasis5 4 3 3" xfId="23352" xr:uid="{59F5C4CD-7FB4-4CE3-98BC-1A701304D879}"/>
    <cellStyle name="40% - Énfasis5 4 3 4" xfId="28846" xr:uid="{E904BF31-130D-4C97-91C5-B64C6538AE75}"/>
    <cellStyle name="40% - Énfasis5 4 3 5" xfId="34330" xr:uid="{B5BBDCCF-F332-4921-99D4-21D2554D12F9}"/>
    <cellStyle name="40% - Énfasis5 4 4" xfId="20315" xr:uid="{1419673F-CB3D-4F65-86CE-DA05304D0E57}"/>
    <cellStyle name="40% - Énfasis5 4 4 2" xfId="25875" xr:uid="{CC89518C-5E6F-4D35-8B52-55DEE341D60E}"/>
    <cellStyle name="40% - Énfasis5 4 4 3" xfId="31369" xr:uid="{7AB7E0FE-A99A-41D9-BE95-EC8E21A9CF95}"/>
    <cellStyle name="40% - Énfasis5 4 4 4" xfId="36853" xr:uid="{85686323-9120-4FF9-B6D9-FAADCE7066A3}"/>
    <cellStyle name="40% - Énfasis5 4 5" xfId="23092" xr:uid="{C6574827-2A2E-4852-991B-81A751C0FAC4}"/>
    <cellStyle name="40% - Énfasis5 4 6" xfId="23144" xr:uid="{5A2A53D6-B9F6-404F-ACA9-BCD07B98D139}"/>
    <cellStyle name="40% - Énfasis5 4 7" xfId="28638" xr:uid="{B329FFD5-A454-48DF-9525-26521CCCE1DA}"/>
    <cellStyle name="40% - Énfasis5 4 8" xfId="34122" xr:uid="{FE86DCD2-92DF-464B-BCD5-2EC38FC67355}"/>
    <cellStyle name="40% - Énfasis5 4 9" xfId="1314" xr:uid="{4B59D880-9F57-4575-8D86-000E4B58D812}"/>
    <cellStyle name="40% - Énfasis5 5" xfId="788" xr:uid="{8F325100-8B1A-4D9E-A1FD-9B0CFD011EBD}"/>
    <cellStyle name="40% - Énfasis5 5 2" xfId="25832" xr:uid="{BB9864CB-1457-4905-93EF-320D203CC0F7}"/>
    <cellStyle name="40% - Énfasis5 5 3" xfId="31326" xr:uid="{D9221BB3-8848-4AFE-B403-3E75477E215E}"/>
    <cellStyle name="40% - Énfasis5 5 4" xfId="36810" xr:uid="{DFA0B3B1-1983-41BF-96F3-A7BC4F0771FB}"/>
    <cellStyle name="40% - Énfasis5 5 5" xfId="20271" xr:uid="{D7EC7C22-D9D0-4ABD-A3E4-CDE0756E7020}"/>
    <cellStyle name="40% - Énfasis5 6" xfId="789" xr:uid="{4E72740F-9C64-4C98-9EE9-4083A3840268}"/>
    <cellStyle name="40% - Énfasis5 6 2" xfId="23099" xr:uid="{E2CA3D15-3345-4446-8450-AB076FEE4005}"/>
    <cellStyle name="40% - Énfasis5 7" xfId="790" xr:uid="{644B9BE5-CFD6-4E7A-9AD6-C57D6F5AAE26}"/>
    <cellStyle name="40% - Énfasis5 7 2" xfId="28775" xr:uid="{C2A9D860-B0AF-4F80-89D0-FE974ADBB621}"/>
    <cellStyle name="40% - Énfasis5 8" xfId="34259" xr:uid="{6F11613D-4CE2-4B86-8306-A49F68076F22}"/>
    <cellStyle name="40% - Énfasis6" xfId="40" builtinId="51" customBuiltin="1"/>
    <cellStyle name="40% - Énfasis6 2" xfId="791" xr:uid="{19FA146C-DDE3-44FD-8421-9141532A1C41}"/>
    <cellStyle name="40% - Énfasis6 2 2" xfId="1316" xr:uid="{881FA2EA-3A5D-45AA-B554-64988F58FA6F}"/>
    <cellStyle name="40% - Énfasis6 2 2 2" xfId="1317" xr:uid="{F78DAFEC-38A7-4D10-8D94-7C9485646584}"/>
    <cellStyle name="40% - Énfasis6 2 2 2 2" xfId="1318" xr:uid="{B9A45019-D89B-47B8-B4DC-04D176C22D7F}"/>
    <cellStyle name="40% - Énfasis6 2 2 3" xfId="1319" xr:uid="{BFDB1E1F-A32F-42FA-9003-75DAB784EEBA}"/>
    <cellStyle name="40% - Énfasis6 2 2 3 2" xfId="7536" xr:uid="{6A65CDC9-52B2-4A11-8598-B1E49B3C290E}"/>
    <cellStyle name="40% - Énfasis6 2 2 3 2 2" xfId="12824" xr:uid="{DACA1C08-AED3-4BEE-96C1-0A3B1062FC5B}"/>
    <cellStyle name="40% - Énfasis6 2 2 3 2 2 2" xfId="21838" xr:uid="{4292A975-6925-41D5-B096-C47B70B7681D}"/>
    <cellStyle name="40% - Énfasis6 2 2 3 2 2 2 2" xfId="27394" xr:uid="{82A15EDD-C8E8-4E67-9FD4-A2A5A2AB716E}"/>
    <cellStyle name="40% - Énfasis6 2 2 3 2 2 2 3" xfId="32888" xr:uid="{859579E5-ABDA-4224-A683-2F10EBFC4B68}"/>
    <cellStyle name="40% - Énfasis6 2 2 3 2 2 2 4" xfId="38372" xr:uid="{3E219A0C-AE65-414A-A5DF-C76AF7988CB8}"/>
    <cellStyle name="40% - Énfasis6 2 2 3 2 2 3" xfId="24665" xr:uid="{FFA0703D-1FC5-4428-82A3-A4F55CCE3E36}"/>
    <cellStyle name="40% - Énfasis6 2 2 3 2 2 4" xfId="30159" xr:uid="{8A1E676D-185D-44E3-9DB1-ECF9F059E39B}"/>
    <cellStyle name="40% - Énfasis6 2 2 3 2 2 5" xfId="35643" xr:uid="{F6A7F790-7105-4479-AA63-5BB4A4CD52BA}"/>
    <cellStyle name="40% - Énfasis6 2 2 3 2 3" xfId="20423" xr:uid="{6C50748A-12B6-41B4-8198-C35BA2F9459A}"/>
    <cellStyle name="40% - Énfasis6 2 2 3 2 3 2" xfId="25979" xr:uid="{D57A8E60-5198-488C-A112-5F744D5FCF70}"/>
    <cellStyle name="40% - Énfasis6 2 2 3 2 3 3" xfId="31473" xr:uid="{78FFC36D-93D2-4CB1-8471-59F17ABDC18D}"/>
    <cellStyle name="40% - Énfasis6 2 2 3 2 3 4" xfId="36957" xr:uid="{36D5F2D9-81E7-4875-9402-41BB4FCAE28D}"/>
    <cellStyle name="40% - Énfasis6 2 2 3 2 4" xfId="23250" xr:uid="{0D3E648F-6CF3-4D2D-A717-A61CC58EF406}"/>
    <cellStyle name="40% - Énfasis6 2 2 3 2 5" xfId="28742" xr:uid="{8EAE0877-EF98-401A-B99B-6499A09C7091}"/>
    <cellStyle name="40% - Énfasis6 2 2 3 2 6" xfId="34226" xr:uid="{57264E0B-6C02-4451-8E5E-69C7BFC7CE59}"/>
    <cellStyle name="40% - Énfasis6 2 2 3 3" xfId="7643" xr:uid="{0E529305-814A-4A1F-B8AC-83173D1203FD}"/>
    <cellStyle name="40% - Énfasis6 2 2 3 3 2" xfId="20527" xr:uid="{95DCB09E-6796-449F-AF5B-D099EECBD973}"/>
    <cellStyle name="40% - Énfasis6 2 2 3 3 2 2" xfId="26083" xr:uid="{C838ED6B-F9BA-450F-8E08-288D1306AC6E}"/>
    <cellStyle name="40% - Énfasis6 2 2 3 3 2 3" xfId="31577" xr:uid="{065C43B1-4202-4D31-B486-FF26491C4B0E}"/>
    <cellStyle name="40% - Énfasis6 2 2 3 3 2 4" xfId="37061" xr:uid="{4C115FC3-CF3B-47BD-B88E-D21F936805C4}"/>
    <cellStyle name="40% - Énfasis6 2 2 3 3 3" xfId="23354" xr:uid="{B9E28819-66CF-4ADD-943E-90A705E1E775}"/>
    <cellStyle name="40% - Énfasis6 2 2 3 3 4" xfId="28848" xr:uid="{05C6EC10-29DF-495E-BE91-8E2E39D1C25F}"/>
    <cellStyle name="40% - Énfasis6 2 2 3 3 5" xfId="34332" xr:uid="{6E5C8D6B-2971-4ABA-A802-8EBE14D23934}"/>
    <cellStyle name="40% - Énfasis6 2 2 3 4" xfId="20316" xr:uid="{4997741F-B2EB-4EF9-81C3-8F60913EB670}"/>
    <cellStyle name="40% - Énfasis6 2 2 3 4 2" xfId="25876" xr:uid="{AC47B7BF-5C17-4C14-9B63-773D0B87147C}"/>
    <cellStyle name="40% - Énfasis6 2 2 3 4 3" xfId="31370" xr:uid="{3E22F711-B91D-4271-9872-08EC9C8C27CD}"/>
    <cellStyle name="40% - Énfasis6 2 2 3 4 4" xfId="36854" xr:uid="{3FC3C3D2-8B68-4AC2-A260-FEEF5F4604F8}"/>
    <cellStyle name="40% - Énfasis6 2 2 3 5" xfId="23093" xr:uid="{B17627EA-46BE-42C0-87F1-E390682117DF}"/>
    <cellStyle name="40% - Énfasis6 2 2 3 6" xfId="23145" xr:uid="{7A8AD780-4358-418B-8C67-B93282D7F21D}"/>
    <cellStyle name="40% - Énfasis6 2 2 3 7" xfId="28639" xr:uid="{7754D847-04FD-49B4-9A08-EB452D0DFC01}"/>
    <cellStyle name="40% - Énfasis6 2 2 3 8" xfId="34123" xr:uid="{7A2B121D-C9F6-463D-BBFB-44EC21E2D5F9}"/>
    <cellStyle name="40% - Énfasis6 2 3" xfId="1320" xr:uid="{D8D544C8-41BD-4AF7-9A8E-46C475F5C4E3}"/>
    <cellStyle name="40% - Énfasis6 2 3 2" xfId="1321" xr:uid="{1D5A7771-B776-447F-AFE6-823713610655}"/>
    <cellStyle name="40% - Énfasis6 2 3 2 2" xfId="7537" xr:uid="{5050B804-D5AD-401C-BC88-4639041F2D9B}"/>
    <cellStyle name="40% - Énfasis6 2 3 2 2 2" xfId="12826" xr:uid="{9CB3C58D-63A7-401A-8D92-1882B78DADC4}"/>
    <cellStyle name="40% - Énfasis6 2 3 2 2 2 2" xfId="21839" xr:uid="{4101FBDA-E534-4CDC-8685-8DDC5F60BBCF}"/>
    <cellStyle name="40% - Énfasis6 2 3 2 2 2 2 2" xfId="27395" xr:uid="{724CE086-131E-4D3E-A4E4-D556E041BA0D}"/>
    <cellStyle name="40% - Énfasis6 2 3 2 2 2 2 3" xfId="32889" xr:uid="{B60D03C1-CDF2-44A2-AB2F-E5F1C3C0C861}"/>
    <cellStyle name="40% - Énfasis6 2 3 2 2 2 2 4" xfId="38373" xr:uid="{F819FBFC-63E0-43F1-B026-6936591F41DD}"/>
    <cellStyle name="40% - Énfasis6 2 3 2 2 2 3" xfId="24666" xr:uid="{6BEC4781-B4B2-4B30-BE05-A6C9AE37A0E1}"/>
    <cellStyle name="40% - Énfasis6 2 3 2 2 2 4" xfId="30160" xr:uid="{5287216F-E4D3-4E3B-B522-27AF3960FD2D}"/>
    <cellStyle name="40% - Énfasis6 2 3 2 2 2 5" xfId="35644" xr:uid="{DDB73BF2-029A-4340-84C3-9D9DAB56493F}"/>
    <cellStyle name="40% - Énfasis6 2 3 2 2 3" xfId="20424" xr:uid="{5B334154-4B5E-4082-A943-0CC26064B08B}"/>
    <cellStyle name="40% - Énfasis6 2 3 2 2 3 2" xfId="25980" xr:uid="{4EFA0D23-96F0-4035-A377-E60E81637FA9}"/>
    <cellStyle name="40% - Énfasis6 2 3 2 2 3 3" xfId="31474" xr:uid="{540AB1C9-42BC-4A7A-A918-610D0B1DD6EB}"/>
    <cellStyle name="40% - Énfasis6 2 3 2 2 3 4" xfId="36958" xr:uid="{13A115EF-DE37-475D-A06F-F16620373DA6}"/>
    <cellStyle name="40% - Énfasis6 2 3 2 2 4" xfId="23251" xr:uid="{17BD898B-983A-460A-AA9F-DDFF76AAE556}"/>
    <cellStyle name="40% - Énfasis6 2 3 2 2 5" xfId="28743" xr:uid="{A17F2E5F-97BB-4E91-AF5C-9F656EF21262}"/>
    <cellStyle name="40% - Énfasis6 2 3 2 2 6" xfId="34227" xr:uid="{169EAD41-B43C-4844-ACBE-268826363ED1}"/>
    <cellStyle name="40% - Énfasis6 2 3 2 3" xfId="7644" xr:uid="{DE45794E-8FDA-45B9-9FB7-451439BFE85C}"/>
    <cellStyle name="40% - Énfasis6 2 3 2 3 2" xfId="20528" xr:uid="{E7E974C5-4BB1-41B5-A8AF-A0A1ECF1084A}"/>
    <cellStyle name="40% - Énfasis6 2 3 2 3 2 2" xfId="26084" xr:uid="{5E97FEF9-B519-43D8-987B-DEEFBE444F9F}"/>
    <cellStyle name="40% - Énfasis6 2 3 2 3 2 3" xfId="31578" xr:uid="{DC365AF6-D31B-4D83-84FE-FE56501E4AF1}"/>
    <cellStyle name="40% - Énfasis6 2 3 2 3 2 4" xfId="37062" xr:uid="{C5BB3130-03AB-4170-A2FC-6DA30FDACE24}"/>
    <cellStyle name="40% - Énfasis6 2 3 2 3 3" xfId="23355" xr:uid="{4FC39AFC-16CC-4FC7-872A-2D6CB50155C1}"/>
    <cellStyle name="40% - Énfasis6 2 3 2 3 4" xfId="28849" xr:uid="{31A88A16-486E-4FA8-BE3F-F480CACA31CD}"/>
    <cellStyle name="40% - Énfasis6 2 3 2 3 5" xfId="34333" xr:uid="{0F1072E6-1953-42C9-99E1-C91A06203BFE}"/>
    <cellStyle name="40% - Énfasis6 2 3 2 4" xfId="20317" xr:uid="{576AA26C-A170-4C3D-9BBD-3A7189F054F7}"/>
    <cellStyle name="40% - Énfasis6 2 3 2 4 2" xfId="25877" xr:uid="{AE5D8A26-9F4F-4C6A-A9D6-35EBDB8FEBAD}"/>
    <cellStyle name="40% - Énfasis6 2 3 2 4 3" xfId="31371" xr:uid="{94800E58-85DB-44ED-82F3-92386891FAEA}"/>
    <cellStyle name="40% - Énfasis6 2 3 2 4 4" xfId="36855" xr:uid="{F55E9BDC-5891-4CEA-BA48-B20A3B664031}"/>
    <cellStyle name="40% - Énfasis6 2 3 2 5" xfId="23094" xr:uid="{EF1ABCE0-2B2E-4DFB-9A7B-647B8924C748}"/>
    <cellStyle name="40% - Énfasis6 2 3 2 6" xfId="23146" xr:uid="{8CFF2E27-07EE-49C1-8441-F69BC4F2996F}"/>
    <cellStyle name="40% - Énfasis6 2 3 2 7" xfId="28640" xr:uid="{8D9BD1C3-EB8A-446B-AC6F-CC4E5ECBADFA}"/>
    <cellStyle name="40% - Énfasis6 2 3 2 8" xfId="34124" xr:uid="{4D207E50-A60A-413C-823F-96D51705B270}"/>
    <cellStyle name="40% - Énfasis6 2 3 3" xfId="12825" xr:uid="{F691885F-CC7E-46AF-B7D3-3B3DFE613A3E}"/>
    <cellStyle name="40% - Énfasis6 2 4" xfId="1322" xr:uid="{30056379-639C-4957-988F-2531D6874157}"/>
    <cellStyle name="40% - Énfasis6 2 4 2" xfId="7538" xr:uid="{B9721628-8C6F-453C-B26E-CED9F9B23552}"/>
    <cellStyle name="40% - Énfasis6 2 4 2 2" xfId="12827" xr:uid="{4EA937C4-79CB-4FEF-B3FC-938271013589}"/>
    <cellStyle name="40% - Énfasis6 2 4 2 2 2" xfId="21840" xr:uid="{5F16E6AD-58E2-40CD-98FA-57DAF6895A3C}"/>
    <cellStyle name="40% - Énfasis6 2 4 2 2 2 2" xfId="27396" xr:uid="{527562AC-23C1-474D-9531-9DDE4E751A9E}"/>
    <cellStyle name="40% - Énfasis6 2 4 2 2 2 3" xfId="32890" xr:uid="{8F537138-0D11-4BF0-9AFD-F8721A1B4572}"/>
    <cellStyle name="40% - Énfasis6 2 4 2 2 2 4" xfId="38374" xr:uid="{A98C1870-A37A-4BE6-920A-2CC4E5C10073}"/>
    <cellStyle name="40% - Énfasis6 2 4 2 2 3" xfId="24667" xr:uid="{CA23D2AA-2B13-4BDE-82E7-89CA99A57153}"/>
    <cellStyle name="40% - Énfasis6 2 4 2 2 4" xfId="30161" xr:uid="{3C54E4A1-6378-4850-826F-A3FCEEEF3F4A}"/>
    <cellStyle name="40% - Énfasis6 2 4 2 2 5" xfId="35645" xr:uid="{0CE0376D-BEDB-436B-A507-CD4B4FDDBD1E}"/>
    <cellStyle name="40% - Énfasis6 2 4 2 3" xfId="20425" xr:uid="{26363C0B-4407-4508-8137-5F8EBAF3D2C9}"/>
    <cellStyle name="40% - Énfasis6 2 4 2 3 2" xfId="25981" xr:uid="{132503FF-0569-4358-BB01-39072F526B2D}"/>
    <cellStyle name="40% - Énfasis6 2 4 2 3 3" xfId="31475" xr:uid="{BA2C13BF-3EB1-4C3B-9BA3-F92A02880E2D}"/>
    <cellStyle name="40% - Énfasis6 2 4 2 3 4" xfId="36959" xr:uid="{DF646793-821E-42E1-952E-B875B330B25D}"/>
    <cellStyle name="40% - Énfasis6 2 4 2 4" xfId="23252" xr:uid="{D58BAB81-B87F-47A8-9BBD-7EF38E2D594F}"/>
    <cellStyle name="40% - Énfasis6 2 4 2 5" xfId="28744" xr:uid="{AF59C402-E84A-4434-95BA-A7AF15FD705A}"/>
    <cellStyle name="40% - Énfasis6 2 4 2 6" xfId="34228" xr:uid="{482F02C5-AB50-469D-916C-999CFF4CC88C}"/>
    <cellStyle name="40% - Énfasis6 2 4 3" xfId="7645" xr:uid="{5608BBD4-BF30-4455-9215-BF6F45359C42}"/>
    <cellStyle name="40% - Énfasis6 2 4 3 2" xfId="20529" xr:uid="{2A9C1069-8377-4F09-A1CF-FCA0A3F6768C}"/>
    <cellStyle name="40% - Énfasis6 2 4 3 2 2" xfId="26085" xr:uid="{43E5FE88-90F5-4695-87EC-B8D7A70E786C}"/>
    <cellStyle name="40% - Énfasis6 2 4 3 2 3" xfId="31579" xr:uid="{D7929C2E-1F92-408D-9654-D45CF38B748F}"/>
    <cellStyle name="40% - Énfasis6 2 4 3 2 4" xfId="37063" xr:uid="{B60F6A3E-7C92-42B1-B90D-9F774D1E95C3}"/>
    <cellStyle name="40% - Énfasis6 2 4 3 3" xfId="23356" xr:uid="{8A1F9CCC-8709-4A7F-B3EE-130863263EC7}"/>
    <cellStyle name="40% - Énfasis6 2 4 3 4" xfId="28850" xr:uid="{83860FF8-F8CA-43C0-9DE4-A026CD55C0AD}"/>
    <cellStyle name="40% - Énfasis6 2 4 3 5" xfId="34334" xr:uid="{284A0A5C-8B89-4C08-BE0F-C6D1E2B1F0E0}"/>
    <cellStyle name="40% - Énfasis6 2 4 4" xfId="20318" xr:uid="{50776B5B-043D-4D61-AA34-76560B3D7E2C}"/>
    <cellStyle name="40% - Énfasis6 2 4 4 2" xfId="25878" xr:uid="{17AF3491-3106-4E42-B588-D929A0DAC311}"/>
    <cellStyle name="40% - Énfasis6 2 4 4 3" xfId="31372" xr:uid="{466D9D15-0C1A-4983-B538-C3D8FBAFB7BA}"/>
    <cellStyle name="40% - Énfasis6 2 4 4 4" xfId="36856" xr:uid="{2E09F86D-9B25-4ED9-B11F-ED6F108C8E41}"/>
    <cellStyle name="40% - Énfasis6 2 4 5" xfId="23095" xr:uid="{B908BC97-E1DF-41E5-BAAB-6D340A916B79}"/>
    <cellStyle name="40% - Énfasis6 2 4 6" xfId="23147" xr:uid="{3BF22C00-1A70-4D54-9D24-766DA20FE999}"/>
    <cellStyle name="40% - Énfasis6 2 4 7" xfId="28641" xr:uid="{8CF61799-A50B-41C6-A5D8-CBA40EAB9BAB}"/>
    <cellStyle name="40% - Énfasis6 2 4 8" xfId="34125" xr:uid="{D98A1729-5E0A-432A-B3DA-79A00A3EE1B4}"/>
    <cellStyle name="40% - Énfasis6 2 5" xfId="1323" xr:uid="{1E7CF7AB-7494-4525-AA52-A45724F42C34}"/>
    <cellStyle name="40% - Énfasis6 2 6" xfId="12823" xr:uid="{570885AB-41F0-4FB5-9A9E-435E5F0387E7}"/>
    <cellStyle name="40% - Énfasis6 2 7" xfId="15663" xr:uid="{8E0D3393-E4BB-4D27-9E33-8E498B62AE24}"/>
    <cellStyle name="40% - Énfasis6 2 8" xfId="1315" xr:uid="{5BB9496C-B421-4A98-BB99-EC3AD7BEA2FA}"/>
    <cellStyle name="40% - Énfasis6 3" xfId="792" xr:uid="{60E5E57C-5275-473D-9EBD-FAC417110408}"/>
    <cellStyle name="40% - Énfasis6 3 2" xfId="1325" xr:uid="{3846C442-A5A1-4369-B175-36F89F972134}"/>
    <cellStyle name="40% - Énfasis6 3 3" xfId="1324" xr:uid="{14B7F77B-2D04-4496-AEFA-2CEEE697E91A}"/>
    <cellStyle name="40% - Énfasis6 4" xfId="793" xr:uid="{8CA3D6AC-072B-41B1-B2D1-1839F058373A}"/>
    <cellStyle name="40% - Énfasis6 4 2" xfId="7539" xr:uid="{63127EB2-3315-4AD8-8F8B-B1E9CF88EECC}"/>
    <cellStyle name="40% - Énfasis6 4 2 2" xfId="12828" xr:uid="{8AF252DB-1D04-47D9-BDEE-39E92B3A5CD3}"/>
    <cellStyle name="40% - Énfasis6 4 2 2 2" xfId="21841" xr:uid="{89AAD9B2-DE32-4205-ABF1-C224CE51826E}"/>
    <cellStyle name="40% - Énfasis6 4 2 2 2 2" xfId="27397" xr:uid="{BF71A3F7-5F10-4E37-B24A-78C4DA4EF138}"/>
    <cellStyle name="40% - Énfasis6 4 2 2 2 3" xfId="32891" xr:uid="{16ECDCDF-A34D-4D5F-A2DF-94D8020079C4}"/>
    <cellStyle name="40% - Énfasis6 4 2 2 2 4" xfId="38375" xr:uid="{F35D342C-2FD2-4368-A994-3E8A92DB6E33}"/>
    <cellStyle name="40% - Énfasis6 4 2 2 3" xfId="24668" xr:uid="{7336499A-DFA8-4921-9105-DBDBD91AF601}"/>
    <cellStyle name="40% - Énfasis6 4 2 2 4" xfId="30162" xr:uid="{F72BEA5D-3A2A-4327-91D0-E6D85956EF33}"/>
    <cellStyle name="40% - Énfasis6 4 2 2 5" xfId="35646" xr:uid="{A2BD353D-0BAD-42B9-B633-679EA5DE3FA7}"/>
    <cellStyle name="40% - Énfasis6 4 2 3" xfId="20426" xr:uid="{84E7A4D1-77A6-47CD-A0B8-E1A3C18F85E8}"/>
    <cellStyle name="40% - Énfasis6 4 2 3 2" xfId="25982" xr:uid="{D643B900-2C43-44C6-A083-1811FF2A0827}"/>
    <cellStyle name="40% - Énfasis6 4 2 3 3" xfId="31476" xr:uid="{03BBDD7D-BF34-4B50-AAA7-DC2792F75A4B}"/>
    <cellStyle name="40% - Énfasis6 4 2 3 4" xfId="36960" xr:uid="{D6A23E28-8908-4036-9BE4-E7C33C1DA0EF}"/>
    <cellStyle name="40% - Énfasis6 4 2 4" xfId="23253" xr:uid="{2D57092C-F4BF-493D-B3B4-CCA84683307A}"/>
    <cellStyle name="40% - Énfasis6 4 2 5" xfId="28745" xr:uid="{842C0363-0C22-436E-BFB5-89E4813D8BAC}"/>
    <cellStyle name="40% - Énfasis6 4 2 6" xfId="34229" xr:uid="{C71B9AB0-4B45-4F26-961F-FB2CAADFF772}"/>
    <cellStyle name="40% - Énfasis6 4 3" xfId="7646" xr:uid="{BBC73902-A9DD-422F-B0A1-D5B63A0DC7F9}"/>
    <cellStyle name="40% - Énfasis6 4 3 2" xfId="20530" xr:uid="{5D6852A2-83B9-4480-9720-77B4C3C1670A}"/>
    <cellStyle name="40% - Énfasis6 4 3 2 2" xfId="26086" xr:uid="{61A5FA99-D227-4609-B983-6CCE95ECBF02}"/>
    <cellStyle name="40% - Énfasis6 4 3 2 3" xfId="31580" xr:uid="{0D1F7FF8-553A-47F0-A46C-7DD1E41D0202}"/>
    <cellStyle name="40% - Énfasis6 4 3 2 4" xfId="37064" xr:uid="{BF76E5B9-0B98-4C72-A018-076220F3E955}"/>
    <cellStyle name="40% - Énfasis6 4 3 3" xfId="23357" xr:uid="{EA9E856A-1C8E-40C3-B278-30F4C5A50CE7}"/>
    <cellStyle name="40% - Énfasis6 4 3 4" xfId="28851" xr:uid="{633CC9A6-DFCD-48AA-9E6B-5EB52B9BA909}"/>
    <cellStyle name="40% - Énfasis6 4 3 5" xfId="34335" xr:uid="{A0325E97-F9DA-4204-BEC4-36902CB56907}"/>
    <cellStyle name="40% - Énfasis6 4 4" xfId="20319" xr:uid="{E1C3E6FA-2584-4F52-915B-D3013E905B84}"/>
    <cellStyle name="40% - Énfasis6 4 4 2" xfId="25879" xr:uid="{B2FFC88F-5031-4235-B841-74333F96BFD6}"/>
    <cellStyle name="40% - Énfasis6 4 4 3" xfId="31373" xr:uid="{A334FD08-D08D-44EF-9E8C-D4455287DB46}"/>
    <cellStyle name="40% - Énfasis6 4 4 4" xfId="36857" xr:uid="{D5AD93E4-5B67-4ED8-BB09-CB9E1E793C08}"/>
    <cellStyle name="40% - Énfasis6 4 5" xfId="23096" xr:uid="{723F3A98-A1A7-4550-99B2-A20A9A9EFD90}"/>
    <cellStyle name="40% - Énfasis6 4 6" xfId="23148" xr:uid="{338A1417-2D8D-4596-BC11-C4743D6B6BDC}"/>
    <cellStyle name="40% - Énfasis6 4 7" xfId="28642" xr:uid="{E082F03C-BC42-4415-985F-11C70EDC08E0}"/>
    <cellStyle name="40% - Énfasis6 4 8" xfId="34126" xr:uid="{0DF45700-73BF-4DA2-9713-C8539B2DD608}"/>
    <cellStyle name="40% - Énfasis6 4 9" xfId="1326" xr:uid="{49FE0C40-E642-4B5D-AD8D-F5F39B8DF52D}"/>
    <cellStyle name="40% - Énfasis6 5" xfId="794" xr:uid="{6F0406D9-B53D-4FA7-B214-687438869673}"/>
    <cellStyle name="40% - Énfasis6 6" xfId="795" xr:uid="{EC4005AB-CB29-4231-806C-375F97B3939B}"/>
    <cellStyle name="40% - Énfasis6 7" xfId="796" xr:uid="{EF31C2C3-87F6-4681-ABF6-DC6401B90BFA}"/>
    <cellStyle name="60% - Accent1" xfId="78" xr:uid="{7506A414-1A6C-45CC-B2F9-0D78B9627126}"/>
    <cellStyle name="60% - Accent1 2" xfId="1327" xr:uid="{D2D8D824-038B-4D5C-8FE1-5890BF271C9D}"/>
    <cellStyle name="60% - Accent1 2 2" xfId="1328" xr:uid="{A45FB93D-9576-4654-8BD0-0427703C1ABF}"/>
    <cellStyle name="60% - Accent1 2 2 2" xfId="1329" xr:uid="{C40B3EC8-1CE8-4D4D-9E3E-B13E013E1659}"/>
    <cellStyle name="60% - Accent1 2 3" xfId="1330" xr:uid="{C0016043-3B90-4BA3-9EF6-D5DBA755ADAE}"/>
    <cellStyle name="60% - Accent1 3" xfId="1331" xr:uid="{115CBB45-8337-4B08-9CBF-182B839E9C38}"/>
    <cellStyle name="60% - Accent1 3 2" xfId="1332" xr:uid="{EA399469-336A-4353-B994-1C470EB71FF1}"/>
    <cellStyle name="60% - Accent1 3 2 2" xfId="1333" xr:uid="{D8E36218-E1FE-4F5A-B997-F537C3F49D3F}"/>
    <cellStyle name="60% - Accent1 3 3" xfId="1334" xr:uid="{F1B006F2-1C86-4CE7-B44F-70E697E44AD8}"/>
    <cellStyle name="60% - Accent1 3 3 2" xfId="1335" xr:uid="{1BD89F90-E921-442C-AA1A-6DCFE68133A6}"/>
    <cellStyle name="60% - Accent1 3 4" xfId="1336" xr:uid="{7EE64C03-ED9C-4223-86B6-3977ADD94BD6}"/>
    <cellStyle name="60% - Accent1 4" xfId="1337" xr:uid="{D0BBD3C9-FDDD-4229-9B05-E3EAF90391C1}"/>
    <cellStyle name="60% - Accent1 4 2" xfId="1338" xr:uid="{4FDF9C33-1862-499C-ACD4-371DA4996262}"/>
    <cellStyle name="60% - Accent1 5" xfId="1339" xr:uid="{624A0EB8-419F-4B9F-B9B8-64F5FF522DE5}"/>
    <cellStyle name="60% - Accent1 5 2" xfId="1340" xr:uid="{C9391385-6D77-4308-B678-77353D9CDF51}"/>
    <cellStyle name="60% - Accent1 6" xfId="1341" xr:uid="{DDF26582-A5EF-4A13-8B08-98A5E7115174}"/>
    <cellStyle name="60% - Accent2" xfId="82" xr:uid="{4C58849A-D8F0-4A1C-B141-1A4B6165DE48}"/>
    <cellStyle name="60% - Accent2 2" xfId="1342" xr:uid="{E8C8F676-8887-487D-B87C-9437BD6DCBB0}"/>
    <cellStyle name="60% - Accent2 2 2" xfId="1343" xr:uid="{6589F166-B6BC-402C-A38D-7CAED1D95F4E}"/>
    <cellStyle name="60% - Accent2 2 2 2" xfId="1344" xr:uid="{E6CD7166-D507-47CC-8C66-2DC0CF781378}"/>
    <cellStyle name="60% - Accent2 2 3" xfId="1345" xr:uid="{6AC763B8-808C-428F-8914-57DD34CB8AA2}"/>
    <cellStyle name="60% - Accent2 3" xfId="1346" xr:uid="{30B2596E-21A3-4B49-B770-492A8A1E53AF}"/>
    <cellStyle name="60% - Accent2 3 2" xfId="1347" xr:uid="{3D5AFEDC-532B-4AFD-8158-C4E95E733CE2}"/>
    <cellStyle name="60% - Accent2 3 2 2" xfId="1348" xr:uid="{ED9C7A79-4364-4738-871F-4E346EDFA02A}"/>
    <cellStyle name="60% - Accent2 3 3" xfId="1349" xr:uid="{87B62D4D-426E-4C83-8B91-40AE0BA7D7C8}"/>
    <cellStyle name="60% - Accent2 3 3 2" xfId="1350" xr:uid="{7846DB35-47A8-4DCC-9FB3-400D45BDE49E}"/>
    <cellStyle name="60% - Accent2 3 4" xfId="1351" xr:uid="{495BB5C0-0643-4602-8C02-69B7A8F52FD9}"/>
    <cellStyle name="60% - Accent2 4" xfId="1352" xr:uid="{D164010B-82F2-42A2-B44F-86D47DF0B7C4}"/>
    <cellStyle name="60% - Accent2 4 2" xfId="1353" xr:uid="{5F223E94-0758-4803-8882-392F56A15417}"/>
    <cellStyle name="60% - Accent2 5" xfId="1354" xr:uid="{847781DD-6580-44F5-9256-B81F0C61A486}"/>
    <cellStyle name="60% - Accent2 5 2" xfId="1355" xr:uid="{66292181-7508-4565-98C3-0E1858B38A9D}"/>
    <cellStyle name="60% - Accent2 6" xfId="1356" xr:uid="{C1495EF6-A2AC-444D-B2F5-41A3465C377A}"/>
    <cellStyle name="60% - Accent3" xfId="86" xr:uid="{CDBF9AD9-B8F0-4888-9A70-10E0B3067B96}"/>
    <cellStyle name="60% - Accent3 2" xfId="1357" xr:uid="{1B3A62B2-F1BD-47F0-BB21-A9F4E2AA0C1E}"/>
    <cellStyle name="60% - Accent3 2 2" xfId="1358" xr:uid="{A418E8CB-65B3-4C4A-BE61-46D4D70FCE58}"/>
    <cellStyle name="60% - Accent3 2 2 2" xfId="1359" xr:uid="{44393E9A-48D3-484E-BA33-18C932646D4B}"/>
    <cellStyle name="60% - Accent3 2 3" xfId="1360" xr:uid="{086CBB31-00A6-41B6-963E-732B1DC1D001}"/>
    <cellStyle name="60% - Accent3 3" xfId="1361" xr:uid="{2D1A68AF-29D9-4F76-AA5D-E6C6289E6BB8}"/>
    <cellStyle name="60% - Accent3 3 2" xfId="1362" xr:uid="{F36103E6-140F-440E-A05F-EB3585614F9E}"/>
    <cellStyle name="60% - Accent3 3 2 2" xfId="1363" xr:uid="{73212653-A75D-4AAB-9C8D-4E16AFA92BDC}"/>
    <cellStyle name="60% - Accent3 3 3" xfId="1364" xr:uid="{06492E63-45A9-4618-9F2A-CD763660AA31}"/>
    <cellStyle name="60% - Accent3 3 3 2" xfId="1365" xr:uid="{948987D1-5684-40C1-963E-50A8F16ADA69}"/>
    <cellStyle name="60% - Accent3 3 4" xfId="1366" xr:uid="{9F627A70-9193-46C9-853E-2491AA1EB2BA}"/>
    <cellStyle name="60% - Accent3 4" xfId="1367" xr:uid="{43A3226C-B44A-452D-891C-1B371550960B}"/>
    <cellStyle name="60% - Accent3 4 2" xfId="1368" xr:uid="{0728A994-8C17-43C4-A87C-C855B744EF64}"/>
    <cellStyle name="60% - Accent3 5" xfId="1369" xr:uid="{F8C8F9CD-634A-47B6-B729-19ED37963C76}"/>
    <cellStyle name="60% - Accent3 5 2" xfId="1370" xr:uid="{CFD5FA68-5ACE-4891-B1CA-59D49D212495}"/>
    <cellStyle name="60% - Accent3 6" xfId="1371" xr:uid="{62B0CF5E-6B28-401F-8178-66046B56B22D}"/>
    <cellStyle name="60% - Accent4" xfId="90" xr:uid="{5DFFCA14-D454-4D48-A4B8-F3A9B709347B}"/>
    <cellStyle name="60% - Accent4 2" xfId="1372" xr:uid="{C620B3ED-3D66-4F7F-9683-A3D4183F953A}"/>
    <cellStyle name="60% - Accent4 2 2" xfId="1373" xr:uid="{A759E9D3-ACA5-4F9C-9472-3E8ECB88877A}"/>
    <cellStyle name="60% - Accent4 2 2 2" xfId="1374" xr:uid="{4985F271-C350-4008-80B9-4D615B39AC4E}"/>
    <cellStyle name="60% - Accent4 2 3" xfId="1375" xr:uid="{03FFECA7-3C3E-4A28-9AB6-D21DF76F1997}"/>
    <cellStyle name="60% - Accent4 3" xfId="1376" xr:uid="{7A077AD7-F9C3-41C8-BCD9-C9FD0C2F7C5D}"/>
    <cellStyle name="60% - Accent4 3 2" xfId="1377" xr:uid="{80C2BCBD-C76B-4489-8E0B-2E07AD494085}"/>
    <cellStyle name="60% - Accent4 3 2 2" xfId="1378" xr:uid="{7A636014-9EDB-4F46-B706-4D7C49D8E3FA}"/>
    <cellStyle name="60% - Accent4 3 3" xfId="1379" xr:uid="{7511F8EE-915B-4A10-A630-5E9184C45B65}"/>
    <cellStyle name="60% - Accent4 3 3 2" xfId="1380" xr:uid="{DCAD994F-6F79-4B49-B807-DAD33B199832}"/>
    <cellStyle name="60% - Accent4 3 4" xfId="1381" xr:uid="{6EE03E2D-9C73-4697-848A-DFD245484F7E}"/>
    <cellStyle name="60% - Accent4 4" xfId="1382" xr:uid="{70373258-BAD1-455D-8BC6-ACA46B5DED18}"/>
    <cellStyle name="60% - Accent4 4 2" xfId="1383" xr:uid="{1F665840-4E8E-463A-807B-52B89DADA558}"/>
    <cellStyle name="60% - Accent4 5" xfId="1384" xr:uid="{BC72C937-4908-458D-9912-AAED23B71E57}"/>
    <cellStyle name="60% - Accent4 5 2" xfId="1385" xr:uid="{86BAA794-987B-4D27-9927-405305FD1076}"/>
    <cellStyle name="60% - Accent4 6" xfId="1386" xr:uid="{6D616CA2-52D5-4B6D-899A-A53CAD35232D}"/>
    <cellStyle name="60% - Accent5" xfId="94" xr:uid="{DCDE5143-CE14-478D-BB87-93DC0A067F26}"/>
    <cellStyle name="60% - Accent5 2" xfId="1387" xr:uid="{56F89B1A-B3B6-4109-8FB9-675923CAE8D3}"/>
    <cellStyle name="60% - Accent5 2 2" xfId="1388" xr:uid="{02F41A49-B864-471B-95E4-69235BAB1F6E}"/>
    <cellStyle name="60% - Accent5 2 2 2" xfId="1389" xr:uid="{2DCD2D23-F620-4259-AD90-D7BAF3DD146B}"/>
    <cellStyle name="60% - Accent5 2 3" xfId="1390" xr:uid="{BC6BA66C-3ED2-4B83-8E17-84AD6F59CE1F}"/>
    <cellStyle name="60% - Accent5 3" xfId="1391" xr:uid="{FB698EC1-3188-4E9A-9ABF-0832AAA77DBC}"/>
    <cellStyle name="60% - Accent5 3 2" xfId="1392" xr:uid="{DE8D0F5B-6755-46A0-B6D0-0EFC83A03528}"/>
    <cellStyle name="60% - Accent5 3 2 2" xfId="1393" xr:uid="{7C8BECC2-FED1-4236-B593-822C8AD9C365}"/>
    <cellStyle name="60% - Accent5 3 3" xfId="1394" xr:uid="{FA829136-45B0-4CF5-B61E-149990BA1D32}"/>
    <cellStyle name="60% - Accent5 3 3 2" xfId="1395" xr:uid="{C02D1B33-1848-49F5-A22E-667A9E386CDB}"/>
    <cellStyle name="60% - Accent5 3 4" xfId="1396" xr:uid="{0DC6DA85-D850-446B-A4D4-77EA23A5ED02}"/>
    <cellStyle name="60% - Accent5 4" xfId="1397" xr:uid="{0B2CBD20-CEB9-4A7A-A6F1-6BC0227A1F59}"/>
    <cellStyle name="60% - Accent5 4 2" xfId="1398" xr:uid="{8DC50A1A-12BB-498D-8A92-F0CD113B5742}"/>
    <cellStyle name="60% - Accent5 5" xfId="1399" xr:uid="{9FE29E0D-BF82-4C29-8DCB-C3EB0643A149}"/>
    <cellStyle name="60% - Accent5 5 2" xfId="1400" xr:uid="{B69A42D0-A212-47D4-ADD4-550591391700}"/>
    <cellStyle name="60% - Accent5 6" xfId="1401" xr:uid="{B42BA82F-5EBB-434A-8F5B-21E284B08051}"/>
    <cellStyle name="60% - Accent6" xfId="98" xr:uid="{04C08939-70A7-450C-A1EF-0718C7772D28}"/>
    <cellStyle name="60% - Accent6 2" xfId="1402" xr:uid="{380543B0-1724-4828-965F-D5EC3BB17FB0}"/>
    <cellStyle name="60% - Accent6 2 2" xfId="1403" xr:uid="{A9B7A4AF-3271-4AFC-9712-52302BD65A9B}"/>
    <cellStyle name="60% - Accent6 2 2 2" xfId="1404" xr:uid="{E2CF3C17-D293-4A70-9447-B567066F2DA5}"/>
    <cellStyle name="60% - Accent6 2 3" xfId="1405" xr:uid="{ED3558F4-1DC7-4699-9440-B5660DFC38FA}"/>
    <cellStyle name="60% - Accent6 3" xfId="1406" xr:uid="{3B94D774-45D5-485E-BB43-EA012DBFA9D2}"/>
    <cellStyle name="60% - Accent6 3 2" xfId="1407" xr:uid="{0222186C-910B-4855-B75A-AAA474D3D8E1}"/>
    <cellStyle name="60% - Accent6 3 2 2" xfId="1408" xr:uid="{EF80CE99-5E22-43BD-8F40-D72765F6DBE3}"/>
    <cellStyle name="60% - Accent6 3 3" xfId="1409" xr:uid="{320151B4-A0C2-4094-A1D3-686BBB045EE1}"/>
    <cellStyle name="60% - Accent6 3 3 2" xfId="1410" xr:uid="{6BADA9B5-22E5-4356-BCFC-B84D1C18C137}"/>
    <cellStyle name="60% - Accent6 3 4" xfId="1411" xr:uid="{8E8F7EE3-DD30-4C5C-ADD7-58A26B3D2DBE}"/>
    <cellStyle name="60% - Accent6 4" xfId="1412" xr:uid="{D987F21B-F3F8-43B2-AF0F-71971103BC7E}"/>
    <cellStyle name="60% - Accent6 4 2" xfId="1413" xr:uid="{7410581C-BEA6-4E23-8BC9-01A660A9D2AE}"/>
    <cellStyle name="60% - Accent6 5" xfId="1414" xr:uid="{C049C51E-F2C3-4314-A416-3CAD94E0FB82}"/>
    <cellStyle name="60% - Accent6 5 2" xfId="1415" xr:uid="{2E94CFAD-6169-4B50-B31B-752ABE331DAD}"/>
    <cellStyle name="60% - Accent6 6" xfId="1416" xr:uid="{170E06A4-DC85-4C33-9322-161324F8032B}"/>
    <cellStyle name="60% - Énfasis1" xfId="21" builtinId="32" customBuiltin="1"/>
    <cellStyle name="60% - Énfasis1 2" xfId="797" xr:uid="{6EDF8E2F-3908-4056-9ECE-9D71A28DAF4A}"/>
    <cellStyle name="60% - Énfasis1 2 2" xfId="1418" xr:uid="{57A39439-F368-44AA-B0E9-727CEDB45A4D}"/>
    <cellStyle name="60% - Énfasis1 2 2 2" xfId="1419" xr:uid="{F3E60BA8-8EDC-4ABE-8123-9B1C0B2AF3AD}"/>
    <cellStyle name="60% - Énfasis1 2 2 2 2" xfId="1420" xr:uid="{4DCF51E6-561F-4362-8C48-D05B11470365}"/>
    <cellStyle name="60% - Énfasis1 2 2 3" xfId="1421" xr:uid="{A6969809-34E1-4016-8610-32B926EE714A}"/>
    <cellStyle name="60% - Énfasis1 2 3" xfId="1422" xr:uid="{C9AD8251-0FD3-42D4-ABF1-2027C254BA86}"/>
    <cellStyle name="60% - Énfasis1 2 3 2" xfId="12830" xr:uid="{CFDB00E0-5D61-4785-9C25-298FAFAED81A}"/>
    <cellStyle name="60% - Énfasis1 2 4" xfId="1423" xr:uid="{C20B06A5-2BBD-4015-8124-33E812D1DAA6}"/>
    <cellStyle name="60% - Énfasis1 2 5" xfId="12829" xr:uid="{74230DBF-CE4F-4BEF-AB11-F170219DD69C}"/>
    <cellStyle name="60% - Énfasis1 2 6" xfId="15664" xr:uid="{6A057F06-912B-4D1C-8E13-B3F06FB30D37}"/>
    <cellStyle name="60% - Énfasis1 2 7" xfId="1417" xr:uid="{462DF776-3395-476F-9C7B-C9CFB818DE5A}"/>
    <cellStyle name="60% - Énfasis1 3" xfId="798" xr:uid="{72722CC0-F547-40D6-96CB-20C170B755D7}"/>
    <cellStyle name="60% - Énfasis1 3 2" xfId="1425" xr:uid="{A52F22AE-881F-4A65-802F-BF41AA42CA0A}"/>
    <cellStyle name="60% - Énfasis1 3 3" xfId="1424" xr:uid="{2838F011-6BE2-49F3-8360-60741FE91808}"/>
    <cellStyle name="60% - Énfasis1 4" xfId="799" xr:uid="{832BA926-AD35-4802-B32D-8A86FD80ED80}"/>
    <cellStyle name="60% - Énfasis1 4 2" xfId="1426" xr:uid="{CCB40901-92BB-4A64-A721-8088F245F8EF}"/>
    <cellStyle name="60% - Énfasis1 5" xfId="800" xr:uid="{B76226C4-F2C9-4B52-A770-EF7926B6E9DB}"/>
    <cellStyle name="60% - Énfasis1 6" xfId="801" xr:uid="{6D40365C-F096-448F-A681-36FF4D86BC69}"/>
    <cellStyle name="60% - Énfasis1 7" xfId="802" xr:uid="{05EAC603-928D-4785-A277-90179FDEFBF3}"/>
    <cellStyle name="60% - Énfasis2" xfId="25" builtinId="36" customBuiltin="1"/>
    <cellStyle name="60% - Énfasis2 2" xfId="803" xr:uid="{D3F02C26-C24A-4860-90F1-84A372798490}"/>
    <cellStyle name="60% - Énfasis2 2 2" xfId="1428" xr:uid="{B855D74C-61FF-43FC-86D0-4B7DDEEDA078}"/>
    <cellStyle name="60% - Énfasis2 2 2 2" xfId="1429" xr:uid="{60315EDA-B1A3-49AF-A75E-E8D6CBACAC44}"/>
    <cellStyle name="60% - Énfasis2 2 2 2 2" xfId="1430" xr:uid="{A7B2FA78-FD74-4B97-9D31-0CC3DC340C0F}"/>
    <cellStyle name="60% - Énfasis2 2 2 3" xfId="1431" xr:uid="{8EC6525C-FC8F-4AA7-866B-954382D68FC0}"/>
    <cellStyle name="60% - Énfasis2 2 3" xfId="1432" xr:uid="{0C3C56C9-B3CA-410E-85C6-645FC6B051E6}"/>
    <cellStyle name="60% - Énfasis2 2 3 2" xfId="12832" xr:uid="{832BC0CB-2B0E-45BA-9B78-407653CB5059}"/>
    <cellStyle name="60% - Énfasis2 2 4" xfId="1433" xr:uid="{0CA85FD7-29F4-4DE3-A3E1-8F07C6E3A9EE}"/>
    <cellStyle name="60% - Énfasis2 2 5" xfId="12831" xr:uid="{389376CA-AFC2-4577-BE69-96F9DA287984}"/>
    <cellStyle name="60% - Énfasis2 2 6" xfId="15665" xr:uid="{55C687F6-3CED-40A2-BD9A-DE0284FD1A9F}"/>
    <cellStyle name="60% - Énfasis2 2 7" xfId="1427" xr:uid="{0F0B0C04-8E76-434F-85D5-79C82E804239}"/>
    <cellStyle name="60% - Énfasis2 3" xfId="804" xr:uid="{FABA94FF-605E-45E1-89D2-66DDE41E3568}"/>
    <cellStyle name="60% - Énfasis2 3 2" xfId="1435" xr:uid="{4965643D-4A07-4F61-AF02-EF38022D4031}"/>
    <cellStyle name="60% - Énfasis2 3 3" xfId="1434" xr:uid="{C8CFBB64-926E-4271-BA85-62C16D2F9F4C}"/>
    <cellStyle name="60% - Énfasis2 4" xfId="805" xr:uid="{61570619-4143-4271-93EA-5CFBD7D0020F}"/>
    <cellStyle name="60% - Énfasis2 4 2" xfId="1436" xr:uid="{BDE10753-1DFD-4C74-93B3-D75E35E6087C}"/>
    <cellStyle name="60% - Énfasis2 5" xfId="806" xr:uid="{A6763C92-9C82-42E0-9361-AC0A0D523BF5}"/>
    <cellStyle name="60% - Énfasis2 6" xfId="807" xr:uid="{2BA90D54-F89F-4868-B3FB-707D25B5EE23}"/>
    <cellStyle name="60% - Énfasis2 7" xfId="808" xr:uid="{34272C7F-ACF5-474A-9E43-43E0B5905CA5}"/>
    <cellStyle name="60% - Énfasis3" xfId="29" builtinId="40" customBuiltin="1"/>
    <cellStyle name="60% - Énfasis3 2" xfId="809" xr:uid="{36040685-2B73-4251-ACB2-D10DFFCE9055}"/>
    <cellStyle name="60% - Énfasis3 2 2" xfId="1438" xr:uid="{140397EB-1E4C-4977-8D76-646885A68BE3}"/>
    <cellStyle name="60% - Énfasis3 2 2 2" xfId="1439" xr:uid="{8A435298-7B6D-4C7C-A552-6F5AD5B383F4}"/>
    <cellStyle name="60% - Énfasis3 2 2 2 2" xfId="1440" xr:uid="{D24E797B-B936-44E9-A608-390E887E341E}"/>
    <cellStyle name="60% - Énfasis3 2 2 3" xfId="1441" xr:uid="{29470B12-4816-47E8-B0BB-6E4E901ADBFF}"/>
    <cellStyle name="60% - Énfasis3 2 3" xfId="1442" xr:uid="{15387EB7-0FFB-4547-A4FB-C654AD7607CC}"/>
    <cellStyle name="60% - Énfasis3 2 3 2" xfId="12834" xr:uid="{81533E76-2C2D-4F92-BB49-6D2CBBE97F8D}"/>
    <cellStyle name="60% - Énfasis3 2 4" xfId="1443" xr:uid="{25ACD4DA-EAC8-4AEC-917E-27557F7B4EC5}"/>
    <cellStyle name="60% - Énfasis3 2 5" xfId="12833" xr:uid="{F4BACE1F-849A-46DC-9124-A83A414CF91D}"/>
    <cellStyle name="60% - Énfasis3 2 6" xfId="15666" xr:uid="{A824DEDE-5F2D-4872-8953-E93C63D24B11}"/>
    <cellStyle name="60% - Énfasis3 2 7" xfId="1437" xr:uid="{21E731A2-EEB2-41D2-AFF4-B163240973E9}"/>
    <cellStyle name="60% - Énfasis3 3" xfId="810" xr:uid="{977D64F3-C57D-4EB3-9B67-40DFB7FAA28F}"/>
    <cellStyle name="60% - Énfasis3 3 2" xfId="1445" xr:uid="{20DE32AD-8EE8-4322-B89F-FA3EA3F2DC3F}"/>
    <cellStyle name="60% - Énfasis3 3 3" xfId="1444" xr:uid="{7E8D7644-781E-47E5-A914-43A3FA828A07}"/>
    <cellStyle name="60% - Énfasis3 4" xfId="811" xr:uid="{B7883304-4A9E-47ED-9308-B625225BD0C9}"/>
    <cellStyle name="60% - Énfasis3 4 2" xfId="1446" xr:uid="{75AFFE62-D4C4-41E1-B81C-E6C2F91C2F78}"/>
    <cellStyle name="60% - Énfasis3 5" xfId="812" xr:uid="{FED997F9-EE4E-4471-8D34-EA049F7C8534}"/>
    <cellStyle name="60% - Énfasis3 6" xfId="813" xr:uid="{78745C3B-EEAD-43B9-B67F-ED71E0D3AD52}"/>
    <cellStyle name="60% - Énfasis3 7" xfId="814" xr:uid="{12F7BF25-E1B1-4AF2-AB15-91613C03AC93}"/>
    <cellStyle name="60% - Énfasis4" xfId="33" builtinId="44" customBuiltin="1"/>
    <cellStyle name="60% - Énfasis4 2" xfId="815" xr:uid="{8B478E27-200E-49C9-8E88-1A3B6F017AE9}"/>
    <cellStyle name="60% - Énfasis4 2 2" xfId="1448" xr:uid="{48CF73EC-0BDE-4A8D-ADE1-106E86CFC7FC}"/>
    <cellStyle name="60% - Énfasis4 2 2 2" xfId="1449" xr:uid="{0674C13C-0F4C-468A-B144-21BC3C9F795B}"/>
    <cellStyle name="60% - Énfasis4 2 2 2 2" xfId="1450" xr:uid="{F58C3083-05CF-4155-A53D-C8442A557273}"/>
    <cellStyle name="60% - Énfasis4 2 2 3" xfId="1451" xr:uid="{70B8E3CF-9CE6-49E0-A09A-7D0976D4F9A4}"/>
    <cellStyle name="60% - Énfasis4 2 3" xfId="1452" xr:uid="{112F20AE-A83F-4E7B-B829-A411880185C7}"/>
    <cellStyle name="60% - Énfasis4 2 3 2" xfId="12836" xr:uid="{BB54F360-346B-46CB-81FB-28694A318D23}"/>
    <cellStyle name="60% - Énfasis4 2 4" xfId="1453" xr:uid="{9C1C57CE-D899-46CA-8F60-61031EE620FD}"/>
    <cellStyle name="60% - Énfasis4 2 5" xfId="12835" xr:uid="{069B8FB6-1BD6-44F3-9D0D-EF26FED6A14A}"/>
    <cellStyle name="60% - Énfasis4 2 6" xfId="15667" xr:uid="{4748897A-6E6F-49D4-964A-DB7BEC9A0ACA}"/>
    <cellStyle name="60% - Énfasis4 2 7" xfId="1447" xr:uid="{5CB1B97F-7BF2-4B81-B75E-7AE623289EDB}"/>
    <cellStyle name="60% - Énfasis4 3" xfId="816" xr:uid="{63D4BAEB-F097-4C94-B1E9-CF84A7090987}"/>
    <cellStyle name="60% - Énfasis4 3 2" xfId="1455" xr:uid="{1F3A5050-B752-449C-9A5B-C82500B54A7C}"/>
    <cellStyle name="60% - Énfasis4 3 3" xfId="1454" xr:uid="{BFDF8125-AD5A-4A48-A0C9-6F78D44EBB2F}"/>
    <cellStyle name="60% - Énfasis4 4" xfId="817" xr:uid="{7A195C45-F2D5-4884-81A1-D48A5B8809A8}"/>
    <cellStyle name="60% - Énfasis4 4 2" xfId="1456" xr:uid="{28CE6F31-4833-4AB9-8CE5-1955E600C686}"/>
    <cellStyle name="60% - Énfasis4 5" xfId="818" xr:uid="{2773AAA9-CB92-424C-AB7F-4BA2B7A4EABB}"/>
    <cellStyle name="60% - Énfasis4 6" xfId="819" xr:uid="{23CBCD75-9F6D-4AF4-B564-65F3F94C16BE}"/>
    <cellStyle name="60% - Énfasis4 7" xfId="820" xr:uid="{EAAA862A-5EC6-4CB4-AF27-FF70B4D800E8}"/>
    <cellStyle name="60% - Énfasis5" xfId="37" builtinId="48" customBuiltin="1"/>
    <cellStyle name="60% - Énfasis5 2" xfId="821" xr:uid="{B5F124F8-B53B-466B-897E-398E8786DD15}"/>
    <cellStyle name="60% - Énfasis5 2 2" xfId="1458" xr:uid="{256B8E01-B717-4B5F-B7C5-DB8D24A26E91}"/>
    <cellStyle name="60% - Énfasis5 2 2 2" xfId="1459" xr:uid="{AD25E9D5-FD0A-4E67-8633-2A6C9A24EA45}"/>
    <cellStyle name="60% - Énfasis5 2 2 2 2" xfId="1460" xr:uid="{5671014D-E4C0-43E2-B8E8-B935E3F900EE}"/>
    <cellStyle name="60% - Énfasis5 2 2 3" xfId="1461" xr:uid="{E8F51D54-3A1E-4309-8468-9F70DF1C23BD}"/>
    <cellStyle name="60% - Énfasis5 2 3" xfId="1462" xr:uid="{C538C93E-82E5-4F6F-88A2-F79AE8A3F6A2}"/>
    <cellStyle name="60% - Énfasis5 2 3 2" xfId="12838" xr:uid="{7F797C89-C52C-4B59-871C-81AD459C9AD8}"/>
    <cellStyle name="60% - Énfasis5 2 4" xfId="1463" xr:uid="{AFCDE164-6079-4664-8DAA-2FA200F0C092}"/>
    <cellStyle name="60% - Énfasis5 2 5" xfId="12837" xr:uid="{4AC83A8C-7706-4BA6-8432-BB5B360B87F2}"/>
    <cellStyle name="60% - Énfasis5 2 6" xfId="15668" xr:uid="{8EECF478-3FA7-4864-BB29-07D0C6E9A2D4}"/>
    <cellStyle name="60% - Énfasis5 2 7" xfId="1457" xr:uid="{58B40020-6F27-4DC9-8835-CD5A21CA003A}"/>
    <cellStyle name="60% - Énfasis5 3" xfId="822" xr:uid="{715C1656-3573-4851-818D-3803C94F1CD5}"/>
    <cellStyle name="60% - Énfasis5 3 2" xfId="1465" xr:uid="{3594C4AA-4A8F-4DC0-BD99-1B6E563B9741}"/>
    <cellStyle name="60% - Énfasis5 3 3" xfId="1464" xr:uid="{5BC3304C-CB0F-488C-A97F-E602EA05BA87}"/>
    <cellStyle name="60% - Énfasis5 4" xfId="823" xr:uid="{A2AAA6CF-EC38-49E4-ACB9-71D0F1C4CFAF}"/>
    <cellStyle name="60% - Énfasis5 4 2" xfId="1466" xr:uid="{3DF4B8F8-6333-4C86-AA81-C7ADFCA77227}"/>
    <cellStyle name="60% - Énfasis5 5" xfId="824" xr:uid="{A4AA143E-EA15-41FA-97A1-D99BC37F6944}"/>
    <cellStyle name="60% - Énfasis5 6" xfId="825" xr:uid="{230E08B6-C351-4630-8E1C-B94FD0A6C02F}"/>
    <cellStyle name="60% - Énfasis5 7" xfId="826" xr:uid="{6FEB9B14-EEF0-48DB-B301-A31FDC5DFE99}"/>
    <cellStyle name="60% - Énfasis6" xfId="41" builtinId="52" customBuiltin="1"/>
    <cellStyle name="60% - Énfasis6 2" xfId="827" xr:uid="{15628766-900A-4196-B78E-B8C58BF2E61D}"/>
    <cellStyle name="60% - Énfasis6 2 2" xfId="1468" xr:uid="{A8EB01D9-5757-4FEE-A3E2-2CE1A6B87334}"/>
    <cellStyle name="60% - Énfasis6 2 2 2" xfId="1469" xr:uid="{3D77051C-1A90-4322-9B73-64D3E03D148D}"/>
    <cellStyle name="60% - Énfasis6 2 2 2 2" xfId="1470" xr:uid="{8E44BE3E-844C-4499-AE33-77BFB43C38F7}"/>
    <cellStyle name="60% - Énfasis6 2 2 3" xfId="1471" xr:uid="{65E4C2BC-F7F7-496C-BB1C-51421E12C643}"/>
    <cellStyle name="60% - Énfasis6 2 3" xfId="1472" xr:uid="{DB98993D-DEF1-4EDE-B82B-F71E86CFE0C5}"/>
    <cellStyle name="60% - Énfasis6 2 3 2" xfId="12840" xr:uid="{390633B6-E15F-4C3B-ACF6-975E7D3BD48D}"/>
    <cellStyle name="60% - Énfasis6 2 4" xfId="1473" xr:uid="{139B32AD-C015-4E5D-B6D2-A7300D384821}"/>
    <cellStyle name="60% - Énfasis6 2 5" xfId="12839" xr:uid="{17015027-054F-428A-8CA2-0FAD2F9E2ECC}"/>
    <cellStyle name="60% - Énfasis6 2 6" xfId="15669" xr:uid="{1D5E9EE5-F58A-4A3C-BF38-C8D687312853}"/>
    <cellStyle name="60% - Énfasis6 2 7" xfId="1467" xr:uid="{49AFE8F0-D2EF-45AC-A824-02DC6C9B44EE}"/>
    <cellStyle name="60% - Énfasis6 3" xfId="828" xr:uid="{6BD30D99-3DF9-4853-9E29-F731CE1E711D}"/>
    <cellStyle name="60% - Énfasis6 3 2" xfId="1475" xr:uid="{3B27087F-599D-4D4C-8FEC-0348B4D1221C}"/>
    <cellStyle name="60% - Énfasis6 3 3" xfId="1474" xr:uid="{7AA65EDA-2C59-4E89-93B0-EF3E62D6E3B9}"/>
    <cellStyle name="60% - Énfasis6 4" xfId="829" xr:uid="{A69ECB7B-5D53-4990-B4D4-6B7DF2F4FF12}"/>
    <cellStyle name="60% - Énfasis6 4 2" xfId="1476" xr:uid="{8AEEA779-691E-4982-924F-DDF1F5EF173E}"/>
    <cellStyle name="60% - Énfasis6 5" xfId="830" xr:uid="{BE5DC213-007D-4DD3-89EF-1987D6456816}"/>
    <cellStyle name="60% - Énfasis6 6" xfId="831" xr:uid="{6525677B-BC93-46C9-BBBA-C305BC00BAA5}"/>
    <cellStyle name="60% - Énfasis6 7" xfId="832" xr:uid="{6E75BE22-9F9F-48AF-B324-2E1128656BD4}"/>
    <cellStyle name="Accent1" xfId="75" xr:uid="{F271F924-7D88-4C20-8841-FA678BD2411C}"/>
    <cellStyle name="Accent1 2" xfId="1477" xr:uid="{F095E130-5B1A-4636-AC90-2EC7FB5685C7}"/>
    <cellStyle name="Accent1 2 2" xfId="1478" xr:uid="{AE3A4545-94E7-49F6-8D37-3538F726C0A9}"/>
    <cellStyle name="Accent1 2 2 2" xfId="1479" xr:uid="{767F12A3-8E72-4C66-A08E-A84880B3A796}"/>
    <cellStyle name="Accent1 2 3" xfId="1480" xr:uid="{C976D5C6-3870-4961-86F7-10A22D866499}"/>
    <cellStyle name="Accent1 3" xfId="1481" xr:uid="{4A762DAB-8BAE-4034-BF71-9105AEE22792}"/>
    <cellStyle name="Accent1 3 2" xfId="1482" xr:uid="{2668DCE6-CA8E-44FB-B29F-D81D691B10D2}"/>
    <cellStyle name="Accent1 3 2 2" xfId="1483" xr:uid="{DB5639C8-E4BC-4FF4-BB6A-7AE489B24525}"/>
    <cellStyle name="Accent1 3 3" xfId="1484" xr:uid="{D36B5AD4-6EBE-49F7-8477-BDAA53A80C78}"/>
    <cellStyle name="Accent1 3 3 2" xfId="1485" xr:uid="{80EAB721-422E-42C6-8997-E2642BAD2DA0}"/>
    <cellStyle name="Accent1 3 4" xfId="1486" xr:uid="{EB33FBD6-E6E4-4954-85D8-4E64BF860ED1}"/>
    <cellStyle name="Accent1 4" xfId="1487" xr:uid="{D07DE0E5-7CEF-465C-B2BD-5E44A20DDF20}"/>
    <cellStyle name="Accent1 4 2" xfId="1488" xr:uid="{27C496C4-02C2-49B2-A4FB-5CFE772EA457}"/>
    <cellStyle name="Accent1 5" xfId="1489" xr:uid="{71AF75D2-ED4B-4012-AD89-9CD6E839B007}"/>
    <cellStyle name="Accent1 5 2" xfId="1490" xr:uid="{77A73C73-C320-461B-A38A-BFC09511B0C0}"/>
    <cellStyle name="Accent1 6" xfId="1491" xr:uid="{28BBE929-7115-4D25-A2E9-CD24AEEA572F}"/>
    <cellStyle name="Accent2" xfId="79" xr:uid="{DEDC2E34-5BC7-4806-9F41-E163628D22A7}"/>
    <cellStyle name="Accent2 2" xfId="1492" xr:uid="{090B0462-78BA-4323-80E5-40C4712AF46F}"/>
    <cellStyle name="Accent2 2 2" xfId="1493" xr:uid="{6151D285-5163-4C99-BB7B-DD22E06829FB}"/>
    <cellStyle name="Accent2 2 2 2" xfId="1494" xr:uid="{F56C1769-5AFF-4258-8C1B-149D66241C04}"/>
    <cellStyle name="Accent2 2 3" xfId="1495" xr:uid="{38D04A02-65A4-40CD-89E4-8A22BB674165}"/>
    <cellStyle name="Accent2 3" xfId="1496" xr:uid="{0C4140C3-7B62-4539-85AB-26D56137419D}"/>
    <cellStyle name="Accent2 3 2" xfId="1497" xr:uid="{DA32C65B-3763-4CF5-82C4-61BD1FA119AB}"/>
    <cellStyle name="Accent2 3 2 2" xfId="1498" xr:uid="{C32DEF82-9209-4491-8A89-758FCA3FC3C2}"/>
    <cellStyle name="Accent2 3 3" xfId="1499" xr:uid="{33F3F783-8AD8-46CA-B2DF-15B7659B47E0}"/>
    <cellStyle name="Accent2 3 3 2" xfId="1500" xr:uid="{F61E6660-8BBE-4C53-A0DB-E4DA7463D0D0}"/>
    <cellStyle name="Accent2 3 4" xfId="1501" xr:uid="{5864C29D-D447-4A90-98EB-D8C1972F55ED}"/>
    <cellStyle name="Accent2 4" xfId="1502" xr:uid="{E7D09D4D-C5AE-4C8F-874C-CEBDD950707A}"/>
    <cellStyle name="Accent2 4 2" xfId="1503" xr:uid="{CEB6CD7F-B040-4F15-BADC-39B89E7FDBC8}"/>
    <cellStyle name="Accent2 5" xfId="1504" xr:uid="{4B97E8B3-FB0E-4783-B546-D16F65874BAE}"/>
    <cellStyle name="Accent2 5 2" xfId="1505" xr:uid="{260D8BC5-1D04-4E79-945B-1B4D43633C3C}"/>
    <cellStyle name="Accent2 6" xfId="1506" xr:uid="{6F00ED6A-EF9B-4CF2-8C3A-D9447BA72FB7}"/>
    <cellStyle name="Accent3" xfId="83" xr:uid="{2D10EC9C-2D3B-4359-9EE9-1EC212E8EF57}"/>
    <cellStyle name="Accent3 2" xfId="1507" xr:uid="{3FEC54FF-8CA0-4B5F-8A54-64F3AE2DC749}"/>
    <cellStyle name="Accent3 2 2" xfId="1508" xr:uid="{5292EB10-4A20-4867-9E44-8ED14D0C18EF}"/>
    <cellStyle name="Accent3 2 2 2" xfId="1509" xr:uid="{0807A22E-501F-4108-A3D3-31E9A86B3029}"/>
    <cellStyle name="Accent3 2 3" xfId="1510" xr:uid="{90C87A9B-985A-41C5-B779-B8FE6CEDEFDC}"/>
    <cellStyle name="Accent3 3" xfId="1511" xr:uid="{DCE25CEA-AFB1-44CE-860E-72F45411EDBF}"/>
    <cellStyle name="Accent3 3 2" xfId="1512" xr:uid="{9BDA2371-D9ED-4923-91DB-1551BCE9FD30}"/>
    <cellStyle name="Accent3 3 2 2" xfId="1513" xr:uid="{874FAA2F-BDCC-4F1F-A94A-4065285DD86A}"/>
    <cellStyle name="Accent3 3 3" xfId="1514" xr:uid="{221A7EC5-3DF6-4479-A22C-D059F5640B20}"/>
    <cellStyle name="Accent3 3 3 2" xfId="1515" xr:uid="{7B8E1DB7-8A37-450F-909B-23298758C6CE}"/>
    <cellStyle name="Accent3 3 4" xfId="1516" xr:uid="{BA72E973-A1BD-4464-BB43-180458BCD511}"/>
    <cellStyle name="Accent3 4" xfId="1517" xr:uid="{0C5707AE-48D1-4BB5-80B7-1416EE93E914}"/>
    <cellStyle name="Accent3 4 2" xfId="1518" xr:uid="{AA7071DD-2747-4C4B-80B8-3842D35464CB}"/>
    <cellStyle name="Accent3 5" xfId="1519" xr:uid="{E7FE2778-48D7-40AF-8871-763AA83FC148}"/>
    <cellStyle name="Accent3 5 2" xfId="1520" xr:uid="{D02FABFA-C2FE-4D44-82C3-47EFED091E6E}"/>
    <cellStyle name="Accent3 6" xfId="1521" xr:uid="{1E8509D5-BBCC-480B-A292-C9764ED0E0DB}"/>
    <cellStyle name="Accent4" xfId="87" xr:uid="{F995EAC3-4456-4069-8BC2-9962DC71F750}"/>
    <cellStyle name="Accent4 2" xfId="1522" xr:uid="{307B4C41-8A9C-4AA8-A809-53EAE2F6C1C9}"/>
    <cellStyle name="Accent4 2 2" xfId="1523" xr:uid="{8D2370F9-CC74-4BF9-A2D9-D95B2043509D}"/>
    <cellStyle name="Accent4 2 2 2" xfId="1524" xr:uid="{850D040C-9421-494E-AEA1-508DC2F2DFF3}"/>
    <cellStyle name="Accent4 2 3" xfId="1525" xr:uid="{A4B83A87-A9B6-4F33-B5C4-BFAC3776D771}"/>
    <cellStyle name="Accent4 3" xfId="1526" xr:uid="{AD2A98E0-86F7-472A-B914-356BD2186D0F}"/>
    <cellStyle name="Accent4 3 2" xfId="1527" xr:uid="{1AC35EB9-C63E-4930-9A85-346EDD4D3455}"/>
    <cellStyle name="Accent4 3 2 2" xfId="1528" xr:uid="{9ADF7B07-F8BC-49A5-8220-9580DFD9B59F}"/>
    <cellStyle name="Accent4 3 3" xfId="1529" xr:uid="{4AB8A3D1-6BBB-453E-AC11-142CCF2079BF}"/>
    <cellStyle name="Accent4 3 3 2" xfId="1530" xr:uid="{FB45C43C-8E59-4FCF-8603-46181013C0B3}"/>
    <cellStyle name="Accent4 3 4" xfId="1531" xr:uid="{7C02C8DA-4845-486E-90B8-75CBB86EDBA2}"/>
    <cellStyle name="Accent4 4" xfId="1532" xr:uid="{B6EF40DE-CF41-49BE-8E9A-50B88A23E762}"/>
    <cellStyle name="Accent4 4 2" xfId="1533" xr:uid="{C1CA1FE3-CE24-4161-A539-2ADE3791FBCB}"/>
    <cellStyle name="Accent4 5" xfId="1534" xr:uid="{265A5784-BBC1-4CF0-8B38-3B76DA04E294}"/>
    <cellStyle name="Accent4 5 2" xfId="1535" xr:uid="{8959797E-65D1-422E-A597-3A88509184B6}"/>
    <cellStyle name="Accent4 6" xfId="1536" xr:uid="{88565282-3304-497D-AD62-4F648D5CE8E1}"/>
    <cellStyle name="Accent5" xfId="91" xr:uid="{FF7A9DCC-F730-4ACE-AE90-6A770CA7B29B}"/>
    <cellStyle name="Accent5 2" xfId="1537" xr:uid="{091CB080-3593-4B9B-8232-76D92AF1F7D0}"/>
    <cellStyle name="Accent5 2 2" xfId="1538" xr:uid="{234D9C96-5686-4B21-ACD7-F191BCE8C1E0}"/>
    <cellStyle name="Accent5 3" xfId="1539" xr:uid="{2B965E7E-81DE-425E-A5E1-CCC272ECB69E}"/>
    <cellStyle name="Accent6" xfId="95" xr:uid="{A02AE586-B85B-4D50-9EB5-F290746D3FDB}"/>
    <cellStyle name="Accent6 2" xfId="1540" xr:uid="{25D57A8E-9708-4B30-AC1C-F3F7A3E3E469}"/>
    <cellStyle name="Accent6 2 2" xfId="1541" xr:uid="{681FB231-4D53-4A7A-BAFB-2BC9D1226718}"/>
    <cellStyle name="Accent6 2 2 2" xfId="1542" xr:uid="{376DA5CA-33A3-47E4-8EB2-3DDAC8FDD364}"/>
    <cellStyle name="Accent6 2 3" xfId="1543" xr:uid="{D3C195B2-1CD5-4493-8081-9F2C42D5A707}"/>
    <cellStyle name="Accent6 3" xfId="1544" xr:uid="{EA2A3FCE-D073-461F-913D-8276924C706D}"/>
    <cellStyle name="Accent6 3 2" xfId="1545" xr:uid="{B7C1EDF4-D50C-47EE-B470-40C4375FFD74}"/>
    <cellStyle name="Accent6 3 2 2" xfId="1546" xr:uid="{09C37E77-4A50-49A2-BF17-D0C963BC449A}"/>
    <cellStyle name="Accent6 3 3" xfId="1547" xr:uid="{0EE1A815-6733-4576-BD96-534475957832}"/>
    <cellStyle name="Accent6 3 3 2" xfId="1548" xr:uid="{E71B288B-B717-4F84-AED7-98BDB4AD1925}"/>
    <cellStyle name="Accent6 3 4" xfId="1549" xr:uid="{67938A25-1DA8-4373-B75A-886D478C19A2}"/>
    <cellStyle name="Accent6 4" xfId="1550" xr:uid="{1A948170-13B5-4ECF-BC87-9F82C34FB2FB}"/>
    <cellStyle name="Accent6 4 2" xfId="1551" xr:uid="{0CDE1A78-81EA-40DE-9987-5D9B42FA7F6F}"/>
    <cellStyle name="Accent6 5" xfId="1552" xr:uid="{A25BA20A-5C0D-487A-BEC2-AAAC83CA4981}"/>
    <cellStyle name="Accent6 5 2" xfId="1553" xr:uid="{4308CF30-A97C-4AB9-9C30-29FFC140EA9D}"/>
    <cellStyle name="Accent6 6" xfId="1554" xr:uid="{BE520C58-37BD-4E91-82B7-231C905182E9}"/>
    <cellStyle name="Bad" xfId="71" xr:uid="{EE42A8D8-FE88-44A3-8C45-0F4872CC5978}"/>
    <cellStyle name="Bad 2" xfId="1555" xr:uid="{0410A9AE-85F5-49F7-B50F-0E3A49C1BCE2}"/>
    <cellStyle name="Bad 2 2" xfId="1556" xr:uid="{AC558BC7-9319-48FC-AD97-BA66173577F8}"/>
    <cellStyle name="Bad 2 2 2" xfId="1557" xr:uid="{76C27099-E807-4815-9274-9E818E56572A}"/>
    <cellStyle name="Bad 2 3" xfId="1558" xr:uid="{088F6C10-8BDC-4E9A-8493-37139A2A17A9}"/>
    <cellStyle name="Bad 3" xfId="1559" xr:uid="{0D76387E-8269-459A-936B-82ED250B14EB}"/>
    <cellStyle name="Bad 3 2" xfId="1560" xr:uid="{4E133F9C-BBCD-4553-A07B-01A6700AA91D}"/>
    <cellStyle name="Bad 3 2 2" xfId="1561" xr:uid="{AE180601-02C9-4537-93A3-F6D89998297F}"/>
    <cellStyle name="Bad 3 3" xfId="1562" xr:uid="{240BA6F0-1FC5-4F65-B663-AEC0D55385E3}"/>
    <cellStyle name="Bad 3 3 2" xfId="1563" xr:uid="{EF041501-1777-4FF1-A716-13E243CCA4ED}"/>
    <cellStyle name="Bad 3 4" xfId="1564" xr:uid="{58B6304C-23EF-4C0E-A7C9-86608BE64075}"/>
    <cellStyle name="Bad 4" xfId="1565" xr:uid="{DC4DB699-CF4B-48A2-A04D-BCEFA87748C3}"/>
    <cellStyle name="Bad 4 2" xfId="1566" xr:uid="{DF615701-F9FD-46D8-BD8A-73CBD166F46C}"/>
    <cellStyle name="Bad 5" xfId="1567" xr:uid="{8C4BF971-AA35-44A8-B1EA-44E22F6308A9}"/>
    <cellStyle name="Bad 5 2" xfId="1568" xr:uid="{CA1A93FF-9B5C-4567-84D0-FF8B2973408E}"/>
    <cellStyle name="Bad 6" xfId="1569" xr:uid="{7CD6DEB5-E94A-43F4-9398-9E1AB5E93E05}"/>
    <cellStyle name="Buena 2" xfId="833" xr:uid="{4C14B0F1-98ED-44C5-9982-AA0405A0E4FD}"/>
    <cellStyle name="Buena 2 2" xfId="1571" xr:uid="{093D6DBE-AF7F-4EBF-9C42-54EBF752B48B}"/>
    <cellStyle name="Buena 2 2 2" xfId="1572" xr:uid="{7BBD43D9-0BAF-42E0-A342-38482C8AC749}"/>
    <cellStyle name="Buena 2 2 2 2" xfId="1573" xr:uid="{FD757504-3551-4BCE-913A-692F226B5944}"/>
    <cellStyle name="Buena 2 2 3" xfId="1574" xr:uid="{0161C987-7266-432E-97C1-B86C9F67B30F}"/>
    <cellStyle name="Buena 2 3" xfId="1575" xr:uid="{4D01507C-B2F5-41ED-A7A7-2425ABE14AF9}"/>
    <cellStyle name="Buena 2 3 2" xfId="12842" xr:uid="{8BB59EA4-33CB-4849-BB1B-A2E67DE680ED}"/>
    <cellStyle name="Buena 2 4" xfId="1576" xr:uid="{450D3436-0FE5-4AE7-B445-78338D746038}"/>
    <cellStyle name="Buena 2 5" xfId="12841" xr:uid="{C32E8AC7-13BE-4504-B8BB-A92ED8828B96}"/>
    <cellStyle name="Buena 2 6" xfId="15670" xr:uid="{51D33AEF-089E-43AB-9426-BF8CFDB44112}"/>
    <cellStyle name="Buena 2 7" xfId="1570" xr:uid="{547C596D-5B9E-4136-B3F4-AB288E52F461}"/>
    <cellStyle name="Buena 3" xfId="834" xr:uid="{492670E7-4037-4A7A-8002-1384D8909A4B}"/>
    <cellStyle name="Buena 3 2" xfId="1578" xr:uid="{51FF9E41-D2D4-4BC8-9DE7-CC3083A6DC0C}"/>
    <cellStyle name="Buena 3 3" xfId="1577" xr:uid="{FE7A258C-531B-4129-87E3-A94D69809103}"/>
    <cellStyle name="Buena 4" xfId="835" xr:uid="{54DC8BA2-2869-4BFA-B60D-B4F8464125FB}"/>
    <cellStyle name="Buena 4 2" xfId="1579" xr:uid="{741E64D5-4997-45E8-8CFE-E1BC601508AA}"/>
    <cellStyle name="Buena 5" xfId="836" xr:uid="{C88A6016-DFA2-46E9-8B11-E2E548153525}"/>
    <cellStyle name="Buena 6" xfId="837" xr:uid="{259CD7A3-370C-4429-BB67-46AEC1EC9185}"/>
    <cellStyle name="Buena 7" xfId="838" xr:uid="{B52F54EA-1775-4499-8301-5D69027F9059}"/>
    <cellStyle name="Bueno" xfId="6" builtinId="26" customBuiltin="1"/>
    <cellStyle name="Bueno 2" xfId="1724" xr:uid="{539CD6E8-A5BA-44C5-A1DB-67310DAA2FE9}"/>
    <cellStyle name="Calculation" xfId="73" xr:uid="{5BB1ADD6-385A-48BF-B930-D24E27F2288E}"/>
    <cellStyle name="Calculation 2" xfId="1580" xr:uid="{017F5630-8903-4C98-944D-1D82D4FB54B9}"/>
    <cellStyle name="Calculation 3" xfId="1581" xr:uid="{6C59C8CD-F86A-4C5F-A93E-C5CEDB4B360C}"/>
    <cellStyle name="Calculation 3 2" xfId="1582" xr:uid="{2E9921ED-D995-4D13-9F1D-AB14CE14BC69}"/>
    <cellStyle name="Calculation 4" xfId="1583" xr:uid="{1221191D-DE69-4E4F-A648-72512A917A52}"/>
    <cellStyle name="Calculation 4 2" xfId="12843" xr:uid="{806AE9EF-1106-4636-ACAF-6B1CD1028855}"/>
    <cellStyle name="Cálculo" xfId="11" builtinId="22" customBuiltin="1"/>
    <cellStyle name="Cálculo 2" xfId="839" xr:uid="{D5B40890-81A7-4899-9D5E-8E41B24D386E}"/>
    <cellStyle name="Cálculo 2 2" xfId="1585" xr:uid="{11D856E0-EE62-4601-80D2-C37AA3922D12}"/>
    <cellStyle name="Cálculo 2 2 2" xfId="1586" xr:uid="{8DA01AA5-92BE-4634-B7FB-06E566C8C32E}"/>
    <cellStyle name="Cálculo 2 3" xfId="1587" xr:uid="{B59EA051-FB4C-427A-8449-80CE7532A34A}"/>
    <cellStyle name="Cálculo 2 3 2" xfId="12845" xr:uid="{CB2AE0CC-77CD-47A4-ACD0-1E05AB74BECF}"/>
    <cellStyle name="Cálculo 2 4" xfId="1588" xr:uid="{BE310663-F5CB-41A4-B765-0156C65E59EB}"/>
    <cellStyle name="Cálculo 2 5" xfId="12844" xr:uid="{2FDE8AD8-9D30-46A1-A791-0FBDE1195B37}"/>
    <cellStyle name="Cálculo 2 6" xfId="15671" xr:uid="{EDB21FB6-1B9B-4866-8D8D-98C7AFB1C6F6}"/>
    <cellStyle name="Cálculo 2 7" xfId="1584" xr:uid="{45E30F75-89CA-4D1D-BFCF-AD8CD017930E}"/>
    <cellStyle name="Cálculo 3" xfId="840" xr:uid="{DA92227F-7C1D-43BE-B173-C22332E0808B}"/>
    <cellStyle name="Cálculo 3 2" xfId="1590" xr:uid="{1BC9051B-EAAE-45ED-B12D-C901A7DC010A}"/>
    <cellStyle name="Cálculo 3 3" xfId="1589" xr:uid="{B5F7A01C-E48D-424A-9A7B-D4999471A57A}"/>
    <cellStyle name="Cálculo 4" xfId="841" xr:uid="{3F7D0C61-355C-4E98-81E0-22CCB31AAE3D}"/>
    <cellStyle name="Cálculo 4 2" xfId="12846" xr:uid="{EC97E44D-3BBA-4B1C-9484-8A20724F2C80}"/>
    <cellStyle name="Cálculo 4 3" xfId="10433" xr:uid="{0F86A043-4782-4E81-863E-79FEB29E7882}"/>
    <cellStyle name="Cálculo 4 4" xfId="1591" xr:uid="{CDD90C22-7354-4F4C-9B80-753965C5F35C}"/>
    <cellStyle name="Cálculo 5" xfId="842" xr:uid="{8E69260D-F2B1-40C6-8C0D-A0F444BD424D}"/>
    <cellStyle name="Cálculo 6" xfId="843" xr:uid="{95E93707-37DA-4382-A6DD-211A88574355}"/>
    <cellStyle name="Cálculo 7" xfId="844" xr:uid="{1B19EF80-BE42-44FE-9B2F-EB0228E0438D}"/>
    <cellStyle name="Celda de comprobación" xfId="13" builtinId="23" customBuiltin="1"/>
    <cellStyle name="Celda de comprobación 2" xfId="845" xr:uid="{B7B1AAB7-27C1-4ECF-94F4-DC11A269466A}"/>
    <cellStyle name="Celda de comprobación 2 2" xfId="1593" xr:uid="{31F03944-5CB7-4350-A3BC-981315261033}"/>
    <cellStyle name="Celda de comprobación 2 2 2" xfId="1594" xr:uid="{3D318526-98D6-41E5-98C1-3880D15510AC}"/>
    <cellStyle name="Celda de comprobación 2 2 2 2" xfId="12848" xr:uid="{712867B1-264E-43FF-A6DF-9AA9C04C0B87}"/>
    <cellStyle name="Celda de comprobación 2 2 3" xfId="1595" xr:uid="{875064C9-C3A8-4C7B-A43D-57C8CC53BC94}"/>
    <cellStyle name="Celda de comprobación 2 3" xfId="1596" xr:uid="{DE16BB39-24BC-42CC-843F-11735C64788C}"/>
    <cellStyle name="Celda de comprobación 2 3 2" xfId="12849" xr:uid="{F07416BD-5341-4C30-8CC9-0A84330068CE}"/>
    <cellStyle name="Celda de comprobación 2 4" xfId="1597" xr:uid="{593ED053-8AB2-46BC-B0F1-7D5ED6A8E415}"/>
    <cellStyle name="Celda de comprobación 2 5" xfId="12847" xr:uid="{0DDAFDB4-DE31-4367-8318-5BD1A2CB28CB}"/>
    <cellStyle name="Celda de comprobación 2 6" xfId="15672" xr:uid="{CF2818EF-4D4E-415D-9267-D54B51D38460}"/>
    <cellStyle name="Celda de comprobación 2 7" xfId="1592" xr:uid="{6A522EE0-C3F7-47DD-8E01-D1DF3C8559A1}"/>
    <cellStyle name="Celda de comprobación 3" xfId="846" xr:uid="{6FCB6EB3-84EA-487C-9401-09E8065FAB1F}"/>
    <cellStyle name="Celda de comprobación 3 2" xfId="1599" xr:uid="{CCC2D193-C9EF-4D90-828E-534EE76436B2}"/>
    <cellStyle name="Celda de comprobación 3 3" xfId="1598" xr:uid="{ED636DF6-113A-450E-9EF5-33CB38349BCC}"/>
    <cellStyle name="Celda de comprobación 4" xfId="847" xr:uid="{C5C934AB-A74D-4187-A51E-5F250E2BE2BA}"/>
    <cellStyle name="Celda de comprobación 5" xfId="848" xr:uid="{39383206-41CA-4222-9761-3F2B35FF7609}"/>
    <cellStyle name="Celda de comprobación 6" xfId="849" xr:uid="{1F1B0DBE-45A4-45A7-86CD-F50C2152A8CF}"/>
    <cellStyle name="Celda de comprobación 7" xfId="850" xr:uid="{0857298A-93CC-476A-9A2E-929E6E70743B}"/>
    <cellStyle name="Celda de comprobación 8" xfId="1607" xr:uid="{3B02828A-1ED1-45EE-9EED-F6F360A1F85E}"/>
    <cellStyle name="Celda vinculada" xfId="12" builtinId="24" customBuiltin="1"/>
    <cellStyle name="Celda vinculada 2" xfId="851" xr:uid="{8162C56D-38B4-4930-87DA-72395F703401}"/>
    <cellStyle name="Celda vinculada 2 2" xfId="1601" xr:uid="{D7DF8A4F-5A40-4056-85B4-C96E707AB937}"/>
    <cellStyle name="Celda vinculada 2 3" xfId="1602" xr:uid="{59DAC196-FAA0-4E54-AB3A-379946D11584}"/>
    <cellStyle name="Celda vinculada 2 3 2" xfId="12851" xr:uid="{34DAC5E2-CF2A-4363-B2AE-8408D31BB9D7}"/>
    <cellStyle name="Celda vinculada 2 4" xfId="1603" xr:uid="{33792E86-9069-4457-BF7B-203F40CB43B7}"/>
    <cellStyle name="Celda vinculada 2 5" xfId="12850" xr:uid="{CF32DC54-EB6E-4261-BE3C-A0B8C517B39C}"/>
    <cellStyle name="Celda vinculada 2 6" xfId="15673" xr:uid="{502C5AED-BDFE-43B8-90E9-1BA0B97DF0B2}"/>
    <cellStyle name="Celda vinculada 2 7" xfId="1600" xr:uid="{44C2CAA2-0891-4A82-9E61-08E9D95C2B43}"/>
    <cellStyle name="Celda vinculada 3" xfId="852" xr:uid="{F09A5F0F-0CD8-4D63-B764-CFDF083B3DC7}"/>
    <cellStyle name="Celda vinculada 3 2" xfId="1605" xr:uid="{C0EABA42-7529-44FA-93A3-73D4AE2D4D8E}"/>
    <cellStyle name="Celda vinculada 3 3" xfId="1604" xr:uid="{098A9F8C-0683-4E8C-A9C6-CE24F1E58E02}"/>
    <cellStyle name="Celda vinculada 4" xfId="853" xr:uid="{425AFAC3-3CB8-459F-AB1D-1A433C64C7DD}"/>
    <cellStyle name="Celda vinculada 4 2" xfId="7540" xr:uid="{7024A96C-53D9-4752-B111-4D0ACDE5EF55}"/>
    <cellStyle name="Celda vinculada 4 3" xfId="23149" xr:uid="{84E3514B-6345-416D-B37C-B0BB9C7A6122}"/>
    <cellStyle name="Celda vinculada 4 4" xfId="1606" xr:uid="{71B86262-1352-4243-B7F1-A4BE531BE39E}"/>
    <cellStyle name="Celda vinculada 5" xfId="854" xr:uid="{D1BB6D85-CF77-4589-8A4F-79F2C2BC7E86}"/>
    <cellStyle name="Celda vinculada 6" xfId="855" xr:uid="{DEAA9320-13AC-44B1-A56C-CF6CF8B70441}"/>
    <cellStyle name="Celda vinculada 7" xfId="856" xr:uid="{16BB4366-1D65-437B-ACA1-703B659D72FD}"/>
    <cellStyle name="Celda vinculada 8" xfId="1789" xr:uid="{6B4ECE1A-684A-4413-9FC4-ADD83CD38267}"/>
    <cellStyle name="Check Cell 2" xfId="1608" xr:uid="{080C2631-326D-43F0-9F32-92E57A9367FB}"/>
    <cellStyle name="Check Cell 2 2" xfId="1609" xr:uid="{122FF42E-69D6-4271-B3BC-7F3BA94AD272}"/>
    <cellStyle name="Check Cell 3" xfId="1610" xr:uid="{8269BE9F-B02C-4E84-8997-850CCE794054}"/>
    <cellStyle name="Column_Title" xfId="1611" xr:uid="{41916D66-4982-4890-A21C-52D4C8AACF14}"/>
    <cellStyle name="Comma [0] 2" xfId="114" xr:uid="{74E20646-ABB0-454B-BD0D-8110D9981243}"/>
    <cellStyle name="Comma [0] 2 2" xfId="116" xr:uid="{0E26C1D7-4E52-48A1-9765-91921880C44F}"/>
    <cellStyle name="Comma [0] 2 2 2" xfId="146" xr:uid="{E087673F-EE10-4E26-B510-AB22989132CB}"/>
    <cellStyle name="Comma [0] 2 2 2 2" xfId="241" xr:uid="{39EBC37F-47FB-4FAA-B535-29B41454B0E1}"/>
    <cellStyle name="Comma [0] 2 2 2 2 2" xfId="342" xr:uid="{E28E29BD-4DA0-44DC-BF73-5BFA62EFD98E}"/>
    <cellStyle name="Comma [0] 2 2 2 2 2 2" xfId="583" xr:uid="{542695D6-3EF3-4C01-AB42-26B54C30A624}"/>
    <cellStyle name="Comma [0] 2 2 2 2 2 3" xfId="40732" xr:uid="{708551B1-16A0-4FC6-B7FE-CC37E852D12D}"/>
    <cellStyle name="Comma [0] 2 2 2 2 3" xfId="483" xr:uid="{8F93AF7E-0A48-4E9E-A7D0-C688E89AF243}"/>
    <cellStyle name="Comma [0] 2 2 2 2 4" xfId="40632" xr:uid="{CB14A862-9F23-4B32-B7A3-EC6B1A012C6F}"/>
    <cellStyle name="Comma [0] 2 2 2 3" xfId="194" xr:uid="{72F77ECD-FC96-483D-BD29-E897F0CF7214}"/>
    <cellStyle name="Comma [0] 2 2 2 3 2" xfId="300" xr:uid="{007DC6DB-91B5-453F-BB60-CBFEECB228F0}"/>
    <cellStyle name="Comma [0] 2 2 2 3 2 2" xfId="541" xr:uid="{9B4AF9BE-FC57-45B2-9401-204AE4410019}"/>
    <cellStyle name="Comma [0] 2 2 2 3 2 3" xfId="40690" xr:uid="{C112BA4F-6D04-4916-BB11-6DC5FE7FCCD6}"/>
    <cellStyle name="Comma [0] 2 2 2 3 3" xfId="441" xr:uid="{6183F064-038A-40A6-B6D1-49C2EF80FEA9}"/>
    <cellStyle name="Comma [0] 2 2 2 3 4" xfId="40590" xr:uid="{AACACEC3-0467-47CC-A287-52592FC2ABC5}"/>
    <cellStyle name="Comma [0] 2 2 2 4" xfId="273" xr:uid="{79711AC7-CD76-4762-ABE5-E0F3DFB6F1D3}"/>
    <cellStyle name="Comma [0] 2 2 2 4 2" xfId="514" xr:uid="{6C0EB19C-3A32-42E1-B9D5-2E3A1875F7EA}"/>
    <cellStyle name="Comma [0] 2 2 2 4 3" xfId="40663" xr:uid="{460449FB-EDF1-4004-B1C1-923F3B6273E4}"/>
    <cellStyle name="Comma [0] 2 2 2 5" xfId="417" xr:uid="{464D0F44-4B26-4069-9BFF-56144914D039}"/>
    <cellStyle name="Comma [0] 2 2 2 6" xfId="40563" xr:uid="{F1DDDAF1-764A-4FD0-8EC6-A183E40A4897}"/>
    <cellStyle name="Comma [0] 2 2 3" xfId="228" xr:uid="{07393E41-57C5-4E09-AB7D-083BD8BDC9EA}"/>
    <cellStyle name="Comma [0] 2 2 3 2" xfId="332" xr:uid="{3F966A6B-7523-4D64-87CB-7355368BC2D0}"/>
    <cellStyle name="Comma [0] 2 2 3 2 2" xfId="573" xr:uid="{EDAD89CF-E9C7-4CD6-BFD5-80D973C637BC}"/>
    <cellStyle name="Comma [0] 2 2 3 2 3" xfId="40722" xr:uid="{AEC91167-5D27-4CA2-879A-28EE2A8C4979}"/>
    <cellStyle name="Comma [0] 2 2 3 3" xfId="473" xr:uid="{3F099E4E-3DE9-46FC-94E0-5380CDA90A75}"/>
    <cellStyle name="Comma [0] 2 2 3 4" xfId="40622" xr:uid="{E87EE516-0A61-4A24-A567-44A6472CDAFF}"/>
    <cellStyle name="Comma [0] 2 2 4" xfId="216" xr:uid="{7363256A-3039-4B30-9BFA-8E23BB1B48BE}"/>
    <cellStyle name="Comma [0] 2 2 4 2" xfId="321" xr:uid="{153750EA-4BF4-45A7-8CC2-50C51DB9CC18}"/>
    <cellStyle name="Comma [0] 2 2 4 2 2" xfId="562" xr:uid="{09FD5182-1B36-4DDC-97BB-7C6521C72BEA}"/>
    <cellStyle name="Comma [0] 2 2 4 2 3" xfId="40711" xr:uid="{65C3292A-CDA3-451D-BA84-BA87DF821FF8}"/>
    <cellStyle name="Comma [0] 2 2 4 3" xfId="462" xr:uid="{6D75113A-B005-4EE6-B568-2B62C46C77D7}"/>
    <cellStyle name="Comma [0] 2 2 4 4" xfId="40611" xr:uid="{683703BB-C8AD-45D6-A363-A5B6D5C3F4AA}"/>
    <cellStyle name="Comma [0] 2 2 5" xfId="184" xr:uid="{7A0639DB-908A-4DF5-B119-8E11B41E39EE}"/>
    <cellStyle name="Comma [0] 2 2 5 2" xfId="290" xr:uid="{4F31A8A4-A0AF-4C45-A61A-612807EA402A}"/>
    <cellStyle name="Comma [0] 2 2 5 2 2" xfId="531" xr:uid="{01C6209C-C2EB-4EC4-98D6-39DADFE114E3}"/>
    <cellStyle name="Comma [0] 2 2 5 2 3" xfId="40680" xr:uid="{84EF690E-C89A-4CB9-B6F6-B6E220F66C9E}"/>
    <cellStyle name="Comma [0] 2 2 5 3" xfId="431" xr:uid="{F741A8A9-DC03-4D4A-8D06-2DAD6647D363}"/>
    <cellStyle name="Comma [0] 2 2 5 4" xfId="40580" xr:uid="{4BF47073-1812-4694-831A-B917ED05DD29}"/>
    <cellStyle name="Comma [0] 2 2 6" xfId="261" xr:uid="{D0ECD55B-82B7-4BD0-84F4-7D4D3BCDC318}"/>
    <cellStyle name="Comma [0] 2 2 6 2" xfId="502" xr:uid="{BBB028B6-C46D-45AD-B9C0-6EF14800D956}"/>
    <cellStyle name="Comma [0] 2 2 6 3" xfId="40651" xr:uid="{AF94C6B2-4ADD-475D-ABAA-008862F17149}"/>
    <cellStyle name="Comma [0] 2 2 7" xfId="405" xr:uid="{6B211936-040A-47C5-89D1-DEB2F6E90F44}"/>
    <cellStyle name="Comma [0] 2 2 8" xfId="40551" xr:uid="{4D90A091-3B3E-4D59-A772-5126B91D76CB}"/>
    <cellStyle name="Comma [0] 2 3" xfId="145" xr:uid="{5520BA94-8AAD-407C-A940-72C8EFEB60A0}"/>
    <cellStyle name="Comma [0] 2 3 2" xfId="240" xr:uid="{6376EB58-26CB-4E79-9EDE-3570393D6BEF}"/>
    <cellStyle name="Comma [0] 2 3 2 2" xfId="341" xr:uid="{F7A5EDC1-5550-4938-B861-681412D4CB22}"/>
    <cellStyle name="Comma [0] 2 3 2 2 2" xfId="582" xr:uid="{6F18F6F2-F716-424B-9EAC-4222B4CA3831}"/>
    <cellStyle name="Comma [0] 2 3 2 2 3" xfId="40731" xr:uid="{88ACAFEE-CC77-4D06-B251-9CFCDB1A0FC2}"/>
    <cellStyle name="Comma [0] 2 3 2 3" xfId="482" xr:uid="{0EC11060-BBA6-4F89-B25E-D0BA2FE9FB3D}"/>
    <cellStyle name="Comma [0] 2 3 2 4" xfId="40631" xr:uid="{1F012C9C-F1A5-4059-AF20-8D52C40A7B29}"/>
    <cellStyle name="Comma [0] 2 3 3" xfId="193" xr:uid="{3DA539F2-CD5F-489F-A33A-BCFA293C0835}"/>
    <cellStyle name="Comma [0] 2 3 3 2" xfId="299" xr:uid="{CC9C0F7E-E7FA-45A3-9114-4DF30B183EC7}"/>
    <cellStyle name="Comma [0] 2 3 3 2 2" xfId="540" xr:uid="{949B1389-4A0D-49C7-9422-FE03698751D6}"/>
    <cellStyle name="Comma [0] 2 3 3 2 3" xfId="40689" xr:uid="{26ECEE3F-3CA5-42E9-9856-F8F417869DBB}"/>
    <cellStyle name="Comma [0] 2 3 3 3" xfId="440" xr:uid="{88F1F52E-172B-4A31-B5BC-09E26A409FDA}"/>
    <cellStyle name="Comma [0] 2 3 3 4" xfId="40589" xr:uid="{67930835-99C0-46EB-97EE-A5524D8BFE11}"/>
    <cellStyle name="Comma [0] 2 3 4" xfId="272" xr:uid="{4D38111B-3ACC-452D-9B75-82E2E563106C}"/>
    <cellStyle name="Comma [0] 2 3 4 2" xfId="513" xr:uid="{E8AEE0D4-7468-4C79-9B54-8538DE7DED54}"/>
    <cellStyle name="Comma [0] 2 3 4 3" xfId="40662" xr:uid="{E3DEBB89-E458-4C57-8D3A-FDD5380A4B81}"/>
    <cellStyle name="Comma [0] 2 3 5" xfId="416" xr:uid="{6D925005-35AC-4343-9E6C-04278005016C}"/>
    <cellStyle name="Comma [0] 2 3 6" xfId="40562" xr:uid="{2396B3C6-FB35-4716-A2B1-313452E80FB5}"/>
    <cellStyle name="Comma [0] 2 4" xfId="181" xr:uid="{360573E0-FDF0-42F2-953A-A3A054C1C6BD}"/>
    <cellStyle name="Comma [0] 2 5" xfId="215" xr:uid="{DF4C228F-227E-4B53-B8B7-2A73146D705A}"/>
    <cellStyle name="Comma [0] 2 5 2" xfId="320" xr:uid="{EC695A03-E721-4855-8D8F-885390FC5D4E}"/>
    <cellStyle name="Comma [0] 2 5 2 2" xfId="561" xr:uid="{7B1ACF68-7EF0-4614-A831-65FC7639CBF6}"/>
    <cellStyle name="Comma [0] 2 5 2 3" xfId="40710" xr:uid="{164F5B88-B77E-4FDD-87F0-F2E84CB57573}"/>
    <cellStyle name="Comma [0] 2 5 3" xfId="461" xr:uid="{2D64FBCB-E849-4F31-B042-EBD907C06CB1}"/>
    <cellStyle name="Comma [0] 2 5 4" xfId="40610" xr:uid="{41B1934E-1132-406F-A0A6-EB8E7067025A}"/>
    <cellStyle name="Comma [0] 2 6" xfId="260" xr:uid="{8641F708-AAB8-4021-94E3-C79D3EDC6B0A}"/>
    <cellStyle name="Comma [0] 2 6 2" xfId="501" xr:uid="{4097FA71-8633-4F5F-8482-3258ABA29C55}"/>
    <cellStyle name="Comma [0] 2 6 3" xfId="40650" xr:uid="{EA03E16B-E4A4-4C19-A017-967A797C8A86}"/>
    <cellStyle name="Comma [0] 2 7" xfId="404" xr:uid="{5EC9FA34-7BF1-4AF4-8776-ECBD2F607B26}"/>
    <cellStyle name="Comma [0] 2 8" xfId="40550" xr:uid="{83352300-160C-4E5F-B478-EA5159FFBF5C}"/>
    <cellStyle name="Comma 2" xfId="50" xr:uid="{00000000-0005-0000-0000-00001D000000}"/>
    <cellStyle name="Comma 2 2" xfId="55" xr:uid="{00000000-0005-0000-0000-00001E000000}"/>
    <cellStyle name="Comma 2 2 10" xfId="40546" xr:uid="{5764441A-3D8B-4710-9F55-16C6C768D775}"/>
    <cellStyle name="Comma 2 2 11" xfId="101" xr:uid="{F049459F-4FD0-48B7-9173-90CE9490F1A6}"/>
    <cellStyle name="Comma 2 2 2" xfId="62" xr:uid="{C3F003F2-4C68-4379-8ABA-FD1DFC6371A6}"/>
    <cellStyle name="Comma 2 2 2 10" xfId="40557" xr:uid="{35FDD907-FC4D-434B-AEAB-6C6174933428}"/>
    <cellStyle name="Comma 2 2 2 11" xfId="133" xr:uid="{21CE4AE8-B48C-45F6-93A0-C126E5C559C4}"/>
    <cellStyle name="Comma 2 2 2 2" xfId="151" xr:uid="{DE94D7BC-45EF-4A01-B1C8-F3BB21CEC400}"/>
    <cellStyle name="Comma 2 2 2 2 2" xfId="246" xr:uid="{49989E7F-D916-4AD9-9439-43615631657D}"/>
    <cellStyle name="Comma 2 2 2 2 2 2" xfId="347" xr:uid="{808CC3A6-0EA3-4561-9497-AFA6BA13C9EE}"/>
    <cellStyle name="Comma 2 2 2 2 2 2 2" xfId="588" xr:uid="{9EC648FF-B28B-4E33-8DA6-7B59618F1585}"/>
    <cellStyle name="Comma 2 2 2 2 2 2 3" xfId="40737" xr:uid="{14EBB03F-D2C6-42D5-B36A-320183A587AB}"/>
    <cellStyle name="Comma 2 2 2 2 2 3" xfId="488" xr:uid="{81884217-14B5-48C7-B9F4-7B3D588FB173}"/>
    <cellStyle name="Comma 2 2 2 2 2 4" xfId="40637" xr:uid="{D4035B90-2BAE-4894-888F-4D772B7257E6}"/>
    <cellStyle name="Comma 2 2 2 2 3" xfId="199" xr:uid="{FD50475A-3FFB-4105-B74A-D695453714F1}"/>
    <cellStyle name="Comma 2 2 2 2 3 2" xfId="305" xr:uid="{4743EE4C-698F-4984-AD72-48878FEC7167}"/>
    <cellStyle name="Comma 2 2 2 2 3 2 2" xfId="546" xr:uid="{854EF9C0-38A5-42F6-8329-3D110C7B1E6A}"/>
    <cellStyle name="Comma 2 2 2 2 3 2 3" xfId="40695" xr:uid="{65BDA45A-0555-4E3E-8F07-C1A16ADA1DAC}"/>
    <cellStyle name="Comma 2 2 2 2 3 3" xfId="446" xr:uid="{C9504673-2D55-4C90-9FF2-D8B931565AAB}"/>
    <cellStyle name="Comma 2 2 2 2 3 4" xfId="40595" xr:uid="{3DCC8526-359C-49D8-A996-73B08D899B73}"/>
    <cellStyle name="Comma 2 2 2 2 4" xfId="278" xr:uid="{1E456C32-DA4A-4325-AA82-8780FFDA439A}"/>
    <cellStyle name="Comma 2 2 2 2 4 2" xfId="519" xr:uid="{6DFA8F97-E4F5-48E9-8583-A61592F58E75}"/>
    <cellStyle name="Comma 2 2 2 2 4 3" xfId="40668" xr:uid="{E66BC77F-F821-4D79-8A69-7E4A58D6DC2A}"/>
    <cellStyle name="Comma 2 2 2 2 5" xfId="421" xr:uid="{274E58E1-559E-4792-9060-FCEE6F086948}"/>
    <cellStyle name="Comma 2 2 2 2 6" xfId="40568" xr:uid="{A9E24D73-6AE9-4BA2-9925-F5AEBAFC7861}"/>
    <cellStyle name="Comma 2 2 2 3" xfId="232" xr:uid="{AF68EF0C-7196-44D1-9615-D93BCD9DFBEC}"/>
    <cellStyle name="Comma 2 2 2 3 2" xfId="336" xr:uid="{3A12A16B-EF2A-4A1E-9E5D-C3D9EF07AFC6}"/>
    <cellStyle name="Comma 2 2 2 3 2 2" xfId="577" xr:uid="{B182C597-3A40-4919-A83C-3915EBBDD227}"/>
    <cellStyle name="Comma 2 2 2 3 2 3" xfId="40726" xr:uid="{6B42A2D0-D926-4735-A473-01EB4A25FC7D}"/>
    <cellStyle name="Comma 2 2 2 3 3" xfId="477" xr:uid="{941D1207-48B4-496D-BA04-04D0FF47DA64}"/>
    <cellStyle name="Comma 2 2 2 3 4" xfId="40626" xr:uid="{23BD6F82-CBF1-41D3-A794-E2116CCCF879}"/>
    <cellStyle name="Comma 2 2 2 4" xfId="221" xr:uid="{BEEAE26C-9F87-4ACA-B67E-A7AE54EB71F3}"/>
    <cellStyle name="Comma 2 2 2 4 2" xfId="326" xr:uid="{7D08748B-0142-4D39-A8E1-E0C563D5496D}"/>
    <cellStyle name="Comma 2 2 2 4 2 2" xfId="567" xr:uid="{07D180B7-551F-411A-A2E7-F0F6FC675543}"/>
    <cellStyle name="Comma 2 2 2 4 2 3" xfId="40716" xr:uid="{1F63DF11-F042-471B-A4E6-A84D5BD33603}"/>
    <cellStyle name="Comma 2 2 2 4 3" xfId="467" xr:uid="{633DF2EC-F552-4FB0-A9C4-45527679BF6B}"/>
    <cellStyle name="Comma 2 2 2 4 4" xfId="40616" xr:uid="{CF2D842F-D142-4E71-85D0-6F8BB0C5BDCC}"/>
    <cellStyle name="Comma 2 2 2 5" xfId="188" xr:uid="{79517ABC-2F18-4532-ACBC-A3F8E4119170}"/>
    <cellStyle name="Comma 2 2 2 5 2" xfId="294" xr:uid="{3C30E7A4-111C-43EC-B6E1-5550068C0F3E}"/>
    <cellStyle name="Comma 2 2 2 5 2 2" xfId="535" xr:uid="{6BFDADDD-9712-4D6B-837A-111B117B8735}"/>
    <cellStyle name="Comma 2 2 2 5 2 3" xfId="40684" xr:uid="{1D639F80-47A2-4A14-BD16-F1B0E9350D47}"/>
    <cellStyle name="Comma 2 2 2 5 3" xfId="435" xr:uid="{D67C4D42-CDDF-41BB-BD3E-E956C501EE3C}"/>
    <cellStyle name="Comma 2 2 2 5 4" xfId="40584" xr:uid="{DED00A65-4850-4EB7-8E81-D69A9FD111ED}"/>
    <cellStyle name="Comma 2 2 2 6" xfId="267" xr:uid="{CA04AE12-7893-4032-ADB6-21D3AFA9C353}"/>
    <cellStyle name="Comma 2 2 2 6 2" xfId="508" xr:uid="{510952BB-4395-4A27-B7D1-26532F667721}"/>
    <cellStyle name="Comma 2 2 2 6 3" xfId="40657" xr:uid="{7FAAFE81-D62F-45B7-B089-65EBA8D6CD71}"/>
    <cellStyle name="Comma 2 2 2 7" xfId="389" xr:uid="{C2931D50-52E8-466C-B648-2BB3368CC488}"/>
    <cellStyle name="Comma 2 2 2 7 2" xfId="1614" xr:uid="{7C61A15F-80F3-4D4A-9D12-3A23885E8790}"/>
    <cellStyle name="Comma 2 2 2 8" xfId="400" xr:uid="{80D8670D-D7F2-4463-B5FF-A1D022B3E2EC}"/>
    <cellStyle name="Comma 2 2 2 9" xfId="411" xr:uid="{645DB0D6-AA95-4E5E-BC7D-5142BF63E48A}"/>
    <cellStyle name="Comma 2 2 3" xfId="149" xr:uid="{FD9BE5CD-1C23-4997-985E-D283160CD089}"/>
    <cellStyle name="Comma 2 2 3 2" xfId="244" xr:uid="{F6F58339-5766-4BCD-A5E0-0AB77025E6DD}"/>
    <cellStyle name="Comma 2 2 3 2 2" xfId="345" xr:uid="{B16CEB42-D2E2-42D6-B93F-3CF3BAA8888C}"/>
    <cellStyle name="Comma 2 2 3 2 2 2" xfId="586" xr:uid="{7A87340E-A35A-4407-9210-51F32E079179}"/>
    <cellStyle name="Comma 2 2 3 2 2 3" xfId="40735" xr:uid="{3440783B-10A4-4C29-92BC-B81E1129E41C}"/>
    <cellStyle name="Comma 2 2 3 2 3" xfId="486" xr:uid="{D32519EC-2349-490B-946D-A9A4A69E1D95}"/>
    <cellStyle name="Comma 2 2 3 2 4" xfId="40635" xr:uid="{29604ED9-DADD-4DD0-A7B8-0408781344D1}"/>
    <cellStyle name="Comma 2 2 3 3" xfId="197" xr:uid="{D483F4ED-0C69-443F-B0A6-08D2870F9979}"/>
    <cellStyle name="Comma 2 2 3 3 2" xfId="303" xr:uid="{C76E4174-BA06-4BA4-8E4A-00344176729F}"/>
    <cellStyle name="Comma 2 2 3 3 2 2" xfId="544" xr:uid="{C8E7DEE8-AF72-44EC-A34C-D5DE5C0E7BBC}"/>
    <cellStyle name="Comma 2 2 3 3 2 3" xfId="40693" xr:uid="{DD98B763-3F06-4DCD-AD13-2CF6E9B8AD33}"/>
    <cellStyle name="Comma 2 2 3 3 3" xfId="444" xr:uid="{AA65934E-0BE6-4DB7-A8B0-00500AE94BC0}"/>
    <cellStyle name="Comma 2 2 3 3 4" xfId="40593" xr:uid="{EA5CEF53-8FA8-4AB3-9EB7-CEF89D163528}"/>
    <cellStyle name="Comma 2 2 3 4" xfId="276" xr:uid="{35C1CD97-CD7E-4F7D-BF06-2CB20A3F7E8F}"/>
    <cellStyle name="Comma 2 2 3 4 2" xfId="517" xr:uid="{79EB2822-E5DD-4A61-BE54-DFBD62508D88}"/>
    <cellStyle name="Comma 2 2 3 4 3" xfId="40666" xr:uid="{117F48F4-BCE7-4408-9F4B-DBC1AF7562B4}"/>
    <cellStyle name="Comma 2 2 3 5" xfId="1615" xr:uid="{9630EC2C-BB81-4F6C-807C-C3566F535428}"/>
    <cellStyle name="Comma 2 2 3 6" xfId="420" xr:uid="{084C7158-0C15-47F6-B612-CAC6B6A90C51}"/>
    <cellStyle name="Comma 2 2 3 7" xfId="40566" xr:uid="{F9FC1CA4-D1D1-401E-86C5-51DA15DDDD26}"/>
    <cellStyle name="Comma 2 2 4" xfId="177" xr:uid="{C3D93A59-6D81-4763-BC98-C89012565ABA}"/>
    <cellStyle name="Comma 2 2 5" xfId="219" xr:uid="{A1B2E09C-5979-48F0-8E07-8C7BC9906AB3}"/>
    <cellStyle name="Comma 2 2 5 2" xfId="324" xr:uid="{2F97B9DA-78B9-4ED4-9D98-9DC86F487F17}"/>
    <cellStyle name="Comma 2 2 5 2 2" xfId="565" xr:uid="{10618E9C-5A84-488F-9108-F3A4AF5A38AC}"/>
    <cellStyle name="Comma 2 2 5 2 3" xfId="40714" xr:uid="{2C621E1B-985C-4CD1-90E5-4BB082D571F2}"/>
    <cellStyle name="Comma 2 2 5 3" xfId="465" xr:uid="{EC27D4BE-6C91-45BD-B046-486926F2A988}"/>
    <cellStyle name="Comma 2 2 5 4" xfId="40614" xr:uid="{B7F82907-3F21-4385-8C1E-C73A2DEB7073}"/>
    <cellStyle name="Comma 2 2 6" xfId="130" xr:uid="{009ECE46-0C72-4DE0-B918-5EDDE6109C57}"/>
    <cellStyle name="Comma 2 2 6 2" xfId="408" xr:uid="{87BE2338-07C7-45DE-82D1-0A46A440E661}"/>
    <cellStyle name="Comma 2 2 6 3" xfId="40554" xr:uid="{E702B250-9B1E-4284-8925-4A8943EA9D25}"/>
    <cellStyle name="Comma 2 2 7" xfId="264" xr:uid="{CB662DEF-482C-4124-BBEB-FA08E75B657B}"/>
    <cellStyle name="Comma 2 2 7 2" xfId="505" xr:uid="{B7F65014-541C-4721-BC8D-D263F0EB623D}"/>
    <cellStyle name="Comma 2 2 7 3" xfId="40654" xr:uid="{0327FE00-A58D-4F7F-9A60-F5AAFBFB051F}"/>
    <cellStyle name="Comma 2 2 8" xfId="385" xr:uid="{A29D1C12-99A4-4642-80B7-38C207DE3F98}"/>
    <cellStyle name="Comma 2 2 8 2" xfId="1613" xr:uid="{B6CD7192-8E86-4B68-8100-B6465FD6140B}"/>
    <cellStyle name="Comma 2 2 9" xfId="396" xr:uid="{28ECE741-2950-4E83-B0E7-C40E796BD0A0}"/>
    <cellStyle name="Comma 2 3" xfId="65" xr:uid="{98A9762C-733E-4119-ABB2-B57DBA165E00}"/>
    <cellStyle name="Comma 2 3 2" xfId="242" xr:uid="{858A7215-D96D-4BD2-B7CA-F06AE685A702}"/>
    <cellStyle name="Comma 2 3 2 2" xfId="343" xr:uid="{7D6BDA30-0116-40B8-875F-FAFF9BCFC768}"/>
    <cellStyle name="Comma 2 3 2 2 2" xfId="584" xr:uid="{FDE4C7A5-0259-431B-A8B1-8F61754C9A18}"/>
    <cellStyle name="Comma 2 3 2 2 3" xfId="40733" xr:uid="{4CE4EE53-B291-429D-8EA8-669EDA69C475}"/>
    <cellStyle name="Comma 2 3 2 3" xfId="484" xr:uid="{4BB2D338-7146-4EE1-BBF1-0943D384D22F}"/>
    <cellStyle name="Comma 2 3 2 4" xfId="40633" xr:uid="{DF7F1C44-546E-4E76-BAE5-63A887BF6803}"/>
    <cellStyle name="Comma 2 3 3" xfId="195" xr:uid="{7B105240-4406-41D1-BB1A-813CDB8E8F57}"/>
    <cellStyle name="Comma 2 3 3 2" xfId="301" xr:uid="{584F1F83-43D1-41B1-8E85-3CFED1AD1E89}"/>
    <cellStyle name="Comma 2 3 3 2 2" xfId="542" xr:uid="{CB7203D0-E818-4E9D-8AEC-0DF91A0B29B8}"/>
    <cellStyle name="Comma 2 3 3 2 3" xfId="40691" xr:uid="{B0745A4D-C73A-4669-B6B2-A02128FADA20}"/>
    <cellStyle name="Comma 2 3 3 3" xfId="442" xr:uid="{A19C2817-7536-4020-9B95-279B7C633A72}"/>
    <cellStyle name="Comma 2 3 3 4" xfId="40591" xr:uid="{69519BE4-489D-4713-B65C-2F3C4FFA688E}"/>
    <cellStyle name="Comma 2 3 4" xfId="274" xr:uid="{10CD6ABD-5D17-4845-8150-9B1BCF4FDCAB}"/>
    <cellStyle name="Comma 2 3 4 2" xfId="515" xr:uid="{CC5398BF-58BB-4928-9A1D-046E4B894724}"/>
    <cellStyle name="Comma 2 3 4 3" xfId="40664" xr:uid="{3F12CDD3-6BD3-41F6-A33A-5C119E5A9CA9}"/>
    <cellStyle name="Comma 2 3 5" xfId="392" xr:uid="{313C5FFE-2A7D-4E25-B781-D02DF018F231}"/>
    <cellStyle name="Comma 2 3 5 2" xfId="1616" xr:uid="{65B22190-EE7E-44DA-929D-8DFE38606285}"/>
    <cellStyle name="Comma 2 3 6" xfId="418" xr:uid="{07D2365F-E9DE-4170-8FFB-6F2D95A0BB1C}"/>
    <cellStyle name="Comma 2 3 7" xfId="40564" xr:uid="{5DBBDF68-2255-4BA2-967C-39ACFF983B78}"/>
    <cellStyle name="Comma 2 3 8" xfId="147" xr:uid="{4F250003-A893-40B4-9EAC-9CDC35A2C326}"/>
    <cellStyle name="Comma 2 4" xfId="229" xr:uid="{1C6B5DAF-E5EA-4E5A-81EC-71344082C402}"/>
    <cellStyle name="Comma 2 4 2" xfId="333" xr:uid="{4867EE94-9D04-4A19-8D8A-5B2F867B00DB}"/>
    <cellStyle name="Comma 2 4 2 2" xfId="1618" xr:uid="{45E0E692-536C-43F3-9D79-434A9630F6B9}"/>
    <cellStyle name="Comma 2 4 2 3" xfId="574" xr:uid="{FD7ECBC2-7F18-485B-9184-C9072336F5CA}"/>
    <cellStyle name="Comma 2 4 2 4" xfId="40723" xr:uid="{24E1311C-A948-49CA-B9D6-CED28B533B93}"/>
    <cellStyle name="Comma 2 4 3" xfId="1619" xr:uid="{33C2A636-DC35-4024-B82C-C51D500DCC67}"/>
    <cellStyle name="Comma 2 4 4" xfId="1620" xr:uid="{A4FECD8E-2419-4D60-8530-E728E209BCEB}"/>
    <cellStyle name="Comma 2 4 5" xfId="1617" xr:uid="{12AC9C83-F330-431B-98E2-32FDD45A1D6E}"/>
    <cellStyle name="Comma 2 4 6" xfId="474" xr:uid="{197D7FA5-E57E-4570-A66F-23163FFDD1BE}"/>
    <cellStyle name="Comma 2 4 7" xfId="40623" xr:uid="{8B3A1704-E1A8-4E91-AB3B-7F04C4A268C3}"/>
    <cellStyle name="Comma 2 5" xfId="217" xr:uid="{AF9EDD1E-AAEF-4E49-BC34-42F9016F55FB}"/>
    <cellStyle name="Comma 2 5 2" xfId="322" xr:uid="{FB2A71ED-097B-4E8C-831D-616E7BEF6A20}"/>
    <cellStyle name="Comma 2 5 2 2" xfId="563" xr:uid="{CE26A359-D0E7-4323-B643-77E630F68A06}"/>
    <cellStyle name="Comma 2 5 2 3" xfId="40712" xr:uid="{8CB2961C-D75E-4107-A653-24B6EE84A835}"/>
    <cellStyle name="Comma 2 5 3" xfId="1621" xr:uid="{E34A193B-EA3A-433B-8618-7D2F7C7AE9D8}"/>
    <cellStyle name="Comma 2 5 4" xfId="463" xr:uid="{1F32FE75-999D-4A1A-B998-B600533FFE85}"/>
    <cellStyle name="Comma 2 5 5" xfId="40612" xr:uid="{E328A5A4-AB3E-47C9-B9A8-611BA103F436}"/>
    <cellStyle name="Comma 2 6" xfId="185" xr:uid="{DDE6FEF1-693A-4CC7-91C3-AE8864FEA104}"/>
    <cellStyle name="Comma 2 6 2" xfId="291" xr:uid="{E72990B0-B5EA-4108-9EA9-045201074AF4}"/>
    <cellStyle name="Comma 2 6 2 2" xfId="532" xr:uid="{1E95D6CC-1807-4104-9B40-0716349A61FD}"/>
    <cellStyle name="Comma 2 6 2 3" xfId="40681" xr:uid="{1BE49BC8-1304-4509-8C61-885AA0F60A2B}"/>
    <cellStyle name="Comma 2 6 3" xfId="432" xr:uid="{9AE0F20C-8A19-4655-833D-FD57965C0A88}"/>
    <cellStyle name="Comma 2 6 4" xfId="40581" xr:uid="{B9EA419A-94C9-4CA3-9A6E-C7181EC12B18}"/>
    <cellStyle name="Comma 2 7" xfId="117" xr:uid="{35AACD77-6400-4398-AC24-12BB95A19CB1}"/>
    <cellStyle name="Comma 2 7 2" xfId="262" xr:uid="{E0AAF87E-4F11-4427-B7C6-80585A38EE2E}"/>
    <cellStyle name="Comma 2 7 2 2" xfId="503" xr:uid="{1F8FDF3B-909C-4B46-8C7F-AA5B70F9C88D}"/>
    <cellStyle name="Comma 2 7 2 3" xfId="40652" xr:uid="{68F41B45-1184-4FFE-AB81-0EF8F0B2E7A5}"/>
    <cellStyle name="Comma 2 7 3" xfId="406" xr:uid="{9370834E-4B7D-4899-A2C7-90F0E1C09FC6}"/>
    <cellStyle name="Comma 2 7 4" xfId="40552" xr:uid="{80B700FA-155A-4D75-BCFB-544E0811299C}"/>
    <cellStyle name="Comma 2 8" xfId="367" xr:uid="{76D459BB-0D6D-41C4-BA8C-2F47A78B1A3A}"/>
    <cellStyle name="Comma 2 8 2" xfId="1612" xr:uid="{0793CEC6-2E09-4B19-AD9F-2F8909ABDE85}"/>
    <cellStyle name="Comma 3" xfId="126" xr:uid="{CF11519C-E8F9-471F-9F16-0AAB919FC665}"/>
    <cellStyle name="Comma 3 2" xfId="166" xr:uid="{4E7FA634-FADF-43FE-9CC7-DD56FE5D7FAB}"/>
    <cellStyle name="Comma 3 2 2" xfId="1623" xr:uid="{70F862AE-03E3-4189-BD30-D76B4A8BDEE9}"/>
    <cellStyle name="Comma 3 3" xfId="1624" xr:uid="{11969EDE-2547-48F7-9CAD-53473C0519CA}"/>
    <cellStyle name="Comma 3 4" xfId="1622" xr:uid="{BF3E6DCB-F60E-4500-B836-A836BCE4BDB8}"/>
    <cellStyle name="Comma 4" xfId="127" xr:uid="{1F1F5F8F-6101-4DC0-8A94-F1FD7C55305E}"/>
    <cellStyle name="Comma 4 2" xfId="167" xr:uid="{F4B36C55-C993-4306-8C8A-DD8D48BD881A}"/>
    <cellStyle name="Comma 4 2 2" xfId="674" xr:uid="{CEA601BC-4DFC-42A9-84FF-29D2D4B7EBAA}"/>
    <cellStyle name="Comma 4 3" xfId="1625" xr:uid="{A18A383C-F706-42FF-9431-99A2D6D10E9D}"/>
    <cellStyle name="Comma 5" xfId="115" xr:uid="{124F850C-68A3-4A1B-BE11-2616FC4D9FAD}"/>
    <cellStyle name="Comma 5 2" xfId="164" xr:uid="{DD530E9A-01DE-4681-A0E9-311D6E4D2A9C}"/>
    <cellStyle name="Comma 5 2 2" xfId="1627" xr:uid="{AFB16281-2A6B-483F-B5C7-9BE9922C7607}"/>
    <cellStyle name="Comma 5 3" xfId="1626" xr:uid="{03D932BA-53E4-4F3B-84C5-2A442E75D9F0}"/>
    <cellStyle name="Comma 6" xfId="123" xr:uid="{07B18EEB-9C99-4505-96ED-132352CC52EC}"/>
    <cellStyle name="Comma 6 2" xfId="165" xr:uid="{EA90C3F2-DE30-429A-87CE-D4349E8E114A}"/>
    <cellStyle name="Comma 7" xfId="128" xr:uid="{0E493510-A361-4BF5-ADB4-A8CF81D00C4E}"/>
    <cellStyle name="Comma 7 2" xfId="168" xr:uid="{5101260E-F37C-4A9C-8816-A6D859ED0895}"/>
    <cellStyle name="Comma 8" xfId="129" xr:uid="{7F2C0ABD-DF54-4FFB-817D-3BF64995E7B5}"/>
    <cellStyle name="Comma 8 2" xfId="169" xr:uid="{9E9ABF4A-DB44-4238-A072-2E1B6F6EEB7D}"/>
    <cellStyle name="Encabezado 1" xfId="2" builtinId="16" customBuiltin="1"/>
    <cellStyle name="Encabezado 1 2" xfId="1741" xr:uid="{0C92D789-E938-44E4-B6AD-9A1098203B3B}"/>
    <cellStyle name="Encabezado 4" xfId="5" builtinId="19" customBuiltin="1"/>
    <cellStyle name="Encabezado 4 2" xfId="857" xr:uid="{32C801E3-53A3-4700-8FCC-56FFCB917DB4}"/>
    <cellStyle name="Encabezado 4 2 2" xfId="1629" xr:uid="{7FF604F7-F559-4D56-B1A0-722260738D4E}"/>
    <cellStyle name="Encabezado 4 2 3" xfId="1630" xr:uid="{F43999BD-10A9-45E2-B2A5-03D89F41BC5F}"/>
    <cellStyle name="Encabezado 4 2 3 2" xfId="12853" xr:uid="{0E5EB272-C40F-4CB7-9A38-2995DB8D11C7}"/>
    <cellStyle name="Encabezado 4 2 4" xfId="1631" xr:uid="{E95180A5-3819-471C-8673-DA1D3BE22F5A}"/>
    <cellStyle name="Encabezado 4 2 5" xfId="12852" xr:uid="{909FA5EE-EBB3-4803-92B2-8F63E4D8866A}"/>
    <cellStyle name="Encabezado 4 2 6" xfId="15674" xr:uid="{182CA2A4-5E41-47C4-B4B2-EC95B4A40B05}"/>
    <cellStyle name="Encabezado 4 2 7" xfId="1628" xr:uid="{7EEEF185-5BD9-4083-84AB-E315B7AC8251}"/>
    <cellStyle name="Encabezado 4 3" xfId="858" xr:uid="{6A8C1332-BAE6-454D-964C-DC64A73ADEE7}"/>
    <cellStyle name="Encabezado 4 3 2" xfId="1633" xr:uid="{044CFC96-CCFC-4257-B16B-D04E2E694EE5}"/>
    <cellStyle name="Encabezado 4 3 3" xfId="1632" xr:uid="{F977B452-64D9-4DC9-940D-FF6E7B0181A1}"/>
    <cellStyle name="Encabezado 4 4" xfId="859" xr:uid="{ED2B8DB5-86D5-4CF7-B9E3-E6A238C483DE}"/>
    <cellStyle name="Encabezado 4 4 2" xfId="1634" xr:uid="{76FF12E3-BB44-4BC8-A59F-037E5D268994}"/>
    <cellStyle name="Encabezado 4 5" xfId="860" xr:uid="{9341398A-05D1-4FBC-BAD1-C8EE87C2C81F}"/>
    <cellStyle name="Encabezado 4 6" xfId="861" xr:uid="{04DA8DE8-E543-4C7E-BB67-36C9CEB5774A}"/>
    <cellStyle name="Encabezado 4 7" xfId="862" xr:uid="{73EDA82E-0D5D-4C60-862A-2C5749EFE366}"/>
    <cellStyle name="Encabezado 4 8" xfId="1757" xr:uid="{CB1D81A5-50B6-46DD-A816-23F637F27F98}"/>
    <cellStyle name="Énfasis1" xfId="18" builtinId="29" customBuiltin="1"/>
    <cellStyle name="Énfasis1 2" xfId="863" xr:uid="{A6FA868F-FA9A-4B0B-8A39-F01B1EDA5ED4}"/>
    <cellStyle name="Énfasis1 2 2" xfId="1636" xr:uid="{844AC99F-1EC8-4C54-95DF-FDC1BCB063B4}"/>
    <cellStyle name="Énfasis1 2 2 2" xfId="1637" xr:uid="{738905DF-96F1-4C08-9795-C9A1CFDC7A6C}"/>
    <cellStyle name="Énfasis1 2 2 2 2" xfId="1638" xr:uid="{6CF9F002-0D12-4090-A246-A8385FD10DEB}"/>
    <cellStyle name="Énfasis1 2 2 3" xfId="1639" xr:uid="{D2105213-1ADA-459A-B87D-54B6D26CDFB0}"/>
    <cellStyle name="Énfasis1 2 3" xfId="1640" xr:uid="{C9279599-DF82-4F01-8A6A-46657E9ADA8A}"/>
    <cellStyle name="Énfasis1 2 3 2" xfId="12855" xr:uid="{A16B47A8-A54C-411C-BF6E-9A8C7A155367}"/>
    <cellStyle name="Énfasis1 2 4" xfId="1641" xr:uid="{D516438F-D80E-462E-AD09-28E1B268F2EA}"/>
    <cellStyle name="Énfasis1 2 5" xfId="12854" xr:uid="{3B904EAA-0BE7-4234-BEFF-2DC03C5A64E8}"/>
    <cellStyle name="Énfasis1 2 6" xfId="15675" xr:uid="{7370B68F-5245-434C-8754-543FEE12AAD0}"/>
    <cellStyle name="Énfasis1 2 7" xfId="1635" xr:uid="{FEE0F7C8-21B7-46BC-ACF5-55398814C476}"/>
    <cellStyle name="Énfasis1 3" xfId="864" xr:uid="{E9B1956C-6229-4EB0-80B2-C86145F6ED61}"/>
    <cellStyle name="Énfasis1 3 2" xfId="1643" xr:uid="{A4D327CD-DA37-400D-A9C5-1EE2CAA17891}"/>
    <cellStyle name="Énfasis1 3 3" xfId="1642" xr:uid="{A1FD5C4C-A772-48EE-8C26-9F2ACBA39D5C}"/>
    <cellStyle name="Énfasis1 4" xfId="865" xr:uid="{AAF2659E-D195-42E2-84BB-9FBE19D72F55}"/>
    <cellStyle name="Énfasis1 4 2" xfId="1644" xr:uid="{EE2D73A7-1B8E-4E60-87BA-60FDE940F623}"/>
    <cellStyle name="Énfasis1 5" xfId="866" xr:uid="{BF5DA3FB-19BA-44EE-B381-1F1822A5F940}"/>
    <cellStyle name="Énfasis1 6" xfId="867" xr:uid="{761D2E4F-5CF0-4554-AD91-8C1C63C36C9C}"/>
    <cellStyle name="Énfasis1 7" xfId="868" xr:uid="{6D870DE5-598F-4736-8866-EBFBAA65D7FF}"/>
    <cellStyle name="Énfasis2" xfId="22" builtinId="33" customBuiltin="1"/>
    <cellStyle name="Énfasis2 2" xfId="869" xr:uid="{264BCC2D-7C05-456F-A973-87E6E50965BA}"/>
    <cellStyle name="Énfasis2 2 2" xfId="1646" xr:uid="{7DE1E0B6-7E41-4828-B01D-5D17F4C40FCF}"/>
    <cellStyle name="Énfasis2 2 2 2" xfId="1647" xr:uid="{8EC3D1EE-8E58-4419-A3ED-7A5399D70F39}"/>
    <cellStyle name="Énfasis2 2 2 2 2" xfId="1648" xr:uid="{3D90B29C-1CBF-4970-935A-30EBF545409C}"/>
    <cellStyle name="Énfasis2 2 2 3" xfId="1649" xr:uid="{8861E2E6-9697-47E5-BEF8-ABEC2A51FA3A}"/>
    <cellStyle name="Énfasis2 2 3" xfId="1650" xr:uid="{2231A309-8738-43AE-9386-050E0627FE18}"/>
    <cellStyle name="Énfasis2 2 3 2" xfId="12857" xr:uid="{46C4DC4A-8DF6-4998-AE17-3C86C741DF3C}"/>
    <cellStyle name="Énfasis2 2 4" xfId="1651" xr:uid="{0286D75E-E088-4308-BADF-808E80C173F2}"/>
    <cellStyle name="Énfasis2 2 5" xfId="12856" xr:uid="{54E8B3AA-A51B-4937-964D-B4D19CA50289}"/>
    <cellStyle name="Énfasis2 2 6" xfId="15676" xr:uid="{CFC2F702-E25B-4214-961B-002EAEBA42AD}"/>
    <cellStyle name="Énfasis2 2 7" xfId="1645" xr:uid="{DC8C186D-CD9E-4793-B7CB-DE21F7057468}"/>
    <cellStyle name="Énfasis2 3" xfId="870" xr:uid="{6D3D0810-6243-4A2F-AD77-F13279748524}"/>
    <cellStyle name="Énfasis2 3 2" xfId="1653" xr:uid="{482DD13E-635E-4134-8483-B28FF90DF162}"/>
    <cellStyle name="Énfasis2 3 3" xfId="1652" xr:uid="{7AEE34E2-A601-4DEE-B57D-FA18C7F9FCBC}"/>
    <cellStyle name="Énfasis2 4" xfId="871" xr:uid="{61D7A137-DF0C-4CB2-9B74-1BF7742F90DB}"/>
    <cellStyle name="Énfasis2 4 2" xfId="1654" xr:uid="{253F9DCB-11C2-4CCE-9FAD-D4031636AC4D}"/>
    <cellStyle name="Énfasis2 5" xfId="872" xr:uid="{9862C1FA-1A14-4B1E-BA53-D6A1618C264D}"/>
    <cellStyle name="Énfasis2 6" xfId="873" xr:uid="{EF6E25FE-0C3B-4651-B24E-2E014A57C878}"/>
    <cellStyle name="Énfasis2 7" xfId="874" xr:uid="{72290783-D8C8-440A-89C6-765C1305841C}"/>
    <cellStyle name="Énfasis3" xfId="26" builtinId="37" customBuiltin="1"/>
    <cellStyle name="Énfasis3 2" xfId="875" xr:uid="{206D0200-4A9B-44F9-BF58-45567A94F97E}"/>
    <cellStyle name="Énfasis3 2 2" xfId="1656" xr:uid="{56F278B3-E29B-423F-8C12-568342443AC0}"/>
    <cellStyle name="Énfasis3 2 2 2" xfId="1657" xr:uid="{FE612631-DA7F-4777-9353-92F210AB1E34}"/>
    <cellStyle name="Énfasis3 2 2 2 2" xfId="1658" xr:uid="{CBCA361C-E299-4BA4-809D-F069973CC732}"/>
    <cellStyle name="Énfasis3 2 2 3" xfId="1659" xr:uid="{D1C643F7-BA1F-4350-9E50-D235CC2F80FA}"/>
    <cellStyle name="Énfasis3 2 3" xfId="1660" xr:uid="{D9A4F7BD-992C-4228-B154-614C21B5A76F}"/>
    <cellStyle name="Énfasis3 2 3 2" xfId="12859" xr:uid="{842FAE35-AC19-45FB-B1ED-0EA8615523B3}"/>
    <cellStyle name="Énfasis3 2 4" xfId="1661" xr:uid="{04071A28-10B1-4111-9A88-1B146C8C3554}"/>
    <cellStyle name="Énfasis3 2 5" xfId="12858" xr:uid="{DA8351E2-4B9E-42E8-BA44-BDB38B7E89CA}"/>
    <cellStyle name="Énfasis3 2 6" xfId="15677" xr:uid="{A04703BC-D3ED-4E4C-877F-80ED8F4D6FAC}"/>
    <cellStyle name="Énfasis3 2 7" xfId="1655" xr:uid="{F1B3FA7F-BF82-46C9-8715-41389A139B05}"/>
    <cellStyle name="Énfasis3 3" xfId="876" xr:uid="{2DE705DD-6CA8-49E6-9CAE-F45762CF071F}"/>
    <cellStyle name="Énfasis3 3 2" xfId="1663" xr:uid="{C1DB5B30-BD09-4216-AB81-D4564D9E9112}"/>
    <cellStyle name="Énfasis3 3 3" xfId="1662" xr:uid="{E4557F18-0CA9-41EA-8827-0EAE3A732E51}"/>
    <cellStyle name="Énfasis3 4" xfId="877" xr:uid="{C61E0755-0049-458A-94F7-5A303B11E30D}"/>
    <cellStyle name="Énfasis3 4 2" xfId="1664" xr:uid="{C50C9EDB-C273-4A16-A68D-73C21F9EF823}"/>
    <cellStyle name="Énfasis3 5" xfId="878" xr:uid="{E9C3F789-B90F-49A9-BE77-0BFB564DEE3F}"/>
    <cellStyle name="Énfasis3 6" xfId="879" xr:uid="{0A910280-D0B4-469C-A198-AEC28FE6F62B}"/>
    <cellStyle name="Énfasis3 7" xfId="880" xr:uid="{76C21F6F-6A51-455A-881C-CB9D64325608}"/>
    <cellStyle name="Énfasis4" xfId="30" builtinId="41" customBuiltin="1"/>
    <cellStyle name="Énfasis4 2" xfId="881" xr:uid="{31440C23-4287-4AB4-B83C-D54623DFABCB}"/>
    <cellStyle name="Énfasis4 2 2" xfId="1666" xr:uid="{CADBE5B8-03B0-4BA8-B841-AD621C5AC413}"/>
    <cellStyle name="Énfasis4 2 2 2" xfId="1667" xr:uid="{1703D2D2-1F1C-4816-A02A-BF950F68ABDC}"/>
    <cellStyle name="Énfasis4 2 2 2 2" xfId="1668" xr:uid="{298C5BEA-4983-4EEA-9433-7C7DF1E070F5}"/>
    <cellStyle name="Énfasis4 2 2 3" xfId="1669" xr:uid="{CA62E4AF-0A0A-4ADD-8A8F-554E42032BC0}"/>
    <cellStyle name="Énfasis4 2 3" xfId="1670" xr:uid="{3E8809FF-81D0-4D56-A681-C5500086DE2C}"/>
    <cellStyle name="Énfasis4 2 3 2" xfId="12861" xr:uid="{89A15554-1E43-40A2-B978-77D36D54B425}"/>
    <cellStyle name="Énfasis4 2 4" xfId="1671" xr:uid="{E1D31CF1-26AB-4A70-B807-031EE7B588A9}"/>
    <cellStyle name="Énfasis4 2 5" xfId="12860" xr:uid="{A9F48E17-AD36-4FAA-92CA-0F987B8317ED}"/>
    <cellStyle name="Énfasis4 2 6" xfId="15678" xr:uid="{63F24506-6816-4C13-BC34-F60909137C36}"/>
    <cellStyle name="Énfasis4 2 7" xfId="1665" xr:uid="{81781FD2-7022-4102-AC0B-B3414E4FE673}"/>
    <cellStyle name="Énfasis4 3" xfId="882" xr:uid="{5494E26C-AC33-4D3C-9BCD-EC1C46E24B21}"/>
    <cellStyle name="Énfasis4 3 2" xfId="1673" xr:uid="{81929D73-A863-4842-8A65-E501991A46B7}"/>
    <cellStyle name="Énfasis4 3 3" xfId="1672" xr:uid="{00DABF54-D636-4ADE-A0C3-181314422703}"/>
    <cellStyle name="Énfasis4 4" xfId="883" xr:uid="{D12A5302-75FC-422F-BD31-0546FC48E1D1}"/>
    <cellStyle name="Énfasis4 4 2" xfId="1674" xr:uid="{9CE64E38-86B7-43CB-A54E-6C5F40BCA7A8}"/>
    <cellStyle name="Énfasis4 5" xfId="884" xr:uid="{48FDCFD4-7508-494E-8C04-024DEFA59D00}"/>
    <cellStyle name="Énfasis4 6" xfId="885" xr:uid="{3B317ED5-0E1A-476B-8BCB-67D1946F454C}"/>
    <cellStyle name="Énfasis4 7" xfId="886" xr:uid="{3DE51A27-0369-4ABC-985F-388028062FA5}"/>
    <cellStyle name="Énfasis5" xfId="34" builtinId="45" customBuiltin="1"/>
    <cellStyle name="Énfasis5 2" xfId="887" xr:uid="{071DEEB9-B83A-4F44-BEA8-3630A98847CB}"/>
    <cellStyle name="Énfasis5 2 2" xfId="1676" xr:uid="{9A0F8716-9698-4B02-A799-D54620D0D637}"/>
    <cellStyle name="Énfasis5 2 2 2" xfId="1677" xr:uid="{E52F447C-FD92-4D7F-A0C9-123648EB3D8F}"/>
    <cellStyle name="Énfasis5 2 2 2 2" xfId="12863" xr:uid="{48810516-6B06-4174-977B-9640875C95E0}"/>
    <cellStyle name="Énfasis5 2 2 3" xfId="1678" xr:uid="{942A79F7-25B4-46D2-81BF-CAC69E5B20FA}"/>
    <cellStyle name="Énfasis5 2 3" xfId="1679" xr:uid="{28D41620-BC4E-43A4-9EB2-0D1B179BECB0}"/>
    <cellStyle name="Énfasis5 2 3 2" xfId="12864" xr:uid="{BFE8D935-F1BB-427A-9830-5A7B3147DB79}"/>
    <cellStyle name="Énfasis5 2 4" xfId="1680" xr:uid="{7CC2EF14-B1D7-4809-8602-1798B0A8E210}"/>
    <cellStyle name="Énfasis5 2 5" xfId="12862" xr:uid="{C9FCF387-4850-48ED-8C7A-0BE984974C11}"/>
    <cellStyle name="Énfasis5 2 6" xfId="15679" xr:uid="{2E330332-E3D5-4824-8324-5A33F597C3BD}"/>
    <cellStyle name="Énfasis5 2 7" xfId="1675" xr:uid="{5BA97C40-B851-4718-AD69-8E5E2393280B}"/>
    <cellStyle name="Énfasis5 3" xfId="888" xr:uid="{0521B7EC-6AA7-4120-A3F0-930B7FEAAD0B}"/>
    <cellStyle name="Énfasis5 3 2" xfId="1682" xr:uid="{BA696618-4340-40BC-94D1-76C61C2ED3D3}"/>
    <cellStyle name="Énfasis5 3 3" xfId="1681" xr:uid="{5ED9A9CF-5515-40CB-8423-E06CCFDB86F4}"/>
    <cellStyle name="Énfasis5 4" xfId="889" xr:uid="{F44617BB-25B3-40E2-BC2B-91A89F2F96EC}"/>
    <cellStyle name="Énfasis5 5" xfId="890" xr:uid="{9213024B-FC15-4367-BAB4-327F58D384E9}"/>
    <cellStyle name="Énfasis5 6" xfId="891" xr:uid="{0D67905D-C4F0-4EFE-B7CD-1CE94CB2418B}"/>
    <cellStyle name="Énfasis5 7" xfId="892" xr:uid="{542C4BB5-082C-40DD-88A7-1AFCA65D216A}"/>
    <cellStyle name="Énfasis6" xfId="38" builtinId="49" customBuiltin="1"/>
    <cellStyle name="Énfasis6 2" xfId="893" xr:uid="{ECF614DA-38D3-4284-BA2E-F6EA1E0CBA18}"/>
    <cellStyle name="Énfasis6 2 2" xfId="1684" xr:uid="{54A4AA86-11F6-4DCF-8C2E-0A5370EA3219}"/>
    <cellStyle name="Énfasis6 2 2 2" xfId="1685" xr:uid="{931D4370-28B2-4C09-9841-33BD4BF69A1F}"/>
    <cellStyle name="Énfasis6 2 2 2 2" xfId="1686" xr:uid="{BB84E338-0E4C-47EC-A65A-5FFDC872DFB8}"/>
    <cellStyle name="Énfasis6 2 2 3" xfId="1687" xr:uid="{5A06F1B6-CC6A-4FCB-A90A-C001CFB62F11}"/>
    <cellStyle name="Énfasis6 2 3" xfId="1688" xr:uid="{EA1D3A8A-E8F0-486D-B768-760FD5441226}"/>
    <cellStyle name="Énfasis6 2 3 2" xfId="12866" xr:uid="{A256269C-AAEA-483F-A83E-216C31B844FB}"/>
    <cellStyle name="Énfasis6 2 4" xfId="1689" xr:uid="{248D8CE3-A1DF-4C7C-9ABC-C0C3D6C6F327}"/>
    <cellStyle name="Énfasis6 2 5" xfId="12865" xr:uid="{D0F30CEC-45FA-4593-ACE5-8CAFD05E24B1}"/>
    <cellStyle name="Énfasis6 2 6" xfId="15680" xr:uid="{D4C3E909-E930-4FD8-BD66-33C84129ECAC}"/>
    <cellStyle name="Énfasis6 2 7" xfId="1683" xr:uid="{67832930-00CD-4929-9573-29F2685FBE5C}"/>
    <cellStyle name="Énfasis6 3" xfId="894" xr:uid="{0BDD8B70-E6EC-4EAE-9F24-5C1056E7A5A2}"/>
    <cellStyle name="Énfasis6 3 2" xfId="1691" xr:uid="{932A91A6-2FE2-4ED8-992F-8FA3474C9A71}"/>
    <cellStyle name="Énfasis6 3 3" xfId="1690" xr:uid="{B7742FE8-02DF-4D32-AEE4-522ABF9D80EE}"/>
    <cellStyle name="Énfasis6 4" xfId="895" xr:uid="{39317658-B001-4EA6-BE97-586D2C146C56}"/>
    <cellStyle name="Énfasis6 4 2" xfId="1692" xr:uid="{7484C3E2-30A3-4908-8055-4196133FF0BB}"/>
    <cellStyle name="Énfasis6 5" xfId="896" xr:uid="{EDEDD7EF-BF93-41A9-8CF2-D3FFB01CD31E}"/>
    <cellStyle name="Énfasis6 6" xfId="897" xr:uid="{C8441839-976B-482B-BB75-69E772BFE1F2}"/>
    <cellStyle name="Énfasis6 7" xfId="898" xr:uid="{82A8D9CB-79C6-4FEF-B323-76486F3F264E}"/>
    <cellStyle name="Entrada" xfId="9" builtinId="20" customBuiltin="1"/>
    <cellStyle name="Entrada 2" xfId="899" xr:uid="{75CD1809-601A-45AE-A8C1-4845CD29F365}"/>
    <cellStyle name="Entrada 2 2" xfId="1694" xr:uid="{73CA64D8-0691-4875-9481-5D369347E66A}"/>
    <cellStyle name="Entrada 2 2 2" xfId="1695" xr:uid="{247C157F-6B58-4C45-B1A0-E70041CF7045}"/>
    <cellStyle name="Entrada 2 2 2 2" xfId="1696" xr:uid="{68B0A44B-2645-40A4-BF85-A100D1CC5522}"/>
    <cellStyle name="Entrada 2 2 3" xfId="1697" xr:uid="{9BAE8485-FF9D-4454-873F-CE86FEBD7BAA}"/>
    <cellStyle name="Entrada 2 3" xfId="1698" xr:uid="{786318D6-3909-4C32-9114-45918A725BA0}"/>
    <cellStyle name="Entrada 2 3 2" xfId="12868" xr:uid="{604DF016-1037-42E1-BC89-A1710413C057}"/>
    <cellStyle name="Entrada 2 4" xfId="1699" xr:uid="{5EB11FBB-102A-4321-90DE-08E3DEA7A1E6}"/>
    <cellStyle name="Entrada 2 5" xfId="12867" xr:uid="{5CDAF5E2-101E-47E5-B117-43389D076FA7}"/>
    <cellStyle name="Entrada 2 6" xfId="15681" xr:uid="{E02DA198-0D69-4556-B81C-D8068FC8274C}"/>
    <cellStyle name="Entrada 2 7" xfId="1693" xr:uid="{14A2CD7B-B882-4E62-9D48-419635CF90EC}"/>
    <cellStyle name="Entrada 3" xfId="900" xr:uid="{6A720C42-66C8-4A8E-9928-1DB2A29C3142}"/>
    <cellStyle name="Entrada 3 2" xfId="1701" xr:uid="{9BF83F60-FB30-4A92-838D-2CA8F86E79CF}"/>
    <cellStyle name="Entrada 3 3" xfId="1700" xr:uid="{11C49791-8BA7-44C5-ABC1-2234F062E2D3}"/>
    <cellStyle name="Entrada 4" xfId="901" xr:uid="{1A0DD75D-159B-44D3-8B9E-1CB0ADF0FA3F}"/>
    <cellStyle name="Entrada 4 2" xfId="1702" xr:uid="{648DB75C-2A25-48DA-AB0E-C551594C705F}"/>
    <cellStyle name="Entrada 5" xfId="902" xr:uid="{E72BCE8F-B143-4E5C-8F44-F7116AABBA2E}"/>
    <cellStyle name="Entrada 6" xfId="903" xr:uid="{F3B5CDBE-B744-477E-A0DD-2BF41A4013E2}"/>
    <cellStyle name="Entrada 7" xfId="904" xr:uid="{590D0B02-1932-43CD-B59A-830D20D91883}"/>
    <cellStyle name="Entrada 8" xfId="1773" xr:uid="{39EF9DC0-70B6-42FD-9412-71D57D0D4940}"/>
    <cellStyle name="Euro" xfId="1703" xr:uid="{A68A9732-8212-4C8B-9C2F-C5CA0BAD45CB}"/>
    <cellStyle name="Euro 2" xfId="1704" xr:uid="{4CD14BD1-5BFA-4A4F-AB3B-1C76B9A4732D}"/>
    <cellStyle name="Euro 2 2" xfId="1705" xr:uid="{3E8496E0-E878-4744-A538-E3438CE61E2A}"/>
    <cellStyle name="Euro 2 3" xfId="1706" xr:uid="{8057DB98-C740-47A1-A0E9-8D2398C80460}"/>
    <cellStyle name="Euro 2 4" xfId="1707" xr:uid="{892B71EE-3A10-40C7-9437-765EA6DDB196}"/>
    <cellStyle name="Euro 2 4 2" xfId="1708" xr:uid="{94C80032-AFB0-4ABA-81D3-7E517A503190}"/>
    <cellStyle name="Euro 2 4 3" xfId="1709" xr:uid="{2053EFDB-B06C-4C04-B297-F4FAF1CE6A17}"/>
    <cellStyle name="Euro 2 4 3 2" xfId="12869" xr:uid="{D8AD27A6-D7B2-4C98-BE53-D7DBFC5C90D0}"/>
    <cellStyle name="Euro 2 4 3 3" xfId="15682" xr:uid="{6E7F3E74-E94E-4D29-8A8E-BF265A13094C}"/>
    <cellStyle name="Euro 2 5" xfId="1710" xr:uid="{5AC573C0-DFFA-4602-A280-4E688D8D3C5E}"/>
    <cellStyle name="Euro 2 5 2" xfId="1711" xr:uid="{362B832B-30E5-4718-9DE0-11F8B4E6CC00}"/>
    <cellStyle name="Euro 2 5 3" xfId="15683" xr:uid="{8FA4FCFB-0C02-4658-B14F-4825A8E30F30}"/>
    <cellStyle name="Euro 2 6" xfId="1712" xr:uid="{6A00E89D-04A4-470A-B861-BDF8B9BB5CA0}"/>
    <cellStyle name="Euro 2 6 2" xfId="12870" xr:uid="{C9B06D75-6DDD-4840-804D-C67EA9CC1EA2}"/>
    <cellStyle name="Euro 2 6 3" xfId="15684" xr:uid="{0B38C19C-1F9A-4730-9D6B-0EEB677F791C}"/>
    <cellStyle name="Euro 3" xfId="1713" xr:uid="{05F15A69-E0AC-4F77-AF5F-E4C0FC621278}"/>
    <cellStyle name="Euro 4" xfId="1714" xr:uid="{E6FE48FE-A05F-43CF-8F5A-A1AFA94CAC72}"/>
    <cellStyle name="Euro 4 2" xfId="1715" xr:uid="{F2BFB623-D886-4E0E-889A-E1C46D46B71F}"/>
    <cellStyle name="Euro 4 3" xfId="1716" xr:uid="{C7C520A3-8AFC-4AE4-9600-A10BE2769FCF}"/>
    <cellStyle name="Euro 5" xfId="1717" xr:uid="{CE080EBB-2621-4606-9E44-EFA254C68C8E}"/>
    <cellStyle name="Euro 5 2" xfId="1718" xr:uid="{C3DB5CEB-23E4-4479-B98A-6AAE253FEF5E}"/>
    <cellStyle name="Euro 5 3" xfId="1719" xr:uid="{61847F5C-95D4-4217-88B4-F6F32B51F19F}"/>
    <cellStyle name="Euro 5 3 2" xfId="1720" xr:uid="{F612DEB1-32A5-4737-9F39-B70B05A1E27A}"/>
    <cellStyle name="Euro 5 3 3" xfId="12871" xr:uid="{37F47A0E-7205-45FE-B379-E0313AD1CE93}"/>
    <cellStyle name="Euro 5 3 4" xfId="15685" xr:uid="{B3A1A873-62ED-4C04-9842-18DDBF7326FB}"/>
    <cellStyle name="Excel Built-in Normal" xfId="719" xr:uid="{9AC00056-B35D-47F7-9C63-187FB40F17B8}"/>
    <cellStyle name="Explanatory Text" xfId="74" xr:uid="{40CBCF4B-F1DA-42BE-AA2C-37C9CF2B69A6}"/>
    <cellStyle name="Explanatory Text 2" xfId="1721" xr:uid="{11182257-95E8-4DEF-8DDF-F60D6D29ADA3}"/>
    <cellStyle name="Explanatory Text 2 2" xfId="1722" xr:uid="{32608114-2640-4569-87BE-2A3FD325C1AA}"/>
    <cellStyle name="Explanatory Text 3" xfId="1723" xr:uid="{46B7ABC3-5D83-4432-B858-B17C1B6EE618}"/>
    <cellStyle name="Good 2" xfId="1725" xr:uid="{132965D2-A4A5-4689-976D-EBAC01E92720}"/>
    <cellStyle name="Good 2 2" xfId="1726" xr:uid="{F6263E0C-9F43-40E2-8312-89ACD9279D97}"/>
    <cellStyle name="Good 2 2 2" xfId="1727" xr:uid="{C6AFFC10-DCB1-49FA-87CA-880A64D014B8}"/>
    <cellStyle name="Good 2 3" xfId="1728" xr:uid="{B8CFA724-3FCA-423B-BE1D-2601F2C0A316}"/>
    <cellStyle name="Good 3" xfId="1729" xr:uid="{23FA6C9D-F3A1-4D1A-B360-D3228E901680}"/>
    <cellStyle name="Good 3 2" xfId="1730" xr:uid="{019AF268-EA54-4A5B-9779-015580FF2DFD}"/>
    <cellStyle name="Good 3 2 2" xfId="1731" xr:uid="{D7F17494-0A24-4154-B6B2-A7793DAECBF3}"/>
    <cellStyle name="Good 3 3" xfId="1732" xr:uid="{6D524323-E37B-44BE-9F52-1764A0ACECA4}"/>
    <cellStyle name="Good 3 3 2" xfId="1733" xr:uid="{AB965A1B-1E34-4299-B2C4-A6A840F62D49}"/>
    <cellStyle name="Good 3 4" xfId="1734" xr:uid="{CE64F6DE-595B-4400-835A-A3508C272CD8}"/>
    <cellStyle name="Good 4" xfId="1735" xr:uid="{2563458D-9AE4-4869-850B-6BF5DA7B728D}"/>
    <cellStyle name="Good 4 2" xfId="1736" xr:uid="{2E975D3A-7E7D-4036-9AC0-B19E5E42BC58}"/>
    <cellStyle name="Good 5" xfId="1737" xr:uid="{59AA97A4-6B6E-46CC-9FE3-523AED5F8728}"/>
    <cellStyle name="Good 5 2" xfId="1738" xr:uid="{284BEB82-4530-4A31-8CFE-767E54811ABB}"/>
    <cellStyle name="Good 6" xfId="1739" xr:uid="{DAD53023-DA04-44EC-841E-D563D2A1E033}"/>
    <cellStyle name="Heading" xfId="1740" xr:uid="{00E0BCF7-640C-4486-BB0C-4D08BC8A5B2B}"/>
    <cellStyle name="Heading 1 2" xfId="1742" xr:uid="{A829AFF3-8033-400E-B78B-4B33DA79FD45}"/>
    <cellStyle name="Heading 1 3" xfId="1743" xr:uid="{5C23F4B4-4E3F-469E-9143-874EB9EBBBDE}"/>
    <cellStyle name="Heading 1 3 2" xfId="1744" xr:uid="{49BE26C6-9E57-4AAC-9CAA-2FC9EE4CC792}"/>
    <cellStyle name="Heading 1 4" xfId="1745" xr:uid="{3B72F80C-1583-46B0-9E82-F31EB974BD50}"/>
    <cellStyle name="Heading 1 4 2" xfId="12872" xr:uid="{D07D8FD6-D36D-47A4-B27F-D0F7ED4E2DBC}"/>
    <cellStyle name="Heading 2" xfId="69" xr:uid="{95CB0246-ED1C-402F-B591-F20EDAA5A33F}"/>
    <cellStyle name="Heading 2 2" xfId="1746" xr:uid="{C08661B4-1D2A-4EA0-8DF0-978992C3CEF3}"/>
    <cellStyle name="Heading 2 3" xfId="1747" xr:uid="{CB6DF4E4-B5F2-4222-994A-D4F2AA022F0E}"/>
    <cellStyle name="Heading 2 4" xfId="1748" xr:uid="{BADE6AC9-5296-438D-A471-12DD2FC60E86}"/>
    <cellStyle name="Heading 2 5" xfId="1749" xr:uid="{88E064B7-FE5B-4F90-8877-D5A1391AFA55}"/>
    <cellStyle name="Heading 2 5 2" xfId="1750" xr:uid="{3CA936EE-7D3E-47CA-9A1E-9D2A29DD2B19}"/>
    <cellStyle name="Heading 2 6" xfId="1751" xr:uid="{B2B240D2-D058-44C1-8FED-233B01AC3BE2}"/>
    <cellStyle name="Heading 2 6 2" xfId="12873" xr:uid="{4D7B8B7D-F3F0-48DB-B828-93F0CADE8C9C}"/>
    <cellStyle name="Heading 2_Anexo I" xfId="1752" xr:uid="{98F64FCD-391B-4F50-9AE4-FFE975784077}"/>
    <cellStyle name="Heading 3" xfId="70" xr:uid="{F08C0998-DDC9-4368-A2B1-789EB63F5984}"/>
    <cellStyle name="Heading 3 2" xfId="1753" xr:uid="{94662364-7CEE-47A7-AD33-855E126C711C}"/>
    <cellStyle name="Heading 3 3" xfId="1754" xr:uid="{AD3AFFBB-B213-4740-987D-260672460D25}"/>
    <cellStyle name="Heading 3 3 2" xfId="1755" xr:uid="{3CC4DFA7-2CA9-42B5-9C52-8C9349F52BA1}"/>
    <cellStyle name="Heading 3 4" xfId="1756" xr:uid="{4C7E3B5B-B9D4-4BF0-A4F2-6E5FB32560DA}"/>
    <cellStyle name="Heading 3 4 2" xfId="12874" xr:uid="{F95D9076-5B05-4719-9349-26F9612964CF}"/>
    <cellStyle name="Heading 4 2" xfId="1758" xr:uid="{648EA5FD-8025-4848-9654-CF0AA061D3EE}"/>
    <cellStyle name="Heading 4 3" xfId="1759" xr:uid="{44A9E8ED-27C0-4647-860C-FCC687988F13}"/>
    <cellStyle name="Heading 4 3 2" xfId="1760" xr:uid="{205F5F45-CCFF-4BC8-85EF-DCF7CD53413B}"/>
    <cellStyle name="Heading 4 4" xfId="1761" xr:uid="{6094936C-9D25-4023-A46F-15D109A528ED}"/>
    <cellStyle name="Heading 4 4 2" xfId="12875" xr:uid="{042D9063-E5A2-4C83-8941-1E1ED7861B24}"/>
    <cellStyle name="Heading 5" xfId="1762" xr:uid="{E2A2F62A-077A-46D8-A609-A253B15CBA30}"/>
    <cellStyle name="Hipervínculo" xfId="58" builtinId="8"/>
    <cellStyle name="Hipervínculo 2" xfId="718" xr:uid="{47ACF5A9-49BB-49B3-A1AC-3299A6E14266}"/>
    <cellStyle name="Incorrecto" xfId="7" builtinId="27" customBuiltin="1"/>
    <cellStyle name="Incorrecto 2" xfId="905" xr:uid="{304DDBA3-2518-4910-9561-262374B518DF}"/>
    <cellStyle name="Incorrecto 2 2" xfId="1764" xr:uid="{483E9809-669E-447B-AB68-0CFEBC65CD2E}"/>
    <cellStyle name="Incorrecto 2 2 2" xfId="1765" xr:uid="{4D3A6F82-698A-461A-96ED-7152FA142888}"/>
    <cellStyle name="Incorrecto 2 2 2 2" xfId="1766" xr:uid="{EEEF1828-E97E-4EB8-BE61-22A041D7D97A}"/>
    <cellStyle name="Incorrecto 2 2 3" xfId="1767" xr:uid="{2BB4AB78-80B1-4B42-8E29-057C1BC418F2}"/>
    <cellStyle name="Incorrecto 2 3" xfId="1768" xr:uid="{5AB8E6A5-0140-4D31-A206-DE6435747EBC}"/>
    <cellStyle name="Incorrecto 2 3 2" xfId="12877" xr:uid="{6507F53E-D989-4445-BBEA-7A5729556576}"/>
    <cellStyle name="Incorrecto 2 4" xfId="1769" xr:uid="{3D3DC2B9-109B-488E-961A-B9605C3078E1}"/>
    <cellStyle name="Incorrecto 2 5" xfId="12876" xr:uid="{40E983F2-5A98-4822-9267-531C108D3425}"/>
    <cellStyle name="Incorrecto 2 6" xfId="15686" xr:uid="{05AAB181-F670-4FE0-839A-CE645C2B4B14}"/>
    <cellStyle name="Incorrecto 2 7" xfId="1763" xr:uid="{DAE19DCD-A5F9-4B62-8CFD-0910217D6BA4}"/>
    <cellStyle name="Incorrecto 3" xfId="906" xr:uid="{A902C525-8BB4-4EFE-B268-9C1D73EE243D}"/>
    <cellStyle name="Incorrecto 3 2" xfId="1771" xr:uid="{32314E26-3952-4D62-AFCE-95B42760DEC3}"/>
    <cellStyle name="Incorrecto 3 3" xfId="1770" xr:uid="{3334E17C-B167-45CD-BB9E-0ED8FB5AC91F}"/>
    <cellStyle name="Incorrecto 4" xfId="907" xr:uid="{FE821457-C974-4DC7-BDB6-C4A69652EECD}"/>
    <cellStyle name="Incorrecto 4 2" xfId="1772" xr:uid="{41CD418C-DCA2-458A-A3B7-E7A798867A45}"/>
    <cellStyle name="Incorrecto 5" xfId="908" xr:uid="{7F3B56BE-8833-4169-BBEC-1C03FF308E3D}"/>
    <cellStyle name="Incorrecto 6" xfId="909" xr:uid="{746883CC-E3B7-415C-9736-983B09ADDE00}"/>
    <cellStyle name="Incorrecto 7" xfId="910" xr:uid="{FD658CF9-9E0F-42B4-A432-D53742C14EC0}"/>
    <cellStyle name="Input 2" xfId="1774" xr:uid="{F5466350-A474-420A-87A6-E519BD9FB0FE}"/>
    <cellStyle name="Input 2 2" xfId="1775" xr:uid="{DADDB2A4-4331-40A4-B36A-320EDA11EB50}"/>
    <cellStyle name="Input 2 2 2" xfId="1776" xr:uid="{B4754636-0982-4E03-B8ED-031705663EEA}"/>
    <cellStyle name="Input 2 3" xfId="1777" xr:uid="{BFD038E1-CC31-47BD-89C2-BD84CAD49104}"/>
    <cellStyle name="Input 3" xfId="1778" xr:uid="{097D9FF7-98D5-45A4-8D82-60C3E8950F7F}"/>
    <cellStyle name="Input 3 2" xfId="1779" xr:uid="{CB259BC6-6547-4E29-99D0-59115326D757}"/>
    <cellStyle name="Input 3 2 2" xfId="1780" xr:uid="{BB3B90CE-EB3A-4DD3-8F89-E5770CB0A093}"/>
    <cellStyle name="Input 3 3" xfId="1781" xr:uid="{B2F00A43-BA05-4038-B551-31C749DE0027}"/>
    <cellStyle name="Input 3 3 2" xfId="1782" xr:uid="{0E1865A7-D171-442D-B0E2-1E0A1C3326CC}"/>
    <cellStyle name="Input 3 4" xfId="1783" xr:uid="{CA7ADCC0-310B-42D4-A1A9-DC931EF833D2}"/>
    <cellStyle name="Input 4" xfId="1784" xr:uid="{036D062F-1D4E-4201-BCD1-E742A87D62D1}"/>
    <cellStyle name="Input 4 2" xfId="1785" xr:uid="{2E9970D4-C445-4BE4-BD57-771D788FA523}"/>
    <cellStyle name="Input 5" xfId="1786" xr:uid="{D463BE44-A590-434B-932B-4DA93B871667}"/>
    <cellStyle name="Input 5 2" xfId="1787" xr:uid="{F3918792-D66D-45A9-A32C-8D84AD3A33FC}"/>
    <cellStyle name="Input 6" xfId="1788" xr:uid="{9235CD38-022F-41D1-A55A-3DF21081AA0F}"/>
    <cellStyle name="Linked Cell 2" xfId="1790" xr:uid="{6F021A08-5B93-49F5-AAC1-99357C28679C}"/>
    <cellStyle name="Linked Cell 2 2" xfId="1791" xr:uid="{61B5D633-AEC0-4C63-8070-24EA71350612}"/>
    <cellStyle name="Linked Cell 2 2 2" xfId="1792" xr:uid="{0A1BD05E-E623-4304-B8AC-FD7BCE70B634}"/>
    <cellStyle name="Linked Cell 2 3" xfId="1793" xr:uid="{3519DEAF-791B-4440-8BE0-BE9CE024D79E}"/>
    <cellStyle name="Linked Cell 3" xfId="1794" xr:uid="{05D4761F-F523-4DF1-8E73-E67949800BBF}"/>
    <cellStyle name="Linked Cell 3 2" xfId="1795" xr:uid="{E3C8DDD5-3052-4EF1-94DC-FB5CC4CB2976}"/>
    <cellStyle name="Linked Cell 3 2 2" xfId="1796" xr:uid="{7AE0BFEE-5CB5-4C4D-9B15-A82DE6705362}"/>
    <cellStyle name="Linked Cell 3 3" xfId="1797" xr:uid="{79A65105-3791-4C1F-98EB-340A2C8DD17A}"/>
    <cellStyle name="Linked Cell 3 3 2" xfId="1798" xr:uid="{349B84A7-631F-4D2A-887F-D714AA68FA0D}"/>
    <cellStyle name="Linked Cell 3 4" xfId="1799" xr:uid="{87524372-9DEF-4346-8F76-95854AB10403}"/>
    <cellStyle name="Linked Cell 4" xfId="1800" xr:uid="{010AC13B-2053-43A7-8999-358FACE43A6D}"/>
    <cellStyle name="Linked Cell 4 2" xfId="1801" xr:uid="{E70DC24D-8F42-481F-BB14-65EDB70AC16B}"/>
    <cellStyle name="Linked Cell 5" xfId="1802" xr:uid="{36F81499-E38C-4B1F-A717-2F75E3F492D8}"/>
    <cellStyle name="Millares" xfId="1" builtinId="3"/>
    <cellStyle name="Millares [0]" xfId="51" builtinId="6"/>
    <cellStyle name="Millares [0] 10" xfId="131" xr:uid="{0822FE60-63D3-4077-BBE4-6C5FD2C895BA}"/>
    <cellStyle name="Millares [0] 10 2" xfId="265" xr:uid="{EEA5FF4E-482D-4366-A6AB-C9E4A8F22FE5}"/>
    <cellStyle name="Millares [0] 10 2 2" xfId="40538" xr:uid="{23EADE7A-7BAF-4981-A4A1-C65DD420AB9F}"/>
    <cellStyle name="Millares [0] 10 2 3" xfId="506" xr:uid="{4021D713-0C48-4F8A-A36D-EA666906C827}"/>
    <cellStyle name="Millares [0] 10 2 4" xfId="40655" xr:uid="{FA9B75B9-BADF-4EEE-ABBE-AFB20B10F82B}"/>
    <cellStyle name="Millares [0] 10 3" xfId="365" xr:uid="{8D9DB42B-C846-41CC-9BF8-208B51DBCF04}"/>
    <cellStyle name="Millares [0] 10 3 2" xfId="695" xr:uid="{F96BCC74-F42F-4825-8D42-6E590A19F498}"/>
    <cellStyle name="Millares [0] 10 4" xfId="40504" xr:uid="{C7A3095B-BB8A-49A3-A23E-E356DF3BF9E0}"/>
    <cellStyle name="Millares [0] 10 5" xfId="409" xr:uid="{9A4AAF39-1B49-43A6-818E-8AB0944C0915}"/>
    <cellStyle name="Millares [0] 10 6" xfId="40555" xr:uid="{A81CDCD8-6CCF-4426-943A-5A55E0345F07}"/>
    <cellStyle name="Millares [0] 11" xfId="104" xr:uid="{584C4C66-AF1F-404E-A9F5-A0BA98DAC716}"/>
    <cellStyle name="Millares [0] 11 2" xfId="717" xr:uid="{7BD7C407-F266-45EB-82EA-9E09433A0F0B}"/>
    <cellStyle name="Millares [0] 11 2 2" xfId="40527" xr:uid="{9A8C8258-D20F-4113-A096-ABAB9D7C309E}"/>
    <cellStyle name="Millares [0] 11 3" xfId="40511" xr:uid="{DA224AA8-C85F-4629-B2EC-9E4A93EAC4FD}"/>
    <cellStyle name="Millares [0] 11 4" xfId="402" xr:uid="{CCF05BCC-46B8-4007-A079-85029AC27ED7}"/>
    <cellStyle name="Millares [0] 11 5" xfId="40548" xr:uid="{FD85A697-8774-4658-A22E-3C51112503D6}"/>
    <cellStyle name="Millares [0] 12" xfId="258" xr:uid="{3F1C1833-EDED-4EAB-9FCE-B9BB0664F565}"/>
    <cellStyle name="Millares [0] 12 2" xfId="40507" xr:uid="{14761C9A-DA12-4B15-9344-C7727C1784C3}"/>
    <cellStyle name="Millares [0] 12 3" xfId="499" xr:uid="{C11BB56A-3F67-400D-913D-02C713AC2C80}"/>
    <cellStyle name="Millares [0] 12 4" xfId="40648" xr:uid="{C914BFCA-5488-4481-885A-6EB03AE32FEA}"/>
    <cellStyle name="Millares [0] 13" xfId="383" xr:uid="{C064D64F-2408-4A68-9E01-DC241AE7A2C8}"/>
    <cellStyle name="Millares [0] 13 2" xfId="40509" xr:uid="{A537B0CD-D89A-48BF-B4EE-4DBFF83F35CC}"/>
    <cellStyle name="Millares [0] 13 3" xfId="1010" xr:uid="{1D7FB9FD-DC49-4678-B5A6-51A36C20DA63}"/>
    <cellStyle name="Millares [0] 14" xfId="394" xr:uid="{65BDE901-95AC-4742-B2B0-FF022FE1E5FD}"/>
    <cellStyle name="Millares [0] 14 2" xfId="40531" xr:uid="{4AE7CAF5-817B-4116-8E99-A09F4FAD19D9}"/>
    <cellStyle name="Millares [0] 14 3" xfId="1012" xr:uid="{7DD16B5B-14AD-4DDC-A32F-9579F7DF0AD7}"/>
    <cellStyle name="Millares [0] 15" xfId="40544" xr:uid="{DAF227E7-B042-4653-8F68-09252F6218D6}"/>
    <cellStyle name="Millares [0] 16" xfId="99" xr:uid="{F17FDD08-8A01-4DCA-B611-A29C88848759}"/>
    <cellStyle name="Millares [0] 2" xfId="45" xr:uid="{00000000-0005-0000-0000-000028000000}"/>
    <cellStyle name="Millares [0] 2 2" xfId="54" xr:uid="{00000000-0005-0000-0000-000029000000}"/>
    <cellStyle name="Millares [0] 2 2 10" xfId="100" xr:uid="{8635729D-2813-4C80-AF0B-36B3B1D4D864}"/>
    <cellStyle name="Millares [0] 2 2 2" xfId="61" xr:uid="{01A3EA54-97F3-44B5-8FE8-D9DB95B74A1F}"/>
    <cellStyle name="Millares [0] 2 2 2 2" xfId="249" xr:uid="{ACAAEC26-5F77-44AA-A76C-D1D706B1FC58}"/>
    <cellStyle name="Millares [0] 2 2 2 2 2" xfId="350" xr:uid="{1854FF30-E0CC-4C72-B06A-8D61FD0A8210}"/>
    <cellStyle name="Millares [0] 2 2 2 2 2 2" xfId="591" xr:uid="{FD87BE08-D4CC-4342-85A6-AE07BDAD9E05}"/>
    <cellStyle name="Millares [0] 2 2 2 2 2 3" xfId="40740" xr:uid="{6976DC44-8AD8-4B28-AB4E-2245ECE0AB22}"/>
    <cellStyle name="Millares [0] 2 2 2 2 3" xfId="491" xr:uid="{D7707A76-B0DD-4E66-9932-CAB5A3E42A47}"/>
    <cellStyle name="Millares [0] 2 2 2 2 4" xfId="40640" xr:uid="{AEEBFDF2-16CB-426E-B7DD-81383CDB8B94}"/>
    <cellStyle name="Millares [0] 2 2 2 3" xfId="202" xr:uid="{9D6365F7-FBB7-412D-9661-8072D78B116D}"/>
    <cellStyle name="Millares [0] 2 2 2 3 2" xfId="308" xr:uid="{22A49657-A10B-473D-927E-F029D1D3873F}"/>
    <cellStyle name="Millares [0] 2 2 2 3 2 2" xfId="549" xr:uid="{83BEB86F-0E65-4F86-9844-54F3497C5733}"/>
    <cellStyle name="Millares [0] 2 2 2 3 2 3" xfId="40698" xr:uid="{8810B3B2-49CD-4A35-A316-E8BC6FAA498F}"/>
    <cellStyle name="Millares [0] 2 2 2 3 3" xfId="449" xr:uid="{B253FCF2-63B7-4F00-872F-6FB72EAD6F14}"/>
    <cellStyle name="Millares [0] 2 2 2 3 4" xfId="40598" xr:uid="{DA24AA50-F8A8-459F-9B66-A12F5761189E}"/>
    <cellStyle name="Millares [0] 2 2 2 4" xfId="281" xr:uid="{4D7CE671-46DB-4904-8242-B31FAD00FFCD}"/>
    <cellStyle name="Millares [0] 2 2 2 4 2" xfId="522" xr:uid="{65598918-3BF4-426C-B867-3ECD362AF5A0}"/>
    <cellStyle name="Millares [0] 2 2 2 4 3" xfId="40671" xr:uid="{E3BCD739-1B44-40F7-A421-C9F63ACC938E}"/>
    <cellStyle name="Millares [0] 2 2 2 5" xfId="388" xr:uid="{C40B8C0B-2557-4E15-B1A3-A7C684D2281E}"/>
    <cellStyle name="Millares [0] 2 2 2 6" xfId="399" xr:uid="{BF314A56-3A85-4902-9F31-493365E523AC}"/>
    <cellStyle name="Millares [0] 2 2 2 7" xfId="40571" xr:uid="{E6F0F6DC-3CBE-407A-A12B-1775BA379057}"/>
    <cellStyle name="Millares [0] 2 2 2 8" xfId="154" xr:uid="{04D4E574-7FBD-456C-9C0B-4CC016178F66}"/>
    <cellStyle name="Millares [0] 2 2 3" xfId="237" xr:uid="{9767B882-F22F-4B43-82E1-CD7CF100B529}"/>
    <cellStyle name="Millares [0] 2 2 3 2" xfId="339" xr:uid="{D7AB7612-ACD9-4E11-BE7D-00B8C6D78322}"/>
    <cellStyle name="Millares [0] 2 2 3 2 2" xfId="580" xr:uid="{075B6174-E894-4D47-83CC-AB009967BC48}"/>
    <cellStyle name="Millares [0] 2 2 3 2 3" xfId="40729" xr:uid="{A80A1381-899A-4FAF-B1C1-7CDCC707974A}"/>
    <cellStyle name="Millares [0] 2 2 3 3" xfId="480" xr:uid="{C79CD7DC-45DA-4BA9-827E-948996ED9E32}"/>
    <cellStyle name="Millares [0] 2 2 3 4" xfId="40629" xr:uid="{2CED52EB-58D0-4E07-A594-60F9884A4BAF}"/>
    <cellStyle name="Millares [0] 2 2 4" xfId="191" xr:uid="{F4AEF9EC-FD15-4CEB-8AD7-B353262A8899}"/>
    <cellStyle name="Millares [0] 2 2 4 2" xfId="297" xr:uid="{D857EC00-62B2-4624-9381-1543E4FFE19E}"/>
    <cellStyle name="Millares [0] 2 2 4 2 2" xfId="538" xr:uid="{0C052211-ADEF-4099-8500-0EADFD126DD9}"/>
    <cellStyle name="Millares [0] 2 2 4 2 3" xfId="40687" xr:uid="{1446C433-2502-49FD-803C-948BFCC5D01C}"/>
    <cellStyle name="Millares [0] 2 2 4 3" xfId="438" xr:uid="{ED2060E7-ACDE-40CE-8892-86294607D1BB}"/>
    <cellStyle name="Millares [0] 2 2 4 4" xfId="40587" xr:uid="{C6EAB06A-C9C0-4F9F-BE3C-8D55951F184D}"/>
    <cellStyle name="Millares [0] 2 2 5" xfId="143" xr:uid="{F2307CCC-738A-4F00-9D5D-1037B0D32B9C}"/>
    <cellStyle name="Millares [0] 2 2 5 2" xfId="414" xr:uid="{62829AD4-5DF1-432C-81C5-B8AD53440289}"/>
    <cellStyle name="Millares [0] 2 2 5 3" xfId="40560" xr:uid="{2C2652CF-D117-4CF6-AAC9-72EE3CB81D71}"/>
    <cellStyle name="Millares [0] 2 2 6" xfId="270" xr:uid="{CF7C1832-3A3B-48E9-901F-091F5212A5F1}"/>
    <cellStyle name="Millares [0] 2 2 6 2" xfId="709" xr:uid="{D660E94F-B303-4F1E-A14D-B06D2DE92DA5}"/>
    <cellStyle name="Millares [0] 2 2 6 3" xfId="696" xr:uid="{1C3D8235-1FC7-4C8C-95B9-EE7216EC8797}"/>
    <cellStyle name="Millares [0] 2 2 6 4" xfId="511" xr:uid="{B3A6A50B-1F46-4CCF-8B29-DFFBA29115D4}"/>
    <cellStyle name="Millares [0] 2 2 6 5" xfId="40660" xr:uid="{2D30BE87-AB35-4AC9-8B15-7FD8E1661B6F}"/>
    <cellStyle name="Millares [0] 2 2 7" xfId="384" xr:uid="{EE88EA18-53BB-41F4-9AA8-F8A787C7D0FD}"/>
    <cellStyle name="Millares [0] 2 2 7 2" xfId="697" xr:uid="{A99390DA-6782-4849-901B-01E17EDB5F1C}"/>
    <cellStyle name="Millares [0] 2 2 8" xfId="395" xr:uid="{72142086-4ED5-4375-99FD-FADF4FB825B9}"/>
    <cellStyle name="Millares [0] 2 2 8 2" xfId="40533" xr:uid="{052998DF-4375-4D77-BC3E-E76A157AA61E}"/>
    <cellStyle name="Millares [0] 2 2 9" xfId="40545" xr:uid="{8EAE671C-A3AD-41DE-8029-1C261A87E0A7}"/>
    <cellStyle name="Millares [0] 2 3" xfId="64" xr:uid="{8F07C455-BD21-4223-9B99-9D94E199EB95}"/>
    <cellStyle name="Millares [0] 2 3 2" xfId="391" xr:uid="{F27DAB59-DEF9-4DA3-A7C8-82251C539E60}"/>
    <cellStyle name="Millares [0] 2 3 2 2" xfId="707" xr:uid="{4060861E-FD96-4441-AC5A-258E6BF5AB2D}"/>
    <cellStyle name="Millares [0] 2 3 3" xfId="178" xr:uid="{9D2F8A4F-CFB9-4E7D-BB23-E19D5C4A2550}"/>
    <cellStyle name="Millares [0] 2 4" xfId="211" xr:uid="{96715460-6A9D-499F-AE99-E5E8FE2175F8}"/>
    <cellStyle name="Millares [0] 2 4 2" xfId="317" xr:uid="{7147A004-0363-4E26-B8F7-7E16347D610A}"/>
    <cellStyle name="Millares [0] 2 4 2 2" xfId="558" xr:uid="{467AF783-795B-49F1-B19D-45679EDB7E50}"/>
    <cellStyle name="Millares [0] 2 4 2 3" xfId="40707" xr:uid="{7A477F8B-7CD0-4536-9EAB-6D691FD28C31}"/>
    <cellStyle name="Millares [0] 2 4 3" xfId="458" xr:uid="{72ABF065-4052-4E78-A95E-FA79B341D0CB}"/>
    <cellStyle name="Millares [0] 2 4 4" xfId="40607" xr:uid="{C7AF7EF7-25E0-4B75-8BDB-D8F308E27917}"/>
    <cellStyle name="Millares [0] 2 5" xfId="132" xr:uid="{CCB8E19F-B5F3-411C-A555-9FD154D39A02}"/>
    <cellStyle name="Millares [0] 2 5 2" xfId="266" xr:uid="{21A0255B-58A4-4029-91CD-1DC3BF42737F}"/>
    <cellStyle name="Millares [0] 2 5 2 2" xfId="507" xr:uid="{50302EB8-E7A5-435B-84F7-27DFBEE1B339}"/>
    <cellStyle name="Millares [0] 2 5 2 3" xfId="40656" xr:uid="{5CAF14D0-B155-4807-9C1C-74BF182593A3}"/>
    <cellStyle name="Millares [0] 2 5 3" xfId="410" xr:uid="{E7A3084B-3912-4856-91A6-2F12B7DCE719}"/>
    <cellStyle name="Millares [0] 2 5 4" xfId="40556" xr:uid="{0B8231AD-59AD-43DD-A843-09F07A993D22}"/>
    <cellStyle name="Millares [0] 2 6" xfId="366" xr:uid="{29B6E2A4-4314-4522-8253-530F526B935B}"/>
    <cellStyle name="Millares [0] 2 6 2" xfId="1011" xr:uid="{F0AF4A63-177D-4EE1-9342-B8E3FA26DD56}"/>
    <cellStyle name="Millares [0] 2 7" xfId="602" xr:uid="{E0AE1317-10ED-4BA5-A60A-708F783B6CB5}"/>
    <cellStyle name="Millares [0] 2 8" xfId="1804" xr:uid="{FC208E70-B854-418A-B9BF-0A40C773A2EB}"/>
    <cellStyle name="Millares [0] 3" xfId="56" xr:uid="{00000000-0005-0000-0000-00002A000000}"/>
    <cellStyle name="Millares [0] 3 10" xfId="40547" xr:uid="{37F9C65F-6FA5-4D30-8CF3-9FB0E9A1EE19}"/>
    <cellStyle name="Millares [0] 3 11" xfId="102" xr:uid="{C5F78AD8-C7E9-44AF-B911-AC1E34EC262C}"/>
    <cellStyle name="Millares [0] 3 2" xfId="63" xr:uid="{C96D6BAC-3391-449B-9FA8-57CAE0B415B0}"/>
    <cellStyle name="Millares [0] 3 2 2" xfId="248" xr:uid="{44CE2D9A-388A-4F7B-B01C-C2B29463E33A}"/>
    <cellStyle name="Millares [0] 3 2 2 2" xfId="349" xr:uid="{EDED57AD-050B-42D9-A8E1-D016C8E2D9BA}"/>
    <cellStyle name="Millares [0] 3 2 2 2 2" xfId="590" xr:uid="{FAAB2116-E566-46FB-94C8-08FDB8128F2D}"/>
    <cellStyle name="Millares [0] 3 2 2 2 3" xfId="40739" xr:uid="{C9ABAEA5-6562-42C0-A4E9-1C9BE969BF7F}"/>
    <cellStyle name="Millares [0] 3 2 2 3" xfId="490" xr:uid="{5C5C7E60-E433-4588-981F-C11592C44FDA}"/>
    <cellStyle name="Millares [0] 3 2 2 4" xfId="40639" xr:uid="{7C3690D5-B7EF-4131-9AE0-9176E602D202}"/>
    <cellStyle name="Millares [0] 3 2 3" xfId="201" xr:uid="{15A700AF-EC23-4F2C-B261-06EFBC8B4BB9}"/>
    <cellStyle name="Millares [0] 3 2 3 2" xfId="307" xr:uid="{D03A8DFF-1BC4-4538-A7D6-DF304F456E7B}"/>
    <cellStyle name="Millares [0] 3 2 3 2 2" xfId="548" xr:uid="{EFA9E981-D76C-4A91-BD89-E2866422E295}"/>
    <cellStyle name="Millares [0] 3 2 3 2 3" xfId="40697" xr:uid="{EA8600D5-EAFD-411F-A83B-CB84D7E5314C}"/>
    <cellStyle name="Millares [0] 3 2 3 3" xfId="448" xr:uid="{20CFD222-D82A-473D-9348-A85C7EBEB411}"/>
    <cellStyle name="Millares [0] 3 2 3 4" xfId="40597" xr:uid="{5D0DF0A0-B70B-4D54-B7C1-B0EDECF06782}"/>
    <cellStyle name="Millares [0] 3 2 4" xfId="280" xr:uid="{6D145B0D-1B9B-4585-84F3-8DB1B9B4FA6D}"/>
    <cellStyle name="Millares [0] 3 2 4 2" xfId="521" xr:uid="{4E29C6D4-9414-4835-B5BB-A13DC4B85B00}"/>
    <cellStyle name="Millares [0] 3 2 4 3" xfId="40670" xr:uid="{39BE475A-5E9F-44E1-A7B5-8EED40A1E46E}"/>
    <cellStyle name="Millares [0] 3 2 5" xfId="390" xr:uid="{2AB3A9A0-7D7C-4E4F-838F-66ACE14F9A3A}"/>
    <cellStyle name="Millares [0] 3 2 5 2" xfId="698" xr:uid="{74A7B2E6-A381-410C-9A57-87B1331021C1}"/>
    <cellStyle name="Millares [0] 3 2 6" xfId="401" xr:uid="{D2F7FCC4-CEE3-4A03-916C-764CF544FD4F}"/>
    <cellStyle name="Millares [0] 3 2 6 2" xfId="40536" xr:uid="{76458F9A-2C41-449A-A390-5630480DEA0F}"/>
    <cellStyle name="Millares [0] 3 2 7" xfId="40570" xr:uid="{1EE9B10B-919D-4A37-AFE0-723520B4E7ED}"/>
    <cellStyle name="Millares [0] 3 2 8" xfId="153" xr:uid="{1740B2C8-786E-47E0-BF5B-1128CE4FE97E}"/>
    <cellStyle name="Millares [0] 3 3" xfId="236" xr:uid="{CF25AB4B-DDCA-4B7C-A5AD-E9A2D1ADC7AC}"/>
    <cellStyle name="Millares [0] 3 3 2" xfId="338" xr:uid="{AE648E28-1DDA-4A2D-B9F4-0B8C3D768838}"/>
    <cellStyle name="Millares [0] 3 3 2 2" xfId="579" xr:uid="{248435D8-CF98-462C-9E37-F0EF18592698}"/>
    <cellStyle name="Millares [0] 3 3 2 3" xfId="40728" xr:uid="{0BCB9CE2-6F5A-4495-A9FA-0C767B02E587}"/>
    <cellStyle name="Millares [0] 3 3 3" xfId="479" xr:uid="{3E7E7851-BF05-4913-A267-726B07B412AB}"/>
    <cellStyle name="Millares [0] 3 3 4" xfId="40628" xr:uid="{CDADB9D0-0263-4B6F-93E7-506CCB018CB0}"/>
    <cellStyle name="Millares [0] 3 4" xfId="220" xr:uid="{249ED5EC-0D20-4CC4-9A9B-70BD1BCFE64B}"/>
    <cellStyle name="Millares [0] 3 4 2" xfId="325" xr:uid="{67F79C83-302C-4846-9843-9904E6C5B7D3}"/>
    <cellStyle name="Millares [0] 3 4 2 2" xfId="566" xr:uid="{943CBCA9-7901-4E09-9499-373CDE8A3164}"/>
    <cellStyle name="Millares [0] 3 4 2 3" xfId="40715" xr:uid="{7354FE81-2051-40E1-B364-D53F57919690}"/>
    <cellStyle name="Millares [0] 3 4 3" xfId="466" xr:uid="{331B789B-F855-4068-8093-9675F294AC29}"/>
    <cellStyle name="Millares [0] 3 4 4" xfId="40615" xr:uid="{4CE0B1F0-3F38-4174-A6B5-495A6BAE72A8}"/>
    <cellStyle name="Millares [0] 3 5" xfId="190" xr:uid="{3385A2CA-DF00-4274-9886-CD19A1D0BA25}"/>
    <cellStyle name="Millares [0] 3 5 2" xfId="296" xr:uid="{3127AED0-53DE-42F4-A75E-630203DB7CDE}"/>
    <cellStyle name="Millares [0] 3 5 2 2" xfId="537" xr:uid="{FFFBDDBF-2FB0-45B7-8E0F-ED343D6FD03E}"/>
    <cellStyle name="Millares [0] 3 5 2 3" xfId="40686" xr:uid="{B76DA5AF-A100-46EE-A334-B1C2F029DD31}"/>
    <cellStyle name="Millares [0] 3 5 3" xfId="437" xr:uid="{C65EBB45-DB0A-4A62-AFAE-FF75C1DEB19B}"/>
    <cellStyle name="Millares [0] 3 5 4" xfId="40586" xr:uid="{CAA20C6F-986C-4C32-8980-FD45B197E70A}"/>
    <cellStyle name="Millares [0] 3 6" xfId="141" xr:uid="{A6C41E65-3F22-4FB8-8CFA-5104E0D7066F}"/>
    <cellStyle name="Millares [0] 3 6 2" xfId="269" xr:uid="{BAF0D4D4-FD20-4644-94F6-8AAB84EC0B71}"/>
    <cellStyle name="Millares [0] 3 6 2 2" xfId="510" xr:uid="{C27965E8-39B5-4474-B68F-6A54121D4AEE}"/>
    <cellStyle name="Millares [0] 3 6 2 3" xfId="40659" xr:uid="{7EA880CE-CCDE-4C8D-B461-7AEA59CD200D}"/>
    <cellStyle name="Millares [0] 3 6 3" xfId="413" xr:uid="{8FF2311D-8CA0-49AE-A053-A0C7E9BE1BC7}"/>
    <cellStyle name="Millares [0] 3 6 4" xfId="40559" xr:uid="{1BB66C2B-767A-401F-8956-DBA9DC2B510D}"/>
    <cellStyle name="Millares [0] 3 7" xfId="107" xr:uid="{FF9F8761-969E-44CF-8F0B-CF9F3BF4B79F}"/>
    <cellStyle name="Millares [0] 3 7 2" xfId="369" xr:uid="{8E1256B6-3722-4F7E-A645-ECE1CDF6254A}"/>
    <cellStyle name="Millares [0] 3 8" xfId="386" xr:uid="{01C74B37-4E10-4AEE-9186-34C00F0E95DE}"/>
    <cellStyle name="Millares [0] 3 8 2" xfId="681" xr:uid="{EEB9A2D8-D6A3-448F-BC5C-D3070AB75D88}"/>
    <cellStyle name="Millares [0] 3 9" xfId="397" xr:uid="{11FB863D-71DB-4B44-A34E-B93192E63783}"/>
    <cellStyle name="Millares [0] 3 9 2" xfId="39629" xr:uid="{8EE3E120-FE1D-4F19-BFB2-64448B570A24}"/>
    <cellStyle name="Millares [0] 4" xfId="60" xr:uid="{5C7D92EF-7453-410E-BFAF-ED234169E0EC}"/>
    <cellStyle name="Millares [0] 4 2" xfId="245" xr:uid="{E22E58C3-4D5C-4FE9-B471-B7CFF1BA2158}"/>
    <cellStyle name="Millares [0] 4 2 2" xfId="346" xr:uid="{EA279052-C7D9-4A16-82C2-AEFBBCB936E9}"/>
    <cellStyle name="Millares [0] 4 2 2 2" xfId="587" xr:uid="{838D32AA-1959-4D65-A14D-904200C82012}"/>
    <cellStyle name="Millares [0] 4 2 2 3" xfId="40736" xr:uid="{580A941C-F85B-4B98-874A-F0A546008B14}"/>
    <cellStyle name="Millares [0] 4 2 3" xfId="40537" xr:uid="{CB22E3F0-37AC-41D6-94B2-5D01F6914A78}"/>
    <cellStyle name="Millares [0] 4 2 4" xfId="487" xr:uid="{62879608-AB86-4078-B059-6EA688797E1E}"/>
    <cellStyle name="Millares [0] 4 2 5" xfId="40636" xr:uid="{6209EE47-9FA9-4D6C-960D-7B0900E480B5}"/>
    <cellStyle name="Millares [0] 4 3" xfId="224" xr:uid="{6F3DA7FB-B8AE-4F2A-A30F-23E14F300916}"/>
    <cellStyle name="Millares [0] 4 3 2" xfId="329" xr:uid="{5A524EA3-6B4B-4734-8CB3-D8B51647271A}"/>
    <cellStyle name="Millares [0] 4 3 2 2" xfId="570" xr:uid="{39C91D7A-45BA-46F2-ACAD-24AEC2A1BCCD}"/>
    <cellStyle name="Millares [0] 4 3 2 3" xfId="40719" xr:uid="{F835F4B6-F11F-41FA-AA9E-877E32EE1F4E}"/>
    <cellStyle name="Millares [0] 4 3 3" xfId="470" xr:uid="{ED1BC3C2-DB43-4E64-A7E8-268F07AB7E9A}"/>
    <cellStyle name="Millares [0] 4 3 4" xfId="40619" xr:uid="{512D3977-0BDA-41AB-ACBB-73326DFD40B6}"/>
    <cellStyle name="Millares [0] 4 4" xfId="198" xr:uid="{E1C51C82-23E9-45FD-BC84-8D3F13875AEB}"/>
    <cellStyle name="Millares [0] 4 4 2" xfId="304" xr:uid="{F9FDDD8F-0886-4BD9-A6C3-114B94583334}"/>
    <cellStyle name="Millares [0] 4 4 2 2" xfId="545" xr:uid="{49D1EEA6-B574-4204-8118-0710F21CADF0}"/>
    <cellStyle name="Millares [0] 4 4 2 3" xfId="40694" xr:uid="{D839D5DB-FAED-44C6-8F71-BB09D03C1CB6}"/>
    <cellStyle name="Millares [0] 4 4 3" xfId="445" xr:uid="{E3142E95-CF87-4B23-8DB7-A96F31A671BD}"/>
    <cellStyle name="Millares [0] 4 4 4" xfId="40594" xr:uid="{1A9FD812-E0DA-4EB3-9FB5-3552A9B2B9D1}"/>
    <cellStyle name="Millares [0] 4 5" xfId="277" xr:uid="{567A0486-85C5-4EF3-8253-403645A0501F}"/>
    <cellStyle name="Millares [0] 4 5 2" xfId="518" xr:uid="{5DAA467D-B10A-4818-9DF4-07251CFB1E98}"/>
    <cellStyle name="Millares [0] 4 5 3" xfId="40667" xr:uid="{05389F81-5551-4964-BF5F-4D9F433E2F58}"/>
    <cellStyle name="Millares [0] 4 6" xfId="387" xr:uid="{C6C77451-23DF-4812-A34A-6646D4ED76D4}"/>
    <cellStyle name="Millares [0] 4 6 2" xfId="40238" xr:uid="{F2D85F88-CF81-40E5-9A20-B258DCA93A98}"/>
    <cellStyle name="Millares [0] 4 7" xfId="398" xr:uid="{CC6230F1-74B9-46EE-A5C8-6AB56BDAE996}"/>
    <cellStyle name="Millares [0] 4 8" xfId="40567" xr:uid="{23F15587-6A78-4EA3-BEC5-FE6F50FDA972}"/>
    <cellStyle name="Millares [0] 4 9" xfId="150" xr:uid="{8B52F36C-FCD7-4B20-A102-25138F593E73}"/>
    <cellStyle name="Millares [0] 5" xfId="160" xr:uid="{AF62C1B4-7DEB-4D11-A9D1-915A7CDFE412}"/>
    <cellStyle name="Millares [0] 5 2" xfId="250" xr:uid="{8E983E3C-A6A6-4332-90E9-D0E5B610D4D1}"/>
    <cellStyle name="Millares [0] 5 2 2" xfId="351" xr:uid="{7D21C279-179A-4E19-AC3A-8769D80B1CB6}"/>
    <cellStyle name="Millares [0] 5 2 2 2" xfId="592" xr:uid="{CDC1B0DB-33BD-4448-A48C-8407EAFF9F5B}"/>
    <cellStyle name="Millares [0] 5 2 2 3" xfId="40741" xr:uid="{5F382959-6BC6-4A7F-88F6-050854972B46}"/>
    <cellStyle name="Millares [0] 5 2 3" xfId="40542" xr:uid="{ABC4E377-1EE5-490A-A06E-7537DB8D1E77}"/>
    <cellStyle name="Millares [0] 5 2 4" xfId="492" xr:uid="{1A9EE14B-E381-4C84-9F5F-A3243C1CFFDF}"/>
    <cellStyle name="Millares [0] 5 2 5" xfId="40641" xr:uid="{9AEE700A-6720-411D-A7D3-16131ED12D20}"/>
    <cellStyle name="Millares [0] 5 3" xfId="212" xr:uid="{BC1CBBF2-3007-4EF4-866D-6236CAEB96D1}"/>
    <cellStyle name="Millares [0] 5 3 2" xfId="318" xr:uid="{9A7BAB38-803D-4CC9-81C8-658C383CB088}"/>
    <cellStyle name="Millares [0] 5 3 2 2" xfId="559" xr:uid="{CD6FC084-C637-4BD5-B4A7-F343510E6DAF}"/>
    <cellStyle name="Millares [0] 5 3 2 3" xfId="40708" xr:uid="{ED8634F1-0A77-4AEC-9C80-1482C8DBB174}"/>
    <cellStyle name="Millares [0] 5 3 3" xfId="459" xr:uid="{B7E09DF9-81C2-42ED-8F5A-1F715296DB06}"/>
    <cellStyle name="Millares [0] 5 3 4" xfId="40608" xr:uid="{704DDF0C-6840-4EBD-8F52-BB66380F4E11}"/>
    <cellStyle name="Millares [0] 5 4" xfId="204" xr:uid="{C892F10C-E94C-4B5C-AA85-8DAE94A84B49}"/>
    <cellStyle name="Millares [0] 5 4 2" xfId="310" xr:uid="{AB84042B-ADF9-427C-995C-D52A8FE8D819}"/>
    <cellStyle name="Millares [0] 5 4 2 2" xfId="551" xr:uid="{7BD249DF-55C8-4749-8F43-AD0FA4B4F78D}"/>
    <cellStyle name="Millares [0] 5 4 2 3" xfId="40700" xr:uid="{2BFEB8DB-A775-4BAD-931E-958FAEDAD42E}"/>
    <cellStyle name="Millares [0] 5 4 3" xfId="451" xr:uid="{F796E721-20C0-41B0-80B2-1EBDD0DE1AE0}"/>
    <cellStyle name="Millares [0] 5 4 4" xfId="40600" xr:uid="{B921E80E-518E-4E35-B780-B1DE0140339C}"/>
    <cellStyle name="Millares [0] 5 5" xfId="282" xr:uid="{30C2EC4D-3280-4BF0-8424-77B4E76D5BC4}"/>
    <cellStyle name="Millares [0] 5 5 2" xfId="523" xr:uid="{112B81FC-C4D2-4537-8E0A-1E672280B728}"/>
    <cellStyle name="Millares [0] 5 5 3" xfId="40672" xr:uid="{AE559734-CF35-4F1C-92D6-883906663D73}"/>
    <cellStyle name="Millares [0] 5 6" xfId="40284" xr:uid="{D38C7EF3-CD81-46A3-A593-726DC55B0536}"/>
    <cellStyle name="Millares [0] 5 7" xfId="423" xr:uid="{A1D86D01-B03B-416C-BB6E-9FEA469A6089}"/>
    <cellStyle name="Millares [0] 5 8" xfId="40572" xr:uid="{18C4D279-3E73-4B7E-A7F6-C4A7EB76A4EB}"/>
    <cellStyle name="Millares [0] 6" xfId="173" xr:uid="{968D4D30-C5D3-46E1-8929-599B45CA14EF}"/>
    <cellStyle name="Millares [0] 6 2" xfId="255" xr:uid="{105796B1-8F99-409F-B95D-CAC4FD4DD2B3}"/>
    <cellStyle name="Millares [0] 6 2 2" xfId="356" xr:uid="{B1FEDBE5-EF0B-479B-82E0-577D309B68F7}"/>
    <cellStyle name="Millares [0] 6 2 2 2" xfId="597" xr:uid="{A7E6B740-7169-4BFE-90B7-6859B7C54306}"/>
    <cellStyle name="Millares [0] 6 2 2 3" xfId="40746" xr:uid="{AC558FE5-F379-483F-9BA3-22D35429E22E}"/>
    <cellStyle name="Millares [0] 6 2 3" xfId="497" xr:uid="{1D19DFDA-3B7A-42D2-B34C-D70F4193DD35}"/>
    <cellStyle name="Millares [0] 6 2 4" xfId="40646" xr:uid="{B1716451-48DB-417D-B90F-218B8ACDD32A}"/>
    <cellStyle name="Millares [0] 6 3" xfId="225" xr:uid="{AE4E1E91-FAE3-425B-9CF1-AA66BE5EC5F1}"/>
    <cellStyle name="Millares [0] 6 3 2" xfId="330" xr:uid="{BFCC6ED5-D084-452E-B90A-AC3F3239A093}"/>
    <cellStyle name="Millares [0] 6 3 2 2" xfId="571" xr:uid="{72F7B6B8-80C6-48F2-9C2F-AEA5F4831A3C}"/>
    <cellStyle name="Millares [0] 6 3 2 3" xfId="40720" xr:uid="{30710407-A7BF-4F4B-9AE4-E2B920C7DD1E}"/>
    <cellStyle name="Millares [0] 6 3 3" xfId="471" xr:uid="{987C3767-EC72-4844-B20B-7350A535FA41}"/>
    <cellStyle name="Millares [0] 6 3 4" xfId="40620" xr:uid="{FB01449A-81FB-4637-8EA0-C5663B0EE040}"/>
    <cellStyle name="Millares [0] 6 4" xfId="209" xr:uid="{D70ABC49-F3AE-48CB-8FD6-46E9B318814B}"/>
    <cellStyle name="Millares [0] 6 4 2" xfId="315" xr:uid="{F7F63B70-6D4C-45BA-9190-FC2C988B3B56}"/>
    <cellStyle name="Millares [0] 6 4 2 2" xfId="556" xr:uid="{B35DFD77-FF7A-48AC-BA20-8A7DC0797C5E}"/>
    <cellStyle name="Millares [0] 6 4 2 3" xfId="40705" xr:uid="{FEB7CE56-D995-4737-BF08-841A3881B492}"/>
    <cellStyle name="Millares [0] 6 4 3" xfId="456" xr:uid="{43E7B0A8-7BDF-4A2B-B136-2BDFE44B8E17}"/>
    <cellStyle name="Millares [0] 6 4 4" xfId="40605" xr:uid="{17D12A68-D7BE-4BDA-9EB6-88000E1C15CE}"/>
    <cellStyle name="Millares [0] 6 5" xfId="287" xr:uid="{889C0AD1-BA13-45BB-B446-3A6744C31101}"/>
    <cellStyle name="Millares [0] 6 5 2" xfId="528" xr:uid="{F6F9BEC6-352F-46B9-9502-7A74263C0265}"/>
    <cellStyle name="Millares [0] 6 5 3" xfId="40677" xr:uid="{8BFDEA3F-1AD4-4E3D-998D-A8C371F23E43}"/>
    <cellStyle name="Millares [0] 6 6" xfId="428" xr:uid="{7D4E07AF-0C6F-40FA-AC21-F314FA6CA7A3}"/>
    <cellStyle name="Millares [0] 6 7" xfId="40577" xr:uid="{B75D5AC3-E87B-4249-80E1-8A56012D201B}"/>
    <cellStyle name="Millares [0] 7" xfId="159" xr:uid="{EE4663CB-C7E4-41CF-9A8A-09246D22228C}"/>
    <cellStyle name="Millares [0] 7 2" xfId="1008" xr:uid="{DA38D4A7-F06E-484B-8621-2EDA90CF411C}"/>
    <cellStyle name="Millares [0] 7 3" xfId="1007" xr:uid="{E403CED6-FE9F-4575-B887-E892C90233D5}"/>
    <cellStyle name="Millares [0] 7 4" xfId="714" xr:uid="{ADC3289A-AEC4-49BF-8B78-70BCBA4684A3}"/>
    <cellStyle name="Millares [0] 8" xfId="231" xr:uid="{FADD2B00-C893-441D-92C2-16121005A687}"/>
    <cellStyle name="Millares [0] 8 2" xfId="335" xr:uid="{E0409E32-29C7-418E-9675-8B3A1AFF8C1E}"/>
    <cellStyle name="Millares [0] 8 2 2" xfId="40520" xr:uid="{4FE69115-304D-4815-9547-9F590ADBBE37}"/>
    <cellStyle name="Millares [0] 8 2 3" xfId="576" xr:uid="{18D45A1D-F620-471C-B26D-BF4E60B9E7D2}"/>
    <cellStyle name="Millares [0] 8 2 4" xfId="40725" xr:uid="{FDC4961E-CAA4-412A-9F52-298ADF5AED43}"/>
    <cellStyle name="Millares [0] 8 3" xfId="40433" xr:uid="{38936DF3-ACB9-4A6F-9821-CC37C44ED432}"/>
    <cellStyle name="Millares [0] 8 4" xfId="476" xr:uid="{10ABB5CF-5141-445F-8CA2-B57CC3B439CC}"/>
    <cellStyle name="Millares [0] 8 5" xfId="40625" xr:uid="{BB4E6D6C-D1CB-4216-B8DF-8924ED494FD8}"/>
    <cellStyle name="Millares [0] 9" xfId="187" xr:uid="{606886BF-3873-4356-B25F-D8813CCDF29C}"/>
    <cellStyle name="Millares [0] 9 2" xfId="293" xr:uid="{2FB1D9AE-CF66-44DB-B3D1-96F0D93EFD7A}"/>
    <cellStyle name="Millares [0] 9 2 2" xfId="534" xr:uid="{BB310FA2-E1B6-4672-9467-EFFFA8C45231}"/>
    <cellStyle name="Millares [0] 9 2 3" xfId="40683" xr:uid="{1AC7FDA2-62A2-4174-BCEF-C703FE02A48B}"/>
    <cellStyle name="Millares [0] 9 3" xfId="691" xr:uid="{285E105A-8E77-4857-AF6B-0EFEAEB65105}"/>
    <cellStyle name="Millares [0] 9 4" xfId="40439" xr:uid="{13F041BD-A6B2-4F53-98C5-04BEBCADCBAB}"/>
    <cellStyle name="Millares [0] 9 5" xfId="434" xr:uid="{3047826D-F998-4EF8-B0A2-99AC916A9F47}"/>
    <cellStyle name="Millares [0] 9 6" xfId="40583" xr:uid="{143F94FE-4365-49FB-9B90-119DDA0543CE}"/>
    <cellStyle name="Millares 10" xfId="156" xr:uid="{DECA99ED-819E-4A10-9923-B19E38317415}"/>
    <cellStyle name="Millares 10 10" xfId="1806" xr:uid="{0AB21DDB-092A-44B8-917D-1476A06F94B5}"/>
    <cellStyle name="Millares 10 10 2" xfId="1807" xr:uid="{8531022E-665B-4FE9-A99C-EFDA8BE92F4A}"/>
    <cellStyle name="Millares 10 10 2 2" xfId="1808" xr:uid="{05BCE785-01DA-4459-9CC1-6024036E4984}"/>
    <cellStyle name="Millares 10 10 3" xfId="1809" xr:uid="{E7F9CC92-F3C9-4D1F-AC51-6BE91B12F87F}"/>
    <cellStyle name="Millares 10 10 3 2" xfId="1810" xr:uid="{E3B21467-6ADD-4940-A871-B45E7086CAD9}"/>
    <cellStyle name="Millares 10 10 4" xfId="1811" xr:uid="{9C4322ED-A2DB-4D27-A7B3-BF5F01498467}"/>
    <cellStyle name="Millares 10 10 4 2" xfId="1812" xr:uid="{5FD11718-9F5D-4E67-A678-258A2165BF63}"/>
    <cellStyle name="Millares 10 10 5" xfId="1813" xr:uid="{E122B527-C7B3-44C8-829B-D8989871485B}"/>
    <cellStyle name="Millares 10 11" xfId="1814" xr:uid="{972A0C14-B3D5-407E-9B5A-1FE657F4AEA4}"/>
    <cellStyle name="Millares 10 11 2" xfId="1815" xr:uid="{13D9DE96-C87B-4F08-B7EB-1172D86C2071}"/>
    <cellStyle name="Millares 10 11 2 2" xfId="1816" xr:uid="{AD2018A6-13A3-4DC7-B42D-B21E27ED3422}"/>
    <cellStyle name="Millares 10 11 3" xfId="1817" xr:uid="{82AC444A-105F-4187-9DFE-085552556163}"/>
    <cellStyle name="Millares 10 11 3 2" xfId="1818" xr:uid="{01C17F45-3B6F-4B36-9B2D-E14D96D0DE4C}"/>
    <cellStyle name="Millares 10 11 4" xfId="1819" xr:uid="{22886710-44B5-4B45-9B6B-14075B3BD41C}"/>
    <cellStyle name="Millares 10 11 4 2" xfId="1820" xr:uid="{69C3BA7B-EB99-49EA-8F29-D571BF7E84C3}"/>
    <cellStyle name="Millares 10 11 5" xfId="1821" xr:uid="{06F36083-5F0E-477E-87E2-71C8111C6DA5}"/>
    <cellStyle name="Millares 10 12" xfId="1822" xr:uid="{F98C09C4-8F00-4F1B-901F-BF4FEAF928E3}"/>
    <cellStyle name="Millares 10 12 2" xfId="1823" xr:uid="{FD13DC3E-3658-4E7C-827B-25CB5E014F98}"/>
    <cellStyle name="Millares 10 12 2 2" xfId="1824" xr:uid="{552351A4-FBC7-4932-B2CF-04D52DB838D7}"/>
    <cellStyle name="Millares 10 12 3" xfId="1825" xr:uid="{547B1468-87A4-49E3-988C-D3C8689534B4}"/>
    <cellStyle name="Millares 10 12 3 2" xfId="1826" xr:uid="{D767807E-AE17-4892-B028-2A69A906A1D4}"/>
    <cellStyle name="Millares 10 12 4" xfId="1827" xr:uid="{939FFFD8-AADE-477B-80AD-BF57A7B13018}"/>
    <cellStyle name="Millares 10 12 4 2" xfId="1828" xr:uid="{CB63D73B-BA39-46A1-9BB3-F1BBC5BBC0B1}"/>
    <cellStyle name="Millares 10 12 5" xfId="1829" xr:uid="{F5F8554E-DABF-4E8D-9E3B-89820DCC0C5E}"/>
    <cellStyle name="Millares 10 13" xfId="1830" xr:uid="{BEEB8C2A-1747-4770-A517-11F79F7EE8F6}"/>
    <cellStyle name="Millares 10 13 2" xfId="1831" xr:uid="{A546218C-71BB-4A61-9487-2F6769305C7B}"/>
    <cellStyle name="Millares 10 13 2 2" xfId="1832" xr:uid="{C27B18F3-E10C-44D7-B30E-BEB11E3BBDFF}"/>
    <cellStyle name="Millares 10 13 3" xfId="1833" xr:uid="{A1B6192E-8A50-470B-9B06-91BCEC23C1B6}"/>
    <cellStyle name="Millares 10 13 3 2" xfId="1834" xr:uid="{F0CF2FA7-1978-480A-A35E-DCD7FDFC0A27}"/>
    <cellStyle name="Millares 10 13 4" xfId="1835" xr:uid="{54DDCF34-CE92-4894-B9C6-F84DFF77383F}"/>
    <cellStyle name="Millares 10 13 4 2" xfId="1836" xr:uid="{B45A9422-2D3D-4C73-82DF-25AE42FA1AE4}"/>
    <cellStyle name="Millares 10 13 5" xfId="1837" xr:uid="{41931654-3420-4B34-A7AE-1847CF76FBEC}"/>
    <cellStyle name="Millares 10 14" xfId="1838" xr:uid="{D1650413-8DE0-430A-91DD-5871893E2F7A}"/>
    <cellStyle name="Millares 10 14 2" xfId="1839" xr:uid="{27728B19-8EC6-47FA-B31B-3214466255CC}"/>
    <cellStyle name="Millares 10 14 2 2" xfId="1840" xr:uid="{1BA53F60-8B3F-4C0C-9E1B-1D27CA8031A8}"/>
    <cellStyle name="Millares 10 14 3" xfId="1841" xr:uid="{640DF81F-7369-400D-9ED7-B1F5D5F7EE83}"/>
    <cellStyle name="Millares 10 14 3 2" xfId="1842" xr:uid="{2DD499D9-820D-44A8-919B-68057549B582}"/>
    <cellStyle name="Millares 10 14 4" xfId="1843" xr:uid="{C48E2D2B-4A31-4E9D-A029-2D1B6E6539D4}"/>
    <cellStyle name="Millares 10 14 4 2" xfId="1844" xr:uid="{829D44CC-2A5C-4BED-944B-1EADC3EBE980}"/>
    <cellStyle name="Millares 10 14 5" xfId="1845" xr:uid="{70EE84D8-C629-4300-8641-88C58443FB46}"/>
    <cellStyle name="Millares 10 15" xfId="1846" xr:uid="{432E4BB4-9ED8-4723-88CE-C961B8EC00C6}"/>
    <cellStyle name="Millares 10 15 2" xfId="1847" xr:uid="{2B695A58-C40D-45F6-9127-C25ACFD35F18}"/>
    <cellStyle name="Millares 10 15 2 2" xfId="1848" xr:uid="{5B2C83BA-529F-4384-9CC6-A8E35A27DF84}"/>
    <cellStyle name="Millares 10 15 3" xfId="1849" xr:uid="{1B1D7384-0B09-45F9-A4EE-C9FEF4EF4E1A}"/>
    <cellStyle name="Millares 10 15 3 2" xfId="1850" xr:uid="{0B69A3E8-E4C7-4BC0-98ED-38D1B9E7AA6C}"/>
    <cellStyle name="Millares 10 15 4" xfId="1851" xr:uid="{DF0F300A-FA2E-428B-9113-4A0268DCDAA2}"/>
    <cellStyle name="Millares 10 15 4 2" xfId="1852" xr:uid="{08B2BA86-0958-45C6-B414-35C6F75DDC9A}"/>
    <cellStyle name="Millares 10 15 5" xfId="1853" xr:uid="{FB305044-FFDA-493A-BCFF-8A244E5337BF}"/>
    <cellStyle name="Millares 10 16" xfId="1854" xr:uid="{09DB6720-5AC6-46EC-BE4B-7E963E4248A0}"/>
    <cellStyle name="Millares 10 16 2" xfId="1855" xr:uid="{54A3F568-DC73-47BE-98EE-81EC3F665C69}"/>
    <cellStyle name="Millares 10 16 2 2" xfId="1856" xr:uid="{D55A0CAA-E8FB-4580-8846-43A69FC1BCE0}"/>
    <cellStyle name="Millares 10 16 3" xfId="1857" xr:uid="{58007B8A-3706-4A9A-A456-343A342018AB}"/>
    <cellStyle name="Millares 10 16 3 2" xfId="1858" xr:uid="{46BC7D3C-833C-4BF0-BB81-BCF64AE159C5}"/>
    <cellStyle name="Millares 10 16 4" xfId="1859" xr:uid="{D827C082-FBBD-4367-96D5-46F831DDAD38}"/>
    <cellStyle name="Millares 10 16 4 2" xfId="1860" xr:uid="{6551D878-ABD6-4220-AEBC-C7A69C954326}"/>
    <cellStyle name="Millares 10 16 5" xfId="1861" xr:uid="{3F6BCC8D-5220-4C2C-9E32-92B2BD5CEB33}"/>
    <cellStyle name="Millares 10 17" xfId="1862" xr:uid="{421D072B-C5F6-42BB-B2BD-2C78BA267DF0}"/>
    <cellStyle name="Millares 10 17 2" xfId="1863" xr:uid="{CD3DBC40-CCCD-4630-810B-836F7DCD3461}"/>
    <cellStyle name="Millares 10 17 2 2" xfId="1864" xr:uid="{6338B81D-0223-4620-8495-288452A21E9E}"/>
    <cellStyle name="Millares 10 17 3" xfId="1865" xr:uid="{CEA958DB-023E-459E-86CA-6F683B3FE27F}"/>
    <cellStyle name="Millares 10 17 3 2" xfId="1866" xr:uid="{BE783133-69F7-4547-9D4D-C3E6CC58F77F}"/>
    <cellStyle name="Millares 10 17 4" xfId="1867" xr:uid="{ADFEA12E-C15D-45BB-9D81-C30B58BC1706}"/>
    <cellStyle name="Millares 10 17 4 2" xfId="1868" xr:uid="{65585289-EB4C-44B7-A591-3B84EB955CD4}"/>
    <cellStyle name="Millares 10 17 5" xfId="1869" xr:uid="{6F016BE0-839C-40D7-A303-2E8DBA741B4C}"/>
    <cellStyle name="Millares 10 18" xfId="1870" xr:uid="{06132A58-BBF2-4777-92F1-F59A0EA4E949}"/>
    <cellStyle name="Millares 10 18 2" xfId="1871" xr:uid="{2E575D42-E059-45FA-A1D6-84A45FC951BF}"/>
    <cellStyle name="Millares 10 18 2 2" xfId="1872" xr:uid="{2B2BFC17-F47A-4C39-8F34-0BF119525FF6}"/>
    <cellStyle name="Millares 10 18 3" xfId="1873" xr:uid="{DA1555D0-CB80-4D3D-B152-F3F07E396AE5}"/>
    <cellStyle name="Millares 10 18 3 2" xfId="1874" xr:uid="{E5B41CBA-58DB-4D7C-9217-65DA67B0F5F3}"/>
    <cellStyle name="Millares 10 18 4" xfId="1875" xr:uid="{02E52513-6E7A-4280-B947-9D90738707C8}"/>
    <cellStyle name="Millares 10 18 4 2" xfId="1876" xr:uid="{A446B037-524B-416E-9313-0E37E09CC952}"/>
    <cellStyle name="Millares 10 18 5" xfId="1877" xr:uid="{14DBB9AB-477B-4AEF-BC7C-6C621143A034}"/>
    <cellStyle name="Millares 10 19" xfId="1878" xr:uid="{F6C91EE9-CE3A-4C9A-A18A-D0D39792BC85}"/>
    <cellStyle name="Millares 10 19 2" xfId="1879" xr:uid="{4C920D66-4893-4654-B2D3-C2A5F121FB9F}"/>
    <cellStyle name="Millares 10 19 2 2" xfId="1880" xr:uid="{90159791-BDF1-4459-B48A-9AD426FC7430}"/>
    <cellStyle name="Millares 10 19 3" xfId="1881" xr:uid="{1D67A7A2-1C81-4131-AE12-51C6E3FC0ECC}"/>
    <cellStyle name="Millares 10 19 3 2" xfId="1882" xr:uid="{68455A80-81E0-4FEF-A9FA-1196B9647663}"/>
    <cellStyle name="Millares 10 19 4" xfId="1883" xr:uid="{D1B90C30-738B-4E2B-8FA9-AEDB89A2D7CC}"/>
    <cellStyle name="Millares 10 19 4 2" xfId="1884" xr:uid="{8B8D3AA8-276D-4EE2-954D-B26252DAD127}"/>
    <cellStyle name="Millares 10 19 5" xfId="1885" xr:uid="{FEB5748E-7045-4E10-BDAF-8F60A31620E1}"/>
    <cellStyle name="Millares 10 2" xfId="176" xr:uid="{BF6B0B36-E20B-40BC-98E1-BD27E843E069}"/>
    <cellStyle name="Millares 10 2 2" xfId="699" xr:uid="{81E4F3BA-564A-4ADC-B2AF-8A2842733699}"/>
    <cellStyle name="Millares 10 2 2 2" xfId="1888" xr:uid="{966BF04A-ADD3-4A88-9B85-5E3B11C30AD8}"/>
    <cellStyle name="Millares 10 2 2 2 2" xfId="1889" xr:uid="{A87887B2-59D4-4CE3-B4C8-7225EFE66218}"/>
    <cellStyle name="Millares 10 2 2 3" xfId="1890" xr:uid="{BC119631-1166-42F4-8EF8-7DB0681D6F8C}"/>
    <cellStyle name="Millares 10 2 2 3 2" xfId="1891" xr:uid="{3803D4F3-3D61-4676-AE5B-55769D2BBB14}"/>
    <cellStyle name="Millares 10 2 2 4" xfId="1892" xr:uid="{99E89ED1-05F7-41EA-84F3-1C3CECD9570E}"/>
    <cellStyle name="Millares 10 2 2 4 2" xfId="1893" xr:uid="{F30E214E-F806-4CA8-BD85-F9EEDFADFAC6}"/>
    <cellStyle name="Millares 10 2 2 5" xfId="1894" xr:uid="{BE5F3CEA-542D-4907-8272-890EA01B3D2C}"/>
    <cellStyle name="Millares 10 2 2 6" xfId="1887" xr:uid="{FFA6E058-00EB-4AFD-BE14-B99A2082C6F7}"/>
    <cellStyle name="Millares 10 2 3" xfId="912" xr:uid="{4F4ABB21-D423-483A-AA23-C08D84F02803}"/>
    <cellStyle name="Millares 10 2 3 2" xfId="1895" xr:uid="{4392D9C5-056E-4527-9AC3-F36F961A4648}"/>
    <cellStyle name="Millares 10 2 4" xfId="1896" xr:uid="{9AB143A1-26D7-40B6-9186-2054B0DA95DF}"/>
    <cellStyle name="Millares 10 2 4 2" xfId="1897" xr:uid="{F95AB8B2-0E18-4E4C-A00D-F0CC9AC192FA}"/>
    <cellStyle name="Millares 10 2 5" xfId="1898" xr:uid="{519327AC-F678-46C4-9FB3-14A2D88F9BE3}"/>
    <cellStyle name="Millares 10 2 6" xfId="1899" xr:uid="{7BC87F66-09E1-4ACF-BC8F-7A57B70FDC18}"/>
    <cellStyle name="Millares 10 2 7" xfId="1886" xr:uid="{4F2901E5-EC44-4182-B11E-F6A63EB8185A}"/>
    <cellStyle name="Millares 10 20" xfId="1900" xr:uid="{AF1BADE3-7CD8-43F1-8D19-C649BE7B7F07}"/>
    <cellStyle name="Millares 10 20 2" xfId="1901" xr:uid="{CEA72CCD-4A27-4BCC-AED8-6EC9EF3E59FF}"/>
    <cellStyle name="Millares 10 20 2 2" xfId="1902" xr:uid="{A04E469A-714C-444B-9B59-6ED6956A8BFF}"/>
    <cellStyle name="Millares 10 20 3" xfId="1903" xr:uid="{AABAEA5A-073D-43A2-91FF-0E435D942562}"/>
    <cellStyle name="Millares 10 20 3 2" xfId="1904" xr:uid="{7F3BC367-BE66-4372-876E-A548E912381B}"/>
    <cellStyle name="Millares 10 20 4" xfId="1905" xr:uid="{0A452DDA-DABB-428C-8C4C-4064F3ACFEA3}"/>
    <cellStyle name="Millares 10 20 4 2" xfId="1906" xr:uid="{453B80E6-9C6A-4F3F-ABDA-984BA5F7B89F}"/>
    <cellStyle name="Millares 10 20 5" xfId="1907" xr:uid="{92E440A2-BD11-40C0-A912-431240A9A241}"/>
    <cellStyle name="Millares 10 21" xfId="1908" xr:uid="{E91DA233-4553-4D2E-90AF-FE91926D638C}"/>
    <cellStyle name="Millares 10 21 2" xfId="1909" xr:uid="{803F5038-F5BC-42DB-A251-C468C11AA1E9}"/>
    <cellStyle name="Millares 10 21 2 2" xfId="1910" xr:uid="{C732C294-F748-48B2-AE00-CF418C5F05F5}"/>
    <cellStyle name="Millares 10 21 3" xfId="1911" xr:uid="{A04FD83B-FBE9-4030-ABE0-ECB929640C0A}"/>
    <cellStyle name="Millares 10 21 3 2" xfId="1912" xr:uid="{A1D21E15-3609-40B7-B359-C679D293DCC2}"/>
    <cellStyle name="Millares 10 21 4" xfId="1913" xr:uid="{3F33555E-1A3F-4E75-BCCD-C5F6EA1CCFEE}"/>
    <cellStyle name="Millares 10 21 4 2" xfId="1914" xr:uid="{DC25783B-9B67-4BA9-82DE-F5B75C040E24}"/>
    <cellStyle name="Millares 10 21 5" xfId="1915" xr:uid="{D73B112A-C66B-4016-9428-59CABE619B2D}"/>
    <cellStyle name="Millares 10 22" xfId="1916" xr:uid="{8955B4B3-2163-4473-B64B-DB4EFF7F0E2D}"/>
    <cellStyle name="Millares 10 22 2" xfId="1917" xr:uid="{0E753865-94AA-486D-A399-711D0B90D773}"/>
    <cellStyle name="Millares 10 22 2 2" xfId="1918" xr:uid="{FFBF2AD5-3E77-43FA-A18B-106D638D865E}"/>
    <cellStyle name="Millares 10 22 3" xfId="1919" xr:uid="{7BED0868-DB15-4A7A-93B8-20275276FC28}"/>
    <cellStyle name="Millares 10 22 3 2" xfId="1920" xr:uid="{197A7E3E-9992-40E8-BD7E-2EB0CEF15FAF}"/>
    <cellStyle name="Millares 10 22 4" xfId="1921" xr:uid="{5F79AE8A-3D04-41A1-9F3A-3A1129D83071}"/>
    <cellStyle name="Millares 10 22 4 2" xfId="1922" xr:uid="{9D2791FC-B14A-4230-A39F-4F5B576873CD}"/>
    <cellStyle name="Millares 10 22 5" xfId="1923" xr:uid="{95175D4F-C45D-40BB-98AF-263CE70CFC32}"/>
    <cellStyle name="Millares 10 23" xfId="1924" xr:uid="{0409E60E-847D-4B0A-8BE4-2B8181C0E648}"/>
    <cellStyle name="Millares 10 23 2" xfId="1925" xr:uid="{D6F22DD3-3732-4613-AC14-F06A3592C5DA}"/>
    <cellStyle name="Millares 10 23 2 2" xfId="1926" xr:uid="{03F0408E-02A3-4707-889B-5C84BD864D31}"/>
    <cellStyle name="Millares 10 23 3" xfId="1927" xr:uid="{6BB83E5F-8EE3-4CAD-8943-7100C0A20A73}"/>
    <cellStyle name="Millares 10 23 3 2" xfId="1928" xr:uid="{D026C336-E41B-4B54-9324-F3CD24E53471}"/>
    <cellStyle name="Millares 10 23 4" xfId="1929" xr:uid="{8624D171-3C0C-436F-85C8-6D4FD3C84106}"/>
    <cellStyle name="Millares 10 23 4 2" xfId="1930" xr:uid="{E9156704-2637-4746-8181-D644753EFCA0}"/>
    <cellStyle name="Millares 10 23 5" xfId="1931" xr:uid="{422F9BF1-94F4-4E2C-B247-82071E4EAC68}"/>
    <cellStyle name="Millares 10 24" xfId="1932" xr:uid="{F5B6AB84-7706-448D-AC14-7FFC7BAD254E}"/>
    <cellStyle name="Millares 10 24 2" xfId="1933" xr:uid="{814AD4D0-B2CF-49C4-9D8D-C5DD39A387FA}"/>
    <cellStyle name="Millares 10 24 2 2" xfId="1934" xr:uid="{BC67A10F-723C-4ED5-9808-A142C14D06AE}"/>
    <cellStyle name="Millares 10 24 3" xfId="1935" xr:uid="{C509B439-0933-4A93-BFA9-AC66B654764E}"/>
    <cellStyle name="Millares 10 24 3 2" xfId="1936" xr:uid="{C28FF3AA-C3F0-4769-8800-4DA361490DF2}"/>
    <cellStyle name="Millares 10 24 4" xfId="1937" xr:uid="{C110D4F1-030A-4CC3-A1F5-A782F973CC38}"/>
    <cellStyle name="Millares 10 24 4 2" xfId="1938" xr:uid="{05D1F934-53A4-4C61-BF43-187B35D2CF38}"/>
    <cellStyle name="Millares 10 24 5" xfId="1939" xr:uid="{60A3677D-8D41-4939-82D5-31E028E4A61F}"/>
    <cellStyle name="Millares 10 25" xfId="1940" xr:uid="{28BBD676-07B4-45FC-8D21-5A48A0D80460}"/>
    <cellStyle name="Millares 10 25 2" xfId="1941" xr:uid="{87542BBB-31F9-414F-837C-5AB2AC8F2A0A}"/>
    <cellStyle name="Millares 10 25 2 2" xfId="1942" xr:uid="{CC7D2397-0C33-40F7-AFF6-99C6EFF3E888}"/>
    <cellStyle name="Millares 10 25 3" xfId="1943" xr:uid="{53C6CA7A-F994-4F7C-B8F6-A57AEE8D0050}"/>
    <cellStyle name="Millares 10 25 3 2" xfId="1944" xr:uid="{163CA534-4120-436A-BF0D-D58D671CE319}"/>
    <cellStyle name="Millares 10 25 4" xfId="1945" xr:uid="{2E7DEB16-F84D-4D53-B422-96561B1DD2AD}"/>
    <cellStyle name="Millares 10 25 4 2" xfId="1946" xr:uid="{28B1163E-5F2B-4979-AA26-CD83C8EBBEEB}"/>
    <cellStyle name="Millares 10 25 5" xfId="1947" xr:uid="{6AAAC535-E8D3-4171-96F9-A92513FF3D91}"/>
    <cellStyle name="Millares 10 26" xfId="1948" xr:uid="{00B81815-096A-4408-AAF8-65BA2E4CE744}"/>
    <cellStyle name="Millares 10 26 2" xfId="1949" xr:uid="{A7F85CFC-36BF-4267-982D-C9CA74FD0FAA}"/>
    <cellStyle name="Millares 10 26 2 2" xfId="1950" xr:uid="{1E53EDE6-3BEF-4FF2-8F39-042153DDFC74}"/>
    <cellStyle name="Millares 10 26 3" xfId="1951" xr:uid="{47BE87E0-D0D4-47DF-B9DC-128850586112}"/>
    <cellStyle name="Millares 10 26 3 2" xfId="1952" xr:uid="{EF275197-3488-4DEE-81C1-6A51864F33A2}"/>
    <cellStyle name="Millares 10 26 4" xfId="1953" xr:uid="{AF06A96C-A71F-4347-9A8A-DC90FB8B0BF3}"/>
    <cellStyle name="Millares 10 26 4 2" xfId="1954" xr:uid="{F7CBE835-18C1-498D-9A27-BBC43BDCC332}"/>
    <cellStyle name="Millares 10 26 5" xfId="1955" xr:uid="{A8E8A8FA-DA0D-4C7E-953D-F06A09D00535}"/>
    <cellStyle name="Millares 10 27" xfId="1956" xr:uid="{96662C9A-FE38-4A6B-9DD5-CA1A64997D07}"/>
    <cellStyle name="Millares 10 27 2" xfId="1957" xr:uid="{67F5F8A4-359B-468D-8020-1C0FFF829C35}"/>
    <cellStyle name="Millares 10 27 2 2" xfId="1958" xr:uid="{C04053AE-5355-44E5-85E4-99FC85C6E558}"/>
    <cellStyle name="Millares 10 27 3" xfId="1959" xr:uid="{866A695E-854B-49B9-9A06-31F1C11EF8B7}"/>
    <cellStyle name="Millares 10 27 3 2" xfId="1960" xr:uid="{A36E788C-F8D2-46EE-B02E-02581F0399AB}"/>
    <cellStyle name="Millares 10 27 4" xfId="1961" xr:uid="{46942AF1-802F-4F71-821F-BDBEB8ABE0BF}"/>
    <cellStyle name="Millares 10 27 4 2" xfId="1962" xr:uid="{9B571731-B09A-4AB2-B195-343465CD79CC}"/>
    <cellStyle name="Millares 10 27 5" xfId="1963" xr:uid="{942EE3FD-7B37-417F-82BE-018239F35317}"/>
    <cellStyle name="Millares 10 28" xfId="1964" xr:uid="{90DBEE11-68BA-44F7-A6C4-4EB43439549A}"/>
    <cellStyle name="Millares 10 28 2" xfId="1965" xr:uid="{12AA4D70-17D5-4770-BEE3-98AC9C38FE6F}"/>
    <cellStyle name="Millares 10 28 2 2" xfId="1966" xr:uid="{CADBE2C0-EFAB-4C9E-94F1-17F9465673C8}"/>
    <cellStyle name="Millares 10 28 3" xfId="1967" xr:uid="{2EBE0BA3-DA52-4E1D-8FEC-61761DD082D3}"/>
    <cellStyle name="Millares 10 28 3 2" xfId="1968" xr:uid="{C912E3A4-6F07-4496-9E68-7EE47A443346}"/>
    <cellStyle name="Millares 10 28 4" xfId="1969" xr:uid="{F639409E-6262-4543-9E93-0EAADEDA053D}"/>
    <cellStyle name="Millares 10 28 4 2" xfId="1970" xr:uid="{41B4606F-AE0D-4E05-B7E2-A8A375BF86A0}"/>
    <cellStyle name="Millares 10 28 5" xfId="1971" xr:uid="{F4E4B853-1250-402D-90F9-6A5D0EFA78AE}"/>
    <cellStyle name="Millares 10 29" xfId="1972" xr:uid="{CD2AE846-F8AA-4D6A-B551-0E2F503CC1AF}"/>
    <cellStyle name="Millares 10 29 2" xfId="1973" xr:uid="{FA8A0468-EDC3-41B0-A26E-37842CFE1879}"/>
    <cellStyle name="Millares 10 29 2 2" xfId="1974" xr:uid="{6DB2B8BE-2B54-4C03-BD07-F39DFE4090C6}"/>
    <cellStyle name="Millares 10 29 3" xfId="1975" xr:uid="{65C4C0AE-F965-4F0B-AA99-25DC18F64536}"/>
    <cellStyle name="Millares 10 29 3 2" xfId="1976" xr:uid="{56467C7B-34C8-49FA-BB30-4A4E4C75A888}"/>
    <cellStyle name="Millares 10 29 4" xfId="1977" xr:uid="{28B734AA-C449-42BF-BF91-AC9790BB6F1B}"/>
    <cellStyle name="Millares 10 29 4 2" xfId="1978" xr:uid="{1AC1D566-CCA5-45E4-BA8F-BDFD1EDCC9A2}"/>
    <cellStyle name="Millares 10 29 5" xfId="1979" xr:uid="{3D0AD0FF-6BE3-4559-91C0-DD5AC7BBFA03}"/>
    <cellStyle name="Millares 10 3" xfId="911" xr:uid="{5ABD3F64-38B7-43E9-8E22-F232A6FBDFA0}"/>
    <cellStyle name="Millares 10 3 2" xfId="1981" xr:uid="{E6C8B616-E583-4020-82CE-AF28D36CD5F5}"/>
    <cellStyle name="Millares 10 3 2 2" xfId="1982" xr:uid="{AA6BBEE1-C0EB-4027-934C-27C9FA0C2D14}"/>
    <cellStyle name="Millares 10 3 3" xfId="1983" xr:uid="{EF50D7F0-590E-48C1-BB08-CAD028461D29}"/>
    <cellStyle name="Millares 10 3 3 2" xfId="1984" xr:uid="{B5D24F3E-7124-436C-B6D5-5D58631EEAF0}"/>
    <cellStyle name="Millares 10 3 4" xfId="1985" xr:uid="{FF512941-B26B-4480-8C0D-0B8554FD2808}"/>
    <cellStyle name="Millares 10 3 4 2" xfId="1986" xr:uid="{19AF1537-E415-4F07-84E3-11F456E707F8}"/>
    <cellStyle name="Millares 10 3 5" xfId="1987" xr:uid="{51A3A307-0EAE-4AFC-BFB4-2EF8175F2739}"/>
    <cellStyle name="Millares 10 3 6" xfId="1980" xr:uid="{C93E1744-D075-42A9-8103-A7C06A856A53}"/>
    <cellStyle name="Millares 10 30" xfId="1988" xr:uid="{9DEAB69C-C929-47B9-86A1-75B5D635702D}"/>
    <cellStyle name="Millares 10 30 2" xfId="1989" xr:uid="{CB3C5FED-8A36-444B-919E-D8F3FCD2CE01}"/>
    <cellStyle name="Millares 10 30 2 2" xfId="1990" xr:uid="{67D38260-F328-451B-A606-68E28FFC8510}"/>
    <cellStyle name="Millares 10 30 3" xfId="1991" xr:uid="{778682D9-70A0-47C4-A4B4-A3B870D8BEE3}"/>
    <cellStyle name="Millares 10 30 3 2" xfId="1992" xr:uid="{BE2F9E2F-5372-4025-910C-EAE522389C22}"/>
    <cellStyle name="Millares 10 30 4" xfId="1993" xr:uid="{E57BA6E9-A777-49D3-8854-BAC36DF5A5D1}"/>
    <cellStyle name="Millares 10 30 4 2" xfId="1994" xr:uid="{9417C7A3-9422-4A78-A9C3-2CC43A2EBE19}"/>
    <cellStyle name="Millares 10 30 5" xfId="1995" xr:uid="{29015A4B-5D43-4B61-9381-BFA432E28034}"/>
    <cellStyle name="Millares 10 31" xfId="1996" xr:uid="{48FC4546-86F1-4E11-BA0A-11929263C674}"/>
    <cellStyle name="Millares 10 31 2" xfId="1997" xr:uid="{BACF9969-DE8F-45A1-9E26-2F0692A07940}"/>
    <cellStyle name="Millares 10 31 2 2" xfId="1998" xr:uid="{97296988-98CE-4873-976E-C0564B386A2A}"/>
    <cellStyle name="Millares 10 31 3" xfId="1999" xr:uid="{E78CF01F-109C-46C5-8305-332F0C53FFB3}"/>
    <cellStyle name="Millares 10 31 3 2" xfId="2000" xr:uid="{957F4C83-365E-4666-9941-0B213596B1D2}"/>
    <cellStyle name="Millares 10 31 4" xfId="2001" xr:uid="{20CA92A2-2785-4B9E-AD4E-26AFCA20FCBD}"/>
    <cellStyle name="Millares 10 31 4 2" xfId="2002" xr:uid="{12C56563-29EC-4249-857D-9763B92646B7}"/>
    <cellStyle name="Millares 10 31 5" xfId="2003" xr:uid="{6703E29C-BD76-49BB-A512-424472F1C54B}"/>
    <cellStyle name="Millares 10 32" xfId="2004" xr:uid="{8824B94B-EB60-47F1-94D1-C6C8C8B261B4}"/>
    <cellStyle name="Millares 10 32 2" xfId="2005" xr:uid="{A3DA9221-370C-4912-AAFF-BABA605FB1B6}"/>
    <cellStyle name="Millares 10 32 2 2" xfId="2006" xr:uid="{8B10637F-75E2-4709-99D2-910FFD7BB05B}"/>
    <cellStyle name="Millares 10 32 3" xfId="2007" xr:uid="{52345D08-9594-4EED-A7FD-865417B1F633}"/>
    <cellStyle name="Millares 10 32 3 2" xfId="2008" xr:uid="{4F52BAD4-A33E-4F5E-9563-108AE7DE371F}"/>
    <cellStyle name="Millares 10 32 4" xfId="2009" xr:uid="{5235C71F-AE42-4C1C-B2B6-5FD2018D67D8}"/>
    <cellStyle name="Millares 10 32 4 2" xfId="2010" xr:uid="{D92EDF66-0BD3-4772-BFAD-AF58474426A6}"/>
    <cellStyle name="Millares 10 32 5" xfId="2011" xr:uid="{E3A0AF67-C844-450F-A021-42A35F1F9D59}"/>
    <cellStyle name="Millares 10 33" xfId="2012" xr:uid="{5BCA56DE-76D2-44DF-B87D-7CC438195714}"/>
    <cellStyle name="Millares 10 33 2" xfId="2013" xr:uid="{F6C99F1C-5187-4E2C-A3E7-01A663FC0CDB}"/>
    <cellStyle name="Millares 10 33 2 2" xfId="2014" xr:uid="{536B8AD0-7E09-4B34-9C71-D9A60019D002}"/>
    <cellStyle name="Millares 10 33 3" xfId="2015" xr:uid="{9C9BFD4C-4E59-429D-8067-716A8D0361BD}"/>
    <cellStyle name="Millares 10 33 3 2" xfId="2016" xr:uid="{EC47B93D-4FFD-4908-9E7F-B7CC84C7FCA7}"/>
    <cellStyle name="Millares 10 33 4" xfId="2017" xr:uid="{B01C1E98-F6CA-4DF8-81EF-8231218560E7}"/>
    <cellStyle name="Millares 10 33 4 2" xfId="2018" xr:uid="{F7E582F6-7E13-43BA-AFFE-12BE24C5D773}"/>
    <cellStyle name="Millares 10 33 5" xfId="2019" xr:uid="{96493541-83F7-4831-A6FC-ACCB2C908E8D}"/>
    <cellStyle name="Millares 10 34" xfId="2020" xr:uid="{EC9DD09F-E346-4637-B6BC-A60D0A5DFFEA}"/>
    <cellStyle name="Millares 10 34 2" xfId="2021" xr:uid="{DB5538E3-C6CF-437A-B56B-CE6BED8BA66F}"/>
    <cellStyle name="Millares 10 34 2 2" xfId="2022" xr:uid="{FF5441D9-15E9-4979-80F8-F675D0A2A7B9}"/>
    <cellStyle name="Millares 10 34 3" xfId="2023" xr:uid="{5184A855-5026-4F9C-A4DD-64C81042925A}"/>
    <cellStyle name="Millares 10 34 3 2" xfId="2024" xr:uid="{21758DD0-5EB8-44A1-B9C7-932208D2E03D}"/>
    <cellStyle name="Millares 10 34 4" xfId="2025" xr:uid="{1D27FC0E-487E-4DAE-978E-867C899778D4}"/>
    <cellStyle name="Millares 10 34 4 2" xfId="2026" xr:uid="{6811EF6B-6E43-42ED-AD2D-F0EB2583626D}"/>
    <cellStyle name="Millares 10 34 5" xfId="2027" xr:uid="{5CFC6A1D-4970-4253-B463-41E31489F6FF}"/>
    <cellStyle name="Millares 10 35" xfId="2028" xr:uid="{863B256C-758E-4FCB-8202-40B1F72D22A4}"/>
    <cellStyle name="Millares 10 35 2" xfId="2029" xr:uid="{5A0C7F03-347B-481D-B0AD-B6817DD216BD}"/>
    <cellStyle name="Millares 10 35 2 2" xfId="2030" xr:uid="{B2718F7B-9730-4C76-8AB9-5AAFD400036C}"/>
    <cellStyle name="Millares 10 35 3" xfId="2031" xr:uid="{7DE4B4E7-00E0-47BF-9A6D-64227041EDFA}"/>
    <cellStyle name="Millares 10 35 3 2" xfId="2032" xr:uid="{B2EEC102-B385-4B43-A24C-4C161563DB1F}"/>
    <cellStyle name="Millares 10 35 4" xfId="2033" xr:uid="{938D3184-4BAB-496B-BCA0-C621895E368B}"/>
    <cellStyle name="Millares 10 35 4 2" xfId="2034" xr:uid="{607793E5-6D4A-46C2-BA38-5EF1FA285456}"/>
    <cellStyle name="Millares 10 35 5" xfId="2035" xr:uid="{0B2F337C-A006-444D-942F-FD2CABC2A682}"/>
    <cellStyle name="Millares 10 36" xfId="2036" xr:uid="{6364F707-0F89-4681-B56A-907E0FC36D41}"/>
    <cellStyle name="Millares 10 36 2" xfId="2037" xr:uid="{481742C9-C298-4F57-A3E4-C7C78A3FD693}"/>
    <cellStyle name="Millares 10 36 2 2" xfId="2038" xr:uid="{7FBB9543-42D2-4909-85C7-44859140DF64}"/>
    <cellStyle name="Millares 10 36 3" xfId="2039" xr:uid="{E1784A46-B195-4A5A-B21B-8C732BD78C28}"/>
    <cellStyle name="Millares 10 36 3 2" xfId="2040" xr:uid="{FF4C82BA-B99C-418C-A650-3FC7AF8C1E8E}"/>
    <cellStyle name="Millares 10 36 4" xfId="2041" xr:uid="{9EB5D485-E972-4C63-91FA-CADDA918E0CB}"/>
    <cellStyle name="Millares 10 36 4 2" xfId="2042" xr:uid="{1BAAFD89-C937-47F2-A31A-0AE436F4FD40}"/>
    <cellStyle name="Millares 10 36 5" xfId="2043" xr:uid="{195B5F66-CBD5-429C-BDE0-250D651789E2}"/>
    <cellStyle name="Millares 10 37" xfId="2044" xr:uid="{D9E03B73-C1B3-4911-9334-466A02754596}"/>
    <cellStyle name="Millares 10 37 2" xfId="2045" xr:uid="{64201BC5-3FBD-41CE-8188-343C56B0ACFB}"/>
    <cellStyle name="Millares 10 37 2 2" xfId="2046" xr:uid="{14E0B9F0-DB1C-45A9-930D-23C6E05BCB85}"/>
    <cellStyle name="Millares 10 37 3" xfId="2047" xr:uid="{1E70D324-0114-4E49-A81B-A6B1FB7FF333}"/>
    <cellStyle name="Millares 10 37 3 2" xfId="2048" xr:uid="{524E54D8-7FD6-43DA-9BF9-8D978DC59D0A}"/>
    <cellStyle name="Millares 10 37 4" xfId="2049" xr:uid="{DAC85F5D-0B57-4DB4-973A-4486FB7E65C6}"/>
    <cellStyle name="Millares 10 37 4 2" xfId="2050" xr:uid="{146BCECB-5B52-4203-AF44-500339AB1A2A}"/>
    <cellStyle name="Millares 10 37 5" xfId="2051" xr:uid="{C9887071-DA34-4B88-AF31-9FF2121784EC}"/>
    <cellStyle name="Millares 10 38" xfId="2052" xr:uid="{1F87D85B-A0CD-4B9D-BDE8-FC627FB371EB}"/>
    <cellStyle name="Millares 10 38 2" xfId="2053" xr:uid="{1176510F-5A9B-46B5-B235-ED29419AF7F1}"/>
    <cellStyle name="Millares 10 38 2 2" xfId="2054" xr:uid="{A0257C10-4EBE-4AC1-854C-6E35FB168C2D}"/>
    <cellStyle name="Millares 10 38 3" xfId="2055" xr:uid="{8DF64636-5A2C-4CAF-878B-D7483505AD0F}"/>
    <cellStyle name="Millares 10 38 3 2" xfId="2056" xr:uid="{DE177115-BFAA-40DC-8999-990A524D8862}"/>
    <cellStyle name="Millares 10 38 4" xfId="2057" xr:uid="{79E4F2B4-9F23-4F85-A344-5A06175E17F0}"/>
    <cellStyle name="Millares 10 38 4 2" xfId="2058" xr:uid="{1CC36A12-B50A-4B6B-ACED-0CF3DCC03C48}"/>
    <cellStyle name="Millares 10 38 5" xfId="2059" xr:uid="{70563E25-7792-4066-8B9A-8221F5ABB71F}"/>
    <cellStyle name="Millares 10 39" xfId="2060" xr:uid="{02DED96D-4B82-4B1A-85B0-B6508D0205C8}"/>
    <cellStyle name="Millares 10 39 2" xfId="2061" xr:uid="{2FF8227F-1B20-4282-B2DE-22AA33C94DE8}"/>
    <cellStyle name="Millares 10 39 2 2" xfId="2062" xr:uid="{773F858E-CFA0-4C95-8FF1-56DEBD9044D3}"/>
    <cellStyle name="Millares 10 39 3" xfId="2063" xr:uid="{E87A55C3-06DA-4099-ACFB-EDFC099759AB}"/>
    <cellStyle name="Millares 10 4" xfId="2064" xr:uid="{8890720C-663D-4052-BA47-2BB80FD0ED38}"/>
    <cellStyle name="Millares 10 4 2" xfId="2065" xr:uid="{422BA9CE-13FF-41B3-99E2-8CD3128457BF}"/>
    <cellStyle name="Millares 10 4 2 2" xfId="2066" xr:uid="{0E7F05EE-1E10-45EB-AB6E-25419E7847CA}"/>
    <cellStyle name="Millares 10 4 3" xfId="2067" xr:uid="{08B93A92-690D-42F2-8960-1B11F11314D6}"/>
    <cellStyle name="Millares 10 4 3 2" xfId="2068" xr:uid="{C4B1CAB5-76F6-44F8-99A3-784E3E549BFB}"/>
    <cellStyle name="Millares 10 4 4" xfId="2069" xr:uid="{7A754931-A13B-44C3-8000-FFB900D92FB1}"/>
    <cellStyle name="Millares 10 4 4 2" xfId="2070" xr:uid="{B90BD369-B8FA-404A-A088-2B834F8E23DD}"/>
    <cellStyle name="Millares 10 4 5" xfId="2071" xr:uid="{5A90AF60-956C-4464-A304-E6D6A109A47F}"/>
    <cellStyle name="Millares 10 40" xfId="2072" xr:uid="{D74476E5-5C7E-4742-84B5-96BB4E453BFF}"/>
    <cellStyle name="Millares 10 40 2" xfId="2073" xr:uid="{0CD59E3A-A79E-438F-B644-C20EF54D115D}"/>
    <cellStyle name="Millares 10 40 2 2" xfId="2074" xr:uid="{AA2D0989-117B-4914-917C-5AC15BD764F2}"/>
    <cellStyle name="Millares 10 40 3" xfId="2075" xr:uid="{07EA86D0-B9DA-4157-89D1-01FF85BA59CE}"/>
    <cellStyle name="Millares 10 41" xfId="2076" xr:uid="{C85A042F-1792-4CCC-969F-6537DF4F8A52}"/>
    <cellStyle name="Millares 10 41 2" xfId="2077" xr:uid="{8691B818-AE91-4B1B-9B31-DBD493FB6233}"/>
    <cellStyle name="Millares 10 42" xfId="2078" xr:uid="{723C75BC-E6B6-4F5E-81FB-50DBCD88FD42}"/>
    <cellStyle name="Millares 10 42 2" xfId="2079" xr:uid="{6240FC82-AA5E-47AC-9CAB-A27650049E45}"/>
    <cellStyle name="Millares 10 43" xfId="1805" xr:uid="{2F9221CB-43ED-4C96-83F6-8819E4A61033}"/>
    <cellStyle name="Millares 10 5" xfId="2080" xr:uid="{966DFBE1-605D-44E2-A93F-4DA8DEA31790}"/>
    <cellStyle name="Millares 10 5 2" xfId="2081" xr:uid="{D6518891-1AF8-4145-9133-61698C8EB3AF}"/>
    <cellStyle name="Millares 10 5 2 2" xfId="2082" xr:uid="{DDCAEE14-73AB-476B-BE17-C60D97976AA1}"/>
    <cellStyle name="Millares 10 5 3" xfId="2083" xr:uid="{927F2584-5486-4BC7-8AE0-CD49B7CDAD17}"/>
    <cellStyle name="Millares 10 5 3 2" xfId="2084" xr:uid="{49356AD3-7E0D-4A66-B943-A7D9B7C289C0}"/>
    <cellStyle name="Millares 10 5 4" xfId="2085" xr:uid="{5DCCF90D-50E5-4888-A946-5606023904AB}"/>
    <cellStyle name="Millares 10 5 4 2" xfId="2086" xr:uid="{C02CACB5-59A3-4215-9EE0-3DEDA4EE0886}"/>
    <cellStyle name="Millares 10 5 5" xfId="2087" xr:uid="{32ECC212-525B-4C47-8826-DB2E3B7BC94F}"/>
    <cellStyle name="Millares 10 6" xfId="2088" xr:uid="{2EC58008-4685-4231-9E18-7527FD27FA19}"/>
    <cellStyle name="Millares 10 6 2" xfId="2089" xr:uid="{518914B8-89FC-40FA-80D9-66DE296982E6}"/>
    <cellStyle name="Millares 10 6 2 2" xfId="2090" xr:uid="{4BD44177-C62C-409D-84C2-93F0EB7C1BB4}"/>
    <cellStyle name="Millares 10 6 3" xfId="2091" xr:uid="{3B5DB20B-5229-45A9-BD50-F738D4970E23}"/>
    <cellStyle name="Millares 10 6 3 2" xfId="2092" xr:uid="{565151A0-8C63-4B77-B0A0-F1C072FD9BA4}"/>
    <cellStyle name="Millares 10 6 4" xfId="2093" xr:uid="{F7D1D680-632A-4578-AF4D-32C219E6C7C2}"/>
    <cellStyle name="Millares 10 6 4 2" xfId="2094" xr:uid="{D74F869C-A8D3-450B-9561-63587C76D44D}"/>
    <cellStyle name="Millares 10 6 5" xfId="2095" xr:uid="{E992BC7A-B7E8-4239-B6E0-A8183A32BD0F}"/>
    <cellStyle name="Millares 10 7" xfId="2096" xr:uid="{67BA504C-DF11-4BA2-9BE7-EC0A5DEC4290}"/>
    <cellStyle name="Millares 10 7 2" xfId="2097" xr:uid="{C071A58E-A1E4-42F7-94D8-744F8A545F24}"/>
    <cellStyle name="Millares 10 7 2 2" xfId="2098" xr:uid="{F6A6CA48-1D6A-47C3-9FAD-46F0284FFCBE}"/>
    <cellStyle name="Millares 10 7 3" xfId="2099" xr:uid="{CF577A2F-0CBE-49BE-9E2B-C4261058D7CF}"/>
    <cellStyle name="Millares 10 7 3 2" xfId="2100" xr:uid="{6298A1AE-B6B4-4257-8E40-C1E96B479086}"/>
    <cellStyle name="Millares 10 7 4" xfId="2101" xr:uid="{03C4F31D-5ACF-43CD-8EF4-64CCA86B3E25}"/>
    <cellStyle name="Millares 10 7 4 2" xfId="2102" xr:uid="{8BAA84DB-BCC4-41DD-9742-60956BAA05DE}"/>
    <cellStyle name="Millares 10 7 5" xfId="2103" xr:uid="{F2924D32-B005-4F5C-8762-7350DFC8F561}"/>
    <cellStyle name="Millares 10 8" xfId="2104" xr:uid="{36878FDB-4814-48D6-9D05-20BCEC1320A8}"/>
    <cellStyle name="Millares 10 8 2" xfId="2105" xr:uid="{25726C90-8740-42BB-8CAF-4B7289DEE3B9}"/>
    <cellStyle name="Millares 10 8 2 2" xfId="2106" xr:uid="{CDB7C847-1E80-40FE-91B8-6CDDF21B8FB4}"/>
    <cellStyle name="Millares 10 8 3" xfId="2107" xr:uid="{36772985-4D59-4266-97DE-43AB91BB190C}"/>
    <cellStyle name="Millares 10 8 3 2" xfId="2108" xr:uid="{84AE6DC6-6E2F-4C3A-A615-03AB1C6D826A}"/>
    <cellStyle name="Millares 10 8 4" xfId="2109" xr:uid="{7EEB8E41-5628-4AEA-83BB-8DC6DC124D69}"/>
    <cellStyle name="Millares 10 8 4 2" xfId="2110" xr:uid="{B042E525-2108-45A8-AD0C-7606564837D5}"/>
    <cellStyle name="Millares 10 8 5" xfId="2111" xr:uid="{9C0AC983-2A83-42FC-B01D-29C0956CB0A3}"/>
    <cellStyle name="Millares 10 9" xfId="2112" xr:uid="{7A3609FF-F3B2-4239-B88A-65B46E003BD0}"/>
    <cellStyle name="Millares 10 9 2" xfId="2113" xr:uid="{7E2D30DD-4040-4915-954E-122823D32251}"/>
    <cellStyle name="Millares 10 9 2 2" xfId="2114" xr:uid="{F41692A0-399C-44D0-BFDA-E6EFAE6257B3}"/>
    <cellStyle name="Millares 10 9 3" xfId="2115" xr:uid="{5D0D6E98-D4E1-49A2-94D8-AE1E19053065}"/>
    <cellStyle name="Millares 10 9 3 2" xfId="2116" xr:uid="{015CD141-F63D-43A1-88D8-5522F3498708}"/>
    <cellStyle name="Millares 10 9 4" xfId="2117" xr:uid="{59AAD90D-A653-4567-B569-235E7A029FB1}"/>
    <cellStyle name="Millares 10 9 4 2" xfId="2118" xr:uid="{87A6F549-9AC0-4031-9637-B4DD9C27C98E}"/>
    <cellStyle name="Millares 10 9 5" xfId="2119" xr:uid="{7C2FA3CE-845E-407F-8E7C-1CC4D2C1A4C3}"/>
    <cellStyle name="Millares 100" xfId="2120" xr:uid="{3B423A20-8EC7-47AE-8FE2-4F94EF437B66}"/>
    <cellStyle name="Millares 100 10" xfId="2121" xr:uid="{CB5916FA-158A-4DF4-96B0-6D889B546D7F}"/>
    <cellStyle name="Millares 100 11" xfId="612" xr:uid="{11F93434-97F8-4269-91EA-30B6531FBCF4}"/>
    <cellStyle name="Millares 100 11 2" xfId="12879" xr:uid="{45D09DF1-1778-4CD2-8573-C8B92C7DB0A5}"/>
    <cellStyle name="Millares 100 11 3" xfId="20224" xr:uid="{907E05DB-64B0-4000-80AE-5FCD38F20B92}"/>
    <cellStyle name="Millares 100 11 3 2" xfId="22958" xr:uid="{0FF28183-5E9C-46DC-8034-E3E590138F84}"/>
    <cellStyle name="Millares 100 11 3 2 2" xfId="28514" xr:uid="{05CA6927-998A-4398-A398-3296C816B465}"/>
    <cellStyle name="Millares 100 11 3 2 3" xfId="34008" xr:uid="{150D8323-1717-4D33-B609-0AACAF9585E9}"/>
    <cellStyle name="Millares 100 11 3 2 4" xfId="39492" xr:uid="{700D9047-062D-4B8C-8A9D-263423A12F55}"/>
    <cellStyle name="Millares 100 11 3 3" xfId="25785" xr:uid="{A3D7A051-1BF4-43E6-B4D4-56BFBB7341A1}"/>
    <cellStyle name="Millares 100 11 3 4" xfId="31279" xr:uid="{4F07801E-30D6-41E7-A12F-CDFBA7CD3080}"/>
    <cellStyle name="Millares 100 11 3 5" xfId="36763" xr:uid="{8076819F-048C-47DB-93DE-A2D499FCE839}"/>
    <cellStyle name="Millares 100 11 4" xfId="7648" xr:uid="{69CC40B9-11AC-463A-9429-E742FAABB513}"/>
    <cellStyle name="Millares 100 11 5" xfId="20352" xr:uid="{E4169E3B-8760-46BB-9A65-3D0044EBCCED}"/>
    <cellStyle name="Millares 100 11 5 2" xfId="25908" xr:uid="{3A99B03C-AD39-4646-8186-5462DCEFC9D6}"/>
    <cellStyle name="Millares 100 11 5 3" xfId="31402" xr:uid="{22C17FA2-0AB0-465C-840B-1DB51796624C}"/>
    <cellStyle name="Millares 100 11 5 4" xfId="36886" xr:uid="{AD57A310-DFF1-42D9-9DB5-66314CF3A189}"/>
    <cellStyle name="Millares 100 11 6" xfId="23179" xr:uid="{D144107F-1ED3-41CC-B194-5D8D9F0699E9}"/>
    <cellStyle name="Millares 100 11 7" xfId="28671" xr:uid="{270BD393-691F-435B-A637-3BF6DE81727C}"/>
    <cellStyle name="Millares 100 11 8" xfId="34155" xr:uid="{C17EDFC1-CDC4-4883-B275-C6BAA56B2366}"/>
    <cellStyle name="Millares 100 11 9" xfId="40442" xr:uid="{B1640B7F-9E20-440F-B19C-F7F18E8EF348}"/>
    <cellStyle name="Millares 100 12" xfId="7547" xr:uid="{416BC8DA-B194-4FE3-A315-DAE366446068}"/>
    <cellStyle name="Millares 100 12 2" xfId="20241" xr:uid="{8C215F9B-A2E0-4F7E-9468-B187BFA061AC}"/>
    <cellStyle name="Millares 100 12 2 2" xfId="22975" xr:uid="{803DC68E-C0F8-4CB3-97B3-D665F258D48C}"/>
    <cellStyle name="Millares 100 12 2 2 2" xfId="28531" xr:uid="{19ECFF5F-B382-4547-BD48-632933B8D911}"/>
    <cellStyle name="Millares 100 12 2 2 3" xfId="34025" xr:uid="{D968786E-9F9A-4F1B-800E-2AE6C39F0DED}"/>
    <cellStyle name="Millares 100 12 2 2 4" xfId="39509" xr:uid="{B8001526-9B82-457D-B3C8-C05886F82B46}"/>
    <cellStyle name="Millares 100 12 2 3" xfId="25802" xr:uid="{A8424E9E-33DC-425E-A893-3D5B3EF7651C}"/>
    <cellStyle name="Millares 100 12 2 4" xfId="31296" xr:uid="{B04795F8-8323-4EA9-ACB4-442A91DBB3CA}"/>
    <cellStyle name="Millares 100 12 2 5" xfId="36780" xr:uid="{7F1CD7A9-2FF1-403D-8044-B6DB04034033}"/>
    <cellStyle name="Millares 100 12 3" xfId="20431" xr:uid="{AC668227-80C6-4073-B1A7-F4953B78CC2A}"/>
    <cellStyle name="Millares 100 12 3 2" xfId="25987" xr:uid="{E14F5E06-845C-415B-ACFC-9367A594F101}"/>
    <cellStyle name="Millares 100 12 3 3" xfId="31481" xr:uid="{DAA3CF4D-3E6D-45D2-854E-0731BC48F9DF}"/>
    <cellStyle name="Millares 100 12 3 4" xfId="36965" xr:uid="{553E44A7-270C-45D7-9BD6-9867B9B534D3}"/>
    <cellStyle name="Millares 100 12 4" xfId="23258" xr:uid="{8894395F-D30A-46DA-91C2-7DC5188C9055}"/>
    <cellStyle name="Millares 100 12 5" xfId="28750" xr:uid="{F51E58BA-4989-425A-BB8B-CA78CA1C8895}"/>
    <cellStyle name="Millares 100 12 6" xfId="34234" xr:uid="{96CB0D43-911A-4F2C-BAEB-AC3A9C831260}"/>
    <cellStyle name="Millares 100 13" xfId="7608" xr:uid="{1F7A4224-3A9B-424E-A39B-8F706916195B}"/>
    <cellStyle name="Millares 100 13 2" xfId="20492" xr:uid="{DD84005D-BD0C-415F-9A42-EC1857F48976}"/>
    <cellStyle name="Millares 100 13 2 2" xfId="26048" xr:uid="{E8583E5D-624C-4AA5-9106-3341DA809B0D}"/>
    <cellStyle name="Millares 100 13 2 3" xfId="31542" xr:uid="{2245605E-8585-437B-87FE-A5EDB9659A08}"/>
    <cellStyle name="Millares 100 13 2 4" xfId="37026" xr:uid="{D4C6FC92-7681-402C-959A-EAD17E02CAC7}"/>
    <cellStyle name="Millares 100 13 3" xfId="23319" xr:uid="{8595A4B0-4235-410E-8EA3-84FAD144550F}"/>
    <cellStyle name="Millares 100 13 4" xfId="28813" xr:uid="{31BD506E-408A-4F17-A150-70A16CE760C7}"/>
    <cellStyle name="Millares 100 13 5" xfId="34297" xr:uid="{F71653B8-37CA-4747-8B90-BDD152E2BA46}"/>
    <cellStyle name="Millares 100 2" xfId="2122" xr:uid="{63289D89-36DA-49B2-8A34-83A04DD42F57}"/>
    <cellStyle name="Millares 100 2 2" xfId="2123" xr:uid="{ABE676D0-1FCD-435D-B5D0-CA59B28551E7}"/>
    <cellStyle name="Millares 100 2 2 2" xfId="2124" xr:uid="{036C0A48-7169-4555-A123-4F37E6D12A46}"/>
    <cellStyle name="Millares 100 2 3" xfId="2125" xr:uid="{58AB6AF9-5D51-468D-B211-C8E4ED84D112}"/>
    <cellStyle name="Millares 100 2 3 2" xfId="2126" xr:uid="{39FE8930-A797-4B90-984B-157FA2DC5E41}"/>
    <cellStyle name="Millares 100 2 4" xfId="2127" xr:uid="{A1C7625F-2017-485A-B225-29D007323098}"/>
    <cellStyle name="Millares 100 2 4 2" xfId="2128" xr:uid="{9C3F3D26-A9E0-4310-A820-4BEE9CC2C7A1}"/>
    <cellStyle name="Millares 100 2 5" xfId="2129" xr:uid="{E4377876-E974-4C3A-9678-A3152A8C5432}"/>
    <cellStyle name="Millares 100 3" xfId="2130" xr:uid="{B4041165-221F-4149-A05A-2F4266A63753}"/>
    <cellStyle name="Millares 100 3 2" xfId="2131" xr:uid="{8079E02C-C156-4D2B-B608-5BC31FECBD4C}"/>
    <cellStyle name="Millares 100 4" xfId="2132" xr:uid="{F979AFAE-3886-4FC4-A2A0-66761622466F}"/>
    <cellStyle name="Millares 100 4 2" xfId="2133" xr:uid="{69505D6B-ACA8-40A5-85BE-44BD52C2AD4E}"/>
    <cellStyle name="Millares 100 4 3" xfId="2134" xr:uid="{C569A27F-32CA-405E-A495-D79A2EEEEFDE}"/>
    <cellStyle name="Millares 100 4 4" xfId="2135" xr:uid="{B3EF339A-6324-4C3D-8FB3-23CCDD6628D1}"/>
    <cellStyle name="Millares 100 5" xfId="2136" xr:uid="{EEBAF259-08B0-4978-A33B-AEEDC2D63B1E}"/>
    <cellStyle name="Millares 100 5 2" xfId="2137" xr:uid="{15943082-7988-465E-9E1E-06E3EA4041E1}"/>
    <cellStyle name="Millares 100 5 3" xfId="2138" xr:uid="{60D559C1-3511-4D62-990D-2CE7DE2B2DD0}"/>
    <cellStyle name="Millares 100 6" xfId="2139" xr:uid="{E45095D2-B1B0-4A9B-B5EE-F90D639B0843}"/>
    <cellStyle name="Millares 100 6 2" xfId="2140" xr:uid="{DF915FA7-B59A-4288-AC13-512BE98AAC4B}"/>
    <cellStyle name="Millares 100 7" xfId="2141" xr:uid="{AF60300A-BE10-4834-A71A-01A88338BB2E}"/>
    <cellStyle name="Millares 100 8" xfId="2142" xr:uid="{EE1FB62A-6C8B-49FD-B185-1AF285A750BF}"/>
    <cellStyle name="Millares 100 9" xfId="2143" xr:uid="{13FD6167-77CE-4620-8C73-6F091B1A2AB2}"/>
    <cellStyle name="Millares 101" xfId="2144" xr:uid="{44E177CF-86F4-4162-9294-E0703222453E}"/>
    <cellStyle name="Millares 101 10" xfId="2145" xr:uid="{F43DE850-16D5-4E32-AA2B-C918407DFFA9}"/>
    <cellStyle name="Millares 101 11" xfId="7464" xr:uid="{053E0116-3576-4594-9A17-A0CEC77F8F30}"/>
    <cellStyle name="Millares 101 11 2" xfId="12880" xr:uid="{12B8BEDB-3D92-4A73-86E5-4F730AEDAAD8}"/>
    <cellStyle name="Millares 101 11 3" xfId="20223" xr:uid="{21E44C9E-3932-4610-A7F3-685FC54E868C}"/>
    <cellStyle name="Millares 101 11 4" xfId="7649" xr:uid="{581A9B67-65D6-4038-B579-471206D51444}"/>
    <cellStyle name="Millares 101 2" xfId="2146" xr:uid="{D886A5DA-72D1-4539-8815-DEF078788BFD}"/>
    <cellStyle name="Millares 101 2 2" xfId="2147" xr:uid="{33AB6B83-A2C4-446E-85EA-5E269D4F6E69}"/>
    <cellStyle name="Millares 101 2 2 2" xfId="2148" xr:uid="{CC711B8D-09A4-4D08-830B-666D343E926A}"/>
    <cellStyle name="Millares 101 2 2 2 2" xfId="2149" xr:uid="{7BF830B3-E79F-4489-9E69-065A2DC7247C}"/>
    <cellStyle name="Millares 101 2 2 3" xfId="2150" xr:uid="{D96DC399-F4A0-4EBE-B20D-799602DC822E}"/>
    <cellStyle name="Millares 101 2 2 4" xfId="2151" xr:uid="{733C259D-0462-48C2-8DF1-1FA3A682D56F}"/>
    <cellStyle name="Millares 101 2 3" xfId="2152" xr:uid="{AD45B164-ACF5-41EF-8CA9-1C5829DB9082}"/>
    <cellStyle name="Millares 101 2 3 2" xfId="2153" xr:uid="{F6453E7E-D978-4451-9894-707F3C04DAFD}"/>
    <cellStyle name="Millares 101 2 4" xfId="2154" xr:uid="{5786F15D-E674-4C12-AB6E-84856CAEEEFE}"/>
    <cellStyle name="Millares 101 2 5" xfId="2155" xr:uid="{E03A48CB-7CF3-42FF-8562-F9A683152443}"/>
    <cellStyle name="Millares 101 2 6" xfId="2156" xr:uid="{A5F8A893-2C4D-411E-9F4A-578F0084B7BF}"/>
    <cellStyle name="Millares 101 2 6 2" xfId="2157" xr:uid="{EA3DDDDD-8FD6-4EA0-8A54-BA26CD876833}"/>
    <cellStyle name="Millares 101 2 7" xfId="2158" xr:uid="{EC19D667-D00A-4A6D-9D14-78A7E185D486}"/>
    <cellStyle name="Millares 101 2 8" xfId="2159" xr:uid="{516AC221-3C3A-4542-95DB-D98932BA424B}"/>
    <cellStyle name="Millares 101 3" xfId="2160" xr:uid="{ABDDB8D8-9BDD-4992-A4B1-9CE6785BAC63}"/>
    <cellStyle name="Millares 101 4" xfId="2161" xr:uid="{C3F126A9-E8AB-45A5-AB17-2FFBEEE6EDD9}"/>
    <cellStyle name="Millares 101 4 2" xfId="2162" xr:uid="{39814811-28C0-4387-B0D9-AF87FCC5582D}"/>
    <cellStyle name="Millares 101 4 3" xfId="2163" xr:uid="{60C7677B-BE47-4C45-A326-B59D27CFAB17}"/>
    <cellStyle name="Millares 101 5" xfId="2164" xr:uid="{1B244170-5F07-49D5-BDA1-F79CABE5F27C}"/>
    <cellStyle name="Millares 101 5 2" xfId="2165" xr:uid="{21F2A397-EF8E-4207-A9A8-766F0CF735F6}"/>
    <cellStyle name="Millares 101 6" xfId="2166" xr:uid="{7BB01030-4689-41C8-94AF-9AC2352CC658}"/>
    <cellStyle name="Millares 101 6 2" xfId="2167" xr:uid="{20E7725D-5E3A-40CA-AB9D-49C538CD548A}"/>
    <cellStyle name="Millares 101 7" xfId="2168" xr:uid="{B82B6E2E-0576-457D-857D-7809828BD355}"/>
    <cellStyle name="Millares 101 8" xfId="2169" xr:uid="{1218EC42-7627-4C42-9C2B-BB4E213C1E87}"/>
    <cellStyle name="Millares 101 9" xfId="2170" xr:uid="{93A2771C-606C-42BA-BA1B-0C27B9123465}"/>
    <cellStyle name="Millares 102" xfId="2171" xr:uid="{F16779E5-2EA5-4D9F-BCFC-38DE61C7FA32}"/>
    <cellStyle name="Millares 102 2" xfId="2172" xr:uid="{E66F0DF0-28BD-4E5F-A8DE-54A26C2089BD}"/>
    <cellStyle name="Millares 102 2 2" xfId="2173" xr:uid="{3A053761-04BF-4991-AC92-F41CE01B572D}"/>
    <cellStyle name="Millares 102 2 2 2" xfId="2174" xr:uid="{5CB8C1A7-FC05-4AE0-8CEA-9611C22D31A6}"/>
    <cellStyle name="Millares 102 2 3" xfId="2175" xr:uid="{788FE61D-C0FF-4C00-A080-2869C04F19AC}"/>
    <cellStyle name="Millares 102 2 3 2" xfId="2176" xr:uid="{10E58C40-8A79-4FF7-A03A-D2B71A11773B}"/>
    <cellStyle name="Millares 102 2 4" xfId="2177" xr:uid="{F172FF2A-B86A-4BEC-9DFF-B396D89E330B}"/>
    <cellStyle name="Millares 102 2 5" xfId="2178" xr:uid="{4FE85027-74E9-4DD4-81FB-A667EE477ACA}"/>
    <cellStyle name="Millares 102 3" xfId="2179" xr:uid="{110C4EB4-0856-4328-9641-4A4867850C16}"/>
    <cellStyle name="Millares 102 3 2" xfId="2180" xr:uid="{50D78284-CC14-44E7-989E-F27A21EECA1C}"/>
    <cellStyle name="Millares 102 3 2 2" xfId="2181" xr:uid="{480926AD-FCAB-4898-A752-35432A9A472D}"/>
    <cellStyle name="Millares 102 4" xfId="2182" xr:uid="{5DF30C43-630E-4002-BB14-018A2CCFB087}"/>
    <cellStyle name="Millares 102 4 2" xfId="2183" xr:uid="{62BD4B89-0C4E-4842-9020-84B2B6ACBBD9}"/>
    <cellStyle name="Millares 102 4 3" xfId="12881" xr:uid="{57D597C0-B729-49B8-9EF8-43AEE4E425D0}"/>
    <cellStyle name="Millares 103" xfId="2184" xr:uid="{8452AD80-36D4-4FA2-88FC-8D80DC638DED}"/>
    <cellStyle name="Millares 103 2" xfId="2185" xr:uid="{23407FE3-B61A-49DE-9158-27862D764813}"/>
    <cellStyle name="Millares 103 2 2" xfId="2186" xr:uid="{179516D1-5346-4180-AEF0-70E73C15FE16}"/>
    <cellStyle name="Millares 103 2 3" xfId="2187" xr:uid="{15AA74A5-5268-446D-9EF2-8A2B12381F09}"/>
    <cellStyle name="Millares 103 3" xfId="2188" xr:uid="{C49D8778-F0F1-4C52-B3AB-A2C071A13E90}"/>
    <cellStyle name="Millares 103 3 2" xfId="2189" xr:uid="{C29FC6E6-568B-44D2-90C7-78FCD1BEF039}"/>
    <cellStyle name="Millares 103 3 2 2" xfId="2190" xr:uid="{2B508409-D0B1-4641-96E5-45068541FAEE}"/>
    <cellStyle name="Millares 103 3 2 2 2" xfId="12882" xr:uid="{35BB6B2D-E83B-49E8-839F-C85D624BCDEA}"/>
    <cellStyle name="Millares 103 3 2 2 3" xfId="15688" xr:uid="{3C551B18-2400-481E-A509-971DDF992D62}"/>
    <cellStyle name="Millares 103 3 3" xfId="2191" xr:uid="{E1EC278C-41A1-41ED-86C8-8B9466B55BFD}"/>
    <cellStyle name="Millares 103 3 3 2" xfId="12883" xr:uid="{36E250FF-7362-4C4B-AB4E-926D816CDE4E}"/>
    <cellStyle name="Millares 103 3 3 3" xfId="15689" xr:uid="{66E2754F-A531-48BC-9775-4D8A3A7C443E}"/>
    <cellStyle name="Millares 103 3 4" xfId="2192" xr:uid="{141C61BC-4765-4B4A-A2BC-09A828A0FB67}"/>
    <cellStyle name="Millares 103 3 5" xfId="7650" xr:uid="{A2CDE1EB-01EC-4264-9D39-B766C5F48D04}"/>
    <cellStyle name="Millares 103 4" xfId="2193" xr:uid="{5938D3CE-A869-42EA-B709-A3C8C75E23EB}"/>
    <cellStyle name="Millares 103 4 2" xfId="2194" xr:uid="{AA4ED9F6-522A-4E60-884D-4CAE40A99CFF}"/>
    <cellStyle name="Millares 103 4 2 2" xfId="2195" xr:uid="{F8A74390-9E7E-4EF0-AE4B-68BA4FE92551}"/>
    <cellStyle name="Millares 103 5" xfId="2196" xr:uid="{63C41EC3-8268-4D15-9026-20B547B19E32}"/>
    <cellStyle name="Millares 103 6" xfId="2197" xr:uid="{DF63C2AF-1F98-4744-B962-120679CD3D1B}"/>
    <cellStyle name="Millares 103 6 2" xfId="12884" xr:uid="{BE68BF46-EDCE-4E35-9C10-60057514393D}"/>
    <cellStyle name="Millares 103 6 3" xfId="15690" xr:uid="{2B788969-5392-4F62-B9C9-72962E9BC879}"/>
    <cellStyle name="Millares 104" xfId="2198" xr:uid="{D11F27C2-02B7-4664-AC41-B0C71DBAFF54}"/>
    <cellStyle name="Millares 104 2" xfId="2199" xr:uid="{378AE811-FB84-4C78-8DB2-5FB59441C330}"/>
    <cellStyle name="Millares 104 2 2" xfId="2200" xr:uid="{A5AE5CC4-B82D-46FF-A208-BF4FAA152B57}"/>
    <cellStyle name="Millares 104 2 3" xfId="2201" xr:uid="{BD58B662-C01F-42A3-920D-92862B71F719}"/>
    <cellStyle name="Millares 104 3" xfId="2202" xr:uid="{4F450C59-757B-44B1-BCB6-BA55C13F7FFB}"/>
    <cellStyle name="Millares 104 3 2" xfId="2203" xr:uid="{E6B311E4-1C7D-4F1D-A9BE-BE4656DAC513}"/>
    <cellStyle name="Millares 104 3 2 2" xfId="2204" xr:uid="{95B6B4F6-C4A5-4798-B7B2-8624E13CC5B2}"/>
    <cellStyle name="Millares 104 3 2 2 2" xfId="12885" xr:uid="{CB1A9470-0E04-4488-960B-B93142E36C1E}"/>
    <cellStyle name="Millares 104 3 2 2 3" xfId="15691" xr:uid="{76F2DADE-9E4B-4B64-A386-1092799227D1}"/>
    <cellStyle name="Millares 104 3 3" xfId="2205" xr:uid="{65F85375-F175-482F-80F1-8A887E0CCBE1}"/>
    <cellStyle name="Millares 104 3 4" xfId="7651" xr:uid="{156BA81F-903C-449D-B715-A071F6B30ABB}"/>
    <cellStyle name="Millares 104 4" xfId="2206" xr:uid="{323941E3-36D1-448B-92FD-29F4E30D8A33}"/>
    <cellStyle name="Millares 104 4 2" xfId="2207" xr:uid="{34FF8B52-4A2D-44F8-BD28-E90F6B69CFE6}"/>
    <cellStyle name="Millares 104 5" xfId="2208" xr:uid="{FA2ED44B-7F95-4F31-ACD4-FFE72A2C1362}"/>
    <cellStyle name="Millares 105" xfId="2209" xr:uid="{5346BBC9-5D49-4427-B74A-C2E8610B83B2}"/>
    <cellStyle name="Millares 105 10" xfId="2210" xr:uid="{201B0F89-AA18-402B-9F0F-7470264AFCCD}"/>
    <cellStyle name="Millares 105 11" xfId="7463" xr:uid="{EE5ABB29-D4DB-470E-92B8-DBD538518F9E}"/>
    <cellStyle name="Millares 105 11 2" xfId="12886" xr:uid="{79F6637E-C0EE-4E7F-A3FE-4EEAD5FEBD2C}"/>
    <cellStyle name="Millares 105 11 3" xfId="20222" xr:uid="{9F9BD838-2493-4ADB-AE06-F450EF245508}"/>
    <cellStyle name="Millares 105 11 3 2" xfId="22957" xr:uid="{820B74E3-7FE8-42DF-89A3-E74FE9E4D6BE}"/>
    <cellStyle name="Millares 105 11 3 2 2" xfId="28513" xr:uid="{FA43D78D-BC3A-4859-BF69-C112039860EE}"/>
    <cellStyle name="Millares 105 11 3 2 3" xfId="34007" xr:uid="{E0F46E4F-25E7-45A6-A98E-AB5D3B94D05A}"/>
    <cellStyle name="Millares 105 11 3 2 4" xfId="39491" xr:uid="{C77D05B1-CCD5-46C9-9DC3-ED9B725BA21D}"/>
    <cellStyle name="Millares 105 11 3 3" xfId="25784" xr:uid="{CC0EBE9F-FC89-4DF2-A277-268AB1B5A73A}"/>
    <cellStyle name="Millares 105 11 3 4" xfId="31278" xr:uid="{B2C07856-C8B7-4120-8F98-7D295C74EB36}"/>
    <cellStyle name="Millares 105 11 3 5" xfId="36762" xr:uid="{9B54A72A-8C55-48F7-A42A-A5FE7681C973}"/>
    <cellStyle name="Millares 105 11 4" xfId="7652" xr:uid="{6F47D5EA-EFEF-4918-901D-179EC5DDDDF6}"/>
    <cellStyle name="Millares 105 11 5" xfId="20351" xr:uid="{55CDD660-A8D8-41AE-8C1A-4D8CFDFC2373}"/>
    <cellStyle name="Millares 105 11 5 2" xfId="25907" xr:uid="{7988998A-C6F1-4B11-9C72-467BAF7F17C7}"/>
    <cellStyle name="Millares 105 11 5 3" xfId="31401" xr:uid="{15799EE0-878B-4E13-BFBA-D9BB10CC39B9}"/>
    <cellStyle name="Millares 105 11 5 4" xfId="36885" xr:uid="{6F72BA1E-9A53-4D2A-8F97-C8C941790ECC}"/>
    <cellStyle name="Millares 105 11 6" xfId="23178" xr:uid="{901B417A-00EC-4E85-9E7E-35B6F9E06AAC}"/>
    <cellStyle name="Millares 105 11 7" xfId="28670" xr:uid="{26691C7F-BF65-4605-BE24-966400E84A83}"/>
    <cellStyle name="Millares 105 11 8" xfId="34154" xr:uid="{3FA64739-C1FF-4491-9E24-3B2800FC8456}"/>
    <cellStyle name="Millares 105 12" xfId="7548" xr:uid="{623090F5-4AED-4C7F-9330-2FC5CEE4C268}"/>
    <cellStyle name="Millares 105 12 2" xfId="20242" xr:uid="{99141EB0-5EE8-48C6-BCDA-BCFF73052F70}"/>
    <cellStyle name="Millares 105 12 2 2" xfId="22976" xr:uid="{A8FB74C9-7FE2-4C6E-B505-060AACBB2C29}"/>
    <cellStyle name="Millares 105 12 2 2 2" xfId="28532" xr:uid="{980D4B9C-7559-4906-BFC8-5E6C85B192D8}"/>
    <cellStyle name="Millares 105 12 2 2 3" xfId="34026" xr:uid="{13B827FC-7F18-4163-85F8-ADD7E1190B9C}"/>
    <cellStyle name="Millares 105 12 2 2 4" xfId="39510" xr:uid="{C2AA46ED-6EE7-4817-A36D-A2B7F78FEEDF}"/>
    <cellStyle name="Millares 105 12 2 3" xfId="25803" xr:uid="{CFDF1549-3CE1-42D5-BCA7-E125F49F08CC}"/>
    <cellStyle name="Millares 105 12 2 4" xfId="31297" xr:uid="{0A5BCD3D-C293-4710-9416-13FED7F3C163}"/>
    <cellStyle name="Millares 105 12 2 5" xfId="36781" xr:uid="{949C03D8-F91E-4392-8C8C-4E93C7E3F1DE}"/>
    <cellStyle name="Millares 105 12 3" xfId="20432" xr:uid="{8B0BE473-3115-4D67-87FB-E0C2745EEF25}"/>
    <cellStyle name="Millares 105 12 3 2" xfId="25988" xr:uid="{87AA2291-C37E-4A7D-88AA-9C918C2B6FD7}"/>
    <cellStyle name="Millares 105 12 3 3" xfId="31482" xr:uid="{392F8826-BF0F-4FD9-9E0C-1E726852839C}"/>
    <cellStyle name="Millares 105 12 3 4" xfId="36966" xr:uid="{0BCF63EA-5CE1-499D-BA1C-AF0A7954291F}"/>
    <cellStyle name="Millares 105 12 4" xfId="23259" xr:uid="{3F02DF67-B0F8-41C7-A7C2-A3B7A69FF82E}"/>
    <cellStyle name="Millares 105 12 5" xfId="28751" xr:uid="{D3D38A41-75D1-4051-B92C-345172BAD1B0}"/>
    <cellStyle name="Millares 105 12 6" xfId="34235" xr:uid="{CEC5E55B-7B29-46F1-97F2-60DAD869D367}"/>
    <cellStyle name="Millares 105 13" xfId="7607" xr:uid="{204F2992-3402-40A5-8D37-368865B07CA7}"/>
    <cellStyle name="Millares 105 13 2" xfId="20491" xr:uid="{4E5A3D57-0FAD-48F2-ADF1-1249EE7AB23F}"/>
    <cellStyle name="Millares 105 13 2 2" xfId="26047" xr:uid="{D0BE18EE-C6BC-466F-BE61-121439B681D3}"/>
    <cellStyle name="Millares 105 13 2 3" xfId="31541" xr:uid="{41C27B87-2A72-4F40-9DEB-8EA1A55433F4}"/>
    <cellStyle name="Millares 105 13 2 4" xfId="37025" xr:uid="{1FB6B7AD-D8A0-480D-A534-01AA0990CF8E}"/>
    <cellStyle name="Millares 105 13 3" xfId="23318" xr:uid="{17580530-4DB0-4F1B-810E-6AA1AAABD803}"/>
    <cellStyle name="Millares 105 13 4" xfId="28812" xr:uid="{B0FDEA6B-932C-4EB2-8F0C-836CE68DFFEC}"/>
    <cellStyle name="Millares 105 13 5" xfId="34296" xr:uid="{D47A5C69-906B-4E82-A9AB-42547E3F9534}"/>
    <cellStyle name="Millares 105 2" xfId="2211" xr:uid="{A2D68BE2-E021-4BBB-A469-200619CD7BDF}"/>
    <cellStyle name="Millares 105 2 2" xfId="2212" xr:uid="{07791CCF-E380-4E54-B8EA-3C8DA2AB2572}"/>
    <cellStyle name="Millares 105 2 2 2" xfId="2213" xr:uid="{CEB613BA-0ACC-45C1-B635-A84B6D8FDD23}"/>
    <cellStyle name="Millares 105 2 3" xfId="2214" xr:uid="{E11BB658-2E5C-4161-97B8-E4C97F671631}"/>
    <cellStyle name="Millares 105 2 3 2" xfId="2215" xr:uid="{24D589D0-34A7-4EC3-ABDD-5C7B01E2773A}"/>
    <cellStyle name="Millares 105 2 4" xfId="2216" xr:uid="{333E11E1-B81F-4403-BCB7-4D93A5F33561}"/>
    <cellStyle name="Millares 105 2 4 2" xfId="2217" xr:uid="{6DCBA84B-E493-465B-9EA9-27EADB9BED29}"/>
    <cellStyle name="Millares 105 2 5" xfId="2218" xr:uid="{1E3A4C58-19F4-4395-A513-FA6DB9B2F954}"/>
    <cellStyle name="Millares 105 3" xfId="2219" xr:uid="{7FE9E60E-3DAE-4141-8717-07F5E8E7865F}"/>
    <cellStyle name="Millares 105 3 2" xfId="2220" xr:uid="{3909A187-DAFF-4B61-AB84-3A390D647510}"/>
    <cellStyle name="Millares 105 3 2 2" xfId="2221" xr:uid="{E712673C-2E8C-400D-B7A9-85383FA7E8E1}"/>
    <cellStyle name="Millares 105 3 2 3" xfId="2222" xr:uid="{E514C31C-E82F-40A4-B30C-830239C6210F}"/>
    <cellStyle name="Millares 105 3 3" xfId="2223" xr:uid="{68D3A247-7B37-45D2-B6FB-787B38DEB378}"/>
    <cellStyle name="Millares 105 3 4" xfId="2224" xr:uid="{0EB2BB16-05DC-4152-9136-77D39D0C7813}"/>
    <cellStyle name="Millares 105 3 4 2" xfId="12887" xr:uid="{3C473CC1-4C5F-4C99-BBBC-CC3B420CD00D}"/>
    <cellStyle name="Millares 105 3 4 3" xfId="15692" xr:uid="{E5785382-4857-4392-BB4A-0F8748A3980D}"/>
    <cellStyle name="Millares 105 3 5" xfId="2225" xr:uid="{668090D7-A064-4F19-B92B-B716DBD8A54D}"/>
    <cellStyle name="Millares 105 4" xfId="2226" xr:uid="{A4150AA1-721C-45B7-AE91-C7E62F2BF46B}"/>
    <cellStyle name="Millares 105 4 2" xfId="2227" xr:uid="{42DEEA03-D6F8-464F-B828-42CDDA364AED}"/>
    <cellStyle name="Millares 105 4 3" xfId="2228" xr:uid="{095FAFB6-1685-4DAF-AF00-3CCF3384EB12}"/>
    <cellStyle name="Millares 105 4 4" xfId="2229" xr:uid="{C048D60B-3415-4B9D-85C3-3A8DCE75D4F4}"/>
    <cellStyle name="Millares 105 4 5" xfId="2230" xr:uid="{3C9C5BF2-E2CD-43CB-AEF1-A82384C56AF2}"/>
    <cellStyle name="Millares 105 5" xfId="2231" xr:uid="{A4E14549-9A14-4E1A-8A0F-FC387652119D}"/>
    <cellStyle name="Millares 105 5 2" xfId="2232" xr:uid="{A6FC3A9D-747E-45BC-8AF5-A42C0EC3DD50}"/>
    <cellStyle name="Millares 105 5 3" xfId="2233" xr:uid="{0869628E-6B7E-48F4-B920-7C641CF7F721}"/>
    <cellStyle name="Millares 105 6" xfId="2234" xr:uid="{439209F9-22CE-44E7-8912-1A52ABA20B8A}"/>
    <cellStyle name="Millares 105 6 2" xfId="2235" xr:uid="{D714CB34-FE99-4E3A-B47A-037D86B971B0}"/>
    <cellStyle name="Millares 105 6 3" xfId="12888" xr:uid="{DD724821-9493-4D08-A715-8917AE786C39}"/>
    <cellStyle name="Millares 105 6 4" xfId="15693" xr:uid="{A0BD444A-3338-4D76-9033-D0991F471FC0}"/>
    <cellStyle name="Millares 105 7" xfId="2236" xr:uid="{86BBD1BD-9793-4FC6-8D95-9F5684D0DE01}"/>
    <cellStyle name="Millares 105 7 2" xfId="2237" xr:uid="{E5FF09B6-E9B4-4198-8E65-28F43AE86A87}"/>
    <cellStyle name="Millares 105 8" xfId="2238" xr:uid="{02A7093D-7C93-4742-BA4E-C3F9A63E9763}"/>
    <cellStyle name="Millares 105 9" xfId="2239" xr:uid="{3E1D3C08-D2A8-48FF-9CFF-217ECFCF7B9B}"/>
    <cellStyle name="Millares 106" xfId="2240" xr:uid="{B5800A7D-7BC1-4CFF-9654-163C186B49B6}"/>
    <cellStyle name="Millares 106 2" xfId="2241" xr:uid="{0680B2C6-E06D-4BDB-BE8C-428A5193DF19}"/>
    <cellStyle name="Millares 106 2 2" xfId="2242" xr:uid="{37B766F1-85C1-42B2-AD77-2E5DCF6CC55E}"/>
    <cellStyle name="Millares 106 2 2 2" xfId="2243" xr:uid="{F61CFAD8-355B-4F4D-8BCC-E0A875FC2AC7}"/>
    <cellStyle name="Millares 106 2 3" xfId="2244" xr:uid="{99DF340A-BF5C-4BB3-9820-DCA4690D80BB}"/>
    <cellStyle name="Millares 106 2 3 2" xfId="2245" xr:uid="{1666F9A9-F982-48DF-B7F6-EEE560329579}"/>
    <cellStyle name="Millares 106 2 4" xfId="2246" xr:uid="{7E097620-1611-48C0-A8E6-C77F0C9E4A1E}"/>
    <cellStyle name="Millares 106 2 5" xfId="2247" xr:uid="{C113FC42-0E35-4CF7-8B6B-13D3DF1A2000}"/>
    <cellStyle name="Millares 106 3" xfId="2248" xr:uid="{33C14A44-765A-4E99-B247-F6B7583AF849}"/>
    <cellStyle name="Millares 106 3 2" xfId="2249" xr:uid="{ACDE8EE3-CAC7-42DC-8FB6-C53BCFB483EC}"/>
    <cellStyle name="Millares 106 3 2 2" xfId="2250" xr:uid="{3AD069DB-D880-4D81-B79A-F8D56D689D2F}"/>
    <cellStyle name="Millares 106 3 3" xfId="2251" xr:uid="{2F8FAE36-F5F8-451D-AA7A-A9D0EFE33D5C}"/>
    <cellStyle name="Millares 106 3 4" xfId="2252" xr:uid="{262E7B42-7210-48E0-BB41-62AC33BA528E}"/>
    <cellStyle name="Millares 106 3 4 2" xfId="12889" xr:uid="{33537433-13C6-41A3-98BF-88AE98E4C2A8}"/>
    <cellStyle name="Millares 106 3 4 3" xfId="15694" xr:uid="{71DDD9BB-B65D-41C2-B1AA-026412AE1D73}"/>
    <cellStyle name="Millares 106 4" xfId="2253" xr:uid="{34F2E9A4-A9A0-4A2C-BA1A-F12183AF971E}"/>
    <cellStyle name="Millares 106 5" xfId="2254" xr:uid="{5BEE578B-745A-40D9-9588-2CEBF0B7B003}"/>
    <cellStyle name="Millares 106 5 2" xfId="2255" xr:uid="{0427B67F-A653-42DF-B32A-71EA70E09A43}"/>
    <cellStyle name="Millares 106 5 3" xfId="12890" xr:uid="{A424A291-1191-4BEE-A645-CF0959FF5BF7}"/>
    <cellStyle name="Millares 106 5 4" xfId="15695" xr:uid="{9CA8E7F2-EDC1-4A04-B012-F6C6DDFE1727}"/>
    <cellStyle name="Millares 106 6" xfId="2256" xr:uid="{5AE14470-6DF0-4D1D-A981-8C4F271BE2B4}"/>
    <cellStyle name="Millares 106 6 2" xfId="2257" xr:uid="{851448D3-E142-4831-86E9-552A63EBB78D}"/>
    <cellStyle name="Millares 106 6 3" xfId="12891" xr:uid="{CD018A6E-8791-42FB-959A-25ADA5ED5EEE}"/>
    <cellStyle name="Millares 107" xfId="2258" xr:uid="{6D8664C8-B9B6-483F-A576-F5C8FE6169BC}"/>
    <cellStyle name="Millares 107 2" xfId="2259" xr:uid="{8373A29C-C59D-4541-846C-877E64F3AEEB}"/>
    <cellStyle name="Millares 107 2 2" xfId="2260" xr:uid="{A9CED092-1967-4ADF-9286-05A8E1A4DFF4}"/>
    <cellStyle name="Millares 107 2 2 2" xfId="2261" xr:uid="{4EB086F2-2874-426C-A527-98ECDE779420}"/>
    <cellStyle name="Millares 107 2 2 3" xfId="2262" xr:uid="{D15079A5-344B-4440-B9D8-57E92E8A6FE1}"/>
    <cellStyle name="Millares 107 2 3" xfId="2263" xr:uid="{399A7B58-D46C-4D47-96D4-977BDB8AE880}"/>
    <cellStyle name="Millares 107 2 3 2" xfId="2264" xr:uid="{147C1807-94BD-49D9-9670-BA39F5C7AD05}"/>
    <cellStyle name="Millares 107 2 4" xfId="2265" xr:uid="{C753133F-07DB-49D9-BA1C-FDD9CD085725}"/>
    <cellStyle name="Millares 107 2 4 2" xfId="12892" xr:uid="{E34C7FCA-2DFE-4C53-87FA-1733FBEAB55F}"/>
    <cellStyle name="Millares 107 2 4 3" xfId="15696" xr:uid="{1BDEE2E9-3189-4A1A-B703-8BA546125686}"/>
    <cellStyle name="Millares 107 2 5" xfId="2266" xr:uid="{4A185C93-8173-482F-BA74-34DD6F31073B}"/>
    <cellStyle name="Millares 107 3" xfId="2267" xr:uid="{A1A0914C-9ACD-420E-846F-40EF57773ED3}"/>
    <cellStyle name="Millares 107 3 2" xfId="2268" xr:uid="{4EDABBB8-97F6-472B-9FFF-0B9843BAE31D}"/>
    <cellStyle name="Millares 107 3 3" xfId="12893" xr:uid="{B21A2A55-3260-401B-92CC-A93F70C39F48}"/>
    <cellStyle name="Millares 107 4" xfId="2269" xr:uid="{BE6379E6-8D88-476B-B728-64D40DBED105}"/>
    <cellStyle name="Millares 107 4 2" xfId="2270" xr:uid="{BDDE2954-349B-4D77-90A6-DB8CEEDF1F28}"/>
    <cellStyle name="Millares 107 4 3" xfId="2271" xr:uid="{94069C68-2FC6-4DFD-B57B-4FC01C24B8F6}"/>
    <cellStyle name="Millares 107 5" xfId="2272" xr:uid="{C749E6B6-920A-433E-BAE2-79C5F3F37A46}"/>
    <cellStyle name="Millares 107 5 2" xfId="2273" xr:uid="{66DDD8D0-573E-4938-BB3B-2A84B1A1DDCF}"/>
    <cellStyle name="Millares 107 5 3" xfId="12894" xr:uid="{75CEA3E4-1CF9-4E8B-BF34-223E8BA1E2A3}"/>
    <cellStyle name="Millares 107 5 4" xfId="15697" xr:uid="{9B7E99EB-0224-43EE-9006-71C68512183B}"/>
    <cellStyle name="Millares 107 6" xfId="2274" xr:uid="{61A0B086-3547-4F5A-AA24-A5E9C68E2359}"/>
    <cellStyle name="Millares 107 6 2" xfId="2275" xr:uid="{D6486663-361A-4DC0-9F64-33C0E78240FB}"/>
    <cellStyle name="Millares 107 7" xfId="2276" xr:uid="{D7510408-8480-4D76-AEC5-40F39B80CFBF}"/>
    <cellStyle name="Millares 107 8" xfId="2277" xr:uid="{BE683A09-40C5-4451-8B0C-5624F941F011}"/>
    <cellStyle name="Millares 107 9" xfId="2278" xr:uid="{B1C58DA4-335E-4D7D-83F3-A5EB17EC194A}"/>
    <cellStyle name="Millares 108" xfId="2279" xr:uid="{D7CE2C46-55C8-4FD1-B499-F7BBAE38E5E7}"/>
    <cellStyle name="Millares 108 2" xfId="2280" xr:uid="{49606BBA-8A02-4408-82C3-6F4EDDC291F1}"/>
    <cellStyle name="Millares 108 3" xfId="2281" xr:uid="{23D13343-61D2-4C0E-9B87-4F7D2BC7CCF5}"/>
    <cellStyle name="Millares 108 3 2" xfId="2282" xr:uid="{A03EA734-2C2A-4951-9C54-ECB0023AD9B6}"/>
    <cellStyle name="Millares 108 4" xfId="2283" xr:uid="{228CD2D8-F938-422A-8B8C-6EEDD9EB860B}"/>
    <cellStyle name="Millares 108 4 2" xfId="2284" xr:uid="{60863EAD-27F5-4C0D-BF0C-7907C4D2466C}"/>
    <cellStyle name="Millares 108 5" xfId="2285" xr:uid="{04E6BA7E-2EE5-4C78-BF61-3DAD5EA47B7A}"/>
    <cellStyle name="Millares 108 6" xfId="2286" xr:uid="{C8B10348-59BB-47C3-87FE-79C3FBCDA4FF}"/>
    <cellStyle name="Millares 109" xfId="2287" xr:uid="{4B52AC0C-F65A-4F7B-968C-75EDAB1F1365}"/>
    <cellStyle name="Millares 109 2" xfId="2288" xr:uid="{54EA6522-ED97-4ADB-B60D-C83649B2711F}"/>
    <cellStyle name="Millares 109 3" xfId="2289" xr:uid="{88746CE9-C346-4955-A344-A4F3996E73BB}"/>
    <cellStyle name="Millares 109 3 2" xfId="2290" xr:uid="{D0ACBB09-9F29-484D-8061-1B73B06E963D}"/>
    <cellStyle name="Millares 109 4" xfId="2291" xr:uid="{A14998B5-6013-47AE-8F19-83B03EC44DCD}"/>
    <cellStyle name="Millares 109 4 2" xfId="2292" xr:uid="{39975CF2-B8EA-4F13-A4E3-A6409646EED2}"/>
    <cellStyle name="Millares 109 5" xfId="2293" xr:uid="{E00B9FAE-749F-4173-9369-9F68C50A99FE}"/>
    <cellStyle name="Millares 109 6" xfId="2294" xr:uid="{8746CD67-302B-446F-AA92-4CC414AFA820}"/>
    <cellStyle name="Millares 11" xfId="182" xr:uid="{9E701380-60FF-466F-A4E5-82D21FA9AB4A}"/>
    <cellStyle name="Millares 11 10" xfId="2296" xr:uid="{A6860CA0-FBD6-462A-BA40-F9BA2A271A47}"/>
    <cellStyle name="Millares 11 10 2" xfId="2297" xr:uid="{F5B3ED73-1D39-4F7B-AE23-6BD59A733264}"/>
    <cellStyle name="Millares 11 10 2 2" xfId="2298" xr:uid="{B9B155EA-4C85-4F9A-A0BF-32278309BAB0}"/>
    <cellStyle name="Millares 11 10 3" xfId="2299" xr:uid="{9179DE4F-4501-4E24-90E9-76C1E4BCC672}"/>
    <cellStyle name="Millares 11 10 3 2" xfId="2300" xr:uid="{5DF2B03B-7CDE-44F8-80EA-D3CFDC5341C3}"/>
    <cellStyle name="Millares 11 10 4" xfId="2301" xr:uid="{61B6B542-76BB-4F98-A37F-13674EF90492}"/>
    <cellStyle name="Millares 11 10 4 2" xfId="2302" xr:uid="{E9C4284A-445E-4288-9996-17107D5778FB}"/>
    <cellStyle name="Millares 11 10 5" xfId="2303" xr:uid="{0CAF3FDB-F82D-4881-A011-CC8273146C4B}"/>
    <cellStyle name="Millares 11 11" xfId="2304" xr:uid="{DD43F882-7EEF-4C18-9EAC-0239813B82DB}"/>
    <cellStyle name="Millares 11 11 2" xfId="2305" xr:uid="{1A828157-DFDE-43F1-A486-4D2F965AB5C1}"/>
    <cellStyle name="Millares 11 11 2 2" xfId="2306" xr:uid="{BB7BBD1F-0FDF-473B-B756-B1F1D241C507}"/>
    <cellStyle name="Millares 11 11 3" xfId="2307" xr:uid="{01AB7B1F-006B-40A7-92C2-DB33C2F67764}"/>
    <cellStyle name="Millares 11 11 3 2" xfId="2308" xr:uid="{D7EE1E79-7663-45E4-BA55-AFBFC27C428C}"/>
    <cellStyle name="Millares 11 11 4" xfId="2309" xr:uid="{D1E7615C-CA2C-49D8-9378-58D31A7100BA}"/>
    <cellStyle name="Millares 11 11 4 2" xfId="2310" xr:uid="{F93506CD-C773-4F66-8A9F-828A2DC30620}"/>
    <cellStyle name="Millares 11 11 5" xfId="2311" xr:uid="{A7F23BFF-70DB-4269-A449-755AC21559F6}"/>
    <cellStyle name="Millares 11 12" xfId="2312" xr:uid="{1CA5D6FD-1FC9-42FE-84C2-261CDF695D86}"/>
    <cellStyle name="Millares 11 12 2" xfId="2313" xr:uid="{26F2C29D-31CA-49A2-B050-18602F1023DF}"/>
    <cellStyle name="Millares 11 12 2 2" xfId="2314" xr:uid="{F47A40D3-E2F1-44A4-8A86-414C5C769768}"/>
    <cellStyle name="Millares 11 12 3" xfId="2315" xr:uid="{8C428E14-1189-4D4D-BD80-FB8F0BAFC40B}"/>
    <cellStyle name="Millares 11 12 3 2" xfId="2316" xr:uid="{425D6E91-58C9-42E4-846E-A39BC78C2353}"/>
    <cellStyle name="Millares 11 12 4" xfId="2317" xr:uid="{857649C7-C866-49F6-8FDA-8505C1DFE451}"/>
    <cellStyle name="Millares 11 12 4 2" xfId="2318" xr:uid="{D549829C-E10A-4A30-8FE4-F55E7915CC31}"/>
    <cellStyle name="Millares 11 12 5" xfId="2319" xr:uid="{56DE52D9-0AF9-4F2B-91AF-417DEFE12F83}"/>
    <cellStyle name="Millares 11 13" xfId="2320" xr:uid="{B17E243E-E9EB-4814-8A5C-77BBE4CD9A9A}"/>
    <cellStyle name="Millares 11 13 2" xfId="2321" xr:uid="{4F65C0F8-6AB4-4B73-B6BA-EDB0862FFD10}"/>
    <cellStyle name="Millares 11 13 2 2" xfId="2322" xr:uid="{6A9C07C4-F05C-4ACE-BA03-8361269C5A5E}"/>
    <cellStyle name="Millares 11 13 3" xfId="2323" xr:uid="{42D39C37-21E3-463A-BA74-41673150B9D2}"/>
    <cellStyle name="Millares 11 13 3 2" xfId="2324" xr:uid="{035F7CCD-A7CC-4DC0-AB20-ABE352915ECD}"/>
    <cellStyle name="Millares 11 13 4" xfId="2325" xr:uid="{2529FB7A-0956-40F7-B375-67E0D79103B1}"/>
    <cellStyle name="Millares 11 13 4 2" xfId="2326" xr:uid="{1F107742-ACE2-4652-9372-52B147C1F426}"/>
    <cellStyle name="Millares 11 13 5" xfId="2327" xr:uid="{1B4842B5-9E23-4A05-93EE-05E5CB2061FC}"/>
    <cellStyle name="Millares 11 14" xfId="2328" xr:uid="{666AA633-582C-4160-B0F9-D99FF24073F5}"/>
    <cellStyle name="Millares 11 14 2" xfId="2329" xr:uid="{155C292C-6759-4BD9-B764-6FEDE240BBB8}"/>
    <cellStyle name="Millares 11 14 2 2" xfId="2330" xr:uid="{A1A33D1E-33DD-453A-B834-8D6E897D58B1}"/>
    <cellStyle name="Millares 11 14 3" xfId="2331" xr:uid="{3C905875-E94D-4025-A58C-7F6CAAE5004A}"/>
    <cellStyle name="Millares 11 14 3 2" xfId="2332" xr:uid="{DA9F8E82-35E2-4586-98FB-A611248CEFF7}"/>
    <cellStyle name="Millares 11 14 4" xfId="2333" xr:uid="{B1E05FCD-5D43-482D-99F2-6C8A3B67C376}"/>
    <cellStyle name="Millares 11 14 4 2" xfId="2334" xr:uid="{46137640-4A32-4896-B957-7DEDC745E9F8}"/>
    <cellStyle name="Millares 11 14 5" xfId="2335" xr:uid="{5DA4071F-6DF1-4061-AB75-B5A584E08020}"/>
    <cellStyle name="Millares 11 15" xfId="2336" xr:uid="{79DBA806-7DDD-4142-936A-B3EF045521AC}"/>
    <cellStyle name="Millares 11 15 2" xfId="2337" xr:uid="{C4DB0FC6-A5A4-471C-8A5D-91AFE76486AA}"/>
    <cellStyle name="Millares 11 15 2 2" xfId="2338" xr:uid="{50268A40-8E30-4410-97EE-0532B662F1D8}"/>
    <cellStyle name="Millares 11 15 3" xfId="2339" xr:uid="{53EFD20C-6F9C-4BCA-8261-49CC0F83E5B7}"/>
    <cellStyle name="Millares 11 15 3 2" xfId="2340" xr:uid="{51CE5D50-701E-44FC-B946-75FF28351861}"/>
    <cellStyle name="Millares 11 15 4" xfId="2341" xr:uid="{9CFB9067-3A52-429D-955A-0C4FB4566D1C}"/>
    <cellStyle name="Millares 11 15 4 2" xfId="2342" xr:uid="{4A83DAA1-9F1B-4273-A3F8-A38693147F2D}"/>
    <cellStyle name="Millares 11 15 5" xfId="2343" xr:uid="{97ED7742-ACEE-4DFC-BB28-3532AE9ED420}"/>
    <cellStyle name="Millares 11 16" xfId="2344" xr:uid="{37778CE0-1C91-4ACC-8221-35BED10704D6}"/>
    <cellStyle name="Millares 11 16 2" xfId="2345" xr:uid="{82C862DD-AE75-45CB-97AA-BB751F0F8D33}"/>
    <cellStyle name="Millares 11 16 2 2" xfId="2346" xr:uid="{9EC76486-2B49-4C06-8E4F-86526CC11729}"/>
    <cellStyle name="Millares 11 16 3" xfId="2347" xr:uid="{8463BF84-E19B-4EB5-9F75-8BC430CCBF5C}"/>
    <cellStyle name="Millares 11 16 3 2" xfId="2348" xr:uid="{2F8F719B-3110-4BF0-8C70-9308FBC35CB7}"/>
    <cellStyle name="Millares 11 16 4" xfId="2349" xr:uid="{C4BDFE68-B631-4899-BC45-809D1AC40C32}"/>
    <cellStyle name="Millares 11 16 4 2" xfId="2350" xr:uid="{8C229F77-0DEA-416B-BC0E-5F93A59A445E}"/>
    <cellStyle name="Millares 11 16 5" xfId="2351" xr:uid="{96155387-2948-429A-943D-74ECAB9F7475}"/>
    <cellStyle name="Millares 11 17" xfId="2352" xr:uid="{4F91ED84-B6A6-4F01-9A2D-C5612559FDA0}"/>
    <cellStyle name="Millares 11 17 2" xfId="2353" xr:uid="{B3313623-F6B2-443E-AA6D-B3946D8850A9}"/>
    <cellStyle name="Millares 11 17 2 2" xfId="2354" xr:uid="{960F8DD7-C682-4354-8FD7-66CC53497E17}"/>
    <cellStyle name="Millares 11 17 3" xfId="2355" xr:uid="{AC930D75-CDA5-4391-87A7-72D57C1E25E4}"/>
    <cellStyle name="Millares 11 17 3 2" xfId="2356" xr:uid="{9256D1AF-B64D-4933-9671-9ACB3C72B95B}"/>
    <cellStyle name="Millares 11 17 4" xfId="2357" xr:uid="{A70ECED3-98EE-4A72-B715-79B4E7C739F9}"/>
    <cellStyle name="Millares 11 17 4 2" xfId="2358" xr:uid="{D56F69C6-38F5-4D40-B0DC-8A11C77C9204}"/>
    <cellStyle name="Millares 11 17 5" xfId="2359" xr:uid="{BE4F0BD3-61FA-49CE-90B5-E0A3973012D1}"/>
    <cellStyle name="Millares 11 18" xfId="2360" xr:uid="{0DAB59AB-7942-48BC-B2C4-A885E5556848}"/>
    <cellStyle name="Millares 11 18 2" xfId="2361" xr:uid="{455ABDC4-5CD4-4380-B27A-E445360499C2}"/>
    <cellStyle name="Millares 11 18 2 2" xfId="2362" xr:uid="{BE583384-2F63-4819-AD39-388337893973}"/>
    <cellStyle name="Millares 11 18 3" xfId="2363" xr:uid="{070307EC-E4DE-4A9E-8354-766E64433E99}"/>
    <cellStyle name="Millares 11 18 3 2" xfId="2364" xr:uid="{25CB92F9-4697-45E3-B46F-6729F79BD3B1}"/>
    <cellStyle name="Millares 11 18 4" xfId="2365" xr:uid="{0BCE13EE-3AD0-4B07-B8EA-8C60BCC7D7A2}"/>
    <cellStyle name="Millares 11 18 4 2" xfId="2366" xr:uid="{C05FBE3E-6B70-4B90-82B3-B91C8F3FCB47}"/>
    <cellStyle name="Millares 11 18 5" xfId="2367" xr:uid="{0ABE9676-28BA-4693-95AD-18EF03B6646C}"/>
    <cellStyle name="Millares 11 19" xfId="2368" xr:uid="{1A4A9C74-2D67-47F1-93C1-11C7C2209CC7}"/>
    <cellStyle name="Millares 11 19 2" xfId="2369" xr:uid="{52751C42-03C8-4DBD-BE39-BFB370A47D6A}"/>
    <cellStyle name="Millares 11 19 2 2" xfId="2370" xr:uid="{FB306BCD-4F40-4502-AB93-E3DBB04D24B0}"/>
    <cellStyle name="Millares 11 19 3" xfId="2371" xr:uid="{08CC9732-DD54-4B33-AF8B-6ACB66B7DABF}"/>
    <cellStyle name="Millares 11 19 3 2" xfId="2372" xr:uid="{4AB1BE0D-A7C4-48C8-B4E5-73F43E17DD49}"/>
    <cellStyle name="Millares 11 19 4" xfId="2373" xr:uid="{A6F6F836-378F-4E9D-9BF8-3A0317A7B3FA}"/>
    <cellStyle name="Millares 11 19 4 2" xfId="2374" xr:uid="{5211D5A9-32D4-4258-ADA4-9BFDB1D17E61}"/>
    <cellStyle name="Millares 11 19 5" xfId="2375" xr:uid="{09BB0776-9A7B-416F-BC1B-12B5ECDFC9B8}"/>
    <cellStyle name="Millares 11 2" xfId="256" xr:uid="{8DBE4B51-D3C8-4EEE-A0E1-85CA1B01BABC}"/>
    <cellStyle name="Millares 11 2 2" xfId="357" xr:uid="{4E9E57BD-C87E-43B7-8557-3ED228782591}"/>
    <cellStyle name="Millares 11 2 2 2" xfId="2378" xr:uid="{EE82EA32-3DDE-472E-B785-7A99C4A5EE68}"/>
    <cellStyle name="Millares 11 2 2 3" xfId="2377" xr:uid="{198476B9-F756-484D-9380-7818F546F67C}"/>
    <cellStyle name="Millares 11 2 2 4" xfId="598" xr:uid="{D3F2A80E-4026-439F-BFE9-2633F9B9818B}"/>
    <cellStyle name="Millares 11 2 2 5" xfId="40747" xr:uid="{B0282A57-7589-45AF-ADE6-12E121DF10C1}"/>
    <cellStyle name="Millares 11 2 3" xfId="2379" xr:uid="{066467CB-ED2A-40D7-816C-2E226BCE6102}"/>
    <cellStyle name="Millares 11 2 3 2" xfId="2380" xr:uid="{5E58136E-145B-420D-AA4A-1ADE8163937F}"/>
    <cellStyle name="Millares 11 2 4" xfId="2381" xr:uid="{5D7A8D9E-F38A-49B8-857D-A622299ED9DA}"/>
    <cellStyle name="Millares 11 2 4 2" xfId="2382" xr:uid="{9EE4CB9A-4164-46EB-A668-ADEA22499EA7}"/>
    <cellStyle name="Millares 11 2 5" xfId="2383" xr:uid="{A01A628D-C757-4C85-BE45-69301E4EE0B6}"/>
    <cellStyle name="Millares 11 2 6" xfId="2384" xr:uid="{A8C1B94F-72D8-4E09-BE27-E885429250E5}"/>
    <cellStyle name="Millares 11 2 7" xfId="2376" xr:uid="{F11B3A56-3596-4814-9B0F-ED03E87EC12B}"/>
    <cellStyle name="Millares 11 2 8" xfId="498" xr:uid="{9CAA9D70-6FD4-433C-8302-C9FB5114FB6B}"/>
    <cellStyle name="Millares 11 2 9" xfId="40647" xr:uid="{EE487D2F-DFF6-4779-802C-7464B7BA6CCA}"/>
    <cellStyle name="Millares 11 20" xfId="2385" xr:uid="{896AC415-1FCB-4858-9177-5442964B889A}"/>
    <cellStyle name="Millares 11 20 2" xfId="2386" xr:uid="{E481D1CB-D207-4FC4-B2ED-F1DB471BEF62}"/>
    <cellStyle name="Millares 11 20 2 2" xfId="2387" xr:uid="{F6DE1E5F-120F-4E83-9FDC-ABC01B9B6C9C}"/>
    <cellStyle name="Millares 11 20 3" xfId="2388" xr:uid="{F58BF7B8-72AE-4BC1-AC10-DAFD40A8D476}"/>
    <cellStyle name="Millares 11 20 3 2" xfId="2389" xr:uid="{357A879B-4B7E-4925-84C1-7390AD4D8ED6}"/>
    <cellStyle name="Millares 11 20 4" xfId="2390" xr:uid="{170FCC8E-D6DC-46BF-85C2-FAF05EFE2D67}"/>
    <cellStyle name="Millares 11 20 4 2" xfId="2391" xr:uid="{E648826C-D8A8-4C96-9813-D366D0B324DF}"/>
    <cellStyle name="Millares 11 20 5" xfId="2392" xr:uid="{47D3DF5F-284F-48C2-A699-322F205A409A}"/>
    <cellStyle name="Millares 11 21" xfId="2393" xr:uid="{70E84EAF-89F8-4DE5-84E8-F34CC672DA7B}"/>
    <cellStyle name="Millares 11 21 2" xfId="2394" xr:uid="{1BD42521-08A5-494A-BE52-A214278FD1D8}"/>
    <cellStyle name="Millares 11 21 2 2" xfId="2395" xr:uid="{4B5519CC-3357-4716-8668-0A2A6186DB70}"/>
    <cellStyle name="Millares 11 21 3" xfId="2396" xr:uid="{109ED9EF-9903-4DA2-ADBC-7AC8D05BF594}"/>
    <cellStyle name="Millares 11 21 3 2" xfId="2397" xr:uid="{9B5C877C-E616-4768-A55F-77CD9F50771A}"/>
    <cellStyle name="Millares 11 21 4" xfId="2398" xr:uid="{B10D8DD8-97E3-4A0C-AE8D-BE19F2B50A54}"/>
    <cellStyle name="Millares 11 21 4 2" xfId="2399" xr:uid="{71B11460-1489-4774-9FFC-41B2258CEBB7}"/>
    <cellStyle name="Millares 11 21 5" xfId="2400" xr:uid="{56BE91AB-CD7E-4720-B400-F01A2F1CF14E}"/>
    <cellStyle name="Millares 11 22" xfId="2401" xr:uid="{34FB7723-E369-4140-AEAE-E72306720BED}"/>
    <cellStyle name="Millares 11 22 2" xfId="2402" xr:uid="{4D87A712-A8C5-4EAF-934C-A32401E46518}"/>
    <cellStyle name="Millares 11 22 2 2" xfId="2403" xr:uid="{FCE24AA8-06BD-4AA5-9DDD-394421A12382}"/>
    <cellStyle name="Millares 11 22 3" xfId="2404" xr:uid="{F11EB8CC-4878-4844-9438-81CEFDB03052}"/>
    <cellStyle name="Millares 11 22 3 2" xfId="2405" xr:uid="{936383A4-0DB8-4F1A-AE2F-54BD0F960DAC}"/>
    <cellStyle name="Millares 11 22 4" xfId="2406" xr:uid="{435757CB-35FA-4A47-9704-289645BCBEE3}"/>
    <cellStyle name="Millares 11 22 4 2" xfId="2407" xr:uid="{389E4D21-93FE-46D2-8D6B-6B96633A152F}"/>
    <cellStyle name="Millares 11 22 5" xfId="2408" xr:uid="{46AB413D-E769-456B-868D-EE6E81E859FC}"/>
    <cellStyle name="Millares 11 23" xfId="2409" xr:uid="{EFA61509-BB4D-493F-B5D5-0E57BE0D5472}"/>
    <cellStyle name="Millares 11 23 2" xfId="2410" xr:uid="{63407E49-BF91-489A-A623-C041505408B1}"/>
    <cellStyle name="Millares 11 23 2 2" xfId="2411" xr:uid="{9D572BF9-7ED8-40AA-9C42-F88023944E90}"/>
    <cellStyle name="Millares 11 23 3" xfId="2412" xr:uid="{E01A76F3-B900-4977-9059-7EDB652E5623}"/>
    <cellStyle name="Millares 11 23 3 2" xfId="2413" xr:uid="{F5243B2B-85DF-4AE3-A348-31F8CED0C179}"/>
    <cellStyle name="Millares 11 23 4" xfId="2414" xr:uid="{0AF5B8D8-8032-4996-8906-225274C3431F}"/>
    <cellStyle name="Millares 11 23 4 2" xfId="2415" xr:uid="{B1D588E0-D297-4246-AD6B-6C5BF3E8D843}"/>
    <cellStyle name="Millares 11 23 5" xfId="2416" xr:uid="{232BE061-C020-492D-B74E-DE31931CEBFE}"/>
    <cellStyle name="Millares 11 24" xfId="2417" xr:uid="{C6F2FFFB-FB3D-41CB-BD43-F44C89048EB0}"/>
    <cellStyle name="Millares 11 24 2" xfId="2418" xr:uid="{295FD364-EC89-4164-86AB-A87AF769F4AE}"/>
    <cellStyle name="Millares 11 24 2 2" xfId="2419" xr:uid="{B308DAF0-827E-41BF-848B-AEEE1CB9F4B2}"/>
    <cellStyle name="Millares 11 24 3" xfId="2420" xr:uid="{FCC66FB2-663E-4257-B52C-7757ACFC8103}"/>
    <cellStyle name="Millares 11 24 3 2" xfId="2421" xr:uid="{22355252-06FB-46DE-BA3A-736E65237311}"/>
    <cellStyle name="Millares 11 24 4" xfId="2422" xr:uid="{1E970A4A-78E9-4898-BA14-2A055455AA1D}"/>
    <cellStyle name="Millares 11 24 4 2" xfId="2423" xr:uid="{10CBA194-AE4A-44C1-A444-23D69F3C4AB1}"/>
    <cellStyle name="Millares 11 24 5" xfId="2424" xr:uid="{9F3D134E-2D96-4F97-8E85-0216D55A645F}"/>
    <cellStyle name="Millares 11 25" xfId="2425" xr:uid="{9B8D1C41-4C18-4C53-B61F-7C6AD7479BA5}"/>
    <cellStyle name="Millares 11 25 2" xfId="2426" xr:uid="{ED224C7D-7937-4BA1-A61F-60A418E472DF}"/>
    <cellStyle name="Millares 11 25 2 2" xfId="2427" xr:uid="{BC9DFCAC-3439-4124-9165-49C7516882C8}"/>
    <cellStyle name="Millares 11 25 3" xfId="2428" xr:uid="{AEFDCE59-1193-44C2-8A16-501B13EE402D}"/>
    <cellStyle name="Millares 11 25 3 2" xfId="2429" xr:uid="{2135567F-E6B5-4318-BC7E-41922EA8DA21}"/>
    <cellStyle name="Millares 11 25 4" xfId="2430" xr:uid="{1F89A3FC-C925-4B00-BEA8-14435BD8B5CE}"/>
    <cellStyle name="Millares 11 25 4 2" xfId="2431" xr:uid="{DDB5697C-95DE-4E82-BFB5-1A8272394D05}"/>
    <cellStyle name="Millares 11 25 5" xfId="2432" xr:uid="{61F93D38-D478-4AA3-B470-2202F00A64EA}"/>
    <cellStyle name="Millares 11 26" xfId="2433" xr:uid="{246F0DC0-5A26-44D9-99D7-558BB5501635}"/>
    <cellStyle name="Millares 11 26 2" xfId="2434" xr:uid="{220AFAB2-C51A-4F19-A1B5-BEB6B3ED7A40}"/>
    <cellStyle name="Millares 11 26 2 2" xfId="2435" xr:uid="{F027528C-CC75-4A3A-B32A-D373D17F0D59}"/>
    <cellStyle name="Millares 11 26 3" xfId="2436" xr:uid="{BE1CDFA1-379F-417D-89A3-1BF02A053FCE}"/>
    <cellStyle name="Millares 11 26 3 2" xfId="2437" xr:uid="{B2C1000B-57E9-4AD7-8355-CF6DC81A1980}"/>
    <cellStyle name="Millares 11 26 4" xfId="2438" xr:uid="{EF263CDB-CF8E-4085-86D8-BCF912589084}"/>
    <cellStyle name="Millares 11 26 4 2" xfId="2439" xr:uid="{CD168DB1-B174-45BB-A6AE-7FF80938D63A}"/>
    <cellStyle name="Millares 11 26 5" xfId="2440" xr:uid="{73459670-607C-4BDE-9136-5A4F982E264A}"/>
    <cellStyle name="Millares 11 27" xfId="2441" xr:uid="{38221AE3-669D-42C5-B266-D31D63A15E4A}"/>
    <cellStyle name="Millares 11 27 2" xfId="2442" xr:uid="{A19DE8DF-6C2C-4B4E-B792-2141609AD3AB}"/>
    <cellStyle name="Millares 11 27 2 2" xfId="2443" xr:uid="{9C718FE4-CCCE-4292-9566-458BAAB2A423}"/>
    <cellStyle name="Millares 11 27 3" xfId="2444" xr:uid="{3B88DE20-1FA9-4EC7-A7A0-F30506A23092}"/>
    <cellStyle name="Millares 11 27 3 2" xfId="2445" xr:uid="{06B19606-2D84-4719-A33F-0D73451F033C}"/>
    <cellStyle name="Millares 11 27 4" xfId="2446" xr:uid="{03AF34FE-974C-44E1-A041-F93E77EE017A}"/>
    <cellStyle name="Millares 11 27 4 2" xfId="2447" xr:uid="{E171B55A-A9C5-48A8-9F21-6906CE0162CC}"/>
    <cellStyle name="Millares 11 27 5" xfId="2448" xr:uid="{5CF60AB1-250A-43DD-8E0A-032A554F363B}"/>
    <cellStyle name="Millares 11 28" xfId="2449" xr:uid="{89155C85-B4C9-4321-B80B-12F988E32D08}"/>
    <cellStyle name="Millares 11 28 2" xfId="2450" xr:uid="{9436F1F1-0344-48F0-853D-ADE03CBB5172}"/>
    <cellStyle name="Millares 11 28 2 2" xfId="2451" xr:uid="{AE183C23-D610-441B-89E8-3A25145AE20E}"/>
    <cellStyle name="Millares 11 28 3" xfId="2452" xr:uid="{D59AD68C-4BB4-4C7B-82B5-F1BC8A59D741}"/>
    <cellStyle name="Millares 11 28 3 2" xfId="2453" xr:uid="{1475A98A-39D2-41EC-B0B2-080A98BD7BAE}"/>
    <cellStyle name="Millares 11 28 4" xfId="2454" xr:uid="{AE3FED5F-AC49-4FA3-8C5B-49EFDEEE3114}"/>
    <cellStyle name="Millares 11 28 4 2" xfId="2455" xr:uid="{02525C0B-95C7-425B-9E13-65C3E79867D4}"/>
    <cellStyle name="Millares 11 28 5" xfId="2456" xr:uid="{7BDF2885-8EBB-4D11-8635-14E27A18A476}"/>
    <cellStyle name="Millares 11 29" xfId="2457" xr:uid="{7543D984-FD8A-4FCA-ADFB-975FA7B9A464}"/>
    <cellStyle name="Millares 11 29 2" xfId="2458" xr:uid="{F156DE54-1BA6-4C4E-9A85-2262A9E9C2FA}"/>
    <cellStyle name="Millares 11 29 2 2" xfId="2459" xr:uid="{5A7B500F-531A-4A3D-8C48-7D74279A0943}"/>
    <cellStyle name="Millares 11 29 3" xfId="2460" xr:uid="{03B4DED0-E631-4523-A77A-46FBCC931090}"/>
    <cellStyle name="Millares 11 29 3 2" xfId="2461" xr:uid="{61531671-3759-4F84-982A-29FBB1D5569E}"/>
    <cellStyle name="Millares 11 29 4" xfId="2462" xr:uid="{7188FF81-55E4-4703-98A8-65F986FBB51E}"/>
    <cellStyle name="Millares 11 29 4 2" xfId="2463" xr:uid="{A02AA19E-B5E7-4E7B-8087-0D51AC053B9F}"/>
    <cellStyle name="Millares 11 29 5" xfId="2464" xr:uid="{6501EC19-06E8-4B4C-A435-55BAB8A75597}"/>
    <cellStyle name="Millares 11 3" xfId="210" xr:uid="{288CF15E-B26D-41BE-BB89-6AF76158029E}"/>
    <cellStyle name="Millares 11 3 2" xfId="316" xr:uid="{793BDCF3-B5AE-4E65-95B3-BB041B5D85C7}"/>
    <cellStyle name="Millares 11 3 2 2" xfId="2467" xr:uid="{53CA0E74-7FCD-4CA9-92D5-34C2EF5118E8}"/>
    <cellStyle name="Millares 11 3 2 3" xfId="2466" xr:uid="{05CCE7CD-7F5B-49BA-AAF4-DA165C0DE40C}"/>
    <cellStyle name="Millares 11 3 2 4" xfId="557" xr:uid="{CD30B268-1A0C-4B29-82BF-C60A0F464F07}"/>
    <cellStyle name="Millares 11 3 2 5" xfId="40706" xr:uid="{B0F089C0-E537-4AE3-ADAE-DA32A18EA7BD}"/>
    <cellStyle name="Millares 11 3 3" xfId="2468" xr:uid="{6167A582-A5FE-4A49-BF08-71ED74EA09DB}"/>
    <cellStyle name="Millares 11 3 3 2" xfId="2469" xr:uid="{EB6714BE-C599-4BE7-9816-16D6C2FE73A2}"/>
    <cellStyle name="Millares 11 3 4" xfId="2470" xr:uid="{BD342191-BD52-4E48-A835-C7C223527417}"/>
    <cellStyle name="Millares 11 3 4 2" xfId="2471" xr:uid="{8DD3F592-3F4F-4CBD-B51D-65C195CAC301}"/>
    <cellStyle name="Millares 11 3 5" xfId="2472" xr:uid="{B8410768-16C0-4CB7-8984-2CF0B5286820}"/>
    <cellStyle name="Millares 11 3 6" xfId="2473" xr:uid="{37028179-C352-45D7-B581-7BBFC35940F1}"/>
    <cellStyle name="Millares 11 3 7" xfId="2465" xr:uid="{FF633597-0E5B-4C06-BB4E-CEB88F2D3601}"/>
    <cellStyle name="Millares 11 3 8" xfId="457" xr:uid="{78A77B69-B8A1-4760-9002-68671F7D400E}"/>
    <cellStyle name="Millares 11 3 9" xfId="40606" xr:uid="{B5E2C8C5-5606-4245-9563-3AB3438AAC14}"/>
    <cellStyle name="Millares 11 30" xfId="2474" xr:uid="{03ECFA88-F93A-42AB-87BA-52B137313841}"/>
    <cellStyle name="Millares 11 30 2" xfId="2475" xr:uid="{AE713092-B466-465E-A06D-CCE8DE3D94A8}"/>
    <cellStyle name="Millares 11 30 2 2" xfId="2476" xr:uid="{C4DEB212-3E95-46DC-86A5-30F14F6BC63E}"/>
    <cellStyle name="Millares 11 30 3" xfId="2477" xr:uid="{5EA125A2-E52B-4702-91D6-FCF41827026C}"/>
    <cellStyle name="Millares 11 30 3 2" xfId="2478" xr:uid="{9B724948-6F75-4DBE-9074-24BDA9A3C67B}"/>
    <cellStyle name="Millares 11 30 4" xfId="2479" xr:uid="{C1FEE12D-D28B-40F4-9CC1-A4B8F7C1A465}"/>
    <cellStyle name="Millares 11 30 4 2" xfId="2480" xr:uid="{743C9842-6E1F-41AA-820B-CDB279BAF0F9}"/>
    <cellStyle name="Millares 11 30 5" xfId="2481" xr:uid="{57DA73A3-B07C-4F2D-A560-54DF870B7992}"/>
    <cellStyle name="Millares 11 31" xfId="2482" xr:uid="{60BBF631-9E3B-4648-AD94-A73EB9B7EE27}"/>
    <cellStyle name="Millares 11 31 2" xfId="2483" xr:uid="{7393999C-9AFC-44BC-A0B4-EA8108A0B281}"/>
    <cellStyle name="Millares 11 31 2 2" xfId="2484" xr:uid="{C64CB558-AAEE-4574-BB88-4CEA9D33A0FE}"/>
    <cellStyle name="Millares 11 31 3" xfId="2485" xr:uid="{FAADB4AF-DD4D-416E-A45F-320CBDC780D7}"/>
    <cellStyle name="Millares 11 31 3 2" xfId="2486" xr:uid="{A7B5826D-DD8A-47FC-AEA3-8C95038AB3FD}"/>
    <cellStyle name="Millares 11 31 4" xfId="2487" xr:uid="{960C09FA-459B-49F7-BC58-3BA659D822E6}"/>
    <cellStyle name="Millares 11 31 4 2" xfId="2488" xr:uid="{FA2258A7-9A7B-4E7A-877F-117ACCFF4136}"/>
    <cellStyle name="Millares 11 31 5" xfId="2489" xr:uid="{62FA754F-47A3-4DED-8F71-A51CAF8C526F}"/>
    <cellStyle name="Millares 11 32" xfId="2490" xr:uid="{682FCB04-AD3A-48C7-B162-D5502DF2E5A0}"/>
    <cellStyle name="Millares 11 32 2" xfId="2491" xr:uid="{90E47883-C4B9-45B7-A3B5-9F9A7BFB597E}"/>
    <cellStyle name="Millares 11 32 2 2" xfId="2492" xr:uid="{50A031AA-49A9-458E-A104-6C101D1BF5CB}"/>
    <cellStyle name="Millares 11 32 3" xfId="2493" xr:uid="{470E7550-3BC7-4444-8DDA-55F59FE1104A}"/>
    <cellStyle name="Millares 11 32 3 2" xfId="2494" xr:uid="{4826663F-F340-4583-B0DE-0D844D5EEA5C}"/>
    <cellStyle name="Millares 11 32 4" xfId="2495" xr:uid="{6B3997CA-21F6-4872-AAED-FE867B54B45B}"/>
    <cellStyle name="Millares 11 32 4 2" xfId="2496" xr:uid="{8B72176F-429C-4AA3-86A2-6E3E8A3CAE8E}"/>
    <cellStyle name="Millares 11 32 5" xfId="2497" xr:uid="{66075492-7504-4407-A4E0-714202B92C34}"/>
    <cellStyle name="Millares 11 33" xfId="2498" xr:uid="{7DCE3FC5-4806-4060-9983-E5F592E1C18C}"/>
    <cellStyle name="Millares 11 33 2" xfId="2499" xr:uid="{9B556DC5-75B1-4764-A31D-7DAF9FA8A38B}"/>
    <cellStyle name="Millares 11 33 2 2" xfId="2500" xr:uid="{E9C5DFD8-BBE2-47CC-B837-752C2AABF857}"/>
    <cellStyle name="Millares 11 33 3" xfId="2501" xr:uid="{518390ED-8747-47C2-8B77-9542487D28CE}"/>
    <cellStyle name="Millares 11 33 3 2" xfId="2502" xr:uid="{0D5C1912-9DDD-4C76-827F-30C21B99A86F}"/>
    <cellStyle name="Millares 11 33 4" xfId="2503" xr:uid="{398125C5-C917-47B3-8860-863198A23D29}"/>
    <cellStyle name="Millares 11 33 4 2" xfId="2504" xr:uid="{2DED67A8-1B9B-43C5-BEC3-483505EACB3A}"/>
    <cellStyle name="Millares 11 33 5" xfId="2505" xr:uid="{B05E8589-E70B-4EAA-8963-C7504D6FBDAD}"/>
    <cellStyle name="Millares 11 34" xfId="2506" xr:uid="{69B633A0-B225-4DF1-AABE-E62CAFE61F00}"/>
    <cellStyle name="Millares 11 34 2" xfId="2507" xr:uid="{F73BB72E-384B-4F09-9D9B-517492675EE1}"/>
    <cellStyle name="Millares 11 34 2 2" xfId="2508" xr:uid="{BFFE47F9-5C96-4A9B-A0B2-35FE41ED221A}"/>
    <cellStyle name="Millares 11 34 3" xfId="2509" xr:uid="{58D259E6-EDD0-4E34-AC0A-C742401F7838}"/>
    <cellStyle name="Millares 11 34 3 2" xfId="2510" xr:uid="{26024093-F561-4984-83E8-0950D29205B0}"/>
    <cellStyle name="Millares 11 34 4" xfId="2511" xr:uid="{BBE19B33-188D-48E1-BA0F-BB0F2A284245}"/>
    <cellStyle name="Millares 11 34 4 2" xfId="2512" xr:uid="{5706BD40-8403-437D-806A-3225FE31A817}"/>
    <cellStyle name="Millares 11 34 5" xfId="2513" xr:uid="{72B3AC2C-0E5A-434C-903C-9B7FB8471FAA}"/>
    <cellStyle name="Millares 11 35" xfId="2514" xr:uid="{2D4C8956-6CFC-4AA6-A0F3-F1AF54A00C41}"/>
    <cellStyle name="Millares 11 35 2" xfId="2515" xr:uid="{B04CD778-6500-49B2-AD42-953896D674F6}"/>
    <cellStyle name="Millares 11 35 2 2" xfId="2516" xr:uid="{32C8269C-09F7-4EEA-9BA7-7BC594D1D08F}"/>
    <cellStyle name="Millares 11 35 3" xfId="2517" xr:uid="{D0BDA6C6-C694-4CA7-B0D2-5A1DBC5EEFEF}"/>
    <cellStyle name="Millares 11 35 3 2" xfId="2518" xr:uid="{3C2B216B-16EC-46C0-BD87-DE4448016271}"/>
    <cellStyle name="Millares 11 35 4" xfId="2519" xr:uid="{9A6D1F56-24D4-43B3-8A07-7F99762BD9B9}"/>
    <cellStyle name="Millares 11 35 4 2" xfId="2520" xr:uid="{22F580C2-7478-47A8-A6A0-C500AE002583}"/>
    <cellStyle name="Millares 11 35 5" xfId="2521" xr:uid="{DFA024AA-8E84-43EA-A08C-EEA6FE6D34D1}"/>
    <cellStyle name="Millares 11 36" xfId="2522" xr:uid="{EE98D174-A3BA-43AD-BC84-0EB72874EEF2}"/>
    <cellStyle name="Millares 11 36 2" xfId="2523" xr:uid="{FA3A25D6-FB4E-4E82-B277-D800A9D7CD9E}"/>
    <cellStyle name="Millares 11 36 2 2" xfId="2524" xr:uid="{30990F51-B314-4DCC-94F2-6B4ACC66A684}"/>
    <cellStyle name="Millares 11 36 3" xfId="2525" xr:uid="{42B74ED1-2529-4AF6-ABE7-F84B11D6815A}"/>
    <cellStyle name="Millares 11 36 3 2" xfId="2526" xr:uid="{8C03BAFF-432F-459D-AEEF-F548F186FA92}"/>
    <cellStyle name="Millares 11 36 4" xfId="2527" xr:uid="{58B43CC7-003E-4AEF-AFE2-F6E806369223}"/>
    <cellStyle name="Millares 11 36 4 2" xfId="2528" xr:uid="{9FD02CD2-CC49-484F-BABC-D40408B5208D}"/>
    <cellStyle name="Millares 11 36 5" xfId="2529" xr:uid="{75F88240-C85F-4C08-9277-B5C69889E585}"/>
    <cellStyle name="Millares 11 37" xfId="2530" xr:uid="{E575C871-2F0C-4DD6-BE0E-43D9E397C0F4}"/>
    <cellStyle name="Millares 11 37 2" xfId="2531" xr:uid="{238588FC-ABBC-4BD0-BCBA-3DCC17C044DB}"/>
    <cellStyle name="Millares 11 37 3" xfId="2532" xr:uid="{3A5E91E1-4EE3-4AB2-909E-207A4D05AD7D}"/>
    <cellStyle name="Millares 11 37 4" xfId="2533" xr:uid="{F040899E-E426-4840-9602-671181E734B9}"/>
    <cellStyle name="Millares 11 38" xfId="2534" xr:uid="{066DA388-E133-4BB5-A8D8-59BFE7C2728D}"/>
    <cellStyle name="Millares 11 38 2" xfId="2535" xr:uid="{F2ED8D63-50A8-40B4-974C-76A074320017}"/>
    <cellStyle name="Millares 11 38 3" xfId="2536" xr:uid="{731A5122-251E-48AA-B849-1308EC4D34F0}"/>
    <cellStyle name="Millares 11 39" xfId="2537" xr:uid="{9A26A6CF-ABA7-4772-9BD6-766836549B01}"/>
    <cellStyle name="Millares 11 4" xfId="288" xr:uid="{9827BEFB-761F-4F35-85BE-7F2CE6035E3F}"/>
    <cellStyle name="Millares 11 4 2" xfId="2539" xr:uid="{D8A9ABC0-3322-4E23-A159-67BEDF0F4B73}"/>
    <cellStyle name="Millares 11 4 2 2" xfId="2540" xr:uid="{675744E5-DB86-4334-90AA-52E738BD8F44}"/>
    <cellStyle name="Millares 11 4 3" xfId="2541" xr:uid="{33C14C21-88FF-46F1-A9BC-9A60F419970F}"/>
    <cellStyle name="Millares 11 4 3 2" xfId="2542" xr:uid="{589C3D6C-3F4D-4055-B975-5ABA54EFF4FE}"/>
    <cellStyle name="Millares 11 4 4" xfId="2543" xr:uid="{7F848DC0-EA6F-45B6-BAA8-1302492420D8}"/>
    <cellStyle name="Millares 11 4 4 2" xfId="2544" xr:uid="{7601A93F-6170-44A4-B7D5-27B1326644C9}"/>
    <cellStyle name="Millares 11 4 5" xfId="2545" xr:uid="{C5300B72-C3BB-4CCB-ABC5-222A889AC5C7}"/>
    <cellStyle name="Millares 11 4 6" xfId="2546" xr:uid="{908A4D3D-91EA-41C3-A030-BD0F8825EB8D}"/>
    <cellStyle name="Millares 11 4 7" xfId="2538" xr:uid="{650D051D-8EDB-4454-B81B-C6459958A16F}"/>
    <cellStyle name="Millares 11 4 8" xfId="529" xr:uid="{A03B800B-F173-4BE3-BDB1-2434B4E86A4F}"/>
    <cellStyle name="Millares 11 4 9" xfId="40678" xr:uid="{5A15EF0D-59C6-4A8A-A2D6-F17F0F3E8E8B}"/>
    <cellStyle name="Millares 11 40" xfId="2295" xr:uid="{8796B2B6-FC7C-4BFF-B66F-076096E566EA}"/>
    <cellStyle name="Millares 11 41" xfId="429" xr:uid="{2723988A-2A70-459D-B771-29BFFFDCBB84}"/>
    <cellStyle name="Millares 11 42" xfId="40578" xr:uid="{5F6FB393-5649-45DA-8D3B-92FAEAB68EB5}"/>
    <cellStyle name="Millares 11 5" xfId="1013" xr:uid="{4EA310D3-81E0-46FA-B911-14F11980D334}"/>
    <cellStyle name="Millares 11 5 2" xfId="2548" xr:uid="{79AE3F7B-6B9A-481F-9AF1-4A9CC0284916}"/>
    <cellStyle name="Millares 11 5 2 2" xfId="2549" xr:uid="{6E5F6939-21A4-4A81-A7FA-D057297C5717}"/>
    <cellStyle name="Millares 11 5 3" xfId="2550" xr:uid="{DD405ECF-11A0-48B1-8162-BCEA9DF3F45F}"/>
    <cellStyle name="Millares 11 5 3 2" xfId="2551" xr:uid="{77959955-0D65-4CF2-A547-06045B665906}"/>
    <cellStyle name="Millares 11 5 4" xfId="2552" xr:uid="{3F94E306-3437-49D3-8938-073681F8F88B}"/>
    <cellStyle name="Millares 11 5 4 2" xfId="2553" xr:uid="{3962E6A2-53F3-4E78-BAA7-AA519274C50B}"/>
    <cellStyle name="Millares 11 5 5" xfId="2554" xr:uid="{2DFC0BBB-3398-4A4D-8522-4934E1C6EF4E}"/>
    <cellStyle name="Millares 11 5 6" xfId="2547" xr:uid="{366B09E8-FFCD-46F9-B772-D8D72FEA017C}"/>
    <cellStyle name="Millares 11 6" xfId="2555" xr:uid="{288A9DE7-480D-4314-8585-D2358EC60FA4}"/>
    <cellStyle name="Millares 11 6 2" xfId="2556" xr:uid="{02766FF2-FA5D-4C62-BE0D-2D30CE0997F9}"/>
    <cellStyle name="Millares 11 6 2 2" xfId="2557" xr:uid="{E4FD4246-7ADF-40DE-A31A-EED4C2CE9F07}"/>
    <cellStyle name="Millares 11 6 3" xfId="2558" xr:uid="{11AB7E49-21D9-48F5-9399-5E435479BDF7}"/>
    <cellStyle name="Millares 11 6 3 2" xfId="2559" xr:uid="{8BA436FE-9843-47C8-9B7E-916C0537ED82}"/>
    <cellStyle name="Millares 11 6 4" xfId="2560" xr:uid="{B53E2F05-6262-4E33-AB90-322ACFB82030}"/>
    <cellStyle name="Millares 11 6 4 2" xfId="2561" xr:uid="{74009951-F8E4-462E-A41A-897A3F7061D7}"/>
    <cellStyle name="Millares 11 6 5" xfId="2562" xr:uid="{7785D66C-501B-48CD-B50E-3169C98912B4}"/>
    <cellStyle name="Millares 11 7" xfId="2563" xr:uid="{71D59F10-B4F5-46C3-88B4-C498E835F21F}"/>
    <cellStyle name="Millares 11 7 2" xfId="2564" xr:uid="{80A2070E-CB47-439B-B7DF-BF886B956670}"/>
    <cellStyle name="Millares 11 7 2 2" xfId="2565" xr:uid="{EFD339DB-EEA5-4775-B536-65C8A5080E00}"/>
    <cellStyle name="Millares 11 7 3" xfId="2566" xr:uid="{1F363F38-C9B0-466D-92F5-4A2363E542FF}"/>
    <cellStyle name="Millares 11 7 3 2" xfId="2567" xr:uid="{767CE359-8057-425C-AFE7-AEC4F18466BA}"/>
    <cellStyle name="Millares 11 7 4" xfId="2568" xr:uid="{A96F353B-16F2-4F84-A2D9-F262A2604A99}"/>
    <cellStyle name="Millares 11 7 4 2" xfId="2569" xr:uid="{DFFE5ED1-D0A1-4183-9BF9-7D3C8902445D}"/>
    <cellStyle name="Millares 11 7 5" xfId="2570" xr:uid="{570520A9-A5FB-4697-B6EB-C6678F93E556}"/>
    <cellStyle name="Millares 11 8" xfId="2571" xr:uid="{1EA5DA98-4D2F-41A1-8850-840DD979F59C}"/>
    <cellStyle name="Millares 11 8 2" xfId="2572" xr:uid="{DF1D5817-17C9-4988-9A11-0115C93160DB}"/>
    <cellStyle name="Millares 11 8 2 2" xfId="2573" xr:uid="{5EA22F40-BC5A-4476-895C-EEA276E7573A}"/>
    <cellStyle name="Millares 11 8 3" xfId="2574" xr:uid="{AD736FE3-AB7D-499E-9F89-61DF141A2349}"/>
    <cellStyle name="Millares 11 8 3 2" xfId="2575" xr:uid="{80C74CDD-1520-43F7-8209-B4D523CAFB62}"/>
    <cellStyle name="Millares 11 8 4" xfId="2576" xr:uid="{85BF1EF3-0D0C-41BE-A0B6-88ABC4366E48}"/>
    <cellStyle name="Millares 11 8 4 2" xfId="2577" xr:uid="{497612A9-BC22-4FC2-9C5E-12D58C8F0A02}"/>
    <cellStyle name="Millares 11 8 5" xfId="2578" xr:uid="{95DC3C48-BFC5-4442-B432-EE27679F8D14}"/>
    <cellStyle name="Millares 11 9" xfId="2579" xr:uid="{E10E6440-F1E7-485C-99AF-600754A21285}"/>
    <cellStyle name="Millares 11 9 2" xfId="2580" xr:uid="{CF105EBF-C583-4781-BE6F-B87A31583AC3}"/>
    <cellStyle name="Millares 11 9 2 2" xfId="2581" xr:uid="{78EF3ED5-698A-456F-AA3A-5EB0D8E23626}"/>
    <cellStyle name="Millares 11 9 3" xfId="2582" xr:uid="{4764FA39-56A1-4253-8A82-97793175CBF3}"/>
    <cellStyle name="Millares 11 9 3 2" xfId="2583" xr:uid="{54F54FB4-1DE2-4908-AAE6-EAA5FA503BBB}"/>
    <cellStyle name="Millares 11 9 4" xfId="2584" xr:uid="{2AD0331E-DF6B-4C14-9BC6-C41DFB4EE685}"/>
    <cellStyle name="Millares 11 9 4 2" xfId="2585" xr:uid="{96FF5BB6-4E83-4E7F-8D8D-0F1348D528B8}"/>
    <cellStyle name="Millares 11 9 5" xfId="2586" xr:uid="{25C94467-2264-4C38-A4E3-20CDEF4A5317}"/>
    <cellStyle name="Millares 110" xfId="2587" xr:uid="{C3DF0C34-4D62-4D91-B4B2-5E24E6DFF2C6}"/>
    <cellStyle name="Millares 110 2" xfId="2588" xr:uid="{A97047B9-2390-41AA-9ECB-FE829B3AB69F}"/>
    <cellStyle name="Millares 110 2 2" xfId="2589" xr:uid="{6AED83B5-2838-4C75-A007-2941AA9C8C70}"/>
    <cellStyle name="Millares 110 2 3" xfId="2590" xr:uid="{43F14CDD-A204-46F3-A20D-81EEBCE0043E}"/>
    <cellStyle name="Millares 110 3" xfId="2591" xr:uid="{2D89EE5F-599A-4DED-B044-B214A43CCD72}"/>
    <cellStyle name="Millares 110 3 2" xfId="2592" xr:uid="{4417C654-377F-47E6-BECA-38FF7EB2674C}"/>
    <cellStyle name="Millares 110 4" xfId="2593" xr:uid="{7EB17A46-AA1F-45C9-9604-751BDC201D85}"/>
    <cellStyle name="Millares 110 4 2" xfId="2594" xr:uid="{79FE8580-C4FC-4225-82A2-57525AAE8319}"/>
    <cellStyle name="Millares 110 4 3" xfId="2595" xr:uid="{D832E9DD-1E7C-40CC-AAA5-C234683F005B}"/>
    <cellStyle name="Millares 110 5" xfId="2596" xr:uid="{6DA5FF2E-0AFA-4F59-ACD5-28ACB1CC5402}"/>
    <cellStyle name="Millares 110 5 2" xfId="2597" xr:uid="{A448640B-C043-42EE-93AA-1D85EAD5E80F}"/>
    <cellStyle name="Millares 110 6" xfId="2598" xr:uid="{F17377FA-66AC-411E-9671-4238CAFB0A6E}"/>
    <cellStyle name="Millares 111" xfId="2599" xr:uid="{91370118-8106-4656-BC0C-1C62FBAFEC26}"/>
    <cellStyle name="Millares 111 2" xfId="2600" xr:uid="{FEB69290-291E-45A5-A5E2-DB1218377FD2}"/>
    <cellStyle name="Millares 111 2 2" xfId="2601" xr:uid="{54C25357-CB4C-4124-9B6C-C396DCD7C6F9}"/>
    <cellStyle name="Millares 111 2 3" xfId="2602" xr:uid="{9120FA20-9CF9-4F4B-A8BF-70FB6F3079E6}"/>
    <cellStyle name="Millares 111 3" xfId="2603" xr:uid="{5426F6E4-CDAD-43FC-8B11-51036FE57090}"/>
    <cellStyle name="Millares 111 3 2" xfId="2604" xr:uid="{772B3010-8097-43BA-BC88-2C391164BEB6}"/>
    <cellStyle name="Millares 111 4" xfId="2605" xr:uid="{083B3DA8-508D-4E42-9D35-78BEE70330C6}"/>
    <cellStyle name="Millares 111 4 2" xfId="2606" xr:uid="{A21FF7D9-C0F5-4F2F-8C9A-1B204987C721}"/>
    <cellStyle name="Millares 111 4 3" xfId="2607" xr:uid="{EFC68F86-F2B5-480F-84B9-F954761BA005}"/>
    <cellStyle name="Millares 111 5" xfId="2608" xr:uid="{1004D0ED-82CD-48FD-B042-632D23637365}"/>
    <cellStyle name="Millares 111 5 2" xfId="2609" xr:uid="{9743D9A2-AB6E-492B-85E5-0FC9CC1AE1F1}"/>
    <cellStyle name="Millares 111 6" xfId="2610" xr:uid="{CE35BC6B-BD0F-4354-9983-B17D99AFA616}"/>
    <cellStyle name="Millares 111 7" xfId="2611" xr:uid="{48582BF0-61E2-49C2-8DB4-D4DCD77BE2BF}"/>
    <cellStyle name="Millares 112" xfId="2612" xr:uid="{920F6C60-B1CD-4C8F-B2C7-A4BD3FC69541}"/>
    <cellStyle name="Millares 112 2" xfId="2613" xr:uid="{5467D548-D72A-42B7-9AF8-86C827B7DE2A}"/>
    <cellStyle name="Millares 112 3" xfId="2614" xr:uid="{2088E04A-6221-4915-B5F0-2466B20D6B47}"/>
    <cellStyle name="Millares 112 3 2" xfId="2615" xr:uid="{0F665C38-5966-4052-A94C-78BE1D5ECDAA}"/>
    <cellStyle name="Millares 112 4" xfId="2616" xr:uid="{A06A6CE9-ADF5-467B-83E0-FCFEED6AC032}"/>
    <cellStyle name="Millares 112 4 2" xfId="2617" xr:uid="{256C5F6A-AA80-41A4-9537-1DDC59F5E109}"/>
    <cellStyle name="Millares 112 5" xfId="2618" xr:uid="{A46177BA-7EA2-4EDA-AFCE-19970C9A6C81}"/>
    <cellStyle name="Millares 112 5 2" xfId="2619" xr:uid="{03C19733-97DC-4D69-A94B-4F6CC37C92F2}"/>
    <cellStyle name="Millares 112 6" xfId="2620" xr:uid="{CEB853E7-38EB-4671-A5E6-EE1AFF51692E}"/>
    <cellStyle name="Millares 112 7" xfId="2621" xr:uid="{FBF1A6C5-5709-4C58-A60C-FCC84F635B80}"/>
    <cellStyle name="Millares 113" xfId="2622" xr:uid="{6338AC84-66D2-4484-96FA-6FD25FCE2934}"/>
    <cellStyle name="Millares 113 2" xfId="2623" xr:uid="{123B5381-D3B4-4AF7-96D9-2EB7C116BB32}"/>
    <cellStyle name="Millares 113 3" xfId="2624" xr:uid="{045DF2FF-1B66-49E5-9DA2-02BAAFF0EC14}"/>
    <cellStyle name="Millares 113 3 2" xfId="2625" xr:uid="{D8A4EF80-605E-4E8F-97B9-9AF97B1D44C5}"/>
    <cellStyle name="Millares 113 4" xfId="2626" xr:uid="{4742E1EF-AD28-4FAA-BACE-38E95A96FB4F}"/>
    <cellStyle name="Millares 113 4 2" xfId="2627" xr:uid="{339D6D43-F69B-4EC0-8087-2AF8821D40CD}"/>
    <cellStyle name="Millares 113 5" xfId="2628" xr:uid="{D0AC9B14-93B5-4044-AB49-531D68468125}"/>
    <cellStyle name="Millares 113 6" xfId="2629" xr:uid="{111FE03C-B411-42D0-90EF-0065127238B5}"/>
    <cellStyle name="Millares 114" xfId="2630" xr:uid="{5B16438A-0E87-400C-A2E5-2DF13AAC6209}"/>
    <cellStyle name="Millares 114 2" xfId="2631" xr:uid="{AB39D9CF-9138-4D6C-969A-F401AAEC3FED}"/>
    <cellStyle name="Millares 114 3" xfId="2632" xr:uid="{359BEDFF-6743-4F50-B566-72C06523E1C4}"/>
    <cellStyle name="Millares 114 3 2" xfId="2633" xr:uid="{D1C42191-58DF-41F6-AE5C-332059B856D2}"/>
    <cellStyle name="Millares 114 4" xfId="2634" xr:uid="{FA8D14ED-F962-49E5-8CF0-BB605B5AE6F0}"/>
    <cellStyle name="Millares 114 4 2" xfId="2635" xr:uid="{E591BE65-D7AE-4922-9302-07D8F82E3361}"/>
    <cellStyle name="Millares 114 5" xfId="2636" xr:uid="{F4B28691-698B-4FC7-899D-6CC6A7F9D797}"/>
    <cellStyle name="Millares 114 6" xfId="2637" xr:uid="{A6FD0F2A-0554-481E-ABCA-A2976071A91B}"/>
    <cellStyle name="Millares 115" xfId="2638" xr:uid="{D4DBB135-C9B6-4575-A05B-0A9303A0E87A}"/>
    <cellStyle name="Millares 115 2" xfId="2639" xr:uid="{EADFB12C-6886-4719-92B4-6F4A109C264F}"/>
    <cellStyle name="Millares 115 2 2" xfId="2640" xr:uid="{D7B2E2F3-0B8F-4B15-8A9C-406411D19FE8}"/>
    <cellStyle name="Millares 115 2 2 2" xfId="2641" xr:uid="{BEEB84B6-4749-4005-BDFC-FD3FDE84C65B}"/>
    <cellStyle name="Millares 115 2 3" xfId="2642" xr:uid="{67A9CE51-BA02-4D11-B23F-00E282CD1826}"/>
    <cellStyle name="Millares 115 2 3 2" xfId="2643" xr:uid="{5F67C62E-EC68-4DD6-97FD-1C8410BBD721}"/>
    <cellStyle name="Millares 115 2 4" xfId="2644" xr:uid="{E004F006-165F-430A-ACE1-17187F6E1B6C}"/>
    <cellStyle name="Millares 115 3" xfId="2645" xr:uid="{B58C61F2-50CF-4CF7-8077-F35E9C72563E}"/>
    <cellStyle name="Millares 115 3 2" xfId="2646" xr:uid="{33BE98B1-126A-4008-B528-772C85215E46}"/>
    <cellStyle name="Millares 115 4" xfId="2647" xr:uid="{A4A7ED75-3F1C-4964-8E02-6B910DD7311B}"/>
    <cellStyle name="Millares 115 4 2" xfId="2648" xr:uid="{50B403F8-5264-4385-B73E-6B2825A3750E}"/>
    <cellStyle name="Millares 115 4 3" xfId="2649" xr:uid="{694A0AD8-A9C9-4F8D-94E1-2C6ABB3EFAE2}"/>
    <cellStyle name="Millares 115 5" xfId="2650" xr:uid="{34D4561C-DC27-436E-A900-9FB0AD8ADBC7}"/>
    <cellStyle name="Millares 115 5 2" xfId="2651" xr:uid="{9FB9B80B-AE44-46AA-AF22-C977A01CE5B3}"/>
    <cellStyle name="Millares 115 6" xfId="2652" xr:uid="{7E7C2E84-02AE-4631-9BE6-744E8B9EE3C3}"/>
    <cellStyle name="Millares 115 6 2" xfId="2653" xr:uid="{9ABAA089-3C2C-4D0B-8899-ADE38991A545}"/>
    <cellStyle name="Millares 115 7" xfId="2654" xr:uid="{1A6C518A-D8A5-4DB8-95C6-FBD7E3625984}"/>
    <cellStyle name="Millares 115 8" xfId="2655" xr:uid="{6B7BB3F7-8396-4482-BD30-9EBC61422637}"/>
    <cellStyle name="Millares 116" xfId="2656" xr:uid="{D56F871E-2DC8-4230-BDE3-14A433F9DA3C}"/>
    <cellStyle name="Millares 116 2" xfId="2657" xr:uid="{A5A7AA4F-A39B-4212-B296-5B59F967E70A}"/>
    <cellStyle name="Millares 116 2 2" xfId="2658" xr:uid="{6119DA66-67D7-429F-A67B-A101445E14E8}"/>
    <cellStyle name="Millares 116 2 2 2" xfId="2659" xr:uid="{C58B7A1A-A6E8-4C53-AB03-20DCBD4F207D}"/>
    <cellStyle name="Millares 116 2 2 2 2" xfId="12895" xr:uid="{2B834E8C-69FC-4580-A2A8-5ACB22AA29AC}"/>
    <cellStyle name="Millares 116 2 2 2 3" xfId="15698" xr:uid="{9BC05E76-7FA7-49BD-94E6-A6C1F906CBA7}"/>
    <cellStyle name="Millares 116 2 3" xfId="2660" xr:uid="{7C1A6EAE-F888-4158-8408-6CE97969D613}"/>
    <cellStyle name="Millares 116 2 3 2" xfId="12896" xr:uid="{88AA03BD-25CA-49C5-B4BC-2C5C3BF72BA7}"/>
    <cellStyle name="Millares 116 2 3 3" xfId="15699" xr:uid="{5C479EFC-FB0F-4505-8890-B36DB77B786C}"/>
    <cellStyle name="Millares 116 2 4" xfId="2661" xr:uid="{DA47D47A-F1BC-4B70-A403-554D7BF169A1}"/>
    <cellStyle name="Millares 116 2 5" xfId="7653" xr:uid="{ADC65384-348F-4C1E-8118-350372212DA3}"/>
    <cellStyle name="Millares 116 3" xfId="2662" xr:uid="{3B6640F0-BAFF-4BB8-B88F-1069D237FF9D}"/>
    <cellStyle name="Millares 116 3 2" xfId="2663" xr:uid="{7C0EA95F-DBEC-4161-97CC-2E4EC990C3E7}"/>
    <cellStyle name="Millares 116 4" xfId="2664" xr:uid="{DB45CE60-1F36-4861-B8F5-FB66E0CE6700}"/>
    <cellStyle name="Millares 116 4 2" xfId="2665" xr:uid="{1EC0BA44-8B4D-48EA-90C3-41FCB12F6879}"/>
    <cellStyle name="Millares 116 4 3" xfId="2666" xr:uid="{F93C3671-5398-4FB8-83B6-6E7F1FB9D8FB}"/>
    <cellStyle name="Millares 116 5" xfId="2667" xr:uid="{9CDD89EF-A35E-447F-8F12-17C26ED35BF6}"/>
    <cellStyle name="Millares 116 5 2" xfId="2668" xr:uid="{AEFE52A6-5105-4EFD-8662-F464C0D2C46F}"/>
    <cellStyle name="Millares 116 6" xfId="2669" xr:uid="{2CD4E002-A76D-45AB-A092-42F8E87088C7}"/>
    <cellStyle name="Millares 116 7" xfId="2670" xr:uid="{8648962D-105E-408E-8EC0-26BC2E5CC543}"/>
    <cellStyle name="Millares 117" xfId="2671" xr:uid="{F9CB2E36-F7D5-4C35-995E-E00FE07068DC}"/>
    <cellStyle name="Millares 117 2" xfId="2672" xr:uid="{1D4F755C-477B-4AD7-B22B-D5E159DFB930}"/>
    <cellStyle name="Millares 117 2 2" xfId="2673" xr:uid="{3C566220-9F89-4E6E-8933-BCCB2A57ED82}"/>
    <cellStyle name="Millares 117 2 3" xfId="2674" xr:uid="{F4D4B40C-ACE5-4708-9537-2ADE27AE3B26}"/>
    <cellStyle name="Millares 117 3" xfId="2675" xr:uid="{C69A2781-6FC8-42E8-965E-EB6712E08CB2}"/>
    <cellStyle name="Millares 117 3 2" xfId="2676" xr:uid="{AE7C6244-7435-446B-83E4-CED7F02D73D4}"/>
    <cellStyle name="Millares 117 4" xfId="2677" xr:uid="{32023C34-9851-4C48-9033-B6C8D49C0218}"/>
    <cellStyle name="Millares 117 4 2" xfId="2678" xr:uid="{38B45E1F-20B5-41BA-8A42-0961F571F109}"/>
    <cellStyle name="Millares 117 5" xfId="2679" xr:uid="{C0CE94B2-20B8-47AA-AB71-5E8C8A2AD3C5}"/>
    <cellStyle name="Millares 117 6" xfId="2680" xr:uid="{60E9875D-19A1-4F01-9961-2394091B69E7}"/>
    <cellStyle name="Millares 118" xfId="2681" xr:uid="{DC89EB24-4332-46D0-B070-AF0BAC49B308}"/>
    <cellStyle name="Millares 118 2" xfId="2682" xr:uid="{517DFDE2-ADFB-4A16-B9F2-92D1B252150B}"/>
    <cellStyle name="Millares 118 2 2" xfId="2683" xr:uid="{0706133F-3B71-4891-8331-D71B9B7405D7}"/>
    <cellStyle name="Millares 118 2 3" xfId="2684" xr:uid="{5028E7E2-1639-407B-8DA0-81BB02C4B80D}"/>
    <cellStyle name="Millares 118 3" xfId="2685" xr:uid="{89035DBA-6FA3-44F9-ADDA-6FE087E6C813}"/>
    <cellStyle name="Millares 118 3 2" xfId="2686" xr:uid="{2DBCD833-2648-44AD-8C64-C271B0BB092D}"/>
    <cellStyle name="Millares 118 4" xfId="2687" xr:uid="{3F272558-F01B-462F-B1E9-129BFFCBAE17}"/>
    <cellStyle name="Millares 118 4 2" xfId="2688" xr:uid="{E012A8BC-0346-4D98-94BD-886CD6FB7720}"/>
    <cellStyle name="Millares 118 5" xfId="2689" xr:uid="{EF13F243-8E24-493C-8A1B-0EFBF8A185E5}"/>
    <cellStyle name="Millares 118 6" xfId="2690" xr:uid="{4895108F-DFD2-4A89-B42E-A3CD47A3F2CC}"/>
    <cellStyle name="Millares 119" xfId="2691" xr:uid="{577F08FB-333A-4557-8518-BC7980A2146F}"/>
    <cellStyle name="Millares 119 2" xfId="2692" xr:uid="{410B7967-F498-43EF-99C0-F91C0E3A5C78}"/>
    <cellStyle name="Millares 119 2 2" xfId="2693" xr:uid="{8A187BC4-0425-4C93-A774-1BB71C730375}"/>
    <cellStyle name="Millares 119 3" xfId="2694" xr:uid="{FAD34D69-69B4-4F6F-823F-DC9D3B9A94B1}"/>
    <cellStyle name="Millares 119 3 2" xfId="2695" xr:uid="{83B63FE0-C0C6-4A90-B626-498C560819FD}"/>
    <cellStyle name="Millares 119 4" xfId="2696" xr:uid="{E6502F34-8306-4254-8E3F-BF4ACE5CFF94}"/>
    <cellStyle name="Millares 119 4 2" xfId="2697" xr:uid="{26281C1A-E98E-4E5A-A6BC-2402F206ABDA}"/>
    <cellStyle name="Millares 119 5" xfId="2698" xr:uid="{74E98FE9-688D-4D1A-9A52-0E8FC362BA40}"/>
    <cellStyle name="Millares 119 6" xfId="2699" xr:uid="{F0AAF7E5-43FB-474A-BD52-BC93C7B07EFB}"/>
    <cellStyle name="Millares 12" xfId="157" xr:uid="{48C623D0-32DA-463C-8154-BADDBC077D87}"/>
    <cellStyle name="Millares 12 2" xfId="2701" xr:uid="{9D0C068B-3D2A-4506-9A03-18B32008B2C7}"/>
    <cellStyle name="Millares 12 2 2" xfId="2702" xr:uid="{65467280-14A5-46C0-ACCA-A5F977D59980}"/>
    <cellStyle name="Millares 12 2 3" xfId="2703" xr:uid="{2DDAC626-5414-4C02-92F3-0FC62E1E64D6}"/>
    <cellStyle name="Millares 12 2 4" xfId="2704" xr:uid="{944EBA20-11D1-4F67-BD9C-D0DE4CF6FC95}"/>
    <cellStyle name="Millares 12 2 5" xfId="2705" xr:uid="{CA8AE9E9-6602-46C7-B320-1D1C54D1A0CF}"/>
    <cellStyle name="Millares 12 3" xfId="2706" xr:uid="{C05AFFF0-E9C9-4574-914F-FDE905FE550F}"/>
    <cellStyle name="Millares 12 3 2" xfId="2707" xr:uid="{F9D871A5-E530-411D-A203-3670FFE1B039}"/>
    <cellStyle name="Millares 12 3 2 2" xfId="2708" xr:uid="{68E39AF1-5471-414A-83E4-AA9CC0E0F01F}"/>
    <cellStyle name="Millares 12 3 3" xfId="2709" xr:uid="{6653CB89-9AE7-44F9-96A9-381AF880636A}"/>
    <cellStyle name="Millares 12 4" xfId="2710" xr:uid="{42838523-BDD5-47D1-ACAA-D1C172A9CC77}"/>
    <cellStyle name="Millares 12 4 2" xfId="2711" xr:uid="{E3F790F9-4D9E-45F4-A6B0-47B6D13D7C37}"/>
    <cellStyle name="Millares 12 4 2 2" xfId="2712" xr:uid="{A2C55D98-AFB2-4949-9E95-0F8370302E93}"/>
    <cellStyle name="Millares 12 4 3" xfId="2713" xr:uid="{F7BFBD19-D6B6-42FB-8296-47204C73E2AB}"/>
    <cellStyle name="Millares 12 5" xfId="2714" xr:uid="{856BA57E-5835-4277-8046-A17038B2D316}"/>
    <cellStyle name="Millares 12 5 2" xfId="2715" xr:uid="{02EFCB85-D646-43C0-AA80-CF1889A48745}"/>
    <cellStyle name="Millares 12 6" xfId="2716" xr:uid="{B66DB276-6DDE-4AA2-A1FE-9BEE1468EF9A}"/>
    <cellStyle name="Millares 12 6 2" xfId="12897" xr:uid="{C9770743-B6AD-4A88-BCED-774CB6DCCADC}"/>
    <cellStyle name="Millares 12 7" xfId="2700" xr:uid="{6A17CE0B-FA79-4209-9112-32F00C350B5B}"/>
    <cellStyle name="Millares 120" xfId="2717" xr:uid="{DA553C51-650C-4C54-8CD0-7F901340D623}"/>
    <cellStyle name="Millares 120 2" xfId="2718" xr:uid="{00AF0E43-6BC0-46C2-A5FF-9A80DD8FA624}"/>
    <cellStyle name="Millares 120 2 2" xfId="2719" xr:uid="{12C471CF-8C0E-4830-B38B-0454D04ED58E}"/>
    <cellStyle name="Millares 120 3" xfId="2720" xr:uid="{5EB8E84F-7310-4526-8D53-B5CEA1D589D9}"/>
    <cellStyle name="Millares 120 3 2" xfId="2721" xr:uid="{19A81B2C-B378-45BC-9AFB-C978A47182CB}"/>
    <cellStyle name="Millares 120 4" xfId="2722" xr:uid="{FCB79E70-A6A3-4DAB-A436-A484E1C0A832}"/>
    <cellStyle name="Millares 120 4 2" xfId="2723" xr:uid="{CA507C98-6E7D-4C7F-B377-2E7ACB034E47}"/>
    <cellStyle name="Millares 120 5" xfId="2724" xr:uid="{2020312E-B723-4333-BEEF-AF1149F11574}"/>
    <cellStyle name="Millares 120 6" xfId="2725" xr:uid="{1669D9B8-AB0D-4883-BC63-313CAD2F5B02}"/>
    <cellStyle name="Millares 121" xfId="2726" xr:uid="{A2DE561C-9C24-4B2D-ACE6-45E6D3C09FE6}"/>
    <cellStyle name="Millares 121 2" xfId="2727" xr:uid="{DDCF2239-F750-4BEF-90CF-DDDD9A385A65}"/>
    <cellStyle name="Millares 121 2 2" xfId="2728" xr:uid="{93A491B8-07F4-4F08-ACB3-BE022DEFFDE6}"/>
    <cellStyle name="Millares 121 3" xfId="2729" xr:uid="{8745CB4A-FEF5-42AB-A669-A8B56480612F}"/>
    <cellStyle name="Millares 121 3 2" xfId="2730" xr:uid="{3D975E85-19EB-4803-8BBE-C6500237D7C2}"/>
    <cellStyle name="Millares 121 4" xfId="2731" xr:uid="{A01A6321-83D6-4BAE-BE13-5A67B2B3CFF6}"/>
    <cellStyle name="Millares 121 4 2" xfId="2732" xr:uid="{B2BA6ECB-5500-4116-AB3E-95C10BB079DF}"/>
    <cellStyle name="Millares 121 5" xfId="2733" xr:uid="{056FADB2-95EF-4A0B-8B7D-FD05A78B5F5D}"/>
    <cellStyle name="Millares 121 6" xfId="2734" xr:uid="{BFB80E8E-2B27-491D-9425-1A26B2FBEAAA}"/>
    <cellStyle name="Millares 122" xfId="2735" xr:uid="{EBA996FE-7DCE-4D1F-94F5-2958F989A6E9}"/>
    <cellStyle name="Millares 122 2" xfId="2736" xr:uid="{3ACAE407-5E25-4B5C-AF10-CAA2FFAD525A}"/>
    <cellStyle name="Millares 122 2 2" xfId="2737" xr:uid="{62819ADD-90A1-440A-9625-9D8B9F8CEFFF}"/>
    <cellStyle name="Millares 122 3" xfId="2738" xr:uid="{FBEC5385-9BCD-4AB2-93A9-958CFBC2ABC9}"/>
    <cellStyle name="Millares 122 3 2" xfId="2739" xr:uid="{01D5281F-BBD0-42EC-A233-4FB838FD8B1B}"/>
    <cellStyle name="Millares 122 4" xfId="2740" xr:uid="{DD040AFC-9139-49BD-B61B-63BA5FBEE63C}"/>
    <cellStyle name="Millares 122 4 2" xfId="2741" xr:uid="{F87F36F1-0D9F-469C-8FD5-FF3056FEFED9}"/>
    <cellStyle name="Millares 122 5" xfId="2742" xr:uid="{1A617473-0196-418C-91F8-58F91A2AFE0D}"/>
    <cellStyle name="Millares 122 6" xfId="2743" xr:uid="{44CB8976-240C-4BCB-9C43-031059BA3779}"/>
    <cellStyle name="Millares 123" xfId="2744" xr:uid="{519EA540-C98D-475B-9237-AC99CAA253A7}"/>
    <cellStyle name="Millares 123 2" xfId="2745" xr:uid="{051E761C-107E-4A3B-970B-18F3F46FA2EF}"/>
    <cellStyle name="Millares 123 2 2" xfId="2746" xr:uid="{28873E01-1664-4836-9815-E3C4111BE8A7}"/>
    <cellStyle name="Millares 123 2 2 2" xfId="2747" xr:uid="{C5386E2D-F380-4D1C-B191-45B35B70985D}"/>
    <cellStyle name="Millares 123 2 2 2 2" xfId="12898" xr:uid="{7FE16025-31F8-4BE7-AC23-21935155E0CF}"/>
    <cellStyle name="Millares 123 2 2 2 3" xfId="15700" xr:uid="{7DD219EA-2DA9-40BE-95E9-8E6C4866FD2E}"/>
    <cellStyle name="Millares 123 2 3" xfId="2748" xr:uid="{EFE861BA-7FD8-4C34-94F1-ACB33E5F8614}"/>
    <cellStyle name="Millares 123 2 4" xfId="7654" xr:uid="{7A41CE3F-C071-44AA-BD0C-146C710C5958}"/>
    <cellStyle name="Millares 123 3" xfId="2749" xr:uid="{792CA1BC-6826-4CCF-ABA3-C4BC30DC6573}"/>
    <cellStyle name="Millares 123 4" xfId="2750" xr:uid="{FC674E87-109B-4295-AFA0-EE697AA044B1}"/>
    <cellStyle name="Millares 124" xfId="2751" xr:uid="{864E9B3B-19CB-4BB0-AD4B-A25F7F23D0B5}"/>
    <cellStyle name="Millares 124 2" xfId="2752" xr:uid="{2F8F47D8-FF9E-494E-B6BE-D323AD581800}"/>
    <cellStyle name="Millares 124 3" xfId="2753" xr:uid="{6EA2A48F-755E-445E-8500-72CF3ADA3C9A}"/>
    <cellStyle name="Millares 125" xfId="2754" xr:uid="{474B61FF-18B9-4970-8FB6-8285DA8AB087}"/>
    <cellStyle name="Millares 125 2" xfId="2755" xr:uid="{F875367F-421A-473C-B4F3-57866842C525}"/>
    <cellStyle name="Millares 125 3" xfId="2756" xr:uid="{9D4D7929-829D-49D8-924E-83FEEF33D29F}"/>
    <cellStyle name="Millares 126" xfId="2757" xr:uid="{BE5AFFEC-667E-4D95-BE1D-6B5F0980EF7C}"/>
    <cellStyle name="Millares 126 2" xfId="2758" xr:uid="{EDFC10C7-C5D7-4F13-B244-E6CC0A70BF32}"/>
    <cellStyle name="Millares 126 3" xfId="2759" xr:uid="{13F72990-388F-450C-9893-9897A98CFC7A}"/>
    <cellStyle name="Millares 127" xfId="2760" xr:uid="{0B05EBA6-2475-440E-8DB1-FFC650914A9B}"/>
    <cellStyle name="Millares 127 2" xfId="2761" xr:uid="{E5788A3D-12E1-4ED7-BBB5-AC04CACAE2F2}"/>
    <cellStyle name="Millares 127 2 2" xfId="2762" xr:uid="{E1A962AE-050E-4ECD-922F-6DFD68F788BD}"/>
    <cellStyle name="Millares 127 2 3" xfId="2763" xr:uid="{B19CC5AC-E532-491B-93D1-103D40C4552A}"/>
    <cellStyle name="Millares 127 2 3 2" xfId="2764" xr:uid="{B7E4CA1A-FCC1-4ADD-853F-9E03C5DB400F}"/>
    <cellStyle name="Millares 127 2 4" xfId="2765" xr:uid="{A518E1CC-3E92-4404-841C-077FBCC390D8}"/>
    <cellStyle name="Millares 127 3" xfId="2766" xr:uid="{7D9182F6-73FB-404E-AC5A-F0FEC567BED9}"/>
    <cellStyle name="Millares 127 4" xfId="2767" xr:uid="{008E4A6E-CA97-4033-B09B-A046AAABCF7B}"/>
    <cellStyle name="Millares 127 4 2" xfId="12899" xr:uid="{17B77D55-445D-44B3-B069-9B0F859272AB}"/>
    <cellStyle name="Millares 127 4 3" xfId="15701" xr:uid="{075B6484-16D3-4997-A611-CFBA14CD845B}"/>
    <cellStyle name="Millares 127 5" xfId="2768" xr:uid="{B979B9DB-B8F5-4C6C-9B68-F2C3A1EF688E}"/>
    <cellStyle name="Millares 127 5 2" xfId="2769" xr:uid="{9A01376A-A2C9-4638-8F66-A93F3BB34995}"/>
    <cellStyle name="Millares 127 6" xfId="7655" xr:uid="{4DF27F51-790F-49F7-A5D1-8B4272F39733}"/>
    <cellStyle name="Millares 128" xfId="2770" xr:uid="{E58CAC99-359D-4137-80E1-59E63712C6A4}"/>
    <cellStyle name="Millares 128 2" xfId="2771" xr:uid="{2F721278-A19B-4214-A5DF-6FC7B51F48E7}"/>
    <cellStyle name="Millares 128 2 2" xfId="2772" xr:uid="{D2CD5EF5-E0DA-4B6C-866A-7CFDFF93319D}"/>
    <cellStyle name="Millares 128 2 3" xfId="2773" xr:uid="{BC280B12-468A-410F-8009-CEFE53612E96}"/>
    <cellStyle name="Millares 128 2 3 2" xfId="12900" xr:uid="{34BF7ABE-E72C-4584-B0D4-79532E5F9402}"/>
    <cellStyle name="Millares 128 2 4" xfId="2774" xr:uid="{128CB8C9-2626-4184-BC32-AAE9357A2316}"/>
    <cellStyle name="Millares 128 3" xfId="2775" xr:uid="{4A0ADF4A-F0C1-4D4D-9166-B60BD07254D5}"/>
    <cellStyle name="Millares 128 4" xfId="2776" xr:uid="{84E40C30-A7D7-413D-AC40-69382E24BB2B}"/>
    <cellStyle name="Millares 128 4 2" xfId="12901" xr:uid="{9D8BC02C-4BE6-4109-BA5D-E34DB58F0564}"/>
    <cellStyle name="Millares 128 4 3" xfId="15702" xr:uid="{2C6373D7-F5AE-4A91-8B88-E04BAFB0E240}"/>
    <cellStyle name="Millares 128 5" xfId="2777" xr:uid="{BC08442F-54B2-4381-A2DD-EEFC5CCF6175}"/>
    <cellStyle name="Millares 128 6" xfId="7656" xr:uid="{E6912304-E6F4-4E4A-AE21-81F9773CDEA9}"/>
    <cellStyle name="Millares 129" xfId="2778" xr:uid="{1FEE7E8A-8A82-41E2-8952-E7CF6C618B1D}"/>
    <cellStyle name="Millares 129 2" xfId="2779" xr:uid="{9DB76669-3D78-46D8-BB7F-DF82D4B8B755}"/>
    <cellStyle name="Millares 129 2 2" xfId="2780" xr:uid="{AB9A4899-E42D-41C4-9ED9-83EBDA8D4D04}"/>
    <cellStyle name="Millares 129 2 3" xfId="2781" xr:uid="{F6E9694E-A7F8-4E48-A506-D54779E1B0AC}"/>
    <cellStyle name="Millares 129 2 3 2" xfId="12902" xr:uid="{43CFF602-37F5-4E20-9986-02AC75BEAF69}"/>
    <cellStyle name="Millares 129 2 4" xfId="2782" xr:uid="{2F23055E-0734-444E-94F3-336FFDC67FBC}"/>
    <cellStyle name="Millares 129 3" xfId="2783" xr:uid="{F1E75948-36EB-4364-986B-F1FABE77A590}"/>
    <cellStyle name="Millares 129 4" xfId="2784" xr:uid="{25736B25-F34A-4CDB-8E52-10D48D2F078D}"/>
    <cellStyle name="Millares 129 4 2" xfId="12903" xr:uid="{592EC73F-BA22-4C3B-A60C-18E22743F101}"/>
    <cellStyle name="Millares 129 4 3" xfId="15703" xr:uid="{B4F69CEC-4D66-4343-9F87-5F3DBC6F08CD}"/>
    <cellStyle name="Millares 129 5" xfId="2785" xr:uid="{C16CFB78-D76F-44D7-BA2D-383D7C538E61}"/>
    <cellStyle name="Millares 129 6" xfId="7657" xr:uid="{65E31D16-B723-4589-A9A5-01E560980CD6}"/>
    <cellStyle name="Millares 13" xfId="227" xr:uid="{8FB35D2B-8240-4612-B681-6B8499CADCF9}"/>
    <cellStyle name="Millares 13 2" xfId="331" xr:uid="{7C283D67-54EA-4B61-9225-4B67116D4722}"/>
    <cellStyle name="Millares 13 2 2" xfId="2788" xr:uid="{5A812908-2D8F-457D-890C-E1801B66D4F0}"/>
    <cellStyle name="Millares 13 2 3" xfId="2787" xr:uid="{2E910878-0C9E-46A5-9FCA-AB897D4B4EA0}"/>
    <cellStyle name="Millares 13 2 4" xfId="572" xr:uid="{6F58B9F1-ADD9-4058-A83B-A1077C82F202}"/>
    <cellStyle name="Millares 13 2 5" xfId="40721" xr:uid="{BDF2ED3B-B350-4447-8139-4F5C2674D90F}"/>
    <cellStyle name="Millares 13 3" xfId="2789" xr:uid="{F17AB897-07E8-4A31-A17D-D8207B558A1D}"/>
    <cellStyle name="Millares 13 4" xfId="2786" xr:uid="{0381CB21-63F4-42B6-B934-E625B06D69B1}"/>
    <cellStyle name="Millares 13 5" xfId="472" xr:uid="{FDE2B238-CA5A-42C2-A7E1-955D3281B8AC}"/>
    <cellStyle name="Millares 13 6" xfId="40621" xr:uid="{748FC3AD-A976-4846-9A6B-C2960CE3F2B7}"/>
    <cellStyle name="Millares 130" xfId="2790" xr:uid="{15F8826D-5FD6-47DD-B38E-CDB73C1290CB}"/>
    <cellStyle name="Millares 130 2" xfId="2791" xr:uid="{BD6D6F70-AAAC-4124-B0C1-BAD3BF4A83DA}"/>
    <cellStyle name="Millares 130 3" xfId="2792" xr:uid="{E53CBDA9-5887-4BC8-A162-A51E59F539EA}"/>
    <cellStyle name="Millares 130 3 2" xfId="12904" xr:uid="{AC301B27-98F3-4D7E-9EE5-EEE9F2357988}"/>
    <cellStyle name="Millares 130 3 3" xfId="15704" xr:uid="{B10F3B40-CA7E-4E29-A823-0FB5AC5FBDE9}"/>
    <cellStyle name="Millares 130 4" xfId="2793" xr:uid="{6A6090A6-C160-455B-A188-7EF758CDA724}"/>
    <cellStyle name="Millares 130 5" xfId="7658" xr:uid="{A127AAEE-85E6-4D34-9D0E-876941C227D0}"/>
    <cellStyle name="Millares 131" xfId="2794" xr:uid="{9E91D653-5D4B-482F-A775-0B27D7064EC5}"/>
    <cellStyle name="Millares 131 2" xfId="2795" xr:uid="{4FB19BA4-584F-407C-88DC-6EA60A1F31F8}"/>
    <cellStyle name="Millares 131 2 2" xfId="2796" xr:uid="{BEC86BC9-AFCA-4BC0-BFEA-F9F9A12CD17D}"/>
    <cellStyle name="Millares 131 2 2 2" xfId="12905" xr:uid="{D49FCD65-9755-4154-9D65-7E2DB31D52C8}"/>
    <cellStyle name="Millares 131 2 2 3" xfId="15705" xr:uid="{6EAD4CB1-F4E3-4E45-A787-412623D37D6F}"/>
    <cellStyle name="Millares 131 3" xfId="2797" xr:uid="{C13AB9F6-94AA-4575-B1E4-BA22115D9467}"/>
    <cellStyle name="Millares 131 3 2" xfId="12906" xr:uid="{CB553B33-F8E2-4944-A7C3-56079715F1C5}"/>
    <cellStyle name="Millares 131 3 3" xfId="15706" xr:uid="{81F50966-0AF4-432B-AB60-31718D5FECA4}"/>
    <cellStyle name="Millares 131 4" xfId="2798" xr:uid="{BCBAF94A-34EC-4756-A22C-FA0592B9A8E8}"/>
    <cellStyle name="Millares 131 5" xfId="7659" xr:uid="{B965A78E-CFFF-45B4-8B60-A8460E3178CF}"/>
    <cellStyle name="Millares 132" xfId="2799" xr:uid="{A6DBA259-8901-459A-A025-34CA2D336764}"/>
    <cellStyle name="Millares 132 2" xfId="2800" xr:uid="{A24FE988-6389-48CD-8ABD-973E3137B25D}"/>
    <cellStyle name="Millares 132 2 2" xfId="2801" xr:uid="{350045F6-E901-4133-94E3-9E673E93DB86}"/>
    <cellStyle name="Millares 132 2 3" xfId="2802" xr:uid="{1ECDF6B2-465B-4005-A9FC-EC1B9D6DBC21}"/>
    <cellStyle name="Millares 132 2 3 2" xfId="12907" xr:uid="{208ED141-9D3D-43A9-A398-BC657C7BB17F}"/>
    <cellStyle name="Millares 132 2 4" xfId="2803" xr:uid="{F2C1100E-3B70-48A0-B305-0126A921BC19}"/>
    <cellStyle name="Millares 132 3" xfId="2804" xr:uid="{2F092E59-B9F2-4088-8F96-0C1939B52275}"/>
    <cellStyle name="Millares 132 4" xfId="2805" xr:uid="{64DE82D6-B193-4397-8235-09571EEB5E53}"/>
    <cellStyle name="Millares 132 4 2" xfId="12908" xr:uid="{DF98235B-18C0-404F-B28C-CC46C24CBEA9}"/>
    <cellStyle name="Millares 132 4 3" xfId="15707" xr:uid="{1B69C78B-2D3F-4F78-ADD2-6372A505638A}"/>
    <cellStyle name="Millares 132 5" xfId="2806" xr:uid="{01C178CF-024F-49D0-BB50-8C1A6C2813C9}"/>
    <cellStyle name="Millares 132 6" xfId="7660" xr:uid="{13D4B1B4-45B9-462E-9B63-42E1D8F6F874}"/>
    <cellStyle name="Millares 133" xfId="2807" xr:uid="{77781D33-3576-489C-900B-8A27F6EA1042}"/>
    <cellStyle name="Millares 133 2" xfId="2808" xr:uid="{2395FBA1-57FB-4870-A129-ACB5B2B59C58}"/>
    <cellStyle name="Millares 133 3" xfId="2809" xr:uid="{BCEF4077-85DD-4F27-A900-9E3ADD7C2B79}"/>
    <cellStyle name="Millares 133 3 2" xfId="12909" xr:uid="{C9348E54-C46E-40BB-BE85-0342C52AE699}"/>
    <cellStyle name="Millares 133 3 3" xfId="15708" xr:uid="{C1D1A91F-0CD0-4BB0-AF01-895E7DA43781}"/>
    <cellStyle name="Millares 133 4" xfId="2810" xr:uid="{2D596AF4-CAF1-4D13-B87E-A2173AE80ACC}"/>
    <cellStyle name="Millares 133 4 2" xfId="2811" xr:uid="{E8A9C576-C972-4A45-A3A9-8F6F5D6B8F38}"/>
    <cellStyle name="Millares 133 5" xfId="2812" xr:uid="{75821CC4-83B8-4CE7-965F-41E591A0759F}"/>
    <cellStyle name="Millares 133 6" xfId="2813" xr:uid="{CB1EBBFD-1561-41CE-9992-3B4AFCC5CC76}"/>
    <cellStyle name="Millares 133 7" xfId="7661" xr:uid="{DC69E2B4-48FB-42A8-AFCA-29DF6F2BE720}"/>
    <cellStyle name="Millares 134" xfId="2814" xr:uid="{D39FBF6E-D663-49CB-88E4-57E2730541B4}"/>
    <cellStyle name="Millares 134 2" xfId="2815" xr:uid="{54C965E0-15A9-43A7-B9A2-DF9F3899B44F}"/>
    <cellStyle name="Millares 134 3" xfId="2816" xr:uid="{223EB41F-D991-4AD4-98CB-6391B3E8885B}"/>
    <cellStyle name="Millares 134 3 2" xfId="12910" xr:uid="{AF12383C-61AA-44E7-931B-06F5EAEF6E5F}"/>
    <cellStyle name="Millares 134 3 3" xfId="15709" xr:uid="{48068D6A-6082-4359-9233-EF47956419D8}"/>
    <cellStyle name="Millares 134 4" xfId="2817" xr:uid="{F60DD064-9864-4927-A676-B357DA1CD546}"/>
    <cellStyle name="Millares 134 5" xfId="7662" xr:uid="{EECD7A08-2E72-4436-9291-EFCD0BB41E7E}"/>
    <cellStyle name="Millares 135" xfId="2818" xr:uid="{212D946D-221A-4619-8531-398282ADBE82}"/>
    <cellStyle name="Millares 135 2" xfId="2819" xr:uid="{1C47A812-164A-470C-96C7-D45C8281F1E1}"/>
    <cellStyle name="Millares 135 2 2" xfId="2820" xr:uid="{25C93C82-0CCA-42F8-B312-5127E80BC14A}"/>
    <cellStyle name="Millares 135 2 3" xfId="2821" xr:uid="{528AF234-4B5C-43A9-83B6-94EBAA6FA81E}"/>
    <cellStyle name="Millares 135 2 3 2" xfId="12911" xr:uid="{228B5180-6764-4BE5-8FDB-8B35349DCD78}"/>
    <cellStyle name="Millares 135 2 4" xfId="2822" xr:uid="{0CB12005-55E6-40A5-BBC7-064807D40F36}"/>
    <cellStyle name="Millares 135 3" xfId="2823" xr:uid="{4EE362FC-7E5F-4B7A-9BAA-302A3F9B7810}"/>
    <cellStyle name="Millares 135 4" xfId="2824" xr:uid="{EF78ACF6-2051-4899-8A8E-86A9B87AB035}"/>
    <cellStyle name="Millares 135 4 2" xfId="12912" xr:uid="{97004BD5-CFE4-48C1-B2D0-7F9B8E6976F5}"/>
    <cellStyle name="Millares 135 4 3" xfId="15710" xr:uid="{077BE57D-64CE-4E72-B0C0-CDDA02E3920C}"/>
    <cellStyle name="Millares 135 5" xfId="2825" xr:uid="{51E9B231-2337-40AD-9ECC-3923D0CD3A90}"/>
    <cellStyle name="Millares 135 6" xfId="7663" xr:uid="{90547117-485D-46A5-954C-BB9426D9197F}"/>
    <cellStyle name="Millares 136" xfId="2826" xr:uid="{FC273EE8-E3FF-4C0A-AADE-BA3803156C14}"/>
    <cellStyle name="Millares 136 2" xfId="2827" xr:uid="{D1D57150-9719-4EE3-9CF5-D6E626099638}"/>
    <cellStyle name="Millares 136 3" xfId="2828" xr:uid="{98DC4B10-4D63-4914-8A68-2BE3E182011C}"/>
    <cellStyle name="Millares 136 3 2" xfId="12913" xr:uid="{EF080F0C-3FDF-4DE3-AAB9-F105962E822F}"/>
    <cellStyle name="Millares 136 3 3" xfId="15711" xr:uid="{D6ABD3E1-F1A4-454C-84DB-BFC44C3880C3}"/>
    <cellStyle name="Millares 136 4" xfId="2829" xr:uid="{B626640C-E15A-4A1D-8425-BDF2F8515BAB}"/>
    <cellStyle name="Millares 136 5" xfId="7664" xr:uid="{0F72D332-FEAE-464C-B3C9-88AC7F145FDC}"/>
    <cellStyle name="Millares 137" xfId="2830" xr:uid="{6282D82A-404E-4201-AC92-E430AB500C00}"/>
    <cellStyle name="Millares 137 2" xfId="2831" xr:uid="{C00A74FF-AF2E-4637-8A24-CA4F17F25FDE}"/>
    <cellStyle name="Millares 137 2 2" xfId="2832" xr:uid="{06691CD4-8453-4017-94EF-614E904DB7C0}"/>
    <cellStyle name="Millares 137 2 2 2" xfId="12914" xr:uid="{8587FB5C-2FDE-464E-89A3-2C65EA8D3074}"/>
    <cellStyle name="Millares 137 2 2 3" xfId="15712" xr:uid="{4F5342C0-24C5-4165-936D-3741A34EE44B}"/>
    <cellStyle name="Millares 137 3" xfId="2833" xr:uid="{C77C168A-091B-430F-AF79-ADAE8C902035}"/>
    <cellStyle name="Millares 137 4" xfId="7665" xr:uid="{D8CAD69D-B8B6-41FB-A4E1-FC6D858926A3}"/>
    <cellStyle name="Millares 138" xfId="2834" xr:uid="{353E8486-3BFE-42A5-BBA2-C010B5C55464}"/>
    <cellStyle name="Millares 138 2" xfId="2835" xr:uid="{C62BFF61-B95D-4F36-ACAE-332E37EE2D28}"/>
    <cellStyle name="Millares 138 3" xfId="2836" xr:uid="{296850FC-F332-4851-9681-97A17D6340CA}"/>
    <cellStyle name="Millares 138 3 2" xfId="12915" xr:uid="{22317EA5-235D-4B5E-8CBE-A632A666CB2D}"/>
    <cellStyle name="Millares 138 3 3" xfId="15713" xr:uid="{6B7FBF7F-2F89-4191-A98E-AF612C482E22}"/>
    <cellStyle name="Millares 138 4" xfId="2837" xr:uid="{C7C7F8DA-43AF-4EEA-ABA9-43F4DE787FFE}"/>
    <cellStyle name="Millares 138 5" xfId="7666" xr:uid="{40A0C08A-D2E9-41FF-AF74-94E97C752CD4}"/>
    <cellStyle name="Millares 139" xfId="2838" xr:uid="{902B3BE3-75EB-4910-AA9C-ED1A16AFA6E5}"/>
    <cellStyle name="Millares 139 10" xfId="2839" xr:uid="{DB7B95F5-6EB7-419E-B256-95DE34F0BE06}"/>
    <cellStyle name="Millares 139 11" xfId="2840" xr:uid="{F686C21F-DA08-409C-99C0-DCCD2E827FB9}"/>
    <cellStyle name="Millares 139 12" xfId="2841" xr:uid="{1ECB9F5C-F914-44DF-A513-C762A2E72180}"/>
    <cellStyle name="Millares 139 13" xfId="2842" xr:uid="{088C062D-B80D-42D2-9707-A28F63751480}"/>
    <cellStyle name="Millares 139 13 2" xfId="12916" xr:uid="{65D41E28-54A9-4B4D-8365-2F4F44D10D5B}"/>
    <cellStyle name="Millares 139 14" xfId="2843" xr:uid="{66EAE81A-85B4-4A30-92A4-0CAD7282B236}"/>
    <cellStyle name="Millares 139 14 2" xfId="12917" xr:uid="{AC5E484C-D650-497D-9C42-F20A187D2F13}"/>
    <cellStyle name="Millares 139 14 3" xfId="12534" xr:uid="{438F5AD4-76CD-4E25-B640-CBA375701A59}"/>
    <cellStyle name="Millares 139 14 3 2" xfId="21786" xr:uid="{BB2C0F99-ECC7-4F6B-979F-4096C42B84D5}"/>
    <cellStyle name="Millares 139 14 3 2 2" xfId="27342" xr:uid="{CDFD6668-C3B7-47C9-8C03-0F40A4D4A7F6}"/>
    <cellStyle name="Millares 139 14 3 2 3" xfId="32836" xr:uid="{8963DCEE-B59A-4046-998A-5A44828B3BF0}"/>
    <cellStyle name="Millares 139 14 3 2 4" xfId="38320" xr:uid="{3AA6EC29-7AA8-4C80-A661-CBA238BF5D55}"/>
    <cellStyle name="Millares 139 14 3 3" xfId="24613" xr:uid="{C2771D77-78C7-4CCB-8CDA-F2ED452C3CE0}"/>
    <cellStyle name="Millares 139 14 3 4" xfId="30107" xr:uid="{43FF5B00-01F5-4409-9FA3-A1214AEC8A7D}"/>
    <cellStyle name="Millares 139 14 3 5" xfId="35591" xr:uid="{58A9B418-01D0-4246-93A9-B69D53E6AB22}"/>
    <cellStyle name="Millares 139 15" xfId="7319" xr:uid="{433FF404-1F77-475E-B170-0DB92E8CDF76}"/>
    <cellStyle name="Millares 139 15 2" xfId="12918" xr:uid="{187E2A39-05A9-4AF3-AF0E-EEE12B3A6BF5}"/>
    <cellStyle name="Millares 139 15 3" xfId="20125" xr:uid="{7C015F98-31C9-4C69-B42D-446A18A032E8}"/>
    <cellStyle name="Millares 139 15 3 2" xfId="22953" xr:uid="{B16730E8-F43B-4A27-9C1D-E484BEB9E548}"/>
    <cellStyle name="Millares 139 15 3 2 2" xfId="28509" xr:uid="{C1B64EFD-B4BB-427D-9D76-093854C1EE8C}"/>
    <cellStyle name="Millares 139 15 3 2 3" xfId="34003" xr:uid="{DFB5897E-3EA8-414C-BAC6-D0A5827825FD}"/>
    <cellStyle name="Millares 139 15 3 2 4" xfId="39487" xr:uid="{8C96EA8B-B4ED-4295-8DE2-A06AEFDCC9C7}"/>
    <cellStyle name="Millares 139 15 3 3" xfId="25780" xr:uid="{45C0F06E-35C8-4428-AA5B-107C5DEB8033}"/>
    <cellStyle name="Millares 139 15 3 4" xfId="31274" xr:uid="{B08AE682-C0AC-4466-9F75-C11E5A3495E7}"/>
    <cellStyle name="Millares 139 15 3 5" xfId="36758" xr:uid="{A5827A61-BB35-426C-9176-3D07AA831D31}"/>
    <cellStyle name="Millares 139 15 4" xfId="7667" xr:uid="{85770DBA-BC63-4517-B3B9-43D7C9C1A5A2}"/>
    <cellStyle name="Millares 139 15 5" xfId="20336" xr:uid="{8A6AE134-3457-4D72-9004-4654B33B6D72}"/>
    <cellStyle name="Millares 139 15 5 2" xfId="25892" xr:uid="{FF5BE348-6D0A-4FCA-841F-6F85533C6671}"/>
    <cellStyle name="Millares 139 15 5 3" xfId="31386" xr:uid="{60959502-316E-4137-AEFD-F44AF2D07B70}"/>
    <cellStyle name="Millares 139 15 5 4" xfId="36870" xr:uid="{6A1AABD8-DB2B-4487-B948-2DF1A255D54B}"/>
    <cellStyle name="Millares 139 15 6" xfId="23163" xr:uid="{DD75BD96-2AA2-4F58-9158-586B351FF285}"/>
    <cellStyle name="Millares 139 15 7" xfId="28655" xr:uid="{9B778D9B-7381-4398-ADEF-9BED999A71FE}"/>
    <cellStyle name="Millares 139 15 8" xfId="34139" xr:uid="{90CFB4A2-50A4-43CA-9C24-00D97D3D1F35}"/>
    <cellStyle name="Millares 139 16" xfId="7465" xr:uid="{017B67D9-C933-4CFF-AD45-76E48BEFC3BD}"/>
    <cellStyle name="Millares 139 16 2" xfId="12919" xr:uid="{48A86DF7-96FC-4268-839A-8A16EC1EDAE9}"/>
    <cellStyle name="Millares 139 16 3" xfId="20225" xr:uid="{AAC887C9-903C-4C8B-A54C-BA0A4B86142D}"/>
    <cellStyle name="Millares 139 16 3 2" xfId="22959" xr:uid="{5F4A386C-210E-488D-95F6-4075AB27357E}"/>
    <cellStyle name="Millares 139 16 3 2 2" xfId="28515" xr:uid="{FC0E724F-4F19-4571-93E3-409AC91CE17A}"/>
    <cellStyle name="Millares 139 16 3 2 3" xfId="34009" xr:uid="{0C538261-634A-4639-9AAD-B35D16BADE03}"/>
    <cellStyle name="Millares 139 16 3 2 4" xfId="39493" xr:uid="{95734ECA-DA34-4831-86D4-EED00A592BDF}"/>
    <cellStyle name="Millares 139 16 3 3" xfId="25786" xr:uid="{54397EC2-80CC-4266-8E47-4269A022F1ED}"/>
    <cellStyle name="Millares 139 16 3 4" xfId="31280" xr:uid="{5122B585-4B00-42C1-AE11-1506B8F49DE1}"/>
    <cellStyle name="Millares 139 16 3 5" xfId="36764" xr:uid="{C3A90C93-8675-405F-B52F-8DCBF0EC58A2}"/>
    <cellStyle name="Millares 139 16 4" xfId="7668" xr:uid="{4E4D00ED-8B25-48FA-90F7-358B49144FEC}"/>
    <cellStyle name="Millares 139 16 5" xfId="20353" xr:uid="{9827F3B8-0B37-499C-8445-263D23CD30FA}"/>
    <cellStyle name="Millares 139 16 5 2" xfId="25909" xr:uid="{12C7340C-BF97-4B95-8E01-FC0996D3E3B0}"/>
    <cellStyle name="Millares 139 16 5 3" xfId="31403" xr:uid="{5F24B1FC-3EFD-4726-B92E-11F301BFA7D2}"/>
    <cellStyle name="Millares 139 16 5 4" xfId="36887" xr:uid="{55FE1EFD-1BE0-4B56-B9C7-2FF80BA5D54B}"/>
    <cellStyle name="Millares 139 16 6" xfId="23180" xr:uid="{C64B0AC6-1CF0-4EE1-AE75-FD9D8C6256B1}"/>
    <cellStyle name="Millares 139 16 7" xfId="28672" xr:uid="{95D1A2B3-F2CD-47FB-A905-8798713AEF55}"/>
    <cellStyle name="Millares 139 16 8" xfId="34156" xr:uid="{CF27516C-AD78-405A-BDF8-967CF7C1A75E}"/>
    <cellStyle name="Millares 139 17" xfId="7573" xr:uid="{B9ED462A-94E8-4185-BBAF-515CEDA87EC7}"/>
    <cellStyle name="Millares 139 17 2" xfId="20254" xr:uid="{38F8DF92-CA0C-4958-B445-05A18473C8A7}"/>
    <cellStyle name="Millares 139 17 2 2" xfId="22988" xr:uid="{5E0BACE2-3CB9-4104-AEA7-E35C405B640B}"/>
    <cellStyle name="Millares 139 17 2 2 2" xfId="28544" xr:uid="{7B0462FD-E65D-4D0C-889A-2358A31C4FA2}"/>
    <cellStyle name="Millares 139 17 2 2 3" xfId="34038" xr:uid="{A8B1241C-46B4-483A-9050-21E144382C70}"/>
    <cellStyle name="Millares 139 17 2 2 4" xfId="39522" xr:uid="{931231C6-ED76-4FD5-8795-2DC6AFFDEF12}"/>
    <cellStyle name="Millares 139 17 2 3" xfId="25815" xr:uid="{BD061020-AA4B-451B-8A55-0AE8C89A646F}"/>
    <cellStyle name="Millares 139 17 2 4" xfId="31309" xr:uid="{B5285645-C670-4607-A8AA-7369CF5A0A3F}"/>
    <cellStyle name="Millares 139 17 2 5" xfId="36793" xr:uid="{DA0DD9C1-759A-4282-9E75-045254AAA49A}"/>
    <cellStyle name="Millares 139 17 3" xfId="7669" xr:uid="{EB49797C-09DF-4C5B-B5A3-C01E5C9E0114}"/>
    <cellStyle name="Millares 139 17 4" xfId="20457" xr:uid="{86410C23-5EAD-4160-8847-A19C846AF620}"/>
    <cellStyle name="Millares 139 17 4 2" xfId="26013" xr:uid="{F005855D-F668-4D0A-AFC8-F7258A18DC5D}"/>
    <cellStyle name="Millares 139 17 4 3" xfId="31507" xr:uid="{6226F1EC-6F11-49A3-9574-973B92CB105D}"/>
    <cellStyle name="Millares 139 17 4 4" xfId="36991" xr:uid="{CB597B92-9CA5-4DEE-AF4B-0C9B1A62591D}"/>
    <cellStyle name="Millares 139 17 5" xfId="23284" xr:uid="{6D7CB6AE-D0E1-4614-BD93-90AB9DD65139}"/>
    <cellStyle name="Millares 139 17 6" xfId="28778" xr:uid="{05D2080F-47DC-4E44-BCFA-97F5099E502A}"/>
    <cellStyle name="Millares 139 17 7" xfId="34262" xr:uid="{3899338A-D063-4D57-8BB5-8CA0F2A5B4CC}"/>
    <cellStyle name="Millares 139 18" xfId="23022" xr:uid="{D7CE344C-2C0E-4110-B64F-3F481A83B30B}"/>
    <cellStyle name="Millares 139 18 2" xfId="28568" xr:uid="{6184DE53-DA64-41D2-9B7D-E273693A9119}"/>
    <cellStyle name="Millares 139 18 3" xfId="34062" xr:uid="{01503F7A-E493-4E9D-9AEC-F3578DDE79B7}"/>
    <cellStyle name="Millares 139 18 4" xfId="39546" xr:uid="{732A6176-724F-4A32-B753-E10960EF0173}"/>
    <cellStyle name="Millares 139 2" xfId="2844" xr:uid="{0AD8D20C-C41A-4D4B-8D14-BBD55B590F82}"/>
    <cellStyle name="Millares 139 2 2" xfId="2845" xr:uid="{5476B0FD-7257-49A2-8E06-DE7750E8E731}"/>
    <cellStyle name="Millares 139 2 2 2" xfId="2846" xr:uid="{D2E46E0B-CFA6-446A-8AF3-EF451080A9BC}"/>
    <cellStyle name="Millares 139 2 3" xfId="2847" xr:uid="{29BBE764-C1DC-4B48-85DA-C87728C2B6F0}"/>
    <cellStyle name="Millares 139 2 3 2" xfId="12920" xr:uid="{64F4B8BB-70F5-4290-94BD-CF67D3DDCE98}"/>
    <cellStyle name="Millares 139 2 4" xfId="2848" xr:uid="{C899011B-BD4A-4730-92BF-6982E4FAC5DE}"/>
    <cellStyle name="Millares 139 3" xfId="2849" xr:uid="{2BAAB1F7-C662-4CFE-8506-FB544CA9C9FC}"/>
    <cellStyle name="Millares 139 3 2" xfId="2850" xr:uid="{264C5976-1649-44B9-99FA-BA1074503B20}"/>
    <cellStyle name="Millares 139 4" xfId="2851" xr:uid="{6CA2096F-8DA1-45B4-BD67-91304CB941C6}"/>
    <cellStyle name="Millares 139 4 2" xfId="2852" xr:uid="{10456838-E381-47C0-8ABC-3AC9C88FC7B4}"/>
    <cellStyle name="Millares 139 4 3" xfId="2853" xr:uid="{BBA04C10-54AD-4E4C-BF8E-C2588F7248FB}"/>
    <cellStyle name="Millares 139 5" xfId="2854" xr:uid="{16C4C94A-11DA-4E2A-AC66-C403A4508CE5}"/>
    <cellStyle name="Millares 139 5 2" xfId="2855" xr:uid="{3ECDDD5E-D07F-4A7E-8A46-D7DD3C409042}"/>
    <cellStyle name="Millares 139 6" xfId="2856" xr:uid="{1EC9126C-DCA4-4596-8B87-6BC1B4D5B144}"/>
    <cellStyle name="Millares 139 6 2" xfId="2857" xr:uid="{E9E41A70-FC89-44A3-8F40-1CAB5A58ED82}"/>
    <cellStyle name="Millares 139 7" xfId="2858" xr:uid="{78E0AA14-3B30-4E7F-8CD1-A0502F2169E9}"/>
    <cellStyle name="Millares 139 7 2" xfId="2859" xr:uid="{F301AD0D-9F71-4671-B237-F9973EE0EBED}"/>
    <cellStyle name="Millares 139 8" xfId="2860" xr:uid="{1E4812EF-8754-4C75-8559-5B98B21BAE01}"/>
    <cellStyle name="Millares 139 8 2" xfId="2861" xr:uid="{1EAB702D-C50D-4C28-AD20-BB704D2B2CB0}"/>
    <cellStyle name="Millares 139 9" xfId="2862" xr:uid="{783053C9-1F58-46BC-85D7-9712F333244F}"/>
    <cellStyle name="Millares 14" xfId="226" xr:uid="{0CC3D8E0-38AA-4C84-8A07-53CEC1F92AFA}"/>
    <cellStyle name="Millares 14 10" xfId="2864" xr:uid="{36B8F37D-314C-40B0-8B91-8BD4140C1D63}"/>
    <cellStyle name="Millares 14 10 2" xfId="2865" xr:uid="{ABA99CAE-6631-4689-9968-FCC75F3BAE3D}"/>
    <cellStyle name="Millares 14 10 2 2" xfId="2866" xr:uid="{CEB2EE02-7CAF-4537-8389-1902471FE181}"/>
    <cellStyle name="Millares 14 10 3" xfId="2867" xr:uid="{958CCEF8-5B34-4CAB-B67C-97A67FF8F659}"/>
    <cellStyle name="Millares 14 10 3 2" xfId="2868" xr:uid="{FECED020-AB16-4509-8A0D-0D8ACA741913}"/>
    <cellStyle name="Millares 14 10 4" xfId="2869" xr:uid="{D7A506D1-7433-4921-8DE9-C7138A0E1628}"/>
    <cellStyle name="Millares 14 10 4 2" xfId="2870" xr:uid="{63BDAF5A-9022-43AA-991A-FF06D9FBF063}"/>
    <cellStyle name="Millares 14 10 5" xfId="2871" xr:uid="{4816F024-12AC-4CFC-B533-065231792896}"/>
    <cellStyle name="Millares 14 11" xfId="2872" xr:uid="{90EDCCDC-09CC-497A-8FDD-A858BE56EB13}"/>
    <cellStyle name="Millares 14 11 2" xfId="2873" xr:uid="{43AF2839-704C-4A3E-BB7D-D89F45387812}"/>
    <cellStyle name="Millares 14 11 2 2" xfId="2874" xr:uid="{3A5E717D-88FB-4821-9049-222E961840AC}"/>
    <cellStyle name="Millares 14 11 3" xfId="2875" xr:uid="{30C6440C-F752-41B7-9A81-62B00530AEB2}"/>
    <cellStyle name="Millares 14 11 3 2" xfId="2876" xr:uid="{42A78F2C-D4B5-41C2-846D-C0DB634CFB03}"/>
    <cellStyle name="Millares 14 11 4" xfId="2877" xr:uid="{1DD38673-AFD6-4D81-A5E9-118CF6A442B4}"/>
    <cellStyle name="Millares 14 11 4 2" xfId="2878" xr:uid="{452E0A20-2667-4DE5-ABBF-621AA9C2542A}"/>
    <cellStyle name="Millares 14 11 5" xfId="2879" xr:uid="{024553F8-8BC2-4756-964A-5B6658CF0589}"/>
    <cellStyle name="Millares 14 12" xfId="2880" xr:uid="{F12C7F4E-F4EC-4EF6-B499-782CF3A92B33}"/>
    <cellStyle name="Millares 14 12 2" xfId="2881" xr:uid="{77724D70-C534-49AD-86D8-142B017EC5D7}"/>
    <cellStyle name="Millares 14 12 2 2" xfId="2882" xr:uid="{F75FF2E1-B622-49A2-91B5-79783B9DF09D}"/>
    <cellStyle name="Millares 14 12 3" xfId="2883" xr:uid="{36C2BFCA-C8CE-4F3C-905F-861F7B5FB8CD}"/>
    <cellStyle name="Millares 14 12 3 2" xfId="2884" xr:uid="{FD73C23D-53F9-4852-BA9E-BD87F4CD68AD}"/>
    <cellStyle name="Millares 14 12 4" xfId="2885" xr:uid="{80F946E5-23A6-4257-B380-7021CDAFFB9E}"/>
    <cellStyle name="Millares 14 12 4 2" xfId="2886" xr:uid="{6C2FD1BC-CEC3-4222-A18B-35917F6B3FB4}"/>
    <cellStyle name="Millares 14 12 5" xfId="2887" xr:uid="{7EA73824-53C4-4DAC-8E42-7402C609AE69}"/>
    <cellStyle name="Millares 14 13" xfId="2888" xr:uid="{D8B6B801-82EA-49F3-9DEC-DFABC4EB54E1}"/>
    <cellStyle name="Millares 14 13 2" xfId="2889" xr:uid="{482E4A0B-0412-4816-8996-D2D938CFC80A}"/>
    <cellStyle name="Millares 14 13 2 2" xfId="2890" xr:uid="{2AAD0E45-19D1-4B32-BD26-A0E58A2C9924}"/>
    <cellStyle name="Millares 14 13 3" xfId="2891" xr:uid="{5DEB189E-A701-4DFE-9FE0-69E9B695CC6E}"/>
    <cellStyle name="Millares 14 13 3 2" xfId="2892" xr:uid="{766D8889-E219-4104-AA4B-9EF966254B8A}"/>
    <cellStyle name="Millares 14 13 4" xfId="2893" xr:uid="{FB45B1AB-9801-4ACE-8BB7-BB28A4156F2C}"/>
    <cellStyle name="Millares 14 13 4 2" xfId="2894" xr:uid="{8F3EE27A-B2FE-448E-B76D-608CB6718981}"/>
    <cellStyle name="Millares 14 13 5" xfId="2895" xr:uid="{CDEE4A35-95AF-4B40-90E7-89C80BF2A3F4}"/>
    <cellStyle name="Millares 14 14" xfId="2896" xr:uid="{8BA57927-ABB1-47E8-BB8E-35AB819F4B29}"/>
    <cellStyle name="Millares 14 14 2" xfId="2897" xr:uid="{CC1742FD-C410-443A-B555-DDA3CEE28E0E}"/>
    <cellStyle name="Millares 14 14 2 2" xfId="2898" xr:uid="{730EB769-9F6B-46A0-8D15-576A987316BD}"/>
    <cellStyle name="Millares 14 14 3" xfId="2899" xr:uid="{767D8156-D533-4FC4-9872-1E1085B02484}"/>
    <cellStyle name="Millares 14 14 3 2" xfId="2900" xr:uid="{55CCF6FA-DFC6-49F8-86E6-F9FA9AB84303}"/>
    <cellStyle name="Millares 14 14 4" xfId="2901" xr:uid="{26F05319-9185-440B-A8A5-31FF40819A87}"/>
    <cellStyle name="Millares 14 14 4 2" xfId="2902" xr:uid="{357F482C-E481-407E-AAEE-37B280CE53B9}"/>
    <cellStyle name="Millares 14 14 5" xfId="2903" xr:uid="{36AF40A6-D243-4258-8323-FED75B5158C1}"/>
    <cellStyle name="Millares 14 15" xfId="2904" xr:uid="{F1D06A37-D5C0-4313-A3BB-F68B056206BE}"/>
    <cellStyle name="Millares 14 15 2" xfId="2905" xr:uid="{670C20B3-8685-4D4F-9537-3C99B601411B}"/>
    <cellStyle name="Millares 14 15 2 2" xfId="2906" xr:uid="{7BA57C5C-B71F-4978-BA24-AB0B958A739F}"/>
    <cellStyle name="Millares 14 15 3" xfId="2907" xr:uid="{AB7F4069-E3D5-41E4-A881-37D8CB50B941}"/>
    <cellStyle name="Millares 14 15 3 2" xfId="2908" xr:uid="{7BFFF3D5-670C-40CF-A0DB-F3B2E7A2F798}"/>
    <cellStyle name="Millares 14 15 4" xfId="2909" xr:uid="{48F778B3-0A19-4F89-8A73-E5EC3E3B9B0C}"/>
    <cellStyle name="Millares 14 15 4 2" xfId="2910" xr:uid="{FE009575-9B77-442D-824A-B2B5B2E82C77}"/>
    <cellStyle name="Millares 14 15 5" xfId="2911" xr:uid="{58CAD577-38F8-40E7-A738-4D2EAEA8F77C}"/>
    <cellStyle name="Millares 14 16" xfId="2912" xr:uid="{BA5BE535-2F32-4AEF-9F90-90AE9C39DEC9}"/>
    <cellStyle name="Millares 14 16 2" xfId="2913" xr:uid="{FB2F2B3E-3D24-43BD-845E-A8792C9AF8B8}"/>
    <cellStyle name="Millares 14 16 2 2" xfId="2914" xr:uid="{AB25F51B-810A-427D-AD0A-DFA5474FB3AE}"/>
    <cellStyle name="Millares 14 16 3" xfId="2915" xr:uid="{559F9980-ECAE-495B-939C-443186925858}"/>
    <cellStyle name="Millares 14 16 3 2" xfId="2916" xr:uid="{290BB6F0-617F-495E-BCBD-5FE6BDD27AD1}"/>
    <cellStyle name="Millares 14 16 4" xfId="2917" xr:uid="{659B4025-7324-46FB-89A7-C480CA0DD044}"/>
    <cellStyle name="Millares 14 16 4 2" xfId="2918" xr:uid="{B1999675-92F9-4C42-9F07-4C9057EA69FC}"/>
    <cellStyle name="Millares 14 16 5" xfId="2919" xr:uid="{8FF563F0-8DCD-478D-99F0-95924B1AEBA6}"/>
    <cellStyle name="Millares 14 17" xfId="2920" xr:uid="{239F4E2B-82DF-4CC5-95C7-39BCDEE2C9E7}"/>
    <cellStyle name="Millares 14 17 2" xfId="2921" xr:uid="{44C20070-5F2C-4AF2-AC79-D0FD6F7D3F13}"/>
    <cellStyle name="Millares 14 17 2 2" xfId="2922" xr:uid="{2811F0F2-2F81-4806-855F-6A8B72EAF838}"/>
    <cellStyle name="Millares 14 17 3" xfId="2923" xr:uid="{60C542A8-2E63-4678-8BAD-E94CE5BA5F8B}"/>
    <cellStyle name="Millares 14 17 3 2" xfId="2924" xr:uid="{FB1A1D1B-C05D-4EB7-9E02-7FB8A0768FE1}"/>
    <cellStyle name="Millares 14 17 4" xfId="2925" xr:uid="{9BFF30C7-B1C7-45CB-9E9B-6B447307B10F}"/>
    <cellStyle name="Millares 14 17 4 2" xfId="2926" xr:uid="{5EAF1D5D-2B04-4161-826F-D16BF39271B7}"/>
    <cellStyle name="Millares 14 17 5" xfId="2927" xr:uid="{D4789259-0E4D-48E0-8C5F-C58821B121CD}"/>
    <cellStyle name="Millares 14 18" xfId="2928" xr:uid="{5EFB0C2A-91A7-4CDD-8784-9ABD370EE484}"/>
    <cellStyle name="Millares 14 18 2" xfId="2929" xr:uid="{9A81F45F-F321-418A-8E26-C810A6D58EDA}"/>
    <cellStyle name="Millares 14 18 2 2" xfId="2930" xr:uid="{3AFBA2EE-46FA-4D10-B211-AEA473571F1A}"/>
    <cellStyle name="Millares 14 18 3" xfId="2931" xr:uid="{0449662B-10D5-437E-ABAC-F236F0AA8D48}"/>
    <cellStyle name="Millares 14 18 3 2" xfId="2932" xr:uid="{E05EC81A-AAE4-412C-BE80-75900644DD8E}"/>
    <cellStyle name="Millares 14 18 4" xfId="2933" xr:uid="{02FCE920-BEC1-4B45-B60B-466C978F8F8D}"/>
    <cellStyle name="Millares 14 18 4 2" xfId="2934" xr:uid="{4347B645-A0B4-4D71-B6B3-F9F12CDCBB0D}"/>
    <cellStyle name="Millares 14 18 5" xfId="2935" xr:uid="{F28A3160-8A75-4618-B8A0-D54BE64E973D}"/>
    <cellStyle name="Millares 14 19" xfId="2936" xr:uid="{A15336C7-5A57-4E8D-9FF7-75C6110FD3D4}"/>
    <cellStyle name="Millares 14 19 2" xfId="2937" xr:uid="{32E078A9-E120-43F2-9ED6-19102EE61E8E}"/>
    <cellStyle name="Millares 14 19 2 2" xfId="2938" xr:uid="{FCD59EB2-BF5F-4D44-A19A-A053EE9D2359}"/>
    <cellStyle name="Millares 14 19 3" xfId="2939" xr:uid="{D62E2658-BC02-4375-8C94-5A765DE31B48}"/>
    <cellStyle name="Millares 14 19 3 2" xfId="2940" xr:uid="{EE7803C7-58B3-46A6-8EE1-CB3234195ED9}"/>
    <cellStyle name="Millares 14 19 4" xfId="2941" xr:uid="{82A1847A-B777-4EB6-851E-A2504A657AD3}"/>
    <cellStyle name="Millares 14 19 4 2" xfId="2942" xr:uid="{6926011E-CFAA-4B1F-A44D-368BCB51963A}"/>
    <cellStyle name="Millares 14 19 5" xfId="2943" xr:uid="{940FCBE5-970B-4B56-8408-FE3685DA45B3}"/>
    <cellStyle name="Millares 14 2" xfId="2944" xr:uid="{F550F8C3-4DAD-4128-98A8-8498D34DE73F}"/>
    <cellStyle name="Millares 14 2 2" xfId="2945" xr:uid="{6D1F5460-8508-4488-B2C0-A0B2DF35BE26}"/>
    <cellStyle name="Millares 14 2 2 2" xfId="2946" xr:uid="{E06BFB75-EFF3-4A15-8A5B-5822285E5F90}"/>
    <cellStyle name="Millares 14 2 3" xfId="2947" xr:uid="{B33FE11F-901E-40C6-8D77-5C3912A7FD11}"/>
    <cellStyle name="Millares 14 2 3 2" xfId="2948" xr:uid="{0628AF2F-D6A4-4B3E-AF65-86C94C54C3C1}"/>
    <cellStyle name="Millares 14 2 3 2 2" xfId="2949" xr:uid="{804FCB8D-3E17-4732-91C0-41F3D7175CF7}"/>
    <cellStyle name="Millares 14 2 3 3" xfId="2950" xr:uid="{A2AD554C-00F5-426B-A3F5-B622F41D03E7}"/>
    <cellStyle name="Millares 14 2 4" xfId="2951" xr:uid="{52FC7AE2-7DD2-499F-B361-82A4047BB83B}"/>
    <cellStyle name="Millares 14 2 4 2" xfId="2952" xr:uid="{42BF83BB-1AA5-45A7-99A7-F72BBD8891B0}"/>
    <cellStyle name="Millares 14 2 5" xfId="2953" xr:uid="{0AD80109-05CC-4061-AF49-9ED0887D5F59}"/>
    <cellStyle name="Millares 14 2 5 2" xfId="2954" xr:uid="{FD185203-35E8-42A7-90E8-72974FDAB9A7}"/>
    <cellStyle name="Millares 14 2 6" xfId="2955" xr:uid="{51837659-CC90-4B33-B1DD-334A62991DEC}"/>
    <cellStyle name="Millares 14 2 6 2" xfId="12921" xr:uid="{3078C76E-4BF1-4C4C-A219-0A93B700B750}"/>
    <cellStyle name="Millares 14 2 7" xfId="2956" xr:uid="{2306948C-6E20-4134-ACDE-255590F08FCD}"/>
    <cellStyle name="Millares 14 20" xfId="2957" xr:uid="{AC3A57E6-6A19-4622-9E3E-CFAAA6FD106B}"/>
    <cellStyle name="Millares 14 20 2" xfId="2958" xr:uid="{1C44801D-0763-42C9-A64B-D3371152AD16}"/>
    <cellStyle name="Millares 14 20 2 2" xfId="2959" xr:uid="{7FB82720-3329-4FBE-ABD3-9E10ACE2CF28}"/>
    <cellStyle name="Millares 14 20 3" xfId="2960" xr:uid="{DFC2E102-139B-408E-8600-F9C49CD860EE}"/>
    <cellStyle name="Millares 14 20 3 2" xfId="2961" xr:uid="{C8D4090F-C389-48C8-8460-E3727CDE5491}"/>
    <cellStyle name="Millares 14 20 4" xfId="2962" xr:uid="{B97F98FA-B95B-4C79-92A6-42742FADF3A5}"/>
    <cellStyle name="Millares 14 20 4 2" xfId="2963" xr:uid="{382EEFBE-C802-4BDD-BE00-F6A707395408}"/>
    <cellStyle name="Millares 14 20 5" xfId="2964" xr:uid="{C9C95B47-5577-458C-BDE3-5B15D34DB675}"/>
    <cellStyle name="Millares 14 21" xfId="2965" xr:uid="{91A8FA3D-A02F-495F-B9F0-B858B5505A03}"/>
    <cellStyle name="Millares 14 21 2" xfId="2966" xr:uid="{5353061D-53BA-4DCB-8A03-9B7C110285D4}"/>
    <cellStyle name="Millares 14 21 2 2" xfId="2967" xr:uid="{84164FFE-F0E2-436C-A900-A805EAF74BFC}"/>
    <cellStyle name="Millares 14 21 3" xfId="2968" xr:uid="{4C4C9700-19BD-4AE3-BD16-AF286784CD98}"/>
    <cellStyle name="Millares 14 21 3 2" xfId="2969" xr:uid="{D38A0DDB-924A-4CFE-B7AE-3A56C6C26762}"/>
    <cellStyle name="Millares 14 21 4" xfId="2970" xr:uid="{C899548E-90EF-4379-B161-73419A21099F}"/>
    <cellStyle name="Millares 14 21 4 2" xfId="2971" xr:uid="{78FBA40C-0996-4C8D-BF84-8EF050F61BF3}"/>
    <cellStyle name="Millares 14 21 5" xfId="2972" xr:uid="{45170C23-C096-4F20-A74F-2B5AA3DAA9B6}"/>
    <cellStyle name="Millares 14 22" xfId="2973" xr:uid="{7423D423-B340-49A7-9A01-54236672CCC2}"/>
    <cellStyle name="Millares 14 22 2" xfId="2974" xr:uid="{196E71B2-1C51-490A-B002-E852AD7A1315}"/>
    <cellStyle name="Millares 14 22 2 2" xfId="2975" xr:uid="{643EAB80-97B3-494E-A69D-EBCF131D04A1}"/>
    <cellStyle name="Millares 14 22 3" xfId="2976" xr:uid="{79AF3AD9-72E8-442E-827B-99982D098B03}"/>
    <cellStyle name="Millares 14 22 3 2" xfId="2977" xr:uid="{737BC582-00D5-495F-842F-A534310D9D34}"/>
    <cellStyle name="Millares 14 22 4" xfId="2978" xr:uid="{0B24CD42-862B-460B-A9D3-6026C623A04F}"/>
    <cellStyle name="Millares 14 22 4 2" xfId="2979" xr:uid="{ED6A6CA1-85F7-45E0-A1BA-CA529C9309C6}"/>
    <cellStyle name="Millares 14 22 5" xfId="2980" xr:uid="{3ECEDEF7-C16D-49D4-9079-054D63A5721D}"/>
    <cellStyle name="Millares 14 23" xfId="2981" xr:uid="{0290D781-5602-4AF9-AFCC-6216FC09C310}"/>
    <cellStyle name="Millares 14 23 2" xfId="2982" xr:uid="{BDB1C95D-4407-43D4-B611-5DD77A4A62BF}"/>
    <cellStyle name="Millares 14 23 2 2" xfId="2983" xr:uid="{37EAE866-04FB-46F0-A65D-5296FD255AAB}"/>
    <cellStyle name="Millares 14 23 3" xfId="2984" xr:uid="{45AAA9EF-A2C3-4D26-9990-56BBC48CED80}"/>
    <cellStyle name="Millares 14 23 3 2" xfId="2985" xr:uid="{88802FD1-8504-446C-8EFC-3F9C03A4D2C9}"/>
    <cellStyle name="Millares 14 23 4" xfId="2986" xr:uid="{C9934902-5CDD-45D4-AAF9-39D1930F240F}"/>
    <cellStyle name="Millares 14 23 4 2" xfId="2987" xr:uid="{403CF785-EE8F-4458-8AEE-5D47FFFB206C}"/>
    <cellStyle name="Millares 14 23 5" xfId="2988" xr:uid="{7BD0119B-5FF3-4394-91E9-AE48D832FD3F}"/>
    <cellStyle name="Millares 14 24" xfId="2989" xr:uid="{DB51C374-8679-43E8-B38F-9E4D418D7938}"/>
    <cellStyle name="Millares 14 24 2" xfId="2990" xr:uid="{E305E694-2F13-473A-B01F-5FF5656A8C4F}"/>
    <cellStyle name="Millares 14 24 2 2" xfId="2991" xr:uid="{621A0378-6064-4DD0-81EC-92C72AF0FD2C}"/>
    <cellStyle name="Millares 14 24 3" xfId="2992" xr:uid="{3A1A9525-3168-42E6-91AC-D660A027C388}"/>
    <cellStyle name="Millares 14 24 3 2" xfId="2993" xr:uid="{9531595A-BA0A-426D-A520-23139AB24275}"/>
    <cellStyle name="Millares 14 24 4" xfId="2994" xr:uid="{8C09D70E-A155-46D9-AE52-751E0D899759}"/>
    <cellStyle name="Millares 14 24 4 2" xfId="2995" xr:uid="{E2D68103-3B09-449D-A782-5D7920A22C60}"/>
    <cellStyle name="Millares 14 24 5" xfId="2996" xr:uid="{35102727-92E1-4E92-B40C-96C3D95C2BE2}"/>
    <cellStyle name="Millares 14 25" xfId="2997" xr:uid="{1DD5467D-42C8-4D0B-B69C-28452FA83EF2}"/>
    <cellStyle name="Millares 14 25 2" xfId="2998" xr:uid="{260317D8-6422-4093-9287-D27CB4848E21}"/>
    <cellStyle name="Millares 14 25 2 2" xfId="2999" xr:uid="{6935C092-1AB3-408B-98DF-5B080878BDE0}"/>
    <cellStyle name="Millares 14 25 3" xfId="3000" xr:uid="{F21F467B-69AA-4903-9804-7E603143B7B4}"/>
    <cellStyle name="Millares 14 25 3 2" xfId="3001" xr:uid="{12F3EA89-CBBD-4B7A-8F4A-A5336728BB74}"/>
    <cellStyle name="Millares 14 25 4" xfId="3002" xr:uid="{896BCD7D-FDA6-4FF3-A8FC-16BE3642061E}"/>
    <cellStyle name="Millares 14 25 4 2" xfId="3003" xr:uid="{777DCAEB-757D-44F0-88C9-1D21E1FAB90F}"/>
    <cellStyle name="Millares 14 25 5" xfId="3004" xr:uid="{4E6E3B1A-024A-4C48-9946-036D2E554042}"/>
    <cellStyle name="Millares 14 26" xfId="3005" xr:uid="{5C8674B6-A049-42DB-9F9C-948CB9BEC039}"/>
    <cellStyle name="Millares 14 26 2" xfId="3006" xr:uid="{EDA6D245-10E9-4ADD-899C-FE84CC11B15E}"/>
    <cellStyle name="Millares 14 26 2 2" xfId="3007" xr:uid="{416870D6-7501-4139-99CD-50BEC7091CD8}"/>
    <cellStyle name="Millares 14 26 3" xfId="3008" xr:uid="{EA08C5F7-0772-4B5C-BA29-B54F64FFD79D}"/>
    <cellStyle name="Millares 14 26 3 2" xfId="3009" xr:uid="{F8227879-E966-4AE7-A813-5602CA842655}"/>
    <cellStyle name="Millares 14 26 4" xfId="3010" xr:uid="{03706C0B-E6C5-4897-9AFA-08F67942824B}"/>
    <cellStyle name="Millares 14 26 4 2" xfId="3011" xr:uid="{31BB17F0-7738-48D4-A169-04634FED7AD1}"/>
    <cellStyle name="Millares 14 26 5" xfId="3012" xr:uid="{8B52036B-DBB4-4F5D-91BB-4D93E7CF8DB1}"/>
    <cellStyle name="Millares 14 27" xfId="3013" xr:uid="{838E56C7-1F03-4153-810D-6EA6CAF5503D}"/>
    <cellStyle name="Millares 14 27 2" xfId="3014" xr:uid="{49AE51E8-DF4A-4EB1-8220-969BFA728F3A}"/>
    <cellStyle name="Millares 14 27 2 2" xfId="3015" xr:uid="{AADC2509-C926-4A6A-8D9E-BDE932B3D302}"/>
    <cellStyle name="Millares 14 27 3" xfId="3016" xr:uid="{22B958C7-81F5-48A4-AA87-6D94DD29B19A}"/>
    <cellStyle name="Millares 14 27 3 2" xfId="3017" xr:uid="{5234368F-7FD1-4F69-8D8B-A9CDFBFC10CB}"/>
    <cellStyle name="Millares 14 27 4" xfId="3018" xr:uid="{D54CA3B6-CA8C-44CA-8E0B-AE71F986FE5D}"/>
    <cellStyle name="Millares 14 27 4 2" xfId="3019" xr:uid="{5F37904A-3723-48BB-B521-837D4C03AF9D}"/>
    <cellStyle name="Millares 14 27 5" xfId="3020" xr:uid="{3F00E7BF-9F20-41E5-BCC7-2020A66A605A}"/>
    <cellStyle name="Millares 14 28" xfId="3021" xr:uid="{4A706381-B418-47DB-8D42-C33782F772BD}"/>
    <cellStyle name="Millares 14 28 2" xfId="3022" xr:uid="{8E65BB24-53F1-449B-85F3-3A3034F36BEA}"/>
    <cellStyle name="Millares 14 28 2 2" xfId="3023" xr:uid="{DFEA5678-DCE7-4860-BA0A-B104849F144F}"/>
    <cellStyle name="Millares 14 28 3" xfId="3024" xr:uid="{793B468F-20A2-4E7B-BCF0-F72E256CD44F}"/>
    <cellStyle name="Millares 14 28 3 2" xfId="3025" xr:uid="{12C72262-0A80-43B6-9FB1-6192F413251C}"/>
    <cellStyle name="Millares 14 28 4" xfId="3026" xr:uid="{1E548FDC-5BF8-4FAC-B0DD-B4204510BF9A}"/>
    <cellStyle name="Millares 14 28 4 2" xfId="3027" xr:uid="{CBE0A7C5-8713-4FAB-A64A-A07E8A0AE042}"/>
    <cellStyle name="Millares 14 28 5" xfId="3028" xr:uid="{A8953B7A-76DE-4FB4-B5C0-45DFAE37B876}"/>
    <cellStyle name="Millares 14 29" xfId="3029" xr:uid="{4FD105AD-DA1E-4BC5-B07D-8F43A60F28D9}"/>
    <cellStyle name="Millares 14 29 2" xfId="3030" xr:uid="{F9A03427-70BF-4C3C-97F2-2D641FE338BD}"/>
    <cellStyle name="Millares 14 29 2 2" xfId="3031" xr:uid="{7C6B1C14-44F3-463D-BB47-0B50DD935036}"/>
    <cellStyle name="Millares 14 29 3" xfId="3032" xr:uid="{2D6236C1-038B-405C-A35D-4B4941DC8DC4}"/>
    <cellStyle name="Millares 14 29 3 2" xfId="3033" xr:uid="{D6D3C8FD-EF21-4F81-90E0-43ABD5E27297}"/>
    <cellStyle name="Millares 14 29 4" xfId="3034" xr:uid="{3454EAFF-13C9-4239-B755-6925F951628B}"/>
    <cellStyle name="Millares 14 29 4 2" xfId="3035" xr:uid="{20BA2946-534A-4BD0-B8F5-DE06621CC618}"/>
    <cellStyle name="Millares 14 29 5" xfId="3036" xr:uid="{ABA164B4-02FA-4090-AF2F-C48038EBD694}"/>
    <cellStyle name="Millares 14 3" xfId="3037" xr:uid="{4AA34239-1060-4390-BE01-1E6F980C1342}"/>
    <cellStyle name="Millares 14 3 2" xfId="3038" xr:uid="{847CD3C8-DCB5-4FA8-B39E-C355B353240B}"/>
    <cellStyle name="Millares 14 3 2 2" xfId="3039" xr:uid="{6AE2D99E-FA22-4665-B0D3-342CA6FA7E1C}"/>
    <cellStyle name="Millares 14 3 3" xfId="3040" xr:uid="{B2371B63-4C2F-4925-9C88-09030556962D}"/>
    <cellStyle name="Millares 14 3 3 2" xfId="3041" xr:uid="{30C579AC-28C9-4167-9762-D48455A89E99}"/>
    <cellStyle name="Millares 14 3 4" xfId="3042" xr:uid="{E8D0E3DA-EA8A-4D36-9F0D-135673EF9649}"/>
    <cellStyle name="Millares 14 3 4 2" xfId="3043" xr:uid="{CB135364-DD3A-42B0-B7B0-E90344B3633D}"/>
    <cellStyle name="Millares 14 3 5" xfId="3044" xr:uid="{DF863558-0DE7-4247-AF50-702A02546C06}"/>
    <cellStyle name="Millares 14 30" xfId="3045" xr:uid="{C9E7B77A-F83A-40AC-B5FF-4842282E0E31}"/>
    <cellStyle name="Millares 14 30 2" xfId="3046" xr:uid="{5ED2A877-11D8-4DED-8F85-CEB805AB4A41}"/>
    <cellStyle name="Millares 14 30 2 2" xfId="3047" xr:uid="{8C7D2EDB-2531-4341-9FD2-360DF9ECEFED}"/>
    <cellStyle name="Millares 14 30 3" xfId="3048" xr:uid="{D4C2A8F8-5B18-4D34-8E36-FA27A2161C46}"/>
    <cellStyle name="Millares 14 30 3 2" xfId="3049" xr:uid="{D74864FB-A5B9-4208-A854-D3CDB5A596BD}"/>
    <cellStyle name="Millares 14 30 4" xfId="3050" xr:uid="{CEE7ADF1-5B05-406A-865B-62700CE5B772}"/>
    <cellStyle name="Millares 14 30 4 2" xfId="3051" xr:uid="{94EF0E4A-9DCD-44DF-B56B-8F23EA1FFD4C}"/>
    <cellStyle name="Millares 14 30 5" xfId="3052" xr:uid="{273DDA5F-BC05-4099-91FA-5B73D778DEFE}"/>
    <cellStyle name="Millares 14 31" xfId="3053" xr:uid="{8790F994-0641-4C90-B7B5-47FC2BA032B1}"/>
    <cellStyle name="Millares 14 31 2" xfId="3054" xr:uid="{C00341A8-D000-4719-BD22-07DA4D77641E}"/>
    <cellStyle name="Millares 14 31 2 2" xfId="3055" xr:uid="{23C8D598-AA8A-4E65-9C2B-186B8E52ECCB}"/>
    <cellStyle name="Millares 14 31 3" xfId="3056" xr:uid="{D2233110-E634-416E-BE39-512C6D20A7FC}"/>
    <cellStyle name="Millares 14 31 3 2" xfId="3057" xr:uid="{BD1FBE61-63E3-42B9-8B40-F92B1F3C4855}"/>
    <cellStyle name="Millares 14 31 4" xfId="3058" xr:uid="{72E183B4-E9B1-4DDC-8383-81121827A029}"/>
    <cellStyle name="Millares 14 31 4 2" xfId="3059" xr:uid="{FA6FAB4A-86D1-448E-9503-B814B19748E8}"/>
    <cellStyle name="Millares 14 31 5" xfId="3060" xr:uid="{B18D0023-31B1-4688-AE44-7A3161C5EF5B}"/>
    <cellStyle name="Millares 14 32" xfId="3061" xr:uid="{0592D15A-FB6A-42A0-B254-07C71B3B3D9C}"/>
    <cellStyle name="Millares 14 32 2" xfId="3062" xr:uid="{866CC243-F62E-4681-87EA-55EBA5E85C1A}"/>
    <cellStyle name="Millares 14 32 2 2" xfId="3063" xr:uid="{7FE6559E-3B32-429E-A41E-19153D8B29BC}"/>
    <cellStyle name="Millares 14 32 3" xfId="3064" xr:uid="{7644EC94-63F0-4863-BD9E-BC822CCF0393}"/>
    <cellStyle name="Millares 14 32 3 2" xfId="3065" xr:uid="{4428D221-3D48-444B-BB5F-BD67CDB66A16}"/>
    <cellStyle name="Millares 14 32 4" xfId="3066" xr:uid="{7607F0A3-A183-4951-85BC-77F88582B55D}"/>
    <cellStyle name="Millares 14 32 4 2" xfId="3067" xr:uid="{5053332D-230F-4642-BF23-316EF671F76D}"/>
    <cellStyle name="Millares 14 32 5" xfId="3068" xr:uid="{E6D656CB-54B7-447B-B580-E925678A2D44}"/>
    <cellStyle name="Millares 14 33" xfId="3069" xr:uid="{A3C01E9C-763E-428B-8276-F1B4EAC9566F}"/>
    <cellStyle name="Millares 14 33 2" xfId="3070" xr:uid="{0D549631-C4CE-49BF-A56D-312DA7F0309B}"/>
    <cellStyle name="Millares 14 33 2 2" xfId="3071" xr:uid="{1F2DA3D6-9EC5-4A76-A93D-413665C6BA3E}"/>
    <cellStyle name="Millares 14 33 3" xfId="3072" xr:uid="{37AFD0A3-BEF4-4C5B-8697-631358769268}"/>
    <cellStyle name="Millares 14 33 3 2" xfId="3073" xr:uid="{B6285E3C-549B-4943-99EC-419EA636D158}"/>
    <cellStyle name="Millares 14 33 4" xfId="3074" xr:uid="{343C50FD-6122-4F9B-B367-4E3718E925E8}"/>
    <cellStyle name="Millares 14 33 4 2" xfId="3075" xr:uid="{54169FF2-1902-419B-BA3B-D9EF22E965BB}"/>
    <cellStyle name="Millares 14 33 5" xfId="3076" xr:uid="{61241627-2A79-472C-AC9D-F989182F4377}"/>
    <cellStyle name="Millares 14 34" xfId="3077" xr:uid="{704E84AF-08CF-45C6-A3F5-43E30A069C74}"/>
    <cellStyle name="Millares 14 34 2" xfId="3078" xr:uid="{D8C322CB-47F5-490B-BE11-D4A69DC03010}"/>
    <cellStyle name="Millares 14 35" xfId="3079" xr:uid="{5AC447AC-1418-4FE2-BD18-06D61BFB3B7B}"/>
    <cellStyle name="Millares 14 35 2" xfId="3080" xr:uid="{AD912E0A-17CB-47D2-9838-401F0B45EAD1}"/>
    <cellStyle name="Millares 14 35 3" xfId="3081" xr:uid="{9E7E6C4A-F4B7-4DA4-9C01-698E61744228}"/>
    <cellStyle name="Millares 14 36" xfId="3082" xr:uid="{E35D9487-181B-4B82-B88E-A994F7222AD1}"/>
    <cellStyle name="Millares 14 36 2" xfId="3083" xr:uid="{C007C008-01C8-4D4D-B96E-48CE51B5ACC6}"/>
    <cellStyle name="Millares 14 37" xfId="2863" xr:uid="{66225B67-B7F2-4E13-8145-6CDE0B1303CD}"/>
    <cellStyle name="Millares 14 4" xfId="3084" xr:uid="{59BD8EF4-C316-455C-BB90-9A212C62F424}"/>
    <cellStyle name="Millares 14 4 2" xfId="3085" xr:uid="{E0F276AE-C3C1-444B-9461-B0D4EE673CBA}"/>
    <cellStyle name="Millares 14 4 2 2" xfId="3086" xr:uid="{5014AF2D-3A2B-481C-B643-0302302C6436}"/>
    <cellStyle name="Millares 14 4 3" xfId="3087" xr:uid="{9592471C-3B3C-4242-B664-4E66B1ABF167}"/>
    <cellStyle name="Millares 14 4 3 2" xfId="3088" xr:uid="{0F7E1CE0-F457-40B9-AE82-D3760B09EC04}"/>
    <cellStyle name="Millares 14 4 4" xfId="3089" xr:uid="{AF3ECE76-2D09-4A87-B276-0B2032AADB0A}"/>
    <cellStyle name="Millares 14 4 4 2" xfId="3090" xr:uid="{0E0EAA96-6B27-4052-86AE-F86D93C95CC7}"/>
    <cellStyle name="Millares 14 4 5" xfId="3091" xr:uid="{3B65AD22-78CB-4CD8-BFF8-B7D3A11938D3}"/>
    <cellStyle name="Millares 14 5" xfId="3092" xr:uid="{26883E0F-C015-4550-8A78-FC2E089EA39E}"/>
    <cellStyle name="Millares 14 5 2" xfId="3093" xr:uid="{33EE7884-8B9B-453E-86DE-F090A56F43B5}"/>
    <cellStyle name="Millares 14 5 2 2" xfId="3094" xr:uid="{B73E5174-07F3-4246-AD4E-0F9D8E2981E2}"/>
    <cellStyle name="Millares 14 5 3" xfId="3095" xr:uid="{B3672A21-4DAA-4F87-AFBE-D82662E45587}"/>
    <cellStyle name="Millares 14 5 3 2" xfId="3096" xr:uid="{D04B5206-144C-4133-87F1-53AF57B93F03}"/>
    <cellStyle name="Millares 14 5 4" xfId="3097" xr:uid="{3B1DA7FF-6CAF-43D3-B91A-924C131CD195}"/>
    <cellStyle name="Millares 14 5 4 2" xfId="3098" xr:uid="{4B42F478-8350-49C0-8CF7-1BDF1AF61F52}"/>
    <cellStyle name="Millares 14 5 5" xfId="3099" xr:uid="{EE42F93D-51B1-4FE5-BC9D-C2EA4F27EF53}"/>
    <cellStyle name="Millares 14 6" xfId="3100" xr:uid="{CC009CD8-8A3A-4F77-8344-269B7FBEB20D}"/>
    <cellStyle name="Millares 14 6 2" xfId="3101" xr:uid="{55A4E19C-2E07-41E8-B4CC-B2F7054CABA2}"/>
    <cellStyle name="Millares 14 6 2 2" xfId="3102" xr:uid="{EE9D5A0E-5234-49C9-8AE3-9A6BF4EC9EA5}"/>
    <cellStyle name="Millares 14 6 3" xfId="3103" xr:uid="{132E04C6-9B54-4404-AAEF-0B9145EE10B2}"/>
    <cellStyle name="Millares 14 6 3 2" xfId="3104" xr:uid="{EB2F43BD-65A4-43A7-BDB1-FEE010C5F4B1}"/>
    <cellStyle name="Millares 14 6 4" xfId="3105" xr:uid="{7169AA7D-5B75-4151-BB6A-456104E07289}"/>
    <cellStyle name="Millares 14 6 4 2" xfId="3106" xr:uid="{92FB7B4C-C95E-4A2F-88AB-A687A10DC2B5}"/>
    <cellStyle name="Millares 14 6 5" xfId="3107" xr:uid="{B98345DC-C783-479D-9658-E18922378D2C}"/>
    <cellStyle name="Millares 14 7" xfId="3108" xr:uid="{CBE866E4-99CA-4AD9-AFE8-3F1B4128BDC1}"/>
    <cellStyle name="Millares 14 7 2" xfId="3109" xr:uid="{DAEC554A-90B2-44DC-84C0-D444CDDF956F}"/>
    <cellStyle name="Millares 14 7 2 2" xfId="3110" xr:uid="{A05AD449-76AC-4254-9FDC-73529D24C925}"/>
    <cellStyle name="Millares 14 7 3" xfId="3111" xr:uid="{E697D50E-E542-4E1F-B663-64E54AEC33F7}"/>
    <cellStyle name="Millares 14 7 3 2" xfId="3112" xr:uid="{2B46B620-DFA3-44FC-A801-370E6367B6F1}"/>
    <cellStyle name="Millares 14 7 4" xfId="3113" xr:uid="{28E05C84-74FF-4780-A898-A5579975E8FE}"/>
    <cellStyle name="Millares 14 7 4 2" xfId="3114" xr:uid="{D5972CD5-9051-45ED-A595-C925953C01BC}"/>
    <cellStyle name="Millares 14 7 5" xfId="3115" xr:uid="{94ADA951-0302-4289-BCEB-515728A5432C}"/>
    <cellStyle name="Millares 14 8" xfId="3116" xr:uid="{13DA62F6-DC5F-447C-B7F6-613EB0D23E44}"/>
    <cellStyle name="Millares 14 8 2" xfId="3117" xr:uid="{A1A1800D-DC75-4AAF-8E03-0C6A0EE1F408}"/>
    <cellStyle name="Millares 14 8 2 2" xfId="3118" xr:uid="{E545003D-4287-4755-AB64-AEAE4E11951A}"/>
    <cellStyle name="Millares 14 8 3" xfId="3119" xr:uid="{65E4D313-BEB9-4BB7-B177-CFBCCEF4D9E7}"/>
    <cellStyle name="Millares 14 8 3 2" xfId="3120" xr:uid="{40C8B4C8-7A55-4788-88DD-E27361A679C3}"/>
    <cellStyle name="Millares 14 8 4" xfId="3121" xr:uid="{02F81A8C-8ADE-407B-A3E1-3EA8A0C9FEEE}"/>
    <cellStyle name="Millares 14 8 4 2" xfId="3122" xr:uid="{79D9F639-E288-41FD-A499-41D51E229909}"/>
    <cellStyle name="Millares 14 8 5" xfId="3123" xr:uid="{8C615E95-217A-4E0A-9565-7D0D2DF98229}"/>
    <cellStyle name="Millares 14 9" xfId="3124" xr:uid="{728D12E7-150A-4E8D-83C7-902A377E5A77}"/>
    <cellStyle name="Millares 14 9 2" xfId="3125" xr:uid="{8B5FBC9A-A600-4CC9-A03F-800FA3C99F1B}"/>
    <cellStyle name="Millares 14 9 2 2" xfId="3126" xr:uid="{83CAEBA9-DEA3-493B-9B92-1876D683A13B}"/>
    <cellStyle name="Millares 14 9 3" xfId="3127" xr:uid="{BD6F6E11-B65E-43C2-B9C4-B084FDA94D98}"/>
    <cellStyle name="Millares 14 9 3 2" xfId="3128" xr:uid="{1D15F440-8E92-4763-B5BB-6C83AE30FA32}"/>
    <cellStyle name="Millares 14 9 4" xfId="3129" xr:uid="{074F3863-76F9-4265-B77C-6466A1456770}"/>
    <cellStyle name="Millares 14 9 4 2" xfId="3130" xr:uid="{450A4522-9B5D-4B73-81D4-069439E56F13}"/>
    <cellStyle name="Millares 14 9 5" xfId="3131" xr:uid="{126B0126-5CF2-4A3F-BA6C-49D55FB7C3F8}"/>
    <cellStyle name="Millares 140" xfId="3132" xr:uid="{61FA0809-A1ED-40B4-BB44-9A4E2C311D49}"/>
    <cellStyle name="Millares 140 10" xfId="3133" xr:uid="{8347100B-CE90-487E-BADC-C1FC96B06738}"/>
    <cellStyle name="Millares 140 11" xfId="3134" xr:uid="{105710B6-A049-4197-9946-E1419C10F667}"/>
    <cellStyle name="Millares 140 12" xfId="3135" xr:uid="{9A96CDDF-3155-490A-82A8-A9FCC08C2787}"/>
    <cellStyle name="Millares 140 13" xfId="3136" xr:uid="{CBD1E04A-DC86-4D8B-B386-740E432650C4}"/>
    <cellStyle name="Millares 140 13 2" xfId="12922" xr:uid="{6F462502-8C6E-4A7D-A22D-F85713FC92B4}"/>
    <cellStyle name="Millares 140 14" xfId="3137" xr:uid="{F96A3C15-953A-4056-96FB-7EA413F4531E}"/>
    <cellStyle name="Millares 140 14 2" xfId="12923" xr:uid="{E5862365-C08B-41A5-B6BF-0C22B5BEC2F9}"/>
    <cellStyle name="Millares 140 14 3" xfId="12535" xr:uid="{341090E4-F08F-408E-9447-DE3939296A9B}"/>
    <cellStyle name="Millares 140 14 3 2" xfId="21787" xr:uid="{F665C191-4168-492F-BEB7-830D3A56CE11}"/>
    <cellStyle name="Millares 140 14 3 2 2" xfId="27343" xr:uid="{72BD3031-3AA3-4C4C-8F5E-B58BC4DAC975}"/>
    <cellStyle name="Millares 140 14 3 2 3" xfId="32837" xr:uid="{E3ACDCF7-2B08-4526-9ABF-F28074E6B063}"/>
    <cellStyle name="Millares 140 14 3 2 4" xfId="38321" xr:uid="{7008BDC8-5CAE-45C9-9187-82A95A300AC7}"/>
    <cellStyle name="Millares 140 14 3 3" xfId="24614" xr:uid="{412E107B-1810-42FC-9133-19D5B8EE95B9}"/>
    <cellStyle name="Millares 140 14 3 4" xfId="30108" xr:uid="{2BAB8F38-17C0-43D2-ACFB-13318D0E1B64}"/>
    <cellStyle name="Millares 140 14 3 5" xfId="35592" xr:uid="{8DC49D97-E782-42C0-9A18-3DCAB0CF6C12}"/>
    <cellStyle name="Millares 140 15" xfId="7369" xr:uid="{971C9A81-203A-43FC-9B0D-361AE570EF2B}"/>
    <cellStyle name="Millares 140 15 2" xfId="12924" xr:uid="{D03238FB-269A-4752-90D1-0F1965393DE0}"/>
    <cellStyle name="Millares 140 15 3" xfId="20149" xr:uid="{BA38C80F-D3E1-4047-A66A-1221491F7852}"/>
    <cellStyle name="Millares 140 15 3 2" xfId="22954" xr:uid="{15CFF599-1DFD-49F8-8EC6-B61F9ED6758B}"/>
    <cellStyle name="Millares 140 15 3 2 2" xfId="28510" xr:uid="{368A7EC2-7A67-41DF-8E21-A24FDA6557F0}"/>
    <cellStyle name="Millares 140 15 3 2 3" xfId="34004" xr:uid="{D2DF0A47-A972-449E-ABAE-9BB4F7AC2B65}"/>
    <cellStyle name="Millares 140 15 3 2 4" xfId="39488" xr:uid="{D5E75D13-9C55-4A03-AB4D-12BE4575A349}"/>
    <cellStyle name="Millares 140 15 3 3" xfId="25781" xr:uid="{750369BB-2066-4ADE-876B-F041D25C5F3C}"/>
    <cellStyle name="Millares 140 15 3 4" xfId="31275" xr:uid="{CFD07478-AB59-45E0-8CCE-F105D530A972}"/>
    <cellStyle name="Millares 140 15 3 5" xfId="36759" xr:uid="{468DFA21-97B0-4F63-8779-B1916F281DC6}"/>
    <cellStyle name="Millares 140 15 4" xfId="7670" xr:uid="{C8F94220-E119-409A-9731-AB11672AE563}"/>
    <cellStyle name="Millares 140 15 5" xfId="20346" xr:uid="{8BADAECD-6C0A-4A30-BB14-3280EB50313E}"/>
    <cellStyle name="Millares 140 15 5 2" xfId="25902" xr:uid="{C4E4754D-AA4A-4773-84F9-1A91977F2CFA}"/>
    <cellStyle name="Millares 140 15 5 3" xfId="31396" xr:uid="{AA7425E2-445C-4E0B-B730-B244043080D0}"/>
    <cellStyle name="Millares 140 15 5 4" xfId="36880" xr:uid="{1D2C849B-3C5D-4379-8457-F0327C81D00C}"/>
    <cellStyle name="Millares 140 15 6" xfId="23173" xr:uid="{528D0C7F-2860-4B1F-8D1C-C34DDF15F113}"/>
    <cellStyle name="Millares 140 15 7" xfId="28665" xr:uid="{0099FEB6-FAFA-4D60-A724-C461E06AFC40}"/>
    <cellStyle name="Millares 140 15 8" xfId="34149" xr:uid="{E82F15CF-47DC-4CBE-8DC5-2F31140747C4}"/>
    <cellStyle name="Millares 140 16" xfId="7466" xr:uid="{CCB0D2EC-A2C5-4EC2-96F4-9035BDA24953}"/>
    <cellStyle name="Millares 140 16 2" xfId="12925" xr:uid="{71581008-5037-454B-B2B4-2F2ECD061A00}"/>
    <cellStyle name="Millares 140 16 3" xfId="20226" xr:uid="{2F2ACC9C-EAD1-4B95-879A-7312630E2D75}"/>
    <cellStyle name="Millares 140 16 3 2" xfId="22960" xr:uid="{86C51123-EED1-414E-B3B3-EBC9B4135496}"/>
    <cellStyle name="Millares 140 16 3 2 2" xfId="28516" xr:uid="{8387F418-7373-4870-9136-9C6EA0160807}"/>
    <cellStyle name="Millares 140 16 3 2 3" xfId="34010" xr:uid="{69715652-6494-4ECB-BA06-87A010BA0858}"/>
    <cellStyle name="Millares 140 16 3 2 4" xfId="39494" xr:uid="{F7054521-A5F7-4C30-A559-7C5D626ACBF0}"/>
    <cellStyle name="Millares 140 16 3 3" xfId="25787" xr:uid="{B4DAEBCD-9021-4835-8A85-4E7D9000F042}"/>
    <cellStyle name="Millares 140 16 3 4" xfId="31281" xr:uid="{6E601DF9-5221-406E-8BDD-2B5AC654F37D}"/>
    <cellStyle name="Millares 140 16 3 5" xfId="36765" xr:uid="{6458399C-94D0-4CDC-82E1-62C62E8611F1}"/>
    <cellStyle name="Millares 140 16 4" xfId="7671" xr:uid="{FB381F88-8174-4FF1-8B95-42AC53EF1DA3}"/>
    <cellStyle name="Millares 140 16 5" xfId="20354" xr:uid="{1CB3BB4E-8FAC-40EB-A386-EFFB2613FE8D}"/>
    <cellStyle name="Millares 140 16 5 2" xfId="25910" xr:uid="{588628BF-49C0-4176-A9E6-84C96DE198D4}"/>
    <cellStyle name="Millares 140 16 5 3" xfId="31404" xr:uid="{412AFBFB-7C44-453C-A631-088DEC9C95D7}"/>
    <cellStyle name="Millares 140 16 5 4" xfId="36888" xr:uid="{3FDE88F8-EEB3-48E2-B8A6-8E371AD284DA}"/>
    <cellStyle name="Millares 140 16 6" xfId="23181" xr:uid="{F4418DD3-85F9-4491-9874-28EBDCB5E367}"/>
    <cellStyle name="Millares 140 16 7" xfId="28673" xr:uid="{B13C82DE-07A4-484E-B7CF-F84F795545EC}"/>
    <cellStyle name="Millares 140 16 8" xfId="34157" xr:uid="{A824A69A-884C-4FD8-9949-CB725E45C762}"/>
    <cellStyle name="Millares 140 17" xfId="7574" xr:uid="{84D836BD-3881-4AF2-99B7-3D045A4949D5}"/>
    <cellStyle name="Millares 140 17 2" xfId="20255" xr:uid="{9E67F8BC-EA55-4E60-8045-5932F28DC75B}"/>
    <cellStyle name="Millares 140 17 2 2" xfId="22989" xr:uid="{A4378E70-47D5-4432-80C8-21F5B80581D8}"/>
    <cellStyle name="Millares 140 17 2 2 2" xfId="28545" xr:uid="{20EA0F79-8752-49D8-B8DB-26C09EE55D14}"/>
    <cellStyle name="Millares 140 17 2 2 3" xfId="34039" xr:uid="{75082782-BF90-4BBB-A89D-ACA88CAA01C1}"/>
    <cellStyle name="Millares 140 17 2 2 4" xfId="39523" xr:uid="{CCBA0AAE-235D-45AE-A941-58E6CB82A783}"/>
    <cellStyle name="Millares 140 17 2 3" xfId="25816" xr:uid="{0AFD5FE5-F265-4C5D-AFA3-17B1095782D5}"/>
    <cellStyle name="Millares 140 17 2 4" xfId="31310" xr:uid="{68D062F5-42B6-4536-AEF4-9147665F15B7}"/>
    <cellStyle name="Millares 140 17 2 5" xfId="36794" xr:uid="{0B70107C-7E91-421F-88E4-67767E00C560}"/>
    <cellStyle name="Millares 140 17 3" xfId="7672" xr:uid="{AD9474B2-1E7B-4431-AC30-395ACB02866F}"/>
    <cellStyle name="Millares 140 17 4" xfId="20458" xr:uid="{0A411828-F5C2-41F3-98D4-F53734AC1ADB}"/>
    <cellStyle name="Millares 140 17 4 2" xfId="26014" xr:uid="{AEE4BBCA-AE95-4A5D-956B-82B1F6010249}"/>
    <cellStyle name="Millares 140 17 4 3" xfId="31508" xr:uid="{3C3097FC-9161-44AC-945A-F7C8B113587D}"/>
    <cellStyle name="Millares 140 17 4 4" xfId="36992" xr:uid="{38755B17-1E91-4437-9651-0330717429C2}"/>
    <cellStyle name="Millares 140 17 5" xfId="23285" xr:uid="{F363DD3F-916B-4C78-8305-CC65959236FE}"/>
    <cellStyle name="Millares 140 17 6" xfId="28779" xr:uid="{91F11F90-DF89-49D6-899D-4D777DCC518B}"/>
    <cellStyle name="Millares 140 17 7" xfId="34263" xr:uid="{7BB5A276-FAF3-48F8-B508-48778C10C239}"/>
    <cellStyle name="Millares 140 18" xfId="23023" xr:uid="{2FD49F9A-30B1-4B56-B35A-01283F71A2F3}"/>
    <cellStyle name="Millares 140 18 2" xfId="28569" xr:uid="{72E21DF1-D25E-4D97-8C9A-5ECBC4063BDA}"/>
    <cellStyle name="Millares 140 18 3" xfId="34063" xr:uid="{D3A8340E-3712-40B7-8F77-12FE5762DC5B}"/>
    <cellStyle name="Millares 140 18 4" xfId="39547" xr:uid="{93F1507C-CD7E-44BA-979F-89C2122A1EC4}"/>
    <cellStyle name="Millares 140 2" xfId="3138" xr:uid="{C75B0C84-E859-45B0-8386-A747F1B641CF}"/>
    <cellStyle name="Millares 140 2 2" xfId="3139" xr:uid="{017EE7CF-5151-4962-8031-1B186E0F26C4}"/>
    <cellStyle name="Millares 140 2 2 2" xfId="3140" xr:uid="{5FDFDEB4-86FB-4C1E-B132-D7F4A2F6B8CC}"/>
    <cellStyle name="Millares 140 2 3" xfId="3141" xr:uid="{8672EAA2-A6ED-43E6-ABE3-1BC7ED350286}"/>
    <cellStyle name="Millares 140 2 3 2" xfId="12926" xr:uid="{1370FEB4-47B5-4ECE-968A-633CA6B83EE7}"/>
    <cellStyle name="Millares 140 2 4" xfId="3142" xr:uid="{DD5C3E45-B2D8-465E-856E-B15D22B343E7}"/>
    <cellStyle name="Millares 140 3" xfId="3143" xr:uid="{0F091F67-D596-4CBF-A824-9C7A699CFD61}"/>
    <cellStyle name="Millares 140 3 2" xfId="3144" xr:uid="{2F185130-5372-4910-8459-411C35D2A245}"/>
    <cellStyle name="Millares 140 4" xfId="3145" xr:uid="{E1E29E29-6BD7-4658-843A-BAD01D3F4CD4}"/>
    <cellStyle name="Millares 140 4 2" xfId="3146" xr:uid="{5131B129-D688-43C0-A46A-7F5F2558D96F}"/>
    <cellStyle name="Millares 140 4 3" xfId="3147" xr:uid="{5A39F249-63AE-4533-A572-80E13610D389}"/>
    <cellStyle name="Millares 140 5" xfId="3148" xr:uid="{4CA3FD39-7BF3-4F83-BAAE-E2DB8B22ECBA}"/>
    <cellStyle name="Millares 140 5 2" xfId="3149" xr:uid="{1B49F5C3-40C0-4861-9515-24ED5D3B5E16}"/>
    <cellStyle name="Millares 140 6" xfId="3150" xr:uid="{B1174C8E-9A65-41EF-8F9B-E43CC80A347A}"/>
    <cellStyle name="Millares 140 6 2" xfId="3151" xr:uid="{1D968EA2-2B10-4EAB-B92C-4B7F24671510}"/>
    <cellStyle name="Millares 140 7" xfId="3152" xr:uid="{00929C5D-25DD-452E-AE5A-326A6516A850}"/>
    <cellStyle name="Millares 140 7 2" xfId="3153" xr:uid="{8C215DBD-9486-44CE-9D1E-9A4F2C9D47C8}"/>
    <cellStyle name="Millares 140 8" xfId="3154" xr:uid="{A8EADA16-0BF9-4E02-93CE-53D1E87AAC4E}"/>
    <cellStyle name="Millares 140 8 2" xfId="3155" xr:uid="{6475D638-4829-4445-8FBE-994A469FB32F}"/>
    <cellStyle name="Millares 140 9" xfId="3156" xr:uid="{A28FCC3A-1DFB-46DD-ACE6-3B98ADA7B816}"/>
    <cellStyle name="Millares 141" xfId="3157" xr:uid="{7C6F2EE1-D65D-4A1C-A20C-FC4387097A83}"/>
    <cellStyle name="Millares 142" xfId="3158" xr:uid="{96878D0F-ED0F-4A82-81D1-4BD558B32488}"/>
    <cellStyle name="Millares 143" xfId="3159" xr:uid="{A37CA593-BFEE-4EBC-A676-94333339A307}"/>
    <cellStyle name="Millares 143 2" xfId="3160" xr:uid="{266385F3-D76D-4748-9428-B999F0E793E3}"/>
    <cellStyle name="Millares 143 2 2" xfId="3161" xr:uid="{DAA6DD65-FDBB-4B79-BF60-022C12A8E4D6}"/>
    <cellStyle name="Millares 143 2 3" xfId="12927" xr:uid="{C17136B5-F1E7-4D24-967E-D4110C9CF47D}"/>
    <cellStyle name="Millares 143 3" xfId="3162" xr:uid="{287312C5-8229-426A-8256-64D8DD8CA324}"/>
    <cellStyle name="Millares 143 4" xfId="3163" xr:uid="{97AE620F-5FFE-45FB-9BDF-70B6B717F652}"/>
    <cellStyle name="Millares 143 5" xfId="7542" xr:uid="{4B8136A4-67C4-48A5-AF93-2E2C76DE716F}"/>
    <cellStyle name="Millares 143 6" xfId="17803" xr:uid="{C48A0A61-4BA4-47DF-B2E1-E979156A18CF}"/>
    <cellStyle name="Millares 144" xfId="3164" xr:uid="{2BF21A45-ADE6-40DD-A6A2-C351008D727D}"/>
    <cellStyle name="Millares 144 2" xfId="3165" xr:uid="{B166CF8A-B6AE-4145-B1C0-E5273C87ECF9}"/>
    <cellStyle name="Millares 144 3" xfId="7541" xr:uid="{87BD465A-7608-4DBE-A532-4DEEC76B2579}"/>
    <cellStyle name="Millares 144 4" xfId="23150" xr:uid="{CBB6DEA7-45F3-407D-A335-BD5D07C52F11}"/>
    <cellStyle name="Millares 145" xfId="3166" xr:uid="{9BFA881D-63C4-4C3D-8B34-7072975890E3}"/>
    <cellStyle name="Millares 146" xfId="3167" xr:uid="{A633FC4B-B00E-4E34-87CF-6C2C7F9A9A71}"/>
    <cellStyle name="Millares 147" xfId="3168" xr:uid="{D96C1BE0-DCD0-4FB0-88B8-D03E17C317A6}"/>
    <cellStyle name="Millares 148" xfId="3169" xr:uid="{7211FD81-51FD-48A1-9701-6A013A319AE2}"/>
    <cellStyle name="Millares 149" xfId="3170" xr:uid="{FB35C380-2961-49AC-B247-E85175A61508}"/>
    <cellStyle name="Millares 149 2" xfId="3171" xr:uid="{A2809FA7-4950-4A5A-848C-9E51CA18FD12}"/>
    <cellStyle name="Millares 149 3" xfId="3172" xr:uid="{0FDC81E3-3834-475B-9864-653B80D430E4}"/>
    <cellStyle name="Millares 149 3 2" xfId="3173" xr:uid="{97F7844A-3E4E-42AA-B1E3-47D27434147E}"/>
    <cellStyle name="Millares 15" xfId="213" xr:uid="{10984CBC-4165-45AC-8056-AEFE3504C12E}"/>
    <cellStyle name="Millares 15 2" xfId="3175" xr:uid="{4D138F5D-24B0-4507-8221-23179E26432B}"/>
    <cellStyle name="Millares 15 2 2" xfId="3176" xr:uid="{75AA7E36-5A10-4DBE-BD64-C77C7D3B67FC}"/>
    <cellStyle name="Millares 15 3" xfId="3177" xr:uid="{D74FB98C-62B4-472B-8525-905064CFAEFD}"/>
    <cellStyle name="Millares 15 4" xfId="3174" xr:uid="{E606BF73-68C1-41EA-8647-AA466C424C87}"/>
    <cellStyle name="Millares 150" xfId="3178" xr:uid="{6E50B0F6-19BA-4E43-8CF5-F42FBA2C05E5}"/>
    <cellStyle name="Millares 150 2" xfId="3179" xr:uid="{2A117780-4203-49F6-B2A2-857D779FF024}"/>
    <cellStyle name="Millares 150 3" xfId="3180" xr:uid="{A9BEE3D6-1E88-4B6D-8A2F-E67ED1C07A6B}"/>
    <cellStyle name="Millares 150 3 2" xfId="3181" xr:uid="{F5735565-7FE3-4B6A-98B5-99E548A03B5D}"/>
    <cellStyle name="Millares 151" xfId="3182" xr:uid="{9EABE334-DCD9-46F5-8625-B2D395874EC6}"/>
    <cellStyle name="Millares 151 2" xfId="3183" xr:uid="{5A602027-47A1-4784-957F-2C4ECA56B2DF}"/>
    <cellStyle name="Millares 151 3" xfId="3184" xr:uid="{7CD11FED-25EA-4F62-9B1D-41909C261BC2}"/>
    <cellStyle name="Millares 151 3 2" xfId="3185" xr:uid="{D4DB98E5-B239-4230-AB7B-9D6800E92D76}"/>
    <cellStyle name="Millares 152" xfId="3186" xr:uid="{DFD45248-D9A5-4862-84C3-0959458B2B41}"/>
    <cellStyle name="Millares 152 2" xfId="3187" xr:uid="{DE63134D-9CB1-4318-B6AC-384A53FCA7AC}"/>
    <cellStyle name="Millares 152 3" xfId="3188" xr:uid="{3BECF8EE-499D-4006-B6B9-169F2E06EA93}"/>
    <cellStyle name="Millares 152 3 2" xfId="3189" xr:uid="{010B1CE5-E585-4012-B4FC-95FDB452F9FC}"/>
    <cellStyle name="Millares 153" xfId="3190" xr:uid="{0363F6EF-B992-4050-BB77-387796CE66A2}"/>
    <cellStyle name="Millares 153 2" xfId="3191" xr:uid="{EA78C10A-7AEA-424C-B72E-5257C4CCF7A3}"/>
    <cellStyle name="Millares 153 3" xfId="3192" xr:uid="{D367F477-464B-4B66-B468-79165C580CBC}"/>
    <cellStyle name="Millares 153 3 2" xfId="3193" xr:uid="{5E189EB6-CF3B-4EAB-AEE1-3FB47F6030ED}"/>
    <cellStyle name="Millares 153 4" xfId="3194" xr:uid="{CAAD2E94-E81A-48A0-85A2-DBD53AE5C593}"/>
    <cellStyle name="Millares 154" xfId="3195" xr:uid="{5B0C6351-2233-441F-9DBB-D6D6679F8492}"/>
    <cellStyle name="Millares 154 2" xfId="3196" xr:uid="{3CDCD90B-62D4-4E65-BD9C-23F0E740E835}"/>
    <cellStyle name="Millares 154 3" xfId="3197" xr:uid="{6AA27F70-E832-4B0E-8923-C49EDF577130}"/>
    <cellStyle name="Millares 154 3 2" xfId="3198" xr:uid="{68B260FA-4167-4616-90FB-F3F007DC1F1C}"/>
    <cellStyle name="Millares 154 4" xfId="3199" xr:uid="{977685B0-1177-47B3-8532-C1DFF5071E37}"/>
    <cellStyle name="Millares 155" xfId="3200" xr:uid="{0ABA24CA-E824-4DBD-AB9E-BA0883570B29}"/>
    <cellStyle name="Millares 155 2" xfId="3201" xr:uid="{0E7ECE28-331D-427C-BA7A-46169E0FF0A1}"/>
    <cellStyle name="Millares 155 3" xfId="3202" xr:uid="{225A8E29-BA2E-4EB2-9B3F-3659A5C202DF}"/>
    <cellStyle name="Millares 155 3 2" xfId="3203" xr:uid="{4C1F0856-54CB-4750-8EDC-BB0E65F62F8D}"/>
    <cellStyle name="Millares 155 4" xfId="3204" xr:uid="{80AE8409-AC45-46D8-A6EF-4B6C9F4FF3AE}"/>
    <cellStyle name="Millares 155 4 2" xfId="3205" xr:uid="{3D51ABCA-699A-4E6B-AD9B-F9AFC0C2F040}"/>
    <cellStyle name="Millares 155 5" xfId="3206" xr:uid="{370536EB-33C6-40CC-9FEB-989672C180C2}"/>
    <cellStyle name="Millares 155 5 2" xfId="3207" xr:uid="{BEB1EAAD-28CD-4ACF-9FBA-64A07CC7D902}"/>
    <cellStyle name="Millares 156" xfId="3208" xr:uid="{8C17E207-5F35-4BFA-8AC6-7673EB2810DA}"/>
    <cellStyle name="Millares 156 2" xfId="3209" xr:uid="{45DA1D4D-3339-4092-B481-D0BC94BFEBFB}"/>
    <cellStyle name="Millares 156 3" xfId="3210" xr:uid="{34D1A7C3-460E-406A-83EE-4746768D9FAA}"/>
    <cellStyle name="Millares 156 3 2" xfId="3211" xr:uid="{2F218E1B-1470-407C-8389-713B9578E251}"/>
    <cellStyle name="Millares 157" xfId="3212" xr:uid="{66F0A535-9660-4E0E-A901-F53052A767CB}"/>
    <cellStyle name="Millares 157 2" xfId="3213" xr:uid="{9F82868B-9434-4D25-8A1E-C83FAAA2E842}"/>
    <cellStyle name="Millares 157 3" xfId="3214" xr:uid="{598DE326-1E7C-47CC-901D-5D3EF05EE33D}"/>
    <cellStyle name="Millares 157 3 2" xfId="3215" xr:uid="{D6253D74-5D77-415E-A367-F225FAFC1CDC}"/>
    <cellStyle name="Millares 158" xfId="3216" xr:uid="{091D7A10-2236-47F3-BF1E-55E6F09753A5}"/>
    <cellStyle name="Millares 158 2" xfId="3217" xr:uid="{B4FAC78B-5B14-48CF-BF1C-AB6DDF2303B9}"/>
    <cellStyle name="Millares 159" xfId="3218" xr:uid="{33BB4470-D5CD-4B4E-8F32-926C4AA5C7F3}"/>
    <cellStyle name="Millares 16" xfId="183" xr:uid="{CDC83899-89B9-4419-80C3-2737DF5337D4}"/>
    <cellStyle name="Millares 16 10" xfId="430" xr:uid="{899BFC78-BE69-49C4-BA93-E28F2A14E39E}"/>
    <cellStyle name="Millares 16 11" xfId="40579" xr:uid="{7E0456F3-017C-4D04-A497-AF72123079FE}"/>
    <cellStyle name="Millares 16 2" xfId="289" xr:uid="{EF6AC5B0-5164-4874-8CD6-A3CF41AE90E7}"/>
    <cellStyle name="Millares 16 2 2" xfId="3221" xr:uid="{A242728F-2443-4540-BEAB-E48FF3B12A20}"/>
    <cellStyle name="Millares 16 2 2 2" xfId="3222" xr:uid="{AC4DFFF0-FFE4-4994-8091-57775C251B04}"/>
    <cellStyle name="Millares 16 2 3" xfId="3223" xr:uid="{5D3E936A-DC07-4F59-BEF7-D869C0355631}"/>
    <cellStyle name="Millares 16 2 4" xfId="3220" xr:uid="{74B6D2F6-FDAD-497E-AA85-D91F732C9BEF}"/>
    <cellStyle name="Millares 16 2 5" xfId="530" xr:uid="{A73F8564-825A-4366-A41B-972DBF81E8B4}"/>
    <cellStyle name="Millares 16 2 6" xfId="40679" xr:uid="{96B99530-246B-4DF2-9232-EB8E65355088}"/>
    <cellStyle name="Millares 16 3" xfId="3224" xr:uid="{6D4038AC-7C4D-4179-A21E-AF184F9FA60F}"/>
    <cellStyle name="Millares 16 3 2" xfId="3225" xr:uid="{2BE17F66-16D1-4F63-96A2-552FAA8B9968}"/>
    <cellStyle name="Millares 16 3 2 2" xfId="3226" xr:uid="{39DCBC5C-46DB-4393-9F7C-EB364B633E74}"/>
    <cellStyle name="Millares 16 3 3" xfId="3227" xr:uid="{09C8DFCB-569A-4E5F-9714-764583CDC82B}"/>
    <cellStyle name="Millares 16 3 3 2" xfId="3228" xr:uid="{7815486D-9F50-46B0-8CD4-82739CD51108}"/>
    <cellStyle name="Millares 16 3 4" xfId="3229" xr:uid="{58A6E2A7-178A-4B30-B759-0D65E8A1AE91}"/>
    <cellStyle name="Millares 16 3 5" xfId="3230" xr:uid="{62A2BC18-AF03-4FAB-A9D1-8976DCAAFBAC}"/>
    <cellStyle name="Millares 16 4" xfId="3231" xr:uid="{B9078B57-54D8-4A80-BE5F-69D0BC359483}"/>
    <cellStyle name="Millares 16 4 2" xfId="3232" xr:uid="{963319B4-6AC6-46ED-A741-9277C6B02A8F}"/>
    <cellStyle name="Millares 16 5" xfId="3233" xr:uid="{07DF4B66-2FB9-4EA3-8451-75DDC7E8676B}"/>
    <cellStyle name="Millares 16 5 2" xfId="3234" xr:uid="{A5470116-6262-49DA-AD11-90C859629FDE}"/>
    <cellStyle name="Millares 16 6" xfId="3235" xr:uid="{76524A3C-3259-45C3-A764-76FEDB3B251E}"/>
    <cellStyle name="Millares 16 6 2" xfId="3236" xr:uid="{396987E6-6B52-4DB5-A8D7-3ED628888004}"/>
    <cellStyle name="Millares 16 7" xfId="3237" xr:uid="{FC31B08E-DCBD-4447-BD74-66149AD052FE}"/>
    <cellStyle name="Millares 16 7 2" xfId="3238" xr:uid="{FD11407C-F9AA-4572-8D21-A210E1C017B8}"/>
    <cellStyle name="Millares 16 8" xfId="3239" xr:uid="{079C98B9-5663-44AD-8B36-DB445A6BFAD3}"/>
    <cellStyle name="Millares 16 9" xfId="3219" xr:uid="{9EA52007-120F-4F40-9FE3-2DCBBD5E4390}"/>
    <cellStyle name="Millares 160" xfId="3240" xr:uid="{0BDFA191-B74F-4565-B113-6C3054685516}"/>
    <cellStyle name="Millares 161" xfId="3241" xr:uid="{AD691879-555C-4D2D-BB61-FFB349AA6DFE}"/>
    <cellStyle name="Millares 162" xfId="3242" xr:uid="{55785245-F434-4D23-AD28-886D0DFC7B60}"/>
    <cellStyle name="Millares 162 2" xfId="3243" xr:uid="{97A0C8CA-AD88-438A-8A8A-D163E8840BE0}"/>
    <cellStyle name="Millares 163" xfId="3244" xr:uid="{B70E5309-E490-4C25-970A-6417E866DDEF}"/>
    <cellStyle name="Millares 163 2" xfId="3245" xr:uid="{48FFB9D9-3130-4962-B1DF-0D1353BB7508}"/>
    <cellStyle name="Millares 164" xfId="3246" xr:uid="{7B3C4ABE-7C44-401C-9E83-7D107F3A122C}"/>
    <cellStyle name="Millares 164 2" xfId="3247" xr:uid="{21FF5080-34D9-473E-A350-E1BA042BD0EE}"/>
    <cellStyle name="Millares 165" xfId="3248" xr:uid="{A97B4000-657E-40AD-BBEC-9E4A1CC1DAEF}"/>
    <cellStyle name="Millares 165 2" xfId="3249" xr:uid="{85C7481A-063C-407A-A2B6-6C476E870522}"/>
    <cellStyle name="Millares 166" xfId="3250" xr:uid="{171788E7-EB19-40FA-B4A4-DDDA1B3392F2}"/>
    <cellStyle name="Millares 166 2" xfId="3251" xr:uid="{6045B7B3-7F06-4562-93DD-918E927A4463}"/>
    <cellStyle name="Millares 167" xfId="3252" xr:uid="{F3FCF87E-648B-48E2-BFF9-C7A848156714}"/>
    <cellStyle name="Millares 167 2" xfId="3253" xr:uid="{70E03A14-2767-4871-B4C9-0A09705CDFA1}"/>
    <cellStyle name="Millares 168" xfId="3254" xr:uid="{3965794D-F99E-426F-8D3A-12D7ED797532}"/>
    <cellStyle name="Millares 168 2" xfId="3255" xr:uid="{7F8132D1-9CC7-40CA-BE23-49B36B3F5A11}"/>
    <cellStyle name="Millares 169" xfId="3256" xr:uid="{A8B4E955-DE00-477F-99B2-D9089EFD9919}"/>
    <cellStyle name="Millares 169 2" xfId="3257" xr:uid="{F0F9B049-B15C-4D46-A903-0D62518FAD2B}"/>
    <cellStyle name="Millares 169 2 2" xfId="3258" xr:uid="{6A93CE12-78F5-4992-AF14-6185AF91F226}"/>
    <cellStyle name="Millares 169 3" xfId="3259" xr:uid="{1B0DC1F6-B9E7-4398-B6E7-F08C017F17F0}"/>
    <cellStyle name="Millares 17" xfId="203" xr:uid="{E37EF72E-63C5-4C35-8C9D-81CAA3D389D4}"/>
    <cellStyle name="Millares 17 10" xfId="3261" xr:uid="{DE98002A-FCC8-4816-94C1-9E915DC7AD0B}"/>
    <cellStyle name="Millares 17 10 2" xfId="3262" xr:uid="{6150F99D-2420-43A1-A616-3D0456BB1EA7}"/>
    <cellStyle name="Millares 17 10 2 2" xfId="3263" xr:uid="{8B3FD132-7768-4A41-AF53-E3D5146BE17B}"/>
    <cellStyle name="Millares 17 10 3" xfId="3264" xr:uid="{095D3429-F98B-4B4A-8E6B-A5FE27B2343F}"/>
    <cellStyle name="Millares 17 10 3 2" xfId="3265" xr:uid="{8B1AF83E-5F44-4711-AC70-3DF32506A9C8}"/>
    <cellStyle name="Millares 17 10 4" xfId="3266" xr:uid="{52A8833F-A60C-486F-8AF8-58B6462AAEDE}"/>
    <cellStyle name="Millares 17 10 4 2" xfId="3267" xr:uid="{FD512B32-30F3-46DC-883D-F87035CB509E}"/>
    <cellStyle name="Millares 17 10 5" xfId="3268" xr:uid="{C00C8FE1-6C4A-48B5-802A-DAEE926C72C5}"/>
    <cellStyle name="Millares 17 11" xfId="3269" xr:uid="{7E906DC4-46E7-4B11-82C0-4EDC1E53EB47}"/>
    <cellStyle name="Millares 17 11 2" xfId="3270" xr:uid="{7AACBCA9-6C8D-4850-8DD4-B3E0F95FDDD8}"/>
    <cellStyle name="Millares 17 11 2 2" xfId="3271" xr:uid="{8D02B854-BB8B-44A9-941B-EA4189F720D4}"/>
    <cellStyle name="Millares 17 11 3" xfId="3272" xr:uid="{B932CC6F-B267-4B0E-9993-ABA362BB5233}"/>
    <cellStyle name="Millares 17 11 3 2" xfId="3273" xr:uid="{6A22B5FE-BB37-4E79-A2D8-052F724B8D02}"/>
    <cellStyle name="Millares 17 11 4" xfId="3274" xr:uid="{225BFE6F-6DF5-4D44-8AD9-60644F7A6488}"/>
    <cellStyle name="Millares 17 11 4 2" xfId="3275" xr:uid="{38F0E3B6-ADEE-4232-8CE7-3EC2A47E6EC3}"/>
    <cellStyle name="Millares 17 11 5" xfId="3276" xr:uid="{F55824AD-0A41-4551-BD1D-9DE1204A30CB}"/>
    <cellStyle name="Millares 17 12" xfId="3277" xr:uid="{50043394-92A6-4D44-B243-E41CE8B51619}"/>
    <cellStyle name="Millares 17 12 2" xfId="3278" xr:uid="{4909345B-3E2F-4482-AB93-8E8531EB09EA}"/>
    <cellStyle name="Millares 17 13" xfId="3279" xr:uid="{915D4E08-5EFC-4A83-B61A-16E576633CDC}"/>
    <cellStyle name="Millares 17 13 2" xfId="3280" xr:uid="{4AE448E9-1732-4D0C-AAD0-71BC53420F1A}"/>
    <cellStyle name="Millares 17 13 3" xfId="3281" xr:uid="{024F4163-7080-4D5B-A8D7-34B239780EA8}"/>
    <cellStyle name="Millares 17 14" xfId="3282" xr:uid="{2C7FB7DA-D697-454E-B7D8-668CAF1CD5B4}"/>
    <cellStyle name="Millares 17 14 2" xfId="3283" xr:uid="{D0B32296-360F-48C7-B68A-8AC645DA0A90}"/>
    <cellStyle name="Millares 17 15" xfId="3260" xr:uid="{F357FDD0-E5DB-4E6A-A5CB-89E74097E823}"/>
    <cellStyle name="Millares 17 16" xfId="450" xr:uid="{F9DD54E5-1BE2-4EDB-8F2A-32B1C5E6928A}"/>
    <cellStyle name="Millares 17 17" xfId="40599" xr:uid="{99111CA0-1531-4656-AB1D-2C1939B9D301}"/>
    <cellStyle name="Millares 17 2" xfId="309" xr:uid="{4BB35E5D-08F8-41CF-9C69-C4E90C6A1978}"/>
    <cellStyle name="Millares 17 2 10" xfId="40699" xr:uid="{8614F8A3-BC8F-45B4-9E56-905B8D05FF64}"/>
    <cellStyle name="Millares 17 2 2" xfId="3285" xr:uid="{9217BBED-55CB-4584-9AD6-5108CF33B6B1}"/>
    <cellStyle name="Millares 17 2 2 2" xfId="3286" xr:uid="{C71D808D-9AF5-4FF9-AD49-D23B9B26FF25}"/>
    <cellStyle name="Millares 17 2 3" xfId="3287" xr:uid="{FC9DC92A-6F76-48E4-ABCB-7F9A61FB4877}"/>
    <cellStyle name="Millares 17 2 3 2" xfId="3288" xr:uid="{BD00B258-3363-4358-B096-EDBAB8E90B2E}"/>
    <cellStyle name="Millares 17 2 3 2 2" xfId="3289" xr:uid="{9E093DA0-7925-4E77-8703-85C1D453989F}"/>
    <cellStyle name="Millares 17 2 3 3" xfId="3290" xr:uid="{F23E926F-327D-417B-A6CE-A05BED609D9C}"/>
    <cellStyle name="Millares 17 2 4" xfId="3291" xr:uid="{BCD3178B-0971-45BA-8FE7-0A3C2858DCCC}"/>
    <cellStyle name="Millares 17 2 4 2" xfId="3292" xr:uid="{EE7DF917-845D-4A9E-A99A-AAE5E12A4EE1}"/>
    <cellStyle name="Millares 17 2 5" xfId="3293" xr:uid="{BBAB98A5-ECEA-494C-A392-EFFB3DE03E46}"/>
    <cellStyle name="Millares 17 2 5 2" xfId="3294" xr:uid="{4DAF7AB2-547C-4AEA-B3CE-5F85A1690D94}"/>
    <cellStyle name="Millares 17 2 6" xfId="3295" xr:uid="{6D88ED9B-5403-4BA1-9E9B-B476499B7179}"/>
    <cellStyle name="Millares 17 2 6 2" xfId="12928" xr:uid="{CC209A97-5B65-4613-B707-9230BD639BD6}"/>
    <cellStyle name="Millares 17 2 7" xfId="3296" xr:uid="{AE1D12A1-CF55-4855-8076-D7CBA3F65E32}"/>
    <cellStyle name="Millares 17 2 8" xfId="3284" xr:uid="{456470A5-7D69-43CB-B485-A170421CE17A}"/>
    <cellStyle name="Millares 17 2 9" xfId="550" xr:uid="{A1ED7351-4F82-48E1-A3FC-13407E682427}"/>
    <cellStyle name="Millares 17 3" xfId="3297" xr:uid="{50D837A5-C412-4C3E-AE7C-76B60FE88BD0}"/>
    <cellStyle name="Millares 17 3 2" xfId="3298" xr:uid="{E742A118-F29D-4924-9595-B74A5F450F5D}"/>
    <cellStyle name="Millares 17 3 2 2" xfId="3299" xr:uid="{6DB70DFB-9A2B-4344-A04C-F01ECAEDAC8E}"/>
    <cellStyle name="Millares 17 3 3" xfId="3300" xr:uid="{CA373FAE-4FEF-485A-AAE5-35218D565FCC}"/>
    <cellStyle name="Millares 17 3 3 2" xfId="3301" xr:uid="{B1B8E48E-BCE4-4E66-AFA0-8883DCEE0013}"/>
    <cellStyle name="Millares 17 3 4" xfId="3302" xr:uid="{EF0629F5-84C8-48CC-9844-582B796E649C}"/>
    <cellStyle name="Millares 17 3 4 2" xfId="3303" xr:uid="{D5038023-9A86-48ED-822C-F1B8D636297D}"/>
    <cellStyle name="Millares 17 3 5" xfId="3304" xr:uid="{17416A27-6DAB-4F47-9D5F-5B997E8C1C17}"/>
    <cellStyle name="Millares 17 4" xfId="3305" xr:uid="{4F4630D0-95AA-402F-B745-87A3AE1599B0}"/>
    <cellStyle name="Millares 17 4 2" xfId="3306" xr:uid="{ADB4B558-DC65-41A7-86A6-53032C6EB742}"/>
    <cellStyle name="Millares 17 4 2 2" xfId="3307" xr:uid="{E85E37CA-1EB8-4405-B993-6E0DF6BA0481}"/>
    <cellStyle name="Millares 17 4 3" xfId="3308" xr:uid="{CFB296DC-B860-4CDE-B80A-DFA339891466}"/>
    <cellStyle name="Millares 17 4 3 2" xfId="3309" xr:uid="{F3173C12-5CC1-4141-88AF-9442DB8B936E}"/>
    <cellStyle name="Millares 17 4 4" xfId="3310" xr:uid="{FA5ABF2C-F1B1-46F5-ACD0-52AE777CE39F}"/>
    <cellStyle name="Millares 17 4 4 2" xfId="3311" xr:uid="{9DCBB7A3-9917-4350-91E3-55470EF70FE1}"/>
    <cellStyle name="Millares 17 4 5" xfId="3312" xr:uid="{2F4777D0-2A1E-45B3-917D-61010B5AE1A4}"/>
    <cellStyle name="Millares 17 5" xfId="3313" xr:uid="{7DBFD16B-2320-494C-BE67-61F631C6854F}"/>
    <cellStyle name="Millares 17 5 2" xfId="3314" xr:uid="{245D2DEB-DFD0-417D-9867-CCA6D81C7113}"/>
    <cellStyle name="Millares 17 5 2 2" xfId="3315" xr:uid="{1FDD05D4-00ED-48FC-B017-CCE1377108C1}"/>
    <cellStyle name="Millares 17 5 3" xfId="3316" xr:uid="{AB25BCC2-E36A-4DAE-B0CD-5ED1F987CACC}"/>
    <cellStyle name="Millares 17 5 3 2" xfId="3317" xr:uid="{E99019B0-DA0B-4283-8F1D-3478C0911D40}"/>
    <cellStyle name="Millares 17 5 4" xfId="3318" xr:uid="{A56E53D6-B70A-4E48-9D51-BA42BCBA61EA}"/>
    <cellStyle name="Millares 17 5 4 2" xfId="3319" xr:uid="{6FAE1E4D-ED24-4AEF-B69F-B690ABE987B6}"/>
    <cellStyle name="Millares 17 5 5" xfId="3320" xr:uid="{D0AFD9C9-620B-49F6-9A74-A531FAF7C253}"/>
    <cellStyle name="Millares 17 6" xfId="3321" xr:uid="{EB5717FF-DC87-494B-8832-D561345B44B7}"/>
    <cellStyle name="Millares 17 6 2" xfId="3322" xr:uid="{D33EB6D4-7535-430E-987D-A1AE7A304DC0}"/>
    <cellStyle name="Millares 17 6 2 2" xfId="3323" xr:uid="{8E1317A3-994F-472E-A158-44DBE4A16266}"/>
    <cellStyle name="Millares 17 6 3" xfId="3324" xr:uid="{6BA674BD-6217-40AF-8843-A8023B3F02A7}"/>
    <cellStyle name="Millares 17 6 3 2" xfId="3325" xr:uid="{5C373164-CFBC-47EA-B729-9D46840A3FCC}"/>
    <cellStyle name="Millares 17 6 4" xfId="3326" xr:uid="{A82AEF90-7340-45E8-AA52-E591798FBADE}"/>
    <cellStyle name="Millares 17 6 4 2" xfId="3327" xr:uid="{2651A387-1735-452F-90FE-3FAB59D64F7B}"/>
    <cellStyle name="Millares 17 6 5" xfId="3328" xr:uid="{8CC6E5ED-3297-47F8-A348-A51A1F7D7787}"/>
    <cellStyle name="Millares 17 7" xfId="3329" xr:uid="{556575AC-3C8F-48E5-A521-B9C3E0DA6FE0}"/>
    <cellStyle name="Millares 17 7 2" xfId="3330" xr:uid="{0098418E-8A68-410A-9449-2F2451B617F7}"/>
    <cellStyle name="Millares 17 7 2 2" xfId="3331" xr:uid="{C0556BBA-2406-4FC3-A582-54EAAE6B0952}"/>
    <cellStyle name="Millares 17 7 3" xfId="3332" xr:uid="{87E69732-176B-4D88-939B-5A3B85612ABB}"/>
    <cellStyle name="Millares 17 7 3 2" xfId="3333" xr:uid="{5E8D9B90-B0C1-4F72-93B5-9809BDA2C8CC}"/>
    <cellStyle name="Millares 17 7 4" xfId="3334" xr:uid="{23515525-5683-4CD1-8625-AFEEFF7E1B16}"/>
    <cellStyle name="Millares 17 7 4 2" xfId="3335" xr:uid="{20FA55F1-C008-46B6-96BD-F71A70FFF50B}"/>
    <cellStyle name="Millares 17 7 5" xfId="3336" xr:uid="{7E88EE59-A7F9-4FA8-B7DF-230CFBDD4191}"/>
    <cellStyle name="Millares 17 8" xfId="3337" xr:uid="{2AEB6C94-3AD0-4D4F-A0DE-BCDFF7C946BE}"/>
    <cellStyle name="Millares 17 8 2" xfId="3338" xr:uid="{9864F3E6-4B33-40FD-B824-A75A4ABB2361}"/>
    <cellStyle name="Millares 17 8 2 2" xfId="3339" xr:uid="{498AF2A6-2B7C-48CE-A836-45CB89FB91A9}"/>
    <cellStyle name="Millares 17 8 3" xfId="3340" xr:uid="{CC5AEB64-D9F9-40AB-9C8B-AD9EA5E7CF70}"/>
    <cellStyle name="Millares 17 8 3 2" xfId="3341" xr:uid="{B27DBA39-E550-4E23-9ADF-CE2A68043D0B}"/>
    <cellStyle name="Millares 17 8 4" xfId="3342" xr:uid="{17E850FD-4C64-49EF-891E-10F7D0B7FF36}"/>
    <cellStyle name="Millares 17 8 4 2" xfId="3343" xr:uid="{F09FBEE3-5B5B-4989-8A9C-F6C2C0BB60B8}"/>
    <cellStyle name="Millares 17 8 5" xfId="3344" xr:uid="{A1D29224-E154-4A15-AF07-D069B012832E}"/>
    <cellStyle name="Millares 17 9" xfId="3345" xr:uid="{AB4E7D70-7D17-4C68-A021-183E80401E51}"/>
    <cellStyle name="Millares 17 9 2" xfId="3346" xr:uid="{2C0E7230-AF5A-4EB7-9037-6ED94A257719}"/>
    <cellStyle name="Millares 17 9 2 2" xfId="3347" xr:uid="{B16B1D55-5C7A-426A-89A0-AD478AD2E7B2}"/>
    <cellStyle name="Millares 17 9 3" xfId="3348" xr:uid="{B900A1DD-F063-4B54-A580-43036F771AC8}"/>
    <cellStyle name="Millares 17 9 3 2" xfId="3349" xr:uid="{9C67C145-E520-403B-AD25-89D58603DAE1}"/>
    <cellStyle name="Millares 17 9 4" xfId="3350" xr:uid="{BE670D42-C9EF-470C-AF6C-5CE5DD2BDC78}"/>
    <cellStyle name="Millares 17 9 4 2" xfId="3351" xr:uid="{9C37B413-543F-4F4A-A72E-508AF48BDE66}"/>
    <cellStyle name="Millares 17 9 5" xfId="3352" xr:uid="{FD6E0065-45E8-41F7-851F-424E150A29B3}"/>
    <cellStyle name="Millares 170" xfId="3353" xr:uid="{FD39D363-620F-468D-A467-734791893C29}"/>
    <cellStyle name="Millares 170 2" xfId="3354" xr:uid="{CA497C29-A79B-4962-B794-AA66F28E34A5}"/>
    <cellStyle name="Millares 170 2 2" xfId="3355" xr:uid="{2622915F-8702-4F85-BF30-B8060FF23343}"/>
    <cellStyle name="Millares 171" xfId="3356" xr:uid="{FF8C7A3F-D9A8-40E6-82D9-479C9B39C0FA}"/>
    <cellStyle name="Millares 172" xfId="3357" xr:uid="{02D34730-C9BC-423B-8748-3B1BB506F34E}"/>
    <cellStyle name="Millares 173" xfId="3358" xr:uid="{4B50EEC7-5E54-4E74-AE02-4E167C88ACD2}"/>
    <cellStyle name="Millares 174" xfId="3359" xr:uid="{9EF61A5C-4399-4240-96A1-35BA299FACED}"/>
    <cellStyle name="Millares 174 2" xfId="603" xr:uid="{A94527DB-8547-4A24-BD84-279B2F71D659}"/>
    <cellStyle name="Millares 174 2 2" xfId="686" xr:uid="{F3EFF7A2-9AC4-4F0E-8AC5-64EC8A5B8D3E}"/>
    <cellStyle name="Millares 174 2 3" xfId="40524" xr:uid="{D62AB267-B911-49B5-842A-5A4E7EB2553E}"/>
    <cellStyle name="Millares 175" xfId="3360" xr:uid="{7E096D56-9FBD-4991-B601-64B34A4D34B6}"/>
    <cellStyle name="Millares 176" xfId="3361" xr:uid="{D311F90E-4BC9-442D-840D-255C4801FDF1}"/>
    <cellStyle name="Millares 177" xfId="3362" xr:uid="{8B1556CB-E19F-45AC-A51B-2AD4BD975320}"/>
    <cellStyle name="Millares 178" xfId="3363" xr:uid="{61E9B4A9-F732-4D33-A1E9-1693AA5EB60D}"/>
    <cellStyle name="Millares 179" xfId="3364" xr:uid="{649B6F28-9156-4FB5-A944-72F940F03253}"/>
    <cellStyle name="Millares 18" xfId="113" xr:uid="{3B702278-BBD4-43DF-B2DF-02DF36A10042}"/>
    <cellStyle name="Millares 18 10" xfId="3366" xr:uid="{FC8D0477-0F94-4AB6-8CF8-0DD86387990C}"/>
    <cellStyle name="Millares 18 10 2" xfId="3367" xr:uid="{28F77B52-B8F3-412A-AB25-A4BE80C86CC6}"/>
    <cellStyle name="Millares 18 10 2 2" xfId="3368" xr:uid="{993D8458-DA41-4024-81FF-5618150F4EA2}"/>
    <cellStyle name="Millares 18 10 3" xfId="3369" xr:uid="{8E635909-A07B-4FC6-8941-5D030047EDF5}"/>
    <cellStyle name="Millares 18 10 3 2" xfId="3370" xr:uid="{92EA21ED-3ED5-4C27-96C8-27302CB973D0}"/>
    <cellStyle name="Millares 18 10 4" xfId="3371" xr:uid="{16B57D7D-26F8-4474-A618-98B7244F3127}"/>
    <cellStyle name="Millares 18 10 4 2" xfId="3372" xr:uid="{5A147AC2-916E-42C5-857A-944245A44386}"/>
    <cellStyle name="Millares 18 10 5" xfId="3373" xr:uid="{DF3CFC0C-EAE9-4B1F-873C-C3256D6BD869}"/>
    <cellStyle name="Millares 18 11" xfId="3374" xr:uid="{E1392FBC-A298-44A1-9574-6F3DD8F145E5}"/>
    <cellStyle name="Millares 18 11 2" xfId="3375" xr:uid="{35F86807-B5A6-45EC-BEBD-7BE6DD0E06E0}"/>
    <cellStyle name="Millares 18 11 2 2" xfId="3376" xr:uid="{69817F7B-C0E0-4C59-8FE3-20EE7379334C}"/>
    <cellStyle name="Millares 18 11 3" xfId="3377" xr:uid="{87E8B68B-07B1-4BDF-968C-956A2F2A7E4A}"/>
    <cellStyle name="Millares 18 11 3 2" xfId="3378" xr:uid="{0D86DF9F-DBD6-42A3-B07B-DD56C866BBC8}"/>
    <cellStyle name="Millares 18 11 4" xfId="3379" xr:uid="{70981505-CBE7-4034-B9F6-BBADA5AC2AEF}"/>
    <cellStyle name="Millares 18 12" xfId="3380" xr:uid="{C0BE7840-4426-466E-AC3A-E090A6F81806}"/>
    <cellStyle name="Millares 18 12 2" xfId="3381" xr:uid="{9C679D5E-0150-411C-AF20-A5BCD336ADA6}"/>
    <cellStyle name="Millares 18 13" xfId="3382" xr:uid="{DDCD93D1-7A11-4EE7-90F8-8253070A7DA5}"/>
    <cellStyle name="Millares 18 13 2" xfId="3383" xr:uid="{7E79C0E8-25CE-4224-8AD0-3C71CF6AD728}"/>
    <cellStyle name="Millares 18 14" xfId="3384" xr:uid="{1815B6D4-740C-48EF-98E9-43A45E88A325}"/>
    <cellStyle name="Millares 18 14 2" xfId="3385" xr:uid="{8DBB430F-13EA-4840-BF11-BD3184916553}"/>
    <cellStyle name="Millares 18 15" xfId="3386" xr:uid="{D16722E5-CB9C-4EC7-8BB3-7D0C15B03087}"/>
    <cellStyle name="Millares 18 15 2" xfId="12929" xr:uid="{503BFD8D-F754-4875-B00E-470F698DB9B6}"/>
    <cellStyle name="Millares 18 16" xfId="3387" xr:uid="{A4237721-DB1C-4E06-AD59-4C6D6EE968E2}"/>
    <cellStyle name="Millares 18 17" xfId="3365" xr:uid="{18299559-C82B-497F-A3F6-AD6B72893DEE}"/>
    <cellStyle name="Millares 18 18" xfId="403" xr:uid="{7B6EB925-C268-435D-830A-5CFEFC98976B}"/>
    <cellStyle name="Millares 18 19" xfId="40549" xr:uid="{8F0125C1-AE3C-486F-9FD4-9012EBAB1EEC}"/>
    <cellStyle name="Millares 18 2" xfId="259" xr:uid="{B5F63C3C-0B7C-4374-8A08-6B7E36B68425}"/>
    <cellStyle name="Millares 18 2 2" xfId="3389" xr:uid="{AD3F21AA-53D3-45BD-BCA5-32525EE8D41C}"/>
    <cellStyle name="Millares 18 2 2 2" xfId="3390" xr:uid="{FD09E9BE-F24F-468D-8137-478E09FC8E0E}"/>
    <cellStyle name="Millares 18 2 2 2 2" xfId="3391" xr:uid="{9ECA046E-B475-481B-BCEB-0B8B786A7A5B}"/>
    <cellStyle name="Millares 18 2 2 3" xfId="3392" xr:uid="{80A7CDAD-E3E4-479B-819D-7C633892A933}"/>
    <cellStyle name="Millares 18 2 2 3 2" xfId="3393" xr:uid="{18424845-2251-487E-9914-F15708A4DFAD}"/>
    <cellStyle name="Millares 18 2 2 4" xfId="3394" xr:uid="{805F8B07-A85B-4A57-9330-21C5422E06E5}"/>
    <cellStyle name="Millares 18 2 2 4 2" xfId="3395" xr:uid="{F2006377-76B3-4147-A930-BCDC7B56A1F1}"/>
    <cellStyle name="Millares 18 2 2 5" xfId="3396" xr:uid="{20269618-4A0C-43B2-B848-32B796986E5F}"/>
    <cellStyle name="Millares 18 2 3" xfId="3397" xr:uid="{6F0A7E5D-AF64-4319-B1AA-2B55A59F14BF}"/>
    <cellStyle name="Millares 18 2 3 2" xfId="3398" xr:uid="{AA429E46-50EC-4B3F-B7B3-49233A1BB5FD}"/>
    <cellStyle name="Millares 18 2 4" xfId="3399" xr:uid="{AD8B8BE1-C31B-42F0-AC2B-A69B20ABC9F3}"/>
    <cellStyle name="Millares 18 2 4 2" xfId="3400" xr:uid="{2591FC23-0F2E-4DCB-819B-2D4B1D7ABFA1}"/>
    <cellStyle name="Millares 18 2 5" xfId="3401" xr:uid="{DA849832-9865-49A8-BA69-5E3293DC48A3}"/>
    <cellStyle name="Millares 18 2 6" xfId="3388" xr:uid="{023A3286-872E-4DDE-B4A7-ED6BB917C9DE}"/>
    <cellStyle name="Millares 18 2 7" xfId="500" xr:uid="{296E4CB9-673A-48C2-973C-17AE613E802F}"/>
    <cellStyle name="Millares 18 2 8" xfId="40649" xr:uid="{280900AC-0B08-4C05-8705-41427EB89E01}"/>
    <cellStyle name="Millares 18 3" xfId="3402" xr:uid="{AEB0DE60-7418-40D7-B5B3-413CDCB879DA}"/>
    <cellStyle name="Millares 18 3 2" xfId="3403" xr:uid="{6986C432-F852-407A-BCA1-FACA0857B800}"/>
    <cellStyle name="Millares 18 3 2 2" xfId="3404" xr:uid="{71B7D336-D3B5-4E5D-A0A8-1229C561506E}"/>
    <cellStyle name="Millares 18 3 3" xfId="3405" xr:uid="{985700C4-082F-4608-8453-ABC9455A9026}"/>
    <cellStyle name="Millares 18 3 3 2" xfId="3406" xr:uid="{B8909F2B-B8BE-48DD-A78E-CB7705563952}"/>
    <cellStyle name="Millares 18 3 4" xfId="3407" xr:uid="{E7F04AE5-9CA0-40EE-B986-3F1FE8161378}"/>
    <cellStyle name="Millares 18 3 4 2" xfId="3408" xr:uid="{0951727F-7ACF-4573-9C7E-70D141471ACC}"/>
    <cellStyle name="Millares 18 3 5" xfId="3409" xr:uid="{F3524A8F-FECB-461A-A043-C76F885238D9}"/>
    <cellStyle name="Millares 18 4" xfId="3410" xr:uid="{FEDCF317-6263-492D-91E5-BFDF49FB4A23}"/>
    <cellStyle name="Millares 18 4 2" xfId="3411" xr:uid="{60867387-6583-406E-9C67-B3375FC9BF98}"/>
    <cellStyle name="Millares 18 4 2 2" xfId="3412" xr:uid="{321FD7FB-0CDA-48B0-992C-5387455E455A}"/>
    <cellStyle name="Millares 18 4 3" xfId="3413" xr:uid="{9BE7B2C1-9D08-417D-AAFB-F5A1FB301903}"/>
    <cellStyle name="Millares 18 4 3 2" xfId="3414" xr:uid="{7DA5D079-E599-4E42-A223-0F71C264B9B8}"/>
    <cellStyle name="Millares 18 4 4" xfId="3415" xr:uid="{60360079-FA3C-4556-B83A-F917D61B3AA9}"/>
    <cellStyle name="Millares 18 4 4 2" xfId="3416" xr:uid="{06DD42F5-2101-461F-B5A0-936F7D9370A3}"/>
    <cellStyle name="Millares 18 4 5" xfId="3417" xr:uid="{4B60941C-FA89-4C74-9EAF-FD74C1AA7927}"/>
    <cellStyle name="Millares 18 5" xfId="3418" xr:uid="{0386177F-E1A6-403F-8C34-353067A91F39}"/>
    <cellStyle name="Millares 18 5 2" xfId="3419" xr:uid="{93DE2543-B305-4FD1-BCE0-036E9B7DF28E}"/>
    <cellStyle name="Millares 18 5 2 2" xfId="3420" xr:uid="{91C9A9F4-B50F-4C8A-96C2-285BDF9E41D0}"/>
    <cellStyle name="Millares 18 5 3" xfId="3421" xr:uid="{A6D437FB-5EBF-4BB1-A409-BE2F42A12FCA}"/>
    <cellStyle name="Millares 18 5 3 2" xfId="3422" xr:uid="{CD6D04AB-EDEC-4775-B183-CA638F516496}"/>
    <cellStyle name="Millares 18 5 4" xfId="3423" xr:uid="{3E378954-0F7B-4517-9EB0-76370EDD879F}"/>
    <cellStyle name="Millares 18 5 4 2" xfId="3424" xr:uid="{07C8B885-D160-4D1F-874B-4764A08ADA32}"/>
    <cellStyle name="Millares 18 5 5" xfId="3425" xr:uid="{2AFBB0F1-B757-435C-B29E-DABA44BF85CD}"/>
    <cellStyle name="Millares 18 6" xfId="3426" xr:uid="{D9E8AA64-407F-4E77-BFBC-70CCB53F95CB}"/>
    <cellStyle name="Millares 18 6 2" xfId="3427" xr:uid="{A9146235-16F2-4280-8EDC-3102F0C7E7AB}"/>
    <cellStyle name="Millares 18 6 2 2" xfId="3428" xr:uid="{47C35B43-E662-4784-9B71-136362C40798}"/>
    <cellStyle name="Millares 18 6 3" xfId="3429" xr:uid="{80A02A45-926C-4AE7-B667-463D8F4ACB36}"/>
    <cellStyle name="Millares 18 6 3 2" xfId="3430" xr:uid="{36DB8F37-7281-42EA-9AF6-3A7459127975}"/>
    <cellStyle name="Millares 18 6 4" xfId="3431" xr:uid="{45D76ACA-EDCD-4287-B0C7-145CC8D290B2}"/>
    <cellStyle name="Millares 18 6 4 2" xfId="3432" xr:uid="{F1037A00-4762-49AB-AA25-55A12ADA5E83}"/>
    <cellStyle name="Millares 18 6 5" xfId="3433" xr:uid="{D509DDA4-9BF6-4594-9821-EB9F4CA5C4AD}"/>
    <cellStyle name="Millares 18 7" xfId="3434" xr:uid="{39E25388-2A06-40BE-B865-AB2416B1A6CB}"/>
    <cellStyle name="Millares 18 7 2" xfId="3435" xr:uid="{5897B70E-24DB-4563-9F07-50E2CE25FD1B}"/>
    <cellStyle name="Millares 18 7 2 2" xfId="3436" xr:uid="{439AE92B-C3DA-45D6-BE85-1ADBC7D4CF62}"/>
    <cellStyle name="Millares 18 7 3" xfId="3437" xr:uid="{E10C2FDE-70C5-4068-AADC-A72F58455A0C}"/>
    <cellStyle name="Millares 18 7 3 2" xfId="3438" xr:uid="{ACC84E26-CF28-4BD1-BDF3-62C3311A574F}"/>
    <cellStyle name="Millares 18 7 4" xfId="3439" xr:uid="{4C18D8FC-61C7-4B27-97EA-AE6D1E76D0C1}"/>
    <cellStyle name="Millares 18 7 4 2" xfId="3440" xr:uid="{40ECDDB3-DE15-4022-87E0-03B1A45CAC02}"/>
    <cellStyle name="Millares 18 7 5" xfId="3441" xr:uid="{164D609A-491D-45BC-9F1C-C3E31AC5E3B1}"/>
    <cellStyle name="Millares 18 8" xfId="3442" xr:uid="{58B900B6-BF9F-410B-9034-9652DF927C4D}"/>
    <cellStyle name="Millares 18 8 2" xfId="3443" xr:uid="{2979EE08-5794-4858-94FB-47AD1C49AE02}"/>
    <cellStyle name="Millares 18 8 2 2" xfId="3444" xr:uid="{3B4595B9-7504-4B67-B1DA-4935DF06AEB3}"/>
    <cellStyle name="Millares 18 8 3" xfId="3445" xr:uid="{8A033BAA-6997-44CE-8FA4-30F77C5FE194}"/>
    <cellStyle name="Millares 18 8 3 2" xfId="3446" xr:uid="{BD9E0823-7690-48CE-80EF-1E5B46EC02D7}"/>
    <cellStyle name="Millares 18 8 4" xfId="3447" xr:uid="{ADA3AB02-65D9-49BB-BB82-AF435BD9E684}"/>
    <cellStyle name="Millares 18 8 4 2" xfId="3448" xr:uid="{B2859073-5040-4AB9-9151-AECFC7D42FB1}"/>
    <cellStyle name="Millares 18 8 5" xfId="3449" xr:uid="{521D3652-4913-46A3-8E47-92C4EEA2A189}"/>
    <cellStyle name="Millares 18 9" xfId="3450" xr:uid="{F2875124-D8D4-4355-9368-F23CF68D8339}"/>
    <cellStyle name="Millares 18 9 2" xfId="3451" xr:uid="{2521BDE4-320E-4650-9C0F-BD874153E7F4}"/>
    <cellStyle name="Millares 18 9 2 2" xfId="3452" xr:uid="{65BE1A33-3641-47EE-ACC7-53D5D861F3DF}"/>
    <cellStyle name="Millares 18 9 3" xfId="3453" xr:uid="{803100D7-68EA-410A-AD35-07C3295F4C6D}"/>
    <cellStyle name="Millares 18 9 3 2" xfId="3454" xr:uid="{E3185460-B7CC-422F-911F-7F86FBC703ED}"/>
    <cellStyle name="Millares 18 9 4" xfId="3455" xr:uid="{E4D056DD-FE19-427D-8EBF-A28856008EDC}"/>
    <cellStyle name="Millares 18 9 4 2" xfId="3456" xr:uid="{3F23A971-6822-4F2A-A046-786BC4EC9A0C}"/>
    <cellStyle name="Millares 18 9 5" xfId="3457" xr:uid="{C0ED4A4F-507A-42B3-9445-4CAC0745BAAB}"/>
    <cellStyle name="Millares 180" xfId="3458" xr:uid="{621C8A2C-0D03-4795-AD05-115106BE8E9A}"/>
    <cellStyle name="Millares 181" xfId="3459" xr:uid="{93B7B983-1F7A-4C8A-924E-D4DCA829C191}"/>
    <cellStyle name="Millares 182" xfId="3460" xr:uid="{7E6389E2-7849-4078-BFA7-7D6B34FF0BCE}"/>
    <cellStyle name="Millares 183" xfId="3461" xr:uid="{6648DB68-C98B-4D6C-B716-660B34F2115B}"/>
    <cellStyle name="Millares 184" xfId="3462" xr:uid="{F9FCF274-00D6-4AFE-B319-D8B727CF3782}"/>
    <cellStyle name="Millares 184 2" xfId="3463" xr:uid="{DEE3F741-C3CC-463A-B1A9-B2AFD3AF45BA}"/>
    <cellStyle name="Millares 184 3" xfId="3464" xr:uid="{25ECC397-F735-4D09-9480-BFD5E80FF84C}"/>
    <cellStyle name="Millares 184 3 2" xfId="3465" xr:uid="{C8AD0379-DD74-4C82-89EB-E2C62BFABF85}"/>
    <cellStyle name="Millares 185" xfId="3466" xr:uid="{EEF35423-FA7C-450D-B6AB-52CA95B5EB13}"/>
    <cellStyle name="Millares 185 2" xfId="3467" xr:uid="{E447510F-093C-40A2-AF46-8D85BAE09A14}"/>
    <cellStyle name="Millares 185 3" xfId="3468" xr:uid="{AD0796A5-067E-40F3-99A5-941A250E8EDE}"/>
    <cellStyle name="Millares 185 3 2" xfId="3469" xr:uid="{84CB8536-1619-442E-A7C0-6EDF72816134}"/>
    <cellStyle name="Millares 186" xfId="3470" xr:uid="{9F1B7408-3AC3-4D75-9EB4-201B30383823}"/>
    <cellStyle name="Millares 187" xfId="3471" xr:uid="{FF1CF78A-C1FA-4838-9BA4-02CAEC34BA67}"/>
    <cellStyle name="Millares 188" xfId="3472" xr:uid="{C43C547C-0736-48EE-B5DC-594552095F21}"/>
    <cellStyle name="Millares 189" xfId="3473" xr:uid="{11018BCD-7CF5-4BD1-B884-966DA2596DCF}"/>
    <cellStyle name="Millares 189 2" xfId="3474" xr:uid="{05343CF3-336C-400A-BDA4-3FD9DA9606F2}"/>
    <cellStyle name="Millares 189 3" xfId="3475" xr:uid="{DC7323BC-2D28-4CB7-BA7A-73EFC2FD6862}"/>
    <cellStyle name="Millares 189 4" xfId="15714" xr:uid="{A63EE794-2989-48FC-92EF-2034C492761B}"/>
    <cellStyle name="Millares 19" xfId="358" xr:uid="{C1922349-BE14-4032-B6CD-325157C261E8}"/>
    <cellStyle name="Millares 19 2" xfId="138" xr:uid="{FCCA3FE6-622A-4BCE-9CFD-01374407A973}"/>
    <cellStyle name="Millares 19 2 2" xfId="152" xr:uid="{397558AE-B52A-47A1-9342-CA0B60F0171F}"/>
    <cellStyle name="Millares 19 2 2 2" xfId="247" xr:uid="{681EC131-5579-48F3-AA21-ADBCD691D2C2}"/>
    <cellStyle name="Millares 19 2 2 2 2" xfId="348" xr:uid="{5CB58AD4-BC5B-4AAF-A991-C0AA835AECFE}"/>
    <cellStyle name="Millares 19 2 2 2 2 2" xfId="589" xr:uid="{22FD6A5F-1AFA-4735-BB68-598A53CA21A4}"/>
    <cellStyle name="Millares 19 2 2 2 2 3" xfId="40738" xr:uid="{526E9155-5D79-4A2E-A60F-B98FA35D985E}"/>
    <cellStyle name="Millares 19 2 2 2 3" xfId="489" xr:uid="{A3AE39F9-1249-41AB-9518-E1EF14381BF9}"/>
    <cellStyle name="Millares 19 2 2 2 4" xfId="40638" xr:uid="{9986AB47-BF4C-447A-BEB4-A0DC6E5BAC67}"/>
    <cellStyle name="Millares 19 2 2 3" xfId="200" xr:uid="{2375CE4C-AD5E-47A3-8BD1-3CA6E74E7DC9}"/>
    <cellStyle name="Millares 19 2 2 3 2" xfId="306" xr:uid="{9A724DDB-1EEC-430E-A39F-9D2CBE69B1D1}"/>
    <cellStyle name="Millares 19 2 2 3 2 2" xfId="547" xr:uid="{53B5F9F1-6B15-487F-B75A-C45D0810B8EC}"/>
    <cellStyle name="Millares 19 2 2 3 2 3" xfId="40696" xr:uid="{57EFC2C8-93C3-45FB-9CDD-178374BB3D0C}"/>
    <cellStyle name="Millares 19 2 2 3 3" xfId="447" xr:uid="{A1FA85E2-5E3B-46B5-985E-D7DCF4B42942}"/>
    <cellStyle name="Millares 19 2 2 3 4" xfId="40596" xr:uid="{F31A0140-381E-47CC-863F-A9AE69A226B8}"/>
    <cellStyle name="Millares 19 2 2 4" xfId="279" xr:uid="{B86761E3-6161-4D0B-BD44-EA5AF5F6A055}"/>
    <cellStyle name="Millares 19 2 2 4 2" xfId="520" xr:uid="{8BD55639-0962-4983-B98F-F92C09B180D9}"/>
    <cellStyle name="Millares 19 2 2 4 3" xfId="40669" xr:uid="{88074BE3-153A-4086-B619-4DEDF55A2036}"/>
    <cellStyle name="Millares 19 2 2 5" xfId="3478" xr:uid="{B32333FD-67AC-43A4-BA0C-137722DB9CE6}"/>
    <cellStyle name="Millares 19 2 2 6" xfId="422" xr:uid="{E74C8B91-B1D5-4914-8D0A-DACC86D9AA34}"/>
    <cellStyle name="Millares 19 2 2 7" xfId="40569" xr:uid="{724CEA15-A057-4D78-9C72-6FFABF953765}"/>
    <cellStyle name="Millares 19 2 3" xfId="235" xr:uid="{6B99AD33-90D8-4E23-91F1-144650B6A834}"/>
    <cellStyle name="Millares 19 2 3 2" xfId="337" xr:uid="{D66BC67A-3BC7-4F38-9680-3E0D4438B3FD}"/>
    <cellStyle name="Millares 19 2 3 2 2" xfId="578" xr:uid="{912CF8C5-B7DF-4B8D-83FB-3E7060AF3148}"/>
    <cellStyle name="Millares 19 2 3 2 3" xfId="40727" xr:uid="{3E919476-F380-4124-A22E-FC6416818D95}"/>
    <cellStyle name="Millares 19 2 3 3" xfId="478" xr:uid="{45A4F12F-0FFC-46DD-A412-D6EC1B89985B}"/>
    <cellStyle name="Millares 19 2 3 4" xfId="40627" xr:uid="{D4F4651E-39EF-46FC-BD7D-8B4FEBFC38EE}"/>
    <cellStyle name="Millares 19 2 4" xfId="189" xr:uid="{AB420F73-0A4C-4721-BD8C-CCA461253DC0}"/>
    <cellStyle name="Millares 19 2 4 2" xfId="295" xr:uid="{8723D72C-FC74-4A24-8F70-3E4F93A496CF}"/>
    <cellStyle name="Millares 19 2 4 2 2" xfId="536" xr:uid="{0446230B-2540-411D-A6C8-0FD1E2F93786}"/>
    <cellStyle name="Millares 19 2 4 2 3" xfId="40685" xr:uid="{03EC409F-FA05-442F-91BE-5F24784F37D5}"/>
    <cellStyle name="Millares 19 2 4 3" xfId="436" xr:uid="{8A1D7B20-18BB-4B9C-9790-A69B5929C66F}"/>
    <cellStyle name="Millares 19 2 4 4" xfId="40585" xr:uid="{61B207FF-9A09-4392-A54E-A3EC0905A8A6}"/>
    <cellStyle name="Millares 19 2 5" xfId="268" xr:uid="{9D35D32C-D69D-47ED-8AAB-7AF3482E16A3}"/>
    <cellStyle name="Millares 19 2 5 2" xfId="509" xr:uid="{0B5050BB-7EBE-4934-B2BE-5FDFE785F80C}"/>
    <cellStyle name="Millares 19 2 5 3" xfId="40658" xr:uid="{215094FB-EC23-4576-926C-ADB40BA8DBD8}"/>
    <cellStyle name="Millares 19 2 6" xfId="3477" xr:uid="{D6F20611-1172-4690-B208-DEDDA38B0F23}"/>
    <cellStyle name="Millares 19 2 7" xfId="412" xr:uid="{8EC41872-2643-4B92-8301-CE63802B9655}"/>
    <cellStyle name="Millares 19 2 8" xfId="40558" xr:uid="{D9356A46-4108-4DBA-BD05-F5387839CB68}"/>
    <cellStyle name="Millares 19 3" xfId="3479" xr:uid="{A9413560-D938-4AA1-B77A-27D44AB68925}"/>
    <cellStyle name="Millares 19 4" xfId="3476" xr:uid="{C922135F-7C12-450E-935C-F3881AC08E76}"/>
    <cellStyle name="Millares 19 5" xfId="599" xr:uid="{D7BDB218-BCA9-4A61-AA7C-D6E8D34052AC}"/>
    <cellStyle name="Millares 19 6" xfId="40748" xr:uid="{63CC82AF-AFDF-4D74-93D5-7D5D4522AD12}"/>
    <cellStyle name="Millares 190" xfId="3480" xr:uid="{FE1859F0-01B5-4C4B-80CB-1C604438B43F}"/>
    <cellStyle name="Millares 191" xfId="3481" xr:uid="{E894769D-9F7C-4CAF-9437-44274A983C2C}"/>
    <cellStyle name="Millares 191 2" xfId="3482" xr:uid="{0730CB9C-88BD-450C-ACA0-78D308487136}"/>
    <cellStyle name="Millares 191 3" xfId="3483" xr:uid="{7F538799-EB45-4C39-8054-B8123EF02A2C}"/>
    <cellStyle name="Millares 191 3 2" xfId="3484" xr:uid="{4D052803-00B2-469E-9DE0-19C70F29691F}"/>
    <cellStyle name="Millares 192" xfId="3485" xr:uid="{65C44D6C-FF05-4827-81C0-A35212053D7C}"/>
    <cellStyle name="Millares 193" xfId="3486" xr:uid="{0CCA76A2-70CA-4D92-81CE-251CF012071D}"/>
    <cellStyle name="Millares 193 2" xfId="3487" xr:uid="{90120CAA-3B2B-43EE-B14C-E62E31C1412E}"/>
    <cellStyle name="Millares 193 2 2" xfId="3488" xr:uid="{5809F5CD-31D7-418E-B7A4-B2F10A70069C}"/>
    <cellStyle name="Millares 194" xfId="3489" xr:uid="{18D0A870-18A0-4E1D-8172-02B73B1A764E}"/>
    <cellStyle name="Millares 195" xfId="3490" xr:uid="{591A09AA-F993-4E09-B6C6-30738F870588}"/>
    <cellStyle name="Millares 196" xfId="3491" xr:uid="{012A5146-2DED-463C-857A-1056B97D707F}"/>
    <cellStyle name="Millares 197" xfId="3492" xr:uid="{98C81214-1A73-46FB-8EC7-8C707741E527}"/>
    <cellStyle name="Millares 198" xfId="3493" xr:uid="{7E131AB6-BE4E-4C84-B3DC-7901F8AC01DD}"/>
    <cellStyle name="Millares 198 2" xfId="3494" xr:uid="{1244A6C4-8CE4-4F1D-9235-289085B2D6AF}"/>
    <cellStyle name="Millares 198 3" xfId="3495" xr:uid="{EF0C47E1-5691-4FEC-9FB1-7296CF256C15}"/>
    <cellStyle name="Millares 198 4" xfId="15715" xr:uid="{6FBFCBFD-5276-4467-955B-F5002EE10329}"/>
    <cellStyle name="Millares 199" xfId="3496" xr:uid="{951E0DE1-49A7-4F2B-9339-6D796A06CC95}"/>
    <cellStyle name="Millares 199 2" xfId="3497" xr:uid="{79928E5D-65D9-4E8B-A896-59D6F035892B}"/>
    <cellStyle name="Millares 199 2 2" xfId="3498" xr:uid="{49C4B85E-52C8-454E-8BFE-28F9A4700512}"/>
    <cellStyle name="Millares 199 3" xfId="3499" xr:uid="{B780088E-DAE7-4B57-8AA2-1BDF6820DDEF}"/>
    <cellStyle name="Millares 199 4" xfId="3500" xr:uid="{4C59AF5C-7B48-4E47-BD78-8A049235335B}"/>
    <cellStyle name="Millares 2" xfId="52" xr:uid="{00000000-0005-0000-0000-00002B000000}"/>
    <cellStyle name="Millares 2 10" xfId="3501" xr:uid="{7A0991CD-A0B2-46F9-81A6-F91809DD7F29}"/>
    <cellStyle name="Millares 2 11" xfId="3502" xr:uid="{1B0EEE50-100F-4B1F-BB5D-BC927E5F5A0A}"/>
    <cellStyle name="Millares 2 12" xfId="3503" xr:uid="{DFBEA6F2-5B36-4F9D-BB6E-A5EF2FDEBBEC}"/>
    <cellStyle name="Millares 2 13" xfId="3504" xr:uid="{5253EC66-781D-442E-85E6-274F2B14E095}"/>
    <cellStyle name="Millares 2 14" xfId="3505" xr:uid="{ECBCB0AD-EAB4-4396-8304-055602D996CB}"/>
    <cellStyle name="Millares 2 14 2" xfId="3506" xr:uid="{2D61D7E5-C400-48C8-A31D-54341D43CA0F}"/>
    <cellStyle name="Millares 2 14 3" xfId="3507" xr:uid="{12878122-E7F1-41A0-A0F4-BDBD75F0C208}"/>
    <cellStyle name="Millares 2 14 4" xfId="15716" xr:uid="{1437BD4A-4807-4AFF-ACF7-1E7947283581}"/>
    <cellStyle name="Millares 2 15" xfId="3508" xr:uid="{4FC0CFB4-F93D-45C7-8A44-342BF3815BEA}"/>
    <cellStyle name="Millares 2 16" xfId="3509" xr:uid="{5D84A896-CB6E-45FE-8D76-0DB2762B01EA}"/>
    <cellStyle name="Millares 2 16 2" xfId="3510" xr:uid="{A32AC1AE-991C-4F2B-B4D2-C231E8D8AC01}"/>
    <cellStyle name="Millares 2 16 2 2" xfId="3511" xr:uid="{2E2F4489-5DB6-4789-B73E-7D6601CB739C}"/>
    <cellStyle name="Millares 2 16 3" xfId="3512" xr:uid="{D879957A-6FE0-4CFC-9E76-A440B7C609A6}"/>
    <cellStyle name="Millares 2 16 4" xfId="3513" xr:uid="{8AF740AD-46F9-4136-B641-12BE20CA9791}"/>
    <cellStyle name="Millares 2 16 4 2" xfId="3514" xr:uid="{D8B9AB87-DB9A-4E72-8B46-AEBD53695B33}"/>
    <cellStyle name="Millares 2 16 5" xfId="3515" xr:uid="{A49583B8-0753-4B85-B11E-71B978B3DC42}"/>
    <cellStyle name="Millares 2 16 5 2" xfId="3516" xr:uid="{48C780C1-6E55-4751-A3F4-01023DC7DE64}"/>
    <cellStyle name="Millares 2 16 6" xfId="3517" xr:uid="{503EE204-1ABE-4687-883C-9073D6F28D55}"/>
    <cellStyle name="Millares 2 17" xfId="3518" xr:uid="{CDAB8255-1CD7-4EF9-9C72-E1294ECF7F9A}"/>
    <cellStyle name="Millares 2 18" xfId="3519" xr:uid="{83D2C90D-3BEF-41DA-916D-C5ECB095D7F8}"/>
    <cellStyle name="Millares 2 18 2" xfId="3520" xr:uid="{7B79E4BA-0DAC-4DCC-94A2-5F0F413B2222}"/>
    <cellStyle name="Millares 2 18 3" xfId="3521" xr:uid="{4B59E29E-7870-45C2-AC71-E92E689C1C42}"/>
    <cellStyle name="Millares 2 19" xfId="3522" xr:uid="{C3494271-FB0D-4E6A-A2C6-7848A68CF1B2}"/>
    <cellStyle name="Millares 2 2" xfId="119" xr:uid="{77A264D2-D1BC-48E5-B842-7354EF9C6321}"/>
    <cellStyle name="Millares 2 2 10" xfId="3523" xr:uid="{E7D0B26B-2E93-4CB9-89B2-783947A4A451}"/>
    <cellStyle name="Millares 2 2 11" xfId="3524" xr:uid="{A95937F4-98D6-47BA-A695-CA3139BE6042}"/>
    <cellStyle name="Millares 2 2 11 2" xfId="12930" xr:uid="{3B05F43A-1778-42D9-A457-5AD80A4AA16F}"/>
    <cellStyle name="Millares 2 2 12" xfId="12536" xr:uid="{8A2E6446-1E7A-4B10-8E93-785C4FDF9212}"/>
    <cellStyle name="Millares 2 2 12 2" xfId="21788" xr:uid="{7F572977-89A1-4E31-8742-0976F2E0A04B}"/>
    <cellStyle name="Millares 2 2 12 2 2" xfId="27344" xr:uid="{8D8A89A8-4F2B-472D-A67E-C4328C9CD52B}"/>
    <cellStyle name="Millares 2 2 12 2 3" xfId="32838" xr:uid="{2D75054D-7BFD-4791-80D9-CFB91C8CFABF}"/>
    <cellStyle name="Millares 2 2 12 2 4" xfId="38322" xr:uid="{3AB8E2DD-3EB1-40F5-A083-2ACE1A2649D5}"/>
    <cellStyle name="Millares 2 2 12 3" xfId="24615" xr:uid="{F947C8D1-FA4D-488E-8F02-73061898BD7E}"/>
    <cellStyle name="Millares 2 2 12 4" xfId="30109" xr:uid="{086678EC-3328-4698-9A91-83DAC701F0F9}"/>
    <cellStyle name="Millares 2 2 12 5" xfId="35593" xr:uid="{97D5CEE4-5842-40E6-A4CA-37B3C97C7312}"/>
    <cellStyle name="Millares 2 2 13" xfId="407" xr:uid="{233E1EB2-AFB6-41D6-B97E-C4D91E8F1068}"/>
    <cellStyle name="Millares 2 2 14" xfId="40553" xr:uid="{48DA5130-A930-45D2-91CD-33BD69F7A80D}"/>
    <cellStyle name="Millares 2 2 2" xfId="148" xr:uid="{5C2B6A7F-FB5B-4DF8-8AE5-DF9E1ACB0ECA}"/>
    <cellStyle name="Millares 2 2 2 10" xfId="12537" xr:uid="{CAD384B7-9B01-4F20-BB87-63105E266A8D}"/>
    <cellStyle name="Millares 2 2 2 10 2" xfId="21789" xr:uid="{400D4FC8-C370-4D4A-98B1-419FB65DB664}"/>
    <cellStyle name="Millares 2 2 2 10 2 2" xfId="27345" xr:uid="{3C031441-34D1-4884-9E72-6B529682CB38}"/>
    <cellStyle name="Millares 2 2 2 10 2 3" xfId="32839" xr:uid="{F05DDFCC-506A-4B54-A776-6AFC61ECC596}"/>
    <cellStyle name="Millares 2 2 2 10 2 4" xfId="38323" xr:uid="{91BA5C28-8390-491E-AFE2-898FF751C708}"/>
    <cellStyle name="Millares 2 2 2 10 3" xfId="24616" xr:uid="{062FB4EF-83AE-47D6-BA7C-C506FF26C21C}"/>
    <cellStyle name="Millares 2 2 2 10 4" xfId="30110" xr:uid="{D5CFFB61-4A70-4972-9F15-A010E2CD7656}"/>
    <cellStyle name="Millares 2 2 2 10 5" xfId="35594" xr:uid="{4AD6B2EE-EB39-4577-9EB3-10D7A6675B24}"/>
    <cellStyle name="Millares 2 2 2 11" xfId="3525" xr:uid="{12015A6C-C291-4234-B52A-E5107931C61C}"/>
    <cellStyle name="Millares 2 2 2 12" xfId="419" xr:uid="{CEF7205D-47C6-4E98-9979-9436A8E64B66}"/>
    <cellStyle name="Millares 2 2 2 13" xfId="40565" xr:uid="{7ADEF3B9-A50C-492E-A757-A5524CF7B6D0}"/>
    <cellStyle name="Millares 2 2 2 2" xfId="243" xr:uid="{EE77A008-63B8-48FE-A668-F11F487BE66F}"/>
    <cellStyle name="Millares 2 2 2 2 2" xfId="344" xr:uid="{4399EDDB-2F8E-48B9-ABA9-5F4B2C3AC5CA}"/>
    <cellStyle name="Millares 2 2 2 2 2 2" xfId="3528" xr:uid="{39D5A6BB-1EBC-47B8-AAF4-C4EF455870AB}"/>
    <cellStyle name="Millares 2 2 2 2 2 3" xfId="3527" xr:uid="{1EA7604D-A324-481B-A617-FAF9CA67D317}"/>
    <cellStyle name="Millares 2 2 2 2 2 4" xfId="585" xr:uid="{8389FC31-2551-4B0D-B065-0F6B4547FD32}"/>
    <cellStyle name="Millares 2 2 2 2 2 5" xfId="40734" xr:uid="{A87A4F15-ED88-4C47-9504-EE31939080D0}"/>
    <cellStyle name="Millares 2 2 2 2 3" xfId="3529" xr:uid="{F594A3E8-7500-4964-A70D-C29856725139}"/>
    <cellStyle name="Millares 2 2 2 2 3 2" xfId="3530" xr:uid="{E2303646-12E0-4986-9AF4-947BA7A2EE4F}"/>
    <cellStyle name="Millares 2 2 2 2 3 3" xfId="3531" xr:uid="{E193B68D-804D-4002-B34D-CFA0FC8CE4E3}"/>
    <cellStyle name="Millares 2 2 2 2 4" xfId="3532" xr:uid="{75362009-842F-4B12-8D62-9FA47E787E28}"/>
    <cellStyle name="Millares 2 2 2 2 4 2" xfId="3533" xr:uid="{BF27FE1D-221E-43AC-914E-10DC76022575}"/>
    <cellStyle name="Millares 2 2 2 2 5" xfId="3534" xr:uid="{7A16659F-7B0B-4076-81D5-CC67D7C31D2E}"/>
    <cellStyle name="Millares 2 2 2 2 5 2" xfId="12931" xr:uid="{3080F77D-720B-40A3-9501-C6047E57CB8C}"/>
    <cellStyle name="Millares 2 2 2 2 6" xfId="3535" xr:uid="{D10A5C11-8538-4036-A254-0FDE5ADA2150}"/>
    <cellStyle name="Millares 2 2 2 2 7" xfId="3526" xr:uid="{468516AF-EAA2-40BB-9A27-68BB1FCAF635}"/>
    <cellStyle name="Millares 2 2 2 2 8" xfId="485" xr:uid="{FFA3DF51-9DC8-4B43-8161-3F4200349EA8}"/>
    <cellStyle name="Millares 2 2 2 2 9" xfId="40634" xr:uid="{80B03FB7-FBFC-4DFA-A5EE-0935645D68B6}"/>
    <cellStyle name="Millares 2 2 2 3" xfId="196" xr:uid="{0B28BFCC-395C-4124-9C23-155A21EE3FFD}"/>
    <cellStyle name="Millares 2 2 2 3 2" xfId="302" xr:uid="{6CF2FE05-74AA-4C13-B50A-B5F955A562EB}"/>
    <cellStyle name="Millares 2 2 2 3 2 2" xfId="3538" xr:uid="{542812FC-23A0-4FC1-BBA0-55263D47BADF}"/>
    <cellStyle name="Millares 2 2 2 3 2 3" xfId="3537" xr:uid="{6DA5A66C-50D4-4BB1-BD74-4AC0F2086599}"/>
    <cellStyle name="Millares 2 2 2 3 2 4" xfId="543" xr:uid="{07A444CD-120B-4630-BCCF-CEC3EA441937}"/>
    <cellStyle name="Millares 2 2 2 3 2 5" xfId="40692" xr:uid="{F66F7717-0B1D-4662-9CCF-8D88471FF01B}"/>
    <cellStyle name="Millares 2 2 2 3 3" xfId="3539" xr:uid="{7143FB2B-45F6-488F-B9FB-AF4A82876E95}"/>
    <cellStyle name="Millares 2 2 2 3 4" xfId="3536" xr:uid="{3601AF58-C023-4AD5-8443-BEB7D0304D27}"/>
    <cellStyle name="Millares 2 2 2 3 5" xfId="443" xr:uid="{09C09C00-F092-4A5D-8FFE-F330E2241E26}"/>
    <cellStyle name="Millares 2 2 2 3 6" xfId="40592" xr:uid="{2C68F148-DBE1-4DEE-8706-26E4EC763AF3}"/>
    <cellStyle name="Millares 2 2 2 4" xfId="275" xr:uid="{2EB65F13-3C15-45EF-9D8C-311209205A51}"/>
    <cellStyle name="Millares 2 2 2 4 10" xfId="7605" xr:uid="{D9F75A96-E52B-4092-9C77-8B4886CBB57D}"/>
    <cellStyle name="Millares 2 2 2 4 10 2" xfId="20489" xr:uid="{149F42EF-432C-4770-A4BD-F58BD13A6FBF}"/>
    <cellStyle name="Millares 2 2 2 4 10 2 2" xfId="26045" xr:uid="{88501F99-4C2C-40A8-9B00-B41FD2FAC3B3}"/>
    <cellStyle name="Millares 2 2 2 4 10 2 3" xfId="31539" xr:uid="{F5C1C3A4-498E-4B8A-8551-5272E064C7E0}"/>
    <cellStyle name="Millares 2 2 2 4 10 2 4" xfId="37023" xr:uid="{0B08534F-4FA1-457D-8DCD-82ACE0F8B156}"/>
    <cellStyle name="Millares 2 2 2 4 10 3" xfId="23316" xr:uid="{FE5D1BE0-C22E-443C-B073-AD62C404FF32}"/>
    <cellStyle name="Millares 2 2 2 4 10 4" xfId="28810" xr:uid="{7DA88C77-9625-4BED-8916-EA7C230CAC5F}"/>
    <cellStyle name="Millares 2 2 2 4 10 5" xfId="34294" xr:uid="{CCB9A75B-CC19-4324-B0DC-D75976156F1F}"/>
    <cellStyle name="Millares 2 2 2 4 11" xfId="3540" xr:uid="{51D99BC9-8998-42DA-BD4D-B63F2F74E929}"/>
    <cellStyle name="Millares 2 2 2 4 12" xfId="516" xr:uid="{3F2A077C-B3DB-479F-BC2F-EEC62F4D0E94}"/>
    <cellStyle name="Millares 2 2 2 4 13" xfId="40665" xr:uid="{4173D45B-B237-4085-8B71-8E32F5A6DA9B}"/>
    <cellStyle name="Millares 2 2 2 4 2" xfId="3541" xr:uid="{E30ED1CE-D154-4E6A-86D4-21CC54D63206}"/>
    <cellStyle name="Millares 2 2 2 4 2 2" xfId="3542" xr:uid="{882A4D7B-33B7-4F0C-8C58-9759D741B4FB}"/>
    <cellStyle name="Millares 2 2 2 4 2 2 2" xfId="3543" xr:uid="{20DF4BF1-9A72-4143-AD9C-503DFC0C4337}"/>
    <cellStyle name="Millares 2 2 2 4 2 3" xfId="3544" xr:uid="{393C3B0B-0482-425B-9C6F-BB450BC6302D}"/>
    <cellStyle name="Millares 2 2 2 4 3" xfId="3545" xr:uid="{3F794762-381A-470E-B888-D3C086516EF9}"/>
    <cellStyle name="Millares 2 2 2 4 3 2" xfId="3546" xr:uid="{6D4740F6-C59B-4A75-A86A-447F0FAB97A9}"/>
    <cellStyle name="Millares 2 2 2 4 3 3" xfId="3547" xr:uid="{1718B8E9-B9F8-4508-869B-29845C5C62D5}"/>
    <cellStyle name="Millares 2 2 2 4 4" xfId="3548" xr:uid="{905F8E34-374E-4C2E-BBC2-FAD8E81A6B5B}"/>
    <cellStyle name="Millares 2 2 2 4 4 2" xfId="3549" xr:uid="{3BACD796-436E-41EF-A287-78AFD2B7685A}"/>
    <cellStyle name="Millares 2 2 2 4 4 3" xfId="3550" xr:uid="{AEA14AEA-9894-406A-9C4D-FCFBD6B2AF6A}"/>
    <cellStyle name="Millares 2 2 2 4 5" xfId="3551" xr:uid="{4073C36A-9763-4E6E-95D2-8541BFEF20C8}"/>
    <cellStyle name="Millares 2 2 2 4 6" xfId="3552" xr:uid="{0E22D5F8-FAA4-458B-AAE7-31C7F4FF6773}"/>
    <cellStyle name="Millares 2 2 2 4 7" xfId="3553" xr:uid="{33A470C5-96FA-445E-9826-D495B4C54856}"/>
    <cellStyle name="Millares 2 2 2 4 8" xfId="7234" xr:uid="{B7A77E83-C0F7-441F-9231-D61AC298928B}"/>
    <cellStyle name="Millares 2 2 2 4 8 2" xfId="12932" xr:uid="{4D4C8EE4-23C7-41B6-9AB7-44B8EF5C4363}"/>
    <cellStyle name="Millares 2 2 2 4 8 3" xfId="20043" xr:uid="{95F4D1BD-0158-458F-91BC-FB125D1046EC}"/>
    <cellStyle name="Millares 2 2 2 4 8 3 2" xfId="22951" xr:uid="{EB073E45-3512-494A-ABC0-A57B16B98078}"/>
    <cellStyle name="Millares 2 2 2 4 8 3 2 2" xfId="28507" xr:uid="{A00B3C9D-E485-4BDF-A0C5-32CD503CAFD5}"/>
    <cellStyle name="Millares 2 2 2 4 8 3 2 3" xfId="34001" xr:uid="{0F758789-04E3-4DDA-A3ED-2B4220BAC9B2}"/>
    <cellStyle name="Millares 2 2 2 4 8 3 2 4" xfId="39485" xr:uid="{5DEBF80D-3245-4195-AF02-02EBD8188C40}"/>
    <cellStyle name="Millares 2 2 2 4 8 3 3" xfId="25778" xr:uid="{98A6E6F5-9C66-4409-9ED7-6EF811BD0234}"/>
    <cellStyle name="Millares 2 2 2 4 8 3 4" xfId="31272" xr:uid="{4892DAF3-EB38-4A96-BB03-25E66799D092}"/>
    <cellStyle name="Millares 2 2 2 4 8 3 5" xfId="36756" xr:uid="{CA40324D-DC35-482C-8AC2-8E87F89E5023}"/>
    <cellStyle name="Millares 2 2 2 4 8 4" xfId="7673" xr:uid="{7EEA87CF-B941-4AF3-B82E-EC9BCF936816}"/>
    <cellStyle name="Millares 2 2 2 4 8 5" xfId="20331" xr:uid="{431C29DF-943F-480A-892E-EEC65669F00F}"/>
    <cellStyle name="Millares 2 2 2 4 8 5 2" xfId="25887" xr:uid="{60B853AB-6F75-48DA-A1F2-23C1375D1298}"/>
    <cellStyle name="Millares 2 2 2 4 8 5 3" xfId="31381" xr:uid="{C483E129-8583-4B39-9AAE-8C871FEB816A}"/>
    <cellStyle name="Millares 2 2 2 4 8 5 4" xfId="36865" xr:uid="{4E7668BC-48BC-4B73-AFB6-36FF4C80399A}"/>
    <cellStyle name="Millares 2 2 2 4 8 6" xfId="23158" xr:uid="{572D0212-BC9D-43EF-AD05-95C94FC5A12F}"/>
    <cellStyle name="Millares 2 2 2 4 8 7" xfId="28650" xr:uid="{91DE847E-7557-41D8-82E7-5E9A5D48C0B9}"/>
    <cellStyle name="Millares 2 2 2 4 8 8" xfId="34134" xr:uid="{DC20D4F0-0422-43A1-B904-88048EB20D0D}"/>
    <cellStyle name="Millares 2 2 2 4 9" xfId="7550" xr:uid="{08EC3B56-0EEE-4D99-8DBA-EE179AFAF98E}"/>
    <cellStyle name="Millares 2 2 2 4 9 2" xfId="20244" xr:uid="{F06FB344-94BC-40C2-8DFB-866BF6AB5BA9}"/>
    <cellStyle name="Millares 2 2 2 4 9 2 2" xfId="22978" xr:uid="{615DCF92-FE29-4F2B-A7DD-8BEE1DB161D9}"/>
    <cellStyle name="Millares 2 2 2 4 9 2 2 2" xfId="28534" xr:uid="{96209E43-5FC1-4855-B415-EEB839DCE25E}"/>
    <cellStyle name="Millares 2 2 2 4 9 2 2 3" xfId="34028" xr:uid="{AEE2DF4D-152D-4FDD-BABF-F69C8D6654A6}"/>
    <cellStyle name="Millares 2 2 2 4 9 2 2 4" xfId="39512" xr:uid="{4D2DA191-3D20-4722-8DC3-1B32ED795718}"/>
    <cellStyle name="Millares 2 2 2 4 9 2 3" xfId="25805" xr:uid="{99E0E616-797D-472B-9D6F-8DD2261F15DF}"/>
    <cellStyle name="Millares 2 2 2 4 9 2 4" xfId="31299" xr:uid="{1AFCB850-8296-403D-BEA4-2E56E43DBEDA}"/>
    <cellStyle name="Millares 2 2 2 4 9 2 5" xfId="36783" xr:uid="{7EECE25D-CA62-4B9D-A2AD-65653731CE51}"/>
    <cellStyle name="Millares 2 2 2 4 9 3" xfId="20434" xr:uid="{7CC4832E-1912-4B94-AA46-0BCBDABFF478}"/>
    <cellStyle name="Millares 2 2 2 4 9 3 2" xfId="25990" xr:uid="{9DACBF9E-A8A9-448A-B958-66E3057B0099}"/>
    <cellStyle name="Millares 2 2 2 4 9 3 3" xfId="31484" xr:uid="{7B5F992F-23B1-45BC-8250-390FF5EBCEE1}"/>
    <cellStyle name="Millares 2 2 2 4 9 3 4" xfId="36968" xr:uid="{1D582FB9-E957-42B9-AEB6-4BF65311E1BB}"/>
    <cellStyle name="Millares 2 2 2 4 9 4" xfId="23261" xr:uid="{4B6714C5-4274-4F8F-8BE2-2FAC82DAA4A0}"/>
    <cellStyle name="Millares 2 2 2 4 9 5" xfId="28753" xr:uid="{083EAFE9-54F3-47FD-A549-CC55C275229B}"/>
    <cellStyle name="Millares 2 2 2 4 9 6" xfId="34237" xr:uid="{7E9C7B46-9CE7-459F-8E39-BE0084CAB196}"/>
    <cellStyle name="Millares 2 2 2 5" xfId="3554" xr:uid="{54903970-7E58-4910-8FE2-3FE2398C2810}"/>
    <cellStyle name="Millares 2 2 2 5 2" xfId="3555" xr:uid="{EB977AB4-879C-4940-B271-DF4B648806AB}"/>
    <cellStyle name="Millares 2 2 2 6" xfId="3556" xr:uid="{B9BA6D1C-1FC5-436F-9D60-698ED65CD7CB}"/>
    <cellStyle name="Millares 2 2 2 7" xfId="3557" xr:uid="{51174F79-56A7-40C5-A7C2-C617F30B1B59}"/>
    <cellStyle name="Millares 2 2 2 8" xfId="3558" xr:uid="{3F4A0915-ED1D-460F-BFBF-92B8DF4A0356}"/>
    <cellStyle name="Millares 2 2 2 9" xfId="3559" xr:uid="{D2186C1C-176C-4692-A45D-EBE66803B13B}"/>
    <cellStyle name="Millares 2 2 2 9 2" xfId="12933" xr:uid="{65EE4AAC-76E3-4B86-A215-7EEE92A74CB7}"/>
    <cellStyle name="Millares 2 2 3" xfId="230" xr:uid="{28729799-9D69-4ADF-A111-5E93D451C6D5}"/>
    <cellStyle name="Millares 2 2 3 2" xfId="334" xr:uid="{12099A58-7B22-4BE3-9A82-9D7097179B8C}"/>
    <cellStyle name="Millares 2 2 3 2 2" xfId="575" xr:uid="{56643928-2C57-405E-A00C-92549B16B41E}"/>
    <cellStyle name="Millares 2 2 3 2 3" xfId="40724" xr:uid="{493F6CA2-69E9-4054-BF0B-4A688634BA2E}"/>
    <cellStyle name="Millares 2 2 3 3" xfId="3560" xr:uid="{D80C48D3-8ECA-425F-8084-D21FD1D21DD3}"/>
    <cellStyle name="Millares 2 2 3 4" xfId="475" xr:uid="{992EB53E-B866-4058-94D1-6FBBFCC339C3}"/>
    <cellStyle name="Millares 2 2 3 5" xfId="40624" xr:uid="{E5CEAE6E-A7E5-4AB1-8C22-F8BD12BED9BA}"/>
    <cellStyle name="Millares 2 2 4" xfId="218" xr:uid="{4EC42DB0-09D7-4CDE-AA96-9F4D5FE6CD40}"/>
    <cellStyle name="Millares 2 2 4 2" xfId="323" xr:uid="{A4001486-5FC4-4151-A167-B17358E2E1CC}"/>
    <cellStyle name="Millares 2 2 4 2 2" xfId="3563" xr:uid="{FD7CD811-62FD-4211-A66B-5AD10314E009}"/>
    <cellStyle name="Millares 2 2 4 2 3" xfId="3562" xr:uid="{60822B69-8993-4CB7-980F-F98164A1C5B7}"/>
    <cellStyle name="Millares 2 2 4 2 4" xfId="564" xr:uid="{C9B37E8D-1CF7-407A-B4B9-114386F6D7BF}"/>
    <cellStyle name="Millares 2 2 4 2 5" xfId="40713" xr:uid="{44E7899D-848E-4E0D-BBD3-C5B00CEE482F}"/>
    <cellStyle name="Millares 2 2 4 3" xfId="3564" xr:uid="{81399DC8-F8BD-4A0A-AB4F-34E86527377A}"/>
    <cellStyle name="Millares 2 2 4 3 2" xfId="3565" xr:uid="{3E0943B1-7519-43FB-802C-D10CB6BDFB4F}"/>
    <cellStyle name="Millares 2 2 4 3 3" xfId="3566" xr:uid="{3B569DF0-85E7-4FDB-BED4-790B19B2EE79}"/>
    <cellStyle name="Millares 2 2 4 4" xfId="3567" xr:uid="{A1C8AA43-7D63-4A45-9BE3-06F72C4356F6}"/>
    <cellStyle name="Millares 2 2 4 4 2" xfId="3568" xr:uid="{0F3A6C44-878E-4A41-867D-7D853F3321DF}"/>
    <cellStyle name="Millares 2 2 4 5" xfId="3569" xr:uid="{EAC6F034-70C0-4896-9BB6-19ACB92F6D28}"/>
    <cellStyle name="Millares 2 2 4 5 2" xfId="12934" xr:uid="{6F19D555-CD37-487F-968C-1BE3D4C0ABAF}"/>
    <cellStyle name="Millares 2 2 4 6" xfId="3570" xr:uid="{02EF6667-776F-44C4-BB81-0A3422984010}"/>
    <cellStyle name="Millares 2 2 4 7" xfId="3561" xr:uid="{F6AD3B90-C687-4AB3-9207-C5DACC37111E}"/>
    <cellStyle name="Millares 2 2 4 8" xfId="464" xr:uid="{B60C4E33-E66E-4A2E-8E31-227BBBB482AB}"/>
    <cellStyle name="Millares 2 2 4 9" xfId="40613" xr:uid="{11C9DE7B-1FE5-48A6-8515-C1566585ADA2}"/>
    <cellStyle name="Millares 2 2 5" xfId="186" xr:uid="{96B39EEE-6199-45CD-A052-055328005FC1}"/>
    <cellStyle name="Millares 2 2 5 10" xfId="40582" xr:uid="{9D0D8B2B-7B6F-4CB7-A6C9-BE2E0E471230}"/>
    <cellStyle name="Millares 2 2 5 2" xfId="292" xr:uid="{DB6EA087-CD2D-4E53-B2CE-A3EA67CD891D}"/>
    <cellStyle name="Millares 2 2 5 2 2" xfId="3573" xr:uid="{72960D26-9098-4CB5-A1F9-3CC0A2DACC6D}"/>
    <cellStyle name="Millares 2 2 5 2 3" xfId="3572" xr:uid="{D6444F5D-6C39-4929-9DC7-0920619F67F4}"/>
    <cellStyle name="Millares 2 2 5 2 4" xfId="533" xr:uid="{14B86A22-872A-4074-BF37-CE6A7B308F48}"/>
    <cellStyle name="Millares 2 2 5 2 5" xfId="40682" xr:uid="{8AA5DF8C-58B0-4CAB-96C0-CF45B3F78115}"/>
    <cellStyle name="Millares 2 2 5 3" xfId="3574" xr:uid="{78B165E6-FAD8-43A2-A1AA-5A17958D44E2}"/>
    <cellStyle name="Millares 2 2 5 3 2" xfId="3575" xr:uid="{5090DD3F-A7A5-4C97-8287-51AABD7D9D6C}"/>
    <cellStyle name="Millares 2 2 5 4" xfId="3576" xr:uid="{F545DF2F-1C53-49C3-862B-67B50B511A4D}"/>
    <cellStyle name="Millares 2 2 5 4 2" xfId="3577" xr:uid="{0AFD8CC9-F11E-4553-B528-64C5A1C9FF25}"/>
    <cellStyle name="Millares 2 2 5 5" xfId="3578" xr:uid="{A8867FE6-E9D2-4B02-9714-65EC9379E347}"/>
    <cellStyle name="Millares 2 2 5 5 2" xfId="3579" xr:uid="{5A25E9F0-D3C2-4DA9-B0D7-D41509DE4CD0}"/>
    <cellStyle name="Millares 2 2 5 6" xfId="3580" xr:uid="{E15F9DD8-0A22-4A36-9D01-785CFEBED7D9}"/>
    <cellStyle name="Millares 2 2 5 6 2" xfId="12935" xr:uid="{8E7FC314-7B30-44BD-8A82-835E1EB50D0E}"/>
    <cellStyle name="Millares 2 2 5 7" xfId="3581" xr:uid="{4BBDC2AD-858D-488A-83EC-348E570F8688}"/>
    <cellStyle name="Millares 2 2 5 8" xfId="3571" xr:uid="{7C452F10-04E0-44DB-8046-05D9F33AC8CF}"/>
    <cellStyle name="Millares 2 2 5 9" xfId="433" xr:uid="{825217FA-288C-45DE-B957-77B8EF6CDC4C}"/>
    <cellStyle name="Millares 2 2 6" xfId="263" xr:uid="{E2D2BB64-46C1-4FAF-974B-A0AC2A6BC4C0}"/>
    <cellStyle name="Millares 2 2 6 10" xfId="7551" xr:uid="{88E04BB0-690A-4FCB-94EF-A82E50A3042E}"/>
    <cellStyle name="Millares 2 2 6 10 2" xfId="20245" xr:uid="{B8F94C73-5BE9-4951-A028-9364996325E9}"/>
    <cellStyle name="Millares 2 2 6 10 2 2" xfId="22979" xr:uid="{F7A7D857-5F4A-46AD-98D3-2D663C7E6061}"/>
    <cellStyle name="Millares 2 2 6 10 2 2 2" xfId="28535" xr:uid="{6788E669-5CBF-4439-8086-578AC2BF8051}"/>
    <cellStyle name="Millares 2 2 6 10 2 2 3" xfId="34029" xr:uid="{999F3EB3-7C81-4656-8D80-5458923699F1}"/>
    <cellStyle name="Millares 2 2 6 10 2 2 4" xfId="39513" xr:uid="{7F3479A4-03DA-499B-8D5A-7614284A1298}"/>
    <cellStyle name="Millares 2 2 6 10 2 3" xfId="25806" xr:uid="{0318BC57-88AA-4948-9471-5E50EF941D26}"/>
    <cellStyle name="Millares 2 2 6 10 2 4" xfId="31300" xr:uid="{F61FA426-179F-49CE-84B6-087A5191BBBE}"/>
    <cellStyle name="Millares 2 2 6 10 2 5" xfId="36784" xr:uid="{350149BA-2090-4E27-927E-9F8ABCE18247}"/>
    <cellStyle name="Millares 2 2 6 10 3" xfId="20435" xr:uid="{489008EA-FC27-452A-BF97-9EF5D5B48285}"/>
    <cellStyle name="Millares 2 2 6 10 3 2" xfId="25991" xr:uid="{CAA73BD7-0FCC-408B-A1A4-B9E3BDEC6EA4}"/>
    <cellStyle name="Millares 2 2 6 10 3 3" xfId="31485" xr:uid="{E10AF240-4951-4F0F-9307-FF6172AA98E0}"/>
    <cellStyle name="Millares 2 2 6 10 3 4" xfId="36969" xr:uid="{848A5D36-21AD-4D4F-977A-65F252A4FC1B}"/>
    <cellStyle name="Millares 2 2 6 10 4" xfId="23262" xr:uid="{3789AE91-B1D8-4541-BBB5-15349D288AB3}"/>
    <cellStyle name="Millares 2 2 6 10 5" xfId="28754" xr:uid="{B41F18D6-4C89-439E-94FF-C319AA48A062}"/>
    <cellStyle name="Millares 2 2 6 10 6" xfId="34238" xr:uid="{2A2E906E-A9B7-47D3-AC70-83F8BB47CD71}"/>
    <cellStyle name="Millares 2 2 6 11" xfId="7604" xr:uid="{377F75B4-14F8-410D-842F-7C09A000EC5F}"/>
    <cellStyle name="Millares 2 2 6 11 2" xfId="20488" xr:uid="{E0FEB387-89B8-4C6D-BE80-CCF49D6FABDC}"/>
    <cellStyle name="Millares 2 2 6 11 2 2" xfId="26044" xr:uid="{8EF972DC-9CEA-4718-9E95-387BF3F6BECA}"/>
    <cellStyle name="Millares 2 2 6 11 2 3" xfId="31538" xr:uid="{E1D06D6F-05C4-46C9-916C-7BA34580280E}"/>
    <cellStyle name="Millares 2 2 6 11 2 4" xfId="37022" xr:uid="{FCF98E0D-2468-4B01-A6A3-36156594FDFD}"/>
    <cellStyle name="Millares 2 2 6 11 3" xfId="23315" xr:uid="{B75B600B-792E-4569-A212-C204700FB605}"/>
    <cellStyle name="Millares 2 2 6 11 4" xfId="28809" xr:uid="{A6EC0CA5-E49F-4A4D-8D01-33B999D2E018}"/>
    <cellStyle name="Millares 2 2 6 11 5" xfId="34293" xr:uid="{B0AAD7BD-DB97-46C9-8BF9-5B764A29FDFE}"/>
    <cellStyle name="Millares 2 2 6 12" xfId="3582" xr:uid="{401D6849-4D83-4E4B-B8F6-4A50EB6A911B}"/>
    <cellStyle name="Millares 2 2 6 13" xfId="504" xr:uid="{C63AC64B-2087-49B8-B21D-A70B48611E19}"/>
    <cellStyle name="Millares 2 2 6 14" xfId="40653" xr:uid="{965A6B9D-9C74-4B57-BF23-5CF529830ABB}"/>
    <cellStyle name="Millares 2 2 6 2" xfId="3583" xr:uid="{0F654A05-2E9A-4999-B773-2058A57F5F96}"/>
    <cellStyle name="Millares 2 2 6 2 2" xfId="3584" xr:uid="{61D568E3-733B-479D-AB6A-A2A2779E4B13}"/>
    <cellStyle name="Millares 2 2 6 2 2 2" xfId="3585" xr:uid="{63066E5E-35CF-47D6-BEBB-C2804DD45035}"/>
    <cellStyle name="Millares 2 2 6 2 3" xfId="3586" xr:uid="{06A4E882-F52C-4EAA-944F-EBDC307A2188}"/>
    <cellStyle name="Millares 2 2 6 2 3 2" xfId="3587" xr:uid="{94B78347-5ED6-4E1C-8B30-450B28E9E6DC}"/>
    <cellStyle name="Millares 2 2 6 2 4" xfId="3588" xr:uid="{18BFDAA7-79FD-4389-895E-3D543046A24F}"/>
    <cellStyle name="Millares 2 2 6 2 4 2" xfId="3589" xr:uid="{566345C4-EC5F-460C-BBBB-3B5A2E44895C}"/>
    <cellStyle name="Millares 2 2 6 2 5" xfId="3590" xr:uid="{0CBDBC7F-0349-4A97-97FD-D90C30EFD2EF}"/>
    <cellStyle name="Millares 2 2 6 3" xfId="3591" xr:uid="{ABEF7804-2FBB-46CC-9294-23AED8EE58C8}"/>
    <cellStyle name="Millares 2 2 6 4" xfId="3592" xr:uid="{2AE8385F-50B7-4254-AEF1-A9072830E673}"/>
    <cellStyle name="Millares 2 2 6 4 2" xfId="3593" xr:uid="{5A175CCA-EAB1-4A45-AF53-CA79CEFA9016}"/>
    <cellStyle name="Millares 2 2 6 4 3" xfId="3594" xr:uid="{0DA63B3B-AFA2-4109-B297-BB0F06269A7D}"/>
    <cellStyle name="Millares 2 2 6 5" xfId="3595" xr:uid="{6C2EA46C-61D1-465E-9492-866F86DC27B3}"/>
    <cellStyle name="Millares 2 2 6 6" xfId="3596" xr:uid="{59A8D22D-1392-4C97-BC01-AAC068062011}"/>
    <cellStyle name="Millares 2 2 6 7" xfId="3597" xr:uid="{A3BE3E28-EB3A-449C-8522-FAD784A51F18}"/>
    <cellStyle name="Millares 2 2 6 8" xfId="3598" xr:uid="{A751E7F0-9DF3-453F-AD28-1A6E24F8EB22}"/>
    <cellStyle name="Millares 2 2 6 9" xfId="7233" xr:uid="{86B824A6-AD6E-4DD1-BC1D-0D90E2F399A7}"/>
    <cellStyle name="Millares 2 2 6 9 2" xfId="12936" xr:uid="{96680D96-CD61-4256-920B-DACF946B7D9B}"/>
    <cellStyle name="Millares 2 2 6 9 3" xfId="20042" xr:uid="{F49A8DD8-3DF9-4CBB-A7D5-52C1B426A72A}"/>
    <cellStyle name="Millares 2 2 6 9 3 2" xfId="22950" xr:uid="{042301F2-3578-4220-9404-EA2985D49048}"/>
    <cellStyle name="Millares 2 2 6 9 3 2 2" xfId="28506" xr:uid="{A33CFA6E-E691-4398-843D-6212A090516C}"/>
    <cellStyle name="Millares 2 2 6 9 3 2 3" xfId="34000" xr:uid="{A0D9E210-26E1-401F-94DD-D016EC1D0A57}"/>
    <cellStyle name="Millares 2 2 6 9 3 2 4" xfId="39484" xr:uid="{4A11B534-2AED-42D0-9A7B-3BC732E949F8}"/>
    <cellStyle name="Millares 2 2 6 9 3 3" xfId="25777" xr:uid="{36AA074D-F26A-47A6-835A-184114815207}"/>
    <cellStyle name="Millares 2 2 6 9 3 4" xfId="31271" xr:uid="{790859E7-F9E3-4B22-BA9A-C92B25DD2C50}"/>
    <cellStyle name="Millares 2 2 6 9 3 5" xfId="36755" xr:uid="{E3369744-F943-4BA8-8C6C-A4C0FA56551E}"/>
    <cellStyle name="Millares 2 2 6 9 4" xfId="7674" xr:uid="{160E6028-46D4-4FD2-86A2-EAAC5E4472BF}"/>
    <cellStyle name="Millares 2 2 6 9 5" xfId="20330" xr:uid="{3FD0BEA3-B345-4F43-B269-C6D5A237F174}"/>
    <cellStyle name="Millares 2 2 6 9 5 2" xfId="25886" xr:uid="{189267C2-16C1-4DBD-987B-96CDB3308123}"/>
    <cellStyle name="Millares 2 2 6 9 5 3" xfId="31380" xr:uid="{3E1B131A-E252-4690-A0EC-ADE6C94DC54F}"/>
    <cellStyle name="Millares 2 2 6 9 5 4" xfId="36864" xr:uid="{1940E46B-22B4-43AB-B2BC-10789BFEB516}"/>
    <cellStyle name="Millares 2 2 6 9 6" xfId="23157" xr:uid="{BE6E8510-99D8-4EDC-918E-C244F2D2C13A}"/>
    <cellStyle name="Millares 2 2 6 9 7" xfId="28649" xr:uid="{334F6D9F-EA40-4748-A8A3-3324EB9F8AC0}"/>
    <cellStyle name="Millares 2 2 6 9 8" xfId="34133" xr:uid="{D3FD2BAA-BBE8-46BA-B1F1-78EA8235FB10}"/>
    <cellStyle name="Millares 2 2 7" xfId="685" xr:uid="{0C1EDFF4-D312-4A73-A124-2B695C73330C}"/>
    <cellStyle name="Millares 2 2 7 2" xfId="3599" xr:uid="{7ACC3B21-2FF1-4EBF-BE86-ACCAFD3E8A69}"/>
    <cellStyle name="Millares 2 2 7 2 2" xfId="3600" xr:uid="{78F53B2D-FFE8-456A-93A7-A463F0D79AC7}"/>
    <cellStyle name="Millares 2 2 7 3" xfId="3601" xr:uid="{16106698-8625-45A0-B10B-EE7F1960CA60}"/>
    <cellStyle name="Millares 2 2 7 3 2" xfId="3602" xr:uid="{DC2C51DC-D694-4F9E-9F84-CC2427FE7D17}"/>
    <cellStyle name="Millares 2 2 7 4" xfId="3603" xr:uid="{87DBED45-837F-4136-995D-07D11F4538B5}"/>
    <cellStyle name="Millares 2 2 8" xfId="3604" xr:uid="{ADCC7436-18B3-42AD-BA32-5D8AD4D69BEE}"/>
    <cellStyle name="Millares 2 2 9" xfId="3605" xr:uid="{21CE8B72-53EB-4D61-BD1A-C0F9F77B5082}"/>
    <cellStyle name="Millares 2 20" xfId="3606" xr:uid="{A32329E5-8552-4529-A877-60D29DAD0ADA}"/>
    <cellStyle name="Millares 2 21" xfId="3607" xr:uid="{46ECA842-2811-4F56-B49B-72BFAD3AFE33}"/>
    <cellStyle name="Millares 2 22" xfId="3608" xr:uid="{B30EAD85-0B91-4463-8ADD-479A25F09823}"/>
    <cellStyle name="Millares 2 23" xfId="7235" xr:uid="{CDDEC87C-F378-4E27-9C99-3CE0EFE4910D}"/>
    <cellStyle name="Millares 2 23 2" xfId="12937" xr:uid="{BDE0846E-B1AD-4006-B5A8-CB335693E273}"/>
    <cellStyle name="Millares 2 23 3" xfId="20044" xr:uid="{4DB06A75-7325-48D9-9782-68816B48B8E5}"/>
    <cellStyle name="Millares 2 23 3 2" xfId="22952" xr:uid="{2A25F868-5270-4C4D-A8FF-0945E07E8A36}"/>
    <cellStyle name="Millares 2 23 3 2 2" xfId="28508" xr:uid="{EE8B40B0-FB0D-4D94-A6BB-5575F53EF325}"/>
    <cellStyle name="Millares 2 23 3 2 3" xfId="34002" xr:uid="{DB59CCA6-8075-497B-A12B-EEAC0C02FE14}"/>
    <cellStyle name="Millares 2 23 3 2 4" xfId="39486" xr:uid="{5162649B-4449-4ACC-8921-AB29C9AB0EC1}"/>
    <cellStyle name="Millares 2 23 3 3" xfId="25779" xr:uid="{6035C179-66ED-4B96-B4E9-BAF411B7721C}"/>
    <cellStyle name="Millares 2 23 3 4" xfId="31273" xr:uid="{90762434-526D-4683-8CCA-54D63D8D1968}"/>
    <cellStyle name="Millares 2 23 3 5" xfId="36757" xr:uid="{5B2AF539-49BF-49C2-99E2-DBB5A10A2E18}"/>
    <cellStyle name="Millares 2 23 4" xfId="7675" xr:uid="{9D161907-82A0-49E4-B411-83D4D2E85271}"/>
    <cellStyle name="Millares 2 23 5" xfId="20332" xr:uid="{80AE4E9B-E0F2-4093-9371-5319E4D71B74}"/>
    <cellStyle name="Millares 2 23 5 2" xfId="25888" xr:uid="{57365A31-6406-4AF2-A591-E633BEA8F662}"/>
    <cellStyle name="Millares 2 23 5 3" xfId="31382" xr:uid="{136AC87E-A94B-4345-9B81-694CF9B18A23}"/>
    <cellStyle name="Millares 2 23 5 4" xfId="36866" xr:uid="{E7DFE8BF-46A4-403E-BB48-2516703FC93A}"/>
    <cellStyle name="Millares 2 23 6" xfId="23159" xr:uid="{05DC9D55-E62D-4F4F-98CA-35C9F3F982E8}"/>
    <cellStyle name="Millares 2 23 7" xfId="28651" xr:uid="{D639F41A-AE88-4FEC-BDCC-132364F9B18A}"/>
    <cellStyle name="Millares 2 23 8" xfId="34135" xr:uid="{2DEF22D4-750B-4B4D-B801-288EEFBD3C46}"/>
    <cellStyle name="Millares 2 24" xfId="7549" xr:uid="{A2D45E61-5073-425C-8BC0-807AB0AE24C8}"/>
    <cellStyle name="Millares 2 24 2" xfId="20243" xr:uid="{12F418BA-68F7-4F6B-9A56-5D83AFEC45E8}"/>
    <cellStyle name="Millares 2 24 2 2" xfId="22977" xr:uid="{FEB4D063-08DA-4CFA-9EBF-B68FB0D6319F}"/>
    <cellStyle name="Millares 2 24 2 2 2" xfId="28533" xr:uid="{C44F5322-0ED6-47A8-8B4F-4670FFEDED75}"/>
    <cellStyle name="Millares 2 24 2 2 3" xfId="34027" xr:uid="{C976C005-9FB9-4AD0-8C40-67687A794955}"/>
    <cellStyle name="Millares 2 24 2 2 4" xfId="39511" xr:uid="{00AE0AA8-139B-4502-B904-A4ED473F7D24}"/>
    <cellStyle name="Millares 2 24 2 3" xfId="25804" xr:uid="{515A79BA-0C1A-4299-A11F-9B9034C3AE42}"/>
    <cellStyle name="Millares 2 24 2 4" xfId="31298" xr:uid="{9D8B907C-F613-4EDC-8CAC-2A5A9A23355E}"/>
    <cellStyle name="Millares 2 24 2 5" xfId="36782" xr:uid="{910A236F-C58D-4AE2-8EF9-B0FC5743D319}"/>
    <cellStyle name="Millares 2 24 3" xfId="20433" xr:uid="{B64F7BAD-47A8-46F8-9BD4-77D9CAB3FB74}"/>
    <cellStyle name="Millares 2 24 3 2" xfId="25989" xr:uid="{485CE842-F3A5-4152-BB6A-FE5FF9F9969D}"/>
    <cellStyle name="Millares 2 24 3 3" xfId="31483" xr:uid="{85B34075-6B94-4B17-9013-733DA3D61FCB}"/>
    <cellStyle name="Millares 2 24 3 4" xfId="36967" xr:uid="{F6229382-0D1C-4ACD-B60A-0C8F8F73C571}"/>
    <cellStyle name="Millares 2 24 4" xfId="23260" xr:uid="{0EBCA10E-3E57-4C88-B191-1D81CE8C85F2}"/>
    <cellStyle name="Millares 2 24 5" xfId="28752" xr:uid="{117D35C4-A63A-4021-9B5E-0B771CD08DF8}"/>
    <cellStyle name="Millares 2 24 6" xfId="34236" xr:uid="{81249445-C03F-46FD-89C7-D4DCBEA6C52D}"/>
    <cellStyle name="Millares 2 25" xfId="7606" xr:uid="{D234723B-4015-4156-9593-8C0C56621995}"/>
    <cellStyle name="Millares 2 25 2" xfId="20490" xr:uid="{B3A363CC-49A1-49E5-9743-3624D3AC2D6F}"/>
    <cellStyle name="Millares 2 25 2 2" xfId="26046" xr:uid="{BE3AC070-824F-43BC-AEB6-BA8DFCB4BE43}"/>
    <cellStyle name="Millares 2 25 2 3" xfId="31540" xr:uid="{3AD80606-EF35-421B-BFC1-EA9D0E94B6B0}"/>
    <cellStyle name="Millares 2 25 2 4" xfId="37024" xr:uid="{31FC4406-A1F2-4DFB-B71B-64BBB7AE3877}"/>
    <cellStyle name="Millares 2 25 3" xfId="23317" xr:uid="{AB4BBC99-F760-4A1F-8332-B7E866F473F3}"/>
    <cellStyle name="Millares 2 25 4" xfId="28811" xr:uid="{31CEE325-C506-4CC2-85E9-085EDA689CBD}"/>
    <cellStyle name="Millares 2 25 5" xfId="34295" xr:uid="{8239CD89-ACB4-40C6-B597-21BF7C411FD8}"/>
    <cellStyle name="Millares 2 26" xfId="40535" xr:uid="{2E985A78-8D0C-4358-A115-CB08106DDD06}"/>
    <cellStyle name="Millares 2 3" xfId="137" xr:uid="{8C4CC46B-8F88-4BEC-8C71-8410C001EB44}"/>
    <cellStyle name="Millares 2 3 10" xfId="3610" xr:uid="{60CAF095-2DF7-43C1-9713-65BD26C113ED}"/>
    <cellStyle name="Millares 2 3 10 2" xfId="12938" xr:uid="{CF2D0BE2-757E-468F-845D-A5FC8D6D2F25}"/>
    <cellStyle name="Millares 2 3 11" xfId="12538" xr:uid="{FDDB19E2-6F95-4800-A5FA-12C6CE20C590}"/>
    <cellStyle name="Millares 2 3 11 2" xfId="21790" xr:uid="{30E2A5FA-EFD0-429D-9429-0C0248519996}"/>
    <cellStyle name="Millares 2 3 11 2 2" xfId="27346" xr:uid="{2A72D5D5-56BC-4F5A-85E9-6C56D4CAE1DC}"/>
    <cellStyle name="Millares 2 3 11 2 3" xfId="32840" xr:uid="{BAE3B21A-415F-4AF5-980E-78AE2B72F2B0}"/>
    <cellStyle name="Millares 2 3 11 2 4" xfId="38324" xr:uid="{60E615E3-2BF9-4240-8A17-D92866CA7903}"/>
    <cellStyle name="Millares 2 3 11 3" xfId="24617" xr:uid="{474048B3-F312-4376-AC8E-6D1DBC3EAABA}"/>
    <cellStyle name="Millares 2 3 11 4" xfId="30111" xr:uid="{22B4E977-4F20-4FC5-8535-E5BCEFBB6CA8}"/>
    <cellStyle name="Millares 2 3 11 5" xfId="35595" xr:uid="{BD075A84-3589-4E15-95B5-E5F5E8FD5D92}"/>
    <cellStyle name="Millares 2 3 12" xfId="3609" xr:uid="{0F31C88A-83ED-4FDB-9E07-2E8365B286AC}"/>
    <cellStyle name="Millares 2 3 2" xfId="913" xr:uid="{FA45175D-63C6-4F44-9D00-8333A688705E}"/>
    <cellStyle name="Millares 2 3 2 2" xfId="3612" xr:uid="{596F4C92-73E8-459F-9082-6E5FBB9977C0}"/>
    <cellStyle name="Millares 2 3 2 2 2" xfId="3613" xr:uid="{FE2F767B-626D-437C-9C03-352D35BCBB10}"/>
    <cellStyle name="Millares 2 3 2 3" xfId="3614" xr:uid="{302DB890-8D5B-42BA-9FB4-4E938F93DD8D}"/>
    <cellStyle name="Millares 2 3 2 3 2" xfId="3615" xr:uid="{1CF3A717-5B66-4951-883E-9506207CCC2B}"/>
    <cellStyle name="Millares 2 3 2 3 3" xfId="3616" xr:uid="{86A971D3-744A-4A94-9EA2-A7984E6FE7C9}"/>
    <cellStyle name="Millares 2 3 2 4" xfId="3617" xr:uid="{C2487F85-76F9-4FB8-B8BF-BA0DEB5F2FE4}"/>
    <cellStyle name="Millares 2 3 2 4 2" xfId="3618" xr:uid="{29182EAC-8BE9-4A4C-B7AA-5237CC58DA69}"/>
    <cellStyle name="Millares 2 3 2 5" xfId="3619" xr:uid="{63245A54-DC44-4730-848F-37FF53249F39}"/>
    <cellStyle name="Millares 2 3 2 5 2" xfId="12939" xr:uid="{3E5F47B1-9D4C-40D1-AC5E-0698BFDC28BB}"/>
    <cellStyle name="Millares 2 3 2 6" xfId="3620" xr:uid="{1D0757E4-3C80-45CD-B99B-5AB33C8C126D}"/>
    <cellStyle name="Millares 2 3 2 7" xfId="3611" xr:uid="{EB8F3E44-12CD-4ECE-871B-F43E018AFBB4}"/>
    <cellStyle name="Millares 2 3 3" xfId="609" xr:uid="{9AB3BF66-64B5-405E-B6BB-25D232BF1F76}"/>
    <cellStyle name="Millares 2 3 3 2" xfId="3621" xr:uid="{007BD734-554A-402B-99FD-9E284D3FC113}"/>
    <cellStyle name="Millares 2 3 3 2 2" xfId="3622" xr:uid="{27214E3F-5E8E-4A7C-86D4-4D9F692CA457}"/>
    <cellStyle name="Millares 2 3 3 3" xfId="3623" xr:uid="{097DA3F1-453C-4D51-B6FE-BD42E57A0762}"/>
    <cellStyle name="Millares 2 3 4" xfId="3624" xr:uid="{A8B05F71-4DC7-470F-BBC9-8F0F48775847}"/>
    <cellStyle name="Millares 2 3 4 2" xfId="3625" xr:uid="{493E1B8F-4F9D-4CA8-82C8-E61363B75C07}"/>
    <cellStyle name="Millares 2 3 4 3" xfId="3626" xr:uid="{E21262BA-2C60-4E5A-8996-56BFD279EAB0}"/>
    <cellStyle name="Millares 2 3 4 3 2" xfId="3627" xr:uid="{DAE27DD2-DD7D-47D7-9BC4-F22BA63166EB}"/>
    <cellStyle name="Millares 2 3 4 4" xfId="3628" xr:uid="{9A6665E8-5FB7-4D94-B658-1AB31049F313}"/>
    <cellStyle name="Millares 2 3 4 4 2" xfId="3629" xr:uid="{6780C228-998F-4251-9A2C-68C1829EDFBD}"/>
    <cellStyle name="Millares 2 3 4 5" xfId="3630" xr:uid="{D86D4D51-6B63-4895-900F-E1917D7169E9}"/>
    <cellStyle name="Millares 2 3 4 5 2" xfId="3631" xr:uid="{17EE1313-14D7-4702-9349-08C4BB1D7DD0}"/>
    <cellStyle name="Millares 2 3 4 6" xfId="3632" xr:uid="{5AF6973B-2E81-4837-9631-708B165B81C3}"/>
    <cellStyle name="Millares 2 3 4 6 2" xfId="12940" xr:uid="{E0200674-BAC1-45C3-8675-2B5534FED6CA}"/>
    <cellStyle name="Millares 2 3 5" xfId="3633" xr:uid="{636F6074-6641-4310-B742-044FA6E1BBF8}"/>
    <cellStyle name="Millares 2 3 5 10" xfId="7552" xr:uid="{AAD70AB8-5E89-46C2-87F1-D3168B446E14}"/>
    <cellStyle name="Millares 2 3 5 10 2" xfId="20246" xr:uid="{E37B1F78-3B76-41EC-A4B6-6B32D249FBBA}"/>
    <cellStyle name="Millares 2 3 5 10 2 2" xfId="22980" xr:uid="{A5BB8766-B944-4482-A67A-6B4B2F04C5FD}"/>
    <cellStyle name="Millares 2 3 5 10 2 2 2" xfId="28536" xr:uid="{284CBA8D-FCF5-4428-8966-86B9DDA7FA11}"/>
    <cellStyle name="Millares 2 3 5 10 2 2 3" xfId="34030" xr:uid="{B2B95BA5-9C3C-4448-85AB-E5B75D5B9AD1}"/>
    <cellStyle name="Millares 2 3 5 10 2 2 4" xfId="39514" xr:uid="{5948104E-92D7-4AF5-8675-BC224D2A6DE0}"/>
    <cellStyle name="Millares 2 3 5 10 2 3" xfId="25807" xr:uid="{6E9F22CE-00EF-472B-B77C-69DC5BC55EFA}"/>
    <cellStyle name="Millares 2 3 5 10 2 4" xfId="31301" xr:uid="{52186A0E-F529-44CE-8A1F-0814AB8C2BDB}"/>
    <cellStyle name="Millares 2 3 5 10 2 5" xfId="36785" xr:uid="{5A5178D8-B9A8-4CED-B01C-24056B2D2C7C}"/>
    <cellStyle name="Millares 2 3 5 10 3" xfId="20436" xr:uid="{5619CDD8-5372-4410-BCD6-4C9070B7F0B0}"/>
    <cellStyle name="Millares 2 3 5 10 3 2" xfId="25992" xr:uid="{4F274C53-5998-420B-92E5-1BDE19BBD64C}"/>
    <cellStyle name="Millares 2 3 5 10 3 3" xfId="31486" xr:uid="{46BE8CF0-24FE-412F-9574-0B49E52A1F60}"/>
    <cellStyle name="Millares 2 3 5 10 3 4" xfId="36970" xr:uid="{00E538FB-4AF4-4572-ADE8-43790462A441}"/>
    <cellStyle name="Millares 2 3 5 10 4" xfId="23263" xr:uid="{F0914720-0714-4589-B3F8-FB45657508EB}"/>
    <cellStyle name="Millares 2 3 5 10 5" xfId="28755" xr:uid="{AAE7FC61-C7F9-470D-A291-B710830E0C3C}"/>
    <cellStyle name="Millares 2 3 5 10 6" xfId="34239" xr:uid="{E363C8B7-0C4C-4BC3-8E2B-3B1633C6AC36}"/>
    <cellStyle name="Millares 2 3 5 11" xfId="7603" xr:uid="{9F9BDB33-F283-4C2F-938A-681723628842}"/>
    <cellStyle name="Millares 2 3 5 11 2" xfId="20487" xr:uid="{45021CC8-1FB9-4962-B1BD-3DEC27C7D9A9}"/>
    <cellStyle name="Millares 2 3 5 11 2 2" xfId="26043" xr:uid="{3D600A22-A656-4878-A4A6-0975EBE6F1B0}"/>
    <cellStyle name="Millares 2 3 5 11 2 3" xfId="31537" xr:uid="{C6FE04FD-EA09-44CA-A417-32E8A666D095}"/>
    <cellStyle name="Millares 2 3 5 11 2 4" xfId="37021" xr:uid="{FB8EBEC1-3585-4A84-B338-FA9C685F75AD}"/>
    <cellStyle name="Millares 2 3 5 11 3" xfId="23314" xr:uid="{7FFAAB4C-6B59-447D-BB3F-CF2A57C8DAC5}"/>
    <cellStyle name="Millares 2 3 5 11 4" xfId="28808" xr:uid="{7C4FBB1D-A1D3-4B31-BA8D-006339B7C3DA}"/>
    <cellStyle name="Millares 2 3 5 11 5" xfId="34292" xr:uid="{AB7F9143-BEAD-43E2-B5F4-F22F7217062A}"/>
    <cellStyle name="Millares 2 3 5 2" xfId="3634" xr:uid="{786E7781-4F7D-47DB-87FF-B9AD34869822}"/>
    <cellStyle name="Millares 2 3 5 2 2" xfId="3635" xr:uid="{5C2BF4F7-EC34-42D2-A559-D40275175D42}"/>
    <cellStyle name="Millares 2 3 5 2 2 2" xfId="3636" xr:uid="{7ABBD0B6-C3BC-477D-BE6F-9B003CA93C29}"/>
    <cellStyle name="Millares 2 3 5 2 3" xfId="3637" xr:uid="{CA6859E0-3CDE-4EB7-A22B-2A669A2A689F}"/>
    <cellStyle name="Millares 2 3 5 3" xfId="3638" xr:uid="{95077D0F-3421-4870-9546-FA6D73D7D999}"/>
    <cellStyle name="Millares 2 3 5 3 2" xfId="3639" xr:uid="{1C4D49D1-D2EA-4645-9A1F-3AE5C2FFBD61}"/>
    <cellStyle name="Millares 2 3 5 3 3" xfId="3640" xr:uid="{09FA9BDE-54B1-4F5E-AFE0-DCBABDADBDE0}"/>
    <cellStyle name="Millares 2 3 5 3 4" xfId="3641" xr:uid="{60B9CD6A-016F-4FE3-8988-2CD7A3B0A422}"/>
    <cellStyle name="Millares 2 3 5 4" xfId="3642" xr:uid="{09E9513E-EC93-48C4-9373-DDF54E46F7E4}"/>
    <cellStyle name="Millares 2 3 5 4 2" xfId="3643" xr:uid="{9B256148-1E9C-4560-8B7F-5F311C967256}"/>
    <cellStyle name="Millares 2 3 5 4 3" xfId="3644" xr:uid="{4A2D7F73-9CC7-404B-A0ED-D8609F276963}"/>
    <cellStyle name="Millares 2 3 5 5" xfId="3645" xr:uid="{22180981-BFAB-471A-83A2-A9B3A86C5195}"/>
    <cellStyle name="Millares 2 3 5 5 2" xfId="3646" xr:uid="{834D34DB-7700-43F4-AA4C-16B39FCB7744}"/>
    <cellStyle name="Millares 2 3 5 6" xfId="3647" xr:uid="{90822ADD-E74C-4C16-9460-B7340B4B4887}"/>
    <cellStyle name="Millares 2 3 5 7" xfId="3648" xr:uid="{047E85F1-38CB-433E-BD6E-F9FA3235DD66}"/>
    <cellStyle name="Millares 2 3 5 8" xfId="3649" xr:uid="{E05BE49F-0752-413D-996B-8BCE8166C799}"/>
    <cellStyle name="Millares 2 3 5 9" xfId="7232" xr:uid="{EFEDD294-B449-4678-B8AE-F3AEE73FB790}"/>
    <cellStyle name="Millares 2 3 5 9 2" xfId="12941" xr:uid="{93557E5F-181D-4E05-A09F-137C1D99CD59}"/>
    <cellStyle name="Millares 2 3 5 9 3" xfId="20041" xr:uid="{E61D75A3-EAB4-457C-856B-D96239041FBF}"/>
    <cellStyle name="Millares 2 3 5 9 3 2" xfId="22949" xr:uid="{3CB08F2E-2E90-4186-95E1-748E2A2F5DE7}"/>
    <cellStyle name="Millares 2 3 5 9 3 2 2" xfId="28505" xr:uid="{37C71F53-8B0F-4616-B80F-09AB9C88BD07}"/>
    <cellStyle name="Millares 2 3 5 9 3 2 3" xfId="33999" xr:uid="{C46CECD2-AC95-464F-A9C4-728ABB31C759}"/>
    <cellStyle name="Millares 2 3 5 9 3 2 4" xfId="39483" xr:uid="{CE59818C-B749-436B-A720-732AB52169AB}"/>
    <cellStyle name="Millares 2 3 5 9 3 3" xfId="25776" xr:uid="{07AA8CEB-E2C8-423B-912D-CF83DC227F5D}"/>
    <cellStyle name="Millares 2 3 5 9 3 4" xfId="31270" xr:uid="{CDF87BE4-8004-4156-B891-08AC028C7097}"/>
    <cellStyle name="Millares 2 3 5 9 3 5" xfId="36754" xr:uid="{3C1FDAE8-D0D2-47D0-B535-2920B0D3EBC5}"/>
    <cellStyle name="Millares 2 3 5 9 4" xfId="7676" xr:uid="{6E0AA893-0DBE-4F2A-A662-66C9B7A57DDF}"/>
    <cellStyle name="Millares 2 3 5 9 5" xfId="20329" xr:uid="{D1ACC405-F93A-4D49-B37A-523577C0522A}"/>
    <cellStyle name="Millares 2 3 5 9 5 2" xfId="25885" xr:uid="{69830597-8D1A-4AFB-8811-D030B8433C2B}"/>
    <cellStyle name="Millares 2 3 5 9 5 3" xfId="31379" xr:uid="{E05540A6-C0F1-4845-A590-ADFA39640A13}"/>
    <cellStyle name="Millares 2 3 5 9 5 4" xfId="36863" xr:uid="{B05F1D16-4788-4E46-A19D-3E21AD9CC968}"/>
    <cellStyle name="Millares 2 3 5 9 6" xfId="23156" xr:uid="{EF52554A-4D4D-4AC5-B428-B889CC7AC3D4}"/>
    <cellStyle name="Millares 2 3 5 9 7" xfId="28648" xr:uid="{F3ED587C-9801-4BA7-AEDA-5D968E972015}"/>
    <cellStyle name="Millares 2 3 5 9 8" xfId="34132" xr:uid="{26349131-6CB9-4D80-B84D-6ACE16DE5F4F}"/>
    <cellStyle name="Millares 2 3 6" xfId="3650" xr:uid="{90A8A14B-417E-4434-B311-A993A5CF0820}"/>
    <cellStyle name="Millares 2 3 6 2" xfId="3651" xr:uid="{D2A7470B-B3C0-4FE5-8012-4A39D36C73B0}"/>
    <cellStyle name="Millares 2 3 7" xfId="3652" xr:uid="{192312A7-F775-4B4A-98A9-2FBFA47AE0E0}"/>
    <cellStyle name="Millares 2 3 8" xfId="3653" xr:uid="{7356978C-7056-4130-A477-638F09493D5F}"/>
    <cellStyle name="Millares 2 3 9" xfId="3654" xr:uid="{E6FBBDC5-6C1E-4B6C-9A01-3F7E264A0147}"/>
    <cellStyle name="Millares 2 4" xfId="142" xr:uid="{C10305D0-1760-461D-B52A-BB5E0881B8C6}"/>
    <cellStyle name="Millares 2 4 2" xfId="158" xr:uid="{900C5259-C043-47D3-A4BF-308341BF2185}"/>
    <cellStyle name="Millares 2 4 2 2" xfId="915" xr:uid="{664FC74D-7779-48AB-A593-43E33FCA0AB2}"/>
    <cellStyle name="Millares 2 4 2 2 2" xfId="3658" xr:uid="{6B7AA7C5-297C-415D-9647-AF0A6718A402}"/>
    <cellStyle name="Millares 2 4 2 2 3" xfId="3657" xr:uid="{7BBAEFC9-7AB1-4A59-A6A9-320B1571EFFF}"/>
    <cellStyle name="Millares 2 4 2 3" xfId="3659" xr:uid="{32D8EBB9-AAAD-444A-BAF5-7F4952B3FB29}"/>
    <cellStyle name="Millares 2 4 2 3 2" xfId="3660" xr:uid="{C178DCE8-DA5A-47C5-BF0E-0C691C64E9E5}"/>
    <cellStyle name="Millares 2 4 2 4" xfId="3661" xr:uid="{86F34BDF-683B-4672-810E-F97CEF328959}"/>
    <cellStyle name="Millares 2 4 2 4 2" xfId="3662" xr:uid="{C323930E-162C-4AF1-A269-C85F1932A556}"/>
    <cellStyle name="Millares 2 4 2 5" xfId="3663" xr:uid="{1D00CA40-F9F0-4A3C-AD9C-50290C85CF02}"/>
    <cellStyle name="Millares 2 4 2 6" xfId="3656" xr:uid="{1C145A38-C79B-401B-B79D-8063F733CDE0}"/>
    <cellStyle name="Millares 2 4 3" xfId="914" xr:uid="{7EF19BF7-48B2-42FF-8AAC-5150B1EDBF90}"/>
    <cellStyle name="Millares 2 4 3 2" xfId="3664" xr:uid="{F638EABC-FEB0-481D-A36E-FFFF67AAFCAB}"/>
    <cellStyle name="Millares 2 4 4" xfId="3665" xr:uid="{3718E45D-D2AE-47F7-8EFD-1DDBD61846B9}"/>
    <cellStyle name="Millares 2 4 4 2" xfId="3666" xr:uid="{895919F6-9365-4396-850D-7901864574D7}"/>
    <cellStyle name="Millares 2 4 5" xfId="3655" xr:uid="{1DA55F78-E1C0-44AB-81BC-B253FE695734}"/>
    <cellStyle name="Millares 2 5" xfId="118" xr:uid="{3869D5ED-B141-4E4C-A467-086A9DC0D479}"/>
    <cellStyle name="Millares 2 5 2" xfId="916" xr:uid="{7D169CC5-46A4-47E4-9A68-57C43E472851}"/>
    <cellStyle name="Millares 2 5 2 2" xfId="3668" xr:uid="{573FCEAE-0DFC-40AB-9769-7F7554557564}"/>
    <cellStyle name="Millares 2 5 3" xfId="3669" xr:uid="{618142DD-DB40-4FA8-AE03-E980B30D1046}"/>
    <cellStyle name="Millares 2 5 4" xfId="3667" xr:uid="{5C12BD05-9E87-46E2-B806-B15836A00CC3}"/>
    <cellStyle name="Millares 2 6" xfId="105" xr:uid="{A76BE3DF-EA8A-4FB1-8C1B-7B5805D161DE}"/>
    <cellStyle name="Millares 2 6 10" xfId="3671" xr:uid="{C71686A2-C5D8-4EF6-A31A-0A21BAE166CA}"/>
    <cellStyle name="Millares 2 6 11" xfId="3672" xr:uid="{29C545D8-7E7C-4872-BC16-74870C173EFF}"/>
    <cellStyle name="Millares 2 6 12" xfId="3673" xr:uid="{CB89B545-C36B-4015-8C83-7E395670A369}"/>
    <cellStyle name="Millares 2 6 13" xfId="3674" xr:uid="{81205F84-46AC-479D-B910-667F28A957B6}"/>
    <cellStyle name="Millares 2 6 14" xfId="3675" xr:uid="{BADE4D99-3A48-4825-B10F-60E1B27C90D0}"/>
    <cellStyle name="Millares 2 6 14 2" xfId="12942" xr:uid="{5E63EDEB-E54E-422C-913A-4793DE620D26}"/>
    <cellStyle name="Millares 2 6 15" xfId="7236" xr:uid="{7AA513F9-7DE3-4594-BD95-8A11F7F06405}"/>
    <cellStyle name="Millares 2 6 15 2" xfId="12943" xr:uid="{019F9073-42E1-4800-AB72-7EA3F8DE3E0C}"/>
    <cellStyle name="Millares 2 6 15 3" xfId="12539" xr:uid="{FE00E62F-36B9-424F-BDC3-06060E7AC06D}"/>
    <cellStyle name="Millares 2 6 15 3 2" xfId="21791" xr:uid="{959A9074-8204-4810-B8FD-5F1C61563148}"/>
    <cellStyle name="Millares 2 6 15 3 2 2" xfId="27347" xr:uid="{4E5F1EB3-03B2-4942-BAA8-88DDE52B2BBD}"/>
    <cellStyle name="Millares 2 6 15 3 2 3" xfId="32841" xr:uid="{9C1CA2FB-A544-4A64-86FF-951273DF3E4F}"/>
    <cellStyle name="Millares 2 6 15 3 2 4" xfId="38325" xr:uid="{E2BA0657-6F3C-4D0D-AD7F-96CA977F054B}"/>
    <cellStyle name="Millares 2 6 15 3 3" xfId="24618" xr:uid="{8D244387-536B-4B56-856E-C3C7F1785D03}"/>
    <cellStyle name="Millares 2 6 15 3 4" xfId="30112" xr:uid="{66F1D3AB-BB1D-40E5-BBD6-4EEA5876E544}"/>
    <cellStyle name="Millares 2 6 15 3 5" xfId="35596" xr:uid="{1F4FE034-310D-41D1-9FAC-292B367B496F}"/>
    <cellStyle name="Millares 2 6 15 4" xfId="7677" xr:uid="{B267CD11-9F69-4549-B937-23F6FC224449}"/>
    <cellStyle name="Millares 2 6 15 5" xfId="20333" xr:uid="{86FB3166-B302-4A3A-A37D-4E215FBBD39F}"/>
    <cellStyle name="Millares 2 6 15 5 2" xfId="25889" xr:uid="{DE16116C-2D0F-4EFD-9D93-0D4BAD6A6F63}"/>
    <cellStyle name="Millares 2 6 15 5 3" xfId="31383" xr:uid="{31B68131-9BEC-485D-A7EF-8C8CD374AE1B}"/>
    <cellStyle name="Millares 2 6 15 5 4" xfId="36867" xr:uid="{6804CAC2-0D07-4320-A8BD-B1D34E9B2EEE}"/>
    <cellStyle name="Millares 2 6 15 6" xfId="23160" xr:uid="{17D07142-1962-4658-9690-D56A06941599}"/>
    <cellStyle name="Millares 2 6 15 7" xfId="28652" xr:uid="{BA279F0F-A2A1-47E9-89BB-C1C06559BCC7}"/>
    <cellStyle name="Millares 2 6 15 8" xfId="34136" xr:uid="{77270326-647A-4F3C-8F8D-BCE606257BE2}"/>
    <cellStyle name="Millares 2 6 16" xfId="7553" xr:uid="{650A9A9C-9D01-413F-8223-EBF55D8CE766}"/>
    <cellStyle name="Millares 2 6 16 2" xfId="20247" xr:uid="{91FE95EF-C958-4055-A22C-C61B3A904218}"/>
    <cellStyle name="Millares 2 6 16 2 2" xfId="22981" xr:uid="{AE884131-8E2E-41E7-9FB5-AD932E57BD90}"/>
    <cellStyle name="Millares 2 6 16 2 2 2" xfId="28537" xr:uid="{A254865F-1D25-400F-8650-60F05CC3AC9D}"/>
    <cellStyle name="Millares 2 6 16 2 2 3" xfId="34031" xr:uid="{CD637949-2ED6-47B3-BAFD-3294C0FC8B0C}"/>
    <cellStyle name="Millares 2 6 16 2 2 4" xfId="39515" xr:uid="{3F0A92DB-8D78-45D7-B044-7D6E1A7FCED4}"/>
    <cellStyle name="Millares 2 6 16 2 3" xfId="25808" xr:uid="{1B4726B0-5B87-4C37-9CF5-C3B95CDB5443}"/>
    <cellStyle name="Millares 2 6 16 2 4" xfId="31302" xr:uid="{EB75421C-924F-4E26-89BE-28411C43FCB8}"/>
    <cellStyle name="Millares 2 6 16 2 5" xfId="36786" xr:uid="{DD98A70F-A524-46CD-A696-C87B97313F01}"/>
    <cellStyle name="Millares 2 6 16 3" xfId="20437" xr:uid="{DB7E5680-E577-4EE2-A6A6-B8C2DCEE12C5}"/>
    <cellStyle name="Millares 2 6 16 3 2" xfId="25993" xr:uid="{09ABB8DE-7F62-4B6B-B05B-8BF6E8DA1003}"/>
    <cellStyle name="Millares 2 6 16 3 3" xfId="31487" xr:uid="{BEC16214-4CCD-496C-8E12-754DAA96CB76}"/>
    <cellStyle name="Millares 2 6 16 3 4" xfId="36971" xr:uid="{5D94FC1D-67A2-40D3-BB63-35854D1CAAFF}"/>
    <cellStyle name="Millares 2 6 16 4" xfId="23264" xr:uid="{82B9ECD2-5830-4254-8004-416097A8B5E1}"/>
    <cellStyle name="Millares 2 6 16 5" xfId="28756" xr:uid="{5FF9512A-B843-41AE-ADD3-D4F2785CFFAC}"/>
    <cellStyle name="Millares 2 6 16 6" xfId="34240" xr:uid="{E3DDA1D5-AEEF-4760-8655-27E4EDB4A145}"/>
    <cellStyle name="Millares 2 6 17" xfId="7602" xr:uid="{B21CF1AE-0B7C-446A-A089-DB670846949A}"/>
    <cellStyle name="Millares 2 6 17 2" xfId="20486" xr:uid="{DF4BEB16-1DAB-4A78-B502-95968E0EC34D}"/>
    <cellStyle name="Millares 2 6 17 2 2" xfId="26042" xr:uid="{44A4D2CD-A653-4A59-9B5B-B9DDF1D81873}"/>
    <cellStyle name="Millares 2 6 17 2 3" xfId="31536" xr:uid="{BCD040D9-8B82-44EA-A2C6-8B0D5A8A9914}"/>
    <cellStyle name="Millares 2 6 17 2 4" xfId="37020" xr:uid="{FEFBDE17-F49F-42F4-AC25-94680FEA3CA4}"/>
    <cellStyle name="Millares 2 6 17 3" xfId="23313" xr:uid="{6DCCC05D-20E2-4FD8-B5A0-C38ECA9DE15D}"/>
    <cellStyle name="Millares 2 6 17 4" xfId="28807" xr:uid="{41DB5160-E8E1-444E-AC85-87011CEF2A15}"/>
    <cellStyle name="Millares 2 6 17 5" xfId="34291" xr:uid="{579A9FEE-4323-4F8B-B219-837BB542B028}"/>
    <cellStyle name="Millares 2 6 18" xfId="3670" xr:uid="{CD7EC8F6-8152-4DAF-BEBB-DA0F0981A256}"/>
    <cellStyle name="Millares 2 6 2" xfId="368" xr:uid="{2C688924-1F92-450A-B985-4AAE604E8E5A}"/>
    <cellStyle name="Millares 2 6 2 2" xfId="3677" xr:uid="{1263A09E-F479-4809-9FF2-AA50B971085D}"/>
    <cellStyle name="Millares 2 6 2 2 2" xfId="3678" xr:uid="{7797FC67-346D-4532-A72F-94D7BC0FC285}"/>
    <cellStyle name="Millares 2 6 2 2 3" xfId="12944" xr:uid="{5FB43483-DA3D-48CB-989F-BA4E2080F84D}"/>
    <cellStyle name="Millares 2 6 2 3" xfId="3679" xr:uid="{CCE5E8D4-40B8-49F4-B878-180061CEEC9A}"/>
    <cellStyle name="Millares 2 6 2 4" xfId="3680" xr:uid="{B01D1169-AE51-42B2-9860-D30B52259845}"/>
    <cellStyle name="Millares 2 6 2 5" xfId="3676" xr:uid="{499EC746-6A61-4C52-A5AF-49C798958065}"/>
    <cellStyle name="Millares 2 6 2 6" xfId="917" xr:uid="{D5159BC9-E98C-4F13-AB1F-208C65856B0C}"/>
    <cellStyle name="Millares 2 6 3" xfId="3681" xr:uid="{8AC71346-0D78-4F2D-94BB-52F6FF6427BC}"/>
    <cellStyle name="Millares 2 6 3 2" xfId="3682" xr:uid="{18F92555-8904-4A72-9CB6-9AE2895EF750}"/>
    <cellStyle name="Millares 2 6 3 2 2" xfId="3683" xr:uid="{38489520-07C2-4790-AC8A-BE4834E6A19D}"/>
    <cellStyle name="Millares 2 6 3 3" xfId="3684" xr:uid="{8950E454-98F0-4FB7-90A1-6352543B16C1}"/>
    <cellStyle name="Millares 2 6 3 3 2" xfId="3685" xr:uid="{53E3A9D6-9896-40B6-92A7-11AEA76FE322}"/>
    <cellStyle name="Millares 2 6 3 4" xfId="3686" xr:uid="{108559A8-979C-49CC-B00A-E861F64C3E3E}"/>
    <cellStyle name="Millares 2 6 3 4 2" xfId="3687" xr:uid="{A5BAD8A9-87A6-40C7-8E17-6CA2C3863561}"/>
    <cellStyle name="Millares 2 6 3 5" xfId="3688" xr:uid="{D04D5F4B-1F7D-4B7E-B2FD-DDA0E3804B97}"/>
    <cellStyle name="Millares 2 6 4" xfId="3689" xr:uid="{40793054-70EE-4892-9A2E-1E3B5D9A2980}"/>
    <cellStyle name="Millares 2 6 4 2" xfId="3690" xr:uid="{BE4D1305-2E1E-4C31-ADE9-973C43454DE4}"/>
    <cellStyle name="Millares 2 6 4 3" xfId="3691" xr:uid="{72F76384-670F-4F69-89F0-61FC9BA474A9}"/>
    <cellStyle name="Millares 2 6 5" xfId="3692" xr:uid="{91974602-BDF8-4CBE-96A5-43708ECB59D4}"/>
    <cellStyle name="Millares 2 6 5 2" xfId="3693" xr:uid="{40AC4CEE-C706-492D-BF7F-ADDF9708E799}"/>
    <cellStyle name="Millares 2 6 6" xfId="3694" xr:uid="{CCF45662-5ADF-4DD1-9CF7-60D99D221CBC}"/>
    <cellStyle name="Millares 2 6 6 2" xfId="3695" xr:uid="{F190D361-85D3-4A93-95B5-513611D46687}"/>
    <cellStyle name="Millares 2 6 6 3" xfId="3696" xr:uid="{6EE9924D-9EA6-48AC-8138-AD5B7E3A49C4}"/>
    <cellStyle name="Millares 2 6 7" xfId="3697" xr:uid="{F3F19073-21F7-4B68-AD71-D66746BDBB7A}"/>
    <cellStyle name="Millares 2 6 7 2" xfId="3698" xr:uid="{4680F04A-C465-4079-841D-601EA88D8D5A}"/>
    <cellStyle name="Millares 2 6 8" xfId="3699" xr:uid="{1432B3BB-6DF4-4264-B72E-C1FC91A14ECB}"/>
    <cellStyle name="Millares 2 6 8 2" xfId="3700" xr:uid="{62344D60-0F92-4EC6-BD31-87D5223929CB}"/>
    <cellStyle name="Millares 2 6 9" xfId="3701" xr:uid="{F0E7DD2C-635F-480E-B393-4C0CFB1D0172}"/>
    <cellStyle name="Millares 2 7" xfId="918" xr:uid="{B859BF1C-C987-4EA8-846A-4D17344CBF13}"/>
    <cellStyle name="Millares 2 7 2" xfId="3703" xr:uid="{CB63B3E5-CEC6-4500-878F-0B5435534EB2}"/>
    <cellStyle name="Millares 2 7 3" xfId="3704" xr:uid="{9AD44535-5F13-4767-A98A-E650622A4A73}"/>
    <cellStyle name="Millares 2 7 4" xfId="3702" xr:uid="{4522821B-CB61-4B18-8EB2-B1C442A23703}"/>
    <cellStyle name="Millares 2 8" xfId="723" xr:uid="{A615A78C-26D4-4888-B3E6-03F72FA437AC}"/>
    <cellStyle name="Millares 2 8 10" xfId="7231" xr:uid="{61279028-D75C-4197-BC90-883F52F5740D}"/>
    <cellStyle name="Millares 2 8 10 2" xfId="12945" xr:uid="{90BF7EF2-4A95-4697-A36E-3DC7AFAB9EA2}"/>
    <cellStyle name="Millares 2 8 10 3" xfId="20040" xr:uid="{C53CC6DB-4588-4CB9-AD3E-0065F32582B3}"/>
    <cellStyle name="Millares 2 8 10 3 2" xfId="22948" xr:uid="{8B5BDAA8-21BD-4108-A3E3-22DEFADB455A}"/>
    <cellStyle name="Millares 2 8 10 3 2 2" xfId="28504" xr:uid="{915ABA48-1F49-4F85-993F-AB3BDE92138D}"/>
    <cellStyle name="Millares 2 8 10 3 2 3" xfId="33998" xr:uid="{DFEAA377-B18D-4960-9945-7E6517CE4194}"/>
    <cellStyle name="Millares 2 8 10 3 2 4" xfId="39482" xr:uid="{78716F3B-64A1-415A-966D-558EAF5AF7A4}"/>
    <cellStyle name="Millares 2 8 10 3 3" xfId="25775" xr:uid="{4D37F27C-CE7E-4F48-B81D-6CE56DB6B281}"/>
    <cellStyle name="Millares 2 8 10 3 4" xfId="31269" xr:uid="{DE252A06-701C-4E58-A720-5989276AD5AC}"/>
    <cellStyle name="Millares 2 8 10 3 5" xfId="36753" xr:uid="{0DC7B478-1A15-4420-8A6A-88A03CE87815}"/>
    <cellStyle name="Millares 2 8 10 4" xfId="7678" xr:uid="{28F3988D-038A-4CCC-AEED-1ED24514A1E1}"/>
    <cellStyle name="Millares 2 8 10 5" xfId="20328" xr:uid="{4FD51C39-4C95-49BE-A7A0-113DABBE8C24}"/>
    <cellStyle name="Millares 2 8 10 5 2" xfId="25884" xr:uid="{191C9138-239F-4149-93D5-EF8F8FD3E7AC}"/>
    <cellStyle name="Millares 2 8 10 5 3" xfId="31378" xr:uid="{BFEB55DB-894B-4722-92DF-803861586456}"/>
    <cellStyle name="Millares 2 8 10 5 4" xfId="36862" xr:uid="{F15110A2-0367-4BEE-ADCA-BC9F2FA679A4}"/>
    <cellStyle name="Millares 2 8 10 6" xfId="23155" xr:uid="{08E914A8-CF02-420E-90E3-73CC185556EB}"/>
    <cellStyle name="Millares 2 8 10 7" xfId="28647" xr:uid="{41BF7348-CEE5-4A32-BA4B-048D9F5DFD16}"/>
    <cellStyle name="Millares 2 8 10 8" xfId="34131" xr:uid="{A2441342-ADD7-4B3A-A2C3-B27EB3E5E9C9}"/>
    <cellStyle name="Millares 2 8 11" xfId="7554" xr:uid="{C5DEAD08-F47A-4636-BB6F-94B550D96212}"/>
    <cellStyle name="Millares 2 8 11 2" xfId="20248" xr:uid="{E8167D53-E9FC-4AC9-8E6F-2FD4DFBC217E}"/>
    <cellStyle name="Millares 2 8 11 2 2" xfId="22982" xr:uid="{FB478A9E-4987-4D41-99D4-0D5D44956310}"/>
    <cellStyle name="Millares 2 8 11 2 2 2" xfId="28538" xr:uid="{2B43C74F-C77A-4237-8421-18820201EBFD}"/>
    <cellStyle name="Millares 2 8 11 2 2 3" xfId="34032" xr:uid="{55658C09-3BE1-454D-90A4-1331171BB762}"/>
    <cellStyle name="Millares 2 8 11 2 2 4" xfId="39516" xr:uid="{2C9ACACF-8CA8-4AC8-B0B1-AECC91826EDB}"/>
    <cellStyle name="Millares 2 8 11 2 3" xfId="25809" xr:uid="{F974DAF9-4E68-41C3-9AB7-32D6E77838BF}"/>
    <cellStyle name="Millares 2 8 11 2 4" xfId="31303" xr:uid="{B18FF6C2-568A-4FE4-AAC8-396776694069}"/>
    <cellStyle name="Millares 2 8 11 2 5" xfId="36787" xr:uid="{672A51E0-DB0D-40AD-B5E7-D609819B3D1F}"/>
    <cellStyle name="Millares 2 8 11 3" xfId="20438" xr:uid="{987B9BA7-D0AC-4B26-8C3A-31342223559D}"/>
    <cellStyle name="Millares 2 8 11 3 2" xfId="25994" xr:uid="{E823A8A2-CE9B-47BD-997F-36591351FD8A}"/>
    <cellStyle name="Millares 2 8 11 3 3" xfId="31488" xr:uid="{122BF66D-D7EE-4BA9-93AF-54DE2F6B3003}"/>
    <cellStyle name="Millares 2 8 11 3 4" xfId="36972" xr:uid="{C050D9B6-1F30-4234-8EB6-E46F9CE012EF}"/>
    <cellStyle name="Millares 2 8 11 4" xfId="23265" xr:uid="{FDA76EFD-20F2-4FFC-8D17-A03977DB8E7E}"/>
    <cellStyle name="Millares 2 8 11 5" xfId="28757" xr:uid="{FF3367BF-BBE2-4987-90E7-297173AA8890}"/>
    <cellStyle name="Millares 2 8 11 6" xfId="34241" xr:uid="{DD4A7FB6-CD2E-4716-BF69-B6EB0823FBA2}"/>
    <cellStyle name="Millares 2 8 12" xfId="7601" xr:uid="{FDE75E7A-EFA6-480E-B418-8DD4C8C63698}"/>
    <cellStyle name="Millares 2 8 12 2" xfId="20485" xr:uid="{B4766A57-1782-4616-BD78-432F9C8902BB}"/>
    <cellStyle name="Millares 2 8 12 2 2" xfId="26041" xr:uid="{2010545D-1DFC-4360-BB0E-0191A46BA1BF}"/>
    <cellStyle name="Millares 2 8 12 2 3" xfId="31535" xr:uid="{6E20B1D4-05CC-4366-8FFB-7DEECBA96F71}"/>
    <cellStyle name="Millares 2 8 12 2 4" xfId="37019" xr:uid="{39BCA406-F78A-4E95-944D-D7BF8BBC9E6D}"/>
    <cellStyle name="Millares 2 8 12 3" xfId="23312" xr:uid="{FFFF87B9-D91B-4B16-8208-6AD133651673}"/>
    <cellStyle name="Millares 2 8 12 4" xfId="28806" xr:uid="{0AE62646-DE50-4C8E-ABC6-4FB2BB25451F}"/>
    <cellStyle name="Millares 2 8 12 5" xfId="34290" xr:uid="{6D572352-AA99-4631-AC0D-008A176A1C5E}"/>
    <cellStyle name="Millares 2 8 13" xfId="3705" xr:uid="{7B476BE3-9952-4C3E-A44B-05D202C1137C}"/>
    <cellStyle name="Millares 2 8 2" xfId="3706" xr:uid="{AA4FDB9C-9C3B-4CC6-AE6D-87C3AFB19345}"/>
    <cellStyle name="Millares 2 8 2 2" xfId="3707" xr:uid="{08D86576-A794-4DEF-972D-8521CDF712BD}"/>
    <cellStyle name="Millares 2 8 2 3" xfId="3708" xr:uid="{F994ED00-6D96-4D0C-AC53-7630BF31498B}"/>
    <cellStyle name="Millares 2 8 3" xfId="3709" xr:uid="{A51B5C61-379A-4DC9-A23B-76A2259754B3}"/>
    <cellStyle name="Millares 2 8 3 2" xfId="3710" xr:uid="{54F2BD4F-FF88-4C16-8141-AC0D1971EAEA}"/>
    <cellStyle name="Millares 2 8 3 2 2" xfId="3711" xr:uid="{BC130B57-723E-4651-B041-E4A4AE042555}"/>
    <cellStyle name="Millares 2 8 3 3" xfId="3712" xr:uid="{AAF946D4-439A-4068-812B-0735A235526A}"/>
    <cellStyle name="Millares 2 8 3 3 2" xfId="3713" xr:uid="{4409EB92-71E5-4D62-82A3-5484136BE6E7}"/>
    <cellStyle name="Millares 2 8 3 4" xfId="3714" xr:uid="{50E4BB8C-6544-443B-9BE7-FD662E50CB4F}"/>
    <cellStyle name="Millares 2 8 3 4 2" xfId="3715" xr:uid="{FE638370-38A7-4B52-8425-EDB503CAB56D}"/>
    <cellStyle name="Millares 2 8 3 5" xfId="3716" xr:uid="{67E980AA-CCE8-4157-9BCD-C18930D80164}"/>
    <cellStyle name="Millares 2 8 4" xfId="3717" xr:uid="{B1DA38D0-386A-4504-8162-24BFD2666B85}"/>
    <cellStyle name="Millares 2 8 4 2" xfId="3718" xr:uid="{136108D0-23EC-4B03-B5C5-B54E6AA7D87E}"/>
    <cellStyle name="Millares 2 8 4 3" xfId="3719" xr:uid="{53C2AF3A-59D0-40DA-83B3-A0CD6ACCEF03}"/>
    <cellStyle name="Millares 2 8 5" xfId="3720" xr:uid="{ABBDC229-2600-4BAF-A625-679C6962F036}"/>
    <cellStyle name="Millares 2 8 5 2" xfId="3721" xr:uid="{B8467399-2C42-42B2-9E6F-0A0660A01333}"/>
    <cellStyle name="Millares 2 8 5 3" xfId="3722" xr:uid="{6E1C5302-5676-4D6E-AF0B-6BCE22C2A7CF}"/>
    <cellStyle name="Millares 2 8 6" xfId="3723" xr:uid="{A825F4C4-442E-4B65-82A0-7CD2EE2CD3D4}"/>
    <cellStyle name="Millares 2 8 6 2" xfId="3724" xr:uid="{C8C48AA3-0D9C-45A9-B53B-21CBE72660ED}"/>
    <cellStyle name="Millares 2 8 6 3" xfId="3725" xr:uid="{14AFDE4F-6BA6-4455-BB46-D1288F29869E}"/>
    <cellStyle name="Millares 2 8 7" xfId="3726" xr:uid="{8F444331-FA51-410D-8F16-4E628E18DF0C}"/>
    <cellStyle name="Millares 2 8 8" xfId="3727" xr:uid="{86B4AEC4-78E9-4353-8A32-93EBB4585282}"/>
    <cellStyle name="Millares 2 8 9" xfId="3728" xr:uid="{83374FCF-A28E-4E9A-B7A8-85526DD364E0}"/>
    <cellStyle name="Millares 2 9" xfId="3729" xr:uid="{FD68710C-03DE-42F0-9282-CD378D61ED56}"/>
    <cellStyle name="Millares 2 9 2" xfId="3730" xr:uid="{F2E6C7D6-2B80-4BF0-9595-952634A98BEC}"/>
    <cellStyle name="Millares 2 9 3" xfId="3731" xr:uid="{4729690F-1392-4107-B049-5803D9E20943}"/>
    <cellStyle name="Millares 2 9 3 2" xfId="3732" xr:uid="{61BC9077-91F8-43D9-B0EF-A682A9D00BDE}"/>
    <cellStyle name="Millares 2 9 3 2 2" xfId="3733" xr:uid="{7F6786F1-5AB6-4C4D-9C41-2F54EFDB53D4}"/>
    <cellStyle name="Millares 2 9 3 3" xfId="3734" xr:uid="{229FC817-DC28-48AC-889C-A29F362F2819}"/>
    <cellStyle name="Millares 2 9 4" xfId="3735" xr:uid="{2084C5AE-DAB8-4265-AA7B-6DEA6923C4DD}"/>
    <cellStyle name="Millares 2 9 4 2" xfId="3736" xr:uid="{DF7D2EA6-7D57-43D3-BD45-75A7F52A852B}"/>
    <cellStyle name="Millares 2 9 4 2 2" xfId="3737" xr:uid="{C2B949A9-C8E5-4013-9908-AB12ACEB49F3}"/>
    <cellStyle name="Millares 2 9 4 3" xfId="3738" xr:uid="{DCBF84F5-49CF-4FF1-979A-ED9F2EC807AA}"/>
    <cellStyle name="Millares 2 9 5" xfId="3739" xr:uid="{47B5C8A1-D346-4EAF-81B4-0B40B0C33D9A}"/>
    <cellStyle name="Millares 2 9 5 2" xfId="3740" xr:uid="{CC2D8B3A-4CA5-4892-8358-70046ACCFD57}"/>
    <cellStyle name="Millares 2 9 6" xfId="3741" xr:uid="{B737E962-A450-4F9F-B5C4-13EF2745AD42}"/>
    <cellStyle name="Millares 2 9 7" xfId="3742" xr:uid="{B201FC78-F53A-4E41-BE6F-51612EFDD9C0}"/>
    <cellStyle name="Millares 2 9 8" xfId="3743" xr:uid="{AB011E6A-87E1-43A7-B38B-EB34E20DDBED}"/>
    <cellStyle name="Millares 20" xfId="360" xr:uid="{EA134CE6-1F21-4EBC-A6D8-CB7CACF0B1AC}"/>
    <cellStyle name="Millares 20 10" xfId="600" xr:uid="{91EE10BC-C121-42F1-A28C-5CFC1ABC4251}"/>
    <cellStyle name="Millares 20 11" xfId="40749" xr:uid="{F778B3BD-AEF0-469E-8D63-FA68760E7FF3}"/>
    <cellStyle name="Millares 20 2" xfId="721" xr:uid="{35D4373B-4CE0-42D0-9964-D75CED2A4966}"/>
    <cellStyle name="Millares 20 2 2" xfId="3746" xr:uid="{39A6BDE9-7E7B-4841-9FAC-ED86300D0F25}"/>
    <cellStyle name="Millares 20 2 2 2" xfId="3747" xr:uid="{88577DA6-EC5E-407C-A618-DB660A8E69C7}"/>
    <cellStyle name="Millares 20 2 3" xfId="3748" xr:uid="{81069DBD-0DAE-4DD8-A25A-3B42725B212F}"/>
    <cellStyle name="Millares 20 2 4" xfId="3745" xr:uid="{9DB2963C-34C2-4974-A038-90364D23AE7F}"/>
    <cellStyle name="Millares 20 3" xfId="3749" xr:uid="{BB13C401-D5DA-4499-BD86-00DED07AB352}"/>
    <cellStyle name="Millares 20 3 2" xfId="3750" xr:uid="{357E6AD8-3679-48E2-87A7-E703083134AB}"/>
    <cellStyle name="Millares 20 3 2 2" xfId="3751" xr:uid="{EBC062B6-7041-4625-A83A-A8AA07AFE4C1}"/>
    <cellStyle name="Millares 20 3 3" xfId="3752" xr:uid="{1D915F94-1CB8-44F4-BE4C-1257F29F140A}"/>
    <cellStyle name="Millares 20 3 3 2" xfId="3753" xr:uid="{5674508F-7790-438B-A693-2C94584E804D}"/>
    <cellStyle name="Millares 20 3 4" xfId="3754" xr:uid="{1178A45F-8CEE-45AF-A05C-F943E59949A6}"/>
    <cellStyle name="Millares 20 3 5" xfId="3755" xr:uid="{5504A429-788C-4B52-947A-C8BEAD81C8C2}"/>
    <cellStyle name="Millares 20 3 6" xfId="3756" xr:uid="{4C5D001B-B07C-4E31-B06B-5F37331B3C3E}"/>
    <cellStyle name="Millares 20 4" xfId="3757" xr:uid="{606A14DA-0A52-42F9-8DAE-F0ED4676932C}"/>
    <cellStyle name="Millares 20 4 2" xfId="3758" xr:uid="{DCC5A04A-D845-4AAC-934F-E4E467C3D0D8}"/>
    <cellStyle name="Millares 20 5" xfId="3759" xr:uid="{B1DFC851-D81A-4B22-8238-3C769CD01A3A}"/>
    <cellStyle name="Millares 20 5 2" xfId="3760" xr:uid="{23A218A4-599A-45BC-8D31-6989333EFCA2}"/>
    <cellStyle name="Millares 20 5 3" xfId="3761" xr:uid="{85205DDB-9930-4709-A47D-3D5AB307AC1A}"/>
    <cellStyle name="Millares 20 6" xfId="3762" xr:uid="{783A8AC2-EE2E-433B-9124-956BDF968D28}"/>
    <cellStyle name="Millares 20 6 2" xfId="3763" xr:uid="{F1E1E969-955D-40CA-869D-E9A8D56223D1}"/>
    <cellStyle name="Millares 20 7" xfId="3764" xr:uid="{6A0E45EB-86E4-4215-837B-CD37D0BAF5B1}"/>
    <cellStyle name="Millares 20 7 2" xfId="3765" xr:uid="{193A7F80-AA9F-4839-8517-C1607C5C3394}"/>
    <cellStyle name="Millares 20 8" xfId="3766" xr:uid="{6711D947-3966-42A6-8FE6-430B885B8A4B}"/>
    <cellStyle name="Millares 20 8 2" xfId="3767" xr:uid="{894E1910-52D8-404C-8FD7-4CEF2317B273}"/>
    <cellStyle name="Millares 20 9" xfId="3744" xr:uid="{60C8B700-D2FF-4B47-9873-31AF9E4F7F17}"/>
    <cellStyle name="Millares 200" xfId="3768" xr:uid="{9E8AC6A5-6531-428D-8439-CAD0BB8DF36D}"/>
    <cellStyle name="Millares 200 2" xfId="3769" xr:uid="{23A1E26D-CE57-4CC3-B729-078D44098DFA}"/>
    <cellStyle name="Millares 200 3" xfId="3770" xr:uid="{73566BBE-21C4-4B1A-9678-BB0477C37F43}"/>
    <cellStyle name="Millares 200 4" xfId="3771" xr:uid="{E91E81AB-89E3-429F-A0DE-8D5DE16E033E}"/>
    <cellStyle name="Millares 201" xfId="3772" xr:uid="{542B41A7-B0A3-43F1-8BCB-0B87937CC813}"/>
    <cellStyle name="Millares 201 2" xfId="3773" xr:uid="{8F52C536-5340-4BAB-A5C3-5DF593E77A6E}"/>
    <cellStyle name="Millares 201 3" xfId="3774" xr:uid="{25F61974-BDE2-4CC7-AE5E-941D31A7E5AC}"/>
    <cellStyle name="Millares 201 4" xfId="3775" xr:uid="{D90EDBB9-AAC7-4820-9A2C-0075B4604FEF}"/>
    <cellStyle name="Millares 202" xfId="3776" xr:uid="{6B4B0B2D-8EE2-408A-B4CD-3B2F9A4DFE90}"/>
    <cellStyle name="Millares 202 2" xfId="3777" xr:uid="{BB059FFD-6880-4D24-8B01-1235CC499C79}"/>
    <cellStyle name="Millares 202 2 2" xfId="3778" xr:uid="{7F29201F-2E90-4C0E-AD70-9DA1B635B937}"/>
    <cellStyle name="Millares 202 3" xfId="3779" xr:uid="{DA57EB3F-5269-4343-BBA3-8BE7455066CF}"/>
    <cellStyle name="Millares 202 4" xfId="3780" xr:uid="{F8171262-E6E0-4B3B-9074-3E9460D3BD0E}"/>
    <cellStyle name="Millares 203" xfId="3781" xr:uid="{FFBAB5DF-427E-4A55-A05E-CB05C1980AED}"/>
    <cellStyle name="Millares 203 2" xfId="3782" xr:uid="{8BA2FFD7-E1E2-49A4-A821-5B57486A901E}"/>
    <cellStyle name="Millares 203 2 2" xfId="3783" xr:uid="{24BE14C0-C229-40A2-99B0-62A3144B7267}"/>
    <cellStyle name="Millares 203 3" xfId="3784" xr:uid="{DE7F6DBA-6B1C-42AC-994F-C7E743F55A4F}"/>
    <cellStyle name="Millares 203 4" xfId="3785" xr:uid="{A13F9100-4082-4FF2-8636-C1D54C671AD9}"/>
    <cellStyle name="Millares 204" xfId="3786" xr:uid="{8FEC4491-4136-4EA0-A498-442E54939B07}"/>
    <cellStyle name="Millares 204 2" xfId="3787" xr:uid="{3C32D73D-6E01-4AB5-B683-2F6862422ECB}"/>
    <cellStyle name="Millares 204 3" xfId="3788" xr:uid="{94E5A070-F858-41EE-BE6C-CC1391DCE325}"/>
    <cellStyle name="Millares 204 4" xfId="3789" xr:uid="{950EB273-66A4-44B9-A26C-5EFE72E8114A}"/>
    <cellStyle name="Millares 205" xfId="3790" xr:uid="{EF0D68F3-CFD5-4B66-A2D1-92E7C7A3E051}"/>
    <cellStyle name="Millares 205 2" xfId="3791" xr:uid="{9B2B3262-F69E-4000-B859-BCDEFF12676F}"/>
    <cellStyle name="Millares 205 2 2" xfId="3792" xr:uid="{9AA3DBBA-8E88-40A4-8360-A60F727366F2}"/>
    <cellStyle name="Millares 205 2 3" xfId="3793" xr:uid="{5CA144B1-5E0A-4307-B76C-13BA0F84BFCB}"/>
    <cellStyle name="Millares 205 3" xfId="3794" xr:uid="{5EF6E89C-4705-45DD-A228-5D015769C94A}"/>
    <cellStyle name="Millares 205 4" xfId="3795" xr:uid="{CA2122DB-994B-431E-B09C-31B1984FEAB6}"/>
    <cellStyle name="Millares 205 4 2" xfId="12946" xr:uid="{00B32270-9371-4ACE-A48B-3473EB771087}"/>
    <cellStyle name="Millares 205 4 3" xfId="15718" xr:uid="{0DF273EE-3863-4EB6-AB9D-3BA14C959A88}"/>
    <cellStyle name="Millares 205 5" xfId="3796" xr:uid="{5CBA9B12-494A-4144-BF4A-3FF484E8ACBA}"/>
    <cellStyle name="Millares 205 6" xfId="15717" xr:uid="{B1699815-BEBF-4627-AAE7-89E9C79F8898}"/>
    <cellStyle name="Millares 206" xfId="3797" xr:uid="{F9AC38D3-8657-4651-9C32-2491662ED1E4}"/>
    <cellStyle name="Millares 206 2" xfId="3798" xr:uid="{B6962F17-43C8-478F-B462-5016F52DF1A5}"/>
    <cellStyle name="Millares 206 2 2" xfId="3799" xr:uid="{CFA9BBE4-092D-4195-B049-FDE35A4EE9BD}"/>
    <cellStyle name="Millares 206 2 3" xfId="3800" xr:uid="{7A161EA1-828E-4833-B9A1-FC0B6FD49C9F}"/>
    <cellStyle name="Millares 206 3" xfId="3801" xr:uid="{FE74FF3A-7FDB-4C70-969D-6D90C8AE8C0F}"/>
    <cellStyle name="Millares 206 4" xfId="3802" xr:uid="{45606D8D-40C1-480F-8207-EFD55619BE4B}"/>
    <cellStyle name="Millares 206 4 2" xfId="12947" xr:uid="{53B8048E-3FB6-4D82-B4A8-A0AFFBAC1E8B}"/>
    <cellStyle name="Millares 206 4 3" xfId="15720" xr:uid="{FBBA2DF1-A266-460D-ADCB-771448F96E19}"/>
    <cellStyle name="Millares 206 5" xfId="3803" xr:uid="{B02EEC60-14D5-4214-83CC-0AC67493601B}"/>
    <cellStyle name="Millares 206 6" xfId="15719" xr:uid="{23C9B3B5-0576-4CCC-8222-DD913A8AB770}"/>
    <cellStyle name="Millares 207" xfId="3804" xr:uid="{40278F2F-A82F-45A3-85A6-2364838DCEC1}"/>
    <cellStyle name="Millares 207 2" xfId="3805" xr:uid="{5D06D7CD-AD79-4446-9874-5AB7B2B41359}"/>
    <cellStyle name="Millares 207 2 2" xfId="3806" xr:uid="{5377168F-F778-4B29-A06C-1041DDB5A9BA}"/>
    <cellStyle name="Millares 207 3" xfId="3807" xr:uid="{7AD29668-E184-4778-B8DD-5533C5B3946A}"/>
    <cellStyle name="Millares 207 4" xfId="3808" xr:uid="{4F95F240-025E-47D2-B8A8-2D2A1693DAC1}"/>
    <cellStyle name="Millares 207 4 2" xfId="12949" xr:uid="{F6F94A54-D6CA-4EA1-AB4A-EC55AFA3E64B}"/>
    <cellStyle name="Millares 207 4 3" xfId="15722" xr:uid="{459C1C36-200D-46F4-BA85-0D47ACC8B8D0}"/>
    <cellStyle name="Millares 207 5" xfId="3809" xr:uid="{4077493A-110D-4C00-98C4-873BCBA20C4B}"/>
    <cellStyle name="Millares 207 6" xfId="12948" xr:uid="{6C91437E-B533-4534-B63F-E55091EF86C2}"/>
    <cellStyle name="Millares 207 7" xfId="15721" xr:uid="{C329F7E6-1745-480D-8EBC-94835AF924BC}"/>
    <cellStyle name="Millares 208" xfId="3810" xr:uid="{330359E0-67AE-4543-B52E-0B1925F895B1}"/>
    <cellStyle name="Millares 208 2" xfId="3811" xr:uid="{3F112BB3-5034-462A-8641-0008AD2C8926}"/>
    <cellStyle name="Millares 208 2 2" xfId="3812" xr:uid="{604E2EE8-7344-4D69-B1DB-16AA7D1F5520}"/>
    <cellStyle name="Millares 208 3" xfId="3813" xr:uid="{D496BAFF-B14B-4614-A38E-9C5AECC6A14B}"/>
    <cellStyle name="Millares 208 4" xfId="3814" xr:uid="{58F7217F-549F-476D-AAA2-A1B0699CC25A}"/>
    <cellStyle name="Millares 208 4 2" xfId="12951" xr:uid="{87893B9B-5D0E-4199-88D8-2EA5BF2A900F}"/>
    <cellStyle name="Millares 208 4 3" xfId="15724" xr:uid="{03E05267-9A85-44D3-A996-2EFA91A92A03}"/>
    <cellStyle name="Millares 208 5" xfId="3815" xr:uid="{B86F8BE6-8721-4204-B057-6DB9EA7390D6}"/>
    <cellStyle name="Millares 208 6" xfId="12950" xr:uid="{CA3E1897-328C-4642-8045-C1191EC5CBEC}"/>
    <cellStyle name="Millares 208 7" xfId="15723" xr:uid="{522A6AF9-7170-411F-B18A-5815486284DC}"/>
    <cellStyle name="Millares 209" xfId="3816" xr:uid="{599AD087-B307-4E92-A47E-27AE0DE76EEB}"/>
    <cellStyle name="Millares 209 2" xfId="3817" xr:uid="{440C5EA0-E33D-47FF-9051-F6E786DDD75D}"/>
    <cellStyle name="Millares 209 2 2" xfId="3818" xr:uid="{1963B685-D402-4D28-AAB8-DEBC8A293CCE}"/>
    <cellStyle name="Millares 209 2 3" xfId="3819" xr:uid="{12FD61CF-7FA5-4EDF-A966-C58C24482FBC}"/>
    <cellStyle name="Millares 209 3" xfId="3820" xr:uid="{2933AE4C-A2BF-48DB-914C-1EBFD8426A81}"/>
    <cellStyle name="Millares 209 3 2" xfId="12953" xr:uid="{4AD7DF56-BBEF-4B3B-A7BB-CB4C21402003}"/>
    <cellStyle name="Millares 209 3 3" xfId="15726" xr:uid="{8963721D-BDF6-4437-8F60-17F35AF8FC4F}"/>
    <cellStyle name="Millares 209 4" xfId="3821" xr:uid="{666C07E8-07FC-4FE1-A2E7-728FAAD47553}"/>
    <cellStyle name="Millares 209 5" xfId="12952" xr:uid="{58B092D8-8EDB-46C1-B99D-C9E171E5D89D}"/>
    <cellStyle name="Millares 209 6" xfId="15725" xr:uid="{0503A1D0-29E8-4450-AD38-A4E959B25D1E}"/>
    <cellStyle name="Millares 21" xfId="362" xr:uid="{F8A52D1C-9F45-4E6D-A75B-6CFA28536B59}"/>
    <cellStyle name="Millares 21 2" xfId="382" xr:uid="{A3269E03-0D4A-4175-90BF-FB0DF1AEC655}"/>
    <cellStyle name="Millares 21 2 2" xfId="3824" xr:uid="{2B8C1540-80F0-4361-8E56-680209DD49F7}"/>
    <cellStyle name="Millares 21 2 3" xfId="3823" xr:uid="{4757E4AC-FCB4-4DE1-9812-8C647715195B}"/>
    <cellStyle name="Millares 21 3" xfId="3825" xr:uid="{BF0E195C-2F70-466E-B9C9-ED5F9D7CDAB5}"/>
    <cellStyle name="Millares 21 4" xfId="3822" xr:uid="{050C5A7D-F5AC-46D9-BF7D-38E1D93E5604}"/>
    <cellStyle name="Millares 210" xfId="3826" xr:uid="{1AF525E4-9B26-4917-934C-44C361EAD6DC}"/>
    <cellStyle name="Millares 210 2" xfId="3827" xr:uid="{2CEC1900-C7C2-4ECB-985F-21F5464B0E7B}"/>
    <cellStyle name="Millares 210 2 2" xfId="3828" xr:uid="{F89AB24A-DDC8-4671-A2E8-DA26ECF6F3F6}"/>
    <cellStyle name="Millares 210 2 3" xfId="3829" xr:uid="{5778A028-D9E4-4440-8953-55393B190FE4}"/>
    <cellStyle name="Millares 210 3" xfId="3830" xr:uid="{47C3D800-BEBB-4301-813E-69E6898F2A6F}"/>
    <cellStyle name="Millares 210 3 2" xfId="12955" xr:uid="{2F699365-4D62-427D-83CA-3020B22D3228}"/>
    <cellStyle name="Millares 210 3 3" xfId="15728" xr:uid="{1CA93DF5-5459-45BB-BB5C-97B72ACDE4E4}"/>
    <cellStyle name="Millares 210 4" xfId="3831" xr:uid="{8132F301-51D6-4537-971E-BF0925BCA209}"/>
    <cellStyle name="Millares 210 5" xfId="12954" xr:uid="{2C8D326B-A087-4D06-B58B-EA06618A32A2}"/>
    <cellStyle name="Millares 210 6" xfId="15727" xr:uid="{BAA2FF40-8D35-43C8-A02C-C3B3F59772FA}"/>
    <cellStyle name="Millares 211" xfId="3832" xr:uid="{D36875B0-8901-469C-A1EC-2C8943ED2906}"/>
    <cellStyle name="Millares 211 2" xfId="3833" xr:uid="{753D975B-B233-4C63-BD7F-D93949861354}"/>
    <cellStyle name="Millares 211 3" xfId="3834" xr:uid="{4FEC066D-497F-42F0-B197-4E2EBE0C5F63}"/>
    <cellStyle name="Millares 211 3 2" xfId="12957" xr:uid="{66984A74-2547-4E2E-B5DC-39F466D42998}"/>
    <cellStyle name="Millares 211 3 3" xfId="15730" xr:uid="{BAE8FAF9-420D-4381-BC8B-0C30EE47FF41}"/>
    <cellStyle name="Millares 211 4" xfId="3835" xr:uid="{36FB0845-E337-4235-A8F9-E45FBE6BE0B1}"/>
    <cellStyle name="Millares 211 5" xfId="12956" xr:uid="{1C4CC04E-B132-4BFF-BB1F-48C9FC74E9F7}"/>
    <cellStyle name="Millares 211 6" xfId="15729" xr:uid="{04BC77F2-5475-48ED-BE65-E6FBA053152B}"/>
    <cellStyle name="Millares 212" xfId="611" xr:uid="{27E0533C-BEF5-4FDB-9F76-10F682F20B77}"/>
    <cellStyle name="Millares 212 2" xfId="693" xr:uid="{E35B9E71-9BD5-4062-AC2B-0B33CA1AD788}"/>
    <cellStyle name="Millares 212 2 2" xfId="3836" xr:uid="{84D1326F-5A50-466C-996D-332752ECEC45}"/>
    <cellStyle name="Millares 212 3" xfId="3837" xr:uid="{B501A065-228B-49DA-8C03-4938BD112B92}"/>
    <cellStyle name="Millares 212 3 2" xfId="12959" xr:uid="{9A2F7210-1F25-4ECC-A1F9-636D696884BE}"/>
    <cellStyle name="Millares 212 3 3" xfId="15732" xr:uid="{E1232187-1986-4EBB-A0F6-5BB9B5587AE2}"/>
    <cellStyle name="Millares 212 4" xfId="3838" xr:uid="{FAA95678-030E-4379-ABBD-FAE0A4C4ABAA}"/>
    <cellStyle name="Millares 212 5" xfId="12958" xr:uid="{7974F646-07AA-426E-B57A-DE07B45C92B0}"/>
    <cellStyle name="Millares 212 6" xfId="15731" xr:uid="{76837A32-2219-435E-8166-1F0B53F0F4EA}"/>
    <cellStyle name="Millares 212 7" xfId="40441" xr:uid="{7D5EBA16-E730-43A7-953B-19DFDE4EE252}"/>
    <cellStyle name="Millares 213" xfId="3839" xr:uid="{C8E9425A-FADA-4D1E-9A4A-83945FBD0E9C}"/>
    <cellStyle name="Millares 213 2" xfId="3840" xr:uid="{F86ACB07-FB51-4117-9435-7494AF63236B}"/>
    <cellStyle name="Millares 213 3" xfId="3841" xr:uid="{0AFB4D1E-0A79-4FC5-BFA3-7F48858D0A60}"/>
    <cellStyle name="Millares 213 3 2" xfId="12961" xr:uid="{4C664E1C-2989-4D20-91E8-9FA48B53574B}"/>
    <cellStyle name="Millares 213 3 3" xfId="15734" xr:uid="{65180791-42A6-4185-B655-8AD05F89CA39}"/>
    <cellStyle name="Millares 213 4" xfId="3842" xr:uid="{4EE5E29E-A613-448F-BDAD-60A7FF478DCD}"/>
    <cellStyle name="Millares 213 5" xfId="12960" xr:uid="{32116368-1927-4BB7-96B3-1F4AE91F5B06}"/>
    <cellStyle name="Millares 213 6" xfId="15733" xr:uid="{F310FD27-8F62-462E-A01E-10D2189AF274}"/>
    <cellStyle name="Millares 214" xfId="3843" xr:uid="{2FAAD2D8-8D7B-4C5F-9B84-B12D3377CC05}"/>
    <cellStyle name="Millares 214 2" xfId="3844" xr:uid="{A6DF11FA-A9D1-4694-9FE3-E6C00F1FACEE}"/>
    <cellStyle name="Millares 214 3" xfId="3845" xr:uid="{4D9DCAF7-72A2-4BDE-93C4-87B76F60FFFB}"/>
    <cellStyle name="Millares 214 3 2" xfId="12963" xr:uid="{FA33A2BF-57F6-4899-B439-9A78ACEF5804}"/>
    <cellStyle name="Millares 214 3 3" xfId="15736" xr:uid="{F482D708-FD1C-42F4-9C68-39B1FAE53B2E}"/>
    <cellStyle name="Millares 214 4" xfId="3846" xr:uid="{1BC5A9AF-7728-46CE-8C66-BE8CB209821B}"/>
    <cellStyle name="Millares 214 5" xfId="12962" xr:uid="{B1223612-5306-4429-AA60-6A76063191A7}"/>
    <cellStyle name="Millares 214 6" xfId="15735" xr:uid="{E8E16899-4CCD-4580-8DB8-C0021D4079F2}"/>
    <cellStyle name="Millares 215" xfId="3847" xr:uid="{4F6FD89B-2A61-4EE4-81D3-DE84D0DC0286}"/>
    <cellStyle name="Millares 215 2" xfId="3848" xr:uid="{401E6959-A103-482E-B7BF-21AB701A7C8A}"/>
    <cellStyle name="Millares 215 3" xfId="3849" xr:uid="{90C51F0C-D7DA-41BF-A524-CF16645C3A2D}"/>
    <cellStyle name="Millares 215 4" xfId="3850" xr:uid="{6EEE8CF8-E9CC-4649-8107-DCEB51DE223B}"/>
    <cellStyle name="Millares 216" xfId="3851" xr:uid="{1F4EA9D0-43EC-4BF2-97CC-CE6319A43BBD}"/>
    <cellStyle name="Millares 216 2" xfId="3852" xr:uid="{6B9DB819-85B7-463C-9B87-1C79CA8D0D17}"/>
    <cellStyle name="Millares 216 3" xfId="3853" xr:uid="{67E0FEA7-80B2-473C-BE9E-AB980C5242DF}"/>
    <cellStyle name="Millares 216 4" xfId="3854" xr:uid="{54AB7706-54D4-40F2-906C-47DCCE15A75D}"/>
    <cellStyle name="Millares 217" xfId="3855" xr:uid="{097D7DAB-6C29-4348-9536-91A630D754B2}"/>
    <cellStyle name="Millares 217 2" xfId="3856" xr:uid="{8A7D6ED6-976A-4A19-9B12-797D69800A94}"/>
    <cellStyle name="Millares 217 3" xfId="3857" xr:uid="{D6593C13-9B00-46E9-A71D-DE828D263630}"/>
    <cellStyle name="Millares 217 4" xfId="3858" xr:uid="{473DEF58-E681-4BB8-B485-BB0671256CB6}"/>
    <cellStyle name="Millares 218" xfId="3859" xr:uid="{96F4A492-B509-4621-B35E-F33A9DE3B61B}"/>
    <cellStyle name="Millares 218 2" xfId="3860" xr:uid="{5DC615FB-95FB-4D55-9F7A-D1E6C6C3D551}"/>
    <cellStyle name="Millares 218 3" xfId="3861" xr:uid="{26C942DC-B4BE-4DD9-A341-A6157B546DCA}"/>
    <cellStyle name="Millares 218 4" xfId="3862" xr:uid="{F511BA05-E317-4C4F-A168-495FFB66F6B8}"/>
    <cellStyle name="Millares 219" xfId="3863" xr:uid="{FF592091-1AE8-4413-8C8F-4076E4283C08}"/>
    <cellStyle name="Millares 219 2" xfId="3864" xr:uid="{A6161286-4ABF-45B7-8ADF-0279D7DDB92F}"/>
    <cellStyle name="Millares 219 3" xfId="3865" xr:uid="{2E5ECAEB-8E15-413F-98C4-274D72279033}"/>
    <cellStyle name="Millares 219 4" xfId="3866" xr:uid="{ECEBA3C0-5253-46A5-A3AB-AFAF21FA89DC}"/>
    <cellStyle name="Millares 22" xfId="601" xr:uid="{B18FDEDA-8A60-47BF-A0FC-754A12D42861}"/>
    <cellStyle name="Millares 22 2" xfId="3868" xr:uid="{0DF237B1-5900-4E2B-8E47-6E7DDFC37DA1}"/>
    <cellStyle name="Millares 22 2 2" xfId="3869" xr:uid="{BFC4FBE5-E5AB-4D74-805A-071138D6D68E}"/>
    <cellStyle name="Millares 22 2 2 2" xfId="3870" xr:uid="{7B30E290-42AA-466B-A9B1-FB65B20B1F87}"/>
    <cellStyle name="Millares 22 2 3" xfId="3871" xr:uid="{C50CCDD7-9086-40E7-9913-BC6D2E0DD521}"/>
    <cellStyle name="Millares 22 3" xfId="3872" xr:uid="{ED52F466-9992-4EAA-8952-4A96B03286C9}"/>
    <cellStyle name="Millares 22 3 2" xfId="3873" xr:uid="{6595A04E-DBC6-4203-AFA3-ED867EA4D607}"/>
    <cellStyle name="Millares 22 3 2 2" xfId="3874" xr:uid="{201AA4DF-1332-4AA5-AE26-893F5331E720}"/>
    <cellStyle name="Millares 22 3 3" xfId="3875" xr:uid="{B108A498-98D6-42C4-B089-7B7974D13B02}"/>
    <cellStyle name="Millares 22 3 3 2" xfId="3876" xr:uid="{A20F03AF-0FD2-4531-8AB9-785FE954900E}"/>
    <cellStyle name="Millares 22 3 4" xfId="3877" xr:uid="{16C47FB0-E2CE-4FC3-8E6A-5677C5908CA6}"/>
    <cellStyle name="Millares 22 3 5" xfId="3878" xr:uid="{56CC1F99-9C23-4FF7-8F53-8F1935874B04}"/>
    <cellStyle name="Millares 22 4" xfId="3879" xr:uid="{A32E819A-A51C-44A0-8F7B-10D77DA574DF}"/>
    <cellStyle name="Millares 22 4 2" xfId="3880" xr:uid="{F1D788D6-0458-4ECE-8B4F-520F337E6D46}"/>
    <cellStyle name="Millares 22 5" xfId="3881" xr:uid="{9138D301-5D56-4306-88AD-2FE2AD3ECFE6}"/>
    <cellStyle name="Millares 22 5 2" xfId="3882" xr:uid="{1F141B39-B166-48F3-8CF1-8E6E67926C74}"/>
    <cellStyle name="Millares 22 5 3" xfId="3883" xr:uid="{1C6B3FD1-BB72-47D4-8C66-EB325FE468F3}"/>
    <cellStyle name="Millares 22 6" xfId="3884" xr:uid="{169C4069-DB5C-4236-ADE3-22C90E0702C8}"/>
    <cellStyle name="Millares 22 6 2" xfId="3885" xr:uid="{4F5D6B03-8E94-46FC-B2BC-60110F22A502}"/>
    <cellStyle name="Millares 22 7" xfId="3886" xr:uid="{8E731FA5-4AF6-4850-A5E6-A099E00D581F}"/>
    <cellStyle name="Millares 22 7 2" xfId="3887" xr:uid="{45BDE307-1A7F-48EA-91BC-351190E0DB65}"/>
    <cellStyle name="Millares 22 8" xfId="3888" xr:uid="{7318D12B-96FE-440E-A725-019DC4F0478E}"/>
    <cellStyle name="Millares 22 9" xfId="3867" xr:uid="{B2864717-9563-4CC0-8083-5EC8AEBAD635}"/>
    <cellStyle name="Millares 220" xfId="3889" xr:uid="{D57FB501-7EBE-47F4-837C-61E20F4A968D}"/>
    <cellStyle name="Millares 220 2" xfId="3890" xr:uid="{F752F596-0587-453E-9787-106B3B65EC39}"/>
    <cellStyle name="Millares 220 3" xfId="3891" xr:uid="{CAD4BE39-54EE-481C-A2C0-AD25FCE959F2}"/>
    <cellStyle name="Millares 220 4" xfId="3892" xr:uid="{87C51AEA-96B7-4BCF-B066-49968B4FDF7A}"/>
    <cellStyle name="Millares 221" xfId="3893" xr:uid="{D7D9E407-D582-46A1-9411-B37B1E2D779C}"/>
    <cellStyle name="Millares 222" xfId="3894" xr:uid="{371AF4CB-00A6-4CC5-A6D2-036C27D9D6C1}"/>
    <cellStyle name="Millares 222 2" xfId="3895" xr:uid="{E2F6C9B4-3C1B-4923-AB76-4173AAC8C5FC}"/>
    <cellStyle name="Millares 222 3" xfId="3896" xr:uid="{CCA87EF6-B605-474A-A234-4F885DBBEA30}"/>
    <cellStyle name="Millares 223" xfId="3897" xr:uid="{D0EF6C28-2292-462C-903C-07850048BBCF}"/>
    <cellStyle name="Millares 223 2" xfId="3898" xr:uid="{E35D1943-51F2-4441-9D45-34AB4D73A133}"/>
    <cellStyle name="Millares 223 3" xfId="3899" xr:uid="{BC9DA869-8BBF-4441-9496-A66D829D5150}"/>
    <cellStyle name="Millares 224" xfId="3900" xr:uid="{5EE177F4-93AC-46D3-9452-570D348488CA}"/>
    <cellStyle name="Millares 224 2" xfId="3901" xr:uid="{F7BD0BA3-E0E6-4AB5-8F9A-51D5CE49AA24}"/>
    <cellStyle name="Millares 224 3" xfId="3902" xr:uid="{67995445-CB07-4452-8687-CA9887E3CD55}"/>
    <cellStyle name="Millares 225" xfId="3903" xr:uid="{33386218-0E43-4B00-92C1-A51946130E4A}"/>
    <cellStyle name="Millares 225 2" xfId="3904" xr:uid="{164D4AE6-2DB9-41B0-A9D2-5957BCA97298}"/>
    <cellStyle name="Millares 225 3" xfId="3905" xr:uid="{5D246D9C-5C1E-4579-A468-A1C05C91A00F}"/>
    <cellStyle name="Millares 226" xfId="3906" xr:uid="{AA1691A2-CE1A-4520-9203-4B645A3D5FAE}"/>
    <cellStyle name="Millares 226 2" xfId="3907" xr:uid="{190A89D9-9024-46A7-9C5C-B7D458962200}"/>
    <cellStyle name="Millares 226 3" xfId="3908" xr:uid="{E8DEC0D0-D93B-4B32-A161-5CDC2D30A350}"/>
    <cellStyle name="Millares 227" xfId="3909" xr:uid="{DEC4F928-2B7D-4A1B-BB17-C957C51C8132}"/>
    <cellStyle name="Millares 227 2" xfId="3910" xr:uid="{8BA68958-9A1F-4FCD-AA2A-F5CDB66F3A39}"/>
    <cellStyle name="Millares 227 3" xfId="3911" xr:uid="{AEA56393-C42D-4F2D-9949-0A614380F625}"/>
    <cellStyle name="Millares 228" xfId="3912" xr:uid="{3B1BCA70-840E-4AD8-841F-C077471355A6}"/>
    <cellStyle name="Millares 228 2" xfId="3913" xr:uid="{EBE02EAE-49FF-4B28-A6F3-A30120E2EBA9}"/>
    <cellStyle name="Millares 228 3" xfId="3914" xr:uid="{B77F95BE-5FF6-464A-BFCB-9E9739C0FBDD}"/>
    <cellStyle name="Millares 229" xfId="3915" xr:uid="{168BB8FA-90AD-4B3B-818F-E6B14BB27567}"/>
    <cellStyle name="Millares 229 2" xfId="3916" xr:uid="{D1CA17F9-5CEA-4958-91FB-66BA8C13B40C}"/>
    <cellStyle name="Millares 229 3" xfId="3917" xr:uid="{25420DF3-ADB0-4916-A78C-387F8C32EDE6}"/>
    <cellStyle name="Millares 23" xfId="713" xr:uid="{3691C890-124F-4CA6-80D3-F93437DBC344}"/>
    <cellStyle name="Millares 23 2" xfId="3919" xr:uid="{D1A29C75-F5BF-44F3-9678-99F164D269C1}"/>
    <cellStyle name="Millares 23 2 2" xfId="3920" xr:uid="{D324FF92-CCE1-41B5-BE18-020E3DF06240}"/>
    <cellStyle name="Millares 23 3" xfId="3921" xr:uid="{EF76330E-B84A-45DB-975E-BC33BF49368B}"/>
    <cellStyle name="Millares 23 3 2" xfId="3922" xr:uid="{573EC943-6962-475B-942E-32B60D38FAA8}"/>
    <cellStyle name="Millares 23 3 3" xfId="3923" xr:uid="{1479115A-38CA-4FC2-A3F9-3BD151E1A688}"/>
    <cellStyle name="Millares 23 4" xfId="3924" xr:uid="{7AB5FEB7-FA6E-469B-AB7D-5609E802F285}"/>
    <cellStyle name="Millares 23 5" xfId="3918" xr:uid="{E19A92D3-058B-4996-BD67-E2EA0BE6CB74}"/>
    <cellStyle name="Millares 230" xfId="3925" xr:uid="{2EAB885B-35E0-4DB7-8665-4161CF86FD48}"/>
    <cellStyle name="Millares 230 2" xfId="3926" xr:uid="{289E2B01-8784-4814-9F30-03AE66648B4F}"/>
    <cellStyle name="Millares 230 3" xfId="3927" xr:uid="{96B17D9C-B941-4AF2-8116-FB1B646DBD71}"/>
    <cellStyle name="Millares 231" xfId="3928" xr:uid="{0843E11A-5F8F-4BCE-A88F-CB4722F4CE5C}"/>
    <cellStyle name="Millares 231 2" xfId="3929" xr:uid="{44C6BE74-9191-441D-ACDC-9B8BDBCEEDF9}"/>
    <cellStyle name="Millares 231 3" xfId="3930" xr:uid="{10BE9261-AF13-4430-80C5-A1D44D1AB6CA}"/>
    <cellStyle name="Millares 231 4" xfId="3931" xr:uid="{892312A6-2B44-46F9-9E31-ABC19962772C}"/>
    <cellStyle name="Millares 232" xfId="3932" xr:uid="{54D209B3-8963-42BD-999B-4E8DDE1B96DC}"/>
    <cellStyle name="Millares 232 2" xfId="3933" xr:uid="{3038FDC1-6AE7-424B-8BAA-7DAC6F53E6B0}"/>
    <cellStyle name="Millares 232 3" xfId="3934" xr:uid="{497B90EA-460E-4071-B154-760417F9CDDA}"/>
    <cellStyle name="Millares 232 4" xfId="3935" xr:uid="{F58FDC48-B731-4DAE-9092-D877C112F7CB}"/>
    <cellStyle name="Millares 233" xfId="3936" xr:uid="{220F8D12-5630-4D6B-B7AA-3C0E66FC0E76}"/>
    <cellStyle name="Millares 233 2" xfId="3937" xr:uid="{C20D27A2-AB6C-4F05-95DC-3D6FCD048DCE}"/>
    <cellStyle name="Millares 233 3" xfId="3938" xr:uid="{52F51532-FA42-4C7A-948C-31FC4D98B8AC}"/>
    <cellStyle name="Millares 234" xfId="3939" xr:uid="{0CEC4658-134D-42EA-9EE2-9CB40B0A25A8}"/>
    <cellStyle name="Millares 234 2" xfId="3940" xr:uid="{4D54EA10-C711-4F0A-AE3C-DDB304DC73C2}"/>
    <cellStyle name="Millares 234 3" xfId="3941" xr:uid="{B7DADAF2-6723-475E-B26D-4C3E65558BDD}"/>
    <cellStyle name="Millares 235" xfId="3942" xr:uid="{04F054F2-95EE-443B-8541-79F7CBA95563}"/>
    <cellStyle name="Millares 235 2" xfId="3943" xr:uid="{70CE2CAE-0147-4683-88F5-74F42FCF9674}"/>
    <cellStyle name="Millares 235 3" xfId="3944" xr:uid="{1D047501-2646-4C1C-AD40-9E8C767D52B2}"/>
    <cellStyle name="Millares 236" xfId="3945" xr:uid="{17E81750-B077-4DD5-BC8E-38353FB19F06}"/>
    <cellStyle name="Millares 236 2" xfId="3946" xr:uid="{B25D114D-8B8E-4EEB-8E45-114118D40BF2}"/>
    <cellStyle name="Millares 236 2 2" xfId="12965" xr:uid="{D3C47D11-B74E-4A40-9455-C19F3CC1C45F}"/>
    <cellStyle name="Millares 236 2 3" xfId="15738" xr:uid="{A7BB9521-9425-4EA2-B225-F16062A08DC1}"/>
    <cellStyle name="Millares 236 3" xfId="3947" xr:uid="{5E0E8D20-6705-4F92-B27E-E41AB7D734B8}"/>
    <cellStyle name="Millares 236 4" xfId="12964" xr:uid="{8F39C4FD-AA12-4BB5-BDC6-E264742AFC59}"/>
    <cellStyle name="Millares 236 5" xfId="15737" xr:uid="{87A58EA9-748E-4D73-AFD0-975308EB59C0}"/>
    <cellStyle name="Millares 237" xfId="3948" xr:uid="{2CA4D734-23B7-4121-84B9-DC8162E4CE44}"/>
    <cellStyle name="Millares 237 2" xfId="3949" xr:uid="{75B99321-3BC4-41BC-82BF-BC81B0D2B11B}"/>
    <cellStyle name="Millares 237 2 2" xfId="12967" xr:uid="{D5CD79FC-3BF6-4990-8413-19F7B6B1B42B}"/>
    <cellStyle name="Millares 237 2 3" xfId="15740" xr:uid="{90086641-BB1B-4A80-ABD3-BACA0F83BA01}"/>
    <cellStyle name="Millares 237 3" xfId="3950" xr:uid="{22D8DB83-6051-41F9-A39A-C24C54CAC139}"/>
    <cellStyle name="Millares 237 4" xfId="12966" xr:uid="{F61DE3A1-8754-4250-AB00-4C2ABCCC5AC8}"/>
    <cellStyle name="Millares 237 5" xfId="15739" xr:uid="{83CE9F1D-F66A-4537-B322-E3A9204EDBD4}"/>
    <cellStyle name="Millares 238" xfId="3951" xr:uid="{03850D65-0330-4ED5-BC44-31CDA5AE5F46}"/>
    <cellStyle name="Millares 238 2" xfId="3952" xr:uid="{66A1760D-4F97-4F39-8F78-E9ACC06ABF63}"/>
    <cellStyle name="Millares 238 3" xfId="3953" xr:uid="{4E7D3E53-8EC1-4BB5-B039-92FA4AFB7E01}"/>
    <cellStyle name="Millares 239" xfId="3954" xr:uid="{F8AD3528-8953-48B2-A8C2-F3D008245A32}"/>
    <cellStyle name="Millares 239 2" xfId="3955" xr:uid="{BCA10305-A7B8-443B-9491-DFD61E949DA1}"/>
    <cellStyle name="Millares 239 3" xfId="3956" xr:uid="{5DB14881-45E4-4BAF-A70D-41FE87C3398C}"/>
    <cellStyle name="Millares 24" xfId="3957" xr:uid="{5DED4A96-CFD8-4C53-B1DB-0B18E11083F6}"/>
    <cellStyle name="Millares 24 2" xfId="3958" xr:uid="{2CEAAA3D-3366-4DC1-A302-9329B972DC02}"/>
    <cellStyle name="Millares 24 2 2" xfId="3959" xr:uid="{41707158-D3A1-4A3D-84C0-54BA7E42F8CA}"/>
    <cellStyle name="Millares 24 2 2 2" xfId="3960" xr:uid="{ACF816ED-5C32-4D57-A50F-56E53C3DE1DE}"/>
    <cellStyle name="Millares 24 2 3" xfId="3961" xr:uid="{8F6AB52E-CE94-47C5-BDA7-4AF59A5EB008}"/>
    <cellStyle name="Millares 24 3" xfId="3962" xr:uid="{0037A7E3-C375-446E-AE24-A52168DC1A8D}"/>
    <cellStyle name="Millares 24 3 2" xfId="3963" xr:uid="{032D8B78-FA02-418A-A11B-9214903F36ED}"/>
    <cellStyle name="Millares 24 3 2 2" xfId="3964" xr:uid="{189C37CF-3826-40D5-AE67-8FE8273BA7EF}"/>
    <cellStyle name="Millares 24 3 3" xfId="3965" xr:uid="{094EFC80-9423-4548-83CF-CF293FF07760}"/>
    <cellStyle name="Millares 24 3 3 2" xfId="3966" xr:uid="{30F5465F-9B12-4A09-9FD3-5FFF51AC6E8C}"/>
    <cellStyle name="Millares 24 3 4" xfId="3967" xr:uid="{3397AC77-5B99-4F6A-B169-EF1CBCEE1CAE}"/>
    <cellStyle name="Millares 24 3 5" xfId="3968" xr:uid="{C30F5B1C-7133-4528-8F8E-AD2B22EEBC80}"/>
    <cellStyle name="Millares 24 4" xfId="3969" xr:uid="{5EBB17EE-CB4B-4463-87FC-FA8B9CB69DEE}"/>
    <cellStyle name="Millares 24 4 2" xfId="3970" xr:uid="{3F533AC9-5634-4C99-B526-05E2D22B543E}"/>
    <cellStyle name="Millares 24 5" xfId="3971" xr:uid="{8373B629-2E76-42EF-AACC-99F9AD852A50}"/>
    <cellStyle name="Millares 24 5 2" xfId="3972" xr:uid="{6091B90E-E9B3-4B02-80B5-CDEC26E9AD29}"/>
    <cellStyle name="Millares 24 6" xfId="3973" xr:uid="{BE918A90-28F7-443B-A3EE-D1BC8F66F65E}"/>
    <cellStyle name="Millares 24 6 2" xfId="3974" xr:uid="{94607BA9-4B59-45BB-8095-FF052C4B0A93}"/>
    <cellStyle name="Millares 24 7" xfId="3975" xr:uid="{A1E40897-1FDE-450D-A672-D7C3A3FF6EE3}"/>
    <cellStyle name="Millares 24 7 2" xfId="12968" xr:uid="{B8B10B8F-865F-47A2-82A3-5ABA4294F1EF}"/>
    <cellStyle name="Millares 24 8" xfId="3976" xr:uid="{70A55027-0CB6-4CC4-8038-80F82FA7408F}"/>
    <cellStyle name="Millares 240" xfId="3977" xr:uid="{CC49A00E-C166-426E-B884-A3E7E5C6D3DF}"/>
    <cellStyle name="Millares 240 2" xfId="3978" xr:uid="{F03DBA61-9B35-4252-B63D-1CA0541BD50F}"/>
    <cellStyle name="Millares 240 3" xfId="3979" xr:uid="{60C7D840-7356-4163-95A5-BBFF18C2A0B5}"/>
    <cellStyle name="Millares 241" xfId="3980" xr:uid="{A533D44F-F8BF-46D0-9FD0-7E7C4C23E588}"/>
    <cellStyle name="Millares 241 2" xfId="3981" xr:uid="{1F15F83E-D98B-4166-B180-91DC95EEBD41}"/>
    <cellStyle name="Millares 241 3" xfId="3982" xr:uid="{275B508F-E11B-416B-AAAD-CA278131CFE9}"/>
    <cellStyle name="Millares 242" xfId="3983" xr:uid="{7B231DA2-4DD6-4BEA-9FF6-EB974DAC41E8}"/>
    <cellStyle name="Millares 242 2" xfId="3984" xr:uid="{F0811466-5963-47F1-A647-91AC88279A4C}"/>
    <cellStyle name="Millares 242 3" xfId="3985" xr:uid="{6743B654-6B8B-4517-A999-8B952D5BCC1F}"/>
    <cellStyle name="Millares 243" xfId="3986" xr:uid="{94F3181F-3EDA-456C-9715-7786EC5894DF}"/>
    <cellStyle name="Millares 243 2" xfId="3987" xr:uid="{BCB3DA3A-FFE1-4269-B3A1-5B765067E80D}"/>
    <cellStyle name="Millares 243 3" xfId="3988" xr:uid="{1F50C6E8-F9D5-4FC1-9393-01375B87266D}"/>
    <cellStyle name="Millares 244" xfId="3989" xr:uid="{3F2E503B-C5A0-457D-8BA1-9289A2C1367D}"/>
    <cellStyle name="Millares 244 2" xfId="3990" xr:uid="{4C75E037-2B3E-4F9C-80E8-866C66E05527}"/>
    <cellStyle name="Millares 244 3" xfId="3991" xr:uid="{51A7E4E6-5255-4199-8D5F-4EDE0347DEF8}"/>
    <cellStyle name="Millares 245" xfId="3992" xr:uid="{475580FC-E899-4963-A153-0730977C64B8}"/>
    <cellStyle name="Millares 245 2" xfId="3993" xr:uid="{CCFBF06D-CF51-40D1-B00C-B938C73B5EA2}"/>
    <cellStyle name="Millares 245 3" xfId="3994" xr:uid="{42D7287A-589D-4FFA-8558-0DEF000DD209}"/>
    <cellStyle name="Millares 246" xfId="3995" xr:uid="{03D5003F-FEEF-4E48-A545-AA7FE2D51DA3}"/>
    <cellStyle name="Millares 246 2" xfId="3996" xr:uid="{781EF312-F9DB-439B-A102-08F064178632}"/>
    <cellStyle name="Millares 246 3" xfId="3997" xr:uid="{ED917890-3A6C-4974-97B3-3E76270C68CC}"/>
    <cellStyle name="Millares 247" xfId="3998" xr:uid="{2F489386-A22B-423D-A619-293295A3B171}"/>
    <cellStyle name="Millares 248" xfId="3999" xr:uid="{05FEC209-4FEC-4049-8F95-B39DADB4DA91}"/>
    <cellStyle name="Millares 249" xfId="4000" xr:uid="{46073992-2701-483F-A98E-FC02F16458B3}"/>
    <cellStyle name="Millares 25" xfId="4001" xr:uid="{4DCED30C-B775-41E7-AFDE-4321280482F7}"/>
    <cellStyle name="Millares 25 2" xfId="4002" xr:uid="{023C2D7C-C80C-4526-97CF-1E4E83A87C8A}"/>
    <cellStyle name="Millares 25 2 2" xfId="4003" xr:uid="{AF610D41-5B74-4447-9244-7E09B97E4D61}"/>
    <cellStyle name="Millares 25 3" xfId="4004" xr:uid="{B1F49BE8-47FB-42CE-9C20-D4924A3A5E9D}"/>
    <cellStyle name="Millares 250" xfId="4005" xr:uid="{BE70DF18-8523-473D-BFA2-5A0C1E3567EC}"/>
    <cellStyle name="Millares 251" xfId="4006" xr:uid="{B883D296-6FF3-40B5-BD3D-6C72D3FBA4A2}"/>
    <cellStyle name="Millares 252" xfId="4007" xr:uid="{4C821C19-EA88-45F7-8FDD-E348C74E86D6}"/>
    <cellStyle name="Millares 253" xfId="4008" xr:uid="{F46E8C5F-98B0-45F0-9790-A4491515A873}"/>
    <cellStyle name="Millares 254" xfId="4009" xr:uid="{595209B6-A15E-426D-BF0F-FA0DABEE9A60}"/>
    <cellStyle name="Millares 255" xfId="4010" xr:uid="{8E28B0B8-E60B-4C07-A04F-64C1E12DD178}"/>
    <cellStyle name="Millares 256" xfId="4011" xr:uid="{917C79CA-2C92-4D7D-8FBE-96B3A5AB660F}"/>
    <cellStyle name="Millares 257" xfId="4012" xr:uid="{B29F52E8-FE9B-45CC-A56F-87BBE2DD9BA2}"/>
    <cellStyle name="Millares 258" xfId="4013" xr:uid="{E97DABE7-B5BE-46E3-8C9D-A047F2C24A76}"/>
    <cellStyle name="Millares 259" xfId="4014" xr:uid="{5008EA20-B621-4B7A-B212-FB16980AF8DE}"/>
    <cellStyle name="Millares 26" xfId="4015" xr:uid="{EE2C5F9B-5858-44D0-AE61-3E8944E2F5D7}"/>
    <cellStyle name="Millares 26 10" xfId="4016" xr:uid="{494DDE8A-7CD5-4002-A417-920A85220E45}"/>
    <cellStyle name="Millares 26 10 2" xfId="4017" xr:uid="{843DC6EC-EEA9-4E07-A888-D56EF72714F2}"/>
    <cellStyle name="Millares 26 10 2 2" xfId="4018" xr:uid="{2639EA8B-94E6-48BD-AAB2-132B431D0D37}"/>
    <cellStyle name="Millares 26 10 3" xfId="4019" xr:uid="{779FD256-7606-4C9E-B76C-D9EE317E1D9C}"/>
    <cellStyle name="Millares 26 10 3 2" xfId="4020" xr:uid="{4674683F-459C-4FE5-8537-EFCAED5DB973}"/>
    <cellStyle name="Millares 26 10 4" xfId="4021" xr:uid="{F795F632-5587-408B-A7F9-BC4F77D81AA4}"/>
    <cellStyle name="Millares 26 10 4 2" xfId="4022" xr:uid="{8B9C0623-4C41-4F16-AAAD-C24503192DF3}"/>
    <cellStyle name="Millares 26 10 5" xfId="4023" xr:uid="{8750D82A-0D84-4AFA-94C1-BA8931824A03}"/>
    <cellStyle name="Millares 26 11" xfId="4024" xr:uid="{FD069F24-AA2A-4518-8BC1-CCC677188615}"/>
    <cellStyle name="Millares 26 11 2" xfId="4025" xr:uid="{8D1AFC33-9027-477A-AFC7-F3D3BAFACF02}"/>
    <cellStyle name="Millares 26 11 2 2" xfId="4026" xr:uid="{EC36507A-F95B-41EF-888C-1F09E43A8AE0}"/>
    <cellStyle name="Millares 26 11 3" xfId="4027" xr:uid="{96204694-7C64-4F75-9FE6-BD5E7AE2EF17}"/>
    <cellStyle name="Millares 26 11 3 2" xfId="4028" xr:uid="{BDB280F3-7555-4077-8EAE-5452EAD75281}"/>
    <cellStyle name="Millares 26 11 4" xfId="4029" xr:uid="{64186B2B-E6CA-43C7-A8F8-F9F45C2CCA98}"/>
    <cellStyle name="Millares 26 11 4 2" xfId="4030" xr:uid="{39EC8945-07B6-4DE5-AFCA-671B2113CA09}"/>
    <cellStyle name="Millares 26 11 5" xfId="4031" xr:uid="{82F0F4FF-C483-435B-AA61-55EB43EA1365}"/>
    <cellStyle name="Millares 26 12" xfId="4032" xr:uid="{632E9BF2-9589-4423-AAE0-AB24B36DC9A5}"/>
    <cellStyle name="Millares 26 12 2" xfId="4033" xr:uid="{ECE7F5B7-091B-4C50-B6DC-BFB9F0E486EC}"/>
    <cellStyle name="Millares 26 13" xfId="4034" xr:uid="{78516821-F88D-4A8B-9929-7B99442AD568}"/>
    <cellStyle name="Millares 26 13 2" xfId="4035" xr:uid="{23103E20-9127-4683-A135-9643CF870ED2}"/>
    <cellStyle name="Millares 26 13 3" xfId="4036" xr:uid="{39A2D241-7EB6-4C4E-BA45-48A97797C8A9}"/>
    <cellStyle name="Millares 26 14" xfId="4037" xr:uid="{543CA8CE-3BAA-4BC1-8CBC-A512DC2AFE85}"/>
    <cellStyle name="Millares 26 14 2" xfId="4038" xr:uid="{D6E075D5-4994-41E4-9D8A-00C4F8882A97}"/>
    <cellStyle name="Millares 26 2" xfId="4039" xr:uid="{82B11BF2-CECF-4DAA-A956-48D284355E96}"/>
    <cellStyle name="Millares 26 2 2" xfId="4040" xr:uid="{82F51A34-155D-48E5-A1C8-90DB9C057FED}"/>
    <cellStyle name="Millares 26 2 2 2" xfId="4041" xr:uid="{CB9E9574-6874-4F1B-AD05-CB1BBFB9F9E5}"/>
    <cellStyle name="Millares 26 2 3" xfId="4042" xr:uid="{07E818CA-A8D7-4B8A-8799-978662164B41}"/>
    <cellStyle name="Millares 26 2 3 2" xfId="4043" xr:uid="{A91187D5-A80D-42FA-A821-797C8B04E60D}"/>
    <cellStyle name="Millares 26 2 3 2 2" xfId="4044" xr:uid="{315D1052-9B89-4805-BC5C-A8C593C2BEAF}"/>
    <cellStyle name="Millares 26 2 3 3" xfId="4045" xr:uid="{3BC08D95-93A5-456E-AAA8-E897860C7AD0}"/>
    <cellStyle name="Millares 26 2 4" xfId="4046" xr:uid="{D3AA083C-836B-4B9B-AF4D-D5A671E7A63C}"/>
    <cellStyle name="Millares 26 2 4 2" xfId="4047" xr:uid="{352D6A0A-2F82-498D-AABE-186AAB574F15}"/>
    <cellStyle name="Millares 26 2 5" xfId="4048" xr:uid="{95D32249-1D7F-4157-8D90-77C348A3190E}"/>
    <cellStyle name="Millares 26 2 5 2" xfId="4049" xr:uid="{AFB96BFE-00F5-4B3A-B0DC-F432079F5888}"/>
    <cellStyle name="Millares 26 2 6" xfId="4050" xr:uid="{2B509A90-B3D3-4ABB-B0AA-F45EAFA94D35}"/>
    <cellStyle name="Millares 26 2 6 2" xfId="12973" xr:uid="{347DA2BD-FF27-4FCB-AF8A-8FC8BC824D66}"/>
    <cellStyle name="Millares 26 2 7" xfId="4051" xr:uid="{DFCDAB5D-188E-4C30-935E-B5A603797E3F}"/>
    <cellStyle name="Millares 26 3" xfId="4052" xr:uid="{8A306784-8A7F-4FC2-970E-CA3B992CE564}"/>
    <cellStyle name="Millares 26 3 2" xfId="4053" xr:uid="{2A080DE3-9953-42D5-9E49-2FAC112C8222}"/>
    <cellStyle name="Millares 26 3 2 2" xfId="4054" xr:uid="{BF899A4F-642A-43D4-9372-88313C117274}"/>
    <cellStyle name="Millares 26 3 3" xfId="4055" xr:uid="{2E017D8B-C210-4DD1-9B44-5AEBB56AB454}"/>
    <cellStyle name="Millares 26 3 3 2" xfId="4056" xr:uid="{E1AC5672-7AF7-4A45-B003-A9D94BAB86C1}"/>
    <cellStyle name="Millares 26 3 4" xfId="4057" xr:uid="{7FFF07D2-08BF-4501-A5EA-E7969309C82A}"/>
    <cellStyle name="Millares 26 3 4 2" xfId="4058" xr:uid="{D1053447-A932-44E8-A53E-D154ABFA95A0}"/>
    <cellStyle name="Millares 26 3 5" xfId="4059" xr:uid="{CD61B0DB-7DFA-47A2-8F40-1822858B58E6}"/>
    <cellStyle name="Millares 26 4" xfId="4060" xr:uid="{3E064264-9CE5-4E60-82A0-9ABDEB7A0B2B}"/>
    <cellStyle name="Millares 26 4 2" xfId="4061" xr:uid="{3E856D0E-750A-49D4-929C-E2E3066E52BC}"/>
    <cellStyle name="Millares 26 4 2 2" xfId="4062" xr:uid="{1C8116E9-C481-4665-9388-F71E329DB1CC}"/>
    <cellStyle name="Millares 26 4 3" xfId="4063" xr:uid="{1391F874-5D78-4262-AD1F-AEFE4FF1E501}"/>
    <cellStyle name="Millares 26 4 3 2" xfId="4064" xr:uid="{6FE80E0E-9B21-479F-98EF-779B0D1C187A}"/>
    <cellStyle name="Millares 26 4 4" xfId="4065" xr:uid="{D4BCFB02-DFD2-45A6-AD63-C2B422D727BC}"/>
    <cellStyle name="Millares 26 4 4 2" xfId="4066" xr:uid="{A5A4C636-0865-4FC0-8FD4-C4DED6BAFD9C}"/>
    <cellStyle name="Millares 26 4 5" xfId="4067" xr:uid="{A88BB658-1E97-445E-9A57-928C9E32FFF6}"/>
    <cellStyle name="Millares 26 5" xfId="4068" xr:uid="{AD7A06A4-27EC-49D7-84D3-CCF5EE710667}"/>
    <cellStyle name="Millares 26 5 2" xfId="4069" xr:uid="{C072B154-FC5E-4A64-9643-5C2C1819D841}"/>
    <cellStyle name="Millares 26 5 2 2" xfId="4070" xr:uid="{D65172B5-8158-4E65-BE3F-7829ED80ACD1}"/>
    <cellStyle name="Millares 26 5 3" xfId="4071" xr:uid="{10C0F76B-2DD7-479E-BB04-0636E024AFBD}"/>
    <cellStyle name="Millares 26 5 3 2" xfId="4072" xr:uid="{8CD9A3C8-B946-4E5C-8939-55EF1E25DDA1}"/>
    <cellStyle name="Millares 26 5 4" xfId="4073" xr:uid="{12FCBE62-E8AA-4AF6-AF10-67263F05C03F}"/>
    <cellStyle name="Millares 26 5 4 2" xfId="4074" xr:uid="{F3DEBC08-FF9B-4EF3-817F-542E419D412B}"/>
    <cellStyle name="Millares 26 5 5" xfId="4075" xr:uid="{D322EA46-68F3-4E2A-9CA9-CE8D02CE21CA}"/>
    <cellStyle name="Millares 26 6" xfId="4076" xr:uid="{52775897-9CE8-4D2B-A702-6F01E36228E5}"/>
    <cellStyle name="Millares 26 6 2" xfId="4077" xr:uid="{D1CAA58E-C731-4FE4-9735-5D8CD12BE66C}"/>
    <cellStyle name="Millares 26 6 2 2" xfId="4078" xr:uid="{56A7C6D3-9C66-438E-8A64-6EFD43C3DF3D}"/>
    <cellStyle name="Millares 26 6 3" xfId="4079" xr:uid="{513D2FC6-FE94-4990-8CDD-A15193B43B46}"/>
    <cellStyle name="Millares 26 6 3 2" xfId="4080" xr:uid="{F17F49BE-FCD9-4DF4-860F-0D58EDA032C8}"/>
    <cellStyle name="Millares 26 6 4" xfId="4081" xr:uid="{01767866-E7E1-47C2-8F7A-BBD5FBB4A87E}"/>
    <cellStyle name="Millares 26 6 4 2" xfId="4082" xr:uid="{3EA1ED38-F9A2-4C25-9CD8-1FB6F120F611}"/>
    <cellStyle name="Millares 26 6 5" xfId="4083" xr:uid="{854C8961-8A33-4B7A-A900-9CFBAF2FBD34}"/>
    <cellStyle name="Millares 26 7" xfId="4084" xr:uid="{B5B210AD-ADE9-4542-BF4B-46A75BEF797D}"/>
    <cellStyle name="Millares 26 7 2" xfId="4085" xr:uid="{4564411D-A0BF-4E38-ADE1-1F79F43E5ACC}"/>
    <cellStyle name="Millares 26 7 2 2" xfId="4086" xr:uid="{60DE6852-68A3-437A-953B-A5B687EFCEE0}"/>
    <cellStyle name="Millares 26 7 3" xfId="4087" xr:uid="{4586B39C-2ED7-438C-B65F-CE73C6342633}"/>
    <cellStyle name="Millares 26 7 3 2" xfId="4088" xr:uid="{4ED359BF-6A2C-45C6-8D90-66B5006F3951}"/>
    <cellStyle name="Millares 26 7 4" xfId="4089" xr:uid="{74173FCD-4A4D-4523-9760-669101C0B871}"/>
    <cellStyle name="Millares 26 7 4 2" xfId="4090" xr:uid="{2CC094EF-2674-4E3A-8246-DF1FE2D33591}"/>
    <cellStyle name="Millares 26 7 5" xfId="4091" xr:uid="{9394D715-0434-402F-89D5-63EC92563FBE}"/>
    <cellStyle name="Millares 26 8" xfId="4092" xr:uid="{419D9910-7A67-4D79-9EDB-6DBCC4912773}"/>
    <cellStyle name="Millares 26 8 2" xfId="4093" xr:uid="{D4DC0397-C600-48FA-83CF-F0CEEF7B3A9E}"/>
    <cellStyle name="Millares 26 8 2 2" xfId="4094" xr:uid="{41CB8F52-ECEB-42EF-A584-48143CB4DC8F}"/>
    <cellStyle name="Millares 26 8 3" xfId="4095" xr:uid="{156A2E29-2A08-4598-BCC9-6FBC1801AFDE}"/>
    <cellStyle name="Millares 26 8 3 2" xfId="4096" xr:uid="{1844229C-A59C-46CB-A188-93E4FD4A5C25}"/>
    <cellStyle name="Millares 26 8 4" xfId="4097" xr:uid="{539B4D2D-0BBF-4876-BFAF-519BF00447D0}"/>
    <cellStyle name="Millares 26 8 4 2" xfId="4098" xr:uid="{0B797F1A-6FE7-46AA-8593-024996C8E7DC}"/>
    <cellStyle name="Millares 26 8 5" xfId="4099" xr:uid="{25983209-0785-4BAA-96C1-6957B70CA09A}"/>
    <cellStyle name="Millares 26 9" xfId="4100" xr:uid="{C2D35B26-3513-4444-90BF-04390466A75B}"/>
    <cellStyle name="Millares 26 9 2" xfId="4101" xr:uid="{8A5913F0-9610-4BFC-9B10-9E8E7A15B819}"/>
    <cellStyle name="Millares 26 9 2 2" xfId="4102" xr:uid="{B875E8B5-BEC1-4A3D-B8A2-D62F32AC26D0}"/>
    <cellStyle name="Millares 26 9 3" xfId="4103" xr:uid="{39B105D9-A7D5-4304-A721-ABD49C37599F}"/>
    <cellStyle name="Millares 26 9 3 2" xfId="4104" xr:uid="{E93970DB-5603-4148-83A5-4DDE5BCC9FA8}"/>
    <cellStyle name="Millares 26 9 4" xfId="4105" xr:uid="{3E917EB2-A2F1-4893-B1A7-100A148F4E90}"/>
    <cellStyle name="Millares 26 9 4 2" xfId="4106" xr:uid="{09742FC0-A529-49A6-953E-B5FA2366059F}"/>
    <cellStyle name="Millares 26 9 5" xfId="4107" xr:uid="{FC77CD0E-4077-4B43-A0C2-CB30BE014701}"/>
    <cellStyle name="Millares 260" xfId="4108" xr:uid="{8F5FE73A-B0C5-4A2F-A3AF-494238974CC8}"/>
    <cellStyle name="Millares 261" xfId="4109" xr:uid="{4B44A959-C801-4FCD-87E5-F0E8ABC5F5A4}"/>
    <cellStyle name="Millares 262" xfId="4110" xr:uid="{C23CF181-B2F7-4E70-8069-0523F4E68E18}"/>
    <cellStyle name="Millares 263" xfId="4111" xr:uid="{6355F444-0A53-4687-9E37-3D7997093AA3}"/>
    <cellStyle name="Millares 263 2" xfId="4112" xr:uid="{1580DC82-7D18-4255-B58D-0B3E0B6D1B64}"/>
    <cellStyle name="Millares 263 3" xfId="4113" xr:uid="{381154AE-F6CC-4A4F-A589-E2AF991DF7F2}"/>
    <cellStyle name="Millares 263 4" xfId="4114" xr:uid="{2E608E7D-3AC4-4B95-9D89-1F2836E259DF}"/>
    <cellStyle name="Millares 263 4 2" xfId="12985" xr:uid="{5ACB8D2C-3760-4423-81D2-C746E528CCC1}"/>
    <cellStyle name="Millares 263 4 3" xfId="15741" xr:uid="{DC5395C9-00A3-4BD2-B2E5-30ED04E6343F}"/>
    <cellStyle name="Millares 264" xfId="4115" xr:uid="{C520CF95-7257-4548-B66E-D59F2B90C4BF}"/>
    <cellStyle name="Millares 264 2" xfId="4116" xr:uid="{2941DE80-4894-40F5-8204-61E102A07564}"/>
    <cellStyle name="Millares 264 3" xfId="4117" xr:uid="{A4B06B97-FE93-4297-B1DA-5D8FB7011ECC}"/>
    <cellStyle name="Millares 264 4" xfId="4118" xr:uid="{4D53F011-E98D-42B7-B65C-72C73F87A285}"/>
    <cellStyle name="Millares 264 4 2" xfId="12986" xr:uid="{CC82657C-948A-4843-AE98-86B918AC4AFE}"/>
    <cellStyle name="Millares 264 4 3" xfId="15742" xr:uid="{0FD16C0B-D3BF-49A9-8258-694A2A28C8B5}"/>
    <cellStyle name="Millares 265" xfId="4119" xr:uid="{7ED56D37-5A48-4669-8387-D6614FC6FFCF}"/>
    <cellStyle name="Millares 265 2" xfId="4120" xr:uid="{B5508B41-3636-467F-B2A9-5F35F772B726}"/>
    <cellStyle name="Millares 265 3" xfId="4121" xr:uid="{0E018639-2B53-49DF-9797-3E017B7A1D81}"/>
    <cellStyle name="Millares 265 4" xfId="4122" xr:uid="{5EF2989F-0511-42B7-907E-D33B1C3BBF42}"/>
    <cellStyle name="Millares 265 4 2" xfId="12987" xr:uid="{3AB7BE1F-C194-409D-9B93-1D6CF28DA984}"/>
    <cellStyle name="Millares 265 4 3" xfId="15743" xr:uid="{ACD51A55-2DB0-4CD4-B1F5-AD59E4F8ED15}"/>
    <cellStyle name="Millares 266" xfId="4123" xr:uid="{08487CFC-E8EA-4FE9-8393-40E5F5E2B534}"/>
    <cellStyle name="Millares 266 2" xfId="4124" xr:uid="{76997A30-7077-414C-BA7F-C678082BAFBA}"/>
    <cellStyle name="Millares 266 3" xfId="4125" xr:uid="{60214197-CCFE-46F0-B948-7EAEF546E798}"/>
    <cellStyle name="Millares 266 4" xfId="4126" xr:uid="{6983B577-8DBF-404A-ACEA-4A8FDEDB4A5B}"/>
    <cellStyle name="Millares 266 4 2" xfId="12988" xr:uid="{6E4FAC5D-F41D-4C79-9E8B-D2BBC36B2895}"/>
    <cellStyle name="Millares 266 4 3" xfId="15744" xr:uid="{3BEDBEA3-8FC7-4F07-A24D-A77E02F4ACC1}"/>
    <cellStyle name="Millares 267" xfId="4127" xr:uid="{CFFD3211-B78A-4831-853A-A4ABCE6A34C3}"/>
    <cellStyle name="Millares 267 2" xfId="4128" xr:uid="{1BA94425-99CF-4B9A-8FC9-84DF3269568A}"/>
    <cellStyle name="Millares 267 3" xfId="4129" xr:uid="{418A29C0-4FE8-4114-A262-4DDABC1BFFAF}"/>
    <cellStyle name="Millares 267 4" xfId="4130" xr:uid="{DD824A3D-3DA2-4852-9D79-5684DA4808F2}"/>
    <cellStyle name="Millares 267 4 2" xfId="12989" xr:uid="{629CE69D-93E2-4589-8DE5-F3D3E6778F4D}"/>
    <cellStyle name="Millares 267 4 3" xfId="15745" xr:uid="{10DF6261-078A-4BBC-A65B-EA36E84CC405}"/>
    <cellStyle name="Millares 268" xfId="4131" xr:uid="{E89D4643-3CED-4476-A3AB-9F194CE4C5CA}"/>
    <cellStyle name="Millares 268 2" xfId="4132" xr:uid="{52A2A096-7913-420A-83CE-A5617F93A54C}"/>
    <cellStyle name="Millares 268 3" xfId="4133" xr:uid="{F31212A1-AE96-4142-A7BB-5DF3885BE66B}"/>
    <cellStyle name="Millares 268 4" xfId="4134" xr:uid="{A2308F07-6979-46AB-A6CF-49B258C98115}"/>
    <cellStyle name="Millares 268 4 2" xfId="12990" xr:uid="{F38C4FA6-A975-478D-B24C-D4EF2DC1029B}"/>
    <cellStyle name="Millares 268 4 3" xfId="15746" xr:uid="{56CFC987-7ACC-4046-A603-6ED52694E14A}"/>
    <cellStyle name="Millares 269" xfId="4135" xr:uid="{1A40A1F6-3CFC-4914-AB7F-21CE7E21DBFA}"/>
    <cellStyle name="Millares 269 2" xfId="4136" xr:uid="{1B967538-F3D9-427A-BCA2-3FBDBCA6FD1D}"/>
    <cellStyle name="Millares 269 3" xfId="4137" xr:uid="{763B2F33-0CC4-4D73-9AB1-214EA3CC63F6}"/>
    <cellStyle name="Millares 269 4" xfId="4138" xr:uid="{9631CA75-1D39-4F7A-A202-7E899E988CC6}"/>
    <cellStyle name="Millares 269 4 2" xfId="12991" xr:uid="{34EC1ABD-47AD-4DB5-AD4F-52E89800FE73}"/>
    <cellStyle name="Millares 269 4 3" xfId="15747" xr:uid="{00E43420-F436-4EE8-92A1-4708140765F9}"/>
    <cellStyle name="Millares 27" xfId="4139" xr:uid="{EACF86C1-E48D-4C45-A730-36BDE83BD51E}"/>
    <cellStyle name="Millares 27 2" xfId="4140" xr:uid="{43224A2E-53F9-4483-BD02-107BFD61CF6D}"/>
    <cellStyle name="Millares 27 2 2" xfId="4141" xr:uid="{666DE716-1CA0-4B0F-AA77-21EDC6E25E0B}"/>
    <cellStyle name="Millares 27 3" xfId="4142" xr:uid="{E44B9DFB-0CC9-4FAA-AF3E-59D67386CF68}"/>
    <cellStyle name="Millares 270" xfId="4143" xr:uid="{7A62D425-70BF-425F-8361-256A7067A270}"/>
    <cellStyle name="Millares 270 2" xfId="4144" xr:uid="{2D73D237-5A70-4759-B197-70F60C10216B}"/>
    <cellStyle name="Millares 270 3" xfId="4145" xr:uid="{22785B27-2D60-4BF9-9244-AA54B901B9D4}"/>
    <cellStyle name="Millares 270 3 2" xfId="12992" xr:uid="{F0EA2EC1-651E-430C-A31A-24A6E86DE6DD}"/>
    <cellStyle name="Millares 270 3 3" xfId="15748" xr:uid="{4D6A454B-CFD8-4001-AFCF-2E3D040C634F}"/>
    <cellStyle name="Millares 271" xfId="4146" xr:uid="{324E86DB-C364-42C7-B188-E9E44B1C53BC}"/>
    <cellStyle name="Millares 271 2" xfId="4147" xr:uid="{78713D9E-0E0A-41ED-808F-D8BEC0126DC3}"/>
    <cellStyle name="Millares 271 3" xfId="4148" xr:uid="{F316656F-FB14-4196-823C-5C73D3FD31CE}"/>
    <cellStyle name="Millares 271 3 2" xfId="12993" xr:uid="{C27E5EAA-09FB-4566-B41F-D70A26A2B857}"/>
    <cellStyle name="Millares 271 3 3" xfId="15749" xr:uid="{8D3DF5B2-39F2-46DF-900F-98301636718E}"/>
    <cellStyle name="Millares 272" xfId="4149" xr:uid="{987CB47F-6EEC-4584-8834-DA579147D9F7}"/>
    <cellStyle name="Millares 272 2" xfId="4150" xr:uid="{73419A4D-3BB7-4584-8C96-5A0CF6144536}"/>
    <cellStyle name="Millares 272 3" xfId="4151" xr:uid="{96098DEA-2A03-4F34-BC43-686DDF2D3F99}"/>
    <cellStyle name="Millares 272 3 2" xfId="12994" xr:uid="{174BF23D-99FE-4A24-BF74-16AEF9CAFB5E}"/>
    <cellStyle name="Millares 272 3 3" xfId="15750" xr:uid="{7BF5920F-E719-4E77-80A9-675040FB2D6F}"/>
    <cellStyle name="Millares 273" xfId="4152" xr:uid="{76F9B3E4-53F8-4A50-8CA1-0C0DD3E3696F}"/>
    <cellStyle name="Millares 273 2" xfId="4153" xr:uid="{8B1ACE79-D01C-46B3-B282-B67674B51DC5}"/>
    <cellStyle name="Millares 273 3" xfId="4154" xr:uid="{634072B7-9704-4F22-BBB7-8B9D400A9B25}"/>
    <cellStyle name="Millares 273 3 2" xfId="12995" xr:uid="{6537D8B2-6DF3-4370-8B2D-293BDEDC9097}"/>
    <cellStyle name="Millares 273 3 3" xfId="15751" xr:uid="{7325B977-EB07-4269-8617-B062021D599D}"/>
    <cellStyle name="Millares 274" xfId="4155" xr:uid="{DFF91C14-8AE9-42CA-84D6-DEA86C499174}"/>
    <cellStyle name="Millares 274 2" xfId="4156" xr:uid="{CB554E3D-CEED-45C6-B7B5-4B884F29FAA0}"/>
    <cellStyle name="Millares 274 3" xfId="4157" xr:uid="{E74F2EF4-37DC-4C23-B7E0-705B3237AF0B}"/>
    <cellStyle name="Millares 274 3 2" xfId="12996" xr:uid="{8FEC98F3-FA34-48F7-9F3B-C14ECA95A204}"/>
    <cellStyle name="Millares 274 3 3" xfId="15752" xr:uid="{0E75D338-9E9C-4CE0-9955-2B51E2D85402}"/>
    <cellStyle name="Millares 275" xfId="4158" xr:uid="{F24FCB6F-0A02-4078-A194-C49FA39119CE}"/>
    <cellStyle name="Millares 275 2" xfId="4159" xr:uid="{FE0FE2A6-5630-4EC1-8EFF-7D5A7F058602}"/>
    <cellStyle name="Millares 275 3" xfId="4160" xr:uid="{EC1267FA-E1F1-43E3-8C11-467F939FCA37}"/>
    <cellStyle name="Millares 275 3 2" xfId="12997" xr:uid="{EED20556-29C3-4A88-A073-2C0159FE3304}"/>
    <cellStyle name="Millares 275 3 3" xfId="15753" xr:uid="{39D05A01-5CB4-49C3-A52D-8596C2FF265D}"/>
    <cellStyle name="Millares 276" xfId="4161" xr:uid="{64F50C6E-9448-4483-B47F-F2B7BA7077A9}"/>
    <cellStyle name="Millares 276 2" xfId="4162" xr:uid="{4BA7B6BC-97A4-4E37-9063-4E7D22712361}"/>
    <cellStyle name="Millares 276 3" xfId="4163" xr:uid="{5BB74365-18E0-4DC7-8052-658751053621}"/>
    <cellStyle name="Millares 276 3 2" xfId="12998" xr:uid="{0FB25A6A-16AF-4C96-B89D-33C261AB7D8C}"/>
    <cellStyle name="Millares 276 3 3" xfId="15754" xr:uid="{F3673B03-3129-4541-AE04-532BD18A7E86}"/>
    <cellStyle name="Millares 277" xfId="4164" xr:uid="{AB75DD1E-6E2E-4823-AAFA-4D5AD13CE636}"/>
    <cellStyle name="Millares 277 2" xfId="4165" xr:uid="{D59C3E93-C541-4747-A429-E30181BCBAF7}"/>
    <cellStyle name="Millares 277 3" xfId="4166" xr:uid="{9527B441-2A70-4F64-AEAA-3D18276DB5F2}"/>
    <cellStyle name="Millares 277 3 2" xfId="12999" xr:uid="{38F28B53-7161-43F8-B19F-E77B9992E382}"/>
    <cellStyle name="Millares 277 3 3" xfId="15755" xr:uid="{74D0CFA1-A50F-4590-A58F-CD588D096FCC}"/>
    <cellStyle name="Millares 278" xfId="4167" xr:uid="{E0F30F88-51A3-4E32-A010-53BB2893218F}"/>
    <cellStyle name="Millares 278 2" xfId="4168" xr:uid="{79DEED25-38B9-4C40-AF79-FBC239A46B64}"/>
    <cellStyle name="Millares 278 3" xfId="4169" xr:uid="{8CAB8EBE-FFCB-4B2C-A3CB-A98F621059A5}"/>
    <cellStyle name="Millares 278 3 2" xfId="13000" xr:uid="{4A2C1796-F456-45E4-957D-2952CAF598AD}"/>
    <cellStyle name="Millares 278 3 3" xfId="15756" xr:uid="{28C7ED8E-A4A1-4359-B4E9-80E1FEE1124F}"/>
    <cellStyle name="Millares 279" xfId="4170" xr:uid="{7EF12F74-62CF-4046-AA8A-5415A6261DC1}"/>
    <cellStyle name="Millares 279 2" xfId="4171" xr:uid="{9E0437C2-5E95-4BD2-B8CB-B8F4583D1D8D}"/>
    <cellStyle name="Millares 279 3" xfId="4172" xr:uid="{02776455-4B7F-4D00-A3A9-FFF41C918E58}"/>
    <cellStyle name="Millares 279 3 2" xfId="13001" xr:uid="{2CDDB4AB-349A-4F5D-B5CA-D51F8E699738}"/>
    <cellStyle name="Millares 279 3 3" xfId="15757" xr:uid="{0DF6C69A-78D1-46DF-8B63-B6D2F47D554A}"/>
    <cellStyle name="Millares 28" xfId="4173" xr:uid="{83EC4662-C0AE-4888-993A-2961A5B97D3B}"/>
    <cellStyle name="Millares 28 2" xfId="4174" xr:uid="{ECC44C5C-550F-435B-9BEE-15152CE02F57}"/>
    <cellStyle name="Millares 28 2 2" xfId="4175" xr:uid="{5A77EE6A-D42D-4679-BD82-93C899C235D6}"/>
    <cellStyle name="Millares 28 2 2 2" xfId="4176" xr:uid="{76207926-0B9A-4742-94F3-E565FD2903DB}"/>
    <cellStyle name="Millares 28 2 3" xfId="4177" xr:uid="{74ED7029-CB1A-49C2-9197-8F1046627F8C}"/>
    <cellStyle name="Millares 28 3" xfId="4178" xr:uid="{4608A54B-BBBD-4088-B562-DAD561561677}"/>
    <cellStyle name="Millares 28 3 2" xfId="4179" xr:uid="{5156B916-4B4B-4E49-B2A5-96DCF1678E63}"/>
    <cellStyle name="Millares 28 3 2 2" xfId="4180" xr:uid="{643D0701-AEE3-498E-BBE1-85FAFF7C852A}"/>
    <cellStyle name="Millares 28 3 3" xfId="4181" xr:uid="{D14235BF-0BC8-45DE-9116-E2D6FADF8B5B}"/>
    <cellStyle name="Millares 28 3 3 2" xfId="4182" xr:uid="{44D8EA64-15EF-4ECB-98F6-417B4D7238AC}"/>
    <cellStyle name="Millares 28 3 4" xfId="4183" xr:uid="{4330F5F2-6D41-40FD-8EDA-5094A233CF32}"/>
    <cellStyle name="Millares 28 3 5" xfId="4184" xr:uid="{76806324-471A-4D43-9F3C-821D45EAC783}"/>
    <cellStyle name="Millares 28 4" xfId="4185" xr:uid="{0A3E32C9-01A1-49DD-88CE-02C7F9175F13}"/>
    <cellStyle name="Millares 28 4 2" xfId="4186" xr:uid="{8D5DE880-78D3-4D63-8F70-F57EC0C2EF5E}"/>
    <cellStyle name="Millares 28 5" xfId="4187" xr:uid="{ABA376D0-C68B-4E23-9BB8-6B55BB54AFC4}"/>
    <cellStyle name="Millares 28 5 2" xfId="4188" xr:uid="{0141368A-F2A7-452A-A9EE-7CD3C2CE9121}"/>
    <cellStyle name="Millares 28 6" xfId="4189" xr:uid="{8F479D4C-FC45-42F5-831F-91DD7B71AB3A}"/>
    <cellStyle name="Millares 28 6 2" xfId="4190" xr:uid="{A3E5019F-B02A-4FC6-829C-4432B5A71BA2}"/>
    <cellStyle name="Millares 28 7" xfId="4191" xr:uid="{B15FA48E-4D30-4A50-AA9B-CFCA7840D1F8}"/>
    <cellStyle name="Millares 28 7 2" xfId="4192" xr:uid="{048FA769-75E0-4DB2-9899-EF276D3C3CDA}"/>
    <cellStyle name="Millares 28 8" xfId="4193" xr:uid="{1130E7F6-1537-4618-B9B5-9AE259A42224}"/>
    <cellStyle name="Millares 280" xfId="4194" xr:uid="{BEA3118B-716A-434E-8AFC-710DA00E1C07}"/>
    <cellStyle name="Millares 280 2" xfId="4195" xr:uid="{51246A71-FDAD-4680-900A-F069DAF8251F}"/>
    <cellStyle name="Millares 280 3" xfId="4196" xr:uid="{ED4893AC-8A22-4E86-9C10-D5574B2AC63D}"/>
    <cellStyle name="Millares 280 3 2" xfId="13002" xr:uid="{8C4A26B0-4F2A-4059-89F0-23312022A68A}"/>
    <cellStyle name="Millares 280 3 3" xfId="15758" xr:uid="{2A618B95-1F85-4AB9-8FA6-B3497D82C98F}"/>
    <cellStyle name="Millares 281" xfId="4197" xr:uid="{32CC3C26-6420-475F-A6C3-D6704F069924}"/>
    <cellStyle name="Millares 281 2" xfId="4198" xr:uid="{77D1ADDD-7315-4609-BB92-E13D7C5E6102}"/>
    <cellStyle name="Millares 281 2 2" xfId="13003" xr:uid="{EC0AD15B-8AC4-4E6E-9294-0506D98D4B66}"/>
    <cellStyle name="Millares 281 2 3" xfId="15759" xr:uid="{829F3467-619E-4B39-B3F6-9EF95B2F7E4E}"/>
    <cellStyle name="Millares 282" xfId="4199" xr:uid="{0D8D8E20-D7DC-45FC-BC79-92A5BB477D84}"/>
    <cellStyle name="Millares 282 2" xfId="4200" xr:uid="{35C89273-BEBA-4936-8368-9F6AB7B5AC95}"/>
    <cellStyle name="Millares 282 2 2" xfId="13004" xr:uid="{5A39F1DF-5304-4A5C-A6A1-AEA08A9B8269}"/>
    <cellStyle name="Millares 282 2 3" xfId="15760" xr:uid="{A852D822-B94E-47A9-AC94-2FD792841E28}"/>
    <cellStyle name="Millares 283" xfId="4201" xr:uid="{6E7B3FC8-8CAC-4966-958A-DB042CE586C7}"/>
    <cellStyle name="Millares 283 2" xfId="4202" xr:uid="{A9B49D99-684E-4B5C-80FD-D1954E0B6FB7}"/>
    <cellStyle name="Millares 283 2 2" xfId="13005" xr:uid="{4D0C9553-EC51-4B90-AB4D-90C03365F2A7}"/>
    <cellStyle name="Millares 283 2 3" xfId="15761" xr:uid="{D8318CEC-F765-4CB3-806C-C8D9DBC8735F}"/>
    <cellStyle name="Millares 284" xfId="4203" xr:uid="{013000C8-A3AE-4879-B82E-A39C7C8F9699}"/>
    <cellStyle name="Millares 284 2" xfId="4204" xr:uid="{2902D6F9-2FBF-46B7-8CF6-778E318AFFDA}"/>
    <cellStyle name="Millares 284 2 2" xfId="13006" xr:uid="{77FD0069-A199-452B-AFCB-144E9FBD4DC4}"/>
    <cellStyle name="Millares 284 2 3" xfId="15762" xr:uid="{75526294-2542-48CA-B43D-BC387A6EC2C4}"/>
    <cellStyle name="Millares 285" xfId="4205" xr:uid="{F54B5411-364C-4B6E-A1F6-D15F9B331269}"/>
    <cellStyle name="Millares 285 2" xfId="4206" xr:uid="{880A9698-1901-41AF-A833-15CFE841235C}"/>
    <cellStyle name="Millares 285 2 2" xfId="13007" xr:uid="{82EEB6C8-30F1-4FEA-909D-91C565D583E2}"/>
    <cellStyle name="Millares 285 2 3" xfId="15763" xr:uid="{EC75B3B0-973C-43A7-B277-E5EB4A7489DA}"/>
    <cellStyle name="Millares 286" xfId="4207" xr:uid="{418C3389-51C5-49FF-9B08-5A1FFD6B334A}"/>
    <cellStyle name="Millares 286 2" xfId="4208" xr:uid="{90C89A78-5E34-4304-9685-B994B25B2720}"/>
    <cellStyle name="Millares 286 2 2" xfId="13008" xr:uid="{9F7341B6-2D51-426A-A82C-37FE51BAA124}"/>
    <cellStyle name="Millares 286 2 3" xfId="15764" xr:uid="{53555C63-7958-4E61-862A-B7EEE8E998CD}"/>
    <cellStyle name="Millares 287" xfId="4209" xr:uid="{BC5305C2-20B4-4723-99B2-9C188015EADF}"/>
    <cellStyle name="Millares 287 2" xfId="4210" xr:uid="{A9BDE8B5-A8F5-44F8-81BC-897121F759EF}"/>
    <cellStyle name="Millares 287 2 2" xfId="13009" xr:uid="{D2FBF57D-C4AA-49AC-85E9-91B64E132F06}"/>
    <cellStyle name="Millares 287 2 3" xfId="15765" xr:uid="{A1F4DD36-2CAA-496E-8A6B-4EC8BBFF39D6}"/>
    <cellStyle name="Millares 288" xfId="4211" xr:uid="{EE3A377D-D2BE-4249-8214-F5570EBAAC73}"/>
    <cellStyle name="Millares 288 2" xfId="4212" xr:uid="{6C79B266-9F85-4B02-A685-201A3B0F7BE3}"/>
    <cellStyle name="Millares 288 2 2" xfId="13010" xr:uid="{C551504D-BC31-4076-9215-D0925D0EED36}"/>
    <cellStyle name="Millares 288 2 3" xfId="15766" xr:uid="{ED29EBCC-D4A1-48B8-9935-2BFD818AB15A}"/>
    <cellStyle name="Millares 289" xfId="4213" xr:uid="{80E1494F-A73D-4D28-B1A7-25761487F29C}"/>
    <cellStyle name="Millares 289 2" xfId="4214" xr:uid="{FCDEB958-31DD-40E5-AA41-F45C2CC9E0EF}"/>
    <cellStyle name="Millares 29" xfId="4215" xr:uid="{10DB7FF3-CC62-4C06-955A-53E3D59FD279}"/>
    <cellStyle name="Millares 29 10" xfId="4216" xr:uid="{C1F034EE-D3D2-43E5-91E4-27EEC026ADA5}"/>
    <cellStyle name="Millares 29 10 2" xfId="4217" xr:uid="{34D02ED4-9AAB-42ED-8337-04887764BF4C}"/>
    <cellStyle name="Millares 29 10 2 2" xfId="4218" xr:uid="{67DD7D7F-CA75-4943-B0F5-E9263C3DE128}"/>
    <cellStyle name="Millares 29 10 3" xfId="4219" xr:uid="{4C1A0D08-95BF-4178-B1FD-073E40464F64}"/>
    <cellStyle name="Millares 29 10 3 2" xfId="4220" xr:uid="{2203AF41-AD16-4E11-8AC2-FFA7591B9B7A}"/>
    <cellStyle name="Millares 29 10 4" xfId="4221" xr:uid="{790ACA98-C82E-4E00-A0AB-0FDE730C317A}"/>
    <cellStyle name="Millares 29 10 4 2" xfId="4222" xr:uid="{5BFEF6CD-88B2-4B14-870C-19E7637BB5AC}"/>
    <cellStyle name="Millares 29 10 5" xfId="4223" xr:uid="{7BB1BE1E-ED91-4A5A-95F7-AF4D891BB26D}"/>
    <cellStyle name="Millares 29 11" xfId="4224" xr:uid="{AC7E60A1-232A-4E7B-9695-D5B4D8B9FEB1}"/>
    <cellStyle name="Millares 29 11 2" xfId="4225" xr:uid="{133455E7-4412-4FE7-963E-90B5331EA66A}"/>
    <cellStyle name="Millares 29 12" xfId="4226" xr:uid="{A0B8ED02-9C7D-4030-9509-B9A51AC9C56C}"/>
    <cellStyle name="Millares 29 12 2" xfId="4227" xr:uid="{50747D4C-74A7-477D-B5AC-19E6D990FB33}"/>
    <cellStyle name="Millares 29 12 3" xfId="4228" xr:uid="{746F8234-D2C0-484D-9913-28EB8F12114A}"/>
    <cellStyle name="Millares 29 13" xfId="4229" xr:uid="{1394E70E-38B3-4D1F-B9B8-101BE2BF1BBF}"/>
    <cellStyle name="Millares 29 2" xfId="4230" xr:uid="{0829B156-1554-4223-89DB-0BFAB756A00A}"/>
    <cellStyle name="Millares 29 2 2" xfId="4231" xr:uid="{3B24E758-B63B-4CF3-A9B6-08F16D0A3700}"/>
    <cellStyle name="Millares 29 2 2 2" xfId="4232" xr:uid="{852C96C4-B6DF-4D6E-A189-F618FC5840BC}"/>
    <cellStyle name="Millares 29 2 3" xfId="4233" xr:uid="{25BDF256-E921-4818-B86F-F1175C33E260}"/>
    <cellStyle name="Millares 29 2 3 2" xfId="4234" xr:uid="{FB06BEFC-2C7A-46BC-81AE-C09CF8E1FC8D}"/>
    <cellStyle name="Millares 29 2 3 2 2" xfId="4235" xr:uid="{2A96A379-35FA-4CDB-A60A-2A5EBCAD9185}"/>
    <cellStyle name="Millares 29 2 3 3" xfId="4236" xr:uid="{CE80026C-F29B-45C7-AC11-06A1CC07B32D}"/>
    <cellStyle name="Millares 29 2 4" xfId="4237" xr:uid="{9BE209AC-E081-4932-BA0D-9F5E64A62563}"/>
    <cellStyle name="Millares 29 2 4 2" xfId="4238" xr:uid="{4553D86A-0BDF-4CE6-8529-3EB6DD0E175B}"/>
    <cellStyle name="Millares 29 2 5" xfId="4239" xr:uid="{C430F1A9-50D2-45BD-BC10-20DF67869013}"/>
    <cellStyle name="Millares 29 2 5 2" xfId="4240" xr:uid="{5D3A7AB6-DFFE-4FA7-A431-CEBD0C9F406E}"/>
    <cellStyle name="Millares 29 2 6" xfId="4241" xr:uid="{4D520A63-6DCD-4F20-81D0-2441594AA697}"/>
    <cellStyle name="Millares 29 2 6 2" xfId="13011" xr:uid="{7A4DEFFF-5062-4D5E-9767-3AB3086BB0D1}"/>
    <cellStyle name="Millares 29 2 7" xfId="4242" xr:uid="{F7834298-C820-4535-8F21-9C87C8261241}"/>
    <cellStyle name="Millares 29 3" xfId="4243" xr:uid="{D32DDC0C-0693-4F65-9A8A-0468487ADCAF}"/>
    <cellStyle name="Millares 29 3 2" xfId="4244" xr:uid="{F261D023-8DBC-4F38-9F56-CDCD110CBF79}"/>
    <cellStyle name="Millares 29 3 2 2" xfId="4245" xr:uid="{CE4464D3-C086-47E2-B0A2-C999EF63405C}"/>
    <cellStyle name="Millares 29 3 3" xfId="4246" xr:uid="{A95031FA-A893-4762-92BE-2BB85FB68357}"/>
    <cellStyle name="Millares 29 3 3 2" xfId="4247" xr:uid="{6E01D391-C3AC-4C28-9987-556E1B707B77}"/>
    <cellStyle name="Millares 29 3 4" xfId="4248" xr:uid="{6ACED8BE-6354-41EA-9646-9ED71AA09299}"/>
    <cellStyle name="Millares 29 3 4 2" xfId="4249" xr:uid="{8BE1AFF0-0512-430A-88B0-2550DEBE0BEB}"/>
    <cellStyle name="Millares 29 3 5" xfId="4250" xr:uid="{02C0A66B-047C-40F6-ACB1-5C2A7F91D39B}"/>
    <cellStyle name="Millares 29 4" xfId="4251" xr:uid="{05326B3F-FF01-4CDB-89E9-1EC77B2CAB2B}"/>
    <cellStyle name="Millares 29 4 2" xfId="4252" xr:uid="{2C43A3B0-D1D8-495F-9457-B03ACAC81E96}"/>
    <cellStyle name="Millares 29 4 2 2" xfId="4253" xr:uid="{DE78BC28-6CAA-45FF-B06C-B44BBA81283A}"/>
    <cellStyle name="Millares 29 4 3" xfId="4254" xr:uid="{CC79C84B-890B-4719-8C0A-BE5B2DC9DF5D}"/>
    <cellStyle name="Millares 29 4 3 2" xfId="4255" xr:uid="{324D6587-B07C-48ED-B34B-C3E7438B8DF7}"/>
    <cellStyle name="Millares 29 4 4" xfId="4256" xr:uid="{D00470A8-AF89-4F36-B813-F022098ED556}"/>
    <cellStyle name="Millares 29 4 4 2" xfId="4257" xr:uid="{02522DD3-30DF-4D46-BC22-201BF58E3FA5}"/>
    <cellStyle name="Millares 29 4 5" xfId="4258" xr:uid="{9F7191E8-A335-4217-9798-80FAB9E286A6}"/>
    <cellStyle name="Millares 29 5" xfId="4259" xr:uid="{D91A7D3A-99A4-4B95-AFEB-23DF1AF174F0}"/>
    <cellStyle name="Millares 29 5 2" xfId="4260" xr:uid="{88566075-9C75-4ED2-8984-596464D4E2F7}"/>
    <cellStyle name="Millares 29 5 2 2" xfId="4261" xr:uid="{D814ACEB-9E1E-4FCB-AFFF-35DF3965E444}"/>
    <cellStyle name="Millares 29 5 3" xfId="4262" xr:uid="{5E7B9B60-937A-4B82-B39A-2FD1EF6EF25A}"/>
    <cellStyle name="Millares 29 5 3 2" xfId="4263" xr:uid="{B8CD78EC-E6C0-47A8-82ED-54F38DCF9643}"/>
    <cellStyle name="Millares 29 5 4" xfId="4264" xr:uid="{44E48AAC-7BDB-44F8-A5C1-A63515986332}"/>
    <cellStyle name="Millares 29 5 4 2" xfId="4265" xr:uid="{346D74EC-0E53-425B-B5DE-6356FFDD972B}"/>
    <cellStyle name="Millares 29 5 5" xfId="4266" xr:uid="{AA7E671D-911A-4860-BCC6-8FE45B71A114}"/>
    <cellStyle name="Millares 29 6" xfId="4267" xr:uid="{7DD178C8-8F32-4819-80E6-F6DAAAE373DC}"/>
    <cellStyle name="Millares 29 6 2" xfId="4268" xr:uid="{36C843AB-EEC4-4B3C-AA69-41B5CC23FDFE}"/>
    <cellStyle name="Millares 29 6 2 2" xfId="4269" xr:uid="{484B6A45-08E7-4DA8-9C83-CEB4A83E6034}"/>
    <cellStyle name="Millares 29 6 3" xfId="4270" xr:uid="{EAD61E87-A3FA-4E59-B2C9-DB482E28A7AF}"/>
    <cellStyle name="Millares 29 6 3 2" xfId="4271" xr:uid="{15F30735-AF89-4AD2-97D3-EF0758530C3A}"/>
    <cellStyle name="Millares 29 6 4" xfId="4272" xr:uid="{89E872D1-8F81-4B01-B45B-F6B448B6844E}"/>
    <cellStyle name="Millares 29 6 4 2" xfId="4273" xr:uid="{40F2A73C-3302-4AAA-B3DC-98D98E2AA15F}"/>
    <cellStyle name="Millares 29 6 5" xfId="4274" xr:uid="{39ABFFE4-0B5F-4861-8DC1-3B9774EE49DA}"/>
    <cellStyle name="Millares 29 7" xfId="4275" xr:uid="{1FD2ED0C-3FD2-4636-8AB7-95AF4694ED03}"/>
    <cellStyle name="Millares 29 7 2" xfId="4276" xr:uid="{B8DC5D94-EE57-4A43-91FB-ED5C548407A6}"/>
    <cellStyle name="Millares 29 7 2 2" xfId="4277" xr:uid="{381F16CA-A1B0-40E1-9378-5609FCA10167}"/>
    <cellStyle name="Millares 29 7 3" xfId="4278" xr:uid="{F3FDC86E-E6C0-4341-BAC0-4FF52AECD90F}"/>
    <cellStyle name="Millares 29 7 3 2" xfId="4279" xr:uid="{3B47571B-DCBA-4835-97FC-9A4A0BBC99BD}"/>
    <cellStyle name="Millares 29 7 4" xfId="4280" xr:uid="{C182CDD8-39C9-4BBB-A7E9-CA353DCBDCF1}"/>
    <cellStyle name="Millares 29 7 4 2" xfId="4281" xr:uid="{E639CEDB-C298-43B6-99FC-CCCDFF86B0B9}"/>
    <cellStyle name="Millares 29 7 5" xfId="4282" xr:uid="{A28F5094-CE02-41A7-8F89-B0628FC31C39}"/>
    <cellStyle name="Millares 29 8" xfId="4283" xr:uid="{404E37B9-03AA-4DE9-A7F3-368325E4D53E}"/>
    <cellStyle name="Millares 29 8 2" xfId="4284" xr:uid="{63AE3A6E-9165-49F5-B33C-0BC21DA6BA4F}"/>
    <cellStyle name="Millares 29 8 2 2" xfId="4285" xr:uid="{2AD29E8D-CBBC-4E58-A08B-304522166581}"/>
    <cellStyle name="Millares 29 8 3" xfId="4286" xr:uid="{6A6383BC-6F41-4022-B5A7-330901A54D1F}"/>
    <cellStyle name="Millares 29 8 3 2" xfId="4287" xr:uid="{A13AFFCD-D0A2-4B6E-BC36-6B9B1BE485EE}"/>
    <cellStyle name="Millares 29 8 4" xfId="4288" xr:uid="{8ADFD3EA-3942-418F-9459-E39B7748FD60}"/>
    <cellStyle name="Millares 29 8 4 2" xfId="4289" xr:uid="{D57F7EF4-A94E-4DCF-95DD-6362105378B6}"/>
    <cellStyle name="Millares 29 8 5" xfId="4290" xr:uid="{2E8C3EEB-5431-4765-9011-58392475F8E7}"/>
    <cellStyle name="Millares 29 9" xfId="4291" xr:uid="{4E95526E-C171-440F-B38F-05CF9173B705}"/>
    <cellStyle name="Millares 29 9 2" xfId="4292" xr:uid="{EEAB0040-4A76-4256-B445-F5ED4EAB68B9}"/>
    <cellStyle name="Millares 29 9 2 2" xfId="4293" xr:uid="{F85F184C-1F58-4358-96D3-0FFBFBF00994}"/>
    <cellStyle name="Millares 29 9 3" xfId="4294" xr:uid="{A0AED542-1E96-448E-A5EC-2B5F276F79DF}"/>
    <cellStyle name="Millares 29 9 3 2" xfId="4295" xr:uid="{23C19D0F-06AD-4397-A0C4-33D0A16CCA0D}"/>
    <cellStyle name="Millares 29 9 4" xfId="4296" xr:uid="{D3ACC00C-F0F6-4D6E-92B9-97BF6A15F8C7}"/>
    <cellStyle name="Millares 29 9 4 2" xfId="4297" xr:uid="{F8DA45AB-4170-4F74-850A-467582864DBC}"/>
    <cellStyle name="Millares 29 9 5" xfId="4298" xr:uid="{96919D5B-97F4-4FDA-9837-7253EF39D27D}"/>
    <cellStyle name="Millares 290" xfId="4299" xr:uid="{1EA4D9D0-2C8B-40B2-A7AE-8C33CE7EF5EB}"/>
    <cellStyle name="Millares 290 2" xfId="4300" xr:uid="{B65BD30A-0E87-4D9D-9D0D-6BA18FFC183F}"/>
    <cellStyle name="Millares 291" xfId="4301" xr:uid="{CF8F31CD-BB85-4D19-B606-DB24D71AD27D}"/>
    <cellStyle name="Millares 291 2" xfId="4302" xr:uid="{43BC2749-122E-4034-BB6D-E168DE06797F}"/>
    <cellStyle name="Millares 292" xfId="4303" xr:uid="{1AEE926C-C7E7-4A9C-B3A7-0B28EAA8AF7F}"/>
    <cellStyle name="Millares 292 2" xfId="4304" xr:uid="{5EA90D36-1027-4871-9413-A2FF10D6C86A}"/>
    <cellStyle name="Millares 293" xfId="4305" xr:uid="{0BA3B21A-7AEA-45A3-A665-8B5FECBA7C9C}"/>
    <cellStyle name="Millares 293 2" xfId="4306" xr:uid="{CA44A830-9C18-4782-AC5A-11F1598F7F57}"/>
    <cellStyle name="Millares 294" xfId="4307" xr:uid="{2389B4B8-F9A1-4657-A8C7-C664B261BB31}"/>
    <cellStyle name="Millares 294 2" xfId="4308" xr:uid="{0F933ABC-34CD-41FA-8AE0-D55C3A9D0D87}"/>
    <cellStyle name="Millares 295" xfId="4309" xr:uid="{3BF5F9D7-EC5D-4DB6-AC55-6BC2E61D425E}"/>
    <cellStyle name="Millares 295 2" xfId="4310" xr:uid="{625CC2CC-5667-4F23-8E4F-580C8DE4A419}"/>
    <cellStyle name="Millares 296" xfId="4311" xr:uid="{BFAC4006-FD06-4948-8630-941714DF1CDC}"/>
    <cellStyle name="Millares 296 2" xfId="4312" xr:uid="{B7D5F740-C3F1-4D67-BC93-4C24D96D026D}"/>
    <cellStyle name="Millares 297" xfId="4313" xr:uid="{F32D8283-1BB5-4F5F-B5F4-F8FC31E7EA4B}"/>
    <cellStyle name="Millares 297 2" xfId="4314" xr:uid="{BFF70CF0-F2A3-4016-A3B5-04380E623644}"/>
    <cellStyle name="Millares 298" xfId="4315" xr:uid="{21FCF307-5E84-440F-BA4B-EF41E66A8D69}"/>
    <cellStyle name="Millares 298 2" xfId="4316" xr:uid="{090C3757-2707-4698-8C67-37378052256A}"/>
    <cellStyle name="Millares 299" xfId="4317" xr:uid="{576F2454-3DDF-44D7-8BF7-F07A45474F76}"/>
    <cellStyle name="Millares 299 2" xfId="4318" xr:uid="{078333DA-4B55-4F55-AD02-F946920DBF53}"/>
    <cellStyle name="Millares 3" xfId="57" xr:uid="{00000000-0005-0000-0000-00002C000000}"/>
    <cellStyle name="Millares 3 10" xfId="4319" xr:uid="{CB835C92-55CF-4F6D-86D5-F93653059502}"/>
    <cellStyle name="Millares 3 11" xfId="678" xr:uid="{7AD48077-12C5-4FF1-A6E5-B9EEE3AC9279}"/>
    <cellStyle name="Millares 3 2" xfId="66" xr:uid="{67CB57D7-BE59-4A14-BC54-374927EDBC60}"/>
    <cellStyle name="Millares 3 2 2" xfId="393" xr:uid="{25D2CE39-9604-4DA0-89A1-207EC16B7E04}"/>
    <cellStyle name="Millares 3 2 2 2" xfId="4321" xr:uid="{BA1B4418-21EC-4FBA-B514-08C059B211AC}"/>
    <cellStyle name="Millares 3 2 2 3" xfId="920" xr:uid="{7D1983D7-CE57-401C-B654-FD842B4A226C}"/>
    <cellStyle name="Millares 3 2 3" xfId="708" xr:uid="{1450E0ED-CD39-468B-AA8D-8AAB003B6A47}"/>
    <cellStyle name="Millares 3 2 3 2" xfId="4322" xr:uid="{A0E2EF96-6D8F-40E7-96DA-1936D6EF87FC}"/>
    <cellStyle name="Millares 3 2 4" xfId="4323" xr:uid="{710DB6BE-CEC4-4146-B499-6058A8AD0411}"/>
    <cellStyle name="Millares 3 2 5" xfId="4320" xr:uid="{3530B3B4-F448-40D8-B553-81E5C4597CCE}"/>
    <cellStyle name="Millares 3 2 6" xfId="120" xr:uid="{728AF5B2-21D9-4481-B8DB-3B3ED6A24E96}"/>
    <cellStyle name="Millares 3 3" xfId="371" xr:uid="{3DB7815B-9223-47C0-B21A-BAAB53A1F1D3}"/>
    <cellStyle name="Millares 3 3 2" xfId="4325" xr:uid="{3DD35F6C-8BD2-4800-B694-10AB9264F6CD}"/>
    <cellStyle name="Millares 3 3 3" xfId="4326" xr:uid="{F4AF6C69-BF38-4ED7-AAA8-6EB82FC1B2DF}"/>
    <cellStyle name="Millares 3 3 4" xfId="4327" xr:uid="{01C1670E-FBC4-43C0-A39B-5857ABA50129}"/>
    <cellStyle name="Millares 3 3 5" xfId="4324" xr:uid="{B0CAA3F8-767E-4F03-98C9-557DFDA0C8F2}"/>
    <cellStyle name="Millares 3 4" xfId="919" xr:uid="{405C0E82-1C0E-48A7-8E5B-05C2A6E2BFE0}"/>
    <cellStyle name="Millares 3 4 2" xfId="4329" xr:uid="{8BE7C06E-85AF-4CA5-8F2A-4D13AE3D9B39}"/>
    <cellStyle name="Millares 3 4 3" xfId="4328" xr:uid="{EE9C6D77-19A1-4598-8B6F-ABF3F0174731}"/>
    <cellStyle name="Millares 3 5" xfId="604" xr:uid="{3B372A71-0292-4B4F-B407-E7E71081135A}"/>
    <cellStyle name="Millares 3 5 2" xfId="4331" xr:uid="{E3487120-F3D7-4070-BEAC-BCD2DFC722B9}"/>
    <cellStyle name="Millares 3 5 3" xfId="4332" xr:uid="{24721BC6-F3FD-4B54-A5C5-70BCCCB40833}"/>
    <cellStyle name="Millares 3 5 3 2" xfId="13012" xr:uid="{5EADA2BD-B59B-4CCC-B202-0E1D9A50D810}"/>
    <cellStyle name="Millares 3 5 3 3" xfId="15767" xr:uid="{4FC25CA8-6703-4DB2-9582-DEADDD67B466}"/>
    <cellStyle name="Millares 3 5 4" xfId="4330" xr:uid="{D2DCCB7F-8ED6-4EDE-B5D3-5C24F52A7084}"/>
    <cellStyle name="Millares 3 6" xfId="4333" xr:uid="{F906FFB8-4693-4B23-9CE5-0DCBF8246653}"/>
    <cellStyle name="Millares 3 7" xfId="4334" xr:uid="{6530FF67-5C3F-497C-810B-C261D2FF7D05}"/>
    <cellStyle name="Millares 3 7 2" xfId="4335" xr:uid="{6162158E-52CB-49AA-B319-7076CC507ECE}"/>
    <cellStyle name="Millares 3 8" xfId="4336" xr:uid="{CDF3D264-7AA7-4EB2-A4BB-358ECE78AD37}"/>
    <cellStyle name="Millares 3 8 2" xfId="4337" xr:uid="{76D10A6A-E17A-4B04-B1E0-20B63C41DCB5}"/>
    <cellStyle name="Millares 3 8 3" xfId="15768" xr:uid="{4D9B5625-5FE0-4975-805F-04EDE4267C0D}"/>
    <cellStyle name="Millares 3 9" xfId="4338" xr:uid="{B12B2182-970A-4D24-819E-D74E0DECB55D}"/>
    <cellStyle name="Millares 3 9 2" xfId="13013" xr:uid="{D7E53B82-3B60-4D28-BE58-3DB40E917FBB}"/>
    <cellStyle name="Millares 3 9 3" xfId="15769" xr:uid="{F0D05B62-DB97-42FB-89D7-15D1C07380B0}"/>
    <cellStyle name="Millares 30" xfId="4339" xr:uid="{FFFC9E2A-882C-4255-A90D-AFE82843B5A3}"/>
    <cellStyle name="Millares 30 10" xfId="4340" xr:uid="{919D28DA-AA04-4809-80EC-1BD5C8AD2DD1}"/>
    <cellStyle name="Millares 30 10 2" xfId="4341" xr:uid="{5DD1231A-8093-4EAB-8993-3F32636D0381}"/>
    <cellStyle name="Millares 30 10 2 2" xfId="4342" xr:uid="{32DCD3B2-4F1D-4DA8-A318-10CE8CDA1A28}"/>
    <cellStyle name="Millares 30 10 3" xfId="4343" xr:uid="{3BFAA6B9-B16F-418E-8D28-AEA8A033AF16}"/>
    <cellStyle name="Millares 30 10 3 2" xfId="4344" xr:uid="{A38DA0A6-E0DC-4AB1-82D6-3C3937988E5F}"/>
    <cellStyle name="Millares 30 10 4" xfId="4345" xr:uid="{0EDFE17F-F403-4001-962F-744ED51244B2}"/>
    <cellStyle name="Millares 30 10 4 2" xfId="4346" xr:uid="{77A7E52C-BDD5-4002-885C-DA2D2FB2A44D}"/>
    <cellStyle name="Millares 30 10 5" xfId="4347" xr:uid="{4F2E75B2-9F5C-4E81-B3BF-C878A2B11015}"/>
    <cellStyle name="Millares 30 11" xfId="4348" xr:uid="{55E5FD5B-622B-4EFE-A26C-8CE2EF1DFAEA}"/>
    <cellStyle name="Millares 30 11 2" xfId="4349" xr:uid="{92DAA878-930A-4D92-B3E8-4E10E6A677EA}"/>
    <cellStyle name="Millares 30 12" xfId="4350" xr:uid="{C57DB600-006F-4295-B863-5699C638DE0D}"/>
    <cellStyle name="Millares 30 2" xfId="4351" xr:uid="{88CA9C2F-1200-461A-A0F1-0B8D8B3B1787}"/>
    <cellStyle name="Millares 30 2 2" xfId="4352" xr:uid="{DE4EE6D7-7FA8-4A23-9BB5-8AF354CDE975}"/>
    <cellStyle name="Millares 30 2 2 2" xfId="4353" xr:uid="{098D7909-BA7C-4BDE-8684-240007150C65}"/>
    <cellStyle name="Millares 30 2 3" xfId="4354" xr:uid="{2D48F870-9D32-4BED-BE0E-23647436FBDC}"/>
    <cellStyle name="Millares 30 2 3 2" xfId="4355" xr:uid="{96C62ED7-D618-43C3-960E-4587E74C4810}"/>
    <cellStyle name="Millares 30 2 3 2 2" xfId="4356" xr:uid="{0B82B09D-5919-4C7D-B8E2-6BE058638049}"/>
    <cellStyle name="Millares 30 2 3 3" xfId="4357" xr:uid="{1C31F0B6-1F28-4D85-9E9D-88448DCD8AC2}"/>
    <cellStyle name="Millares 30 2 4" xfId="4358" xr:uid="{F90EEC1A-0925-4EF7-9C83-9E629408B199}"/>
    <cellStyle name="Millares 30 2 4 2" xfId="4359" xr:uid="{32FF9A21-74D3-4910-BBC0-8A59BD7B7789}"/>
    <cellStyle name="Millares 30 2 5" xfId="4360" xr:uid="{DC8BD1EE-BDE1-4F4A-8593-4E1CA3EA2453}"/>
    <cellStyle name="Millares 30 2 5 2" xfId="4361" xr:uid="{871FE33B-FEBA-4FBA-ABF0-BBF7D369DA0E}"/>
    <cellStyle name="Millares 30 2 6" xfId="4362" xr:uid="{ADB988E4-55D4-45CD-B282-A283B68F51A6}"/>
    <cellStyle name="Millares 30 2 6 2" xfId="13014" xr:uid="{DC26D988-F054-4AB4-B8A2-8EB5341C9DA3}"/>
    <cellStyle name="Millares 30 2 7" xfId="4363" xr:uid="{A7D0BDCC-B225-4F23-B85D-23E1BA8CA7A9}"/>
    <cellStyle name="Millares 30 3" xfId="4364" xr:uid="{B3DCC239-3106-4D92-9EF5-0CD463041D09}"/>
    <cellStyle name="Millares 30 3 2" xfId="4365" xr:uid="{2943A7E1-70C8-46D7-8E3A-4BF7EBBA7211}"/>
    <cellStyle name="Millares 30 3 2 2" xfId="4366" xr:uid="{017C62C9-7354-433B-A182-12C5C03D3F0C}"/>
    <cellStyle name="Millares 30 3 3" xfId="4367" xr:uid="{4113FE27-2FCB-4ECB-B958-D15F6724352F}"/>
    <cellStyle name="Millares 30 3 3 2" xfId="4368" xr:uid="{215836CF-AB40-43B0-803D-58995887DBC8}"/>
    <cellStyle name="Millares 30 3 4" xfId="4369" xr:uid="{0DBD88AC-8F9D-43E8-AEE4-85CD9879EBC9}"/>
    <cellStyle name="Millares 30 3 4 2" xfId="4370" xr:uid="{D11DE041-536C-4550-A113-B1CEC276D6DD}"/>
    <cellStyle name="Millares 30 3 5" xfId="4371" xr:uid="{C3761E76-5B99-48AE-B2AF-1D2C8AC8C51D}"/>
    <cellStyle name="Millares 30 4" xfId="4372" xr:uid="{81B0EBE5-A8D2-4821-ACF9-85DEDE7EF17C}"/>
    <cellStyle name="Millares 30 4 2" xfId="4373" xr:uid="{00E4461C-6259-4147-82E3-47CC5DD0216C}"/>
    <cellStyle name="Millares 30 4 2 2" xfId="4374" xr:uid="{37075EEB-961F-416D-945F-44D0E3C6621C}"/>
    <cellStyle name="Millares 30 4 3" xfId="4375" xr:uid="{70EE91BC-E68F-4822-8BF4-B46952EB843A}"/>
    <cellStyle name="Millares 30 4 3 2" xfId="4376" xr:uid="{9CE213EA-F203-4722-9494-AC1973E0276D}"/>
    <cellStyle name="Millares 30 4 4" xfId="4377" xr:uid="{633B0151-7656-4324-A45A-FD52DDDB1F1D}"/>
    <cellStyle name="Millares 30 4 4 2" xfId="4378" xr:uid="{5E9EDE95-5627-4B5E-A8A6-A6DDCB6841C5}"/>
    <cellStyle name="Millares 30 4 5" xfId="4379" xr:uid="{492BF703-30F3-4B28-B663-051040DF48FC}"/>
    <cellStyle name="Millares 30 5" xfId="4380" xr:uid="{D30FD3A2-D47D-4FE3-8921-D7880646650F}"/>
    <cellStyle name="Millares 30 5 2" xfId="4381" xr:uid="{505C162C-D28D-495C-A2E1-F46E73BCD579}"/>
    <cellStyle name="Millares 30 5 2 2" xfId="4382" xr:uid="{667F395B-7E1B-4C33-834D-C64D79A83B64}"/>
    <cellStyle name="Millares 30 5 3" xfId="4383" xr:uid="{E85EDF2A-CB30-45DE-866F-5BCA5E70C38F}"/>
    <cellStyle name="Millares 30 5 3 2" xfId="4384" xr:uid="{6725D155-E1A4-4D14-ADF3-6E813BB80427}"/>
    <cellStyle name="Millares 30 5 4" xfId="4385" xr:uid="{69DEDE99-FBA0-4153-B463-C972F096087B}"/>
    <cellStyle name="Millares 30 5 4 2" xfId="4386" xr:uid="{C01E838A-4481-41E0-A30A-6BEAF629F47E}"/>
    <cellStyle name="Millares 30 5 5" xfId="4387" xr:uid="{A5379C5E-58C7-424E-BAB6-8090DBB5A832}"/>
    <cellStyle name="Millares 30 6" xfId="4388" xr:uid="{94B40AD7-8C51-4912-BC7A-A23A63C4AE4A}"/>
    <cellStyle name="Millares 30 6 2" xfId="4389" xr:uid="{E69E21E1-3209-4647-B3D6-4BB7990CA333}"/>
    <cellStyle name="Millares 30 6 2 2" xfId="4390" xr:uid="{E759D3B5-D1FD-48DB-8629-DA1A6525C7BE}"/>
    <cellStyle name="Millares 30 6 3" xfId="4391" xr:uid="{59817832-B79F-4BDB-8F51-2E3D94C8F04A}"/>
    <cellStyle name="Millares 30 6 3 2" xfId="4392" xr:uid="{8AE081AD-C6D4-414C-9DF8-1BCFBB724F0E}"/>
    <cellStyle name="Millares 30 6 4" xfId="4393" xr:uid="{C4E86CFD-5226-4C21-9974-0930BF8A6E5B}"/>
    <cellStyle name="Millares 30 6 4 2" xfId="4394" xr:uid="{E40DAEA2-F262-403B-BAF7-DFBE32D7D560}"/>
    <cellStyle name="Millares 30 6 5" xfId="4395" xr:uid="{8A254923-1E57-4AE3-837E-B32536A4E11D}"/>
    <cellStyle name="Millares 30 7" xfId="4396" xr:uid="{380BF10F-D02D-46E8-BC8A-509D2FDE7CCD}"/>
    <cellStyle name="Millares 30 7 2" xfId="4397" xr:uid="{9287C3E6-0D7C-4010-B598-A2A3C29EA43F}"/>
    <cellStyle name="Millares 30 7 2 2" xfId="4398" xr:uid="{DF7C8AF4-F33B-4791-9A59-F4F00EE9C184}"/>
    <cellStyle name="Millares 30 7 3" xfId="4399" xr:uid="{666FC358-6183-467D-A7A2-17D5349EB619}"/>
    <cellStyle name="Millares 30 7 3 2" xfId="4400" xr:uid="{747940A1-7732-45F5-8AB7-E0631C77208B}"/>
    <cellStyle name="Millares 30 7 4" xfId="4401" xr:uid="{003E5D08-2440-4353-98E8-52690E93D3E3}"/>
    <cellStyle name="Millares 30 7 4 2" xfId="4402" xr:uid="{8B5A7B26-17E0-44B2-BAB4-2C4D7BFC4A6F}"/>
    <cellStyle name="Millares 30 7 5" xfId="4403" xr:uid="{2DB2204F-6F7F-497D-B95B-6E0019199348}"/>
    <cellStyle name="Millares 30 8" xfId="4404" xr:uid="{C458EFF9-7B14-4AFE-BC3A-A3E9254A82E1}"/>
    <cellStyle name="Millares 30 8 2" xfId="4405" xr:uid="{FAE03596-D75B-4262-BFAA-3C70CF66BD48}"/>
    <cellStyle name="Millares 30 8 2 2" xfId="4406" xr:uid="{B602608A-714A-4558-9398-617517B166AE}"/>
    <cellStyle name="Millares 30 8 3" xfId="4407" xr:uid="{927BCF65-644C-4640-91A1-312D2EE56977}"/>
    <cellStyle name="Millares 30 8 3 2" xfId="4408" xr:uid="{FF91F80C-DD78-4686-8A9A-D0F7C3868663}"/>
    <cellStyle name="Millares 30 8 4" xfId="4409" xr:uid="{90545BE4-FB18-40AB-80B5-2D89C2516945}"/>
    <cellStyle name="Millares 30 8 4 2" xfId="4410" xr:uid="{29954A4F-1263-4F8E-B30F-3B0D6EC10FA1}"/>
    <cellStyle name="Millares 30 8 5" xfId="4411" xr:uid="{BAEC0BFC-31C7-4D5D-ADAE-746ED416BA45}"/>
    <cellStyle name="Millares 30 9" xfId="4412" xr:uid="{1451B7BE-C946-4BAA-AC52-14803DF4715D}"/>
    <cellStyle name="Millares 30 9 2" xfId="4413" xr:uid="{7401FF2E-EBBB-4329-815E-A8D9A4EA70D6}"/>
    <cellStyle name="Millares 30 9 2 2" xfId="4414" xr:uid="{E7261ADC-C7FB-4758-A807-D51AF61BED52}"/>
    <cellStyle name="Millares 30 9 3" xfId="4415" xr:uid="{8C0775C2-4DFD-4591-8077-0E25C81861A4}"/>
    <cellStyle name="Millares 30 9 3 2" xfId="4416" xr:uid="{54AB56B2-69C2-48B6-892B-6F8A98AAA2E6}"/>
    <cellStyle name="Millares 30 9 4" xfId="4417" xr:uid="{F5703F13-4C9E-4F5C-B110-9448DA59A330}"/>
    <cellStyle name="Millares 30 9 4 2" xfId="4418" xr:uid="{21E5DD44-A2BC-44F0-A1E5-077DB092D056}"/>
    <cellStyle name="Millares 30 9 5" xfId="4419" xr:uid="{F5001D49-8E75-4644-AE56-9E3E3091E3DF}"/>
    <cellStyle name="Millares 300" xfId="4420" xr:uid="{9E0D8D90-59FC-4C10-A059-327D5099F264}"/>
    <cellStyle name="Millares 300 2" xfId="4421" xr:uid="{CB32071E-BD27-43A3-AC4B-D0B7D34C66B0}"/>
    <cellStyle name="Millares 301" xfId="4422" xr:uid="{6BB4DF08-233B-49E1-9CB8-C34CD45C3F85}"/>
    <cellStyle name="Millares 301 2" xfId="4423" xr:uid="{151987C3-EA22-4860-A25C-4AD71CE10CEB}"/>
    <cellStyle name="Millares 302" xfId="4424" xr:uid="{37008F92-0077-4DCD-8875-FC1F4DC9DB2E}"/>
    <cellStyle name="Millares 302 2" xfId="4425" xr:uid="{B08200D9-2CC7-48D8-B17D-A12833434060}"/>
    <cellStyle name="Millares 303" xfId="4426" xr:uid="{C82770DF-A66F-4D2F-999A-12690E74DB30}"/>
    <cellStyle name="Millares 303 2" xfId="4427" xr:uid="{6902AA7F-554B-42E2-87FA-766AEBB93830}"/>
    <cellStyle name="Millares 304" xfId="4428" xr:uid="{FFEC76A0-A6A2-4CFF-B1C6-836CA2ED5974}"/>
    <cellStyle name="Millares 304 2" xfId="4429" xr:uid="{1DB1FEF7-F34A-4A2E-93E0-53DCB69FFB4B}"/>
    <cellStyle name="Millares 305" xfId="4430" xr:uid="{9AD30211-4F34-4A5D-8B84-BD425A39C2A2}"/>
    <cellStyle name="Millares 305 2" xfId="4431" xr:uid="{2295860D-7E5C-4EFF-ABC2-3067199A6025}"/>
    <cellStyle name="Millares 306" xfId="4432" xr:uid="{AD5CCBA7-FAD7-4A80-A1BC-4F3071915CD4}"/>
    <cellStyle name="Millares 306 2" xfId="4433" xr:uid="{03755A7A-33D7-477A-B31D-955CDA857AB4}"/>
    <cellStyle name="Millares 307" xfId="4434" xr:uid="{30738B38-BBCD-4D00-9338-BCFD4A874FD7}"/>
    <cellStyle name="Millares 307 2" xfId="4435" xr:uid="{A2AC4271-4C7E-4A93-A1B1-9720C75E8666}"/>
    <cellStyle name="Millares 308" xfId="4436" xr:uid="{D67ED46A-D712-4C3B-87E1-50DCA4F1F20C}"/>
    <cellStyle name="Millares 308 2" xfId="4437" xr:uid="{D7EEC174-ECC6-45FD-ABCF-9F19A34BE96D}"/>
    <cellStyle name="Millares 309" xfId="4438" xr:uid="{A5E52ADD-E40F-4F8D-9111-13519A0E48A3}"/>
    <cellStyle name="Millares 309 2" xfId="4439" xr:uid="{FD9FC660-6712-4FE3-AE9D-116C23403FD1}"/>
    <cellStyle name="Millares 31" xfId="4440" xr:uid="{044524CD-BEB0-4512-A174-D3C514BF4FB5}"/>
    <cellStyle name="Millares 31 10" xfId="4441" xr:uid="{A6D4F591-4F5F-43B0-8D17-353FF1264DC9}"/>
    <cellStyle name="Millares 31 10 2" xfId="4442" xr:uid="{8506D5BD-517A-4890-A536-BEBDBDEA207B}"/>
    <cellStyle name="Millares 31 10 2 2" xfId="4443" xr:uid="{8275FFBB-C84C-4EE0-BCBC-EF112DBCC74B}"/>
    <cellStyle name="Millares 31 10 3" xfId="4444" xr:uid="{FBE4C65E-F404-48EC-B883-F64A86F53B52}"/>
    <cellStyle name="Millares 31 10 3 2" xfId="4445" xr:uid="{0C198E5B-E314-4A8C-9026-14ABB17762FF}"/>
    <cellStyle name="Millares 31 10 4" xfId="4446" xr:uid="{80628E94-7D97-42AA-969F-7E68BE627DC2}"/>
    <cellStyle name="Millares 31 10 4 2" xfId="4447" xr:uid="{246344A4-4448-4B7F-9336-565E96725C4C}"/>
    <cellStyle name="Millares 31 10 5" xfId="4448" xr:uid="{3CB4AAEE-B0AA-4FAE-8C7F-55E187A80057}"/>
    <cellStyle name="Millares 31 11" xfId="4449" xr:uid="{CABC7B83-F6D8-4852-B81D-83CEECEC3018}"/>
    <cellStyle name="Millares 31 11 2" xfId="4450" xr:uid="{E7A01E55-F550-4D33-A068-48722C51C1AE}"/>
    <cellStyle name="Millares 31 12" xfId="4451" xr:uid="{4F95E782-981D-47F8-8B86-C45DB65DCB15}"/>
    <cellStyle name="Millares 31 2" xfId="4452" xr:uid="{7F138ACB-F4E3-4782-B330-6361A21A3AEC}"/>
    <cellStyle name="Millares 31 2 2" xfId="4453" xr:uid="{97DB3143-6652-4F27-8AEA-83B1CA9FBA46}"/>
    <cellStyle name="Millares 31 2 2 2" xfId="4454" xr:uid="{68AAFA3B-7083-41CC-86F9-855BE11573D1}"/>
    <cellStyle name="Millares 31 2 3" xfId="4455" xr:uid="{F87740F2-9402-4CB2-A314-AE466D4BD5FD}"/>
    <cellStyle name="Millares 31 2 3 2" xfId="4456" xr:uid="{15656523-5541-4181-BD0D-4C4B78CEDC9C}"/>
    <cellStyle name="Millares 31 2 3 2 2" xfId="4457" xr:uid="{30ACFD8F-BAD9-497C-8DDF-6C85C70AB6AE}"/>
    <cellStyle name="Millares 31 2 3 3" xfId="4458" xr:uid="{A51EEFB0-06BB-42BE-8EB9-D5FC9A900B4A}"/>
    <cellStyle name="Millares 31 2 4" xfId="4459" xr:uid="{EB42B5ED-A1C5-41C3-A7D3-C2CB5F073685}"/>
    <cellStyle name="Millares 31 2 4 2" xfId="4460" xr:uid="{3F4A5CE9-C325-44D1-86FF-63B5DB77FDBD}"/>
    <cellStyle name="Millares 31 2 5" xfId="4461" xr:uid="{D559F573-A636-4BDA-B869-0B7E614FF7EF}"/>
    <cellStyle name="Millares 31 2 5 2" xfId="4462" xr:uid="{074FEF31-DDC5-43F0-B09B-73C298701630}"/>
    <cellStyle name="Millares 31 2 6" xfId="4463" xr:uid="{8A8426AE-AD8A-421F-8F4E-41AB8327ACCD}"/>
    <cellStyle name="Millares 31 2 6 2" xfId="13015" xr:uid="{6CC17180-0168-42C5-A8C0-9C1942629EDC}"/>
    <cellStyle name="Millares 31 2 7" xfId="4464" xr:uid="{EE95F05B-05E4-46AA-90A9-F904F91EA957}"/>
    <cellStyle name="Millares 31 3" xfId="4465" xr:uid="{B4CE5A8E-BD03-4BB0-869C-AA8BAB5D1FBD}"/>
    <cellStyle name="Millares 31 3 2" xfId="4466" xr:uid="{5E05CDED-8DD2-4B4A-9B46-747AD40C497A}"/>
    <cellStyle name="Millares 31 3 2 2" xfId="4467" xr:uid="{629A9644-C2B7-4BA0-8E66-2135DBC0A2FD}"/>
    <cellStyle name="Millares 31 3 3" xfId="4468" xr:uid="{C013AA3D-EB99-410C-BF9A-6F18098C6458}"/>
    <cellStyle name="Millares 31 3 3 2" xfId="4469" xr:uid="{B5814F2B-83DD-4D38-9DA1-11E7C17B8A4C}"/>
    <cellStyle name="Millares 31 3 4" xfId="4470" xr:uid="{3EF8DC94-76F8-4BC8-A689-7B7AE903D874}"/>
    <cellStyle name="Millares 31 3 4 2" xfId="4471" xr:uid="{50497ED2-87EE-42C1-903F-0D6AA0E6AA4F}"/>
    <cellStyle name="Millares 31 3 5" xfId="4472" xr:uid="{5E0CBA43-259D-4C87-A80F-918A2152A07A}"/>
    <cellStyle name="Millares 31 4" xfId="4473" xr:uid="{787C12DB-31B5-4AE4-9E97-A8F2A26A7F90}"/>
    <cellStyle name="Millares 31 4 2" xfId="4474" xr:uid="{DBE0642D-890F-4C9E-A745-977BA5137FBE}"/>
    <cellStyle name="Millares 31 4 2 2" xfId="4475" xr:uid="{9EF1BFF4-86B7-402B-A836-AB1286358627}"/>
    <cellStyle name="Millares 31 4 3" xfId="4476" xr:uid="{70B800F0-2796-4C00-90EC-0BFC41C64D41}"/>
    <cellStyle name="Millares 31 4 3 2" xfId="4477" xr:uid="{4942852C-044E-4D2E-AC67-3941573094E3}"/>
    <cellStyle name="Millares 31 4 4" xfId="4478" xr:uid="{39571AF3-19FC-4D12-A1C3-34FF288F4725}"/>
    <cellStyle name="Millares 31 4 4 2" xfId="4479" xr:uid="{6933EAE4-1441-4992-A2FE-D6FD0F7FAD1B}"/>
    <cellStyle name="Millares 31 4 5" xfId="4480" xr:uid="{78DD2F32-42B6-4338-A490-F75A0312815F}"/>
    <cellStyle name="Millares 31 5" xfId="4481" xr:uid="{B7040A53-DFBE-4A66-A9D5-FF24C4859A94}"/>
    <cellStyle name="Millares 31 5 2" xfId="4482" xr:uid="{355994F3-399F-43BB-ACBC-94506528C8C7}"/>
    <cellStyle name="Millares 31 5 2 2" xfId="4483" xr:uid="{33BDDC7B-A478-48DA-AF48-F2C9D3145495}"/>
    <cellStyle name="Millares 31 5 3" xfId="4484" xr:uid="{BE149D73-BC8E-4870-A09C-22403AD574BE}"/>
    <cellStyle name="Millares 31 5 3 2" xfId="4485" xr:uid="{C773703B-3F38-4668-AFA5-93A20A917916}"/>
    <cellStyle name="Millares 31 5 4" xfId="4486" xr:uid="{2435F9E0-A167-411C-96DB-34AEB370B32B}"/>
    <cellStyle name="Millares 31 5 4 2" xfId="4487" xr:uid="{605905F4-DF19-414E-B173-99EAEB051DF8}"/>
    <cellStyle name="Millares 31 5 5" xfId="4488" xr:uid="{716F49EF-278B-4726-8894-47A4A016D090}"/>
    <cellStyle name="Millares 31 6" xfId="4489" xr:uid="{B6CFC9A4-793E-4473-A977-BBE7BF8EC205}"/>
    <cellStyle name="Millares 31 6 2" xfId="4490" xr:uid="{3432064B-EFA7-4604-B787-C572FDD5F7E6}"/>
    <cellStyle name="Millares 31 6 2 2" xfId="4491" xr:uid="{490BE208-C5AE-4560-B29E-4E9CB9A15C82}"/>
    <cellStyle name="Millares 31 6 3" xfId="4492" xr:uid="{6453327F-844C-456B-B802-731958C8E5EC}"/>
    <cellStyle name="Millares 31 6 3 2" xfId="4493" xr:uid="{D0581606-6A6A-4458-9166-DB1A0A1DADDD}"/>
    <cellStyle name="Millares 31 6 4" xfId="4494" xr:uid="{16274B63-AD64-4723-99B6-8C56EE847348}"/>
    <cellStyle name="Millares 31 6 4 2" xfId="4495" xr:uid="{FBA2E87E-C16A-427E-9EAB-C7744D574C51}"/>
    <cellStyle name="Millares 31 6 5" xfId="4496" xr:uid="{7AD5B98E-4318-45D7-880C-62F0B9D66285}"/>
    <cellStyle name="Millares 31 7" xfId="4497" xr:uid="{627BEF73-7AED-4CDF-8091-7E3DFDA150FB}"/>
    <cellStyle name="Millares 31 7 2" xfId="4498" xr:uid="{55304507-AC1E-4A60-90DE-9FDCF3A30F09}"/>
    <cellStyle name="Millares 31 7 2 2" xfId="4499" xr:uid="{C542E423-9808-4ECF-A8C7-50982241F85C}"/>
    <cellStyle name="Millares 31 7 3" xfId="4500" xr:uid="{0E034758-26EF-4F5C-91B4-3ED427759FCD}"/>
    <cellStyle name="Millares 31 7 3 2" xfId="4501" xr:uid="{9B0A3760-33D5-4C5C-9D3F-78A18EFCB0AB}"/>
    <cellStyle name="Millares 31 7 4" xfId="4502" xr:uid="{2FF3FC55-EF9E-41E5-809A-9C39876C1D60}"/>
    <cellStyle name="Millares 31 7 4 2" xfId="4503" xr:uid="{94182096-AF34-4E23-8B6D-98128BA925A8}"/>
    <cellStyle name="Millares 31 7 5" xfId="4504" xr:uid="{531DA539-2A5B-4F68-86E3-E789F01C5115}"/>
    <cellStyle name="Millares 31 8" xfId="4505" xr:uid="{C14AC664-CC6B-4E9E-A5B3-4A361641DA62}"/>
    <cellStyle name="Millares 31 8 2" xfId="4506" xr:uid="{6BA7162B-98CE-4440-9491-045FF6E32F19}"/>
    <cellStyle name="Millares 31 8 2 2" xfId="4507" xr:uid="{ABCEA8B5-52F7-42A0-9B79-88577B4EBED5}"/>
    <cellStyle name="Millares 31 8 3" xfId="4508" xr:uid="{45F36ADD-3918-4FDC-8F53-C4F6B82456B9}"/>
    <cellStyle name="Millares 31 8 3 2" xfId="4509" xr:uid="{CD561A74-AAFE-460F-894C-03610C1C852C}"/>
    <cellStyle name="Millares 31 8 4" xfId="4510" xr:uid="{5E34BC80-26F6-4FCF-8B34-D8382259BF02}"/>
    <cellStyle name="Millares 31 8 4 2" xfId="4511" xr:uid="{D661287C-20A7-4B2C-A8AF-F9223DCC0686}"/>
    <cellStyle name="Millares 31 8 5" xfId="4512" xr:uid="{265F930C-8CF8-4F98-B901-C5FD8D352832}"/>
    <cellStyle name="Millares 31 9" xfId="4513" xr:uid="{A7F2FDEB-90C0-4A9A-AC47-97AA4836C74B}"/>
    <cellStyle name="Millares 31 9 2" xfId="4514" xr:uid="{31E0EAC0-2F49-4958-8177-1B1F393545DD}"/>
    <cellStyle name="Millares 31 9 2 2" xfId="4515" xr:uid="{A0A4AA92-732F-426F-96F2-67A3852B74CC}"/>
    <cellStyle name="Millares 31 9 3" xfId="4516" xr:uid="{7082164B-19B6-44AB-877A-481BA6590398}"/>
    <cellStyle name="Millares 31 9 3 2" xfId="4517" xr:uid="{64E2BB87-445A-4F3C-9219-982FA6587269}"/>
    <cellStyle name="Millares 31 9 4" xfId="4518" xr:uid="{6F887331-3E0D-455C-BC89-E14C5222E7ED}"/>
    <cellStyle name="Millares 31 9 4 2" xfId="4519" xr:uid="{BA386D77-DF16-4725-83A4-7C385DE9B8F9}"/>
    <cellStyle name="Millares 31 9 5" xfId="4520" xr:uid="{C727FFC4-86B7-4599-94DD-D5B6BD4BDD1F}"/>
    <cellStyle name="Millares 310" xfId="4521" xr:uid="{0EF4E99D-E567-4D90-AF2A-DD15C156322E}"/>
    <cellStyle name="Millares 311" xfId="4522" xr:uid="{9A97043E-3637-4371-841A-41F1A3DA17EA}"/>
    <cellStyle name="Millares 312" xfId="4523" xr:uid="{13B048AE-3AF3-4940-B039-B90C4AD5A165}"/>
    <cellStyle name="Millares 313" xfId="4524" xr:uid="{0DA948D0-6BBB-43A0-BCE0-1091B71814AD}"/>
    <cellStyle name="Millares 314" xfId="4525" xr:uid="{6A008A4F-43FE-4F45-B159-CDC711622323}"/>
    <cellStyle name="Millares 315" xfId="4526" xr:uid="{B59BC16D-1DA0-42FA-9A8B-7FBCEB302C2A}"/>
    <cellStyle name="Millares 316" xfId="4527" xr:uid="{7EE3C67B-E581-41BD-A16A-ACC4A78C8CD8}"/>
    <cellStyle name="Millares 317" xfId="4528" xr:uid="{49B866F8-84D0-446D-8D72-7C51F8E09767}"/>
    <cellStyle name="Millares 318" xfId="4529" xr:uid="{D68C1718-4FEF-4B32-9E61-C1BC08CD34D8}"/>
    <cellStyle name="Millares 319" xfId="4530" xr:uid="{9C203EEA-005F-40D3-92D6-24110EAF769F}"/>
    <cellStyle name="Millares 32" xfId="4531" xr:uid="{F2354568-3986-4149-A507-E8312C431428}"/>
    <cellStyle name="Millares 32 10" xfId="4532" xr:uid="{4B25B1A8-9CA9-4BA5-8BAD-2D368A5BD0B5}"/>
    <cellStyle name="Millares 32 10 2" xfId="4533" xr:uid="{C6BBFADC-B858-42E8-926C-872EBF08A3C4}"/>
    <cellStyle name="Millares 32 10 2 2" xfId="4534" xr:uid="{55C80AA4-28E5-456F-A3DC-C9F90A977627}"/>
    <cellStyle name="Millares 32 10 3" xfId="4535" xr:uid="{B1E07C8C-575C-4346-978A-4BBE14E53F52}"/>
    <cellStyle name="Millares 32 10 3 2" xfId="4536" xr:uid="{83767C4F-B31D-407D-8851-CB5C8897C4A1}"/>
    <cellStyle name="Millares 32 10 4" xfId="4537" xr:uid="{B1A9EFBD-3F74-4360-88B5-2F9BA0E27E0C}"/>
    <cellStyle name="Millares 32 10 4 2" xfId="4538" xr:uid="{77B95D51-EADF-4AB2-AAB4-2C9AC0681B41}"/>
    <cellStyle name="Millares 32 10 5" xfId="4539" xr:uid="{DC8D0006-984F-409F-A95F-84D29F327A13}"/>
    <cellStyle name="Millares 32 11" xfId="4540" xr:uid="{B647EE29-AF06-437A-ABD8-1E413F9F1EAD}"/>
    <cellStyle name="Millares 32 11 2" xfId="4541" xr:uid="{6260D3AD-F446-4335-9CE7-91B0007AEC58}"/>
    <cellStyle name="Millares 32 11 2 2" xfId="4542" xr:uid="{F8DE1789-9D67-4A08-B6BE-8B8A5E4D677B}"/>
    <cellStyle name="Millares 32 11 3" xfId="4543" xr:uid="{AA01BEF0-35B0-4A1C-B1E4-A31BD21A2927}"/>
    <cellStyle name="Millares 32 11 3 2" xfId="4544" xr:uid="{BB878E4C-8C9F-401F-A5C8-AD8882AE8599}"/>
    <cellStyle name="Millares 32 11 4" xfId="4545" xr:uid="{2BD74B8F-F0CD-4C36-AF83-99EBEC77449F}"/>
    <cellStyle name="Millares 32 12" xfId="4546" xr:uid="{92407CE0-9DEF-44A2-9644-23D30C4D25E9}"/>
    <cellStyle name="Millares 32 12 2" xfId="4547" xr:uid="{197E4AA0-3225-4623-8C31-AEAA68DA24CD}"/>
    <cellStyle name="Millares 32 13" xfId="4548" xr:uid="{53D09138-41E6-4CAC-BE8A-1DC1E303A347}"/>
    <cellStyle name="Millares 32 13 2" xfId="4549" xr:uid="{6CAE59A0-A29C-4664-B39A-0EFABE3438E7}"/>
    <cellStyle name="Millares 32 13 3" xfId="4550" xr:uid="{B79D24C9-3232-412F-AC33-9D68DF538443}"/>
    <cellStyle name="Millares 32 14" xfId="4551" xr:uid="{C55B90F6-346F-4647-B168-3B943BD33D97}"/>
    <cellStyle name="Millares 32 14 2" xfId="4552" xr:uid="{531FE53F-FAAA-4C1A-8310-E9024C413CA3}"/>
    <cellStyle name="Millares 32 15" xfId="4553" xr:uid="{DACA3EEA-131E-4087-A794-14D4FC97F5F2}"/>
    <cellStyle name="Millares 32 15 2" xfId="4554" xr:uid="{B4F9F092-563A-456E-83DF-696E6A0A5954}"/>
    <cellStyle name="Millares 32 16" xfId="4555" xr:uid="{EAF960FE-84E8-49A5-9059-EE4C2CF1DD00}"/>
    <cellStyle name="Millares 32 2" xfId="4556" xr:uid="{08FA39F9-2262-4E65-A646-DA0E039DFC07}"/>
    <cellStyle name="Millares 32 2 2" xfId="4557" xr:uid="{EFBF3B18-8010-4D44-8E31-8D4F4A438716}"/>
    <cellStyle name="Millares 32 2 2 2" xfId="4558" xr:uid="{9559DA35-B981-45B6-8665-2FCA20684A70}"/>
    <cellStyle name="Millares 32 2 2 2 2" xfId="4559" xr:uid="{05C7CC85-7F7C-4F54-8AE6-60B72E13D99F}"/>
    <cellStyle name="Millares 32 2 2 3" xfId="4560" xr:uid="{0EF30EA8-AFAE-4AFE-8B4D-4AF38E3014ED}"/>
    <cellStyle name="Millares 32 2 2 3 2" xfId="4561" xr:uid="{3FA11BC4-481A-4D39-8209-D68CD161F922}"/>
    <cellStyle name="Millares 32 2 2 4" xfId="4562" xr:uid="{A558449A-C7A0-4076-93D2-0DF2AC9211A2}"/>
    <cellStyle name="Millares 32 2 2 4 2" xfId="4563" xr:uid="{49B63BA7-4054-4C65-8C6C-4FEBE9A33E3B}"/>
    <cellStyle name="Millares 32 2 2 5" xfId="4564" xr:uid="{6F5FA288-856A-4A1A-9461-5768DB471082}"/>
    <cellStyle name="Millares 32 2 3" xfId="4565" xr:uid="{23277E9E-8FD4-47D9-B397-68700FC6A610}"/>
    <cellStyle name="Millares 32 2 3 2" xfId="4566" xr:uid="{D426216A-8779-42D8-BA74-183DF3DD7CC3}"/>
    <cellStyle name="Millares 32 2 4" xfId="4567" xr:uid="{91EAD43C-BB58-4788-B58B-233771DCEA8C}"/>
    <cellStyle name="Millares 32 2 4 2" xfId="4568" xr:uid="{C2F14CC0-1856-4D75-B93E-EC03BC55BB1D}"/>
    <cellStyle name="Millares 32 2 5" xfId="4569" xr:uid="{04AEDD27-5315-43D9-A690-F2465E846328}"/>
    <cellStyle name="Millares 32 3" xfId="4570" xr:uid="{A5BA61D8-A2ED-4D5E-9EEB-63936CA61DFB}"/>
    <cellStyle name="Millares 32 3 2" xfId="4571" xr:uid="{4AD365D0-6FC5-48A9-98E1-0E2660A5BB21}"/>
    <cellStyle name="Millares 32 3 2 2" xfId="4572" xr:uid="{A11A1110-A46B-4559-8AD6-B5F1FDD545EC}"/>
    <cellStyle name="Millares 32 3 3" xfId="4573" xr:uid="{43AC1289-BA49-40E1-A4B1-FE3AC0F065DB}"/>
    <cellStyle name="Millares 32 3 3 2" xfId="4574" xr:uid="{1A0DBAE3-CCC2-490A-AF36-A753FE584885}"/>
    <cellStyle name="Millares 32 3 4" xfId="4575" xr:uid="{85411585-24B2-4134-9F0E-1F57C10F3125}"/>
    <cellStyle name="Millares 32 3 4 2" xfId="4576" xr:uid="{9B2DF4B3-321A-4189-964D-98CAEE617B43}"/>
    <cellStyle name="Millares 32 3 5" xfId="4577" xr:uid="{8F9F4781-F4A6-48EA-8253-E40424FD38B1}"/>
    <cellStyle name="Millares 32 4" xfId="4578" xr:uid="{EECC8481-12E7-498E-8C96-D88562A52E6F}"/>
    <cellStyle name="Millares 32 4 2" xfId="4579" xr:uid="{12518ADA-4906-4E97-A071-90EE19BC7F28}"/>
    <cellStyle name="Millares 32 4 2 2" xfId="4580" xr:uid="{B525D673-EEC8-4FA4-8B11-0345E477D662}"/>
    <cellStyle name="Millares 32 4 3" xfId="4581" xr:uid="{27A0538E-5F02-4AE3-B46E-E06EFB44585F}"/>
    <cellStyle name="Millares 32 4 3 2" xfId="4582" xr:uid="{EB64CE2A-4E77-433A-BEE8-90D6C80F5904}"/>
    <cellStyle name="Millares 32 4 4" xfId="4583" xr:uid="{4F7260CD-E5A5-4448-87DF-B9C254B2AD40}"/>
    <cellStyle name="Millares 32 4 4 2" xfId="4584" xr:uid="{95703C24-E307-4372-805F-4098D1748ECC}"/>
    <cellStyle name="Millares 32 4 5" xfId="4585" xr:uid="{59C40B65-AAA0-43AB-BC71-102049E2687B}"/>
    <cellStyle name="Millares 32 5" xfId="4586" xr:uid="{DFF9C2DB-AEA9-4EFA-B3EF-64FCCFC3FCAA}"/>
    <cellStyle name="Millares 32 5 2" xfId="4587" xr:uid="{4F14F9D1-E7F9-49EC-A8CB-42D1E1CF5986}"/>
    <cellStyle name="Millares 32 5 2 2" xfId="4588" xr:uid="{1AF53BE4-3995-4712-97F8-2499BA2A08AB}"/>
    <cellStyle name="Millares 32 5 3" xfId="4589" xr:uid="{CE004601-A63B-4006-9A53-4B1150887AC9}"/>
    <cellStyle name="Millares 32 5 3 2" xfId="4590" xr:uid="{ABD546DD-5A06-4B8C-B4A9-33B488E7067F}"/>
    <cellStyle name="Millares 32 5 4" xfId="4591" xr:uid="{3D6DE0D0-0AF6-499F-9B6D-907FB5BA0152}"/>
    <cellStyle name="Millares 32 5 4 2" xfId="4592" xr:uid="{5BF97126-2725-440C-A06A-F8C97A9F7920}"/>
    <cellStyle name="Millares 32 5 5" xfId="4593" xr:uid="{82AA266E-6AEC-4C7C-B012-063C80F4D010}"/>
    <cellStyle name="Millares 32 6" xfId="4594" xr:uid="{FDAAAD2B-1C12-4D37-80B9-E104599DCE9A}"/>
    <cellStyle name="Millares 32 6 2" xfId="4595" xr:uid="{06D0CD14-7DC7-47C8-A5FA-D3A44CE08BB3}"/>
    <cellStyle name="Millares 32 6 2 2" xfId="4596" xr:uid="{E4BD1638-3A54-4070-B815-38FC0FEDAFA5}"/>
    <cellStyle name="Millares 32 6 3" xfId="4597" xr:uid="{1D7C500E-EBE5-45BD-A171-1C5001D74AD7}"/>
    <cellStyle name="Millares 32 6 3 2" xfId="4598" xr:uid="{398F547C-47A0-48BE-B3CE-1459D7BF52A9}"/>
    <cellStyle name="Millares 32 6 4" xfId="4599" xr:uid="{282743C2-0B87-4047-B36D-C87B192337BC}"/>
    <cellStyle name="Millares 32 6 4 2" xfId="4600" xr:uid="{39831587-2489-4055-A48B-6D18CE8177D0}"/>
    <cellStyle name="Millares 32 6 5" xfId="4601" xr:uid="{B1919315-D94F-4ADB-8C26-04D80E509544}"/>
    <cellStyle name="Millares 32 7" xfId="4602" xr:uid="{728671C7-FCBA-4C2C-AE22-D66610F50802}"/>
    <cellStyle name="Millares 32 7 2" xfId="4603" xr:uid="{9266AC4C-90DF-4BB5-A83E-32813430EEDD}"/>
    <cellStyle name="Millares 32 7 2 2" xfId="4604" xr:uid="{B3147207-B57E-4BDC-9895-B0393BACA214}"/>
    <cellStyle name="Millares 32 7 3" xfId="4605" xr:uid="{10D9D6AE-E077-419E-9221-A1E14DD0B6E7}"/>
    <cellStyle name="Millares 32 7 3 2" xfId="4606" xr:uid="{13201F73-F2D6-462D-AA9A-5CBFD6D7299D}"/>
    <cellStyle name="Millares 32 7 4" xfId="4607" xr:uid="{66FA11FD-B2C0-4378-8021-3A9E3A82DA07}"/>
    <cellStyle name="Millares 32 7 4 2" xfId="4608" xr:uid="{AA8A7B8C-37D5-46FD-936E-8F0CC1A2F79B}"/>
    <cellStyle name="Millares 32 7 5" xfId="4609" xr:uid="{F8D31AB7-EB3E-42FF-BDF0-D6E62C72F515}"/>
    <cellStyle name="Millares 32 8" xfId="4610" xr:uid="{23E42111-6987-4B75-9A94-D6C4B51B4EE1}"/>
    <cellStyle name="Millares 32 8 2" xfId="4611" xr:uid="{B8F2048B-79C6-4EE3-B447-F7DF1AD2D80B}"/>
    <cellStyle name="Millares 32 8 2 2" xfId="4612" xr:uid="{76360D0E-A039-4DAB-9D8B-9DE84FB96FFA}"/>
    <cellStyle name="Millares 32 8 3" xfId="4613" xr:uid="{496000C3-E1AC-43AB-A168-7AFE0AD7A436}"/>
    <cellStyle name="Millares 32 8 3 2" xfId="4614" xr:uid="{B6BF8B29-1ACF-4DAF-AD05-A43CB76940CB}"/>
    <cellStyle name="Millares 32 8 4" xfId="4615" xr:uid="{9B4A3C92-28B5-4619-9E80-FCBF379B301E}"/>
    <cellStyle name="Millares 32 8 4 2" xfId="4616" xr:uid="{E3F7F01A-F27A-4900-9F5E-BAC64BD4AA2C}"/>
    <cellStyle name="Millares 32 8 5" xfId="4617" xr:uid="{96A784F5-BBD9-4019-94EC-1F4FABF0859E}"/>
    <cellStyle name="Millares 32 9" xfId="4618" xr:uid="{D9C8E74E-5BB1-4102-9C13-D48295031010}"/>
    <cellStyle name="Millares 32 9 2" xfId="4619" xr:uid="{2E3AB653-D6BA-47AF-BA9D-8B74CAD932E2}"/>
    <cellStyle name="Millares 32 9 2 2" xfId="4620" xr:uid="{9B469767-2728-4592-BFBB-91B72A790176}"/>
    <cellStyle name="Millares 32 9 3" xfId="4621" xr:uid="{5B6AE22B-B361-4D7F-A5EF-BEFC02762D0C}"/>
    <cellStyle name="Millares 32 9 3 2" xfId="4622" xr:uid="{825FF9C1-6B2C-4975-AFB6-5FF84DB5B6B1}"/>
    <cellStyle name="Millares 32 9 4" xfId="4623" xr:uid="{C688C0E0-9325-4603-8D04-C254E09DE839}"/>
    <cellStyle name="Millares 32 9 4 2" xfId="4624" xr:uid="{C2F0693E-F177-45E5-85A1-22744A142E60}"/>
    <cellStyle name="Millares 32 9 5" xfId="4625" xr:uid="{F4C5410E-BE7E-49D7-98E3-676038F1B337}"/>
    <cellStyle name="Millares 320" xfId="4626" xr:uid="{F3D780A6-F87B-4816-B96B-607F798F6DDC}"/>
    <cellStyle name="Millares 321" xfId="4627" xr:uid="{4B2BAEE5-15CA-4955-8257-F8D5AF431499}"/>
    <cellStyle name="Millares 322" xfId="4628" xr:uid="{F1623184-EBDF-4EA7-92F1-71BBA5A9E225}"/>
    <cellStyle name="Millares 323" xfId="4629" xr:uid="{59E95A2B-0BFF-42C1-A535-185BE48AC93C}"/>
    <cellStyle name="Millares 324" xfId="4630" xr:uid="{EB5F1810-886C-456E-B3EF-A40783CFC067}"/>
    <cellStyle name="Millares 325" xfId="4631" xr:uid="{7335C0B0-72B9-47D6-9CAC-73B44A07BA00}"/>
    <cellStyle name="Millares 326" xfId="4632" xr:uid="{F5AF1690-7ADB-47BA-A622-6C6155B978A4}"/>
    <cellStyle name="Millares 327" xfId="4633" xr:uid="{6C6D21B4-9AB6-4BDA-9D34-B402AE3D6ED9}"/>
    <cellStyle name="Millares 328" xfId="4634" xr:uid="{EE1E6AEA-AF8B-4763-A14D-D433AF905D73}"/>
    <cellStyle name="Millares 329" xfId="4635" xr:uid="{8C44658B-499F-4C0E-9310-EEEF059F7087}"/>
    <cellStyle name="Millares 33" xfId="4636" xr:uid="{5E5A9C87-19BB-408F-828C-7C4971131E14}"/>
    <cellStyle name="Millares 33 10" xfId="4637" xr:uid="{E2FC3162-CD66-48FA-995F-5E361F9118B7}"/>
    <cellStyle name="Millares 33 10 2" xfId="4638" xr:uid="{E360F846-2CB1-4ED9-9A9C-999B0B209015}"/>
    <cellStyle name="Millares 33 10 2 2" xfId="4639" xr:uid="{26C2D17C-F52D-462B-B10C-7A59072058ED}"/>
    <cellStyle name="Millares 33 10 3" xfId="4640" xr:uid="{94EE236C-92CF-4DE7-B795-C111D542175A}"/>
    <cellStyle name="Millares 33 10 3 2" xfId="4641" xr:uid="{6482CAB4-AB4E-4CC1-BE20-95034C4B3B41}"/>
    <cellStyle name="Millares 33 10 4" xfId="4642" xr:uid="{BB1C6B4D-1B9E-4C76-9D6C-882187A7C1BB}"/>
    <cellStyle name="Millares 33 10 4 2" xfId="4643" xr:uid="{91F8FA04-8728-4CE2-AF3F-150D9DAFDBAE}"/>
    <cellStyle name="Millares 33 10 5" xfId="4644" xr:uid="{9612C1EE-B895-47B4-82EF-2F9369739967}"/>
    <cellStyle name="Millares 33 11" xfId="4645" xr:uid="{7025F0CF-AB45-4896-AA31-018E500AE745}"/>
    <cellStyle name="Millares 33 11 2" xfId="4646" xr:uid="{9BB9DFA2-365E-447F-B3CB-D2911198B24E}"/>
    <cellStyle name="Millares 33 12" xfId="4647" xr:uid="{CF14CB4D-17D5-4060-B637-4534CA1B622F}"/>
    <cellStyle name="Millares 33 2" xfId="4648" xr:uid="{BF0592DC-7854-4756-8877-E9118E303D7D}"/>
    <cellStyle name="Millares 33 2 2" xfId="4649" xr:uid="{06B97576-B25F-4795-B698-256F51D4DFC5}"/>
    <cellStyle name="Millares 33 2 2 2" xfId="4650" xr:uid="{7535FA24-1E27-4942-9F5F-0392CB01F66D}"/>
    <cellStyle name="Millares 33 2 3" xfId="4651" xr:uid="{B5F8E50F-C399-4AF2-846E-15D818C6FFFD}"/>
    <cellStyle name="Millares 33 2 3 2" xfId="4652" xr:uid="{05585E58-7D0F-4D3D-BDE7-F2FC6C5513B3}"/>
    <cellStyle name="Millares 33 2 3 2 2" xfId="4653" xr:uid="{76EAB28A-0E3D-40BA-A5CC-F14CCCDD7F7D}"/>
    <cellStyle name="Millares 33 2 3 3" xfId="4654" xr:uid="{162ED467-A65C-4513-A7C3-D74FF3285056}"/>
    <cellStyle name="Millares 33 2 4" xfId="4655" xr:uid="{855E4F01-794E-4530-9D3C-1F6DAD48B7C3}"/>
    <cellStyle name="Millares 33 2 4 2" xfId="4656" xr:uid="{37075905-6356-4DB1-93A5-5695A24D3211}"/>
    <cellStyle name="Millares 33 2 5" xfId="4657" xr:uid="{55246E43-A711-4D6F-A63B-E56DE17C85CF}"/>
    <cellStyle name="Millares 33 2 5 2" xfId="4658" xr:uid="{7D327154-6C7D-47C2-A98A-404606FA9773}"/>
    <cellStyle name="Millares 33 2 6" xfId="4659" xr:uid="{A5C517B6-F2B3-4447-BFE3-85F1A320A798}"/>
    <cellStyle name="Millares 33 2 6 2" xfId="13016" xr:uid="{F4887C3D-CC5E-4D7A-9AA7-0D7C8304E524}"/>
    <cellStyle name="Millares 33 2 7" xfId="4660" xr:uid="{9B1FF084-1DD2-41A5-8205-BE460F7F7A4D}"/>
    <cellStyle name="Millares 33 3" xfId="4661" xr:uid="{EAAA9666-0BD1-4F95-8A8B-110EE035DF65}"/>
    <cellStyle name="Millares 33 3 2" xfId="4662" xr:uid="{7235E407-5F14-43EB-B893-B7BEDE727E6F}"/>
    <cellStyle name="Millares 33 3 2 2" xfId="4663" xr:uid="{1B9C24F7-8867-44A8-98B8-B707D7A53A36}"/>
    <cellStyle name="Millares 33 3 3" xfId="4664" xr:uid="{AB32FAF6-2E81-4DD0-B601-FEA9F0D7A13C}"/>
    <cellStyle name="Millares 33 3 3 2" xfId="4665" xr:uid="{4A1C1F65-16AF-4BDA-9DB2-10BCA5D99D5E}"/>
    <cellStyle name="Millares 33 3 4" xfId="4666" xr:uid="{E2815F74-2376-42A0-8BA3-60F62A8A889A}"/>
    <cellStyle name="Millares 33 3 4 2" xfId="4667" xr:uid="{14011258-5728-4936-B8C7-D52431EEE37D}"/>
    <cellStyle name="Millares 33 3 5" xfId="4668" xr:uid="{24ED5C03-546C-4C97-9599-8A0579E2C494}"/>
    <cellStyle name="Millares 33 4" xfId="4669" xr:uid="{A7811B08-846C-4ADE-9A1D-B468109181AD}"/>
    <cellStyle name="Millares 33 4 2" xfId="4670" xr:uid="{E08629CE-7EFD-460C-B912-BD7CE60A2EB3}"/>
    <cellStyle name="Millares 33 4 2 2" xfId="4671" xr:uid="{C014026D-A953-438E-B179-9DAB00A8F567}"/>
    <cellStyle name="Millares 33 4 3" xfId="4672" xr:uid="{41C12022-E269-4463-8769-0779E9AA3411}"/>
    <cellStyle name="Millares 33 4 3 2" xfId="4673" xr:uid="{158CDAE5-2AD9-4387-B938-11FB4F7CD96A}"/>
    <cellStyle name="Millares 33 4 4" xfId="4674" xr:uid="{7CD64283-0F8C-4F74-8E84-23F468F368DC}"/>
    <cellStyle name="Millares 33 4 4 2" xfId="4675" xr:uid="{55E89B71-0136-43B9-A3E6-503E1C5BC2E3}"/>
    <cellStyle name="Millares 33 4 5" xfId="4676" xr:uid="{52830B1F-5ADC-42D2-B554-7984A7809170}"/>
    <cellStyle name="Millares 33 5" xfId="4677" xr:uid="{68C25754-26DD-4A63-868E-EAE1A201264A}"/>
    <cellStyle name="Millares 33 5 2" xfId="4678" xr:uid="{74E8BD9E-EEAA-4F3D-8254-75C082EFD4B9}"/>
    <cellStyle name="Millares 33 5 2 2" xfId="4679" xr:uid="{5A930A17-F948-4D45-AE30-C57BD1004FDC}"/>
    <cellStyle name="Millares 33 5 3" xfId="4680" xr:uid="{F7076F0E-6F00-47A2-AF16-92C2EB0748B7}"/>
    <cellStyle name="Millares 33 5 3 2" xfId="4681" xr:uid="{0D0761E0-82B9-49F9-91D5-9B4AA54E032A}"/>
    <cellStyle name="Millares 33 5 4" xfId="4682" xr:uid="{5A084656-6CE1-4DF3-B187-228F7DAEAD61}"/>
    <cellStyle name="Millares 33 5 4 2" xfId="4683" xr:uid="{0426AAB2-25C9-41C3-B200-4630D27848B4}"/>
    <cellStyle name="Millares 33 5 5" xfId="4684" xr:uid="{E44262DE-BD84-49E4-BED6-4BDA8503818F}"/>
    <cellStyle name="Millares 33 6" xfId="4685" xr:uid="{A7FF402F-A721-42BF-A50F-791F3D9D9CBC}"/>
    <cellStyle name="Millares 33 6 2" xfId="4686" xr:uid="{A21C96AC-959C-4226-AC7E-4BE104FA7769}"/>
    <cellStyle name="Millares 33 6 2 2" xfId="4687" xr:uid="{A59AA348-DFEB-4C5E-95EE-005ADA00C159}"/>
    <cellStyle name="Millares 33 6 3" xfId="4688" xr:uid="{0513F223-8E3A-4870-9541-90E3E9B16923}"/>
    <cellStyle name="Millares 33 6 3 2" xfId="4689" xr:uid="{D473C788-C21B-4C92-B20E-A782B40DC4FB}"/>
    <cellStyle name="Millares 33 6 4" xfId="4690" xr:uid="{60AFF02D-C19A-42E3-8EDC-B288E03E20D5}"/>
    <cellStyle name="Millares 33 6 4 2" xfId="4691" xr:uid="{2A994438-FCA5-4D3D-9499-C1753200AD6F}"/>
    <cellStyle name="Millares 33 6 5" xfId="4692" xr:uid="{88334488-FA96-4FF4-B2DC-E39102E6ACEF}"/>
    <cellStyle name="Millares 33 7" xfId="4693" xr:uid="{9D688AE0-E97B-442D-9B6B-796A6C76A999}"/>
    <cellStyle name="Millares 33 7 2" xfId="4694" xr:uid="{CE186CA2-9311-4F8B-8F67-9F58DC1AB6CE}"/>
    <cellStyle name="Millares 33 7 2 2" xfId="4695" xr:uid="{F99C8EC7-C7A9-4C0F-A29D-E77B4940E699}"/>
    <cellStyle name="Millares 33 7 3" xfId="4696" xr:uid="{D8E98D58-3165-4076-9A2A-C44B59BE891E}"/>
    <cellStyle name="Millares 33 7 3 2" xfId="4697" xr:uid="{E62E92E0-3851-4AAB-B725-21A92C561789}"/>
    <cellStyle name="Millares 33 7 4" xfId="4698" xr:uid="{79496DC7-A9F2-4BBD-AD84-5CD1374ECFD7}"/>
    <cellStyle name="Millares 33 7 4 2" xfId="4699" xr:uid="{F99F7770-C5D6-4DC2-9EE7-96B2F30AE587}"/>
    <cellStyle name="Millares 33 7 5" xfId="4700" xr:uid="{602812BD-98CC-4A16-8437-F23B47865039}"/>
    <cellStyle name="Millares 33 8" xfId="4701" xr:uid="{E56D2BAA-EA0A-48C1-A7C8-FC177C09AD33}"/>
    <cellStyle name="Millares 33 8 2" xfId="4702" xr:uid="{A5087D8D-C5E4-45F9-8AC8-B95623DBDC17}"/>
    <cellStyle name="Millares 33 8 2 2" xfId="4703" xr:uid="{51706F09-E895-46F7-BBDD-09556045C7DA}"/>
    <cellStyle name="Millares 33 8 3" xfId="4704" xr:uid="{9EFDFD05-BBA2-4CF4-8ED1-3449621C1137}"/>
    <cellStyle name="Millares 33 8 3 2" xfId="4705" xr:uid="{E84A142D-B0A2-4C88-9339-6C1A134A8039}"/>
    <cellStyle name="Millares 33 8 4" xfId="4706" xr:uid="{38DCF002-A187-4876-BE8A-37ED33BFFFFA}"/>
    <cellStyle name="Millares 33 8 4 2" xfId="4707" xr:uid="{A083AB6F-E441-48E2-9142-147F0F52D004}"/>
    <cellStyle name="Millares 33 8 5" xfId="4708" xr:uid="{28974469-CC7C-4F62-83BF-9E73ECD4E350}"/>
    <cellStyle name="Millares 33 9" xfId="4709" xr:uid="{EED6F5FA-56E2-4758-A0D4-8B155438B25F}"/>
    <cellStyle name="Millares 33 9 2" xfId="4710" xr:uid="{69150DD8-786A-43A4-8824-E57E09EF1D51}"/>
    <cellStyle name="Millares 33 9 2 2" xfId="4711" xr:uid="{415C7D4A-BFC4-493A-87AB-E076A80940D6}"/>
    <cellStyle name="Millares 33 9 3" xfId="4712" xr:uid="{2DCABAC5-4F34-47FA-95F4-B3D13180A110}"/>
    <cellStyle name="Millares 33 9 3 2" xfId="4713" xr:uid="{DEC25113-511C-4136-A9B3-F4233F4FEB0A}"/>
    <cellStyle name="Millares 33 9 4" xfId="4714" xr:uid="{B6E2F41D-15F5-436C-9132-B7886A300EE7}"/>
    <cellStyle name="Millares 33 9 4 2" xfId="4715" xr:uid="{BD1B8E59-41C6-4FDB-8E1B-57FB11EE9095}"/>
    <cellStyle name="Millares 33 9 5" xfId="4716" xr:uid="{DDABF4E1-80D9-4B89-BDAF-1F804E1E9391}"/>
    <cellStyle name="Millares 330" xfId="4717" xr:uid="{5125EC5D-0BDC-4528-8786-D7152C747992}"/>
    <cellStyle name="Millares 331" xfId="4718" xr:uid="{E2B69C3D-BD53-4931-9E00-831118E983F2}"/>
    <cellStyle name="Millares 332" xfId="4719" xr:uid="{4ACBDECD-FDF0-496C-8E37-EA4BF6FDD71D}"/>
    <cellStyle name="Millares 333" xfId="4720" xr:uid="{CEDD44E1-5A35-4741-A76C-0D8DB5F3D349}"/>
    <cellStyle name="Millares 334" xfId="4721" xr:uid="{3CABC4D5-08EB-49CF-99DD-4FB1790F0B52}"/>
    <cellStyle name="Millares 335" xfId="4722" xr:uid="{0130563B-981C-4FFD-ACA6-AC4650EA27B7}"/>
    <cellStyle name="Millares 336" xfId="4723" xr:uid="{4922E228-D88D-461B-94BC-DC4B10816CB9}"/>
    <cellStyle name="Millares 337" xfId="4724" xr:uid="{68F450A1-EEBA-4A72-BEF7-48C629C04A21}"/>
    <cellStyle name="Millares 338" xfId="4725" xr:uid="{CA8511D2-DB46-4C44-B317-B6E4B99EBBC5}"/>
    <cellStyle name="Millares 339" xfId="4726" xr:uid="{DFE4FE06-20A8-4966-A2A9-B9D063D57C26}"/>
    <cellStyle name="Millares 34" xfId="4727" xr:uid="{9B26365D-B298-450C-97B0-39BEFF13110A}"/>
    <cellStyle name="Millares 34 2" xfId="4728" xr:uid="{F0B76DD1-9669-4D52-9E78-39531B47418F}"/>
    <cellStyle name="Millares 34 2 2" xfId="4729" xr:uid="{AF46570C-E36A-463F-9DEA-8F57D55BAF13}"/>
    <cellStyle name="Millares 34 3" xfId="4730" xr:uid="{900C1D59-F7D9-4913-ADCD-01C59C994682}"/>
    <cellStyle name="Millares 34 3 2" xfId="4731" xr:uid="{E6F55A83-19CA-44D2-98B4-F78F0CEDB3CA}"/>
    <cellStyle name="Millares 340" xfId="4732" xr:uid="{70D68B9D-A2FD-442A-93E6-94740158A8F9}"/>
    <cellStyle name="Millares 341" xfId="4733" xr:uid="{0A48A7B1-978E-4E19-BF92-C1953B184D26}"/>
    <cellStyle name="Millares 342" xfId="4734" xr:uid="{3A559B3C-DFCE-4233-9E1D-6B0D9D70FCDB}"/>
    <cellStyle name="Millares 343" xfId="4735" xr:uid="{0EF7C86C-F093-4BF3-ABA6-0A153D41DC00}"/>
    <cellStyle name="Millares 344" xfId="4736" xr:uid="{D29CC127-D7BC-469C-B29B-E706304EDE61}"/>
    <cellStyle name="Millares 345" xfId="4737" xr:uid="{B773A6CC-CF5B-46D9-9112-41D50397FBE0}"/>
    <cellStyle name="Millares 346" xfId="4738" xr:uid="{AB8F73F8-3CD4-4BE8-B9FE-28AF3E47FFB1}"/>
    <cellStyle name="Millares 347" xfId="4739" xr:uid="{C18E764E-A8FA-4321-B66C-FBA8DB57F921}"/>
    <cellStyle name="Millares 348" xfId="4740" xr:uid="{02FA38BE-5023-41EF-949F-F43AD5288EAE}"/>
    <cellStyle name="Millares 349" xfId="4741" xr:uid="{16725A9A-64C1-4040-A03A-18F0268B02C4}"/>
    <cellStyle name="Millares 35" xfId="4742" xr:uid="{2D38A097-7C3C-4A9C-AEC4-605974B3902D}"/>
    <cellStyle name="Millares 35 2" xfId="4743" xr:uid="{48D1EC48-7295-421D-9E07-E1C907C0AB3C}"/>
    <cellStyle name="Millares 35 2 2" xfId="4744" xr:uid="{03C22D8E-09BA-49FD-8B37-A566302DC911}"/>
    <cellStyle name="Millares 35 3" xfId="4745" xr:uid="{FA12D575-1E7E-4621-B1D2-3914266EFD24}"/>
    <cellStyle name="Millares 35 3 2" xfId="4746" xr:uid="{B85761D4-2B74-4DE8-9954-C8CFB4769DAE}"/>
    <cellStyle name="Millares 35 3 3" xfId="4747" xr:uid="{1F8ED767-2E0A-4979-8FEE-A33F86479461}"/>
    <cellStyle name="Millares 35 4" xfId="4748" xr:uid="{8893839E-F48F-40A0-A472-20F1347FFE92}"/>
    <cellStyle name="Millares 350" xfId="4749" xr:uid="{6C0312E8-5156-43E5-A1EF-33C76F1F4FC6}"/>
    <cellStyle name="Millares 351" xfId="4750" xr:uid="{E8A9F4F7-BC9B-4D73-8A48-4C3ABCA4475E}"/>
    <cellStyle name="Millares 352" xfId="4751" xr:uid="{AD8F970F-867D-42D4-B475-15F527B4F0C6}"/>
    <cellStyle name="Millares 353" xfId="4752" xr:uid="{7B4CEAB0-837E-4DDC-B86D-E345A977D51D}"/>
    <cellStyle name="Millares 354" xfId="4753" xr:uid="{95F56672-EDE0-41E9-8A68-DB335B031975}"/>
    <cellStyle name="Millares 355" xfId="4754" xr:uid="{FAF93BFB-EDA7-4BE9-92C8-D22B8A77D8AF}"/>
    <cellStyle name="Millares 356" xfId="4755" xr:uid="{983C26BC-2951-4DCD-BA91-20C697756E26}"/>
    <cellStyle name="Millares 357" xfId="4756" xr:uid="{655A3342-C937-4653-BD8F-685D37775DE2}"/>
    <cellStyle name="Millares 358" xfId="4757" xr:uid="{20C0B869-7FB6-4820-A24D-E94CC13216F8}"/>
    <cellStyle name="Millares 359" xfId="4758" xr:uid="{6DF99BBD-511C-483B-BBA2-1BB8308EF996}"/>
    <cellStyle name="Millares 36" xfId="4759" xr:uid="{E5CABD03-ECEA-409D-8F45-B6127F2E831C}"/>
    <cellStyle name="Millares 36 10" xfId="4760" xr:uid="{A5CC26DC-95F6-4749-8F27-A8FE85F148B9}"/>
    <cellStyle name="Millares 36 10 2" xfId="4761" xr:uid="{7ABD8040-972C-45D7-BC80-4EF46F12DDDF}"/>
    <cellStyle name="Millares 36 10 2 2" xfId="4762" xr:uid="{2198AE2B-ECD8-4847-8678-CB0383F9FC0C}"/>
    <cellStyle name="Millares 36 10 3" xfId="4763" xr:uid="{EB4656DE-F1D3-4F2F-99EB-850CDDBF524D}"/>
    <cellStyle name="Millares 36 10 3 2" xfId="4764" xr:uid="{F5DDB0BB-86B6-4BB2-880A-2816F6BE8F69}"/>
    <cellStyle name="Millares 36 10 4" xfId="4765" xr:uid="{D90A0A52-7BB9-4EC9-AC56-FB9C6662F9A4}"/>
    <cellStyle name="Millares 36 10 4 2" xfId="4766" xr:uid="{B3F65B13-B4B6-4F7F-ADE4-2A0833DB6F86}"/>
    <cellStyle name="Millares 36 10 5" xfId="4767" xr:uid="{B144BF6C-4D18-4854-8DCF-80972DD94705}"/>
    <cellStyle name="Millares 36 11" xfId="4768" xr:uid="{B4088837-77C0-430E-BD50-2E4549C3E815}"/>
    <cellStyle name="Millares 36 11 2" xfId="4769" xr:uid="{EF58D969-FC01-4AF5-BB1D-A2A384F82F4D}"/>
    <cellStyle name="Millares 36 11 2 2" xfId="4770" xr:uid="{17F66F24-0CFE-4B68-B880-B94D4E309C9E}"/>
    <cellStyle name="Millares 36 11 3" xfId="4771" xr:uid="{C3C57589-EC84-41A2-B84E-AB8FB2A53EE8}"/>
    <cellStyle name="Millares 36 11 3 2" xfId="4772" xr:uid="{3047FEC1-A2CB-47CB-BA43-F1716DD178E7}"/>
    <cellStyle name="Millares 36 11 4" xfId="4773" xr:uid="{E4FC2340-6DC6-419D-9C42-AB7BE682C6DC}"/>
    <cellStyle name="Millares 36 12" xfId="4774" xr:uid="{236979E7-7EB0-4AEE-A6C4-61A369C63E91}"/>
    <cellStyle name="Millares 36 12 2" xfId="4775" xr:uid="{214DE80D-7BCC-489C-BB11-43E715423935}"/>
    <cellStyle name="Millares 36 13" xfId="4776" xr:uid="{40645D0C-950D-492B-8E30-DD20CAF4EF43}"/>
    <cellStyle name="Millares 36 13 2" xfId="4777" xr:uid="{7DD7BE56-9BDC-40C5-B2EE-7E83E165ADB1}"/>
    <cellStyle name="Millares 36 14" xfId="4778" xr:uid="{B175D791-0776-460D-9E54-10BF8A71E368}"/>
    <cellStyle name="Millares 36 14 2" xfId="4779" xr:uid="{BB52496F-E48A-40D2-BBCF-D3049110E1A7}"/>
    <cellStyle name="Millares 36 15" xfId="4780" xr:uid="{ADBBA22A-5AEA-4CFC-8575-86802D414162}"/>
    <cellStyle name="Millares 36 15 2" xfId="13017" xr:uid="{03BDF46B-BA0A-446F-A83C-7CCB4779F693}"/>
    <cellStyle name="Millares 36 16" xfId="4781" xr:uid="{A3478949-87B4-4B6A-89CC-F81AB1F2F737}"/>
    <cellStyle name="Millares 36 2" xfId="4782" xr:uid="{EA88E526-0DB6-4FDB-8F93-EFCDF9B0C9FD}"/>
    <cellStyle name="Millares 36 2 2" xfId="4783" xr:uid="{B09AF92E-A710-439A-828C-8BB611BDF84D}"/>
    <cellStyle name="Millares 36 2 2 2" xfId="4784" xr:uid="{B8F796CF-0AED-4EF0-9C72-CE6096A74C32}"/>
    <cellStyle name="Millares 36 2 2 2 2" xfId="4785" xr:uid="{24DCA1E3-3B14-46EE-AFF9-EA403A63A8C0}"/>
    <cellStyle name="Millares 36 2 2 3" xfId="4786" xr:uid="{F78A30B9-458F-471A-BED7-4610F2DBA229}"/>
    <cellStyle name="Millares 36 2 2 3 2" xfId="4787" xr:uid="{2216114B-A5E3-48A2-A32D-3FDB1A9C4057}"/>
    <cellStyle name="Millares 36 2 2 4" xfId="4788" xr:uid="{D4457E15-A9AC-4BF7-86BF-A4B15A3A1D22}"/>
    <cellStyle name="Millares 36 2 2 4 2" xfId="4789" xr:uid="{3B61D5BF-042D-4E6F-BCEA-92E6AC22B40A}"/>
    <cellStyle name="Millares 36 2 2 5" xfId="4790" xr:uid="{72BF4711-2CE0-4B6D-97A7-72B71D08F3F4}"/>
    <cellStyle name="Millares 36 2 3" xfId="4791" xr:uid="{E2C6B98E-EE71-4D0D-B644-10CEAA1681C4}"/>
    <cellStyle name="Millares 36 2 3 2" xfId="4792" xr:uid="{3682BEAA-30DA-44ED-8DD7-2FCA1E037FCE}"/>
    <cellStyle name="Millares 36 2 4" xfId="4793" xr:uid="{273D0866-392D-4E2A-ABB4-0F63A9379E8B}"/>
    <cellStyle name="Millares 36 2 4 2" xfId="4794" xr:uid="{C4792C83-1B10-4E62-B3C4-7703CE560EF0}"/>
    <cellStyle name="Millares 36 2 5" xfId="4795" xr:uid="{73520A86-869A-42ED-9494-49E04571392C}"/>
    <cellStyle name="Millares 36 3" xfId="4796" xr:uid="{29DF3B23-3F15-4512-88E9-7AF75FFA4863}"/>
    <cellStyle name="Millares 36 3 2" xfId="4797" xr:uid="{6395A1B8-8731-43DD-AC7B-66FABAB26538}"/>
    <cellStyle name="Millares 36 3 2 2" xfId="4798" xr:uid="{D1F6CCBB-0F02-4F17-81F3-DEE3ADB34D35}"/>
    <cellStyle name="Millares 36 3 3" xfId="4799" xr:uid="{3B8EC872-C70F-4166-851E-596698F5298B}"/>
    <cellStyle name="Millares 36 3 3 2" xfId="4800" xr:uid="{7AA16CBB-D938-4895-B0D6-85C3631006A4}"/>
    <cellStyle name="Millares 36 3 4" xfId="4801" xr:uid="{0F0F8A59-8AEE-4360-BEEB-A504FED66273}"/>
    <cellStyle name="Millares 36 3 4 2" xfId="4802" xr:uid="{874B1312-B6CA-47A7-9D4B-7DF3A2FE98A7}"/>
    <cellStyle name="Millares 36 3 5" xfId="4803" xr:uid="{FC085C5B-1B79-4483-BE7E-945E17324497}"/>
    <cellStyle name="Millares 36 4" xfId="4804" xr:uid="{5A170B12-41E7-4AAD-A0D8-9B6F76148D9F}"/>
    <cellStyle name="Millares 36 4 2" xfId="4805" xr:uid="{C3379674-7F55-4F78-AECE-B24B3A50EF21}"/>
    <cellStyle name="Millares 36 4 2 2" xfId="4806" xr:uid="{A951900F-9535-47B6-A4D8-A785AC746AB8}"/>
    <cellStyle name="Millares 36 4 3" xfId="4807" xr:uid="{E3F200E5-D4FE-4DE4-8092-B3A20D9BDFA4}"/>
    <cellStyle name="Millares 36 4 3 2" xfId="4808" xr:uid="{80D76063-412F-473D-A1FF-EC0BBDE484C0}"/>
    <cellStyle name="Millares 36 4 4" xfId="4809" xr:uid="{034DA4AB-585C-403C-89B4-643269E297CC}"/>
    <cellStyle name="Millares 36 4 4 2" xfId="4810" xr:uid="{9CB7DA24-72B4-4728-8FA5-D8DA4EED1BA5}"/>
    <cellStyle name="Millares 36 4 5" xfId="4811" xr:uid="{2CC32591-42EC-4766-ADEA-92F07B1B47DC}"/>
    <cellStyle name="Millares 36 5" xfId="4812" xr:uid="{E5D512DB-416B-4468-A4FA-B45EDD044D1B}"/>
    <cellStyle name="Millares 36 5 2" xfId="4813" xr:uid="{FA057E03-7AF1-432E-8BB2-152354289893}"/>
    <cellStyle name="Millares 36 5 2 2" xfId="4814" xr:uid="{16783233-9FE9-480F-A475-178E83F7EE0D}"/>
    <cellStyle name="Millares 36 5 3" xfId="4815" xr:uid="{45D0A25E-E9AA-4D71-B2DD-3F649A3C8D4D}"/>
    <cellStyle name="Millares 36 5 3 2" xfId="4816" xr:uid="{0DA46A58-CB4C-42DC-A166-EE130F36253F}"/>
    <cellStyle name="Millares 36 5 4" xfId="4817" xr:uid="{700032C3-B9DB-4A21-AED0-1C7F168CAB21}"/>
    <cellStyle name="Millares 36 5 4 2" xfId="4818" xr:uid="{C955711B-65D6-4D98-9A28-F6F59A92AE60}"/>
    <cellStyle name="Millares 36 5 5" xfId="4819" xr:uid="{D2D5991A-980A-402A-ABA4-B8E179EB9617}"/>
    <cellStyle name="Millares 36 6" xfId="4820" xr:uid="{2FE79E2D-A9A1-43A3-BF38-FACF2726BEDC}"/>
    <cellStyle name="Millares 36 6 2" xfId="4821" xr:uid="{70297881-3D53-4FDD-BDC9-9915A9AD0C0A}"/>
    <cellStyle name="Millares 36 6 2 2" xfId="4822" xr:uid="{FF9F7612-6EA4-4134-8946-C116494EDA9B}"/>
    <cellStyle name="Millares 36 6 3" xfId="4823" xr:uid="{FB88530F-2950-453E-AC84-C3FAF91ED8F5}"/>
    <cellStyle name="Millares 36 6 3 2" xfId="4824" xr:uid="{7675AB60-1094-4D25-9240-D2CDC50C5C65}"/>
    <cellStyle name="Millares 36 6 4" xfId="4825" xr:uid="{7279B23F-231E-4037-9A88-DB43AFB0B8D1}"/>
    <cellStyle name="Millares 36 6 4 2" xfId="4826" xr:uid="{6DE75474-0CA1-45B5-B91A-931F4A3247F3}"/>
    <cellStyle name="Millares 36 6 5" xfId="4827" xr:uid="{11929BED-E36C-47FD-A203-B18A5BA13205}"/>
    <cellStyle name="Millares 36 7" xfId="4828" xr:uid="{00C9480A-63DF-42F5-93AB-B78EB8CEEB22}"/>
    <cellStyle name="Millares 36 7 2" xfId="4829" xr:uid="{A66B2C7F-1C02-4366-A819-7330E815C4C2}"/>
    <cellStyle name="Millares 36 7 2 2" xfId="4830" xr:uid="{CB06436A-846A-481F-A9F5-C41369487378}"/>
    <cellStyle name="Millares 36 7 3" xfId="4831" xr:uid="{DCC10641-B091-4AC5-8788-E17A3E3C77AE}"/>
    <cellStyle name="Millares 36 7 3 2" xfId="4832" xr:uid="{C3076855-B057-4E68-A3FD-AAEA1D54E3B6}"/>
    <cellStyle name="Millares 36 7 4" xfId="4833" xr:uid="{6151A83D-33D9-4A84-BDD6-4E319C9AE0D2}"/>
    <cellStyle name="Millares 36 7 4 2" xfId="4834" xr:uid="{7B891B5B-9EF0-45EA-AEE6-F604EDBE0B42}"/>
    <cellStyle name="Millares 36 7 5" xfId="4835" xr:uid="{FC834ED0-1DE3-4614-ABE4-0B48163B9718}"/>
    <cellStyle name="Millares 36 8" xfId="4836" xr:uid="{9F890FF0-8C54-4106-B82A-970E13A02E33}"/>
    <cellStyle name="Millares 36 8 2" xfId="4837" xr:uid="{1505FC1F-86E2-45F2-B88C-6713328871D3}"/>
    <cellStyle name="Millares 36 8 2 2" xfId="4838" xr:uid="{2FB7FCB7-6F40-4213-BF2D-D8EC097B8529}"/>
    <cellStyle name="Millares 36 8 3" xfId="4839" xr:uid="{03CCDCF9-BD3C-4E94-94EC-704419DD981C}"/>
    <cellStyle name="Millares 36 8 3 2" xfId="4840" xr:uid="{AD31B193-14FD-4087-8BAB-42C066DFB909}"/>
    <cellStyle name="Millares 36 8 4" xfId="4841" xr:uid="{CA53B971-ABFE-4270-A0EE-24C559C5F708}"/>
    <cellStyle name="Millares 36 8 4 2" xfId="4842" xr:uid="{6AE2F6FE-68FA-4975-8454-112AF9BA22CD}"/>
    <cellStyle name="Millares 36 8 5" xfId="4843" xr:uid="{B3B3868C-745D-4180-A820-5DFAB8CE7EF7}"/>
    <cellStyle name="Millares 36 9" xfId="4844" xr:uid="{F74CA8C6-2182-4BE3-A48F-C52A03CB3556}"/>
    <cellStyle name="Millares 36 9 2" xfId="4845" xr:uid="{5435D4E7-3B41-4B1F-BF76-F86469D73F4C}"/>
    <cellStyle name="Millares 36 9 2 2" xfId="4846" xr:uid="{C0AB3322-0BA6-44C4-9FE7-5C2D5762CFED}"/>
    <cellStyle name="Millares 36 9 3" xfId="4847" xr:uid="{15B1EB3E-B1F2-4CE5-9466-99B02505A4EC}"/>
    <cellStyle name="Millares 36 9 3 2" xfId="4848" xr:uid="{56112C78-D892-49EA-9132-37280F772BC7}"/>
    <cellStyle name="Millares 36 9 4" xfId="4849" xr:uid="{5801360A-57D6-49D7-BBCE-910243D0A6C9}"/>
    <cellStyle name="Millares 36 9 4 2" xfId="4850" xr:uid="{2BDD89C0-EF6B-41BA-895A-BCC7B9CE30F0}"/>
    <cellStyle name="Millares 36 9 5" xfId="4851" xr:uid="{A5C01F6F-D11B-4238-BD93-DDBE92E8C1FC}"/>
    <cellStyle name="Millares 360" xfId="4852" xr:uid="{E68FEC55-2C6E-49A8-A0AD-DB0099679ABF}"/>
    <cellStyle name="Millares 361" xfId="4853" xr:uid="{3FECFFAF-B438-488D-BE94-CF33FF285385}"/>
    <cellStyle name="Millares 362" xfId="4854" xr:uid="{9F2AD6B7-7BF2-4234-AFA0-62F4DAF8C5F2}"/>
    <cellStyle name="Millares 363" xfId="4855" xr:uid="{FC1BC59D-C8FA-41DD-8C48-FEBA7F9C9A66}"/>
    <cellStyle name="Millares 364" xfId="4856" xr:uid="{950A925D-E932-4A74-9901-0F063AE20534}"/>
    <cellStyle name="Millares 365" xfId="4857" xr:uid="{1785C804-B6AA-453D-942E-8C377E1CF9E3}"/>
    <cellStyle name="Millares 366" xfId="4858" xr:uid="{60239E7D-3BF4-4D96-88EF-07BE972C142F}"/>
    <cellStyle name="Millares 367" xfId="4859" xr:uid="{39471E74-E61E-474E-973B-E3DE1AE01897}"/>
    <cellStyle name="Millares 368" xfId="4860" xr:uid="{9B76D015-01D9-4666-9D30-7F19ADA13881}"/>
    <cellStyle name="Millares 369" xfId="4861" xr:uid="{FE283E14-659D-4C9A-B399-79924494BCBA}"/>
    <cellStyle name="Millares 37" xfId="4862" xr:uid="{65BC80B6-A268-4A8D-ADDB-2311D043DC16}"/>
    <cellStyle name="Millares 37 2" xfId="4863" xr:uid="{DBC3D4D5-52C5-4240-A65D-4AA0A7EDF06A}"/>
    <cellStyle name="Millares 37 2 2" xfId="4864" xr:uid="{1B53D022-7B15-4934-AD3A-350E04134A68}"/>
    <cellStyle name="Millares 37 3" xfId="4865" xr:uid="{D0947678-F046-47D2-AFED-772F1406012B}"/>
    <cellStyle name="Millares 370" xfId="4866" xr:uid="{56153975-DCEC-43A1-96AB-AB5B3D8B4611}"/>
    <cellStyle name="Millares 370 2" xfId="13018" xr:uid="{FE43FECA-1592-427B-866D-BD0C09B9C796}"/>
    <cellStyle name="Millares 370 3" xfId="15770" xr:uid="{AAC6ED4C-CBBB-48B5-9D71-32BA6F35A95A}"/>
    <cellStyle name="Millares 371" xfId="4867" xr:uid="{B14994E4-828C-4DB3-92EE-80442FE4601F}"/>
    <cellStyle name="Millares 371 2" xfId="13019" xr:uid="{7D1C659E-1D24-4A15-811E-98B67ED73C6D}"/>
    <cellStyle name="Millares 371 3" xfId="15771" xr:uid="{EEECC5AF-8DA4-4994-A700-F4117ED16598}"/>
    <cellStyle name="Millares 372" xfId="4868" xr:uid="{F202E0DC-6537-400B-8D9A-7EEC385B1DE1}"/>
    <cellStyle name="Millares 373" xfId="4869" xr:uid="{94B58E5D-9F11-4153-B655-EAA52BFDF6A6}"/>
    <cellStyle name="Millares 374" xfId="4870" xr:uid="{307210DF-B583-4CB9-BC44-45FC28AFE9A8}"/>
    <cellStyle name="Millares 375" xfId="4871" xr:uid="{5E2022FF-4E79-46F8-97E8-B7009D90049A}"/>
    <cellStyle name="Millares 376" xfId="4872" xr:uid="{F4FD3772-829C-46E8-A019-B0E9CD61522D}"/>
    <cellStyle name="Millares 377" xfId="4873" xr:uid="{BE9BD7FA-82C3-4C4D-9BF1-080CA37AAFD2}"/>
    <cellStyle name="Millares 378" xfId="4874" xr:uid="{FDA5FB53-403F-45DB-B869-DA3E22F99D2F}"/>
    <cellStyle name="Millares 379" xfId="4875" xr:uid="{80E17964-4F04-49F3-8F9B-0452F91B868D}"/>
    <cellStyle name="Millares 38" xfId="4876" xr:uid="{0DF3DF8A-A50A-4314-9E4F-77036D0B0A09}"/>
    <cellStyle name="Millares 38 2" xfId="4877" xr:uid="{C2C24EEF-FA8F-4C25-977D-0099A98BDB5E}"/>
    <cellStyle name="Millares 38 2 2" xfId="4878" xr:uid="{3AF8BEC4-103C-4C92-B2B9-78FBC2E6F3A4}"/>
    <cellStyle name="Millares 38 2 2 2" xfId="4879" xr:uid="{3B3531F6-9D97-4D0B-ACAF-AA5C66A53086}"/>
    <cellStyle name="Millares 38 2 3" xfId="4880" xr:uid="{4049A02A-FF6B-48A7-B93E-D45B2CDAB3D0}"/>
    <cellStyle name="Millares 38 3" xfId="4881" xr:uid="{A7DBD7A7-3910-433E-A1B4-3B7BCA6F1236}"/>
    <cellStyle name="Millares 38 3 2" xfId="4882" xr:uid="{F38817C9-9D94-4B4C-B80B-DBE28E8E83CD}"/>
    <cellStyle name="Millares 38 3 2 2" xfId="4883" xr:uid="{B74E038A-3DF2-4C5B-9DF2-B4FC585FB8A8}"/>
    <cellStyle name="Millares 38 3 3" xfId="4884" xr:uid="{051E77A2-C475-40B0-83E8-18591DB6FDB1}"/>
    <cellStyle name="Millares 38 3 3 2" xfId="4885" xr:uid="{51DEBDA9-33A8-472B-93D2-C1A3D88E8A96}"/>
    <cellStyle name="Millares 38 3 4" xfId="4886" xr:uid="{40179DF9-F690-4431-BC41-92404C97D4FA}"/>
    <cellStyle name="Millares 38 3 5" xfId="4887" xr:uid="{4D97E27C-740A-4B6A-BDB4-BDAC640625AB}"/>
    <cellStyle name="Millares 38 4" xfId="4888" xr:uid="{25ED6ED5-D53F-45E9-B3CA-27B1146035EF}"/>
    <cellStyle name="Millares 38 4 2" xfId="4889" xr:uid="{1653CC3F-B3A5-4CD1-95E2-57A926CB35C1}"/>
    <cellStyle name="Millares 38 5" xfId="4890" xr:uid="{C4D04C74-9752-415E-A30E-041DD677CB25}"/>
    <cellStyle name="Millares 38 5 2" xfId="4891" xr:uid="{3C0C7F88-4250-4EB3-AA2C-C73567F27A21}"/>
    <cellStyle name="Millares 38 5 3" xfId="4892" xr:uid="{AEB04F4E-0A25-4E63-8742-79DE86854AB4}"/>
    <cellStyle name="Millares 38 6" xfId="4893" xr:uid="{9A6FD44E-D7B3-4F57-97A2-FE5B2472EE73}"/>
    <cellStyle name="Millares 38 6 2" xfId="4894" xr:uid="{46C65965-DE6E-4C54-BB59-E7334A8CFAA1}"/>
    <cellStyle name="Millares 38 7" xfId="4895" xr:uid="{A143D9D4-BD6E-473A-9FF0-EEE6E33B9278}"/>
    <cellStyle name="Millares 38 7 2" xfId="13020" xr:uid="{EF6B6DC8-9889-45ED-A4FF-F6B0FE5CB588}"/>
    <cellStyle name="Millares 38 8" xfId="4896" xr:uid="{8FF5883F-1BED-4248-AAAF-10BFA0E2C0C1}"/>
    <cellStyle name="Millares 380" xfId="4897" xr:uid="{6307E27A-F26D-4AEC-9A09-DFC2E2BFE22D}"/>
    <cellStyle name="Millares 381" xfId="4898" xr:uid="{DF3E25F6-940A-492B-948F-C09812BFB46D}"/>
    <cellStyle name="Millares 382" xfId="4899" xr:uid="{E0559273-8E45-4354-8CFB-FC198F016545}"/>
    <cellStyle name="Millares 383" xfId="4900" xr:uid="{8DA72EEF-FD03-49FE-BB62-6C9D39C66374}"/>
    <cellStyle name="Millares 383 2" xfId="13021" xr:uid="{FD935B2C-1097-4E0F-8020-67B9059E90E3}"/>
    <cellStyle name="Millares 383 3" xfId="15772" xr:uid="{F072DBD9-2C9E-4832-8855-E293E4BBB8E8}"/>
    <cellStyle name="Millares 384" xfId="4901" xr:uid="{9285D8B9-D2A9-4CC5-A05D-A8F767742093}"/>
    <cellStyle name="Millares 385" xfId="4902" xr:uid="{032F2297-9215-4FDC-B052-3BC9273D046B}"/>
    <cellStyle name="Millares 386" xfId="4903" xr:uid="{0DD5FF3A-2E65-4C2A-874B-6289166F453A}"/>
    <cellStyle name="Millares 387" xfId="4904" xr:uid="{7155F0CA-9534-4A68-BABA-D9DB978886CF}"/>
    <cellStyle name="Millares 388" xfId="4905" xr:uid="{BFADD525-ACBB-4FED-AAC1-24A72688DB29}"/>
    <cellStyle name="Millares 389" xfId="4906" xr:uid="{5FF6F925-BCC6-4439-AC9D-EE0FFBFE28CE}"/>
    <cellStyle name="Millares 39" xfId="4907" xr:uid="{EF2DDF10-2058-4899-B662-2F3DA2020510}"/>
    <cellStyle name="Millares 39 10" xfId="4908" xr:uid="{C4606F34-CC02-4ABE-9366-56C06A93E5C3}"/>
    <cellStyle name="Millares 39 10 2" xfId="4909" xr:uid="{D6965D08-D4FD-4A01-A156-48E6126693B7}"/>
    <cellStyle name="Millares 39 10 2 2" xfId="4910" xr:uid="{0FD4B219-BA00-4DB4-8BFA-E2782002C703}"/>
    <cellStyle name="Millares 39 10 3" xfId="4911" xr:uid="{645B4E0A-DAEF-4FCE-BA08-7B21901E85F5}"/>
    <cellStyle name="Millares 39 10 3 2" xfId="4912" xr:uid="{6875F880-2107-4F83-854F-A1FB1279DA1D}"/>
    <cellStyle name="Millares 39 10 4" xfId="4913" xr:uid="{F45E86CF-E97D-4A0C-BC97-3BB83C732D98}"/>
    <cellStyle name="Millares 39 10 4 2" xfId="4914" xr:uid="{364446F7-6FBE-41D7-996C-9334D5225560}"/>
    <cellStyle name="Millares 39 10 5" xfId="4915" xr:uid="{0B619F00-0838-42B7-B943-4CF33E9145AF}"/>
    <cellStyle name="Millares 39 11" xfId="4916" xr:uid="{08DD786B-5BD6-4211-A7CA-D7009037283A}"/>
    <cellStyle name="Millares 39 11 2" xfId="4917" xr:uid="{A6A67591-89F2-4DA8-8CB3-1D97F33146F7}"/>
    <cellStyle name="Millares 39 11 2 2" xfId="4918" xr:uid="{29597F39-3C5E-4052-BA0C-CB938388A703}"/>
    <cellStyle name="Millares 39 11 3" xfId="4919" xr:uid="{59A7EFF5-ECF7-4468-A9F8-79B18658D00F}"/>
    <cellStyle name="Millares 39 11 3 2" xfId="4920" xr:uid="{99C77CA0-2C7A-42BB-B1E1-1E1271A7DF90}"/>
    <cellStyle name="Millares 39 11 4" xfId="4921" xr:uid="{2FF95236-1EA0-45CD-9EC4-C4E30073D975}"/>
    <cellStyle name="Millares 39 11 4 2" xfId="4922" xr:uid="{5CAB74D2-635A-4888-BCE7-6F42C4620109}"/>
    <cellStyle name="Millares 39 11 5" xfId="4923" xr:uid="{6C559819-D314-406B-927F-30BF40E66A09}"/>
    <cellStyle name="Millares 39 12" xfId="4924" xr:uid="{661619EE-EDB6-4E05-B52E-2F27A98F857D}"/>
    <cellStyle name="Millares 39 12 2" xfId="4925" xr:uid="{13690B93-B143-4763-8095-9E221DB5A8B0}"/>
    <cellStyle name="Millares 39 13" xfId="4926" xr:uid="{1B581A30-148A-48A9-AC66-23094F5DBEB8}"/>
    <cellStyle name="Millares 39 13 2" xfId="4927" xr:uid="{80BAB5F9-0132-4736-B8DC-89CAA4EB3AE9}"/>
    <cellStyle name="Millares 39 14" xfId="4928" xr:uid="{FB2DEF3B-D8F9-4EED-93E1-32B4731110BD}"/>
    <cellStyle name="Millares 39 14 2" xfId="4929" xr:uid="{9C8D33B1-0C26-44BE-8983-795A670A6D3D}"/>
    <cellStyle name="Millares 39 2" xfId="4930" xr:uid="{383BAB4F-D3CE-4970-BB84-B28E3E850C61}"/>
    <cellStyle name="Millares 39 2 2" xfId="4931" xr:uid="{E69378D9-A7DA-4822-BD45-FF5F264FBC4C}"/>
    <cellStyle name="Millares 39 2 2 2" xfId="4932" xr:uid="{D81E5383-711E-4B4B-B5FC-07BD7871BC34}"/>
    <cellStyle name="Millares 39 2 3" xfId="4933" xr:uid="{B73A5E15-E288-46DE-B55C-15604294C691}"/>
    <cellStyle name="Millares 39 2 3 2" xfId="4934" xr:uid="{4F0F8989-7873-4319-8C97-CC2943F34A4D}"/>
    <cellStyle name="Millares 39 2 3 2 2" xfId="4935" xr:uid="{925AB195-F031-4C81-B71C-772DA0A799E2}"/>
    <cellStyle name="Millares 39 2 3 3" xfId="4936" xr:uid="{C9017DA6-9C75-4118-A986-9C03F8E61D19}"/>
    <cellStyle name="Millares 39 2 4" xfId="4937" xr:uid="{1CBC8742-4333-4A04-84C6-7D24FE522755}"/>
    <cellStyle name="Millares 39 2 4 2" xfId="4938" xr:uid="{14B26A68-95C3-44A2-9AC8-F5A82B9E453A}"/>
    <cellStyle name="Millares 39 2 5" xfId="4939" xr:uid="{242ECA98-FB09-48DF-B925-C64DB5CDFFB8}"/>
    <cellStyle name="Millares 39 2 5 2" xfId="4940" xr:uid="{BD032B4E-7F27-45F2-9F9A-829A7BC8256F}"/>
    <cellStyle name="Millares 39 2 6" xfId="4941" xr:uid="{8312C630-A892-43B8-B9B4-823E2E5D5AAF}"/>
    <cellStyle name="Millares 39 2 6 2" xfId="13022" xr:uid="{A5003D33-AA35-4FAA-8FB4-FAD7AA935450}"/>
    <cellStyle name="Millares 39 2 7" xfId="4942" xr:uid="{AE5ACA94-03AA-4E43-8380-287275971ABC}"/>
    <cellStyle name="Millares 39 3" xfId="4943" xr:uid="{12C48C89-7BDB-4549-AA3F-1C8DDF5BF142}"/>
    <cellStyle name="Millares 39 3 2" xfId="4944" xr:uid="{FA5161CD-F2F0-44EC-BF44-BEACC4CB09F4}"/>
    <cellStyle name="Millares 39 3 2 2" xfId="4945" xr:uid="{71D356B5-9D31-4D21-A5A0-151B3EC04065}"/>
    <cellStyle name="Millares 39 3 3" xfId="4946" xr:uid="{CE3BE050-880E-46B0-9D72-7A982720C839}"/>
    <cellStyle name="Millares 39 3 3 2" xfId="4947" xr:uid="{818E0D49-445C-41B3-80E9-3A055AE8261C}"/>
    <cellStyle name="Millares 39 3 3 2 2" xfId="13023" xr:uid="{7DBA2741-6746-4753-8FCA-FD7F6B63F720}"/>
    <cellStyle name="Millares 39 3 3 2 3" xfId="10435" xr:uid="{45DF33CC-9CFC-4EE3-9B03-1F4FC486BA10}"/>
    <cellStyle name="Millares 39 3 3 2 4" xfId="7679" xr:uid="{696BE03D-D26C-4650-9D71-DAA12AD3E204}"/>
    <cellStyle name="Millares 39 3 4" xfId="4948" xr:uid="{D45857A5-DB94-4B77-B071-A7B0F9967400}"/>
    <cellStyle name="Millares 39 3 4 2" xfId="4949" xr:uid="{C4710BD2-5D97-4945-9A34-FD14733A5A43}"/>
    <cellStyle name="Millares 39 3 4 2 2" xfId="13025" xr:uid="{49C632C8-DDCE-4A73-8C72-A2E46F071759}"/>
    <cellStyle name="Millares 39 3 4 2 3" xfId="10437" xr:uid="{B9441383-21BE-4548-8326-00AEDEA8867F}"/>
    <cellStyle name="Millares 39 3 4 2 4" xfId="7681" xr:uid="{62EAB6E9-A7F6-4FA7-91CB-1778E8B47886}"/>
    <cellStyle name="Millares 39 3 4 3" xfId="13024" xr:uid="{CEA7C4A3-6F6A-4667-B3D6-BC41656F844B}"/>
    <cellStyle name="Millares 39 3 4 4" xfId="10436" xr:uid="{CE7C8E54-1D1F-4506-A65F-2F14BE6C9439}"/>
    <cellStyle name="Millares 39 3 4 5" xfId="7680" xr:uid="{2B433F63-176B-4D5C-BFD0-FF1515661C7A}"/>
    <cellStyle name="Millares 39 3 5" xfId="4950" xr:uid="{3EFF9EE6-6CB8-4D20-82EB-422C0A602E48}"/>
    <cellStyle name="Millares 39 3 5 2" xfId="13026" xr:uid="{AAFCA784-F21D-4A10-8893-62457CA41EBC}"/>
    <cellStyle name="Millares 39 3 5 3" xfId="10438" xr:uid="{4CE03B3B-9115-4B89-864A-3561E34C7935}"/>
    <cellStyle name="Millares 39 3 5 4" xfId="7682" xr:uid="{9469F0FF-E300-412E-A784-6AD8CE3E6B92}"/>
    <cellStyle name="Millares 39 4" xfId="4951" xr:uid="{9FCB35F2-8B4D-4725-8ECF-1C60A56EF224}"/>
    <cellStyle name="Millares 39 4 2" xfId="4952" xr:uid="{50DE2358-0B44-4284-B323-B85CF22E42FE}"/>
    <cellStyle name="Millares 39 4 2 2" xfId="4953" xr:uid="{DF53CC36-45D7-44F2-A196-F20F42DE9869}"/>
    <cellStyle name="Millares 39 4 2 2 2" xfId="13029" xr:uid="{7BBD2AC6-D568-45CA-AC43-638433196B05}"/>
    <cellStyle name="Millares 39 4 2 2 3" xfId="10441" xr:uid="{088D240B-65FA-4C4E-97EC-1BB7A084384A}"/>
    <cellStyle name="Millares 39 4 2 2 4" xfId="7685" xr:uid="{797FDFC1-C9A5-4E67-B533-6B35D711B664}"/>
    <cellStyle name="Millares 39 4 2 3" xfId="13028" xr:uid="{ADEA7C94-376C-419E-8A3A-DB6572C9A428}"/>
    <cellStyle name="Millares 39 4 2 4" xfId="10440" xr:uid="{B243B154-EFFC-496E-A594-6D5A0E0F64DE}"/>
    <cellStyle name="Millares 39 4 2 5" xfId="7684" xr:uid="{8B566CE0-0D49-4AF2-9348-AE221937E425}"/>
    <cellStyle name="Millares 39 4 3" xfId="4954" xr:uid="{7241F6A0-016E-41B5-B570-3947A6E814C4}"/>
    <cellStyle name="Millares 39 4 3 2" xfId="4955" xr:uid="{74E7B046-20AA-41FC-869B-F84395B2AB63}"/>
    <cellStyle name="Millares 39 4 3 2 2" xfId="13031" xr:uid="{AB79400A-518C-42C9-93EB-570F35B140B7}"/>
    <cellStyle name="Millares 39 4 3 2 3" xfId="10443" xr:uid="{717C13F3-861A-4527-BBF8-5F6E60744ADA}"/>
    <cellStyle name="Millares 39 4 3 2 4" xfId="7687" xr:uid="{43C95BD4-893F-4053-806D-934C28F5B42C}"/>
    <cellStyle name="Millares 39 4 3 3" xfId="13030" xr:uid="{DB855841-61A4-4C76-80AC-7460FD684242}"/>
    <cellStyle name="Millares 39 4 3 4" xfId="10442" xr:uid="{2EC4E018-508E-4657-9311-3C7E0EBA303F}"/>
    <cellStyle name="Millares 39 4 3 5" xfId="7686" xr:uid="{174D5C8E-03FF-480E-9714-0D0522C92F85}"/>
    <cellStyle name="Millares 39 4 4" xfId="4956" xr:uid="{0EEA50B0-2675-45AC-9FDD-A98EED27176A}"/>
    <cellStyle name="Millares 39 4 4 2" xfId="4957" xr:uid="{BD04974B-6947-4C0D-BA41-DEB50212EF22}"/>
    <cellStyle name="Millares 39 4 4 2 2" xfId="13033" xr:uid="{17AF6650-0CA3-40E4-AA91-AC7B826EF617}"/>
    <cellStyle name="Millares 39 4 4 2 3" xfId="10445" xr:uid="{646FF4F3-6973-487A-A4D5-DE62CB2C5754}"/>
    <cellStyle name="Millares 39 4 4 2 4" xfId="7689" xr:uid="{19D4E172-3A1A-468B-B1E1-1A339A8D3430}"/>
    <cellStyle name="Millares 39 4 4 3" xfId="13032" xr:uid="{D1A17C10-561F-4706-BFE0-F71BEECFE1B3}"/>
    <cellStyle name="Millares 39 4 4 4" xfId="10444" xr:uid="{B25E9BE8-49B5-479B-948B-DC866F68C4B5}"/>
    <cellStyle name="Millares 39 4 4 5" xfId="7688" xr:uid="{5A7FBCB2-FA05-4259-B0F2-C77F667C986A}"/>
    <cellStyle name="Millares 39 4 5" xfId="4958" xr:uid="{491794EF-4391-41DD-91CC-4CA7B3099BD3}"/>
    <cellStyle name="Millares 39 4 5 2" xfId="13034" xr:uid="{A8A5A4E9-28E7-4417-96CC-7378FFA799CB}"/>
    <cellStyle name="Millares 39 4 5 3" xfId="10446" xr:uid="{E8FCF103-AF02-4BF1-91A3-4002E7CE9424}"/>
    <cellStyle name="Millares 39 4 5 4" xfId="7690" xr:uid="{177EB443-B47C-42CD-A0C3-894FE4A20616}"/>
    <cellStyle name="Millares 39 4 6" xfId="13027" xr:uid="{DFE70ABB-0481-47F0-8EAD-1B6C7A83FB91}"/>
    <cellStyle name="Millares 39 4 7" xfId="10439" xr:uid="{AFAEE796-09D6-4540-AB21-5EBA181F7144}"/>
    <cellStyle name="Millares 39 4 8" xfId="7683" xr:uid="{49031D77-12E7-4F7D-9A71-63176526F087}"/>
    <cellStyle name="Millares 39 5" xfId="4959" xr:uid="{2D19D263-603A-480E-92FA-5DC127A4592C}"/>
    <cellStyle name="Millares 39 5 2" xfId="4960" xr:uid="{A903F6E5-F149-4ED9-AC63-A81B9308D4BD}"/>
    <cellStyle name="Millares 39 5 2 2" xfId="4961" xr:uid="{60761E90-30FD-4FA5-8D5E-2476AED5C386}"/>
    <cellStyle name="Millares 39 5 2 2 2" xfId="13037" xr:uid="{B9B12A2A-797B-4E49-A623-50223DA4C527}"/>
    <cellStyle name="Millares 39 5 2 2 3" xfId="10449" xr:uid="{7FC0838D-D625-475D-B010-83B48E051CB5}"/>
    <cellStyle name="Millares 39 5 2 2 4" xfId="7693" xr:uid="{BC31DD31-A6A2-41E9-B6F5-9217A4F0CD3C}"/>
    <cellStyle name="Millares 39 5 2 3" xfId="13036" xr:uid="{49BB853E-183E-40D4-ADBE-A1F9E7F5A992}"/>
    <cellStyle name="Millares 39 5 2 4" xfId="10448" xr:uid="{F110EDDE-AA20-4634-98BC-3D03EBBF2590}"/>
    <cellStyle name="Millares 39 5 2 5" xfId="7692" xr:uid="{3C7F67F0-7D26-4D37-BA03-ECB652D15216}"/>
    <cellStyle name="Millares 39 5 3" xfId="4962" xr:uid="{E5A38F08-E274-44DD-B6DD-0908EC63A332}"/>
    <cellStyle name="Millares 39 5 3 2" xfId="4963" xr:uid="{F6230922-AF1E-4027-9073-8F3F4226A5A3}"/>
    <cellStyle name="Millares 39 5 3 2 2" xfId="13039" xr:uid="{20F52B29-B7AE-4331-B026-7F1B857D1975}"/>
    <cellStyle name="Millares 39 5 3 2 3" xfId="10451" xr:uid="{70A5C62E-88A8-496B-9021-C4495EE64BA4}"/>
    <cellStyle name="Millares 39 5 3 2 4" xfId="7695" xr:uid="{A39AF762-C150-4D1D-8437-3D5D7D9E8163}"/>
    <cellStyle name="Millares 39 5 3 3" xfId="13038" xr:uid="{B8CAAAD3-C4B0-47A6-9D8D-9E1C188F1CEE}"/>
    <cellStyle name="Millares 39 5 3 4" xfId="10450" xr:uid="{273C715F-C4EC-4918-ABC9-41822F8B6ED0}"/>
    <cellStyle name="Millares 39 5 3 5" xfId="7694" xr:uid="{074FD5C5-F35B-4D0A-B71C-2A760482D0F9}"/>
    <cellStyle name="Millares 39 5 4" xfId="4964" xr:uid="{15CAE1B4-7500-4D29-9DA1-DACAA696EB11}"/>
    <cellStyle name="Millares 39 5 4 2" xfId="4965" xr:uid="{7EF1D2C4-F675-4895-9BC0-58061C87C1CC}"/>
    <cellStyle name="Millares 39 5 4 2 2" xfId="13041" xr:uid="{4EDDEFDE-E122-4F24-B733-60B6E76A2D81}"/>
    <cellStyle name="Millares 39 5 4 2 3" xfId="10453" xr:uid="{126E1A8A-4225-4BE8-AAC4-BC2BB976ED99}"/>
    <cellStyle name="Millares 39 5 4 2 4" xfId="7697" xr:uid="{A88319AB-3E7A-4212-93CE-F0693D746407}"/>
    <cellStyle name="Millares 39 5 4 3" xfId="13040" xr:uid="{4033F04D-CFF9-4FF7-BF44-D1192E5F5CE4}"/>
    <cellStyle name="Millares 39 5 4 4" xfId="10452" xr:uid="{14A7A232-F4B2-42D6-B456-8900C6FFAFBA}"/>
    <cellStyle name="Millares 39 5 4 5" xfId="7696" xr:uid="{A5F91974-88E9-4347-B716-C4E908F4E0C3}"/>
    <cellStyle name="Millares 39 5 5" xfId="4966" xr:uid="{22616B19-F79E-48F4-AA53-53A95B1B9406}"/>
    <cellStyle name="Millares 39 5 5 2" xfId="13042" xr:uid="{07CA5019-32BC-40E1-AACC-5CEEED766A1F}"/>
    <cellStyle name="Millares 39 5 5 3" xfId="10454" xr:uid="{8FA8F51B-748E-45C0-BE9D-B0046BE24604}"/>
    <cellStyle name="Millares 39 5 5 4" xfId="7698" xr:uid="{87F7AB05-3DAE-4AA9-8AE9-97F529778201}"/>
    <cellStyle name="Millares 39 5 6" xfId="13035" xr:uid="{F43F3F23-ECEF-4D2F-8A83-1AD249288A35}"/>
    <cellStyle name="Millares 39 5 7" xfId="10447" xr:uid="{2A313D42-7671-4BD0-9C14-7FF3E3911708}"/>
    <cellStyle name="Millares 39 5 8" xfId="7691" xr:uid="{D7D019AB-87C5-42B7-93F1-E01AE04B6019}"/>
    <cellStyle name="Millares 39 6" xfId="4967" xr:uid="{EC8F8E12-7213-45BF-B8BF-5E3B512884B7}"/>
    <cellStyle name="Millares 39 6 2" xfId="4968" xr:uid="{07783630-C4D4-4A25-BB70-3A2FD21B86AD}"/>
    <cellStyle name="Millares 39 6 2 2" xfId="4969" xr:uid="{82539D47-A42A-4853-92D8-A9577B0B986F}"/>
    <cellStyle name="Millares 39 6 2 2 2" xfId="13045" xr:uid="{8F6A1770-0C98-4312-9A78-23596277A87B}"/>
    <cellStyle name="Millares 39 6 2 2 3" xfId="10457" xr:uid="{C831295F-23CA-48DD-B19E-19B713CABE54}"/>
    <cellStyle name="Millares 39 6 2 2 4" xfId="7701" xr:uid="{C5AA3AAF-9E3D-4B36-9AFE-E7249AEE1701}"/>
    <cellStyle name="Millares 39 6 2 3" xfId="13044" xr:uid="{C9B32239-7436-4A5C-BCEA-F21520AE1150}"/>
    <cellStyle name="Millares 39 6 2 4" xfId="10456" xr:uid="{143D4202-5134-44EA-B738-E9C26171E702}"/>
    <cellStyle name="Millares 39 6 2 5" xfId="7700" xr:uid="{C218716E-2B61-48B9-95F0-5B0C3ED259C6}"/>
    <cellStyle name="Millares 39 6 3" xfId="4970" xr:uid="{0A8C1A60-0763-48E1-AC75-FCBE8D10A291}"/>
    <cellStyle name="Millares 39 6 3 2" xfId="4971" xr:uid="{3D88C6B6-BBF4-4694-8CCD-19B61B2C77F4}"/>
    <cellStyle name="Millares 39 6 3 2 2" xfId="13047" xr:uid="{BC7B9526-4BEC-49B9-A380-881A89F03C79}"/>
    <cellStyle name="Millares 39 6 3 2 3" xfId="10459" xr:uid="{E6A4F832-EF13-4593-8B50-225D2CF6B509}"/>
    <cellStyle name="Millares 39 6 3 2 4" xfId="7703" xr:uid="{1058350B-2C7B-4A1A-9828-20C80DD2B556}"/>
    <cellStyle name="Millares 39 6 3 3" xfId="13046" xr:uid="{CFCF1BA0-442F-45B3-96FE-A2F295DF773E}"/>
    <cellStyle name="Millares 39 6 3 4" xfId="10458" xr:uid="{6878F796-2FCD-466B-8381-BC7D1310272C}"/>
    <cellStyle name="Millares 39 6 3 5" xfId="7702" xr:uid="{F6D65C7E-7328-4E68-8B06-486441B3ADA0}"/>
    <cellStyle name="Millares 39 6 4" xfId="4972" xr:uid="{FED7B00F-ECC3-4D4B-998D-6A77F6456D1F}"/>
    <cellStyle name="Millares 39 6 4 2" xfId="4973" xr:uid="{ADE3DCCF-C601-4691-8BC0-3029761FCEAB}"/>
    <cellStyle name="Millares 39 6 4 2 2" xfId="13049" xr:uid="{A9E495D4-84C8-44A3-8611-DBEF5025116B}"/>
    <cellStyle name="Millares 39 6 4 2 3" xfId="10461" xr:uid="{8AD7F5E0-1538-4542-AF30-8C8BF56790BA}"/>
    <cellStyle name="Millares 39 6 4 2 4" xfId="7705" xr:uid="{23616E92-BAE9-4EEE-A615-4C4D0CD4CC35}"/>
    <cellStyle name="Millares 39 6 4 3" xfId="13048" xr:uid="{0B0ED65B-6918-47B8-ACBB-DB6AFDAEFDA9}"/>
    <cellStyle name="Millares 39 6 4 4" xfId="10460" xr:uid="{E5AFF3AB-E5D1-422F-9EE9-CB450C8B3693}"/>
    <cellStyle name="Millares 39 6 4 5" xfId="7704" xr:uid="{83DB14C8-46D5-47F5-B4EC-ED85448690CF}"/>
    <cellStyle name="Millares 39 6 5" xfId="4974" xr:uid="{6DE67A66-8093-44D9-A179-1BCE79B4F165}"/>
    <cellStyle name="Millares 39 6 5 2" xfId="13050" xr:uid="{4B7549F7-CAEB-4BD7-9405-EF5D2B639915}"/>
    <cellStyle name="Millares 39 6 5 3" xfId="10462" xr:uid="{227A0973-BF52-46F8-B2D3-C1ABEFBE507C}"/>
    <cellStyle name="Millares 39 6 5 4" xfId="7706" xr:uid="{E421637C-06F2-4597-BEFE-1130A34F09BC}"/>
    <cellStyle name="Millares 39 6 6" xfId="13043" xr:uid="{FC8D22CF-D20A-43B4-9856-4B680B7F3B9E}"/>
    <cellStyle name="Millares 39 6 7" xfId="10455" xr:uid="{8D2987B9-404B-4058-B544-3EC9F61FD5E9}"/>
    <cellStyle name="Millares 39 6 8" xfId="7699" xr:uid="{B1B9F316-E06E-4D4B-A7D6-EAAD8DEEF91D}"/>
    <cellStyle name="Millares 39 7" xfId="4975" xr:uid="{8C85CFF3-08CF-4544-8E54-29C88CCEF8BE}"/>
    <cellStyle name="Millares 39 7 2" xfId="4976" xr:uid="{354F567D-CC4D-43EA-84B4-8941D89D367E}"/>
    <cellStyle name="Millares 39 7 2 2" xfId="4977" xr:uid="{87ADEE7B-DEA3-4640-AC80-9B2753DD2F38}"/>
    <cellStyle name="Millares 39 7 2 2 2" xfId="13053" xr:uid="{AB17AD95-DDB9-433F-9FCF-F6399D730C72}"/>
    <cellStyle name="Millares 39 7 2 2 3" xfId="10465" xr:uid="{200A729C-4906-4FB6-8FD9-AE796426D41D}"/>
    <cellStyle name="Millares 39 7 2 2 4" xfId="17806" xr:uid="{F8300DE6-8D74-457C-9CB2-8E167BB82986}"/>
    <cellStyle name="Millares 39 7 2 2 5" xfId="7709" xr:uid="{14442B3B-DBAC-4E0A-A2A7-D8375D87B462}"/>
    <cellStyle name="Millares 39 7 2 3" xfId="13052" xr:uid="{24927232-83B5-4E5E-93BA-81891C6DC2C8}"/>
    <cellStyle name="Millares 39 7 2 4" xfId="10464" xr:uid="{5C9C4FD3-AD33-4D37-A17E-BFBB8331D954}"/>
    <cellStyle name="Millares 39 7 2 5" xfId="17805" xr:uid="{A66DF3C9-032B-4DAD-8A5C-AE645D8A7D54}"/>
    <cellStyle name="Millares 39 7 2 6" xfId="7708" xr:uid="{16D844D2-B764-4987-AEB7-5C84C4412B69}"/>
    <cellStyle name="Millares 39 7 3" xfId="4978" xr:uid="{C02F8292-6252-4EEA-AD12-8DD772A4112D}"/>
    <cellStyle name="Millares 39 7 3 2" xfId="4979" xr:uid="{DB8230B4-5A82-4384-B6A4-E365309350D1}"/>
    <cellStyle name="Millares 39 7 3 2 2" xfId="13055" xr:uid="{EC645389-DA59-4598-8A11-0CCB345C06A0}"/>
    <cellStyle name="Millares 39 7 3 2 3" xfId="10467" xr:uid="{E1353F65-FD5D-49F9-B977-38BDDCE7A247}"/>
    <cellStyle name="Millares 39 7 3 2 4" xfId="17808" xr:uid="{A253D00E-7E4E-44CA-B1ED-B453BBB2E22A}"/>
    <cellStyle name="Millares 39 7 3 2 5" xfId="7711" xr:uid="{9B174F6E-6BD6-44BD-A483-D7E569CA828F}"/>
    <cellStyle name="Millares 39 7 3 3" xfId="13054" xr:uid="{9721C5AE-56D2-44D1-B6F9-B985F34AEFBF}"/>
    <cellStyle name="Millares 39 7 3 4" xfId="10466" xr:uid="{D157A7AE-7B40-44C7-9229-FCBB1FFE5C40}"/>
    <cellStyle name="Millares 39 7 3 5" xfId="17807" xr:uid="{ED2E2645-0BAB-4710-A011-21013A7837F4}"/>
    <cellStyle name="Millares 39 7 3 6" xfId="7710" xr:uid="{DEC533CB-D169-4449-A50D-13ED1A9544E1}"/>
    <cellStyle name="Millares 39 7 4" xfId="4980" xr:uid="{B82953F8-1757-4ACF-81A5-F6A9AE83B25D}"/>
    <cellStyle name="Millares 39 7 4 2" xfId="4981" xr:uid="{665C091C-2D67-4B8B-A5BC-5C395FCAAA72}"/>
    <cellStyle name="Millares 39 7 4 2 2" xfId="13057" xr:uid="{75BAE580-81B5-469D-99B4-79833B587F62}"/>
    <cellStyle name="Millares 39 7 4 2 3" xfId="10469" xr:uid="{A1BC4DB3-3B4B-496F-9834-538FB5CFFEC3}"/>
    <cellStyle name="Millares 39 7 4 2 4" xfId="17810" xr:uid="{1845DCA4-A0C9-46AC-9381-4DF16704D0AF}"/>
    <cellStyle name="Millares 39 7 4 2 5" xfId="7713" xr:uid="{0A4A9D15-2F00-4B90-9990-605A441F107C}"/>
    <cellStyle name="Millares 39 7 4 3" xfId="13056" xr:uid="{A630BF7F-7684-4B00-B670-89BAF2B241F3}"/>
    <cellStyle name="Millares 39 7 4 4" xfId="10468" xr:uid="{756AA321-B6AE-4944-9AEA-E8C514E24B6D}"/>
    <cellStyle name="Millares 39 7 4 5" xfId="17809" xr:uid="{5C30CEF8-7C2D-403B-9E31-F5C2A1E95BB7}"/>
    <cellStyle name="Millares 39 7 4 6" xfId="7712" xr:uid="{DED04616-1345-4200-8B12-59B938AEB73D}"/>
    <cellStyle name="Millares 39 7 5" xfId="4982" xr:uid="{AE47B89D-6C48-415E-A2FD-70A7D4BCDA9A}"/>
    <cellStyle name="Millares 39 7 5 2" xfId="13058" xr:uid="{873DB218-7453-4A61-98C6-8091A4D08235}"/>
    <cellStyle name="Millares 39 7 5 3" xfId="10470" xr:uid="{499ED394-945E-40CF-AA05-2A32E7B2EF1D}"/>
    <cellStyle name="Millares 39 7 5 4" xfId="17811" xr:uid="{AD3460B3-5AC4-4E97-A71B-F58FD4FE131C}"/>
    <cellStyle name="Millares 39 7 5 5" xfId="7714" xr:uid="{AC61D382-9940-40A0-844A-8E05FFD8C1E5}"/>
    <cellStyle name="Millares 39 7 6" xfId="13051" xr:uid="{E79E4B96-B8ED-4FDD-81C5-938677232F5F}"/>
    <cellStyle name="Millares 39 7 7" xfId="10463" xr:uid="{85E44729-B2DF-49E1-808D-5D1B7C7DBFC2}"/>
    <cellStyle name="Millares 39 7 8" xfId="17804" xr:uid="{F50249E8-D813-4A84-8E8A-79842DD02F5C}"/>
    <cellStyle name="Millares 39 7 9" xfId="7707" xr:uid="{4C4AD76A-3879-489C-862B-0BD829B27F42}"/>
    <cellStyle name="Millares 39 8" xfId="4983" xr:uid="{D1018A05-10A9-4885-B20F-EFB47EDB4AAB}"/>
    <cellStyle name="Millares 39 8 2" xfId="4984" xr:uid="{45F4E3C0-AF10-4C65-BDD6-ED8F3B3072C6}"/>
    <cellStyle name="Millares 39 8 2 2" xfId="4985" xr:uid="{07B4A6D7-E3DE-4E9D-BE48-A37E3FD7E48B}"/>
    <cellStyle name="Millares 39 8 2 2 2" xfId="13061" xr:uid="{096CFE66-75A3-444A-A6AE-7445507F9B35}"/>
    <cellStyle name="Millares 39 8 2 2 3" xfId="10473" xr:uid="{C5233538-0072-4C78-91F2-ACEACF7C3370}"/>
    <cellStyle name="Millares 39 8 2 2 4" xfId="17814" xr:uid="{86453EAF-2903-4E9D-B74D-C22FAD1AEA13}"/>
    <cellStyle name="Millares 39 8 2 2 5" xfId="7717" xr:uid="{D97827AC-3F9F-43A0-A895-9DE5D9CF7874}"/>
    <cellStyle name="Millares 39 8 2 3" xfId="13060" xr:uid="{9B47EB95-ED6F-4E38-8412-0A34C4148F38}"/>
    <cellStyle name="Millares 39 8 2 4" xfId="10472" xr:uid="{792C98E8-69AC-46C1-A1E7-E80966F7CDF0}"/>
    <cellStyle name="Millares 39 8 2 5" xfId="17813" xr:uid="{1C4334F3-14A0-4704-A2B6-E01EEF76C2C0}"/>
    <cellStyle name="Millares 39 8 2 6" xfId="7716" xr:uid="{0F7E0700-F191-469B-9321-DB301FB31C07}"/>
    <cellStyle name="Millares 39 8 3" xfId="4986" xr:uid="{BBF38DCA-345F-40F7-A499-28EE36687CBF}"/>
    <cellStyle name="Millares 39 8 3 2" xfId="4987" xr:uid="{5EEBD277-336F-4AE6-9965-77527CE542A5}"/>
    <cellStyle name="Millares 39 8 3 2 2" xfId="13063" xr:uid="{29C78A6E-6F14-4831-8C6C-1005B76036CE}"/>
    <cellStyle name="Millares 39 8 3 2 3" xfId="10475" xr:uid="{DD142139-9E86-4136-A4F1-1CF404EBD40F}"/>
    <cellStyle name="Millares 39 8 3 2 4" xfId="17816" xr:uid="{B4B905DB-7714-4F9E-A7E0-905E04AC060D}"/>
    <cellStyle name="Millares 39 8 3 2 5" xfId="7719" xr:uid="{E52BBFE3-A7BF-441C-A006-8B6379F5CB86}"/>
    <cellStyle name="Millares 39 8 3 3" xfId="13062" xr:uid="{F621B87D-6A68-4F83-9F7D-05C6BC34E0A5}"/>
    <cellStyle name="Millares 39 8 3 4" xfId="10474" xr:uid="{A0854530-E65A-4C12-B9BD-C5211EE813D6}"/>
    <cellStyle name="Millares 39 8 3 5" xfId="17815" xr:uid="{F0DB2FDB-07F1-4280-A8CE-8F6BA9D3A7FA}"/>
    <cellStyle name="Millares 39 8 3 6" xfId="7718" xr:uid="{2C690E49-6E79-4A5A-AAFB-35AD1D59A026}"/>
    <cellStyle name="Millares 39 8 4" xfId="4988" xr:uid="{789EBC13-F56B-4CE7-BC70-982310F7E8C2}"/>
    <cellStyle name="Millares 39 8 4 2" xfId="4989" xr:uid="{CDF5AE42-06A8-4CD6-9B04-BD2F8A8783BE}"/>
    <cellStyle name="Millares 39 8 4 2 2" xfId="13065" xr:uid="{029B6E84-E6F5-4BA7-8A6E-E90F06736C7F}"/>
    <cellStyle name="Millares 39 8 4 2 3" xfId="10477" xr:uid="{1239F78E-00BB-458A-B190-6D13EF0E1D92}"/>
    <cellStyle name="Millares 39 8 4 2 4" xfId="17818" xr:uid="{C3AC0556-7291-49BC-A493-2A709EC5EB6F}"/>
    <cellStyle name="Millares 39 8 4 2 5" xfId="7721" xr:uid="{7149720B-9C98-4804-9D35-6FC9D126821E}"/>
    <cellStyle name="Millares 39 8 4 3" xfId="13064" xr:uid="{0A9636F0-8CEA-4C7D-A991-50492C87EF8C}"/>
    <cellStyle name="Millares 39 8 4 4" xfId="10476" xr:uid="{238D4F02-9173-4B9D-98BE-8569345BCD35}"/>
    <cellStyle name="Millares 39 8 4 5" xfId="17817" xr:uid="{92DB2A4C-48E7-4571-804D-E2AC890AC93A}"/>
    <cellStyle name="Millares 39 8 4 6" xfId="7720" xr:uid="{E9122C26-1A97-40A9-9DE3-AC7599511831}"/>
    <cellStyle name="Millares 39 8 5" xfId="4990" xr:uid="{8CBC6E43-0083-4CE1-B17D-8D253A48A220}"/>
    <cellStyle name="Millares 39 8 5 2" xfId="13066" xr:uid="{5596FA53-4EE8-4CBC-B55B-3F4A430C8774}"/>
    <cellStyle name="Millares 39 8 5 3" xfId="10478" xr:uid="{B11E8F98-89F7-4CA3-A2A4-C1B95CBF57E9}"/>
    <cellStyle name="Millares 39 8 5 4" xfId="17819" xr:uid="{4EB78F08-0552-48A3-8C4B-AA4D684C6FD6}"/>
    <cellStyle name="Millares 39 8 5 5" xfId="7722" xr:uid="{DC89E92E-1E91-43E3-A63E-3D3A130C037D}"/>
    <cellStyle name="Millares 39 8 6" xfId="13059" xr:uid="{0DF10385-7E04-414F-8B85-EC3826B4D5BA}"/>
    <cellStyle name="Millares 39 8 7" xfId="10471" xr:uid="{9A167DAD-76A6-414B-A395-DFCD352D6532}"/>
    <cellStyle name="Millares 39 8 8" xfId="17812" xr:uid="{3319DC3B-ED20-4676-80E5-BDD227FCC679}"/>
    <cellStyle name="Millares 39 8 9" xfId="7715" xr:uid="{5D9B1A30-AF63-4620-A1DE-C5E4E5A74634}"/>
    <cellStyle name="Millares 39 9" xfId="4991" xr:uid="{C8125F29-8248-4572-9CF6-61A9598F99FD}"/>
    <cellStyle name="Millares 39 9 2" xfId="4992" xr:uid="{AD113C41-D3C5-48CE-9AC0-5DF1B51231BB}"/>
    <cellStyle name="Millares 39 9 2 2" xfId="4993" xr:uid="{CF641C63-1835-4F38-B22D-D2F2C045B3BD}"/>
    <cellStyle name="Millares 39 9 2 2 2" xfId="13069" xr:uid="{52B2E677-5E57-4B38-BE89-9C721F5A50A9}"/>
    <cellStyle name="Millares 39 9 2 2 3" xfId="10481" xr:uid="{B2849A72-1F76-42D8-A7C3-16ADD0E29E9E}"/>
    <cellStyle name="Millares 39 9 2 2 4" xfId="17822" xr:uid="{AE792FA1-7D2E-41D1-B305-1F626E0E8123}"/>
    <cellStyle name="Millares 39 9 2 2 5" xfId="7725" xr:uid="{A788C4B4-BC3D-47DC-B27B-9A8872EC0CFE}"/>
    <cellStyle name="Millares 39 9 2 3" xfId="13068" xr:uid="{BF819158-8D0F-455C-A3CF-9D91EBF8A984}"/>
    <cellStyle name="Millares 39 9 2 4" xfId="10480" xr:uid="{69E81E16-FBF6-4BFD-BEA9-3860A5DE9FD7}"/>
    <cellStyle name="Millares 39 9 2 5" xfId="17821" xr:uid="{2367F6BF-6E6A-4C94-8547-66D7B481265C}"/>
    <cellStyle name="Millares 39 9 2 6" xfId="7724" xr:uid="{91E35A32-C7E8-4B8A-AACC-4E0F980D99D6}"/>
    <cellStyle name="Millares 39 9 3" xfId="4994" xr:uid="{6C2A0C05-96F3-4920-A906-EEF8ABA96E07}"/>
    <cellStyle name="Millares 39 9 3 2" xfId="4995" xr:uid="{4FAE4A81-B49C-401F-857E-EAAD5AF03200}"/>
    <cellStyle name="Millares 39 9 3 2 2" xfId="13071" xr:uid="{BBD2DB3A-0E07-4C43-B1E6-973D4266670B}"/>
    <cellStyle name="Millares 39 9 3 2 3" xfId="10483" xr:uid="{F2E2469C-46BB-439C-A4F5-F2CAB3106470}"/>
    <cellStyle name="Millares 39 9 3 2 4" xfId="17824" xr:uid="{148D3D5A-DE7D-4CA6-8B04-BBDF038EE8D6}"/>
    <cellStyle name="Millares 39 9 3 2 5" xfId="7727" xr:uid="{B8F62D55-630D-43BD-9DCD-1F0D96290C14}"/>
    <cellStyle name="Millares 39 9 3 3" xfId="13070" xr:uid="{A2150EC9-01C4-4007-8622-41524D2B76A1}"/>
    <cellStyle name="Millares 39 9 3 4" xfId="10482" xr:uid="{F76A00A2-E8A0-480F-B6EF-27AAC3BF1991}"/>
    <cellStyle name="Millares 39 9 3 5" xfId="17823" xr:uid="{10134767-611E-4DB1-97E6-B839A393E402}"/>
    <cellStyle name="Millares 39 9 3 6" xfId="7726" xr:uid="{1B79339C-8E43-432B-999A-2F01ECB12476}"/>
    <cellStyle name="Millares 39 9 4" xfId="4996" xr:uid="{A866446F-3886-404F-B365-7426F008E501}"/>
    <cellStyle name="Millares 39 9 4 2" xfId="4997" xr:uid="{058ADEC3-60F2-435D-840D-A86B4716D8CA}"/>
    <cellStyle name="Millares 39 9 4 2 2" xfId="13073" xr:uid="{3893FF71-3B6F-4956-898B-D07F90FB1043}"/>
    <cellStyle name="Millares 39 9 4 2 3" xfId="10485" xr:uid="{4850A275-122B-43AB-ADF8-841527757C08}"/>
    <cellStyle name="Millares 39 9 4 2 4" xfId="17826" xr:uid="{7B68B03C-5BA8-4BA6-90BF-A18BB549899B}"/>
    <cellStyle name="Millares 39 9 4 2 5" xfId="7729" xr:uid="{7FB8539C-8E8B-482D-87D1-BE9402BA8BF7}"/>
    <cellStyle name="Millares 39 9 4 3" xfId="13072" xr:uid="{444F4F2B-6AF4-4A99-B0CF-9C055171356C}"/>
    <cellStyle name="Millares 39 9 4 4" xfId="10484" xr:uid="{4D21B5CD-0B48-495E-994A-D00E92FB3E38}"/>
    <cellStyle name="Millares 39 9 4 5" xfId="17825" xr:uid="{C7726DE1-6B05-4501-ACF2-C44561D31477}"/>
    <cellStyle name="Millares 39 9 4 6" xfId="7728" xr:uid="{B3F5204C-5CCC-4ACD-B66D-946EB2C08B9C}"/>
    <cellStyle name="Millares 39 9 5" xfId="4998" xr:uid="{73CC88D0-F693-403F-BD3B-395C29C7DA1C}"/>
    <cellStyle name="Millares 39 9 5 2" xfId="13074" xr:uid="{E2D41238-D1A4-4416-914A-B16EF73BF899}"/>
    <cellStyle name="Millares 39 9 5 3" xfId="10486" xr:uid="{BE311EE0-E320-41B9-8C22-B73B86368E32}"/>
    <cellStyle name="Millares 39 9 5 4" xfId="17827" xr:uid="{F176DF2F-7D74-484A-81F9-45FABA40BE81}"/>
    <cellStyle name="Millares 39 9 5 5" xfId="7730" xr:uid="{71EC4B37-E62F-44AE-B05D-4FCF30904870}"/>
    <cellStyle name="Millares 39 9 6" xfId="13067" xr:uid="{C0BA106D-49DA-4ED9-AD8B-51F0F806D04E}"/>
    <cellStyle name="Millares 39 9 7" xfId="10479" xr:uid="{FBE2D4DC-F13C-485B-83F1-762C84D04E87}"/>
    <cellStyle name="Millares 39 9 8" xfId="17820" xr:uid="{39D3095E-36B3-4DFB-A385-D614E6EFC703}"/>
    <cellStyle name="Millares 39 9 9" xfId="7723" xr:uid="{D02CDD1D-2B1C-4718-97B5-37FEF99F0293}"/>
    <cellStyle name="Millares 390" xfId="4999" xr:uid="{4C076B8E-1BA5-49D0-A9ED-FD7969AC1088}"/>
    <cellStyle name="Millares 390 2" xfId="13075" xr:uid="{CD14F4A6-7928-4DFA-8E40-739BC56D2357}"/>
    <cellStyle name="Millares 390 3" xfId="10487" xr:uid="{FAE9AE12-D36C-4708-8DC2-A3CFFB95228D}"/>
    <cellStyle name="Millares 390 4" xfId="17828" xr:uid="{7005E60A-D7A0-47AD-A3F1-CB18FD3E67DC}"/>
    <cellStyle name="Millares 390 5" xfId="7731" xr:uid="{0AD66817-7944-4278-A6AF-3B0E055BF445}"/>
    <cellStyle name="Millares 391" xfId="5000" xr:uid="{67E29180-DA1C-466D-99E8-3F5DF81DDF96}"/>
    <cellStyle name="Millares 391 2" xfId="13076" xr:uid="{59EA08F6-7B3A-4035-B88A-9BCE53EFEA9C}"/>
    <cellStyle name="Millares 391 3" xfId="10488" xr:uid="{77C42AED-F6F6-450B-A7E7-1905346AC67C}"/>
    <cellStyle name="Millares 391 4" xfId="17829" xr:uid="{FAC0BB45-7A6D-4281-BF07-1F2A0070D30A}"/>
    <cellStyle name="Millares 391 5" xfId="7732" xr:uid="{72C95E31-90AD-49E3-9652-C5FBD1BC1253}"/>
    <cellStyle name="Millares 392" xfId="5001" xr:uid="{A8F616BC-99C1-4D2F-B932-0B91CA446CB4}"/>
    <cellStyle name="Millares 392 2" xfId="13077" xr:uid="{A5E8AF21-F129-4C45-BFD5-9F45810390DF}"/>
    <cellStyle name="Millares 392 3" xfId="10489" xr:uid="{BA94C98F-32D3-4388-A514-06A9D10D931C}"/>
    <cellStyle name="Millares 392 4" xfId="17830" xr:uid="{F9BA17BE-F6FD-4A17-AD85-0722B29BB615}"/>
    <cellStyle name="Millares 392 5" xfId="7733" xr:uid="{F18E9881-ABCB-4D85-9992-336B32EE3BF5}"/>
    <cellStyle name="Millares 393" xfId="5002" xr:uid="{26A78F15-188C-497F-ADE5-E4AB8B98D844}"/>
    <cellStyle name="Millares 393 2" xfId="13078" xr:uid="{2382AE5C-321A-4582-BD5B-44C01CF5BEBB}"/>
    <cellStyle name="Millares 393 3" xfId="10490" xr:uid="{E76C6C46-B69F-4449-90DE-FFEF56F775EF}"/>
    <cellStyle name="Millares 393 4" xfId="17831" xr:uid="{60150A8A-3EED-43CA-8857-AAB1FA4A562F}"/>
    <cellStyle name="Millares 393 5" xfId="7734" xr:uid="{1B88469B-778B-4A3F-AAD9-887CD39F3A5D}"/>
    <cellStyle name="Millares 394" xfId="5003" xr:uid="{41C92ED3-15A1-4E8B-A9CB-CA3BB460FFF5}"/>
    <cellStyle name="Millares 394 2" xfId="13079" xr:uid="{1E1A856E-600B-4118-9922-7019B8E5F3E6}"/>
    <cellStyle name="Millares 394 3" xfId="10491" xr:uid="{B0A2C75F-CBAA-49D2-BAB7-D0AD23CC4D29}"/>
    <cellStyle name="Millares 394 4" xfId="17832" xr:uid="{08670FF6-2FB9-4E4E-B283-3938C4F7619F}"/>
    <cellStyle name="Millares 394 5" xfId="7735" xr:uid="{195D423C-42B3-4DBA-B583-D9F270AC6618}"/>
    <cellStyle name="Millares 395" xfId="5004" xr:uid="{69BEFC40-31D0-4620-9D8A-1F8B1FCC8ADF}"/>
    <cellStyle name="Millares 395 2" xfId="13080" xr:uid="{398345CB-A7CA-4716-937B-40A5D40B6C30}"/>
    <cellStyle name="Millares 395 3" xfId="10492" xr:uid="{32E841D4-9D82-4C81-84D7-05EB003A04B4}"/>
    <cellStyle name="Millares 395 4" xfId="17833" xr:uid="{46314664-AF3C-4CAA-8AA7-1C4F3482F540}"/>
    <cellStyle name="Millares 395 5" xfId="7736" xr:uid="{F1C510F6-041A-4339-910B-0ACD83BB49AA}"/>
    <cellStyle name="Millares 396" xfId="5005" xr:uid="{3E14C18A-840A-4C43-9653-BCD963D1DD8E}"/>
    <cellStyle name="Millares 396 2" xfId="13081" xr:uid="{AD68E25F-F71E-4CDC-954B-594CFA08CC9D}"/>
    <cellStyle name="Millares 396 3" xfId="10493" xr:uid="{215EC4B5-705F-467F-A299-36FC7F30B1A8}"/>
    <cellStyle name="Millares 396 4" xfId="17834" xr:uid="{813A2749-5FBB-4C2C-9475-3AD6E0D5BFEE}"/>
    <cellStyle name="Millares 396 5" xfId="7737" xr:uid="{55C43C64-144D-4349-93B0-EABECE9ACE92}"/>
    <cellStyle name="Millares 397" xfId="5006" xr:uid="{E6CFEC38-B062-444C-BC65-F211A85B28C7}"/>
    <cellStyle name="Millares 397 2" xfId="13082" xr:uid="{88AD3D2D-CB92-4651-AE94-F1B1A63AD2F9}"/>
    <cellStyle name="Millares 397 3" xfId="10494" xr:uid="{0A8A4F9A-EF57-4F40-8DD8-6AFBE4186ADF}"/>
    <cellStyle name="Millares 397 4" xfId="17835" xr:uid="{B0511D1D-DA6A-4BBD-9F0A-CFDA551D5333}"/>
    <cellStyle name="Millares 397 5" xfId="7738" xr:uid="{94B6BB99-78D7-4859-81E9-87514757595E}"/>
    <cellStyle name="Millares 398" xfId="5007" xr:uid="{31006196-626B-4AC6-8CCB-791F0387AF6F}"/>
    <cellStyle name="Millares 398 2" xfId="13083" xr:uid="{D2E58C91-4DD4-45AE-A081-FBA495DB275B}"/>
    <cellStyle name="Millares 398 3" xfId="10495" xr:uid="{7F099C75-B466-490C-9A6B-D9AF7E4A08EF}"/>
    <cellStyle name="Millares 398 4" xfId="17836" xr:uid="{0598F2BC-9BBC-4898-9ED4-DACE64FC5DBF}"/>
    <cellStyle name="Millares 398 5" xfId="7739" xr:uid="{FBDE7CB6-DE2B-4418-90E1-A824E37D5119}"/>
    <cellStyle name="Millares 399" xfId="5008" xr:uid="{7CA330D6-F19D-41B8-9A7F-F85129230AA6}"/>
    <cellStyle name="Millares 399 2" xfId="13084" xr:uid="{F2799C7B-D24E-4DCE-B870-C537BEC4CBCD}"/>
    <cellStyle name="Millares 399 3" xfId="10496" xr:uid="{BEAA6506-4630-4895-99A3-B8804ED2D87D}"/>
    <cellStyle name="Millares 399 4" xfId="17837" xr:uid="{5C48FA7A-80D8-4B75-A6A9-8C12B3019406}"/>
    <cellStyle name="Millares 399 5" xfId="7740" xr:uid="{190AAD4C-DE90-43A5-8B7C-1360B01DBB6C}"/>
    <cellStyle name="Millares 4" xfId="108" xr:uid="{AA4034DA-18A7-4C36-9497-346882E810F3}"/>
    <cellStyle name="Millares 4 10" xfId="5010" xr:uid="{7A7B0B0A-FEE4-4844-8317-32A0EB26C3C5}"/>
    <cellStyle name="Millares 4 10 10" xfId="17839" xr:uid="{4ECE44E5-6B48-4061-B92E-87CA5B0E368B}"/>
    <cellStyle name="Millares 4 10 11" xfId="7742" xr:uid="{FE1245AE-48C4-4106-BED3-7993F28C7533}"/>
    <cellStyle name="Millares 4 10 12" xfId="23025" xr:uid="{CA1AC07C-3047-4581-BB62-0BF3533F858F}"/>
    <cellStyle name="Millares 4 10 12 2" xfId="28571" xr:uid="{BCF7DAD4-ABD7-4510-AE46-27DD9C057D99}"/>
    <cellStyle name="Millares 4 10 2" xfId="5011" xr:uid="{1FCA7554-7480-4793-8BBE-B9905E971B5B}"/>
    <cellStyle name="Millares 4 10 2 2" xfId="13087" xr:uid="{D6968D5F-D660-4C20-872F-FB1F20502316}"/>
    <cellStyle name="Millares 4 10 2 3" xfId="10499" xr:uid="{B2BF2D61-FBA3-4B44-B32E-F43A2AE760CD}"/>
    <cellStyle name="Millares 4 10 2 4" xfId="17840" xr:uid="{71DE02D0-A15D-416A-AA16-F4D8A4759D8A}"/>
    <cellStyle name="Millares 4 10 2 5" xfId="7743" xr:uid="{F052C2CD-9916-47F5-B034-AB59BC261EFF}"/>
    <cellStyle name="Millares 4 10 3" xfId="5012" xr:uid="{72108599-94AA-4245-B969-C0B060AED6E2}"/>
    <cellStyle name="Millares 4 10 3 2" xfId="13088" xr:uid="{FCA20615-082B-4EE7-A0C0-717AB3E9497D}"/>
    <cellStyle name="Millares 4 10 3 3" xfId="10500" xr:uid="{84A279AA-3E37-46F5-BED6-06A1B67EB85B}"/>
    <cellStyle name="Millares 4 10 3 4" xfId="15774" xr:uid="{7AF614F9-4CF4-43F5-B2E8-C787022301FF}"/>
    <cellStyle name="Millares 4 10 3 5" xfId="17841" xr:uid="{B97BAA5C-6D2C-436A-BB8F-098935C08015}"/>
    <cellStyle name="Millares 4 10 3 6" xfId="7744" xr:uid="{CC3EDB08-4DCB-4519-9958-323E604E19B5}"/>
    <cellStyle name="Millares 4 10 4" xfId="5013" xr:uid="{16464867-9DF4-41A0-982A-A6525ED57926}"/>
    <cellStyle name="Millares 4 10 4 2" xfId="13089" xr:uid="{2B20C46F-AE3F-4135-8941-9FEF52AF569C}"/>
    <cellStyle name="Millares 4 10 4 3" xfId="10501" xr:uid="{9521BE6F-DCE7-4BFB-AE58-CDA01DEA07C9}"/>
    <cellStyle name="Millares 4 10 4 4" xfId="17842" xr:uid="{1F88F1EC-D4EB-48DA-A0D4-AC385FDA82B7}"/>
    <cellStyle name="Millares 4 10 4 5" xfId="7745" xr:uid="{9411CBC7-B2E6-41DC-9366-19BC33C47646}"/>
    <cellStyle name="Millares 4 10 5" xfId="7371" xr:uid="{44646872-5425-4BBF-B95E-9A7CF3125370}"/>
    <cellStyle name="Millares 4 10 5 2" xfId="13090" xr:uid="{207D2A54-C60C-441E-8307-82DD840184A1}"/>
    <cellStyle name="Millares 4 10 5 3" xfId="20151" xr:uid="{73C9FCBE-47BE-4EA6-A457-7A6EAD5DC05B}"/>
    <cellStyle name="Millares 4 10 5 4" xfId="7746" xr:uid="{2015B19F-FDD6-41EF-B93A-F0C8D08ADAF5}"/>
    <cellStyle name="Millares 4 10 6" xfId="7747" xr:uid="{9539B505-6F9A-44B1-96B3-63727630E5C7}"/>
    <cellStyle name="Millares 4 10 6 2" xfId="13091" xr:uid="{D817E4B6-A50C-455F-B3C2-ABDBD12D1BDA}"/>
    <cellStyle name="Millares 4 10 7" xfId="13086" xr:uid="{5773F0A5-D89F-4406-A0B6-95D5D579EF3E}"/>
    <cellStyle name="Millares 4 10 8" xfId="10498" xr:uid="{C9FE1744-9B04-4E5B-9C14-B831B70B9022}"/>
    <cellStyle name="Millares 4 10 9" xfId="15773" xr:uid="{26782044-16A4-441B-B18A-BDFFD98D08C9}"/>
    <cellStyle name="Millares 4 11" xfId="5014" xr:uid="{213D1978-F406-4E05-8817-89F10A1E59A3}"/>
    <cellStyle name="Millares 4 11 10" xfId="7748" xr:uid="{49AD29BB-0B00-4C5D-989D-A61FB4B239C2}"/>
    <cellStyle name="Millares 4 11 2" xfId="5015" xr:uid="{8D89DA44-89CF-4C8B-B1C4-2D1D4C7E9B98}"/>
    <cellStyle name="Millares 4 11 2 2" xfId="5016" xr:uid="{3A60AC73-D3F6-4377-9CC7-8B9F51CF59DC}"/>
    <cellStyle name="Millares 4 11 2 2 2" xfId="13094" xr:uid="{CD02DAC8-F778-4D36-8873-B0BBDC16EBE1}"/>
    <cellStyle name="Millares 4 11 2 2 3" xfId="10542" xr:uid="{F077AC8B-167C-4660-8789-2B1993E19A06}"/>
    <cellStyle name="Millares 4 11 2 2 4" xfId="15777" xr:uid="{689F71AE-4158-4336-B9D6-8B997F8DEC5D}"/>
    <cellStyle name="Millares 4 11 2 2 5" xfId="17845" xr:uid="{731613DF-FF7B-4112-A35D-1D7021ACFEFB}"/>
    <cellStyle name="Millares 4 11 2 2 6" xfId="7750" xr:uid="{AE1A2911-2034-4FE6-B252-6326A0E73E0B}"/>
    <cellStyle name="Millares 4 11 2 3" xfId="13093" xr:uid="{1B9166BA-F408-432E-AD81-2459767A86DE}"/>
    <cellStyle name="Millares 4 11 2 4" xfId="10541" xr:uid="{BAE2897F-CD8F-4DA0-A75D-7A3DE93DB233}"/>
    <cellStyle name="Millares 4 11 2 5" xfId="15776" xr:uid="{68B6B404-5C78-490C-8601-17BCF9AA2B88}"/>
    <cellStyle name="Millares 4 11 2 6" xfId="17844" xr:uid="{68D55ED9-5919-417C-99AF-AC91866C81FE}"/>
    <cellStyle name="Millares 4 11 2 7" xfId="7749" xr:uid="{70C812B3-212D-4182-8E3B-8909FA9BC983}"/>
    <cellStyle name="Millares 4 11 3" xfId="5017" xr:uid="{D2CAE62F-E3A1-4124-BE2C-2C6C0BD288B6}"/>
    <cellStyle name="Millares 4 11 3 2" xfId="5018" xr:uid="{903E24FC-68EC-4E38-A4BB-CA678A959E27}"/>
    <cellStyle name="Millares 4 11 3 2 2" xfId="13096" xr:uid="{1ABD0309-6367-4C64-8D38-03F1C3ECE81C}"/>
    <cellStyle name="Millares 4 11 3 2 3" xfId="10544" xr:uid="{1D113B94-BB9E-460C-A970-8A7D67E410F6}"/>
    <cellStyle name="Millares 4 11 3 2 4" xfId="15779" xr:uid="{7E4E30B4-191F-4F85-9AFC-9F7351B96415}"/>
    <cellStyle name="Millares 4 11 3 2 5" xfId="17847" xr:uid="{370EB437-0B50-43BD-BDF3-4C9FAB037BC4}"/>
    <cellStyle name="Millares 4 11 3 2 6" xfId="7752" xr:uid="{490D8E03-9309-4494-B463-9E0046B93DF8}"/>
    <cellStyle name="Millares 4 11 3 3" xfId="13095" xr:uid="{3CE6627D-7507-48D2-A250-98C7BBF9BCA2}"/>
    <cellStyle name="Millares 4 11 3 4" xfId="10543" xr:uid="{BE7F51F5-91B0-43F9-BE17-BC4518109F73}"/>
    <cellStyle name="Millares 4 11 3 5" xfId="15778" xr:uid="{2E809102-A934-4CD0-A695-33C6AE65B5E9}"/>
    <cellStyle name="Millares 4 11 3 6" xfId="17846" xr:uid="{273A6357-AC82-4EFF-A6C4-7B7C41BFE822}"/>
    <cellStyle name="Millares 4 11 3 7" xfId="7751" xr:uid="{B402004F-F8A3-45B1-8E01-149E6ADE493E}"/>
    <cellStyle name="Millares 4 11 4" xfId="7753" xr:uid="{486DB066-3778-44A5-A45A-6E128031B2A1}"/>
    <cellStyle name="Millares 4 11 4 2" xfId="13097" xr:uid="{783838F4-618B-48B8-A139-0EFE4E5543CA}"/>
    <cellStyle name="Millares 4 11 4 3" xfId="12540" xr:uid="{AF3FB05B-88E6-49A9-92C8-D2B3E5C8888E}"/>
    <cellStyle name="Millares 4 11 4 4" xfId="17769" xr:uid="{76738FFB-F17E-482F-B0B9-3849857766BA}"/>
    <cellStyle name="Millares 4 11 5" xfId="10522" xr:uid="{220C4338-4B42-4589-BB2F-D02C57FDBAD7}"/>
    <cellStyle name="Millares 4 11 6" xfId="13092" xr:uid="{E79DB2DD-6CB4-4FA1-8BD2-BBE4D73C14AF}"/>
    <cellStyle name="Millares 4 11 7" xfId="10540" xr:uid="{BA85C92D-69E6-4088-9BED-63DC8C178FCB}"/>
    <cellStyle name="Millares 4 11 8" xfId="15775" xr:uid="{3703AD64-D5E1-48EE-A54D-5ECFE20C9467}"/>
    <cellStyle name="Millares 4 11 9" xfId="17843" xr:uid="{A2CC296E-D110-4E96-A8F3-CF32324A15E3}"/>
    <cellStyle name="Millares 4 12" xfId="5019" xr:uid="{3A515564-07BD-41C8-9579-24B278C4AFE9}"/>
    <cellStyle name="Millares 4 12 2" xfId="13098" xr:uid="{0301DAEE-0F73-4E7F-ADA0-3F782720979E}"/>
    <cellStyle name="Millares 4 12 3" xfId="10545" xr:uid="{D2D1C245-301B-40B3-80D0-C708A9565A3F}"/>
    <cellStyle name="Millares 4 12 4" xfId="15780" xr:uid="{868D8DC9-9B8E-4789-896F-C477FC260287}"/>
    <cellStyle name="Millares 4 12 5" xfId="17848" xr:uid="{5B460A40-D79D-4B39-84BA-E9454E1EE6EA}"/>
    <cellStyle name="Millares 4 12 6" xfId="7754" xr:uid="{F5F11BA9-FB90-4D7A-9346-9BBEAB36B0EA}"/>
    <cellStyle name="Millares 4 13" xfId="5020" xr:uid="{0BA3F768-5021-4DF9-801E-33BFC7D6B037}"/>
    <cellStyle name="Millares 4 13 2" xfId="13099" xr:uid="{DA84F2CA-AF74-4487-8B97-F2BE3F59A3F7}"/>
    <cellStyle name="Millares 4 13 3" xfId="10546" xr:uid="{90720B25-760F-49B9-A143-F2468D9CA0AA}"/>
    <cellStyle name="Millares 4 13 4" xfId="15781" xr:uid="{B0C67ADA-E46D-436D-902C-5431C7523176}"/>
    <cellStyle name="Millares 4 13 5" xfId="17849" xr:uid="{FAE1EC1F-C286-43A8-AF7F-6CB36A243951}"/>
    <cellStyle name="Millares 4 13 6" xfId="7755" xr:uid="{EFED1798-866F-4F97-9003-DCA55B3BBA08}"/>
    <cellStyle name="Millares 4 14" xfId="5021" xr:uid="{D48E4CC9-3B00-40F1-9098-A0B219B79896}"/>
    <cellStyle name="Millares 4 14 2" xfId="13100" xr:uid="{140F4C70-B62B-4749-8E84-2F6A41742996}"/>
    <cellStyle name="Millares 4 14 3" xfId="10547" xr:uid="{7875AC82-65FA-409B-B00C-959A084CA8F3}"/>
    <cellStyle name="Millares 4 14 4" xfId="15782" xr:uid="{EFC5390B-E6E8-45A9-9F56-B2027AED4A73}"/>
    <cellStyle name="Millares 4 14 5" xfId="17850" xr:uid="{1F0EBC3B-F30D-4FB5-A153-CBC2AC7C25B0}"/>
    <cellStyle name="Millares 4 14 6" xfId="7756" xr:uid="{E4D6D73D-EC89-42AE-8851-6375A93CE525}"/>
    <cellStyle name="Millares 4 15" xfId="5022" xr:uid="{0C60A964-7F93-4A04-9127-BA4AD8597EF2}"/>
    <cellStyle name="Millares 4 15 2" xfId="13101" xr:uid="{3B34FA99-5628-40C3-ACDE-B9C63F62B135}"/>
    <cellStyle name="Millares 4 15 3" xfId="10548" xr:uid="{0B7A4348-CAA0-44CA-9982-1BB156A16A49}"/>
    <cellStyle name="Millares 4 15 4" xfId="15783" xr:uid="{05611187-D209-4A54-89D3-55CB4D497069}"/>
    <cellStyle name="Millares 4 15 5" xfId="17851" xr:uid="{06BBBC5A-D280-4BA2-880F-EEA03E0E1DEF}"/>
    <cellStyle name="Millares 4 15 6" xfId="7757" xr:uid="{96D6FA7D-0C34-4AB7-8229-EFF16FB03828}"/>
    <cellStyle name="Millares 4 16" xfId="5023" xr:uid="{8190D5DE-2931-4F79-948F-0DEE2C750378}"/>
    <cellStyle name="Millares 4 16 2" xfId="13102" xr:uid="{4350157F-A624-4F6A-A7F7-44BD0CE47A2C}"/>
    <cellStyle name="Millares 4 16 3" xfId="10549" xr:uid="{25617F87-AA73-4DA0-95A6-9B65D3687C31}"/>
    <cellStyle name="Millares 4 16 4" xfId="15784" xr:uid="{5AD97921-AC25-428A-95A1-5E3B5736B230}"/>
    <cellStyle name="Millares 4 16 5" xfId="17852" xr:uid="{767DCEA2-D0CF-427C-8BBD-2F9C48520E87}"/>
    <cellStyle name="Millares 4 16 6" xfId="7758" xr:uid="{17BE34F4-F692-4E71-BC3F-C708B3F9822B}"/>
    <cellStyle name="Millares 4 17" xfId="5024" xr:uid="{65DF6754-1331-4077-B162-2456F72B6467}"/>
    <cellStyle name="Millares 4 17 2" xfId="13103" xr:uid="{18EBD18B-9C40-4A80-A63B-C4632AEA0CD2}"/>
    <cellStyle name="Millares 4 17 3" xfId="10550" xr:uid="{AE173C9F-3BC3-44CF-AB38-40FAECD2F019}"/>
    <cellStyle name="Millares 4 17 4" xfId="15785" xr:uid="{9C80706D-1567-4166-995B-51F0C2BB2D2C}"/>
    <cellStyle name="Millares 4 17 5" xfId="17853" xr:uid="{2DC28946-630F-44F2-AE3C-EBFF07099263}"/>
    <cellStyle name="Millares 4 17 6" xfId="7759" xr:uid="{A4CCD313-BBD7-4FCD-A2CC-810916D777C0}"/>
    <cellStyle name="Millares 4 18" xfId="5025" xr:uid="{BD9D6153-7352-4628-8130-E4308664A85B}"/>
    <cellStyle name="Millares 4 18 2" xfId="13104" xr:uid="{E1B47362-0636-4BE1-A31B-AE9F53D653C6}"/>
    <cellStyle name="Millares 4 18 3" xfId="10551" xr:uid="{36EE213F-153C-4035-9BA4-8AF95F9D2E8E}"/>
    <cellStyle name="Millares 4 18 4" xfId="15786" xr:uid="{7E7FE2CB-B5CC-47E1-9F07-F07C11FE165D}"/>
    <cellStyle name="Millares 4 18 5" xfId="17854" xr:uid="{1B4FAF29-D9EC-4DDF-99DF-41BD829C675E}"/>
    <cellStyle name="Millares 4 18 6" xfId="7760" xr:uid="{12C8D456-999D-4974-87EC-B1EC07605083}"/>
    <cellStyle name="Millares 4 19" xfId="5026" xr:uid="{6ECFBB2D-419F-4811-A917-7602AFB63C5D}"/>
    <cellStyle name="Millares 4 19 2" xfId="13105" xr:uid="{E1CA0943-9427-418B-AA49-404B4FF3B7B2}"/>
    <cellStyle name="Millares 4 19 3" xfId="10552" xr:uid="{D96E7F83-7B95-4B53-9B5A-D8F7A8046AB5}"/>
    <cellStyle name="Millares 4 19 4" xfId="15787" xr:uid="{DD5DAFED-64E1-4A2D-9517-8E753890A83E}"/>
    <cellStyle name="Millares 4 19 5" xfId="17855" xr:uid="{780EF674-8745-4E33-92D1-22725636660C}"/>
    <cellStyle name="Millares 4 19 6" xfId="7761" xr:uid="{C7CE625B-2582-45D0-8303-3E7FB350CD19}"/>
    <cellStyle name="Millares 4 2" xfId="175" xr:uid="{7193A54A-C731-4C7B-BB21-214265FFD944}"/>
    <cellStyle name="Millares 4 2 10" xfId="5028" xr:uid="{20DBF952-28C9-4254-B80D-722B32350A87}"/>
    <cellStyle name="Millares 4 2 10 2" xfId="13107" xr:uid="{5BB4054E-7483-4ED1-B1FE-33BF8F552C09}"/>
    <cellStyle name="Millares 4 2 10 3" xfId="12541" xr:uid="{94A07F92-E5F8-47F9-BC4E-016DC8826553}"/>
    <cellStyle name="Millares 4 2 10 3 2" xfId="21792" xr:uid="{3C9D5CD6-B769-4789-8573-1A2EFD16E326}"/>
    <cellStyle name="Millares 4 2 10 3 2 2" xfId="27348" xr:uid="{86DF5FF1-8B55-414E-A5CD-863886F0B575}"/>
    <cellStyle name="Millares 4 2 10 3 2 3" xfId="32842" xr:uid="{B34D30A4-AB3F-4EA3-9CA4-9FBD7B77D83F}"/>
    <cellStyle name="Millares 4 2 10 3 2 4" xfId="38326" xr:uid="{1831DD03-7288-43FE-ACC0-127D7DDF7FA7}"/>
    <cellStyle name="Millares 4 2 10 3 3" xfId="24619" xr:uid="{49F28F81-E5EF-4EFE-AADC-59AE9B6681C9}"/>
    <cellStyle name="Millares 4 2 10 3 4" xfId="30113" xr:uid="{665D489E-6426-42FC-AE5D-951EAD58BBB8}"/>
    <cellStyle name="Millares 4 2 10 3 5" xfId="35597" xr:uid="{4479CF61-40DC-4704-9FE7-2F054AB622F0}"/>
    <cellStyle name="Millares 4 2 10 4" xfId="17857" xr:uid="{4C815433-5608-4C62-BE4F-3653F3EE8707}"/>
    <cellStyle name="Millares 4 2 10 5" xfId="7763" xr:uid="{0B88B4D9-34B8-4B53-9932-B3581A30CDAD}"/>
    <cellStyle name="Millares 4 2 11" xfId="7238" xr:uid="{A5F7C4F8-8905-4257-A46F-5BED2158F544}"/>
    <cellStyle name="Millares 4 2 11 2" xfId="13108" xr:uid="{4B60CA9A-E4EF-4CFD-ACE4-14069F221625}"/>
    <cellStyle name="Millares 4 2 11 3" xfId="20046" xr:uid="{7E3737BA-8278-4516-880E-9CC096D3C850}"/>
    <cellStyle name="Millares 4 2 11 4" xfId="7764" xr:uid="{50052CF0-1258-4E73-89EB-E5C4034CAC83}"/>
    <cellStyle name="Millares 4 2 12" xfId="7765" xr:uid="{19A772C3-44E6-49E5-975A-60BE99D04F78}"/>
    <cellStyle name="Millares 4 2 12 2" xfId="13109" xr:uid="{AE83DE2E-C410-408D-BB92-9A41A67C6645}"/>
    <cellStyle name="Millares 4 2 13" xfId="13106" xr:uid="{C02209B5-E1EC-4337-B7EE-B208CDA2C78F}"/>
    <cellStyle name="Millares 4 2 14" xfId="10553" xr:uid="{80F72F7D-DD5B-44F5-BBA4-2357A11012DA}"/>
    <cellStyle name="Millares 4 2 15" xfId="15788" xr:uid="{B24434AE-83A1-42A4-951C-94F336E553CE}"/>
    <cellStyle name="Millares 4 2 16" xfId="17856" xr:uid="{066C5338-A6E6-4DFF-B041-DC86ACE689A7}"/>
    <cellStyle name="Millares 4 2 17" xfId="7762" xr:uid="{72CF5EC9-43DD-4429-9DD8-44F2CAA089C3}"/>
    <cellStyle name="Millares 4 2 18" xfId="5027" xr:uid="{3188B69F-39D3-4714-AEE5-CF3A55CABD03}"/>
    <cellStyle name="Millares 4 2 2" xfId="377" xr:uid="{C5FBE15F-F45A-459F-9686-9BD963A105AE}"/>
    <cellStyle name="Millares 4 2 2 10" xfId="7767" xr:uid="{855FA6E2-2B67-4CA1-99AA-C4C14203244E}"/>
    <cellStyle name="Millares 4 2 2 10 2" xfId="13111" xr:uid="{FC353B44-3259-4A1D-B838-6604A3D44FAE}"/>
    <cellStyle name="Millares 4 2 2 11" xfId="13110" xr:uid="{46D52F0A-A4C5-42CE-BE81-EFBC5A9F4ED2}"/>
    <cellStyle name="Millares 4 2 2 12" xfId="10554" xr:uid="{92D952DE-F36E-4C7B-8105-0EE750623C3A}"/>
    <cellStyle name="Millares 4 2 2 13" xfId="15789" xr:uid="{DD92187A-6BB4-4E32-A76D-7F729AF2816A}"/>
    <cellStyle name="Millares 4 2 2 14" xfId="17858" xr:uid="{920B97EF-9CF6-464A-B0BC-1A10BE998A08}"/>
    <cellStyle name="Millares 4 2 2 15" xfId="7766" xr:uid="{AD64ADAE-85CD-40AC-B923-709568C60F30}"/>
    <cellStyle name="Millares 4 2 2 16" xfId="5029" xr:uid="{65CD7DDD-8A4B-440E-A392-B076ACF6C9AF}"/>
    <cellStyle name="Millares 4 2 2 17" xfId="921" xr:uid="{60D28B0E-6252-47F0-9821-8B45F0CFE1B0}"/>
    <cellStyle name="Millares 4 2 2 2" xfId="5030" xr:uid="{F8BEF3A8-5D33-47C5-910F-60E2C987E394}"/>
    <cellStyle name="Millares 4 2 2 2 10" xfId="17859" xr:uid="{655F4D84-FDBE-4394-ABFC-09FBB037E924}"/>
    <cellStyle name="Millares 4 2 2 2 11" xfId="7768" xr:uid="{E4B4F48F-EC63-4045-8F14-B014B7F9E22D}"/>
    <cellStyle name="Millares 4 2 2 2 2" xfId="5031" xr:uid="{9D874B3E-F7E5-4A99-A728-B8E7FC1092CD}"/>
    <cellStyle name="Millares 4 2 2 2 2 2" xfId="13113" xr:uid="{6FBE40F2-F8E1-4E85-BB6B-76E02E88A5AB}"/>
    <cellStyle name="Millares 4 2 2 2 2 3" xfId="10556" xr:uid="{DBBFAA57-51AE-4A76-B5DB-E02237DC8150}"/>
    <cellStyle name="Millares 4 2 2 2 2 4" xfId="15791" xr:uid="{7393C854-D743-4D71-85A9-ED4FF9CE4517}"/>
    <cellStyle name="Millares 4 2 2 2 2 5" xfId="17860" xr:uid="{EB0C02AF-F9AE-40F1-9022-268C27FE3A86}"/>
    <cellStyle name="Millares 4 2 2 2 2 6" xfId="7769" xr:uid="{4620F49A-548A-4A37-9E54-3B99438D8322}"/>
    <cellStyle name="Millares 4 2 2 2 3" xfId="5032" xr:uid="{65E783B9-5E5E-4E4A-9191-825388D25C13}"/>
    <cellStyle name="Millares 4 2 2 2 3 2" xfId="13114" xr:uid="{C8ED2EC3-415A-4582-83D0-757F7BDF385C}"/>
    <cellStyle name="Millares 4 2 2 2 3 3" xfId="10557" xr:uid="{25A8A819-4F10-41B5-85A0-038A41B93019}"/>
    <cellStyle name="Millares 4 2 2 2 3 4" xfId="15792" xr:uid="{FDE897B7-62B6-4424-9D43-03F0417EDFD6}"/>
    <cellStyle name="Millares 4 2 2 2 3 5" xfId="17861" xr:uid="{FF18E262-AD08-40C4-BFC2-A2C0663FD063}"/>
    <cellStyle name="Millares 4 2 2 2 3 6" xfId="7770" xr:uid="{5B9FC510-1E10-47D3-BB3A-CD2B8C3FA385}"/>
    <cellStyle name="Millares 4 2 2 2 4" xfId="5033" xr:uid="{F9ABD172-C4AA-4385-B157-5BCE941A25D2}"/>
    <cellStyle name="Millares 4 2 2 2 4 2" xfId="13115" xr:uid="{325EFF85-50C9-4364-90AD-A6920571A725}"/>
    <cellStyle name="Millares 4 2 2 2 4 3" xfId="12543" xr:uid="{2F2FB154-7AD1-4098-AA1F-44E02C2A0B88}"/>
    <cellStyle name="Millares 4 2 2 2 4 4" xfId="17862" xr:uid="{2AF1567B-F063-4622-821A-571F0CDE8B11}"/>
    <cellStyle name="Millares 4 2 2 2 4 5" xfId="7771" xr:uid="{508F6CF7-D0BB-4EFC-B4A4-512AFB36362C}"/>
    <cellStyle name="Millares 4 2 2 2 5" xfId="7372" xr:uid="{3CF7EC1D-2FC4-45E5-858B-91DD586C6F3B}"/>
    <cellStyle name="Millares 4 2 2 2 5 2" xfId="13116" xr:uid="{CC1B5A6A-0E3E-4468-85EE-4F8C38B0B8AE}"/>
    <cellStyle name="Millares 4 2 2 2 5 3" xfId="20152" xr:uid="{8301AE6B-2DC7-4AC8-8B24-C5C858416838}"/>
    <cellStyle name="Millares 4 2 2 2 5 4" xfId="7772" xr:uid="{0E611614-CD52-43C0-94C9-EB4D8A0CC2E0}"/>
    <cellStyle name="Millares 4 2 2 2 6" xfId="7773" xr:uid="{D1955CDF-DFDA-43AD-A883-66506513F701}"/>
    <cellStyle name="Millares 4 2 2 2 6 2" xfId="13117" xr:uid="{02EEF268-125A-47C0-A219-97E12BE296E8}"/>
    <cellStyle name="Millares 4 2 2 2 7" xfId="13112" xr:uid="{A51CFDCB-7303-475B-954A-26A7278962F3}"/>
    <cellStyle name="Millares 4 2 2 2 8" xfId="10555" xr:uid="{D078C0D9-AD55-450C-99DD-01DC1C34E548}"/>
    <cellStyle name="Millares 4 2 2 2 9" xfId="15790" xr:uid="{E6222349-3691-4C5A-B606-EE77DDE787BE}"/>
    <cellStyle name="Millares 4 2 2 3" xfId="5034" xr:uid="{38F4508D-7147-4319-8B45-A2A05640FF6F}"/>
    <cellStyle name="Millares 4 2 2 3 10" xfId="15793" xr:uid="{736D07C6-DB22-4932-9ACC-2A0F77D1C2F2}"/>
    <cellStyle name="Millares 4 2 2 3 11" xfId="17863" xr:uid="{D7379D94-F5F6-4124-A6CD-DBA69FAC12B1}"/>
    <cellStyle name="Millares 4 2 2 3 12" xfId="7774" xr:uid="{DF6FBF20-7160-4D7D-AA9B-4EBC3E44A0EE}"/>
    <cellStyle name="Millares 4 2 2 3 2" xfId="5035" xr:uid="{10A4218E-EE14-42BD-B0CF-97D914F75150}"/>
    <cellStyle name="Millares 4 2 2 3 2 2" xfId="5036" xr:uid="{96ACA710-4550-4FD3-8FE2-DB79C40753A8}"/>
    <cellStyle name="Millares 4 2 2 3 2 2 2" xfId="13120" xr:uid="{8948CC20-3671-484F-9E98-E4B111C122FA}"/>
    <cellStyle name="Millares 4 2 2 3 2 2 3" xfId="17865" xr:uid="{8958405B-386E-462A-88B5-C683797A758C}"/>
    <cellStyle name="Millares 4 2 2 3 2 2 4" xfId="7776" xr:uid="{1D6A87F4-B5C0-4967-AA5A-C7BC88D4E597}"/>
    <cellStyle name="Millares 4 2 2 3 2 3" xfId="13119" xr:uid="{E6EC72AE-95DB-4F4C-A928-B5073B00379A}"/>
    <cellStyle name="Millares 4 2 2 3 2 4" xfId="10559" xr:uid="{160ACD54-001B-497D-994A-7DED1819476D}"/>
    <cellStyle name="Millares 4 2 2 3 2 5" xfId="15794" xr:uid="{5CBAD06A-7541-4434-AF85-4BCFA6A5A824}"/>
    <cellStyle name="Millares 4 2 2 3 2 6" xfId="17864" xr:uid="{57942AF0-8693-4947-BE6B-7BB01862816E}"/>
    <cellStyle name="Millares 4 2 2 3 2 7" xfId="7775" xr:uid="{418BB645-4FB2-432B-8FCB-58AE3BF4A639}"/>
    <cellStyle name="Millares 4 2 2 3 3" xfId="5037" xr:uid="{5629807F-BE21-4A2B-8416-DC71ACB23B17}"/>
    <cellStyle name="Millares 4 2 2 3 3 2" xfId="13121" xr:uid="{4959927D-9B5A-455E-91C8-EC3D35C03CC3}"/>
    <cellStyle name="Millares 4 2 2 3 3 3" xfId="10560" xr:uid="{6F84273A-3CF5-43BC-BFE7-2549A2A2A3A4}"/>
    <cellStyle name="Millares 4 2 2 3 3 4" xfId="15795" xr:uid="{4F844418-AA36-4ABC-8C19-EE1423482E88}"/>
    <cellStyle name="Millares 4 2 2 3 3 5" xfId="17866" xr:uid="{0A48D308-0896-488C-96A8-DA33D2D10975}"/>
    <cellStyle name="Millares 4 2 2 3 3 6" xfId="7777" xr:uid="{B9F0E596-FA61-48D0-A0D3-1FDF6F8AE1E0}"/>
    <cellStyle name="Millares 4 2 2 3 4" xfId="5038" xr:uid="{30E2147D-4C69-4397-B111-C557C414C6C3}"/>
    <cellStyle name="Millares 4 2 2 3 4 2" xfId="13122" xr:uid="{D1983255-48A0-435A-9F64-22EBD2101D76}"/>
    <cellStyle name="Millares 4 2 2 3 4 3" xfId="10561" xr:uid="{A419914F-477D-47A8-BA33-B8EFC93D51C9}"/>
    <cellStyle name="Millares 4 2 2 3 4 4" xfId="15796" xr:uid="{2ACA7085-69B8-40BC-9DB6-1AE0729A86F6}"/>
    <cellStyle name="Millares 4 2 2 3 4 5" xfId="17867" xr:uid="{9AC573E2-21DF-4AC9-A37D-D8E985D2EB46}"/>
    <cellStyle name="Millares 4 2 2 3 4 6" xfId="7778" xr:uid="{BD253843-487B-444E-B319-6B81B19A0C40}"/>
    <cellStyle name="Millares 4 2 2 3 5" xfId="5039" xr:uid="{A983FF63-CEDB-404A-8F75-BDA878600F6E}"/>
    <cellStyle name="Millares 4 2 2 3 5 2" xfId="13123" xr:uid="{36E2A623-E59E-417F-98B2-99114F7D66B1}"/>
    <cellStyle name="Millares 4 2 2 3 5 3" xfId="12544" xr:uid="{1CB0DB15-8E3A-4388-BBCE-74C2EA7F88EE}"/>
    <cellStyle name="Millares 4 2 2 3 5 4" xfId="17868" xr:uid="{F2A13F29-67BB-4ABC-8E80-152F2CDE0FC3}"/>
    <cellStyle name="Millares 4 2 2 3 5 5" xfId="7779" xr:uid="{E7577B60-9440-4E70-B0D9-681BE460AD86}"/>
    <cellStyle name="Millares 4 2 2 3 6" xfId="7373" xr:uid="{AAEF620E-14A3-4240-9B0E-C1F451206939}"/>
    <cellStyle name="Millares 4 2 2 3 6 2" xfId="13124" xr:uid="{BA5384B4-CE11-44F5-8209-E387611372ED}"/>
    <cellStyle name="Millares 4 2 2 3 6 3" xfId="20153" xr:uid="{D7FC3799-4A31-4550-99E8-65701C40CAD2}"/>
    <cellStyle name="Millares 4 2 2 3 6 4" xfId="7780" xr:uid="{9B1BD27F-CDE4-4E65-A057-29B19551847E}"/>
    <cellStyle name="Millares 4 2 2 3 7" xfId="7781" xr:uid="{DFF657D4-AA8C-4551-91CB-DE4A3DE0A5AE}"/>
    <cellStyle name="Millares 4 2 2 3 7 2" xfId="13125" xr:uid="{56347D42-5DB9-4DD9-B36C-9194EDF2A2DD}"/>
    <cellStyle name="Millares 4 2 2 3 8" xfId="13118" xr:uid="{879EFA6A-D687-4520-A114-5D0EF1E17082}"/>
    <cellStyle name="Millares 4 2 2 3 9" xfId="10558" xr:uid="{B6CD88E8-E956-4AA8-828B-FE2E23E8C6BA}"/>
    <cellStyle name="Millares 4 2 2 4" xfId="5040" xr:uid="{B2274DD0-1B5C-4D6C-A48E-7B16570EBA51}"/>
    <cellStyle name="Millares 4 2 2 4 2" xfId="5041" xr:uid="{BB7641F1-DA66-48B1-9874-2A9027C82B5E}"/>
    <cellStyle name="Millares 4 2 2 4 2 2" xfId="13127" xr:uid="{A1662B9A-31B5-4B86-9452-CA3D725DDE35}"/>
    <cellStyle name="Millares 4 2 2 4 2 3" xfId="10563" xr:uid="{9B91D724-1787-46EF-8771-43ACD68D29BB}"/>
    <cellStyle name="Millares 4 2 2 4 2 4" xfId="15798" xr:uid="{AE9D3A25-6F46-4D02-9167-12326F48BC64}"/>
    <cellStyle name="Millares 4 2 2 4 2 5" xfId="17870" xr:uid="{7DDB4DCF-8EB4-4681-BC14-E21A1047EC32}"/>
    <cellStyle name="Millares 4 2 2 4 2 6" xfId="7783" xr:uid="{16928EB9-15CE-4406-B88C-44735C18E29D}"/>
    <cellStyle name="Millares 4 2 2 4 3" xfId="13126" xr:uid="{A8A80E25-00C3-42DF-969B-6AED7DCCD3F4}"/>
    <cellStyle name="Millares 4 2 2 4 4" xfId="10562" xr:uid="{94820D08-CFB6-49EE-BBA3-C25B2D371AFB}"/>
    <cellStyle name="Millares 4 2 2 4 5" xfId="15797" xr:uid="{88BB118A-5158-4DAF-B12C-A4ABDD43B6FF}"/>
    <cellStyle name="Millares 4 2 2 4 6" xfId="17869" xr:uid="{7609BD60-20BE-4F03-B029-B013391D6267}"/>
    <cellStyle name="Millares 4 2 2 4 7" xfId="7782" xr:uid="{3A1ACB4B-185D-441D-86BD-BDA27B448FA7}"/>
    <cellStyle name="Millares 4 2 2 5" xfId="5042" xr:uid="{52C7C260-D8D5-4E78-844F-A86801B08A39}"/>
    <cellStyle name="Millares 4 2 2 5 2" xfId="13128" xr:uid="{FAD5138C-74F0-4529-BF26-EBC0E35B9C3A}"/>
    <cellStyle name="Millares 4 2 2 5 3" xfId="10564" xr:uid="{9BE048B6-7987-4759-9644-A0256CAE6594}"/>
    <cellStyle name="Millares 4 2 2 5 4" xfId="15799" xr:uid="{695FE12A-E021-44FC-926E-83BE1AEB945A}"/>
    <cellStyle name="Millares 4 2 2 5 5" xfId="17871" xr:uid="{D1C2C74F-397C-493B-A95C-227B857818A4}"/>
    <cellStyle name="Millares 4 2 2 5 6" xfId="7784" xr:uid="{A4E58DB9-E0D2-47BE-BA69-76EE9460CE70}"/>
    <cellStyle name="Millares 4 2 2 6" xfId="5043" xr:uid="{1B7A600A-F107-4AD5-AA02-BD19244DF937}"/>
    <cellStyle name="Millares 4 2 2 6 2" xfId="13129" xr:uid="{50F9E816-0716-42BC-9FF9-575B928D55C4}"/>
    <cellStyle name="Millares 4 2 2 6 3" xfId="10565" xr:uid="{99F04411-84C5-4F7A-BAD7-A6111EE9FD79}"/>
    <cellStyle name="Millares 4 2 2 6 4" xfId="15800" xr:uid="{84522FCB-1779-4521-BAED-32C214C6C4B2}"/>
    <cellStyle name="Millares 4 2 2 6 5" xfId="17872" xr:uid="{17DB04CC-C068-4FE6-A294-85A56C084801}"/>
    <cellStyle name="Millares 4 2 2 6 6" xfId="7785" xr:uid="{1EEF20E8-7442-4B22-A566-865C21FA94C9}"/>
    <cellStyle name="Millares 4 2 2 7" xfId="5044" xr:uid="{DEDCDE2E-8875-44DE-BCD6-44A60CC1BC31}"/>
    <cellStyle name="Millares 4 2 2 7 2" xfId="13130" xr:uid="{87B59074-2934-4862-B710-E1F32FE224E0}"/>
    <cellStyle name="Millares 4 2 2 7 3" xfId="10566" xr:uid="{5B1F2C16-0B32-4A31-989A-FDD7BE3B5BFC}"/>
    <cellStyle name="Millares 4 2 2 7 4" xfId="15801" xr:uid="{89A14A58-4B36-45D8-96A4-B5F849A1293C}"/>
    <cellStyle name="Millares 4 2 2 7 5" xfId="17873" xr:uid="{E0BB2C2C-465F-4A0B-9DF4-AEB1212AA8D4}"/>
    <cellStyle name="Millares 4 2 2 7 6" xfId="7786" xr:uid="{0B533920-F502-4A0A-A714-DF8043603EBC}"/>
    <cellStyle name="Millares 4 2 2 8" xfId="5045" xr:uid="{9AFCF098-4FF7-4EB1-A982-47BA5A429D09}"/>
    <cellStyle name="Millares 4 2 2 8 2" xfId="13131" xr:uid="{19A2F066-C3B9-451C-A7E9-BB764FFF4B44}"/>
    <cellStyle name="Millares 4 2 2 8 3" xfId="12542" xr:uid="{AA83A9CC-BA97-49A2-B642-2F93E9C9C9E9}"/>
    <cellStyle name="Millares 4 2 2 8 4" xfId="17874" xr:uid="{8D9015CD-181F-44CD-B39C-042450D097BB}"/>
    <cellStyle name="Millares 4 2 2 8 5" xfId="7787" xr:uid="{1B38DF31-E595-49B8-9C52-C20378E48A8E}"/>
    <cellStyle name="Millares 4 2 2 9" xfId="7239" xr:uid="{F72658C6-6316-425D-BA83-100B540C68F7}"/>
    <cellStyle name="Millares 4 2 2 9 2" xfId="13132" xr:uid="{6C3485D3-3C0A-4AD3-91CC-02B4104C864B}"/>
    <cellStyle name="Millares 4 2 2 9 3" xfId="20047" xr:uid="{D7F2A155-D14D-46D6-9A92-B27E7FB115C4}"/>
    <cellStyle name="Millares 4 2 2 9 4" xfId="7788" xr:uid="{5030495F-786D-465F-94FD-87E490174A67}"/>
    <cellStyle name="Millares 4 2 3" xfId="5046" xr:uid="{FF51528E-BEF0-4794-A558-97B15A578FD6}"/>
    <cellStyle name="Millares 4 2 3 10" xfId="15802" xr:uid="{94847E5F-800E-43CD-9919-CF23F8CC90DB}"/>
    <cellStyle name="Millares 4 2 3 11" xfId="17875" xr:uid="{A2B4A04B-388D-4C14-BCE6-A7B240EDFB10}"/>
    <cellStyle name="Millares 4 2 3 12" xfId="7789" xr:uid="{117E4157-1B70-401C-A339-6C82FE0012DA}"/>
    <cellStyle name="Millares 4 2 3 2" xfId="5047" xr:uid="{2AB112DB-35E9-4948-B4F1-D6E444B8B8DB}"/>
    <cellStyle name="Millares 4 2 3 2 10" xfId="17876" xr:uid="{D1D91FEB-FB58-4BBA-924C-97F68F35C29F}"/>
    <cellStyle name="Millares 4 2 3 2 11" xfId="7790" xr:uid="{A4DF3CCB-F3CF-4210-BE48-20C57C22E473}"/>
    <cellStyle name="Millares 4 2 3 2 2" xfId="5048" xr:uid="{2265F848-C579-4EC4-A4B5-326B4FD74815}"/>
    <cellStyle name="Millares 4 2 3 2 2 2" xfId="13135" xr:uid="{616CCEC7-2CD8-468D-88E9-696FBF319551}"/>
    <cellStyle name="Millares 4 2 3 2 2 3" xfId="10569" xr:uid="{FF30351C-8D8D-47CC-B913-182035F80A43}"/>
    <cellStyle name="Millares 4 2 3 2 2 4" xfId="15804" xr:uid="{9A693730-AFA4-4FD4-85CF-A676F4752503}"/>
    <cellStyle name="Millares 4 2 3 2 2 5" xfId="17877" xr:uid="{2EFA040B-BECB-43CC-95EF-EF29D92DA307}"/>
    <cellStyle name="Millares 4 2 3 2 2 6" xfId="7791" xr:uid="{5B6E3B73-F4C2-4CB6-8D1A-CA0F44EA2170}"/>
    <cellStyle name="Millares 4 2 3 2 3" xfId="5049" xr:uid="{1B0907ED-08DD-403A-BA6F-8562BBD738E6}"/>
    <cellStyle name="Millares 4 2 3 2 3 2" xfId="13136" xr:uid="{83222192-5DBF-4F84-BACA-30456AD9D373}"/>
    <cellStyle name="Millares 4 2 3 2 3 3" xfId="10570" xr:uid="{A7C21E32-4268-43EA-AA8B-BD53D2441EC3}"/>
    <cellStyle name="Millares 4 2 3 2 3 4" xfId="15805" xr:uid="{8D511C0C-173A-4F20-9385-D5DCC4326BFE}"/>
    <cellStyle name="Millares 4 2 3 2 3 5" xfId="17878" xr:uid="{FA2BA141-BF51-4CD3-B59A-AE550286BA70}"/>
    <cellStyle name="Millares 4 2 3 2 3 6" xfId="7792" xr:uid="{3EBFE297-14FC-44E6-82A8-2E3D21B7F05D}"/>
    <cellStyle name="Millares 4 2 3 2 4" xfId="5050" xr:uid="{02AF0C24-86EA-4018-BB1A-FD65D0CACB95}"/>
    <cellStyle name="Millares 4 2 3 2 4 2" xfId="13137" xr:uid="{28916ADC-3C85-488B-9B5A-74BC52246F5B}"/>
    <cellStyle name="Millares 4 2 3 2 4 3" xfId="12546" xr:uid="{4B603E47-EDD3-422C-900F-BBBDD1DEEA39}"/>
    <cellStyle name="Millares 4 2 3 2 4 4" xfId="17879" xr:uid="{83A83762-352D-451D-A2BC-A4FD78CB086A}"/>
    <cellStyle name="Millares 4 2 3 2 4 5" xfId="7793" xr:uid="{2A92CB35-A4D2-4217-ACB2-532684BB3727}"/>
    <cellStyle name="Millares 4 2 3 2 5" xfId="7374" xr:uid="{02400F08-A9DC-4380-BA16-0DCA83BB29CE}"/>
    <cellStyle name="Millares 4 2 3 2 5 2" xfId="13138" xr:uid="{D7163749-DA6A-4B2B-BE96-C5126DBD7301}"/>
    <cellStyle name="Millares 4 2 3 2 5 3" xfId="20154" xr:uid="{C627AF24-9423-4E23-9FB6-19918DCC31CC}"/>
    <cellStyle name="Millares 4 2 3 2 5 4" xfId="7794" xr:uid="{4C43A93D-C34D-4128-8DF0-F26DE9859582}"/>
    <cellStyle name="Millares 4 2 3 2 6" xfId="7795" xr:uid="{1475D079-1774-43CF-9391-347479B79A17}"/>
    <cellStyle name="Millares 4 2 3 2 6 2" xfId="13139" xr:uid="{30430A4D-55EA-4A1F-93D1-59EB8C4B57AC}"/>
    <cellStyle name="Millares 4 2 3 2 7" xfId="13134" xr:uid="{FA1F72D9-C9E8-4F42-ACD4-E16ADB9E7C14}"/>
    <cellStyle name="Millares 4 2 3 2 8" xfId="10568" xr:uid="{A10A630C-2680-4B86-986B-1B14D8637A0D}"/>
    <cellStyle name="Millares 4 2 3 2 9" xfId="15803" xr:uid="{AA2AB797-8076-41EB-9FAB-8C36A32F6178}"/>
    <cellStyle name="Millares 4 2 3 3" xfId="5051" xr:uid="{BC055E80-B89D-4ADF-BDD2-A2B97EF78BA2}"/>
    <cellStyle name="Millares 4 2 3 3 2" xfId="13140" xr:uid="{F42A4089-F68C-4D28-BE31-9BBA69FBB28A}"/>
    <cellStyle name="Millares 4 2 3 3 3" xfId="10571" xr:uid="{8A3A1347-B7AC-4F30-B5D2-0D9B2C650838}"/>
    <cellStyle name="Millares 4 2 3 3 4" xfId="15806" xr:uid="{BE6E28F9-5D36-4B10-8EEA-8E626B7FE842}"/>
    <cellStyle name="Millares 4 2 3 3 5" xfId="17880" xr:uid="{CF9ACF7A-0185-424E-BEC2-C79A87292F6C}"/>
    <cellStyle name="Millares 4 2 3 3 6" xfId="7796" xr:uid="{3345089C-0109-42AB-BBEB-71C942027C8D}"/>
    <cellStyle name="Millares 4 2 3 4" xfId="5052" xr:uid="{82376104-8253-4A48-BF40-B465C6F5E9B0}"/>
    <cellStyle name="Millares 4 2 3 4 2" xfId="13141" xr:uid="{8A649C2E-2FE3-4DC7-BF14-D38EC7C908A1}"/>
    <cellStyle name="Millares 4 2 3 4 3" xfId="10572" xr:uid="{39EE78E5-DAF8-482B-A8BE-08B709E7613A}"/>
    <cellStyle name="Millares 4 2 3 4 4" xfId="15807" xr:uid="{43344EB5-E5AC-4007-9DAE-16390C992BD2}"/>
    <cellStyle name="Millares 4 2 3 4 5" xfId="17881" xr:uid="{66946B5B-CEAB-4EE7-8572-C0D7A3C2A809}"/>
    <cellStyle name="Millares 4 2 3 4 6" xfId="7797" xr:uid="{76C53E41-38BE-49AE-9F8D-18C0C852E048}"/>
    <cellStyle name="Millares 4 2 3 5" xfId="5053" xr:uid="{9876E3D9-4FBE-44E2-9334-E9463F8DF360}"/>
    <cellStyle name="Millares 4 2 3 5 2" xfId="13142" xr:uid="{3E7DD3C8-D420-4647-BDDC-EA51DB02BE0B}"/>
    <cellStyle name="Millares 4 2 3 5 3" xfId="12545" xr:uid="{28CFB3AF-3B83-422F-977E-2A3391AB2956}"/>
    <cellStyle name="Millares 4 2 3 5 4" xfId="17882" xr:uid="{60F5B68D-A77E-4A24-8A69-D1787E683226}"/>
    <cellStyle name="Millares 4 2 3 5 5" xfId="7798" xr:uid="{C52A7FE7-3EC9-4711-BDED-D0EDB41B12E5}"/>
    <cellStyle name="Millares 4 2 3 6" xfId="7240" xr:uid="{48D420EA-1AC7-4386-B901-291443004E72}"/>
    <cellStyle name="Millares 4 2 3 6 2" xfId="13143" xr:uid="{55D5983D-0E85-498B-8D99-DADDDA87FB75}"/>
    <cellStyle name="Millares 4 2 3 6 3" xfId="20048" xr:uid="{EB4A4B84-4257-437C-AFF6-A2D0DFB4EFA1}"/>
    <cellStyle name="Millares 4 2 3 6 4" xfId="7799" xr:uid="{22BD5CCB-8F75-482C-BD03-921349B5AFF1}"/>
    <cellStyle name="Millares 4 2 3 7" xfId="7800" xr:uid="{24DAB43F-39F0-419F-9DD0-4B12C60D8423}"/>
    <cellStyle name="Millares 4 2 3 7 2" xfId="13144" xr:uid="{02E70D3D-05A9-4D74-811D-88D9093311C7}"/>
    <cellStyle name="Millares 4 2 3 8" xfId="13133" xr:uid="{6D2E33D4-C30D-479B-9BA0-C5840CA34CFC}"/>
    <cellStyle name="Millares 4 2 3 9" xfId="10567" xr:uid="{9E3FA5B0-5D04-40AC-A967-B6AC62283D7A}"/>
    <cellStyle name="Millares 4 2 4" xfId="5054" xr:uid="{F558B04C-7860-4A4E-94C0-8693DC8EC395}"/>
    <cellStyle name="Millares 4 2 4 10" xfId="15808" xr:uid="{5BD787A2-E12A-45BE-8707-DD8D90DE1BF3}"/>
    <cellStyle name="Millares 4 2 4 11" xfId="17883" xr:uid="{9203EB94-5DFE-43B4-B8EF-83884DC63765}"/>
    <cellStyle name="Millares 4 2 4 12" xfId="7801" xr:uid="{D3B0C345-8107-418B-9C5D-4B10CB32B225}"/>
    <cellStyle name="Millares 4 2 4 2" xfId="5055" xr:uid="{A653C993-FC8D-4615-A6F4-8CAB80251037}"/>
    <cellStyle name="Millares 4 2 4 2 2" xfId="13146" xr:uid="{EF9756D4-0733-419D-8CF7-1E176248FBC7}"/>
    <cellStyle name="Millares 4 2 4 2 3" xfId="10574" xr:uid="{FB91E0EC-6918-4F34-9F84-D77C25693023}"/>
    <cellStyle name="Millares 4 2 4 2 4" xfId="15809" xr:uid="{C1D1B1F8-03DB-4E34-925A-BE4B6C241836}"/>
    <cellStyle name="Millares 4 2 4 2 5" xfId="17884" xr:uid="{73075E6F-2F8F-44DB-B14E-7D1BAAD0AD0B}"/>
    <cellStyle name="Millares 4 2 4 2 6" xfId="7802" xr:uid="{5D15D50B-85E1-4BA8-86A9-A8A5DD25C872}"/>
    <cellStyle name="Millares 4 2 4 3" xfId="5056" xr:uid="{AFDFD432-F11E-4AF1-A727-F1B38C674EBC}"/>
    <cellStyle name="Millares 4 2 4 3 2" xfId="13147" xr:uid="{7D651E76-83B3-414C-84AD-E21579CB36B4}"/>
    <cellStyle name="Millares 4 2 4 3 3" xfId="10575" xr:uid="{2035B531-1309-482B-9F1C-BC3B8AB9CEC2}"/>
    <cellStyle name="Millares 4 2 4 3 4" xfId="15810" xr:uid="{8423B5B3-FEAE-497D-988F-99015AAF89AA}"/>
    <cellStyle name="Millares 4 2 4 3 5" xfId="17885" xr:uid="{C2D69950-4866-4063-B194-DE84A184FEA7}"/>
    <cellStyle name="Millares 4 2 4 3 6" xfId="7803" xr:uid="{832EA4D6-D270-46B6-8137-91DD9E542B63}"/>
    <cellStyle name="Millares 4 2 4 4" xfId="5057" xr:uid="{72F58C85-2A96-4EF0-BE52-A1B09DA9C793}"/>
    <cellStyle name="Millares 4 2 4 4 2" xfId="13148" xr:uid="{1A528241-3BDE-4537-9D56-CB52BDC36545}"/>
    <cellStyle name="Millares 4 2 4 4 3" xfId="10576" xr:uid="{8E23ADAE-5EC0-430A-B610-6169B93EC958}"/>
    <cellStyle name="Millares 4 2 4 4 4" xfId="15811" xr:uid="{7FC6380C-BB3E-4990-BCD3-0AB371869AFE}"/>
    <cellStyle name="Millares 4 2 4 4 5" xfId="17886" xr:uid="{F9E38848-683E-4EF1-B0CA-559BC1EC39E3}"/>
    <cellStyle name="Millares 4 2 4 4 6" xfId="7804" xr:uid="{96DF051E-B41E-44EA-AB12-83FF56E1D79B}"/>
    <cellStyle name="Millares 4 2 4 5" xfId="5058" xr:uid="{5B3F8B9F-9D5D-419C-966F-43A5D369D741}"/>
    <cellStyle name="Millares 4 2 4 5 2" xfId="13149" xr:uid="{5752B62F-012D-4689-B41B-8C9C518C46C5}"/>
    <cellStyle name="Millares 4 2 4 5 3" xfId="12547" xr:uid="{17E0FD02-0D5E-4B37-9926-47B68EEB043C}"/>
    <cellStyle name="Millares 4 2 4 5 4" xfId="17887" xr:uid="{03BEA202-15ED-4295-A8A1-3F1CA1A7B008}"/>
    <cellStyle name="Millares 4 2 4 5 5" xfId="7805" xr:uid="{56D53FB6-29FB-4418-ACF8-2037892DF628}"/>
    <cellStyle name="Millares 4 2 4 6" xfId="7375" xr:uid="{FB937662-D025-4054-958D-C8F700B473D5}"/>
    <cellStyle name="Millares 4 2 4 6 2" xfId="13150" xr:uid="{3D22C276-F4F2-412F-9C19-A6DFA597BB9A}"/>
    <cellStyle name="Millares 4 2 4 6 3" xfId="20155" xr:uid="{23E19DA8-894A-4D28-811D-0E5CA5C7BC8F}"/>
    <cellStyle name="Millares 4 2 4 6 4" xfId="7806" xr:uid="{0435BC9B-095D-479A-A079-5EB90741E4CD}"/>
    <cellStyle name="Millares 4 2 4 7" xfId="7807" xr:uid="{CAC460C3-FCC4-4E3D-B137-9D1C8E7FD5BF}"/>
    <cellStyle name="Millares 4 2 4 7 2" xfId="13151" xr:uid="{989D90C1-E07D-4C25-A408-0AA8C18C869B}"/>
    <cellStyle name="Millares 4 2 4 8" xfId="13145" xr:uid="{EDC5EBCC-15B4-414E-A65C-3019C9D2E251}"/>
    <cellStyle name="Millares 4 2 4 9" xfId="10573" xr:uid="{61B80AF8-0401-42AB-AD64-20FD6F3A4705}"/>
    <cellStyle name="Millares 4 2 5" xfId="5059" xr:uid="{781C8091-6DD6-4040-A47B-5865122BDD55}"/>
    <cellStyle name="Millares 4 2 5 10" xfId="5060" xr:uid="{58E15760-FAF7-4352-87DF-4A2A0DEAF092}"/>
    <cellStyle name="Millares 4 2 5 10 2" xfId="13153" xr:uid="{B0BCEEC7-34AF-4B87-AABE-3B1C90FDD556}"/>
    <cellStyle name="Millares 4 2 5 10 3" xfId="12548" xr:uid="{3B521475-5B23-4888-B4DF-04CBD69E7DA8}"/>
    <cellStyle name="Millares 4 2 5 10 4" xfId="17889" xr:uid="{8DBF22C8-AF16-4FCE-AA09-8E22CBA019E3}"/>
    <cellStyle name="Millares 4 2 5 10 5" xfId="7809" xr:uid="{88E91874-4DD6-4241-82A9-3415B1DF5161}"/>
    <cellStyle name="Millares 4 2 5 11" xfId="7376" xr:uid="{2E597AAC-B961-4B7C-B7F7-3D60242ED8E7}"/>
    <cellStyle name="Millares 4 2 5 11 2" xfId="13154" xr:uid="{69CC64D4-7649-4E77-B67B-3B8ECE689254}"/>
    <cellStyle name="Millares 4 2 5 11 3" xfId="20156" xr:uid="{327B8184-BD99-44EB-8768-4F6651850B3C}"/>
    <cellStyle name="Millares 4 2 5 11 4" xfId="7810" xr:uid="{DD23FC8B-5F57-459C-9C8F-B8BA935F1B73}"/>
    <cellStyle name="Millares 4 2 5 12" xfId="7230" xr:uid="{073B1D39-7985-450A-9FE2-DF4D3B14F26D}"/>
    <cellStyle name="Millares 4 2 5 12 2" xfId="13155" xr:uid="{41B1BF75-2728-4DCC-AAD8-974C32B10986}"/>
    <cellStyle name="Millares 4 2 5 12 3" xfId="20039" xr:uid="{1A3286D1-DD50-4E2A-AB33-BD404033408D}"/>
    <cellStyle name="Millares 4 2 5 12 3 2" xfId="22947" xr:uid="{42BBEE24-5E02-4172-BA6F-7506D4967312}"/>
    <cellStyle name="Millares 4 2 5 12 3 2 2" xfId="28503" xr:uid="{8DCC078E-533A-4C2C-A25B-09B5F16480FF}"/>
    <cellStyle name="Millares 4 2 5 12 3 2 3" xfId="33997" xr:uid="{9549DB52-84B6-4150-9DA9-C9C9F1C4FA0F}"/>
    <cellStyle name="Millares 4 2 5 12 3 2 4" xfId="39481" xr:uid="{2274F320-8E42-47AA-BDD7-240A961647DB}"/>
    <cellStyle name="Millares 4 2 5 12 3 3" xfId="25774" xr:uid="{03954200-A92B-4E79-AF81-5C2B3AE247AA}"/>
    <cellStyle name="Millares 4 2 5 12 3 4" xfId="31268" xr:uid="{2A1CD8AF-1EB7-4E21-A4EA-B3B8E8181899}"/>
    <cellStyle name="Millares 4 2 5 12 3 5" xfId="36752" xr:uid="{58A4915D-8EBC-4F53-935B-A53E33B40F0D}"/>
    <cellStyle name="Millares 4 2 5 12 4" xfId="7811" xr:uid="{B7E1F632-618D-41F1-8AFB-F695EC40D1BC}"/>
    <cellStyle name="Millares 4 2 5 12 5" xfId="20327" xr:uid="{EACFC55D-3F3E-4418-AEA7-596E95601AB3}"/>
    <cellStyle name="Millares 4 2 5 12 5 2" xfId="25883" xr:uid="{9E323A7A-5BEF-41CC-8B45-4BDB37A75DDB}"/>
    <cellStyle name="Millares 4 2 5 12 5 3" xfId="31377" xr:uid="{4B00A161-F53F-44E8-B243-84B03137FCD3}"/>
    <cellStyle name="Millares 4 2 5 12 5 4" xfId="36861" xr:uid="{03F44395-5F20-46CD-9A29-137554F12728}"/>
    <cellStyle name="Millares 4 2 5 12 6" xfId="23154" xr:uid="{920A7376-DCE9-4E4D-BB27-F0A8F0A1E3E7}"/>
    <cellStyle name="Millares 4 2 5 12 7" xfId="28646" xr:uid="{5E4C493E-4FAC-470A-8B52-144FA62DD374}"/>
    <cellStyle name="Millares 4 2 5 12 8" xfId="34130" xr:uid="{CCE774A4-8660-4296-9C49-E372418E21CA}"/>
    <cellStyle name="Millares 4 2 5 13" xfId="7555" xr:uid="{98F17113-4F85-4F6B-9C86-915ABA4CB122}"/>
    <cellStyle name="Millares 4 2 5 13 2" xfId="13156" xr:uid="{EA8516F0-DF48-4C6A-A59E-DA13EE2D53EE}"/>
    <cellStyle name="Millares 4 2 5 13 3" xfId="20249" xr:uid="{AE75D1FF-852E-4DDD-BD71-07CC366E7DAE}"/>
    <cellStyle name="Millares 4 2 5 13 3 2" xfId="22983" xr:uid="{A1017D2E-E9DE-4204-9752-320209F74A58}"/>
    <cellStyle name="Millares 4 2 5 13 3 2 2" xfId="28539" xr:uid="{9987D08A-0AAB-48BF-B0A6-AF04BF340418}"/>
    <cellStyle name="Millares 4 2 5 13 3 2 3" xfId="34033" xr:uid="{35A3124D-D137-4204-AAFA-AE0B7D45C4E0}"/>
    <cellStyle name="Millares 4 2 5 13 3 2 4" xfId="39517" xr:uid="{C2F1C07A-82F9-4953-A332-7ACCE2B83B33}"/>
    <cellStyle name="Millares 4 2 5 13 3 3" xfId="25810" xr:uid="{0268749F-9E43-433A-9828-86CA2235D1C2}"/>
    <cellStyle name="Millares 4 2 5 13 3 4" xfId="31304" xr:uid="{E0A582B3-88AC-4D75-B2FD-D1581519796A}"/>
    <cellStyle name="Millares 4 2 5 13 3 5" xfId="36788" xr:uid="{E6E6318C-4FEE-4D42-84BC-B6A33A7C994C}"/>
    <cellStyle name="Millares 4 2 5 13 4" xfId="7812" xr:uid="{B3713441-6ED2-4A07-B5BC-084D7203A8BC}"/>
    <cellStyle name="Millares 4 2 5 13 5" xfId="20439" xr:uid="{15775BDA-0F2B-462E-AF32-5DFDD54BF8E9}"/>
    <cellStyle name="Millares 4 2 5 13 5 2" xfId="25995" xr:uid="{6B9F29D8-BE38-4EFF-8C9E-665E3D4C2FCD}"/>
    <cellStyle name="Millares 4 2 5 13 5 3" xfId="31489" xr:uid="{DA7AE00A-3C89-4717-AE55-97FA79F90A75}"/>
    <cellStyle name="Millares 4 2 5 13 5 4" xfId="36973" xr:uid="{EA5E94CE-AEC2-4A17-947E-A6A43D1524F5}"/>
    <cellStyle name="Millares 4 2 5 13 6" xfId="23266" xr:uid="{64B46393-2CD8-45BD-9BD3-C60A47D29A56}"/>
    <cellStyle name="Millares 4 2 5 13 7" xfId="28758" xr:uid="{58A23B76-68ED-47D5-A5F6-A5E2F09D9DA8}"/>
    <cellStyle name="Millares 4 2 5 13 8" xfId="34242" xr:uid="{2BE28CE4-5AE6-4D82-90D4-A1F4A8D0E9AB}"/>
    <cellStyle name="Millares 4 2 5 14" xfId="7600" xr:uid="{40463288-CC30-4DE5-A3A5-17F852482247}"/>
    <cellStyle name="Millares 4 2 5 14 2" xfId="20257" xr:uid="{BB34F146-F404-4E66-A813-E1C5472EA554}"/>
    <cellStyle name="Millares 4 2 5 14 2 2" xfId="22991" xr:uid="{A81BF5ED-0CF9-4F25-8563-9BEB83944D49}"/>
    <cellStyle name="Millares 4 2 5 14 2 2 2" xfId="28547" xr:uid="{C7E69027-4B58-4015-B145-0109204DD7F9}"/>
    <cellStyle name="Millares 4 2 5 14 2 2 3" xfId="34041" xr:uid="{03A552E6-668F-45AA-9D14-DA64F3FEC0CE}"/>
    <cellStyle name="Millares 4 2 5 14 2 2 4" xfId="39525" xr:uid="{3B147294-C7A3-4CF6-971A-B6B8C4F355F7}"/>
    <cellStyle name="Millares 4 2 5 14 2 3" xfId="25818" xr:uid="{53E34970-0740-48D4-8083-3A52AE4C546C}"/>
    <cellStyle name="Millares 4 2 5 14 2 4" xfId="31312" xr:uid="{1546630F-B089-46ED-B75E-7C1E8310236C}"/>
    <cellStyle name="Millares 4 2 5 14 2 5" xfId="36796" xr:uid="{F425F0EB-E352-4783-B294-AFC53BBB0A0E}"/>
    <cellStyle name="Millares 4 2 5 14 3" xfId="13152" xr:uid="{14FF1038-39A0-49CA-ACFA-55BDF4241487}"/>
    <cellStyle name="Millares 4 2 5 14 4" xfId="20484" xr:uid="{7982EEE4-8551-47A0-9052-502B390C1F0E}"/>
    <cellStyle name="Millares 4 2 5 14 4 2" xfId="26040" xr:uid="{BCB62B83-044F-487F-8F27-12A857A3B44B}"/>
    <cellStyle name="Millares 4 2 5 14 4 3" xfId="31534" xr:uid="{4CBCBE66-8665-4F67-82DA-53EB18ED6BA1}"/>
    <cellStyle name="Millares 4 2 5 14 4 4" xfId="37018" xr:uid="{01699B4B-4B65-4358-8E6F-653BFB3808F3}"/>
    <cellStyle name="Millares 4 2 5 14 5" xfId="23311" xr:uid="{D4B11766-BDC6-4279-87B3-BBE1DEA3B7F8}"/>
    <cellStyle name="Millares 4 2 5 14 6" xfId="28805" xr:uid="{A8383DC6-D18C-479F-BCD4-C94569DA4022}"/>
    <cellStyle name="Millares 4 2 5 14 7" xfId="34289" xr:uid="{83ADCFBD-48B5-44EB-BEBB-F0BB8F7E1B0F}"/>
    <cellStyle name="Millares 4 2 5 15" xfId="10577" xr:uid="{FA23F786-795F-4C48-8863-FC96365FDCE5}"/>
    <cellStyle name="Millares 4 2 5 16" xfId="15812" xr:uid="{B89DC9A0-C44A-42BF-8901-8EBF5F1C8FE0}"/>
    <cellStyle name="Millares 4 2 5 17" xfId="17888" xr:uid="{BB224294-B1BC-4706-965F-B4C2FE030EC9}"/>
    <cellStyle name="Millares 4 2 5 18" xfId="7808" xr:uid="{8F4B6BC9-9F3E-41CD-B9A1-D153EBF4CE6E}"/>
    <cellStyle name="Millares 4 2 5 2" xfId="5061" xr:uid="{476C6E8E-FEC4-4C38-9FD3-C238B5A3E1A9}"/>
    <cellStyle name="Millares 4 2 5 2 2" xfId="5062" xr:uid="{A3982A81-DBF6-42B9-B4FE-14CC393B361D}"/>
    <cellStyle name="Millares 4 2 5 2 2 2" xfId="5063" xr:uid="{33547E21-CA31-4275-9575-6B3C3CCEDC82}"/>
    <cellStyle name="Millares 4 2 5 2 2 2 2" xfId="13159" xr:uid="{2DF8A720-53E9-4761-A2F0-9C2DFE9566F5}"/>
    <cellStyle name="Millares 4 2 5 2 2 2 3" xfId="10580" xr:uid="{A93A41A9-9EDF-4440-B62C-8F6C93EE997B}"/>
    <cellStyle name="Millares 4 2 5 2 2 2 4" xfId="15815" xr:uid="{F811A0EC-1FF0-449D-A4EC-0CB9D6495C4B}"/>
    <cellStyle name="Millares 4 2 5 2 2 2 5" xfId="17892" xr:uid="{C83ACF5A-7A47-491E-966E-D1BD82CE4FF5}"/>
    <cellStyle name="Millares 4 2 5 2 2 2 6" xfId="7815" xr:uid="{55063753-D605-4F23-A2A3-761FB8DB53ED}"/>
    <cellStyle name="Millares 4 2 5 2 2 3" xfId="13158" xr:uid="{5D2B12EE-6099-45E5-9069-B9DD514A225C}"/>
    <cellStyle name="Millares 4 2 5 2 2 4" xfId="10579" xr:uid="{B37BCBF8-1496-43C7-BD18-F4E4F80E0353}"/>
    <cellStyle name="Millares 4 2 5 2 2 5" xfId="15814" xr:uid="{C62FAED3-9552-41D5-94FE-5E2F13FCED20}"/>
    <cellStyle name="Millares 4 2 5 2 2 6" xfId="17891" xr:uid="{8B0013B7-155E-44FE-A599-F0D39B3557B9}"/>
    <cellStyle name="Millares 4 2 5 2 2 7" xfId="7814" xr:uid="{FB049BBC-242C-4ACB-8455-F7970006F193}"/>
    <cellStyle name="Millares 4 2 5 2 3" xfId="5064" xr:uid="{5FDBC3C7-F7BB-4DC8-B6E6-99F4F1A8B5DF}"/>
    <cellStyle name="Millares 4 2 5 2 3 2" xfId="13160" xr:uid="{C94B3FF2-B020-463B-B335-9FD13A6D072F}"/>
    <cellStyle name="Millares 4 2 5 2 3 3" xfId="10581" xr:uid="{BA42C681-88C7-489A-AD7A-5D2E2E2BE547}"/>
    <cellStyle name="Millares 4 2 5 2 3 4" xfId="15816" xr:uid="{BED74583-4B49-4E7F-B6F5-515241724C06}"/>
    <cellStyle name="Millares 4 2 5 2 3 5" xfId="17893" xr:uid="{F78BE33D-90EA-4F33-974B-8DE0F2B04BE9}"/>
    <cellStyle name="Millares 4 2 5 2 3 6" xfId="7816" xr:uid="{5A090F81-032D-4F16-A028-08C73BE71064}"/>
    <cellStyle name="Millares 4 2 5 2 4" xfId="5065" xr:uid="{E8AADCF3-5D59-4944-B117-5D1F05F70DD7}"/>
    <cellStyle name="Millares 4 2 5 2 4 2" xfId="13161" xr:uid="{5D7450EA-7A8C-4D54-9D1A-5A53CDDB02CD}"/>
    <cellStyle name="Millares 4 2 5 2 4 3" xfId="17894" xr:uid="{2264CF16-7B6A-4EED-A5E7-C25D59D80E3B}"/>
    <cellStyle name="Millares 4 2 5 2 4 4" xfId="7817" xr:uid="{CE604060-82D2-4ABA-ADA0-B38A3A586724}"/>
    <cellStyle name="Millares 4 2 5 2 5" xfId="13157" xr:uid="{1C253DEF-CDED-4E72-B152-C0E6FF9FB6C7}"/>
    <cellStyle name="Millares 4 2 5 2 6" xfId="10578" xr:uid="{6BB5A0F2-1E54-4610-BCDC-C851532D70E3}"/>
    <cellStyle name="Millares 4 2 5 2 7" xfId="15813" xr:uid="{DBDA4A18-BD87-40F0-AC17-5086B4477F1C}"/>
    <cellStyle name="Millares 4 2 5 2 8" xfId="17890" xr:uid="{CA8993F7-053C-4E01-97F6-2E1F66E760A9}"/>
    <cellStyle name="Millares 4 2 5 2 9" xfId="7813" xr:uid="{3A47EF02-B8E9-4530-B482-30974D68B98D}"/>
    <cellStyle name="Millares 4 2 5 3" xfId="5066" xr:uid="{FF6A43D8-D171-46A7-B0D2-7BF94D8FB175}"/>
    <cellStyle name="Millares 4 2 5 3 2" xfId="5067" xr:uid="{7389C4A1-A1A3-4225-ACAF-186AF5BDAA77}"/>
    <cellStyle name="Millares 4 2 5 3 2 2" xfId="13163" xr:uid="{84CF17BA-6B5D-4CA9-BDD1-A1CA6788727D}"/>
    <cellStyle name="Millares 4 2 5 3 2 3" xfId="10583" xr:uid="{C133B8AD-88C5-4822-9F95-DBF20F5758E5}"/>
    <cellStyle name="Millares 4 2 5 3 2 4" xfId="15818" xr:uid="{0CFD23DE-D3D2-45EF-A6B9-8C8807542EF7}"/>
    <cellStyle name="Millares 4 2 5 3 2 5" xfId="17896" xr:uid="{524DC8C7-B2A1-4CCA-AA3A-6FD44E236DA8}"/>
    <cellStyle name="Millares 4 2 5 3 2 6" xfId="7819" xr:uid="{97157E8E-40BF-4818-ACD4-D0E4161D9460}"/>
    <cellStyle name="Millares 4 2 5 3 3" xfId="5068" xr:uid="{0C50408E-55AE-4214-A6E4-8C82DF49F3A9}"/>
    <cellStyle name="Millares 4 2 5 3 3 2" xfId="13164" xr:uid="{164066C0-36E6-4CD0-A36E-C9AB7027686F}"/>
    <cellStyle name="Millares 4 2 5 3 3 3" xfId="10584" xr:uid="{18FBDDBF-3886-4A8C-A026-D837EE7D8FF6}"/>
    <cellStyle name="Millares 4 2 5 3 3 4" xfId="15819" xr:uid="{E7D47A06-0741-40DC-BF35-E4C1A79554AE}"/>
    <cellStyle name="Millares 4 2 5 3 3 5" xfId="17897" xr:uid="{2404F546-D3CC-433F-8506-320D959D3D07}"/>
    <cellStyle name="Millares 4 2 5 3 3 6" xfId="7820" xr:uid="{6D48FD51-8D08-4645-A967-7CFF71498979}"/>
    <cellStyle name="Millares 4 2 5 3 4" xfId="5069" xr:uid="{E07B0C53-27DE-46BC-B5D5-97D363AA9C62}"/>
    <cellStyle name="Millares 4 2 5 3 4 2" xfId="13165" xr:uid="{3E68274E-8BA2-4B10-84AB-5BBC232A15F5}"/>
    <cellStyle name="Millares 4 2 5 3 4 3" xfId="17898" xr:uid="{ADBE0A8D-1D6B-4D84-B679-05DB361932CB}"/>
    <cellStyle name="Millares 4 2 5 3 4 4" xfId="7821" xr:uid="{523AF104-C965-43C3-B431-AEE1EF077064}"/>
    <cellStyle name="Millares 4 2 5 3 5" xfId="13162" xr:uid="{F346D33C-3AA9-4582-A145-A8EFF9B67319}"/>
    <cellStyle name="Millares 4 2 5 3 6" xfId="10582" xr:uid="{2AA042FE-B620-4F86-B2B8-198726C85983}"/>
    <cellStyle name="Millares 4 2 5 3 7" xfId="15817" xr:uid="{719C8F2E-ABA6-4714-ACB8-6AA14A4FB726}"/>
    <cellStyle name="Millares 4 2 5 3 8" xfId="17895" xr:uid="{668D79BC-7F2A-4799-AD88-6FE5441AB31C}"/>
    <cellStyle name="Millares 4 2 5 3 9" xfId="7818" xr:uid="{C49995E6-C517-43B9-990A-56D60623F40D}"/>
    <cellStyle name="Millares 4 2 5 4" xfId="5070" xr:uid="{F4DD4BCF-B143-4554-A159-56356F2ED2F7}"/>
    <cellStyle name="Millares 4 2 5 4 2" xfId="5071" xr:uid="{35145437-DB3A-42A9-A47F-23047E06A0C7}"/>
    <cellStyle name="Millares 4 2 5 4 2 2" xfId="13167" xr:uid="{6B8CFED8-1999-479A-AB50-BCC92734724C}"/>
    <cellStyle name="Millares 4 2 5 4 2 3" xfId="10586" xr:uid="{E32A0B8D-9404-4A73-AF7A-FC401A336B05}"/>
    <cellStyle name="Millares 4 2 5 4 2 4" xfId="15821" xr:uid="{DE3BB66D-2210-4845-A24F-86DEB2E995A8}"/>
    <cellStyle name="Millares 4 2 5 4 2 5" xfId="17900" xr:uid="{C3FEA973-0436-47DC-AFCD-AEE6DE0187FA}"/>
    <cellStyle name="Millares 4 2 5 4 2 6" xfId="7823" xr:uid="{6C2706FF-2381-4B9D-A10F-CA3BEC0207D7}"/>
    <cellStyle name="Millares 4 2 5 4 3" xfId="5072" xr:uid="{E3EE420E-F630-4F19-AB9E-46E484A3DAE7}"/>
    <cellStyle name="Millares 4 2 5 4 3 2" xfId="13168" xr:uid="{D1F9B1F8-EDD6-4BBA-B8B8-B550AA3AD9FE}"/>
    <cellStyle name="Millares 4 2 5 4 3 3" xfId="17901" xr:uid="{D702AB44-9DE5-4F0D-B1AB-6A2150A0A513}"/>
    <cellStyle name="Millares 4 2 5 4 3 4" xfId="7824" xr:uid="{2EAFDEA3-238B-4A1F-9FCD-446929D3A542}"/>
    <cellStyle name="Millares 4 2 5 4 4" xfId="13166" xr:uid="{2C6D6983-6469-4B3C-BBF6-4B0392E0531B}"/>
    <cellStyle name="Millares 4 2 5 4 5" xfId="10585" xr:uid="{23E34185-CBE3-4213-B91D-650CD8C5BB7F}"/>
    <cellStyle name="Millares 4 2 5 4 6" xfId="15820" xr:uid="{62EF77A8-43B7-40DD-A6FB-AF0E1E442B03}"/>
    <cellStyle name="Millares 4 2 5 4 7" xfId="17899" xr:uid="{8C9F62E5-6D60-439E-A688-8FB7FABB3D52}"/>
    <cellStyle name="Millares 4 2 5 4 8" xfId="7822" xr:uid="{D9952EC0-8097-453A-B18D-393D05F3282F}"/>
    <cellStyle name="Millares 4 2 5 5" xfId="5073" xr:uid="{1D80B7B4-36AB-48C4-AEAC-5AAF560A5587}"/>
    <cellStyle name="Millares 4 2 5 5 2" xfId="5074" xr:uid="{A13C317B-9CB8-46C7-955D-2B6EAA482229}"/>
    <cellStyle name="Millares 4 2 5 5 2 2" xfId="13170" xr:uid="{60448CEA-867F-4B43-BB9A-5CA4CA44DB42}"/>
    <cellStyle name="Millares 4 2 5 5 2 3" xfId="10588" xr:uid="{C24DA24F-ABF5-42CF-B55E-9791CAD0225E}"/>
    <cellStyle name="Millares 4 2 5 5 2 4" xfId="15823" xr:uid="{ABAF86A8-8D9E-4416-BC03-DE357D6452D8}"/>
    <cellStyle name="Millares 4 2 5 5 2 5" xfId="17903" xr:uid="{8E1C3CE8-631F-40DA-9EC8-954C566536D6}"/>
    <cellStyle name="Millares 4 2 5 5 2 6" xfId="7826" xr:uid="{FC9A1354-55AC-4412-80DF-0707BD1E89DE}"/>
    <cellStyle name="Millares 4 2 5 5 3" xfId="13169" xr:uid="{F8D31790-98B4-4A9B-BC0B-447ED7B3405B}"/>
    <cellStyle name="Millares 4 2 5 5 4" xfId="10587" xr:uid="{5C156794-CF86-41F6-B07C-391D8EB8AE0D}"/>
    <cellStyle name="Millares 4 2 5 5 5" xfId="15822" xr:uid="{3C920E52-733B-4D9D-97FD-3FE5C0BECBC3}"/>
    <cellStyle name="Millares 4 2 5 5 6" xfId="17902" xr:uid="{5616886B-395E-4D8F-B436-3F0A007F29E2}"/>
    <cellStyle name="Millares 4 2 5 5 7" xfId="7825" xr:uid="{D8E1595F-5986-4C2D-A0F3-A8A02E73F4BC}"/>
    <cellStyle name="Millares 4 2 5 6" xfId="5075" xr:uid="{209B2C03-F30B-4670-906A-E2202A45A175}"/>
    <cellStyle name="Millares 4 2 5 6 2" xfId="13171" xr:uid="{A295964B-55A6-4821-AFE7-307D609AB1CA}"/>
    <cellStyle name="Millares 4 2 5 6 3" xfId="10589" xr:uid="{3CCD23F1-8122-4AA8-907B-0887D08F536D}"/>
    <cellStyle name="Millares 4 2 5 6 4" xfId="15824" xr:uid="{51907667-9AD5-49B4-BDC5-9D4B6AEB1E3A}"/>
    <cellStyle name="Millares 4 2 5 6 5" xfId="17904" xr:uid="{FE5DD13A-FE93-4252-B665-4DD07D7FC5B9}"/>
    <cellStyle name="Millares 4 2 5 6 6" xfId="7827" xr:uid="{62DC2645-409F-41D4-B49A-4F67CEE1E02C}"/>
    <cellStyle name="Millares 4 2 5 7" xfId="5076" xr:uid="{2A7EA1BF-066D-4E0A-94CC-875288D41C41}"/>
    <cellStyle name="Millares 4 2 5 7 2" xfId="13172" xr:uid="{6F6B3A39-17E1-4784-B6E8-7C1310E08A86}"/>
    <cellStyle name="Millares 4 2 5 7 3" xfId="10590" xr:uid="{DFFD612F-00B5-46D2-A10D-69FE0ADFBFE7}"/>
    <cellStyle name="Millares 4 2 5 7 4" xfId="15825" xr:uid="{45B3A864-0872-46D4-AAF7-66418DC3B38C}"/>
    <cellStyle name="Millares 4 2 5 7 5" xfId="17905" xr:uid="{7860678A-6AF0-45E7-9189-6B81CF68CAEF}"/>
    <cellStyle name="Millares 4 2 5 7 6" xfId="7828" xr:uid="{710BE77B-ECE9-4D5B-811C-1AB3FF328D23}"/>
    <cellStyle name="Millares 4 2 5 8" xfId="5077" xr:uid="{FD3A11AC-7BF5-45BD-A17D-DF3818F39E65}"/>
    <cellStyle name="Millares 4 2 5 8 2" xfId="13173" xr:uid="{C961A152-AC40-4CEE-94FC-DBB43E44FE7F}"/>
    <cellStyle name="Millares 4 2 5 8 3" xfId="10591" xr:uid="{13930910-B58A-4F97-AAF4-0BE0D51F6C40}"/>
    <cellStyle name="Millares 4 2 5 8 4" xfId="15826" xr:uid="{E2295F48-7D1E-4F01-A564-90E86447EF07}"/>
    <cellStyle name="Millares 4 2 5 8 5" xfId="17906" xr:uid="{AC5CC15D-959A-4E66-A134-71073862C3EA}"/>
    <cellStyle name="Millares 4 2 5 8 6" xfId="7829" xr:uid="{94A1D151-4B61-4868-B306-8272F64BAAAC}"/>
    <cellStyle name="Millares 4 2 5 9" xfId="5078" xr:uid="{BEC3CAB2-43EA-442A-9E80-0F87031DFFDF}"/>
    <cellStyle name="Millares 4 2 5 9 2" xfId="13174" xr:uid="{A9BB849B-D4E2-4FA2-BE6B-AC6389F4118F}"/>
    <cellStyle name="Millares 4 2 5 9 3" xfId="10592" xr:uid="{C80041B5-1535-4148-95EC-002EE5835B91}"/>
    <cellStyle name="Millares 4 2 5 9 4" xfId="15827" xr:uid="{D3E4A9D3-87F9-4833-BF7F-1056BFF305AC}"/>
    <cellStyle name="Millares 4 2 5 9 5" xfId="17907" xr:uid="{B4AB6EBE-2DF2-4F13-9F6E-07A8E4A65CE8}"/>
    <cellStyle name="Millares 4 2 5 9 6" xfId="7830" xr:uid="{0FD51E6E-35C6-459B-8697-6DD8E40AEECC}"/>
    <cellStyle name="Millares 4 2 6" xfId="5079" xr:uid="{5D7DADEC-0E8F-4763-A4C7-62F504FDA889}"/>
    <cellStyle name="Millares 4 2 6 2" xfId="13175" xr:uid="{64CECE78-7594-43F1-84B8-B2391F104308}"/>
    <cellStyle name="Millares 4 2 6 3" xfId="10593" xr:uid="{F31EAFDE-8A5E-4DF4-ADCC-A0B5D2DE9910}"/>
    <cellStyle name="Millares 4 2 6 4" xfId="15828" xr:uid="{26AB916D-13BF-4D67-A6CA-9CCF30F05B16}"/>
    <cellStyle name="Millares 4 2 6 5" xfId="17908" xr:uid="{B59124DC-CF6F-4720-A481-0553DE7A8244}"/>
    <cellStyle name="Millares 4 2 6 6" xfId="7831" xr:uid="{C1187976-104C-42CA-90B0-A22F0B96B8B7}"/>
    <cellStyle name="Millares 4 2 7" xfId="5080" xr:uid="{18CA921C-C2A1-4C62-B898-D9B3E6DA6F90}"/>
    <cellStyle name="Millares 4 2 7 2" xfId="13176" xr:uid="{40312102-E136-4E0E-98F2-5D6F06D8E5D8}"/>
    <cellStyle name="Millares 4 2 7 3" xfId="10594" xr:uid="{F79D2D55-893E-4A06-ACE5-1E468F5F1510}"/>
    <cellStyle name="Millares 4 2 7 4" xfId="15829" xr:uid="{5F7D4105-E056-479F-8676-6C57060B76DF}"/>
    <cellStyle name="Millares 4 2 7 5" xfId="17909" xr:uid="{A7F0F1A9-AFAB-46B6-8971-8864A1664A6A}"/>
    <cellStyle name="Millares 4 2 7 6" xfId="7832" xr:uid="{EBEE64BB-CEB8-435C-8373-9824623F1124}"/>
    <cellStyle name="Millares 4 2 8" xfId="5081" xr:uid="{0DA4580B-B553-4830-A48E-64993A391315}"/>
    <cellStyle name="Millares 4 2 8 2" xfId="13177" xr:uid="{4AE7B662-F574-4CE7-ABE6-99C3C159E9EB}"/>
    <cellStyle name="Millares 4 2 8 3" xfId="10595" xr:uid="{34BE9D93-1252-4401-97F3-84F4BF57D973}"/>
    <cellStyle name="Millares 4 2 8 4" xfId="15830" xr:uid="{C9C8FC2B-0545-464E-A43D-7EC8BA05B962}"/>
    <cellStyle name="Millares 4 2 8 5" xfId="17910" xr:uid="{0FC370D3-253B-4176-AAC5-9D216F287BEA}"/>
    <cellStyle name="Millares 4 2 8 6" xfId="7833" xr:uid="{59679AE5-B72C-4B16-81B9-C9B711A6C087}"/>
    <cellStyle name="Millares 4 2 9" xfId="5082" xr:uid="{C69CE875-08C9-4994-AF20-A356F74A5B61}"/>
    <cellStyle name="Millares 4 2 9 2" xfId="13178" xr:uid="{2EC193DF-48AA-40B4-93C4-60E0ED32E24B}"/>
    <cellStyle name="Millares 4 2 9 3" xfId="10596" xr:uid="{3818DC89-9221-4470-8843-72179CCE06CC}"/>
    <cellStyle name="Millares 4 2 9 4" xfId="15831" xr:uid="{4552A85F-B435-4A1C-826D-3E6D8ACF6846}"/>
    <cellStyle name="Millares 4 2 9 5" xfId="17911" xr:uid="{31B1C19D-7BFC-4300-8E82-947412F7A801}"/>
    <cellStyle name="Millares 4 2 9 6" xfId="7834" xr:uid="{EBBE3FF2-C8B2-4C6F-90E4-C372A5CA925E}"/>
    <cellStyle name="Millares 4 20" xfId="5083" xr:uid="{603303D6-CA72-49E1-8F68-114183DE5E2D}"/>
    <cellStyle name="Millares 4 20 2" xfId="13179" xr:uid="{45ACE4B1-0095-4856-AD94-3517DFAFA933}"/>
    <cellStyle name="Millares 4 20 3" xfId="10597" xr:uid="{57C5EFF8-5C86-48F9-A756-B23FF51D460E}"/>
    <cellStyle name="Millares 4 20 4" xfId="15832" xr:uid="{D0B54E48-57C5-4D0A-8F6B-90B779F5A9E7}"/>
    <cellStyle name="Millares 4 20 5" xfId="17912" xr:uid="{B28F9DD2-76C2-45E9-88DB-BC54BF1ABBF3}"/>
    <cellStyle name="Millares 4 20 6" xfId="7835" xr:uid="{0F02DA86-E94D-4AB0-B4F9-93138E0ADACD}"/>
    <cellStyle name="Millares 4 21" xfId="5084" xr:uid="{FBF7A84F-3C9F-4923-8469-CD61556B6C60}"/>
    <cellStyle name="Millares 4 21 2" xfId="13180" xr:uid="{4E4128A1-7FDB-41D4-8DE5-75598C4FB128}"/>
    <cellStyle name="Millares 4 21 3" xfId="10598" xr:uid="{3DD12BBE-F7C3-45E5-8653-9CB91540EEBF}"/>
    <cellStyle name="Millares 4 21 4" xfId="15833" xr:uid="{830063C2-C894-44FA-A858-98C63F3DE0F2}"/>
    <cellStyle name="Millares 4 21 5" xfId="17913" xr:uid="{4FB8C2D2-F6ED-4817-AFB1-E27827437119}"/>
    <cellStyle name="Millares 4 21 6" xfId="7836" xr:uid="{295D5099-33A6-46C1-A98A-558A3AF8C682}"/>
    <cellStyle name="Millares 4 22" xfId="5085" xr:uid="{532E4615-D113-40A1-841D-636249D57CB0}"/>
    <cellStyle name="Millares 4 22 2" xfId="13181" xr:uid="{C0B323E9-5085-438F-AE3F-9E1541A318E6}"/>
    <cellStyle name="Millares 4 22 3" xfId="10599" xr:uid="{4DDD110D-E0AC-4BC1-BADA-2B359B8AB61D}"/>
    <cellStyle name="Millares 4 22 4" xfId="15834" xr:uid="{68F9491E-CBD2-41A5-AC8E-3A8C3D6CC6FE}"/>
    <cellStyle name="Millares 4 22 5" xfId="17914" xr:uid="{B3B6984A-74B4-43D0-B20B-AC006A6C2B7B}"/>
    <cellStyle name="Millares 4 22 6" xfId="7837" xr:uid="{42680631-F9FC-4770-A941-D401E08E5E35}"/>
    <cellStyle name="Millares 4 23" xfId="5086" xr:uid="{9FC8828A-BFBE-4FC1-968D-2E291A995A98}"/>
    <cellStyle name="Millares 4 23 2" xfId="13182" xr:uid="{449ABAF2-74AE-4454-86FF-C0862EB014C9}"/>
    <cellStyle name="Millares 4 23 3" xfId="10600" xr:uid="{4D9DC0FF-AA5B-48AD-B3CD-627BF516B5B7}"/>
    <cellStyle name="Millares 4 23 4" xfId="15835" xr:uid="{9B691F80-C601-4FBA-9ACF-25C529792276}"/>
    <cellStyle name="Millares 4 23 5" xfId="17915" xr:uid="{1CF5B53F-9FFF-4175-86AB-B9CB9D7728AC}"/>
    <cellStyle name="Millares 4 23 6" xfId="7838" xr:uid="{629CDB07-CFB8-4900-AA58-396617F74AA7}"/>
    <cellStyle name="Millares 4 24" xfId="5087" xr:uid="{F6E13655-79FC-45D8-A2AC-21FB9E16F23D}"/>
    <cellStyle name="Millares 4 24 2" xfId="13183" xr:uid="{411C9089-AB0E-4BA0-BDEA-52B8D7BBFA47}"/>
    <cellStyle name="Millares 4 24 3" xfId="10601" xr:uid="{0333B535-CF4A-4B5C-AC6F-4DF39FAD887A}"/>
    <cellStyle name="Millares 4 24 4" xfId="15836" xr:uid="{0EEEBA19-0789-4340-82AF-EF602DD7E030}"/>
    <cellStyle name="Millares 4 24 5" xfId="17916" xr:uid="{F5607568-75D6-4672-A6B5-3035B1B1ED48}"/>
    <cellStyle name="Millares 4 24 6" xfId="7839" xr:uid="{1BD9B4A9-5806-4E08-85A7-F982720532ED}"/>
    <cellStyle name="Millares 4 25" xfId="5088" xr:uid="{964FBAE7-A94E-4156-848A-A8DFD2ECE426}"/>
    <cellStyle name="Millares 4 25 2" xfId="13184" xr:uid="{D93ABE71-BFD6-41F8-AE46-BCB6AEF8CFD7}"/>
    <cellStyle name="Millares 4 25 3" xfId="10602" xr:uid="{33B8FADC-6674-4319-8F71-BC7F86324BC8}"/>
    <cellStyle name="Millares 4 25 4" xfId="15837" xr:uid="{14437FEE-7144-4CE0-A794-143D5E6AA4E4}"/>
    <cellStyle name="Millares 4 25 5" xfId="17917" xr:uid="{141CA4B3-66C1-42F1-83AB-9993CEA543CE}"/>
    <cellStyle name="Millares 4 25 6" xfId="7840" xr:uid="{06B315F8-3197-4B2B-9E58-C2BA86B3609A}"/>
    <cellStyle name="Millares 4 26" xfId="5089" xr:uid="{C6008D17-CE28-44C0-A123-622B63B98F40}"/>
    <cellStyle name="Millares 4 26 2" xfId="13185" xr:uid="{2C7F56FD-0DA8-45F0-B439-9FFE7C91D89E}"/>
    <cellStyle name="Millares 4 26 3" xfId="10603" xr:uid="{3A97A0F3-F8C5-46BA-BCC1-A8651478B1DA}"/>
    <cellStyle name="Millares 4 26 4" xfId="15838" xr:uid="{CA031C1B-09E5-422E-8DFA-73FBCD56E83A}"/>
    <cellStyle name="Millares 4 26 5" xfId="17918" xr:uid="{C169BE51-DB25-4DCA-9B9D-D00039E650E5}"/>
    <cellStyle name="Millares 4 26 6" xfId="7841" xr:uid="{ECCFF740-4D72-4837-A355-A7CC1EB3ADCE}"/>
    <cellStyle name="Millares 4 27" xfId="5090" xr:uid="{AF37842B-4316-4DD7-8471-8C1BD4A5686B}"/>
    <cellStyle name="Millares 4 27 2" xfId="13186" xr:uid="{B32BCC9F-FB48-4729-B251-627D1ACFE288}"/>
    <cellStyle name="Millares 4 27 3" xfId="10604" xr:uid="{2467411F-328A-4851-A516-FE7400711296}"/>
    <cellStyle name="Millares 4 27 4" xfId="15839" xr:uid="{E4EC6329-ACE5-4740-BF38-38C0500704C4}"/>
    <cellStyle name="Millares 4 27 5" xfId="17919" xr:uid="{8A2F89BD-BB9E-4E3C-BE1C-264A2DDF01CF}"/>
    <cellStyle name="Millares 4 27 6" xfId="7842" xr:uid="{222EBF78-2E92-4A9B-B3BA-E94F405C61C2}"/>
    <cellStyle name="Millares 4 28" xfId="5091" xr:uid="{075604C7-F236-45CD-81CE-07767EA837AE}"/>
    <cellStyle name="Millares 4 28 2" xfId="13187" xr:uid="{4C2A8AB7-695D-4FE4-BA1F-9B36B27F1FBC}"/>
    <cellStyle name="Millares 4 28 3" xfId="10605" xr:uid="{469CEF4F-5E47-4D5D-AA55-49BA0CCD1AD4}"/>
    <cellStyle name="Millares 4 28 4" xfId="15840" xr:uid="{4F4ABF17-5809-4CF3-B345-EF0E5C9B0003}"/>
    <cellStyle name="Millares 4 28 5" xfId="17920" xr:uid="{48EFF5CE-C679-471D-A402-9DF5BA50A498}"/>
    <cellStyle name="Millares 4 28 6" xfId="7843" xr:uid="{36D307BF-037F-4853-B028-13761FC80343}"/>
    <cellStyle name="Millares 4 29" xfId="5092" xr:uid="{E0BA3531-2FC8-4FEE-A816-55185C999745}"/>
    <cellStyle name="Millares 4 29 2" xfId="13188" xr:uid="{B9DA089F-A570-4B08-AD8E-DDAD6F97990F}"/>
    <cellStyle name="Millares 4 29 3" xfId="10606" xr:uid="{712E7866-13D9-48B9-8F0F-76CF0FE9B1E8}"/>
    <cellStyle name="Millares 4 29 4" xfId="15841" xr:uid="{E93D0857-6009-470D-983C-30421F01E548}"/>
    <cellStyle name="Millares 4 29 5" xfId="17921" xr:uid="{5F2AC4F2-0A6C-4F45-AC7D-89AC3F3C4293}"/>
    <cellStyle name="Millares 4 29 6" xfId="7844" xr:uid="{5C7AFA9D-DBD7-44BC-BF5C-675369A7465F}"/>
    <cellStyle name="Millares 4 3" xfId="163" xr:uid="{B1612371-4B10-4CBC-9894-DBCF4B1B8D22}"/>
    <cellStyle name="Millares 4 3 10" xfId="15842" xr:uid="{5E14EC1D-0433-4992-A15B-BA45099E465E}"/>
    <cellStyle name="Millares 4 3 11" xfId="17922" xr:uid="{3642DD4C-0D77-4155-9D55-FC47A5BF6874}"/>
    <cellStyle name="Millares 4 3 12" xfId="7845" xr:uid="{FBDC3BDC-E183-481D-AC4C-0BE6B68FBA84}"/>
    <cellStyle name="Millares 4 3 13" xfId="5093" xr:uid="{4F83877B-94B7-4CBB-B72B-B91DD04F1C55}"/>
    <cellStyle name="Millares 4 3 14" xfId="425" xr:uid="{6F15DD48-FBF1-46E9-BDD5-896AF4E798EE}"/>
    <cellStyle name="Millares 4 3 15" xfId="40574" xr:uid="{9BA85465-6956-4E95-BB29-505CD0C47854}"/>
    <cellStyle name="Millares 4 3 2" xfId="252" xr:uid="{0FC783C0-187E-4DD4-B3A8-459C220222FD}"/>
    <cellStyle name="Millares 4 3 2 2" xfId="353" xr:uid="{A6AB2BC0-1844-4005-9913-BF5AD4487FC1}"/>
    <cellStyle name="Millares 4 3 2 2 2" xfId="13190" xr:uid="{4B1B5D9D-DE13-4852-A005-1F9561D4C18C}"/>
    <cellStyle name="Millares 4 3 2 2 3" xfId="594" xr:uid="{F3FD9028-26F4-41D6-B5D6-5F092394670B}"/>
    <cellStyle name="Millares 4 3 2 2 4" xfId="40743" xr:uid="{78BFB9CC-45F3-470A-9D9B-A71AA43B334E}"/>
    <cellStyle name="Millares 4 3 2 3" xfId="10608" xr:uid="{1F6AFD39-6472-4A33-9F32-5477F2203917}"/>
    <cellStyle name="Millares 4 3 2 4" xfId="15843" xr:uid="{FEA093C1-D238-4BFA-A6DC-66ACFBB4A38B}"/>
    <cellStyle name="Millares 4 3 2 5" xfId="17923" xr:uid="{066EB4ED-BAF0-41C9-B2A5-999E97247628}"/>
    <cellStyle name="Millares 4 3 2 6" xfId="7846" xr:uid="{8BE4C15E-EA53-4A7C-9CA0-1EC2422638D4}"/>
    <cellStyle name="Millares 4 3 2 7" xfId="5094" xr:uid="{F00F5C92-6429-4EB3-89DA-7C7CC41815BB}"/>
    <cellStyle name="Millares 4 3 2 8" xfId="494" xr:uid="{12CB477F-7706-469D-B3EA-CB45B7F3CE3C}"/>
    <cellStyle name="Millares 4 3 2 9" xfId="40643" xr:uid="{B1652C1B-4CDA-4D56-9ED9-55E219841C71}"/>
    <cellStyle name="Millares 4 3 3" xfId="206" xr:uid="{10EB1F9B-E067-4E99-A3EE-14077CB9157A}"/>
    <cellStyle name="Millares 4 3 3 2" xfId="312" xr:uid="{15925C29-9BE2-4FC7-A679-62C13266A0F3}"/>
    <cellStyle name="Millares 4 3 3 2 2" xfId="13191" xr:uid="{ECA7F46C-CAAF-47B3-9E00-D1AEB20FEBE2}"/>
    <cellStyle name="Millares 4 3 3 2 3" xfId="553" xr:uid="{E10BAE56-4784-4F41-8A87-34C705351899}"/>
    <cellStyle name="Millares 4 3 3 2 4" xfId="40702" xr:uid="{F1EFCAC6-6675-4B37-B018-D644F0C8EE98}"/>
    <cellStyle name="Millares 4 3 3 3" xfId="10609" xr:uid="{919460CC-D256-4A9F-845B-50832F9BB0F5}"/>
    <cellStyle name="Millares 4 3 3 4" xfId="15844" xr:uid="{4FF74247-941F-43EA-8AE0-8DF9A5FD8EC9}"/>
    <cellStyle name="Millares 4 3 3 5" xfId="17924" xr:uid="{933B6817-31A3-4D60-BF78-9414AE1622A8}"/>
    <cellStyle name="Millares 4 3 3 6" xfId="7847" xr:uid="{A588D2B8-6CAA-4117-AA03-02E4C50D457D}"/>
    <cellStyle name="Millares 4 3 3 7" xfId="5095" xr:uid="{3A5714DE-AEA3-4F7D-A57A-8125839972A1}"/>
    <cellStyle name="Millares 4 3 3 8" xfId="453" xr:uid="{344BECE1-46A8-463A-B83C-FC9F6E430EDD}"/>
    <cellStyle name="Millares 4 3 3 9" xfId="40602" xr:uid="{25885294-F538-4591-8720-826EFAA242FE}"/>
    <cellStyle name="Millares 4 3 4" xfId="284" xr:uid="{3E449EAB-4B91-4D51-AFC4-2B7B817B9A17}"/>
    <cellStyle name="Millares 4 3 4 2" xfId="13192" xr:uid="{CBC58DD8-D225-4997-8E24-4C0969A90CCB}"/>
    <cellStyle name="Millares 4 3 4 3" xfId="10610" xr:uid="{407EFF40-AF56-4477-8C77-58510810F126}"/>
    <cellStyle name="Millares 4 3 4 4" xfId="15845" xr:uid="{C1F7B41C-F104-4190-848D-64BD1494A6D1}"/>
    <cellStyle name="Millares 4 3 4 5" xfId="17925" xr:uid="{DBA690CC-6B08-447F-9496-5F81600CAFCE}"/>
    <cellStyle name="Millares 4 3 4 6" xfId="7848" xr:uid="{43B50CA4-711F-4748-A8D7-B9045A3E6E7C}"/>
    <cellStyle name="Millares 4 3 4 7" xfId="5096" xr:uid="{00EF065B-E651-42EC-8A00-754AFDFE464B}"/>
    <cellStyle name="Millares 4 3 4 8" xfId="525" xr:uid="{F820F458-CD6F-46E4-A9AA-2CD46496A354}"/>
    <cellStyle name="Millares 4 3 4 9" xfId="40674" xr:uid="{BA0B3812-0529-48A4-AB53-CD058479AC01}"/>
    <cellStyle name="Millares 4 3 5" xfId="5097" xr:uid="{C83A9C30-3A3A-4C8B-B302-A3EC01F29506}"/>
    <cellStyle name="Millares 4 3 5 2" xfId="13193" xr:uid="{F2771B39-CB35-4CBA-8ADC-8FF27857C618}"/>
    <cellStyle name="Millares 4 3 5 3" xfId="12549" xr:uid="{99C419A1-2C2B-4967-B93B-7120A9D751BF}"/>
    <cellStyle name="Millares 4 3 5 4" xfId="17926" xr:uid="{5BA68D61-B41D-4511-8A13-60647E505745}"/>
    <cellStyle name="Millares 4 3 5 5" xfId="7849" xr:uid="{EC915CC3-C099-4C5F-858A-CD67FF9938F9}"/>
    <cellStyle name="Millares 4 3 6" xfId="7241" xr:uid="{7C02CD6C-5CF4-4BFA-A086-80DC065D1C8F}"/>
    <cellStyle name="Millares 4 3 6 2" xfId="13194" xr:uid="{A806245E-D3F4-41AC-8E1A-BE9390BCE4D9}"/>
    <cellStyle name="Millares 4 3 6 3" xfId="20049" xr:uid="{FB13DD49-972C-4F43-9929-922A6A11248F}"/>
    <cellStyle name="Millares 4 3 6 4" xfId="7850" xr:uid="{5D5A1993-6B63-4ECA-8CFE-CAFEDC8DBE71}"/>
    <cellStyle name="Millares 4 3 7" xfId="7851" xr:uid="{9F31427F-0B76-4C4B-9CBD-EB8ECB2B95A7}"/>
    <cellStyle name="Millares 4 3 7 2" xfId="13195" xr:uid="{EB3A5E8B-E8ED-4EEE-8662-B1ED22E2DEA2}"/>
    <cellStyle name="Millares 4 3 8" xfId="13189" xr:uid="{25616BA6-392F-40C5-97B7-8565991E79CC}"/>
    <cellStyle name="Millares 4 3 9" xfId="10607" xr:uid="{9CD36C3A-865A-4611-815C-A10351D43E29}"/>
    <cellStyle name="Millares 4 30" xfId="700" xr:uid="{624D6BCB-99E7-4E09-AFDA-49EDEFFBF5FF}"/>
    <cellStyle name="Millares 4 30 10" xfId="5098" xr:uid="{4DC239E9-BDE0-43A5-A421-6C7E084F1CFD}"/>
    <cellStyle name="Millares 4 30 2" xfId="5099" xr:uid="{47021E4B-703E-4952-BCE8-290535619C6F}"/>
    <cellStyle name="Millares 4 30 2 2" xfId="13197" xr:uid="{66831D92-2204-4446-8719-91D0B42D536A}"/>
    <cellStyle name="Millares 4 30 2 3" xfId="10612" xr:uid="{B45B25AD-7C06-413F-A794-CD0F239043BD}"/>
    <cellStyle name="Millares 4 30 2 4" xfId="15847" xr:uid="{7C8ECB92-70F6-4742-AAEA-E7954ECDA37B}"/>
    <cellStyle name="Millares 4 30 2 5" xfId="17928" xr:uid="{2B5DC137-37C6-4EED-9447-D6C916616484}"/>
    <cellStyle name="Millares 4 30 2 6" xfId="7853" xr:uid="{6970EE4D-CE29-44E0-A41E-F0367023AE55}"/>
    <cellStyle name="Millares 4 30 3" xfId="5100" xr:uid="{F77C210C-9127-4E0C-93F5-45FF16AA8759}"/>
    <cellStyle name="Millares 4 30 3 2" xfId="13198" xr:uid="{75863D92-29D2-42E5-9875-961F8BEF03BD}"/>
    <cellStyle name="Millares 4 30 3 3" xfId="10613" xr:uid="{61A6FD2F-0BB5-4935-90D5-5DCDEC0E06B6}"/>
    <cellStyle name="Millares 4 30 3 4" xfId="15848" xr:uid="{3449E042-C1E9-4D88-A2CA-9459FB1C1132}"/>
    <cellStyle name="Millares 4 30 3 5" xfId="17929" xr:uid="{4264C278-4835-4F20-86F5-BA958C225B92}"/>
    <cellStyle name="Millares 4 30 3 6" xfId="7854" xr:uid="{39D55340-C5D3-4935-A950-9C1A0D95E2B9}"/>
    <cellStyle name="Millares 4 30 4" xfId="5101" xr:uid="{43B59E11-75A2-44B9-A12F-0CD903A44BC9}"/>
    <cellStyle name="Millares 4 30 4 2" xfId="13199" xr:uid="{D250DC29-F4F6-41FE-BC95-6130171FF522}"/>
    <cellStyle name="Millares 4 30 4 3" xfId="10614" xr:uid="{4B7F014F-FBFD-4BE2-9DBB-70D184E13C39}"/>
    <cellStyle name="Millares 4 30 4 4" xfId="15849" xr:uid="{7356B487-78C7-4AE9-9EFA-4FE055FF266F}"/>
    <cellStyle name="Millares 4 30 4 5" xfId="17930" xr:uid="{226E3FE8-9B94-4186-A142-D3455038F8B7}"/>
    <cellStyle name="Millares 4 30 4 6" xfId="7855" xr:uid="{78B6F048-06E1-462C-8DCD-9CD643D7F7AA}"/>
    <cellStyle name="Millares 4 30 5" xfId="13196" xr:uid="{B8CC14E4-7179-4ACB-89DC-9754ECDE7ACD}"/>
    <cellStyle name="Millares 4 30 6" xfId="10611" xr:uid="{62CFB543-80F3-4D6A-9CE6-C83F10ACDE08}"/>
    <cellStyle name="Millares 4 30 7" xfId="15846" xr:uid="{072B4523-981E-43A4-8E23-8B5F4D014B24}"/>
    <cellStyle name="Millares 4 30 8" xfId="17927" xr:uid="{CE8489BC-E40C-4472-9CB2-96AD991B054C}"/>
    <cellStyle name="Millares 4 30 9" xfId="7852" xr:uid="{9C3D4393-C515-4874-A773-37DAC9B8FB7D}"/>
    <cellStyle name="Millares 4 31" xfId="5102" xr:uid="{3BAE1A56-39B4-4E54-BE2B-341963FF3CAF}"/>
    <cellStyle name="Millares 4 31 2" xfId="13200" xr:uid="{2F4FB9B4-945B-4EAB-9290-A8655FA72EEA}"/>
    <cellStyle name="Millares 4 31 3" xfId="10615" xr:uid="{6EA9532D-651C-4973-9700-4CE4FB59C651}"/>
    <cellStyle name="Millares 4 31 4" xfId="15850" xr:uid="{218814FE-291C-4CEC-AEE0-8834B78AF7F8}"/>
    <cellStyle name="Millares 4 31 5" xfId="17931" xr:uid="{A3C67870-D303-4BC1-ADEF-A2320698AB93}"/>
    <cellStyle name="Millares 4 31 6" xfId="7856" xr:uid="{085C7DAE-5282-4A45-B31D-689C8BC02886}"/>
    <cellStyle name="Millares 4 32" xfId="5103" xr:uid="{E43DEABE-43FD-4695-9CEB-71B8F7D13D7A}"/>
    <cellStyle name="Millares 4 32 2" xfId="13201" xr:uid="{738F3310-8651-4797-A2D1-CDAAE031B783}"/>
    <cellStyle name="Millares 4 32 3" xfId="10616" xr:uid="{592246F1-6B0E-4AEB-971E-EB9BB129E419}"/>
    <cellStyle name="Millares 4 32 4" xfId="15851" xr:uid="{C3BDA8C4-64F1-4BED-B7CE-8683ED7B31B1}"/>
    <cellStyle name="Millares 4 32 5" xfId="17932" xr:uid="{89979BA2-43C1-4677-BC1D-02C9179A59BE}"/>
    <cellStyle name="Millares 4 32 6" xfId="7857" xr:uid="{4E09E98F-0564-481C-98F6-6616FC0CB5E9}"/>
    <cellStyle name="Millares 4 33" xfId="7237" xr:uid="{9CCEFCB0-0F81-41C8-AAD4-1EBBDE899F2C}"/>
    <cellStyle name="Millares 4 33 2" xfId="13202" xr:uid="{4417BE39-9060-4BEE-8D98-E865F482E568}"/>
    <cellStyle name="Millares 4 33 3" xfId="20045" xr:uid="{2DAAE3A0-0C81-45D5-9D2F-377290357A73}"/>
    <cellStyle name="Millares 4 33 4" xfId="7858" xr:uid="{08508410-5312-40D3-BC69-843F6C86B0F2}"/>
    <cellStyle name="Millares 4 34" xfId="7859" xr:uid="{62284AB5-0581-4052-9DCA-457AD66A5D35}"/>
    <cellStyle name="Millares 4 34 2" xfId="13203" xr:uid="{4B4061CD-7D44-4102-92ED-6506C7770FCD}"/>
    <cellStyle name="Millares 4 35" xfId="13085" xr:uid="{4C4816ED-1A35-4DDF-8836-622E600936E1}"/>
    <cellStyle name="Millares 4 36" xfId="10497" xr:uid="{F5C48494-209F-45C1-B2A9-6CEC1679B870}"/>
    <cellStyle name="Millares 4 37" xfId="17838" xr:uid="{33523AEF-898C-40C0-8150-F1E6F330428D}"/>
    <cellStyle name="Millares 4 38" xfId="7741" xr:uid="{139B4207-9E27-47DF-AC6F-22F388A17E40}"/>
    <cellStyle name="Millares 4 39" xfId="23024" xr:uid="{9BA71012-801F-475F-BEB8-57F09DD64CFD}"/>
    <cellStyle name="Millares 4 39 2" xfId="28570" xr:uid="{5F4CA2A2-B683-408A-831D-20183F359683}"/>
    <cellStyle name="Millares 4 4" xfId="234" xr:uid="{A6AD4DA0-0EDC-4653-B14F-2E1F82A45B79}"/>
    <cellStyle name="Millares 4 4 10" xfId="10617" xr:uid="{50EB9072-5FC9-4D83-964D-776B8636AB99}"/>
    <cellStyle name="Millares 4 4 11" xfId="15852" xr:uid="{2D29DFE8-D382-45DF-B0A7-BD3D86F8ED8A}"/>
    <cellStyle name="Millares 4 4 12" xfId="17933" xr:uid="{2FA29688-AA24-4C09-BDE2-3F6F82060904}"/>
    <cellStyle name="Millares 4 4 13" xfId="7860" xr:uid="{E4A3F798-28C1-44D6-8B9D-273C76807F02}"/>
    <cellStyle name="Millares 4 4 14" xfId="5104" xr:uid="{C2FA08E8-A7D5-4391-B178-72AA70C4CA7C}"/>
    <cellStyle name="Millares 4 4 2" xfId="380" xr:uid="{1DA9B4AC-2809-48B7-B02A-82AC36A6B833}"/>
    <cellStyle name="Millares 4 4 2 10" xfId="10618" xr:uid="{96CE0149-D3AF-4EB9-A2CC-E98E31D13771}"/>
    <cellStyle name="Millares 4 4 2 11" xfId="15853" xr:uid="{0AEFA764-313B-422A-970F-AB7D328E9115}"/>
    <cellStyle name="Millares 4 4 2 12" xfId="17934" xr:uid="{2E3B53E2-A87D-44CA-9F4B-8C22A6E4E61C}"/>
    <cellStyle name="Millares 4 4 2 13" xfId="7861" xr:uid="{E8C96857-B60B-4FDA-9916-7660FDD7FD5D}"/>
    <cellStyle name="Millares 4 4 2 14" xfId="5105" xr:uid="{C6D9B248-33D5-4AFB-805F-C88B64AFD9DE}"/>
    <cellStyle name="Millares 4 4 2 2" xfId="5106" xr:uid="{F81A6C8E-508F-44B5-8D3A-399ED9E74EEB}"/>
    <cellStyle name="Millares 4 4 2 2 2" xfId="5107" xr:uid="{8AF2273A-C22E-4595-BC6F-D362ACE9ED03}"/>
    <cellStyle name="Millares 4 4 2 2 2 2" xfId="13207" xr:uid="{283B2554-66E5-4ACD-BBAC-F40D1AEEC6F0}"/>
    <cellStyle name="Millares 4 4 2 2 2 3" xfId="10620" xr:uid="{5504AAC8-1299-492A-A07D-DB414F7F12E7}"/>
    <cellStyle name="Millares 4 4 2 2 2 4" xfId="15855" xr:uid="{1375DA7C-8F6A-454A-A911-7443996F40B6}"/>
    <cellStyle name="Millares 4 4 2 2 2 5" xfId="17936" xr:uid="{1A1F4AE6-0D63-4513-B472-57BA07428B77}"/>
    <cellStyle name="Millares 4 4 2 2 2 6" xfId="7863" xr:uid="{1FE70150-C6E4-4BCE-B33F-828386C79A5E}"/>
    <cellStyle name="Millares 4 4 2 2 3" xfId="5108" xr:uid="{E38510A9-51BF-4FDE-A5B3-55AC5AEAE454}"/>
    <cellStyle name="Millares 4 4 2 2 3 2" xfId="13208" xr:uid="{90E50221-ED30-4988-888C-B9DC99F5A49C}"/>
    <cellStyle name="Millares 4 4 2 2 3 3" xfId="10621" xr:uid="{F9F29BA2-6A78-4136-A098-EBEBB7ABDD2E}"/>
    <cellStyle name="Millares 4 4 2 2 3 4" xfId="15856" xr:uid="{B1CE4AD8-FEB0-44F6-8AEA-C4D9F40F6470}"/>
    <cellStyle name="Millares 4 4 2 2 3 5" xfId="17937" xr:uid="{40E4FD83-ACCA-4093-B190-4128F7D6BBCF}"/>
    <cellStyle name="Millares 4 4 2 2 3 6" xfId="7864" xr:uid="{81A42F69-3426-4F0B-A302-746C55374040}"/>
    <cellStyle name="Millares 4 4 2 2 4" xfId="13206" xr:uid="{D23E78A8-D20D-4C73-9B17-2EAECC1D0060}"/>
    <cellStyle name="Millares 4 4 2 2 5" xfId="10619" xr:uid="{A06713B8-7F83-4938-8623-CD3F939F4614}"/>
    <cellStyle name="Millares 4 4 2 2 6" xfId="15854" xr:uid="{7EAAF262-57EC-43C0-AF10-718669C99DB4}"/>
    <cellStyle name="Millares 4 4 2 2 7" xfId="17935" xr:uid="{1034C8FA-FCBB-4262-9AF0-F54E9B30746A}"/>
    <cellStyle name="Millares 4 4 2 2 8" xfId="7862" xr:uid="{22CCE29F-9882-476A-9217-32470F89152D}"/>
    <cellStyle name="Millares 4 4 2 3" xfId="5109" xr:uid="{85C87641-05AB-46A2-A075-218C6B90FCF7}"/>
    <cellStyle name="Millares 4 4 2 3 2" xfId="13209" xr:uid="{52B43101-30E0-4CD2-8E65-78EAB0CECA37}"/>
    <cellStyle name="Millares 4 4 2 3 3" xfId="10622" xr:uid="{8041AE41-22B4-4442-87AC-6A82189848A6}"/>
    <cellStyle name="Millares 4 4 2 3 4" xfId="15857" xr:uid="{A0E83E7F-E3D0-49CA-9D9A-509B7767E6D6}"/>
    <cellStyle name="Millares 4 4 2 3 5" xfId="17938" xr:uid="{1498F19F-A4EF-4AC5-8CE5-8A5A7BEE4D4E}"/>
    <cellStyle name="Millares 4 4 2 3 6" xfId="7865" xr:uid="{DF8C575E-14A8-4F42-9FB1-C5732042D4E8}"/>
    <cellStyle name="Millares 4 4 2 4" xfId="5110" xr:uid="{A8CA73CF-A6E1-4B18-9702-DDE3A7FC407C}"/>
    <cellStyle name="Millares 4 4 2 4 2" xfId="13210" xr:uid="{0884B733-0FCB-47EC-83C6-0C323B540B36}"/>
    <cellStyle name="Millares 4 4 2 4 3" xfId="10623" xr:uid="{DE9A4ABF-8CDF-4EE7-9479-EB9E5D81F541}"/>
    <cellStyle name="Millares 4 4 2 4 4" xfId="15858" xr:uid="{C1248334-B3AB-498C-AE31-C17AF3F143C6}"/>
    <cellStyle name="Millares 4 4 2 4 5" xfId="17939" xr:uid="{8E8C46E4-2109-4ABB-839A-01EB04134A3D}"/>
    <cellStyle name="Millares 4 4 2 4 6" xfId="7866" xr:uid="{1DDCD2D3-7CFE-4D36-9632-120E6A97E74F}"/>
    <cellStyle name="Millares 4 4 2 5" xfId="5111" xr:uid="{2CF87C2C-C721-4F22-AA0B-9CCBE43F5A5C}"/>
    <cellStyle name="Millares 4 4 2 5 2" xfId="13211" xr:uid="{EB7408C0-E9A0-4EF3-9B62-EAE412DC3364}"/>
    <cellStyle name="Millares 4 4 2 5 3" xfId="10624" xr:uid="{E52CDA1B-A620-46F9-9607-8B13328BB266}"/>
    <cellStyle name="Millares 4 4 2 5 4" xfId="15859" xr:uid="{7C77F77F-14E0-4E68-A75B-3BE6164DA8FB}"/>
    <cellStyle name="Millares 4 4 2 5 5" xfId="17940" xr:uid="{A2EDE648-B261-4DDF-9DC1-F8F0BC88350D}"/>
    <cellStyle name="Millares 4 4 2 5 6" xfId="7867" xr:uid="{114C0FB7-D62E-4EA1-BA7A-A652B8106278}"/>
    <cellStyle name="Millares 4 4 2 6" xfId="5112" xr:uid="{66FC8889-16D5-4DE0-BC77-AE743F7A6C79}"/>
    <cellStyle name="Millares 4 4 2 6 2" xfId="13212" xr:uid="{58E53914-0C42-4C8A-97E7-D54C9FAC4A94}"/>
    <cellStyle name="Millares 4 4 2 6 3" xfId="12551" xr:uid="{BAA1DE58-558A-4D87-84B0-58B1A914F39C}"/>
    <cellStyle name="Millares 4 4 2 6 4" xfId="17941" xr:uid="{37B688E0-C018-4663-9700-255BA693516E}"/>
    <cellStyle name="Millares 4 4 2 6 5" xfId="7868" xr:uid="{D5CA51ED-60BB-42B5-999F-A222CAB3E1C6}"/>
    <cellStyle name="Millares 4 4 2 7" xfId="7377" xr:uid="{33515A5D-B19E-4CBB-BA6A-77300C2A6D5A}"/>
    <cellStyle name="Millares 4 4 2 7 2" xfId="13213" xr:uid="{BFC97640-B7B0-49D0-9C3E-B0A2CBE2E366}"/>
    <cellStyle name="Millares 4 4 2 7 3" xfId="20157" xr:uid="{C3CA13C7-DF40-4BDB-8628-C7F4C11DF96E}"/>
    <cellStyle name="Millares 4 4 2 7 4" xfId="7869" xr:uid="{A9A74CAA-08C1-407C-953C-296AF450972E}"/>
    <cellStyle name="Millares 4 4 2 8" xfId="7870" xr:uid="{3870A66F-54BB-42E9-B7AD-997C4311BCCA}"/>
    <cellStyle name="Millares 4 4 2 8 2" xfId="13214" xr:uid="{5EAF4EEB-00C1-4628-8F0E-D04AAA1369A1}"/>
    <cellStyle name="Millares 4 4 2 9" xfId="13205" xr:uid="{A9118108-1151-4522-A70F-028A25E2EF48}"/>
    <cellStyle name="Millares 4 4 3" xfId="5113" xr:uid="{4E17A054-6A93-44F3-AB1C-805AB7BBE7CD}"/>
    <cellStyle name="Millares 4 4 3 2" xfId="5114" xr:uid="{F8C38985-D32B-4C3E-9C17-7E6FDFFB3C29}"/>
    <cellStyle name="Millares 4 4 3 2 2" xfId="13216" xr:uid="{CB79837B-2D99-429D-93EF-42110A917857}"/>
    <cellStyle name="Millares 4 4 3 2 3" xfId="10626" xr:uid="{2CAC4D23-59CB-443E-B494-DD59E738E17E}"/>
    <cellStyle name="Millares 4 4 3 2 4" xfId="15861" xr:uid="{51C5424E-5882-455B-8D1C-E976655F4468}"/>
    <cellStyle name="Millares 4 4 3 2 5" xfId="17943" xr:uid="{5BD13598-51F1-45B1-997F-E76FFDDACA11}"/>
    <cellStyle name="Millares 4 4 3 2 6" xfId="7872" xr:uid="{B973E6D5-03AF-458C-8C47-96A42B090087}"/>
    <cellStyle name="Millares 4 4 3 3" xfId="13215" xr:uid="{39EFA2CE-AB33-43DA-B721-2340929C074C}"/>
    <cellStyle name="Millares 4 4 3 4" xfId="10625" xr:uid="{CC6D784A-41BB-4212-AB54-737D0D6A3961}"/>
    <cellStyle name="Millares 4 4 3 5" xfId="15860" xr:uid="{F02A8690-B91B-4A44-96DD-E45138144F88}"/>
    <cellStyle name="Millares 4 4 3 6" xfId="17942" xr:uid="{89C18A41-DB8E-4B84-9D55-7FA36AFFC7FE}"/>
    <cellStyle name="Millares 4 4 3 7" xfId="7871" xr:uid="{3E7C1B55-E0C3-4782-90D9-BD54F03E82D7}"/>
    <cellStyle name="Millares 4 4 4" xfId="5115" xr:uid="{2053070A-2310-4FD6-BDC2-932B584E2CD3}"/>
    <cellStyle name="Millares 4 4 4 2" xfId="13217" xr:uid="{DA3BDF56-01D4-480C-BB63-78544D263618}"/>
    <cellStyle name="Millares 4 4 4 3" xfId="10627" xr:uid="{DB9A2CF4-8116-413B-AB75-40422F2DB975}"/>
    <cellStyle name="Millares 4 4 4 4" xfId="15862" xr:uid="{7818BD20-A450-4A5D-8E58-1548E0E36730}"/>
    <cellStyle name="Millares 4 4 4 5" xfId="17944" xr:uid="{C45BB58E-67F0-451E-A14B-223A7410D635}"/>
    <cellStyle name="Millares 4 4 4 6" xfId="7873" xr:uid="{3A0933C3-1B4F-4B3E-AE22-C7861741C722}"/>
    <cellStyle name="Millares 4 4 5" xfId="5116" xr:uid="{70B92EEC-703D-4150-A598-83C94C38DE02}"/>
    <cellStyle name="Millares 4 4 5 2" xfId="13218" xr:uid="{00EF609D-B584-4A30-AA9C-FFFA2221AD2B}"/>
    <cellStyle name="Millares 4 4 5 3" xfId="10628" xr:uid="{105DBF73-E912-45DC-8BF1-2337B317E7E7}"/>
    <cellStyle name="Millares 4 4 5 4" xfId="15863" xr:uid="{75B4F2A2-EBAA-4D94-9A15-24C0A660AF84}"/>
    <cellStyle name="Millares 4 4 5 5" xfId="17945" xr:uid="{FA493257-8A8A-4611-9F8B-FA8F982399EA}"/>
    <cellStyle name="Millares 4 4 5 6" xfId="7874" xr:uid="{ABFCBC34-AF35-49A8-A032-76DC42197A37}"/>
    <cellStyle name="Millares 4 4 6" xfId="5117" xr:uid="{BDD262E4-84E2-40CD-969F-EE0D92240FB3}"/>
    <cellStyle name="Millares 4 4 6 2" xfId="13219" xr:uid="{0BD7752F-A560-48C9-89A8-FBB4485C9C92}"/>
    <cellStyle name="Millares 4 4 6 3" xfId="12550" xr:uid="{726F222D-8AED-46DF-99CB-7C9A7918DD68}"/>
    <cellStyle name="Millares 4 4 6 4" xfId="17946" xr:uid="{62FD2652-55C1-462A-828C-4D8FB78F9FC4}"/>
    <cellStyle name="Millares 4 4 6 5" xfId="7875" xr:uid="{74E8A545-F3F2-4AA7-98AB-B7A5889927F1}"/>
    <cellStyle name="Millares 4 4 7" xfId="7242" xr:uid="{99D80810-ACFE-431D-864C-351C2A4D9A8D}"/>
    <cellStyle name="Millares 4 4 7 2" xfId="13220" xr:uid="{4446B1A6-50C6-4708-A8C7-7CB94848A97E}"/>
    <cellStyle name="Millares 4 4 7 3" xfId="20050" xr:uid="{05F8FCCE-28FE-4751-8FBA-A4D3C0285909}"/>
    <cellStyle name="Millares 4 4 7 4" xfId="7876" xr:uid="{B2A178C1-5E03-41E8-A6DA-4F0117A8DF8E}"/>
    <cellStyle name="Millares 4 4 8" xfId="7877" xr:uid="{9BF0FF40-C055-4848-8E7A-6F3529A8AF65}"/>
    <cellStyle name="Millares 4 4 8 2" xfId="13221" xr:uid="{1BD5C704-D7F9-4FF5-87D2-0D0B0FA7E7DA}"/>
    <cellStyle name="Millares 4 4 9" xfId="13204" xr:uid="{A6399A7D-A84B-4C62-B8E5-8E1375711089}"/>
    <cellStyle name="Millares 4 40" xfId="5009" xr:uid="{20C89E1B-4A6E-4049-9E4D-034DA6C07F71}"/>
    <cellStyle name="Millares 4 5" xfId="214" xr:uid="{2FC185EA-9690-42F3-A598-746FE0E2A53D}"/>
    <cellStyle name="Millares 4 5 10" xfId="7878" xr:uid="{D6809B9F-E94F-4359-8B4B-F6C0A5D238B3}"/>
    <cellStyle name="Millares 4 5 11" xfId="5118" xr:uid="{41B7501D-4733-4478-8FCA-1A5C30D8AC1D}"/>
    <cellStyle name="Millares 4 5 12" xfId="460" xr:uid="{9140E13E-B449-4A89-84D5-2DF3AFAE51CD}"/>
    <cellStyle name="Millares 4 5 13" xfId="40609" xr:uid="{5C2E620D-F288-4D33-B6FD-443AD4E703B3}"/>
    <cellStyle name="Millares 4 5 2" xfId="319" xr:uid="{2B61D9C3-C18E-46E6-B74E-DD848D1612ED}"/>
    <cellStyle name="Millares 4 5 2 2" xfId="13223" xr:uid="{0FF79A1B-811D-4AF7-B7F1-08AA2BC70BCD}"/>
    <cellStyle name="Millares 4 5 2 3" xfId="10630" xr:uid="{78DAAFEB-5713-42D8-971E-A95F45F4EBE9}"/>
    <cellStyle name="Millares 4 5 2 4" xfId="15865" xr:uid="{86CC111E-48B8-4695-B0EE-C488FB621762}"/>
    <cellStyle name="Millares 4 5 2 5" xfId="17948" xr:uid="{61B89CE8-BC39-42F6-8886-C78E5EEA5122}"/>
    <cellStyle name="Millares 4 5 2 6" xfId="7879" xr:uid="{490C460E-7194-470A-810E-2FC3FCED0E3F}"/>
    <cellStyle name="Millares 4 5 2 7" xfId="5119" xr:uid="{2A8B20B4-EE61-4970-8EA1-6D00A49529E2}"/>
    <cellStyle name="Millares 4 5 2 8" xfId="560" xr:uid="{2CCD5456-57E6-4FE0-A781-9121A9B22A26}"/>
    <cellStyle name="Millares 4 5 2 9" xfId="40709" xr:uid="{9EA8C9E9-9B46-4374-9871-9BBE51EFD84B}"/>
    <cellStyle name="Millares 4 5 3" xfId="5120" xr:uid="{AC98019C-7557-4BD4-B7BD-5AE6239319A3}"/>
    <cellStyle name="Millares 4 5 3 2" xfId="13224" xr:uid="{2D46BCCC-09CD-4073-A38B-0877D7EB20EA}"/>
    <cellStyle name="Millares 4 5 3 3" xfId="12552" xr:uid="{9115B339-7BF7-45FB-B195-074540700841}"/>
    <cellStyle name="Millares 4 5 3 4" xfId="17949" xr:uid="{B6C59AF7-652B-4CE6-9CB6-85EA78719E6D}"/>
    <cellStyle name="Millares 4 5 3 5" xfId="7880" xr:uid="{C1F49EFB-C06A-4F6B-8FE8-48346A602E03}"/>
    <cellStyle name="Millares 4 5 4" xfId="7243" xr:uid="{1351F9A1-96D7-4445-9DB5-147678FA7623}"/>
    <cellStyle name="Millares 4 5 4 2" xfId="13225" xr:uid="{D19FA72D-CC0C-4D2B-94B2-EDB1717D97BB}"/>
    <cellStyle name="Millares 4 5 4 3" xfId="20051" xr:uid="{4288AEBA-7BB7-438B-8BEF-65CABABCD155}"/>
    <cellStyle name="Millares 4 5 4 4" xfId="7881" xr:uid="{157C85D2-0E3E-4E50-8927-4A03F2252851}"/>
    <cellStyle name="Millares 4 5 5" xfId="7882" xr:uid="{9EA6446E-3A63-4779-B42D-966F2A2F97D1}"/>
    <cellStyle name="Millares 4 5 5 2" xfId="13226" xr:uid="{607C5847-E039-41EA-9A22-AC9CF3DB81CD}"/>
    <cellStyle name="Millares 4 5 6" xfId="13222" xr:uid="{E5FA176C-0C47-4669-AAC2-479A40F93CD7}"/>
    <cellStyle name="Millares 4 5 7" xfId="10629" xr:uid="{E44A3974-F98C-4369-A725-260F366E0580}"/>
    <cellStyle name="Millares 4 5 8" xfId="15864" xr:uid="{7D58E24A-5971-4A59-A9C0-5BA2B5551F7C}"/>
    <cellStyle name="Millares 4 5 9" xfId="17947" xr:uid="{BADFD888-EE1F-417B-9FAE-09F71B1CF6F8}"/>
    <cellStyle name="Millares 4 6" xfId="370" xr:uid="{53C8183F-CE93-403C-BE62-3E21729CC5A3}"/>
    <cellStyle name="Millares 4 6 10" xfId="10631" xr:uid="{A630507C-651E-4A8A-9F54-E03061F61836}"/>
    <cellStyle name="Millares 4 6 11" xfId="15866" xr:uid="{CF9F5BB4-D7A7-480D-848D-60E60AD49C8B}"/>
    <cellStyle name="Millares 4 6 12" xfId="17950" xr:uid="{11A69908-1027-4530-A7BB-58B6BA0A746E}"/>
    <cellStyle name="Millares 4 6 13" xfId="7883" xr:uid="{A69112E2-C0A6-4513-B4FF-F7F867E189CD}"/>
    <cellStyle name="Millares 4 6 14" xfId="5121" xr:uid="{6C795157-4991-4DA0-9ADD-274840D65D0B}"/>
    <cellStyle name="Millares 4 6 2" xfId="5122" xr:uid="{ED9CCAE0-133A-4D5F-8FFA-A402B8D0A0C6}"/>
    <cellStyle name="Millares 4 6 2 2" xfId="5123" xr:uid="{B13691D3-0969-417D-BEE3-E5E2CDDF2887}"/>
    <cellStyle name="Millares 4 6 2 2 2" xfId="13229" xr:uid="{01BD661F-E902-48DC-A014-0E6DF9172008}"/>
    <cellStyle name="Millares 4 6 2 2 3" xfId="10633" xr:uid="{60ED9B43-8473-48A7-BB27-12A044D8F517}"/>
    <cellStyle name="Millares 4 6 2 2 4" xfId="15868" xr:uid="{8BAC4285-7882-4105-BB9E-7BA84D18874C}"/>
    <cellStyle name="Millares 4 6 2 2 5" xfId="17952" xr:uid="{79440AD7-98B6-42C2-A55A-BEAD95F29A00}"/>
    <cellStyle name="Millares 4 6 2 2 6" xfId="7885" xr:uid="{102CD8FE-4D8E-4E57-8297-9567E3065502}"/>
    <cellStyle name="Millares 4 6 2 3" xfId="5124" xr:uid="{08438C5B-2148-453F-98E1-D6E50DA8B08D}"/>
    <cellStyle name="Millares 4 6 2 3 2" xfId="13230" xr:uid="{C3CCFCDF-95A0-401E-BF46-B11BD61C77C1}"/>
    <cellStyle name="Millares 4 6 2 3 3" xfId="10634" xr:uid="{1C4082FB-38CD-4A46-84F2-B025C056EF58}"/>
    <cellStyle name="Millares 4 6 2 3 4" xfId="15869" xr:uid="{DD684DE3-E1FB-4EFE-9A03-F52E24B86090}"/>
    <cellStyle name="Millares 4 6 2 3 5" xfId="17953" xr:uid="{C51F44B7-C43F-4D24-912A-EB3D3ABA2F8B}"/>
    <cellStyle name="Millares 4 6 2 3 6" xfId="7886" xr:uid="{46B2A3AD-D825-4B0A-A948-129A127988C6}"/>
    <cellStyle name="Millares 4 6 2 4" xfId="13228" xr:uid="{62037C50-0A28-41B2-B8DF-A3F2B90B2CF3}"/>
    <cellStyle name="Millares 4 6 2 5" xfId="10632" xr:uid="{69569333-B177-41EB-86A5-92D08009C1B4}"/>
    <cellStyle name="Millares 4 6 2 6" xfId="15867" xr:uid="{8D22DD60-399C-49C0-818B-095607DA4DEB}"/>
    <cellStyle name="Millares 4 6 2 7" xfId="17951" xr:uid="{1D5DB743-E331-4A17-B7EB-10E9ACFABF2D}"/>
    <cellStyle name="Millares 4 6 2 8" xfId="7884" xr:uid="{09BD919A-2CF3-4616-BA98-1B1FCDB1AAFC}"/>
    <cellStyle name="Millares 4 6 3" xfId="5125" xr:uid="{32524917-52D2-400D-BF0C-C9524B0C81BC}"/>
    <cellStyle name="Millares 4 6 3 2" xfId="13231" xr:uid="{0723911E-1A07-4B41-934A-D94B9B5E939B}"/>
    <cellStyle name="Millares 4 6 3 3" xfId="10635" xr:uid="{78BC04DA-1632-49B5-AA01-6E4ED564BE62}"/>
    <cellStyle name="Millares 4 6 3 4" xfId="15870" xr:uid="{B48EEB40-5D70-460C-8D5E-E754B1784B70}"/>
    <cellStyle name="Millares 4 6 3 5" xfId="17954" xr:uid="{A51064C4-BA79-42F4-A88B-DEA4CDEBF62D}"/>
    <cellStyle name="Millares 4 6 3 6" xfId="7887" xr:uid="{70CEE858-E565-48E0-9982-32931CFBE291}"/>
    <cellStyle name="Millares 4 6 4" xfId="5126" xr:uid="{D298514A-F449-49DB-82B2-C94B6E546F87}"/>
    <cellStyle name="Millares 4 6 4 2" xfId="13232" xr:uid="{0CE226A4-7EB3-4210-B280-4782BEE7B086}"/>
    <cellStyle name="Millares 4 6 4 3" xfId="10636" xr:uid="{5DE89C09-648B-44EA-8289-76A2988DB5AC}"/>
    <cellStyle name="Millares 4 6 4 4" xfId="15871" xr:uid="{0CCEB7B6-7EFC-4178-AA75-034841401D5C}"/>
    <cellStyle name="Millares 4 6 4 5" xfId="17955" xr:uid="{BBFB1376-20D6-4BB8-A0A9-105FD40A2459}"/>
    <cellStyle name="Millares 4 6 4 6" xfId="7888" xr:uid="{75111CAF-8318-4BEC-BD97-0B49905AFD44}"/>
    <cellStyle name="Millares 4 6 5" xfId="5127" xr:uid="{B0A00AF5-B258-4ADF-AA2B-8A8A6937B5F1}"/>
    <cellStyle name="Millares 4 6 5 2" xfId="13233" xr:uid="{AEB16D8F-4C36-4065-A333-83C189774F26}"/>
    <cellStyle name="Millares 4 6 5 3" xfId="10637" xr:uid="{5D979033-05EC-4FC8-9E88-427C8C0FD5DB}"/>
    <cellStyle name="Millares 4 6 5 4" xfId="15872" xr:uid="{8BEB8BAC-32EE-413E-A209-389EEFB3952F}"/>
    <cellStyle name="Millares 4 6 5 5" xfId="17956" xr:uid="{A13990D1-0908-4FB8-9516-FC68A77E2275}"/>
    <cellStyle name="Millares 4 6 5 6" xfId="7889" xr:uid="{D56E8EE5-01A5-4FAF-B912-D0AD31E7FACB}"/>
    <cellStyle name="Millares 4 6 6" xfId="5128" xr:uid="{55AC6686-2B51-4EFD-A971-77B3C47824C2}"/>
    <cellStyle name="Millares 4 6 6 2" xfId="13234" xr:uid="{CCAB31B8-B354-4294-8388-4D6EB60EAA3A}"/>
    <cellStyle name="Millares 4 6 6 3" xfId="12553" xr:uid="{C10C0911-D58F-452D-B11A-DCC87F33CCF7}"/>
    <cellStyle name="Millares 4 6 6 4" xfId="17957" xr:uid="{B7C2407A-113A-47C6-9B7C-74B5DF4197EE}"/>
    <cellStyle name="Millares 4 6 6 5" xfId="7890" xr:uid="{EDB1B3AA-F48B-46C6-B3BC-4A0EFD3079E4}"/>
    <cellStyle name="Millares 4 6 7" xfId="7244" xr:uid="{817F4E1A-A921-442D-94ED-0500070AAEFB}"/>
    <cellStyle name="Millares 4 6 7 2" xfId="13235" xr:uid="{30A4F0C6-5B23-433D-94B5-62957D1819C6}"/>
    <cellStyle name="Millares 4 6 7 3" xfId="20052" xr:uid="{28048E68-8A3F-4F3E-BD30-C56ABA47B741}"/>
    <cellStyle name="Millares 4 6 7 4" xfId="7891" xr:uid="{269265CC-5C7E-417F-A97C-44ED494112DB}"/>
    <cellStyle name="Millares 4 6 8" xfId="7892" xr:uid="{E077B89F-9E03-415A-937B-13AB58418AD0}"/>
    <cellStyle name="Millares 4 6 8 2" xfId="13236" xr:uid="{E30BFD55-EE5A-4640-A420-233D3B356FE5}"/>
    <cellStyle name="Millares 4 6 9" xfId="13227" xr:uid="{A5FF1336-A810-4F67-9217-339C6BF05FB2}"/>
    <cellStyle name="Millares 4 7" xfId="5129" xr:uid="{C66570C0-B89A-4867-B855-442446453CB0}"/>
    <cellStyle name="Millares 4 7 10" xfId="15873" xr:uid="{6AC33D26-7C18-402B-AEBC-2371089B5989}"/>
    <cellStyle name="Millares 4 7 11" xfId="17958" xr:uid="{7A015F94-2415-49A7-8692-AE9D9A853DA7}"/>
    <cellStyle name="Millares 4 7 12" xfId="7893" xr:uid="{02D3BA2C-7227-4229-B559-43A5B9044DAE}"/>
    <cellStyle name="Millares 4 7 2" xfId="5130" xr:uid="{895B3946-D7C5-4B5A-B817-4A609C5B9FBD}"/>
    <cellStyle name="Millares 4 7 2 2" xfId="13238" xr:uid="{90AB3966-753E-4D81-9EB6-9D46C7C8D29A}"/>
    <cellStyle name="Millares 4 7 2 3" xfId="10639" xr:uid="{62E1D9DF-734A-404B-9AAE-5A7D1F7A8252}"/>
    <cellStyle name="Millares 4 7 2 4" xfId="15874" xr:uid="{182DDE98-220D-41ED-B943-DCC13F7A2640}"/>
    <cellStyle name="Millares 4 7 2 5" xfId="17959" xr:uid="{9CF2E082-65C9-4238-9087-730E7C24D931}"/>
    <cellStyle name="Millares 4 7 2 6" xfId="7894" xr:uid="{FCFA70D2-4669-47F3-8288-B1BA9B90DBA8}"/>
    <cellStyle name="Millares 4 7 3" xfId="5131" xr:uid="{C3B1F3AA-5C90-4EEC-B692-8FF2C816CE3A}"/>
    <cellStyle name="Millares 4 7 3 2" xfId="13239" xr:uid="{B91B813A-4F46-4C1C-95A8-7E84635BEA08}"/>
    <cellStyle name="Millares 4 7 3 3" xfId="10640" xr:uid="{0D0D855A-D5FE-42DC-80B9-A6B8C1E1E080}"/>
    <cellStyle name="Millares 4 7 3 4" xfId="15875" xr:uid="{79461A46-3D69-46F7-8579-4844752A8571}"/>
    <cellStyle name="Millares 4 7 3 5" xfId="17960" xr:uid="{11A1C2F2-26CA-480B-BA3D-E72827E1E2EC}"/>
    <cellStyle name="Millares 4 7 3 6" xfId="7895" xr:uid="{86472AF9-6DF7-4148-97A1-90C1C58537BA}"/>
    <cellStyle name="Millares 4 7 4" xfId="5132" xr:uid="{BD82F149-6A37-44DE-8AF9-56C9B1DBC2EA}"/>
    <cellStyle name="Millares 4 7 4 2" xfId="13240" xr:uid="{E2DB4096-2925-4136-A39D-CA5909E37765}"/>
    <cellStyle name="Millares 4 7 4 3" xfId="10641" xr:uid="{3856F8FE-6E82-4A2E-8F94-6C526D5F48DA}"/>
    <cellStyle name="Millares 4 7 4 4" xfId="15876" xr:uid="{CF8C7616-F016-43EE-8039-C73F0F9F32C1}"/>
    <cellStyle name="Millares 4 7 4 5" xfId="17961" xr:uid="{4D9688B9-4897-4E57-962A-C00095E34146}"/>
    <cellStyle name="Millares 4 7 4 6" xfId="7896" xr:uid="{CECC6859-3143-4955-A855-35693EA8338C}"/>
    <cellStyle name="Millares 4 7 5" xfId="5133" xr:uid="{36CE7D27-54E0-49A9-9129-6B933DE53900}"/>
    <cellStyle name="Millares 4 7 5 2" xfId="13241" xr:uid="{9B208F9F-3097-4171-AF30-F8D00FC3435B}"/>
    <cellStyle name="Millares 4 7 5 3" xfId="12554" xr:uid="{6BA5F22C-0FCE-4D3A-A390-8E10AE14DBE7}"/>
    <cellStyle name="Millares 4 7 5 4" xfId="17962" xr:uid="{8E964FBA-441D-4C96-BD94-47696BFF19CD}"/>
    <cellStyle name="Millares 4 7 5 5" xfId="7897" xr:uid="{A581AC3E-3AFD-484E-A7C0-BDCF9380782F}"/>
    <cellStyle name="Millares 4 7 6" xfId="7245" xr:uid="{B6BAE50E-9DB0-4944-AF33-B30976D3FF8E}"/>
    <cellStyle name="Millares 4 7 6 2" xfId="13242" xr:uid="{D115C3AA-BE9B-4CCC-B3B1-32D77D1FD58D}"/>
    <cellStyle name="Millares 4 7 6 3" xfId="20053" xr:uid="{6920408A-5905-4E6E-860E-8C4BCA8CDDF8}"/>
    <cellStyle name="Millares 4 7 6 4" xfId="7898" xr:uid="{9835996D-88F3-4315-B362-599938ECDC62}"/>
    <cellStyle name="Millares 4 7 7" xfId="7899" xr:uid="{921DB506-3DE7-40F2-B7CD-533E87D9AC69}"/>
    <cellStyle name="Millares 4 7 7 2" xfId="13243" xr:uid="{803A13BC-F238-4048-B609-C75C1F54EEAE}"/>
    <cellStyle name="Millares 4 7 8" xfId="13237" xr:uid="{0622BBAF-5412-4D62-8CAF-56CCA80257F7}"/>
    <cellStyle name="Millares 4 7 9" xfId="10638" xr:uid="{61C0C6CF-7CA1-4089-9E86-0C60771274DD}"/>
    <cellStyle name="Millares 4 8" xfId="5134" xr:uid="{387B304A-BC36-4C1E-A6FE-BE5A5A236165}"/>
    <cellStyle name="Millares 4 8 10" xfId="15877" xr:uid="{3AE1C55C-66F1-4725-AD14-0ADB98CB3C49}"/>
    <cellStyle name="Millares 4 8 11" xfId="17963" xr:uid="{908188EA-1B0C-43D5-8EE5-3578C9183EE4}"/>
    <cellStyle name="Millares 4 8 12" xfId="7900" xr:uid="{9C83D218-983D-4AF0-B28C-580C21A7D7BE}"/>
    <cellStyle name="Millares 4 8 2" xfId="5135" xr:uid="{619B645E-16EB-4DB6-8CD7-26F9F996DF98}"/>
    <cellStyle name="Millares 4 8 2 2" xfId="13245" xr:uid="{43C75B33-E0C1-409F-A719-C70526514CC2}"/>
    <cellStyle name="Millares 4 8 2 3" xfId="10643" xr:uid="{BDEADA0D-FE3A-4751-A283-13A3C5FE1531}"/>
    <cellStyle name="Millares 4 8 2 4" xfId="15878" xr:uid="{3F186798-7C9E-4E56-A147-BB09E0CC80C9}"/>
    <cellStyle name="Millares 4 8 2 5" xfId="17964" xr:uid="{49EF9C1C-8935-484D-97AD-B54849A7A1AD}"/>
    <cellStyle name="Millares 4 8 2 6" xfId="7901" xr:uid="{188B8F77-5B37-4B3E-A215-1A9ECF9E4EA7}"/>
    <cellStyle name="Millares 4 8 3" xfId="5136" xr:uid="{1C934DFE-A91B-48AC-BEAD-1A0ACC79EA89}"/>
    <cellStyle name="Millares 4 8 3 2" xfId="13246" xr:uid="{56A2F83E-6C0E-4FE4-939E-FA376FEF5885}"/>
    <cellStyle name="Millares 4 8 3 3" xfId="10644" xr:uid="{277AF4C7-3AFE-4AEF-A328-68B5AABC5612}"/>
    <cellStyle name="Millares 4 8 3 4" xfId="15879" xr:uid="{996403C6-B736-4EA7-AAB0-BAA9BC79EF88}"/>
    <cellStyle name="Millares 4 8 3 5" xfId="17965" xr:uid="{4E20A893-EBD9-4B66-9B94-C81FC3B46EB3}"/>
    <cellStyle name="Millares 4 8 3 6" xfId="7902" xr:uid="{A9A43877-898F-4BC3-8928-13F66624507C}"/>
    <cellStyle name="Millares 4 8 4" xfId="5137" xr:uid="{2CC65916-C545-472B-A792-97C5605EC8E3}"/>
    <cellStyle name="Millares 4 8 4 2" xfId="13247" xr:uid="{C143068A-9ADC-40D0-ADCB-4538CABEBBD6}"/>
    <cellStyle name="Millares 4 8 4 3" xfId="10645" xr:uid="{C2765919-B39A-40AB-AA25-8AED41833691}"/>
    <cellStyle name="Millares 4 8 4 4" xfId="15880" xr:uid="{DCEE5514-D9C0-4FED-B93E-04F53445E427}"/>
    <cellStyle name="Millares 4 8 4 5" xfId="17966" xr:uid="{5A14099C-7C28-441D-A5CF-16DEDE90BABD}"/>
    <cellStyle name="Millares 4 8 4 6" xfId="7903" xr:uid="{5C8EFA23-59F9-4BF1-A9C1-560854151E60}"/>
    <cellStyle name="Millares 4 8 5" xfId="5138" xr:uid="{9C167BBE-E161-4FE3-B96C-16CBFE0A6F3B}"/>
    <cellStyle name="Millares 4 8 5 2" xfId="13248" xr:uid="{44FF5451-EBB3-465E-B44B-2BAFC51656CE}"/>
    <cellStyle name="Millares 4 8 5 3" xfId="12555" xr:uid="{4348023C-9A41-46AC-8078-09F35A6F6594}"/>
    <cellStyle name="Millares 4 8 5 4" xfId="17967" xr:uid="{43194177-F436-4680-BEF1-FD893E5D0398}"/>
    <cellStyle name="Millares 4 8 5 5" xfId="7904" xr:uid="{83D8DBC2-BE4E-4DA9-B2DC-62574584BAA9}"/>
    <cellStyle name="Millares 4 8 6" xfId="7246" xr:uid="{8E222784-6830-49FB-A9CF-E01DFE33AAEF}"/>
    <cellStyle name="Millares 4 8 6 2" xfId="13249" xr:uid="{2586C37C-56F4-479F-BCAF-10282B8A4A77}"/>
    <cellStyle name="Millares 4 8 6 3" xfId="20054" xr:uid="{F08D73A3-7180-4135-A7D2-A1273CC4AEC2}"/>
    <cellStyle name="Millares 4 8 6 4" xfId="7905" xr:uid="{728D031A-668D-4126-AD38-56682F94CA5C}"/>
    <cellStyle name="Millares 4 8 7" xfId="7906" xr:uid="{FD4D4A4E-368C-4BA3-92AF-FB2514AD1187}"/>
    <cellStyle name="Millares 4 8 7 2" xfId="13250" xr:uid="{F5345949-B8B2-42CB-AEEB-DF9DE8394B0E}"/>
    <cellStyle name="Millares 4 8 8" xfId="13244" xr:uid="{A766931E-EF9E-43AB-B020-8565C561F117}"/>
    <cellStyle name="Millares 4 8 9" xfId="10642" xr:uid="{73D87D9F-D630-4B28-923C-2AC8D7BFBB5C}"/>
    <cellStyle name="Millares 4 9" xfId="5139" xr:uid="{4BDC343D-FF74-44D0-9DEB-41D34198138C}"/>
    <cellStyle name="Millares 4 9 10" xfId="10646" xr:uid="{0D874885-DBF2-4C24-BFD9-AF43593769AE}"/>
    <cellStyle name="Millares 4 9 11" xfId="15881" xr:uid="{C471C258-03B0-4578-BD74-A8750C7394EE}"/>
    <cellStyle name="Millares 4 9 12" xfId="17968" xr:uid="{FA0A5708-8C46-49F8-B206-3A8A99073988}"/>
    <cellStyle name="Millares 4 9 13" xfId="7907" xr:uid="{85AE6287-A877-439F-99D0-7B57750BE6FE}"/>
    <cellStyle name="Millares 4 9 2" xfId="5140" xr:uid="{37EE6786-0CBA-40DD-A513-4718A43D9C0D}"/>
    <cellStyle name="Millares 4 9 2 2" xfId="13252" xr:uid="{6EEC4A6D-14B3-4AA4-946F-0EAA09BEE693}"/>
    <cellStyle name="Millares 4 9 2 3" xfId="10647" xr:uid="{228A1AE3-58A3-4D09-81CC-73A7C8677E3B}"/>
    <cellStyle name="Millares 4 9 2 4" xfId="15882" xr:uid="{F57D2B5A-8C27-457D-B83A-AC89AB73BBAB}"/>
    <cellStyle name="Millares 4 9 2 5" xfId="17969" xr:uid="{EF4574B8-EE20-423C-9CBA-B1D348389382}"/>
    <cellStyle name="Millares 4 9 2 6" xfId="7908" xr:uid="{D397F415-6029-4E59-B410-E7B466BD4134}"/>
    <cellStyle name="Millares 4 9 3" xfId="5141" xr:uid="{3AFF6D5D-D37B-4348-9BFE-E50F29B7E3FC}"/>
    <cellStyle name="Millares 4 9 3 2" xfId="13253" xr:uid="{EA33647A-BB77-418C-B767-85F3AF3A1F24}"/>
    <cellStyle name="Millares 4 9 3 3" xfId="10648" xr:uid="{E879A5AC-0B72-4854-91AF-9B1AA0B2F70B}"/>
    <cellStyle name="Millares 4 9 3 4" xfId="15883" xr:uid="{30B97CF1-2E79-44C8-B757-EAA149193E02}"/>
    <cellStyle name="Millares 4 9 3 5" xfId="17970" xr:uid="{AEC0D83E-398E-4E9B-999B-8D39F126AEF0}"/>
    <cellStyle name="Millares 4 9 3 6" xfId="7909" xr:uid="{DE55AA42-4C2C-4A5A-89E9-7A6F54D62BD4}"/>
    <cellStyle name="Millares 4 9 4" xfId="5142" xr:uid="{019E3DC2-5984-44E6-A42D-B4C88B959972}"/>
    <cellStyle name="Millares 4 9 4 2" xfId="13254" xr:uid="{1F43D5BF-3206-441D-B075-915097158FF3}"/>
    <cellStyle name="Millares 4 9 4 3" xfId="10649" xr:uid="{8BB8E0DB-FB25-4EF6-92AF-C03F351418DB}"/>
    <cellStyle name="Millares 4 9 4 4" xfId="15884" xr:uid="{C0D57172-D917-42AE-9FAC-96B104926976}"/>
    <cellStyle name="Millares 4 9 4 5" xfId="17971" xr:uid="{A039071F-C945-4BC6-80E1-28088EE5D436}"/>
    <cellStyle name="Millares 4 9 4 6" xfId="7910" xr:uid="{FC0C8E01-F888-4BB5-BE65-C6A088E2B433}"/>
    <cellStyle name="Millares 4 9 5" xfId="5143" xr:uid="{D48BA8C5-C3B2-4549-BD9E-614F24A52A37}"/>
    <cellStyle name="Millares 4 9 5 2" xfId="13255" xr:uid="{5164D5EA-1027-4AF1-9C01-562E0A35BEFC}"/>
    <cellStyle name="Millares 4 9 5 3" xfId="10650" xr:uid="{361D08CF-DF76-4B15-A0B3-9E6AF086EDDA}"/>
    <cellStyle name="Millares 4 9 5 4" xfId="15885" xr:uid="{2E0A8519-6685-4B9F-99E3-48B17F73C564}"/>
    <cellStyle name="Millares 4 9 5 5" xfId="17972" xr:uid="{F9A55899-8E4E-4447-820B-61879A4D532B}"/>
    <cellStyle name="Millares 4 9 5 6" xfId="7911" xr:uid="{5D036D42-08D8-40A0-B041-F7FD7F3379B8}"/>
    <cellStyle name="Millares 4 9 6" xfId="5144" xr:uid="{98643301-6774-4509-8615-71B16391B2F1}"/>
    <cellStyle name="Millares 4 9 6 2" xfId="13256" xr:uid="{75CF0E0C-E71F-4E72-BF6A-21BD1E1EE8E4}"/>
    <cellStyle name="Millares 4 9 6 3" xfId="12556" xr:uid="{3219C038-9127-44EF-A33A-4017165AD180}"/>
    <cellStyle name="Millares 4 9 6 4" xfId="17973" xr:uid="{DE8D606B-C546-46D3-B15E-B0BF5D059A4F}"/>
    <cellStyle name="Millares 4 9 6 5" xfId="7912" xr:uid="{5FD4DDEA-A080-49FB-BAB8-09A5CC8282DB}"/>
    <cellStyle name="Millares 4 9 7" xfId="7378" xr:uid="{CC106AD1-C534-4121-8EA3-E1016225C8C8}"/>
    <cellStyle name="Millares 4 9 7 2" xfId="13257" xr:uid="{6E1C59E8-CE25-4C66-8015-7DCF22DA068C}"/>
    <cellStyle name="Millares 4 9 7 3" xfId="20158" xr:uid="{AEB2C46F-89DA-442A-8592-7F95AFF20148}"/>
    <cellStyle name="Millares 4 9 7 4" xfId="7913" xr:uid="{31AF68AF-FB3A-49B5-AD8B-B24D40579EBE}"/>
    <cellStyle name="Millares 4 9 8" xfId="7914" xr:uid="{51D68725-A6D9-4C3B-91F8-FB648C8654A3}"/>
    <cellStyle name="Millares 4 9 8 2" xfId="13258" xr:uid="{1EA6FE82-1A54-41D1-8F2D-74F3FCD0ACB0}"/>
    <cellStyle name="Millares 4 9 9" xfId="13251" xr:uid="{FDFB2BED-E2BF-4A5C-9FF3-AEC738C02FD3}"/>
    <cellStyle name="Millares 40" xfId="5145" xr:uid="{89AAA9E8-2F0B-4DF4-A934-3B9397FE68A2}"/>
    <cellStyle name="Millares 40 10" xfId="7916" xr:uid="{B23E2121-FCB8-4EB5-B5E2-79575FE345C8}"/>
    <cellStyle name="Millares 40 10 2" xfId="13260" xr:uid="{2A6BAC34-1DA6-430D-8156-5C220C1E8310}"/>
    <cellStyle name="Millares 40 11" xfId="13259" xr:uid="{4ED3F41E-728B-48CA-9D09-5AF6C2FA3CBC}"/>
    <cellStyle name="Millares 40 12" xfId="10651" xr:uid="{F6E32B1E-E372-490C-9FED-60C8E2178F9F}"/>
    <cellStyle name="Millares 40 13" xfId="15886" xr:uid="{4E57575E-7103-46F1-B11F-A529F1D601F1}"/>
    <cellStyle name="Millares 40 14" xfId="17974" xr:uid="{32777617-8A17-46CB-BB76-DFE361CB7D82}"/>
    <cellStyle name="Millares 40 15" xfId="7915" xr:uid="{8DB187AC-BC4C-4DEA-85B8-308BFB7ACD6E}"/>
    <cellStyle name="Millares 40 2" xfId="5146" xr:uid="{B94122A9-4AA1-4732-9217-84EC8734F974}"/>
    <cellStyle name="Millares 40 2 2" xfId="13261" xr:uid="{D0CF7AE5-44A8-484C-8651-F0F1FFDEF8EE}"/>
    <cellStyle name="Millares 40 2 3" xfId="10652" xr:uid="{92E27839-921B-4B33-992C-A7490D5AA0BA}"/>
    <cellStyle name="Millares 40 2 4" xfId="15887" xr:uid="{13DAB1B5-73B4-4613-BFAA-CA2D7EABFA30}"/>
    <cellStyle name="Millares 40 2 5" xfId="17975" xr:uid="{8CC7AA98-091B-4A4C-A770-4DC1CD496A19}"/>
    <cellStyle name="Millares 40 2 6" xfId="7917" xr:uid="{584C5D34-7073-4BCE-BA46-AB4B616E929B}"/>
    <cellStyle name="Millares 40 3" xfId="5147" xr:uid="{7BC24F96-7A66-42B8-BFB8-F41BE07182AB}"/>
    <cellStyle name="Millares 40 3 2" xfId="5148" xr:uid="{417B8575-0DBC-4642-A2EA-B0F939CCCB03}"/>
    <cellStyle name="Millares 40 3 2 2" xfId="5149" xr:uid="{EC9B9B24-F2D1-4A93-8D3C-7BA46E6CBB6F}"/>
    <cellStyle name="Millares 40 3 2 2 2" xfId="13264" xr:uid="{9A434FBF-E571-4070-8697-8D8183F23ED1}"/>
    <cellStyle name="Millares 40 3 2 2 3" xfId="10655" xr:uid="{43534BC0-EAB1-485D-AC8D-7B308395964C}"/>
    <cellStyle name="Millares 40 3 2 2 4" xfId="15890" xr:uid="{F39ABD0D-D77F-4C76-9D55-8576209F93D4}"/>
    <cellStyle name="Millares 40 3 2 2 5" xfId="17978" xr:uid="{74ED84AF-BCEA-49AB-8337-82BA10A79EC4}"/>
    <cellStyle name="Millares 40 3 2 2 6" xfId="7920" xr:uid="{6E828EF7-D173-471E-BC33-23FE3D9CD3C8}"/>
    <cellStyle name="Millares 40 3 2 3" xfId="13263" xr:uid="{37CCCED7-ABA2-442C-B701-6BBA2D8AA876}"/>
    <cellStyle name="Millares 40 3 2 4" xfId="10654" xr:uid="{74645A64-EADA-4A6A-936A-73217D0EC8E7}"/>
    <cellStyle name="Millares 40 3 2 5" xfId="15889" xr:uid="{2D10BF65-F3C4-46DB-8AA9-8431901C79A5}"/>
    <cellStyle name="Millares 40 3 2 6" xfId="17977" xr:uid="{57C806F3-6164-4002-B765-AB207F143851}"/>
    <cellStyle name="Millares 40 3 2 7" xfId="7919" xr:uid="{3C1B2335-D57B-425B-A588-3E358E3E679D}"/>
    <cellStyle name="Millares 40 3 3" xfId="5150" xr:uid="{B2584047-34E2-4B99-B39A-2AE34C905F7D}"/>
    <cellStyle name="Millares 40 3 3 2" xfId="13265" xr:uid="{0EA5D068-8EA2-4C72-8115-23431DC0BBA7}"/>
    <cellStyle name="Millares 40 3 3 3" xfId="10656" xr:uid="{03404DB4-272E-4028-A30F-9F0A67585606}"/>
    <cellStyle name="Millares 40 3 3 4" xfId="15891" xr:uid="{203BB512-8C71-4AEB-8F1C-AF2D87CAD03B}"/>
    <cellStyle name="Millares 40 3 3 5" xfId="17979" xr:uid="{C9D12415-4D4C-45C6-986F-5CC528B9ED7D}"/>
    <cellStyle name="Millares 40 3 3 6" xfId="7921" xr:uid="{4EBA0ABC-FA46-4B40-AF71-045AB6D0C2CB}"/>
    <cellStyle name="Millares 40 3 4" xfId="5151" xr:uid="{90006856-1A13-42E4-AA9D-C56344D472B2}"/>
    <cellStyle name="Millares 40 3 4 2" xfId="13266" xr:uid="{13F4CAC5-53A7-47E1-AFF1-B74CDB583902}"/>
    <cellStyle name="Millares 40 3 4 3" xfId="10657" xr:uid="{A659A867-D063-422D-A623-3E6E9D81C9E9}"/>
    <cellStyle name="Millares 40 3 4 4" xfId="15892" xr:uid="{4C20B3F5-598F-4C4C-B59C-5492FEBDDDD6}"/>
    <cellStyle name="Millares 40 3 4 5" xfId="17980" xr:uid="{7DD9AAF5-73C3-420A-A8DE-8C21004CB838}"/>
    <cellStyle name="Millares 40 3 4 6" xfId="7922" xr:uid="{B0090ABB-16F6-4470-ACF3-9D719B464210}"/>
    <cellStyle name="Millares 40 3 5" xfId="13262" xr:uid="{DCC3D8BA-DCF9-4EDF-B637-D3D818E62871}"/>
    <cellStyle name="Millares 40 3 6" xfId="10653" xr:uid="{7151BAF8-AD61-493A-A310-57E49D2FEA08}"/>
    <cellStyle name="Millares 40 3 7" xfId="15888" xr:uid="{58E9D142-56B8-439D-B9B9-4480383FBA45}"/>
    <cellStyle name="Millares 40 3 8" xfId="17976" xr:uid="{FAEC668A-AF0C-49AC-B2F8-2A763E78AD20}"/>
    <cellStyle name="Millares 40 3 9" xfId="7918" xr:uid="{5F9CE8E7-5143-46B8-8104-FD45D1106342}"/>
    <cellStyle name="Millares 40 4" xfId="5152" xr:uid="{6BBF8EFD-1B73-4915-BD2D-E23DDFF06862}"/>
    <cellStyle name="Millares 40 4 2" xfId="5153" xr:uid="{885B3E1E-5934-4489-8013-B8A7B82A6191}"/>
    <cellStyle name="Millares 40 4 2 2" xfId="5154" xr:uid="{DA448840-F8F4-49B6-8DB4-73AB980E71B7}"/>
    <cellStyle name="Millares 40 4 2 2 2" xfId="13269" xr:uid="{994F5B3A-FCB8-4DDD-9784-B4E53D75E0F1}"/>
    <cellStyle name="Millares 40 4 2 2 3" xfId="10660" xr:uid="{40E0421F-4CFC-4EC1-A39C-42638BB12F92}"/>
    <cellStyle name="Millares 40 4 2 2 4" xfId="15895" xr:uid="{6823FD19-C109-48F7-98FB-A227E053EB2D}"/>
    <cellStyle name="Millares 40 4 2 2 5" xfId="17983" xr:uid="{DA38D50D-3F76-446E-8A5F-CA3DF6DC99E4}"/>
    <cellStyle name="Millares 40 4 2 2 6" xfId="7925" xr:uid="{8CDA777D-00F2-4C73-8525-981334A96B7F}"/>
    <cellStyle name="Millares 40 4 2 3" xfId="13268" xr:uid="{218A65E3-8790-4F60-B5B9-85D58B21F073}"/>
    <cellStyle name="Millares 40 4 2 4" xfId="10659" xr:uid="{F251C00C-B7FB-4743-9CC8-31FCD761FBE1}"/>
    <cellStyle name="Millares 40 4 2 5" xfId="15894" xr:uid="{691274D5-7F6D-445E-B149-BA98957838B5}"/>
    <cellStyle name="Millares 40 4 2 6" xfId="17982" xr:uid="{9EE630AB-A5F4-437C-A224-1C71770EEFFF}"/>
    <cellStyle name="Millares 40 4 2 7" xfId="7924" xr:uid="{39ADDE12-6715-44B5-9C7C-98EB0E142BAE}"/>
    <cellStyle name="Millares 40 4 3" xfId="5155" xr:uid="{E0C04D56-3B36-4D57-8776-5EDAA1B3926E}"/>
    <cellStyle name="Millares 40 4 3 2" xfId="13270" xr:uid="{60D4A825-5AAF-45C8-B30D-CFB76006DA0F}"/>
    <cellStyle name="Millares 40 4 3 3" xfId="10661" xr:uid="{92642A07-58D2-4F4E-A3EE-20DE27403CB9}"/>
    <cellStyle name="Millares 40 4 3 4" xfId="15896" xr:uid="{9048BFA8-5AB2-488C-9EEF-E1F8857E8CE6}"/>
    <cellStyle name="Millares 40 4 3 5" xfId="17984" xr:uid="{090974AF-40B1-45F6-98E1-A12B7D59432B}"/>
    <cellStyle name="Millares 40 4 3 6" xfId="7926" xr:uid="{E1C6DBEE-C27D-4043-94F0-0D07A404AA5F}"/>
    <cellStyle name="Millares 40 4 4" xfId="13267" xr:uid="{DAA7162A-FC70-455B-A3B9-647F162CC42A}"/>
    <cellStyle name="Millares 40 4 5" xfId="10658" xr:uid="{21D5AD26-43D2-42C7-833C-9EED91C39392}"/>
    <cellStyle name="Millares 40 4 6" xfId="15893" xr:uid="{E107971C-436B-4391-905C-4217FA0BA4A2}"/>
    <cellStyle name="Millares 40 4 7" xfId="17981" xr:uid="{F666DCC4-EEA6-4617-9128-251D74018E3F}"/>
    <cellStyle name="Millares 40 4 8" xfId="7923" xr:uid="{9AFF5F8C-14F8-4517-BD3D-3EAEF9EEDD1D}"/>
    <cellStyle name="Millares 40 5" xfId="5156" xr:uid="{D3CAFDB6-3D01-4D02-A90F-25B3F091C877}"/>
    <cellStyle name="Millares 40 5 2" xfId="5157" xr:uid="{D6812A31-2610-4B0C-B4DF-ADC52E989907}"/>
    <cellStyle name="Millares 40 5 2 2" xfId="13272" xr:uid="{E5166D6F-4F5F-453D-B2E2-68102393DD2D}"/>
    <cellStyle name="Millares 40 5 2 3" xfId="10663" xr:uid="{15751C20-0315-4566-B4E4-665FFE0E2043}"/>
    <cellStyle name="Millares 40 5 2 4" xfId="15898" xr:uid="{280A124C-81AB-4DE6-B095-890BF0D5C5D5}"/>
    <cellStyle name="Millares 40 5 2 5" xfId="17986" xr:uid="{634E230B-0D2C-441D-824E-08DACC93DE72}"/>
    <cellStyle name="Millares 40 5 2 6" xfId="7928" xr:uid="{9FD45FE4-045B-4CB2-8063-AEDB6B51FFC1}"/>
    <cellStyle name="Millares 40 5 3" xfId="13271" xr:uid="{C7853D08-F814-4627-A6A1-D6F58714DF6C}"/>
    <cellStyle name="Millares 40 5 4" xfId="10662" xr:uid="{1E7BEFBC-3189-4B72-95B9-2C3C2E2C5644}"/>
    <cellStyle name="Millares 40 5 5" xfId="15897" xr:uid="{C0E05CFE-A0C4-4F08-BD70-E368226620A9}"/>
    <cellStyle name="Millares 40 5 6" xfId="17985" xr:uid="{DAF93DA1-1ACC-40BB-8A1E-0FC44B5ADD9D}"/>
    <cellStyle name="Millares 40 5 7" xfId="7927" xr:uid="{DA05777A-2C6B-4F8E-A42E-CFCB5EC625B8}"/>
    <cellStyle name="Millares 40 6" xfId="5158" xr:uid="{CD1E48BA-3468-4AA1-BE89-5E876DF10A7F}"/>
    <cellStyle name="Millares 40 6 2" xfId="5159" xr:uid="{3B569747-D0FA-47CB-AEDD-D43D7D5D0AF3}"/>
    <cellStyle name="Millares 40 6 2 2" xfId="13274" xr:uid="{00C1D03B-7B4B-4398-88CB-020FDBF1961B}"/>
    <cellStyle name="Millares 40 6 2 3" xfId="10665" xr:uid="{F3500804-521F-449D-A783-BD9EB3DA60B8}"/>
    <cellStyle name="Millares 40 6 2 4" xfId="15900" xr:uid="{14E93E54-BAC1-405F-9638-E9392C3DA4C3}"/>
    <cellStyle name="Millares 40 6 2 5" xfId="17988" xr:uid="{9796EAAA-3566-41FB-BF33-6D26251C58B8}"/>
    <cellStyle name="Millares 40 6 2 6" xfId="7930" xr:uid="{10A0AE19-414D-4371-80C7-59F428213DC0}"/>
    <cellStyle name="Millares 40 6 3" xfId="13273" xr:uid="{5A0FD317-14A1-49F6-ABAA-5CC5A14232A9}"/>
    <cellStyle name="Millares 40 6 4" xfId="10664" xr:uid="{8832BCE0-BD79-4FC5-B79D-08B58982A4EA}"/>
    <cellStyle name="Millares 40 6 5" xfId="15899" xr:uid="{F3D09F4A-CBDC-4476-8E00-C7815AD77C96}"/>
    <cellStyle name="Millares 40 6 6" xfId="17987" xr:uid="{AD31FC0E-9431-4965-9D3F-E8DCAEE08646}"/>
    <cellStyle name="Millares 40 6 7" xfId="7929" xr:uid="{5D15DDA4-BA97-4C46-855B-6242F01FB7A3}"/>
    <cellStyle name="Millares 40 7" xfId="5160" xr:uid="{0B69D4CE-001A-46F6-BCD6-6D6AC13C422F}"/>
    <cellStyle name="Millares 40 7 2" xfId="13275" xr:uid="{EBAC2E08-BA6C-4D1E-A687-BA097C886EF4}"/>
    <cellStyle name="Millares 40 7 3" xfId="10666" xr:uid="{1026AFE0-2E89-4A79-8F63-9C6FAA8F0D66}"/>
    <cellStyle name="Millares 40 7 4" xfId="15901" xr:uid="{4C881171-3A5F-49B8-A44A-BC6D694C5857}"/>
    <cellStyle name="Millares 40 7 5" xfId="17989" xr:uid="{AC6057EE-6519-4129-A4E7-4A687CBA8AD0}"/>
    <cellStyle name="Millares 40 7 6" xfId="7931" xr:uid="{7B33FB48-D146-410C-B413-E547F42AEC79}"/>
    <cellStyle name="Millares 40 8" xfId="5161" xr:uid="{D56038E1-E23E-4D04-81BA-41D81CA331C1}"/>
    <cellStyle name="Millares 40 8 2" xfId="13276" xr:uid="{70D05249-05BD-439D-B5A7-0FDCC6A9F001}"/>
    <cellStyle name="Millares 40 8 3" xfId="12557" xr:uid="{80D1607D-D92D-4208-BB48-DB0DC3408B63}"/>
    <cellStyle name="Millares 40 8 4" xfId="17990" xr:uid="{E8BCCB01-A553-40A1-9313-7ABFC380BC07}"/>
    <cellStyle name="Millares 40 8 5" xfId="7932" xr:uid="{BD241E91-04FB-4496-AAEA-D6E7DCD8989D}"/>
    <cellStyle name="Millares 40 9" xfId="7247" xr:uid="{74C8AE84-1EBC-4B9E-B77E-473EE97DF0FC}"/>
    <cellStyle name="Millares 40 9 2" xfId="13277" xr:uid="{2C7A43AE-7B8B-465E-825C-CC210BDF922C}"/>
    <cellStyle name="Millares 40 9 3" xfId="20055" xr:uid="{553D81E2-460B-419A-84F0-5C93297631CE}"/>
    <cellStyle name="Millares 40 9 4" xfId="7933" xr:uid="{C49F7CF5-F891-4C1C-84B9-45C9EDA9C2AD}"/>
    <cellStyle name="Millares 400" xfId="5162" xr:uid="{1068BC9D-E689-46B3-AA7E-B77687399A6B}"/>
    <cellStyle name="Millares 400 2" xfId="13278" xr:uid="{AF6D0708-3C27-42A9-A5D3-9F9BE1159F03}"/>
    <cellStyle name="Millares 400 3" xfId="10667" xr:uid="{DD325A6E-F403-4774-8206-11F30FB17229}"/>
    <cellStyle name="Millares 400 4" xfId="15902" xr:uid="{ECD61C27-15B4-4CDD-B9EB-4D6ABD558C96}"/>
    <cellStyle name="Millares 400 5" xfId="17991" xr:uid="{289EED34-2D0A-4B08-82EC-1452D0AE9998}"/>
    <cellStyle name="Millares 400 6" xfId="7934" xr:uid="{7885FE9B-A3E5-41E1-8E4D-50D5CB1AF391}"/>
    <cellStyle name="Millares 401" xfId="5163" xr:uid="{DA9A2D62-370A-49D9-B996-53F49917ADB6}"/>
    <cellStyle name="Millares 401 2" xfId="13279" xr:uid="{50186619-D191-498D-AAE1-90B4C6769BFF}"/>
    <cellStyle name="Millares 401 3" xfId="10668" xr:uid="{7CB78953-E54F-4A6B-A200-E24B96D1AC00}"/>
    <cellStyle name="Millares 401 4" xfId="15903" xr:uid="{029A8A07-92C2-4F58-9B4D-51193B8E1C18}"/>
    <cellStyle name="Millares 401 5" xfId="17992" xr:uid="{9A0EDE65-9975-40C7-AD4E-8BD04BE42A06}"/>
    <cellStyle name="Millares 401 6" xfId="7935" xr:uid="{BB2D7853-A2EB-4FAF-A8CB-7F68A165B1F8}"/>
    <cellStyle name="Millares 402" xfId="5164" xr:uid="{9FB57CA2-D51B-419D-B963-02880DB72876}"/>
    <cellStyle name="Millares 402 2" xfId="13280" xr:uid="{BFC9E3F8-956A-4422-AC1E-EB693C61ACEF}"/>
    <cellStyle name="Millares 402 3" xfId="10669" xr:uid="{E772C4E4-0859-417C-AF23-5451022EEF8C}"/>
    <cellStyle name="Millares 402 4" xfId="15904" xr:uid="{E599B0FB-FB52-4280-BA85-E7C810244C98}"/>
    <cellStyle name="Millares 402 5" xfId="17993" xr:uid="{63FCE791-882F-4B21-B429-B283EF6DB984}"/>
    <cellStyle name="Millares 402 6" xfId="7936" xr:uid="{5D36CD01-6C84-4603-8911-0FFD8111D9A5}"/>
    <cellStyle name="Millares 403" xfId="5165" xr:uid="{5A079AAC-63D6-4F2F-BD1C-608C141A1DA2}"/>
    <cellStyle name="Millares 403 2" xfId="13281" xr:uid="{95CF7ED0-F881-40EE-8273-2F572774896A}"/>
    <cellStyle name="Millares 403 3" xfId="10670" xr:uid="{6AB537C3-F3D6-4B77-B5E9-9C48F5C3EF03}"/>
    <cellStyle name="Millares 403 4" xfId="15905" xr:uid="{701A6256-8ABB-4001-9C99-F8F74980D1FC}"/>
    <cellStyle name="Millares 403 5" xfId="17994" xr:uid="{B0DC32B4-E0DF-4246-8B9D-A2FEE0ED0BE1}"/>
    <cellStyle name="Millares 403 6" xfId="7937" xr:uid="{3F942B27-8EDD-4130-851B-F29888F2D390}"/>
    <cellStyle name="Millares 404" xfId="5166" xr:uid="{2C042297-25F0-424E-81C0-E67ED8B12F5C}"/>
    <cellStyle name="Millares 404 2" xfId="13282" xr:uid="{DECB3407-E25E-4E4E-9CA6-4C67CF492CE5}"/>
    <cellStyle name="Millares 404 3" xfId="10671" xr:uid="{96746E0F-D16A-41C1-8B11-BDEBD84275CA}"/>
    <cellStyle name="Millares 404 4" xfId="15906" xr:uid="{BCE81062-D052-4383-AC79-F9D9E8324A25}"/>
    <cellStyle name="Millares 404 5" xfId="17995" xr:uid="{CABE4F09-A0D4-4065-AE4D-0018CE62512D}"/>
    <cellStyle name="Millares 404 6" xfId="7938" xr:uid="{C1E9AC4F-D68D-412C-B91C-467E67F43980}"/>
    <cellStyle name="Millares 405" xfId="5167" xr:uid="{8685F82B-60E1-4A5E-83DD-B56A3143BAB5}"/>
    <cellStyle name="Millares 405 2" xfId="13283" xr:uid="{17B96D40-9A79-43AB-88FF-2112264EA8E9}"/>
    <cellStyle name="Millares 405 3" xfId="10672" xr:uid="{594FB9A3-540B-4620-B589-AE9B1A569078}"/>
    <cellStyle name="Millares 405 4" xfId="15907" xr:uid="{9987AE7C-0FC0-4743-AB11-7B4415D38FAB}"/>
    <cellStyle name="Millares 405 5" xfId="17996" xr:uid="{D4AE42E5-29A0-40C5-8EFA-38C3DBDBC84B}"/>
    <cellStyle name="Millares 405 6" xfId="7939" xr:uid="{F79B3D6D-2325-4053-A3B7-DBDB9C4CA79C}"/>
    <cellStyle name="Millares 406" xfId="5168" xr:uid="{4885F32F-2D43-4456-A667-6C7032CC5EEF}"/>
    <cellStyle name="Millares 406 2" xfId="13284" xr:uid="{292950B9-8E95-4CB1-9985-6D2DB65F6364}"/>
    <cellStyle name="Millares 406 3" xfId="10673" xr:uid="{E90C221F-B583-4C53-9E36-2D60225F2389}"/>
    <cellStyle name="Millares 406 4" xfId="15908" xr:uid="{2D4C5A08-E0F0-47E1-A0A4-969ECC30DFA3}"/>
    <cellStyle name="Millares 406 5" xfId="17997" xr:uid="{97A4F6B7-B772-41D2-B9A3-952FEF5135A0}"/>
    <cellStyle name="Millares 406 6" xfId="7940" xr:uid="{5ADD193C-1FAB-4B6D-A848-09279C7D617A}"/>
    <cellStyle name="Millares 407" xfId="5169" xr:uid="{E913913A-0DA0-46CC-A6DB-A6F42DB98AB8}"/>
    <cellStyle name="Millares 407 2" xfId="13285" xr:uid="{070E3E36-C477-4C33-A842-FBC3E3467DAA}"/>
    <cellStyle name="Millares 407 3" xfId="10674" xr:uid="{CDC68848-2A5A-4795-BE6C-91435B7ECC87}"/>
    <cellStyle name="Millares 407 4" xfId="15909" xr:uid="{4687AB20-96E2-4F77-BE94-91BBB6CDB8AF}"/>
    <cellStyle name="Millares 407 5" xfId="17998" xr:uid="{6992AC2F-EE29-4F3B-9B9D-1A86517B2890}"/>
    <cellStyle name="Millares 407 6" xfId="7941" xr:uid="{02058C1E-2370-4844-94E2-7F5483C03D15}"/>
    <cellStyle name="Millares 408" xfId="5170" xr:uid="{7B413811-4480-414A-BE6B-854EA0ABAD3F}"/>
    <cellStyle name="Millares 408 2" xfId="13286" xr:uid="{175DF94D-3610-4069-882F-95D3F8E77DDE}"/>
    <cellStyle name="Millares 408 3" xfId="10675" xr:uid="{9866F97D-4622-42CE-AE6B-00A24762D2C8}"/>
    <cellStyle name="Millares 408 4" xfId="15910" xr:uid="{EBA5B5F4-C63B-4746-9FD7-1C005209D208}"/>
    <cellStyle name="Millares 408 5" xfId="17999" xr:uid="{B2FF4C8A-628A-4882-9CE6-CE2D76A44F35}"/>
    <cellStyle name="Millares 408 6" xfId="7942" xr:uid="{FBDFAF10-7192-4236-A7AC-7C268DBFDE4F}"/>
    <cellStyle name="Millares 409" xfId="5171" xr:uid="{8E77C358-20B1-43C4-945C-4D4C4351F594}"/>
    <cellStyle name="Millares 409 2" xfId="13287" xr:uid="{246FFB13-AA66-4AEE-BABF-D2317CF2C30A}"/>
    <cellStyle name="Millares 409 3" xfId="10676" xr:uid="{5DB864E5-9C7C-46D5-AFFA-7174A9C45CD7}"/>
    <cellStyle name="Millares 409 4" xfId="15911" xr:uid="{52AFCAB8-BC09-46BC-B6B7-A7F60C04F4CF}"/>
    <cellStyle name="Millares 409 5" xfId="18000" xr:uid="{4D2CD6C0-B265-43A5-BDB0-38ADC10C8FEC}"/>
    <cellStyle name="Millares 409 6" xfId="7943" xr:uid="{FACEAAEB-414B-406B-83AA-AA8D7C112395}"/>
    <cellStyle name="Millares 41" xfId="5172" xr:uid="{1CA6FB75-38CD-4272-B937-39C91CE8C11A}"/>
    <cellStyle name="Millares 41 10" xfId="15912" xr:uid="{6DA9CC92-A860-4C90-AE4C-FCF96FB300B1}"/>
    <cellStyle name="Millares 41 11" xfId="18001" xr:uid="{BD91A61A-8867-46D3-9101-96B9F125EEC5}"/>
    <cellStyle name="Millares 41 12" xfId="7944" xr:uid="{8D9C2994-23AB-4A50-9F05-4B7E67CAA2C7}"/>
    <cellStyle name="Millares 41 2" xfId="5173" xr:uid="{E61B18DF-6172-4348-A8CF-2DC98E7D2360}"/>
    <cellStyle name="Millares 41 2 2" xfId="13289" xr:uid="{E74E1F7C-5BBF-4F07-85B6-AA6576E2F45C}"/>
    <cellStyle name="Millares 41 2 3" xfId="10678" xr:uid="{60DFABC2-8B97-4789-820E-4AC8330EE854}"/>
    <cellStyle name="Millares 41 2 4" xfId="15913" xr:uid="{F07B58BD-CF6C-41CD-BAB0-2EBFCBC6B3CE}"/>
    <cellStyle name="Millares 41 2 5" xfId="18002" xr:uid="{29731273-4B01-4620-AB5C-A50FCF8946DB}"/>
    <cellStyle name="Millares 41 2 6" xfId="7945" xr:uid="{D76C8488-AFAC-435F-B82B-A6454DA4B941}"/>
    <cellStyle name="Millares 41 3" xfId="5174" xr:uid="{A204445A-192B-4078-9F58-A867911A539E}"/>
    <cellStyle name="Millares 41 3 2" xfId="13290" xr:uid="{F1910DE8-9B09-46A6-9779-6F43313F339E}"/>
    <cellStyle name="Millares 41 3 3" xfId="10679" xr:uid="{65B31C2E-32C1-4631-9BF9-EB10DFB11C1B}"/>
    <cellStyle name="Millares 41 3 4" xfId="15914" xr:uid="{8EBEB50B-8E71-4021-9528-BC65FA2F854F}"/>
    <cellStyle name="Millares 41 3 5" xfId="18003" xr:uid="{1C72E6F5-5401-426D-9F93-BA017A948F28}"/>
    <cellStyle name="Millares 41 3 6" xfId="7946" xr:uid="{6EC3F1DC-194A-4880-83F1-0DCD2FD18763}"/>
    <cellStyle name="Millares 41 4" xfId="5175" xr:uid="{E49DF624-D834-45A9-BF6E-073A993EB517}"/>
    <cellStyle name="Millares 41 4 2" xfId="13291" xr:uid="{FD7EF47A-3B45-4C54-935D-CE3E74E603C8}"/>
    <cellStyle name="Millares 41 4 3" xfId="10680" xr:uid="{289D0A1A-6CE6-485F-A730-FCC87782BF8A}"/>
    <cellStyle name="Millares 41 4 4" xfId="15915" xr:uid="{2EA5DF55-9D44-4C69-82C0-AC4684BC94E1}"/>
    <cellStyle name="Millares 41 4 5" xfId="18004" xr:uid="{EB2D12B9-1F1C-4640-84E0-44B1915536AF}"/>
    <cellStyle name="Millares 41 4 6" xfId="7947" xr:uid="{C371EECF-7025-4809-974A-8023163C88E7}"/>
    <cellStyle name="Millares 41 5" xfId="5176" xr:uid="{B8E0E2F6-F7F4-4D49-ACF1-75AE883C46CA}"/>
    <cellStyle name="Millares 41 5 2" xfId="13292" xr:uid="{C993B225-AACA-4384-90EB-6F2E7CBDFD9E}"/>
    <cellStyle name="Millares 41 5 3" xfId="12558" xr:uid="{7F7E99D5-06E1-4BD9-8040-0E1C687F0FC5}"/>
    <cellStyle name="Millares 41 5 4" xfId="18005" xr:uid="{8F9FC9D4-7D13-4D4A-832D-8BD14C17C797}"/>
    <cellStyle name="Millares 41 5 5" xfId="7948" xr:uid="{9A2FBD40-8A7F-40A8-AAEA-02789FC80FBE}"/>
    <cellStyle name="Millares 41 6" xfId="7248" xr:uid="{88AC81BE-0002-43B8-8199-9859737FA40A}"/>
    <cellStyle name="Millares 41 6 2" xfId="13293" xr:uid="{860EF0FC-19C0-4BB9-8200-75227899E123}"/>
    <cellStyle name="Millares 41 6 3" xfId="20056" xr:uid="{FC265FF1-087C-4027-B726-0C03F09AB722}"/>
    <cellStyle name="Millares 41 6 4" xfId="7949" xr:uid="{27260DAD-6F32-4A13-8D93-077D48F3D105}"/>
    <cellStyle name="Millares 41 7" xfId="7950" xr:uid="{83221A9F-7205-46DC-BBAB-08BBC3D079DA}"/>
    <cellStyle name="Millares 41 7 2" xfId="13294" xr:uid="{E784739B-293B-4EA8-B29E-CFE24A022A15}"/>
    <cellStyle name="Millares 41 8" xfId="13288" xr:uid="{83CF0878-83B3-47CC-A6D8-2D8339F82104}"/>
    <cellStyle name="Millares 41 9" xfId="10677" xr:uid="{7CDF517E-F0D0-426D-A424-88143ADCC176}"/>
    <cellStyle name="Millares 410" xfId="5177" xr:uid="{8721C8C8-F2D5-4D61-8191-2A117D5A2A69}"/>
    <cellStyle name="Millares 410 2" xfId="13295" xr:uid="{8D4ECB1C-A5A5-4DB7-BEF0-1F7323BCB55E}"/>
    <cellStyle name="Millares 410 3" xfId="10681" xr:uid="{9D5ACC8A-1C12-49FC-BBD8-610B720D84DA}"/>
    <cellStyle name="Millares 410 4" xfId="15916" xr:uid="{F2833277-DCCD-4368-9809-B785C0114551}"/>
    <cellStyle name="Millares 410 5" xfId="18006" xr:uid="{355DC463-8891-4E7D-8617-B24B5F9F0BB7}"/>
    <cellStyle name="Millares 410 6" xfId="7951" xr:uid="{AE0D83D4-5C17-452A-BFFE-7A47BD207BB1}"/>
    <cellStyle name="Millares 411" xfId="5178" xr:uid="{9F1EB9E6-C145-4E67-9454-DCB2F88729B6}"/>
    <cellStyle name="Millares 411 2" xfId="13296" xr:uid="{6029E9A8-5764-4260-A0A6-D6157722FEEA}"/>
    <cellStyle name="Millares 411 3" xfId="10682" xr:uid="{A9EDD048-6787-4F49-B03B-DF3B86F92F17}"/>
    <cellStyle name="Millares 411 4" xfId="15917" xr:uid="{61FDF7B3-1C54-463B-9D63-C8FD06F3ABDB}"/>
    <cellStyle name="Millares 411 5" xfId="18007" xr:uid="{AF14664D-0A7E-4A58-BED3-117017FE292C}"/>
    <cellStyle name="Millares 411 6" xfId="7952" xr:uid="{D9EFCE9F-A226-481D-8BA1-6E61E6BBCA04}"/>
    <cellStyle name="Millares 412" xfId="5179" xr:uid="{F8A4C880-F35F-46CE-B4F0-116380A02897}"/>
    <cellStyle name="Millares 412 2" xfId="13297" xr:uid="{685C84F6-77EC-48B7-9847-92D248521564}"/>
    <cellStyle name="Millares 412 3" xfId="10683" xr:uid="{851525C1-C60E-4FE1-9A2A-398A12ECB034}"/>
    <cellStyle name="Millares 412 4" xfId="15918" xr:uid="{91981A27-0FF5-42CB-9E81-35F51F9EAFE1}"/>
    <cellStyle name="Millares 412 5" xfId="18008" xr:uid="{32243010-758A-42AD-8EBC-98E146BA7704}"/>
    <cellStyle name="Millares 412 6" xfId="7953" xr:uid="{553B675A-64A0-4C29-94BA-FCA8DF874068}"/>
    <cellStyle name="Millares 413" xfId="5180" xr:uid="{52E42575-2279-442E-925B-0A9F5E2E41AC}"/>
    <cellStyle name="Millares 413 2" xfId="13298" xr:uid="{93786337-4077-4B92-8911-18E7CE803418}"/>
    <cellStyle name="Millares 413 3" xfId="10684" xr:uid="{ECED34EE-FEA1-4B65-972A-534CA181F42C}"/>
    <cellStyle name="Millares 413 4" xfId="15919" xr:uid="{3B64117B-A16A-48BF-A39F-388F52558281}"/>
    <cellStyle name="Millares 413 5" xfId="18009" xr:uid="{546AD56D-29C7-4C59-86A2-9E2CA9796D64}"/>
    <cellStyle name="Millares 413 6" xfId="7954" xr:uid="{ADD3504D-0A2D-4809-B371-558919AB9459}"/>
    <cellStyle name="Millares 414" xfId="5181" xr:uid="{19C62C8B-F26C-4EBF-8008-9ED1601B5125}"/>
    <cellStyle name="Millares 414 2" xfId="13299" xr:uid="{D0740FCA-D710-4B88-9279-E13CA2B2CDE3}"/>
    <cellStyle name="Millares 414 3" xfId="10685" xr:uid="{DF3125BC-A314-4703-996A-A419B5D463C4}"/>
    <cellStyle name="Millares 414 4" xfId="15920" xr:uid="{3E994115-C443-4E8C-86FC-541EB47FD7C0}"/>
    <cellStyle name="Millares 414 5" xfId="18010" xr:uid="{63DB3ED8-807E-42C3-BC23-BEB5B7A5FC46}"/>
    <cellStyle name="Millares 414 6" xfId="7955" xr:uid="{16E28D0B-54C4-4367-91D1-9953F849C7C5}"/>
    <cellStyle name="Millares 415" xfId="5182" xr:uid="{8FAA3C7B-150A-4713-931C-B377A89C180B}"/>
    <cellStyle name="Millares 415 2" xfId="13300" xr:uid="{4C095E89-1A36-4FB5-B47A-50BB7F201AB8}"/>
    <cellStyle name="Millares 415 3" xfId="12533" xr:uid="{48780414-0864-49B8-8C8D-468A1AF9D5AA}"/>
    <cellStyle name="Millares 415 3 2" xfId="21785" xr:uid="{E66F4062-658A-4C84-9C2B-C2313A6A98EB}"/>
    <cellStyle name="Millares 415 3 2 2" xfId="27341" xr:uid="{097424D9-EBC1-451F-9391-05B78EE5A196}"/>
    <cellStyle name="Millares 415 3 2 3" xfId="32835" xr:uid="{D912ADCA-762B-466C-80C6-6EB7280D222A}"/>
    <cellStyle name="Millares 415 3 2 4" xfId="38319" xr:uid="{10F9F2E2-B9EE-4E8F-8055-D5DEDB97B53E}"/>
    <cellStyle name="Millares 415 3 3" xfId="24612" xr:uid="{90CC16D9-8263-416E-9C87-9D2FA93FBEC4}"/>
    <cellStyle name="Millares 415 3 4" xfId="30106" xr:uid="{0FF97A75-F0C0-4429-A503-29841B445610}"/>
    <cellStyle name="Millares 415 3 5" xfId="35590" xr:uid="{DFFFF825-E241-4F9C-9D15-B221CA6FBB61}"/>
    <cellStyle name="Millares 415 4" xfId="18011" xr:uid="{1E8A5B43-0D35-4AA0-B0A3-654B783D3AE0}"/>
    <cellStyle name="Millares 415 5" xfId="7956" xr:uid="{88798526-2163-4EDE-B52E-A30A89C96189}"/>
    <cellStyle name="Millares 416" xfId="5183" xr:uid="{3970DE72-C2CB-47F3-822B-7A8F37D6BED4}"/>
    <cellStyle name="Millares 416 2" xfId="13301" xr:uid="{D04A9BE7-5616-404D-B0BA-071E9543F38C}"/>
    <cellStyle name="Millares 416 3" xfId="10532" xr:uid="{91C945C5-1AEA-4CC7-B5D8-327EC6E173C2}"/>
    <cellStyle name="Millares 416 3 2" xfId="21777" xr:uid="{DC4C1AD7-809B-45B7-931D-B44CDCC8FDF8}"/>
    <cellStyle name="Millares 416 3 2 2" xfId="27333" xr:uid="{FF99323E-03A2-4A65-A63D-30F31D2B92BE}"/>
    <cellStyle name="Millares 416 3 2 3" xfId="32827" xr:uid="{D7FA534F-2499-4076-8852-D5F42FB02FD3}"/>
    <cellStyle name="Millares 416 3 2 4" xfId="38311" xr:uid="{7DEB7D50-322F-4E45-90C1-072AC52A08C0}"/>
    <cellStyle name="Millares 416 3 3" xfId="24604" xr:uid="{AAB8CA5E-2FA1-4BB6-A3DC-CEDE95C8A7AD}"/>
    <cellStyle name="Millares 416 3 4" xfId="30098" xr:uid="{7EBD94B9-8E44-4048-B905-D858A784435F}"/>
    <cellStyle name="Millares 416 3 5" xfId="35582" xr:uid="{A6C946D7-E6EB-4AA3-9C0C-A388F3BC9FBE}"/>
    <cellStyle name="Millares 416 4" xfId="18012" xr:uid="{7260BD60-96C1-4B36-AE63-BC32C80B1BC6}"/>
    <cellStyle name="Millares 416 5" xfId="7957" xr:uid="{139D6679-53DE-4DCE-9856-AEEE7829FC80}"/>
    <cellStyle name="Millares 417" xfId="5184" xr:uid="{08F6F011-15A5-4614-9503-2B4F4DCE42F8}"/>
    <cellStyle name="Millares 417 2" xfId="13302" xr:uid="{8A22C1E6-671C-4DA9-8A6B-C19548BDAD2C}"/>
    <cellStyle name="Millares 417 3" xfId="10517" xr:uid="{F4481500-A152-4B6D-917F-F5071EE72136}"/>
    <cellStyle name="Millares 417 3 2" xfId="21765" xr:uid="{2018641A-B6B6-414F-9848-CF5166D6445B}"/>
    <cellStyle name="Millares 417 3 2 2" xfId="27321" xr:uid="{664AF2DF-80FF-4507-BB2C-DDB2E3960221}"/>
    <cellStyle name="Millares 417 3 2 3" xfId="32815" xr:uid="{6AF75881-50E1-41AD-8018-06F013676067}"/>
    <cellStyle name="Millares 417 3 2 4" xfId="38299" xr:uid="{99F08A63-ED32-4F5E-AF0F-EBFCE482182B}"/>
    <cellStyle name="Millares 417 3 3" xfId="24592" xr:uid="{B68B01FC-2F72-4574-B157-E3B7C415C505}"/>
    <cellStyle name="Millares 417 3 4" xfId="30086" xr:uid="{E53A3E7B-6D2D-4CC8-BBC6-F9B89F3F5E0F}"/>
    <cellStyle name="Millares 417 3 5" xfId="35570" xr:uid="{53E9B20F-7C91-420D-9A61-CE5F7245D2CE}"/>
    <cellStyle name="Millares 417 4" xfId="18013" xr:uid="{0FCBD3E5-BD96-4C8E-B865-EF4E2A3FC2E7}"/>
    <cellStyle name="Millares 417 5" xfId="7958" xr:uid="{DFF3FF8E-0C8A-4D41-B601-01DCCD33B7FC}"/>
    <cellStyle name="Millares 418" xfId="7959" xr:uid="{6FEF9EDE-D0F8-4B5A-8C17-9F43454FBB09}"/>
    <cellStyle name="Millares 418 2" xfId="13303" xr:uid="{ABD04846-5E8B-470D-B9A1-8AA77CD307C5}"/>
    <cellStyle name="Millares 418 3" xfId="10531" xr:uid="{72BD6C8A-F0B8-4372-8786-F5A787BA1E58}"/>
    <cellStyle name="Millares 418 3 2" xfId="21776" xr:uid="{A9B8C6E3-86D7-4A7F-A3BD-4E49CB8B96F2}"/>
    <cellStyle name="Millares 418 3 2 2" xfId="27332" xr:uid="{D34999A7-5089-4404-BC97-D80FE817A0AB}"/>
    <cellStyle name="Millares 418 3 2 3" xfId="32826" xr:uid="{F37D92EB-B963-464D-A719-CE81D9DE3930}"/>
    <cellStyle name="Millares 418 3 2 4" xfId="38310" xr:uid="{13C2E756-5704-47EF-8AFF-8EC50182A7AD}"/>
    <cellStyle name="Millares 418 3 3" xfId="24603" xr:uid="{7B764D05-9CBB-4BAE-B82C-691C1BE77C55}"/>
    <cellStyle name="Millares 418 3 4" xfId="30097" xr:uid="{18B476B4-D50D-4D7F-BC09-2A988DEEB5B2}"/>
    <cellStyle name="Millares 418 3 5" xfId="35581" xr:uid="{82C2B8AE-4AB1-48AE-BA7F-5254BB957CA7}"/>
    <cellStyle name="Millares 419" xfId="7960" xr:uid="{806861BB-659E-4D99-A552-AFD8883AC0EB}"/>
    <cellStyle name="Millares 419 2" xfId="13304" xr:uid="{A61CF685-28F1-44E7-8D01-E963FF3D0121}"/>
    <cellStyle name="Millares 419 3" xfId="10519" xr:uid="{B0F03593-1449-4111-BB40-F0809C00F2C0}"/>
    <cellStyle name="Millares 419 3 2" xfId="21767" xr:uid="{E68D60F4-D32A-497D-9E9B-4E46AFB925B9}"/>
    <cellStyle name="Millares 419 3 2 2" xfId="27323" xr:uid="{2911649F-535B-472E-9EDD-CB589AC14649}"/>
    <cellStyle name="Millares 419 3 2 3" xfId="32817" xr:uid="{9F978612-354D-41EE-85A5-06C13AF55142}"/>
    <cellStyle name="Millares 419 3 2 4" xfId="38301" xr:uid="{57566283-2B1A-4321-B383-9F8F5BEE138D}"/>
    <cellStyle name="Millares 419 3 3" xfId="24594" xr:uid="{842F1C3E-DC03-4737-B844-5A6957477500}"/>
    <cellStyle name="Millares 419 3 4" xfId="30088" xr:uid="{3B10A58B-74A0-40DB-A536-641112566A13}"/>
    <cellStyle name="Millares 419 3 5" xfId="35572" xr:uid="{5C192257-9674-4ACA-BB3B-7877EFD715B5}"/>
    <cellStyle name="Millares 42" xfId="5185" xr:uid="{A99A70AE-1227-4ACF-A15C-DB5915A58597}"/>
    <cellStyle name="Millares 42 10" xfId="7962" xr:uid="{4FF726D5-ACFE-4B38-A046-5F415C23E6F3}"/>
    <cellStyle name="Millares 42 10 2" xfId="13306" xr:uid="{792F91DF-E701-4D73-805E-FC867D97470C}"/>
    <cellStyle name="Millares 42 11" xfId="13305" xr:uid="{04112BF8-BF83-4CF4-9F5F-E913CB5C649A}"/>
    <cellStyle name="Millares 42 12" xfId="10686" xr:uid="{53506697-293E-4A6E-969C-332BA3EEE394}"/>
    <cellStyle name="Millares 42 13" xfId="15921" xr:uid="{7DE687D7-06CF-4B7F-8494-862E772939A7}"/>
    <cellStyle name="Millares 42 14" xfId="18014" xr:uid="{985CABC4-E0A9-41CC-A5A9-1CD5F2A56F87}"/>
    <cellStyle name="Millares 42 15" xfId="7961" xr:uid="{FF2DCD54-D954-4AF1-B628-D6841B863DD9}"/>
    <cellStyle name="Millares 42 2" xfId="5186" xr:uid="{82734F7E-8A2C-41F9-8B1D-E6D3D3E27712}"/>
    <cellStyle name="Millares 42 2 2" xfId="13307" xr:uid="{98C5A975-D581-41D3-BA88-9612A8A9A8AA}"/>
    <cellStyle name="Millares 42 2 3" xfId="10687" xr:uid="{8548B065-FF09-4B07-897F-C3EFF83FA140}"/>
    <cellStyle name="Millares 42 2 4" xfId="15922" xr:uid="{E51C3F73-6C73-47C1-B26B-D0D372DF4830}"/>
    <cellStyle name="Millares 42 2 5" xfId="18015" xr:uid="{0D4F8A61-FD73-45CA-8274-E54F067757F3}"/>
    <cellStyle name="Millares 42 2 6" xfId="7963" xr:uid="{7AA6780A-042B-4281-AAFA-E5952139DE14}"/>
    <cellStyle name="Millares 42 3" xfId="5187" xr:uid="{E3F8A9E6-03EF-4A13-A0B3-7E678312A267}"/>
    <cellStyle name="Millares 42 3 2" xfId="5188" xr:uid="{CAF5FFF5-0339-46E6-811E-8D47B73E855C}"/>
    <cellStyle name="Millares 42 3 2 2" xfId="5189" xr:uid="{3E59ACFB-35BF-4955-A5F6-BE310017F73F}"/>
    <cellStyle name="Millares 42 3 2 2 2" xfId="13310" xr:uid="{4E79F0AD-566E-4155-8B55-2BBB8AC277AB}"/>
    <cellStyle name="Millares 42 3 2 2 3" xfId="10690" xr:uid="{BC5EC3E0-68EF-474E-8294-20AA096DF393}"/>
    <cellStyle name="Millares 42 3 2 2 4" xfId="15925" xr:uid="{EC2CE632-7E5C-46F4-AFD7-9A809A6FA7AF}"/>
    <cellStyle name="Millares 42 3 2 2 5" xfId="18018" xr:uid="{EB473C14-9F42-4AF3-A438-8AF7D98BA68C}"/>
    <cellStyle name="Millares 42 3 2 2 6" xfId="7966" xr:uid="{4669CF8B-EEEF-4D5B-A300-FF53C71D8756}"/>
    <cellStyle name="Millares 42 3 2 3" xfId="13309" xr:uid="{DB2B36C0-1039-4668-94EC-8BEF5DBFCEEE}"/>
    <cellStyle name="Millares 42 3 2 4" xfId="10689" xr:uid="{E3B4BA11-93B6-4633-A7D4-674D35F86D20}"/>
    <cellStyle name="Millares 42 3 2 5" xfId="15924" xr:uid="{0E7E20AC-D3F1-49A6-802F-B11114F96007}"/>
    <cellStyle name="Millares 42 3 2 6" xfId="18017" xr:uid="{AC03FD94-0EB4-4D95-94B8-6CBC3141C0D7}"/>
    <cellStyle name="Millares 42 3 2 7" xfId="7965" xr:uid="{D232C446-F4B3-47D0-A61B-1D365AC9F49A}"/>
    <cellStyle name="Millares 42 3 3" xfId="5190" xr:uid="{6EC7174E-A97C-43E8-8AE0-41B3A50AA419}"/>
    <cellStyle name="Millares 42 3 3 2" xfId="13311" xr:uid="{3A410159-B013-4E7C-9540-4284DE060060}"/>
    <cellStyle name="Millares 42 3 3 3" xfId="10691" xr:uid="{7BDF4745-EFD8-472F-B4DC-C00D84E97C8F}"/>
    <cellStyle name="Millares 42 3 3 4" xfId="15926" xr:uid="{69BA602F-8C1F-499B-AA36-E38EC10E1C3C}"/>
    <cellStyle name="Millares 42 3 3 5" xfId="18019" xr:uid="{08593D1C-5C28-415D-B014-4B059EE4F384}"/>
    <cellStyle name="Millares 42 3 3 6" xfId="7967" xr:uid="{287D1625-ACBF-4734-A895-0D58D8D34762}"/>
    <cellStyle name="Millares 42 3 4" xfId="5191" xr:uid="{420ADCFD-B202-4166-AA9D-44C571FA94CD}"/>
    <cellStyle name="Millares 42 3 4 2" xfId="13312" xr:uid="{31D3D0AE-75FE-43C2-9684-2EACFB6156EA}"/>
    <cellStyle name="Millares 42 3 4 3" xfId="10692" xr:uid="{61743206-4B98-4779-A155-D22753F5FFE9}"/>
    <cellStyle name="Millares 42 3 4 4" xfId="15927" xr:uid="{A7E3F8B7-19E6-42E0-9287-5D2A0C0CE556}"/>
    <cellStyle name="Millares 42 3 4 5" xfId="18020" xr:uid="{A904DFF1-4338-4D5F-AFE1-34288386F61F}"/>
    <cellStyle name="Millares 42 3 4 6" xfId="7968" xr:uid="{0FB3B7AF-89BE-4CA4-B3B1-4DB51DEA9720}"/>
    <cellStyle name="Millares 42 3 5" xfId="13308" xr:uid="{739E3046-B97D-4AD7-A9C7-FCCE9A12901F}"/>
    <cellStyle name="Millares 42 3 6" xfId="10688" xr:uid="{93C612D3-33BF-4F3F-B7BF-DFCCF109D7E8}"/>
    <cellStyle name="Millares 42 3 7" xfId="15923" xr:uid="{78162F6B-5F31-412D-B254-4011099E6DFB}"/>
    <cellStyle name="Millares 42 3 8" xfId="18016" xr:uid="{4D6A96F8-757D-4F11-A79F-4523C64309BA}"/>
    <cellStyle name="Millares 42 3 9" xfId="7964" xr:uid="{1C2557F6-2781-483C-A651-4057D0D06D5D}"/>
    <cellStyle name="Millares 42 4" xfId="5192" xr:uid="{8A6E82B7-D385-4388-A014-FF5CAC798D6D}"/>
    <cellStyle name="Millares 42 4 2" xfId="5193" xr:uid="{235C2A24-2FEC-44EF-98E3-18F7AC5C1F6B}"/>
    <cellStyle name="Millares 42 4 2 2" xfId="5194" xr:uid="{5A010F2A-70AF-43EE-9824-9AF1EEA81FFF}"/>
    <cellStyle name="Millares 42 4 2 2 2" xfId="13315" xr:uid="{1459C297-18D5-4122-85B7-85E259C4FA40}"/>
    <cellStyle name="Millares 42 4 2 2 3" xfId="10695" xr:uid="{123B9541-6435-4FDA-93CF-EE71A02A9F88}"/>
    <cellStyle name="Millares 42 4 2 2 4" xfId="15930" xr:uid="{8BB7AC63-EA3E-4FD0-9982-3BA6F3EAE714}"/>
    <cellStyle name="Millares 42 4 2 2 5" xfId="18023" xr:uid="{44CEEB77-F34E-48D1-B25B-69AA522C57CA}"/>
    <cellStyle name="Millares 42 4 2 2 6" xfId="7971" xr:uid="{7267C8F1-C821-4AB4-98BF-06C511431E51}"/>
    <cellStyle name="Millares 42 4 2 3" xfId="13314" xr:uid="{7327153F-265B-4355-9E24-4A172406402B}"/>
    <cellStyle name="Millares 42 4 2 4" xfId="10694" xr:uid="{0EB84600-8F74-4DEA-B3B2-9F2B2E41DBFE}"/>
    <cellStyle name="Millares 42 4 2 5" xfId="15929" xr:uid="{DF15B3B1-176D-4434-A9E4-5DE816CC5E11}"/>
    <cellStyle name="Millares 42 4 2 6" xfId="18022" xr:uid="{8704CEFA-1E30-4CEF-950B-1F2FE852857D}"/>
    <cellStyle name="Millares 42 4 2 7" xfId="7970" xr:uid="{081551CE-D576-43EE-AA6B-9666B638D333}"/>
    <cellStyle name="Millares 42 4 3" xfId="5195" xr:uid="{3FDDB827-3A1A-4BED-952D-A915472C1B6A}"/>
    <cellStyle name="Millares 42 4 3 2" xfId="13316" xr:uid="{3D1377E1-61E9-4281-8C24-27B5A12961D7}"/>
    <cellStyle name="Millares 42 4 3 3" xfId="10696" xr:uid="{E88E9477-4A23-483C-ACD3-8C6284D6121A}"/>
    <cellStyle name="Millares 42 4 3 4" xfId="15931" xr:uid="{3189FCF0-ED23-4F61-87BA-79EAE0E9D24F}"/>
    <cellStyle name="Millares 42 4 3 5" xfId="18024" xr:uid="{B7375A26-E3AC-4D16-8A83-915FC2CEEFB0}"/>
    <cellStyle name="Millares 42 4 3 6" xfId="7972" xr:uid="{580E351B-7CE4-4634-8EC7-DB90325A30F1}"/>
    <cellStyle name="Millares 42 4 4" xfId="13313" xr:uid="{84955582-F795-48D9-A566-EC73B758A9C5}"/>
    <cellStyle name="Millares 42 4 5" xfId="10693" xr:uid="{DE8CAB15-A811-47BF-AD51-4825E9D7C7C1}"/>
    <cellStyle name="Millares 42 4 6" xfId="15928" xr:uid="{91EBAA8E-242C-41DA-85DB-4DAD5E5C1372}"/>
    <cellStyle name="Millares 42 4 7" xfId="18021" xr:uid="{D232F051-125C-467C-BC32-D6B55684A66A}"/>
    <cellStyle name="Millares 42 4 8" xfId="7969" xr:uid="{FB7103E6-0ECF-4A38-A0B2-B09AD5010D16}"/>
    <cellStyle name="Millares 42 5" xfId="5196" xr:uid="{337A2552-3FA7-4CAD-883B-3DD981AA64F2}"/>
    <cellStyle name="Millares 42 5 2" xfId="5197" xr:uid="{C3155A43-5322-419C-87AD-8586811FEAAA}"/>
    <cellStyle name="Millares 42 5 2 2" xfId="13318" xr:uid="{13FE1735-3BFF-46D2-892C-E68927FCE96C}"/>
    <cellStyle name="Millares 42 5 2 3" xfId="10698" xr:uid="{E569D68B-A44E-43FF-879F-BA0436A95B39}"/>
    <cellStyle name="Millares 42 5 2 4" xfId="15933" xr:uid="{7BCAC6EC-5A19-4FC5-9DE1-F9A0E493BDDB}"/>
    <cellStyle name="Millares 42 5 2 5" xfId="18026" xr:uid="{954FE54A-89D6-47B6-8046-F5916D7BEDC6}"/>
    <cellStyle name="Millares 42 5 2 6" xfId="7974" xr:uid="{3E828C8E-99D6-465E-B657-A08E56F8263C}"/>
    <cellStyle name="Millares 42 5 3" xfId="5198" xr:uid="{8CEDAEA8-42BF-4D9A-9FCA-683035574FA0}"/>
    <cellStyle name="Millares 42 5 3 2" xfId="13319" xr:uid="{278CB648-9BBD-4439-9B01-BE797A28DBFC}"/>
    <cellStyle name="Millares 42 5 3 3" xfId="10699" xr:uid="{21563473-6780-4D13-84ED-C603CE89B806}"/>
    <cellStyle name="Millares 42 5 3 4" xfId="15934" xr:uid="{B379480D-A8D3-47FC-8565-E4C6A3A4699A}"/>
    <cellStyle name="Millares 42 5 3 5" xfId="18027" xr:uid="{87C2794B-412A-454E-AF40-268CAE048A96}"/>
    <cellStyle name="Millares 42 5 3 6" xfId="7975" xr:uid="{9C7E9306-2719-463B-92AC-C2F56A7A6A07}"/>
    <cellStyle name="Millares 42 5 4" xfId="13317" xr:uid="{FCC81751-25E1-41F9-9B24-CEFC8276BDFD}"/>
    <cellStyle name="Millares 42 5 5" xfId="10697" xr:uid="{094E47C1-24C5-4D09-867D-44CD4FE14F36}"/>
    <cellStyle name="Millares 42 5 6" xfId="15932" xr:uid="{4BD80767-5233-4F16-9B17-C7B9185885A1}"/>
    <cellStyle name="Millares 42 5 7" xfId="18025" xr:uid="{FFE8562A-4BD8-4A41-95AE-4ACCE3F14CCC}"/>
    <cellStyle name="Millares 42 5 8" xfId="7973" xr:uid="{3D2AE6ED-EA93-40BC-ADD5-2AAC1BDF7410}"/>
    <cellStyle name="Millares 42 6" xfId="5199" xr:uid="{993C964D-C9ED-4424-BD95-05133FF9208A}"/>
    <cellStyle name="Millares 42 6 2" xfId="5200" xr:uid="{855F1D8B-CF03-48A4-904A-8859D18759A5}"/>
    <cellStyle name="Millares 42 6 2 2" xfId="13321" xr:uid="{5FD2FE3B-5116-49DD-A39A-DDEF3032302E}"/>
    <cellStyle name="Millares 42 6 2 3" xfId="10701" xr:uid="{4FB8C5DD-4223-4FA8-8AD8-8DF9233E55E2}"/>
    <cellStyle name="Millares 42 6 2 4" xfId="15936" xr:uid="{15C30240-BD45-4B35-8DE7-2C9438D31263}"/>
    <cellStyle name="Millares 42 6 2 5" xfId="18029" xr:uid="{23C90EAC-59A3-4973-B81C-78950BF316DB}"/>
    <cellStyle name="Millares 42 6 2 6" xfId="7977" xr:uid="{62782887-A169-480D-850B-DA80A219A7B5}"/>
    <cellStyle name="Millares 42 6 3" xfId="13320" xr:uid="{5D3043BB-31E5-473B-A5A2-7A2F2DA72773}"/>
    <cellStyle name="Millares 42 6 4" xfId="10700" xr:uid="{23285D16-11CB-4645-869B-1C5D5DA8CD03}"/>
    <cellStyle name="Millares 42 6 5" xfId="15935" xr:uid="{95BD4BE5-D07B-4200-B53B-001DDAF86657}"/>
    <cellStyle name="Millares 42 6 6" xfId="18028" xr:uid="{60D555A5-3320-4F3F-A7EF-A1392DC0103A}"/>
    <cellStyle name="Millares 42 6 7" xfId="7976" xr:uid="{03ED64FC-56E2-4682-B7C7-1804545BA53A}"/>
    <cellStyle name="Millares 42 7" xfId="5201" xr:uid="{AE3A3F28-EC0A-4FCB-AC63-A39610A222AF}"/>
    <cellStyle name="Millares 42 7 2" xfId="13322" xr:uid="{884FB518-3AA5-41E0-A486-A4C246ABE474}"/>
    <cellStyle name="Millares 42 7 3" xfId="10702" xr:uid="{46066BB1-708C-4D25-8CB8-8EF6D4CC32AB}"/>
    <cellStyle name="Millares 42 7 4" xfId="15937" xr:uid="{429CFD18-AD15-41A9-A0CB-A1CCC1F59803}"/>
    <cellStyle name="Millares 42 7 5" xfId="18030" xr:uid="{EEA6E774-D723-4ABE-BB2A-8616A9EC0649}"/>
    <cellStyle name="Millares 42 7 6" xfId="7978" xr:uid="{ECA56FA2-E1DE-452D-997A-E09259A9ABFC}"/>
    <cellStyle name="Millares 42 8" xfId="5202" xr:uid="{8FF6BDA3-8AC2-4291-8116-E0BB493299EB}"/>
    <cellStyle name="Millares 42 8 2" xfId="13323" xr:uid="{816CB4D1-70E2-4BC2-B7E3-DB20957816C6}"/>
    <cellStyle name="Millares 42 8 3" xfId="12559" xr:uid="{1DEBA5C3-ECBE-4384-BABC-C287D0A4B6F7}"/>
    <cellStyle name="Millares 42 8 4" xfId="18031" xr:uid="{A3804553-FF3D-40B9-AF0E-05A7A71C5126}"/>
    <cellStyle name="Millares 42 8 5" xfId="7979" xr:uid="{F63DA2C3-05FC-478F-A28E-34A6863E75E1}"/>
    <cellStyle name="Millares 42 9" xfId="7249" xr:uid="{FCE20974-93B9-4432-B414-15402CA210CB}"/>
    <cellStyle name="Millares 42 9 2" xfId="13324" xr:uid="{2E12A0F7-8CDE-49CD-BC2F-435BFCEAA895}"/>
    <cellStyle name="Millares 42 9 3" xfId="20057" xr:uid="{D01BA4A9-D451-4963-9585-E53D684576F4}"/>
    <cellStyle name="Millares 42 9 4" xfId="7980" xr:uid="{643C44FC-B1A0-46A0-BF46-1B609ACA2BAE}"/>
    <cellStyle name="Millares 420" xfId="7981" xr:uid="{790510B5-7AAC-45F8-A271-F396C659849A}"/>
    <cellStyle name="Millares 420 2" xfId="13325" xr:uid="{024E3149-443D-443E-9508-7A975DEE7BE7}"/>
    <cellStyle name="Millares 420 3" xfId="10537" xr:uid="{A3727508-B144-4626-9DB8-B8A6CB7A95A5}"/>
    <cellStyle name="Millares 420 3 2" xfId="21782" xr:uid="{8EC22D17-C14C-4CE4-B6EE-4AA07F9783DF}"/>
    <cellStyle name="Millares 420 3 2 2" xfId="27338" xr:uid="{3D62F98C-B982-40E1-858A-A21B504D0F9D}"/>
    <cellStyle name="Millares 420 3 2 3" xfId="32832" xr:uid="{4BF023C1-2A28-473D-98A0-5267EF051784}"/>
    <cellStyle name="Millares 420 3 2 4" xfId="38316" xr:uid="{DB05C6D8-DE6D-4B87-9B72-CA27004E999B}"/>
    <cellStyle name="Millares 420 3 3" xfId="24609" xr:uid="{3C640A31-53B9-4252-B834-388C39E52D8A}"/>
    <cellStyle name="Millares 420 3 4" xfId="30103" xr:uid="{EA559339-9280-4A1F-83F2-9AA7600738F9}"/>
    <cellStyle name="Millares 420 3 5" xfId="35587" xr:uid="{1351096B-9B25-407A-840A-FA9B6AAD2DB6}"/>
    <cellStyle name="Millares 421" xfId="7982" xr:uid="{3BBBF4D7-9A63-4906-9C89-B273265B28E1}"/>
    <cellStyle name="Millares 421 2" xfId="13326" xr:uid="{1F879BD6-4596-4F72-9D02-2DED2B596039}"/>
    <cellStyle name="Millares 421 3" xfId="10518" xr:uid="{F5BE5789-CF3C-48C7-BB30-4191A69C9EAC}"/>
    <cellStyle name="Millares 421 3 2" xfId="21766" xr:uid="{49C78701-F456-45E1-8A24-546392867D4E}"/>
    <cellStyle name="Millares 421 3 2 2" xfId="27322" xr:uid="{537AF0BD-2A46-402F-8A0F-358358FABF54}"/>
    <cellStyle name="Millares 421 3 2 3" xfId="32816" xr:uid="{870227D0-0D91-4A7E-A4C7-C5C4EF46C1ED}"/>
    <cellStyle name="Millares 421 3 2 4" xfId="38300" xr:uid="{8EB00200-9151-4018-8093-CC1E1B9D5AAD}"/>
    <cellStyle name="Millares 421 3 3" xfId="24593" xr:uid="{95736D16-56AB-422F-94B1-56191DD082B2}"/>
    <cellStyle name="Millares 421 3 4" xfId="30087" xr:uid="{2AE78082-1358-4267-B3FF-0095659FB4B4}"/>
    <cellStyle name="Millares 421 3 5" xfId="35571" xr:uid="{CAA5D175-0064-4FEB-9753-BD45DAFC5AE4}"/>
    <cellStyle name="Millares 422" xfId="7983" xr:uid="{A43C9D55-CBD0-42D3-8293-57736A2FBDDF}"/>
    <cellStyle name="Millares 422 2" xfId="13327" xr:uid="{5E00E799-3CAE-44EC-9870-E1EEA96DD0FA}"/>
    <cellStyle name="Millares 422 3" xfId="10538" xr:uid="{4D0035E0-86B1-40FC-8035-7A61B567E67F}"/>
    <cellStyle name="Millares 422 3 2" xfId="21783" xr:uid="{82AA2806-A3BB-4CC5-A617-957436661D1E}"/>
    <cellStyle name="Millares 422 3 2 2" xfId="27339" xr:uid="{46299AC0-349E-4A2D-9317-D9C82B1D5539}"/>
    <cellStyle name="Millares 422 3 2 3" xfId="32833" xr:uid="{719746F3-B298-4C9B-BB24-FF7149BDDB7A}"/>
    <cellStyle name="Millares 422 3 2 4" xfId="38317" xr:uid="{B7431F2B-5D84-4BD2-9118-076FA351728D}"/>
    <cellStyle name="Millares 422 3 3" xfId="24610" xr:uid="{30223DBF-7AB7-4A1E-925F-D4512B47E3D0}"/>
    <cellStyle name="Millares 422 3 4" xfId="30104" xr:uid="{DF5AA23F-6213-4155-98F2-B6359713B599}"/>
    <cellStyle name="Millares 422 3 5" xfId="35588" xr:uid="{1065E492-F669-484D-A7B1-3B68F9D81FCD}"/>
    <cellStyle name="Millares 423" xfId="7984" xr:uid="{394ECD31-0093-490F-A722-D154C0311B3C}"/>
    <cellStyle name="Millares 423 2" xfId="13328" xr:uid="{4B9CE3A1-024E-44C8-90D0-5AD21F64F9D5}"/>
    <cellStyle name="Millares 423 3" xfId="10516" xr:uid="{E833E5CF-5218-47A5-882A-AE1E9C7031CB}"/>
    <cellStyle name="Millares 423 3 2" xfId="21764" xr:uid="{BC072340-CD4E-469B-88B6-405D28A81898}"/>
    <cellStyle name="Millares 423 3 2 2" xfId="27320" xr:uid="{21733616-59FF-405A-8F3C-0C5D4D85E63E}"/>
    <cellStyle name="Millares 423 3 2 3" xfId="32814" xr:uid="{13AD8D73-ADE7-4B7F-8450-1CD738FCD3DA}"/>
    <cellStyle name="Millares 423 3 2 4" xfId="38298" xr:uid="{68FE1955-9DF7-4162-997C-D03945C4B132}"/>
    <cellStyle name="Millares 423 3 3" xfId="24591" xr:uid="{86AB6889-DDD1-4A3E-8137-97929E064E41}"/>
    <cellStyle name="Millares 423 3 4" xfId="30085" xr:uid="{96CEABD9-4647-4A2F-B2F8-C54DCA69F87A}"/>
    <cellStyle name="Millares 423 3 5" xfId="35569" xr:uid="{868FB56B-A2C8-4162-8A0C-C70BE360E8BB}"/>
    <cellStyle name="Millares 424" xfId="7985" xr:uid="{E59EA04F-5136-4CB9-86C7-BF9EFCB4DF26}"/>
    <cellStyle name="Millares 424 2" xfId="13329" xr:uid="{8C38E09D-C1B1-40D0-983F-C252D64E3629}"/>
    <cellStyle name="Millares 424 3" xfId="10523" xr:uid="{44688204-BC51-46B7-A8F2-2A350B3295E3}"/>
    <cellStyle name="Millares 424 3 2" xfId="21768" xr:uid="{1DE13AE8-4EDB-4E06-9CE6-AA2499FDE26C}"/>
    <cellStyle name="Millares 424 3 2 2" xfId="27324" xr:uid="{E2BD7465-0F38-429B-8A90-F98FFEA16199}"/>
    <cellStyle name="Millares 424 3 2 3" xfId="32818" xr:uid="{61029DCC-644B-4638-B454-7535A1923B70}"/>
    <cellStyle name="Millares 424 3 2 4" xfId="38302" xr:uid="{9C76A786-F6D2-48F6-BC4B-C97CC57F6D03}"/>
    <cellStyle name="Millares 424 3 3" xfId="24595" xr:uid="{AA12972A-CDB5-44B1-B216-6FB3C97D7B68}"/>
    <cellStyle name="Millares 424 3 4" xfId="30089" xr:uid="{D91AA2BC-5D57-4B4D-9326-9957DFAF86F5}"/>
    <cellStyle name="Millares 424 3 5" xfId="35573" xr:uid="{E951C54E-C4E5-43AF-873F-4DD8A71D46ED}"/>
    <cellStyle name="Millares 425" xfId="7986" xr:uid="{ED48605C-7B1A-4C4E-9499-6E2157D6A0E9}"/>
    <cellStyle name="Millares 425 2" xfId="13330" xr:uid="{4538E1B8-925C-477C-B2D7-F9B8B01B8F06}"/>
    <cellStyle name="Millares 425 3" xfId="10539" xr:uid="{E93E3592-2C51-4A7F-8B24-7177A7DBD04F}"/>
    <cellStyle name="Millares 425 3 2" xfId="21784" xr:uid="{F7F72F83-2B79-4428-AC87-A682A8BE3E6D}"/>
    <cellStyle name="Millares 425 3 2 2" xfId="27340" xr:uid="{6E8F9AE2-CBAC-463B-863D-CD71D4CF87F4}"/>
    <cellStyle name="Millares 425 3 2 3" xfId="32834" xr:uid="{F2EC29CF-E626-4177-ABE0-A20AF49FF8F2}"/>
    <cellStyle name="Millares 425 3 2 4" xfId="38318" xr:uid="{D758F9F7-8660-432C-A8E8-F0A7F722FF9C}"/>
    <cellStyle name="Millares 425 3 3" xfId="24611" xr:uid="{51DAF0A6-78A6-4BFF-913D-7094BA3BF083}"/>
    <cellStyle name="Millares 425 3 4" xfId="30105" xr:uid="{647912B1-2726-4EA9-ACC2-EB405DFB5996}"/>
    <cellStyle name="Millares 425 3 5" xfId="35589" xr:uid="{5A545C41-E5E6-4786-A8CB-126BC39E12AA}"/>
    <cellStyle name="Millares 426" xfId="7987" xr:uid="{85B02052-07E2-4399-9C1A-98A4B9312460}"/>
    <cellStyle name="Millares 426 2" xfId="13331" xr:uid="{6F9496CA-0FAD-4B15-9247-E3BC43B0AD2D}"/>
    <cellStyle name="Millares 426 3" xfId="10524" xr:uid="{17D1A464-481D-4237-9EBA-3384F864A36D}"/>
    <cellStyle name="Millares 426 3 2" xfId="21769" xr:uid="{BCB4588B-CA8E-4B73-A4E0-B10F60942B51}"/>
    <cellStyle name="Millares 426 3 2 2" xfId="27325" xr:uid="{92A06553-2EA4-4AC8-93F7-B26E034BBF6B}"/>
    <cellStyle name="Millares 426 3 2 3" xfId="32819" xr:uid="{E7EE20D3-8A56-4F29-96FF-31298F4D7C3C}"/>
    <cellStyle name="Millares 426 3 2 4" xfId="38303" xr:uid="{E58E471E-2D00-4C8A-A690-77D996CFB33B}"/>
    <cellStyle name="Millares 426 3 3" xfId="24596" xr:uid="{1CF972DD-0AA3-4129-AD66-7B23D7B62C2D}"/>
    <cellStyle name="Millares 426 3 4" xfId="30090" xr:uid="{23A023B4-AB6D-42C7-AF05-FD57AEF7EC13}"/>
    <cellStyle name="Millares 426 3 5" xfId="35574" xr:uid="{0FB86CF2-7A7A-42E1-BF7F-0215F172639F}"/>
    <cellStyle name="Millares 427" xfId="7988" xr:uid="{8DB59C08-634F-43B7-A812-98128A267011}"/>
    <cellStyle name="Millares 427 2" xfId="13332" xr:uid="{656E3E36-FA7E-4B18-87AB-0113EA0365C3}"/>
    <cellStyle name="Millares 427 3" xfId="10515" xr:uid="{3E24765F-E9C5-444F-A282-75814AF2D8C2}"/>
    <cellStyle name="Millares 427 3 2" xfId="21763" xr:uid="{39B60B42-0557-4EB9-87C0-139E58A6BD21}"/>
    <cellStyle name="Millares 427 3 2 2" xfId="27319" xr:uid="{09BCD698-2270-4699-9ADF-3A0CB40B9380}"/>
    <cellStyle name="Millares 427 3 2 3" xfId="32813" xr:uid="{69AA60CE-F7D9-427D-9C9F-6A268955E5C1}"/>
    <cellStyle name="Millares 427 3 2 4" xfId="38297" xr:uid="{ADAA9673-50CD-48CB-AD33-CDCF769283CB}"/>
    <cellStyle name="Millares 427 3 3" xfId="24590" xr:uid="{6A7025C3-5D1E-4715-8A00-25CD7C50E649}"/>
    <cellStyle name="Millares 427 3 4" xfId="30084" xr:uid="{33B2ED35-165E-4EEC-B460-ED16B78442F4}"/>
    <cellStyle name="Millares 427 3 5" xfId="35568" xr:uid="{B352F291-1353-494E-801C-D500DE8DC094}"/>
    <cellStyle name="Millares 428" xfId="7989" xr:uid="{3E480DCB-F8A3-4F28-B596-7A414D5407F4}"/>
    <cellStyle name="Millares 428 2" xfId="13333" xr:uid="{5CC8DAC5-07FA-435F-BC4B-3D45E3E07A80}"/>
    <cellStyle name="Millares 428 3" xfId="10525" xr:uid="{22D93408-EF3D-4A65-85E1-F5F0C726B4D6}"/>
    <cellStyle name="Millares 428 3 2" xfId="21770" xr:uid="{4558C2A3-4926-49A0-9639-4B55F33781D8}"/>
    <cellStyle name="Millares 428 3 2 2" xfId="27326" xr:uid="{BEAB3732-019B-48D4-A52F-12020335D5B6}"/>
    <cellStyle name="Millares 428 3 2 3" xfId="32820" xr:uid="{AC8044C3-C30E-4305-BC35-2EFA7D46AE8F}"/>
    <cellStyle name="Millares 428 3 2 4" xfId="38304" xr:uid="{D0A1C4A7-2CA1-4249-91DE-09524B68A696}"/>
    <cellStyle name="Millares 428 3 3" xfId="24597" xr:uid="{CB69EAEF-7F86-4987-921C-A99622D70AD3}"/>
    <cellStyle name="Millares 428 3 4" xfId="30091" xr:uid="{DC41DE6E-8F1A-491D-8C33-45C9346DD535}"/>
    <cellStyle name="Millares 428 3 5" xfId="35575" xr:uid="{0135076C-1E08-4E5B-9F4A-4BC22164BD17}"/>
    <cellStyle name="Millares 429" xfId="7990" xr:uid="{B4E76A1E-6DA3-4F7B-93FD-976EF2652332}"/>
    <cellStyle name="Millares 429 2" xfId="13334" xr:uid="{F6F342EF-44E2-4E86-B62B-49F6E63FAC2A}"/>
    <cellStyle name="Millares 429 3" xfId="10514" xr:uid="{3D893D8D-19B6-4D38-9029-55A01EA1C2EA}"/>
    <cellStyle name="Millares 429 3 2" xfId="21762" xr:uid="{F1900041-DA54-4443-9B19-9903DDBD5061}"/>
    <cellStyle name="Millares 429 3 2 2" xfId="27318" xr:uid="{80E8C2DA-A0F3-4544-8BBF-73ED7B2979AE}"/>
    <cellStyle name="Millares 429 3 2 3" xfId="32812" xr:uid="{5C711815-4646-485D-9E6F-8666D2B102CF}"/>
    <cellStyle name="Millares 429 3 2 4" xfId="38296" xr:uid="{972140BF-3619-4201-A666-87971E998842}"/>
    <cellStyle name="Millares 429 3 3" xfId="24589" xr:uid="{F7D7D22A-2DCA-4D66-97E6-AE831EB807A2}"/>
    <cellStyle name="Millares 429 3 4" xfId="30083" xr:uid="{9577FADD-0DE2-4EED-AED8-D6E3F77A2B6C}"/>
    <cellStyle name="Millares 429 3 5" xfId="35567" xr:uid="{E6446F08-526B-4E5D-91BD-BE0A6063FD73}"/>
    <cellStyle name="Millares 43" xfId="5203" xr:uid="{6CDDB156-B53D-4C07-B4EB-342DAD3C8E89}"/>
    <cellStyle name="Millares 43 10" xfId="10703" xr:uid="{2E9F1DA0-B86C-4609-80BE-E1606676094A}"/>
    <cellStyle name="Millares 43 11" xfId="15938" xr:uid="{9AED510E-3C4C-43B8-B35C-0C025F0F1DF3}"/>
    <cellStyle name="Millares 43 12" xfId="18032" xr:uid="{AA51062E-CFCE-4816-8277-0CE1BE7EC9A8}"/>
    <cellStyle name="Millares 43 13" xfId="7991" xr:uid="{C17C0CFF-F55D-4E63-A360-5FDBC21C29A6}"/>
    <cellStyle name="Millares 43 2" xfId="5204" xr:uid="{1C2F6201-DFE7-467E-8D72-A8A6D2C16E67}"/>
    <cellStyle name="Millares 43 2 2" xfId="13336" xr:uid="{E6147248-F2CD-4029-9745-DDCF25F91ACC}"/>
    <cellStyle name="Millares 43 2 3" xfId="10704" xr:uid="{9C559A15-9F63-4372-A71F-8FBAC196ABC9}"/>
    <cellStyle name="Millares 43 2 4" xfId="15939" xr:uid="{4CDDA202-6FB9-4C0A-880F-7CBA246AB474}"/>
    <cellStyle name="Millares 43 2 5" xfId="18033" xr:uid="{93BDC357-C022-45E2-9795-55C4718EAD76}"/>
    <cellStyle name="Millares 43 2 6" xfId="7992" xr:uid="{23ECE056-A017-4771-B12F-A520308772D1}"/>
    <cellStyle name="Millares 43 3" xfId="5205" xr:uid="{960813ED-FB71-438A-83AD-8A8A9D3A2D05}"/>
    <cellStyle name="Millares 43 3 2" xfId="13337" xr:uid="{110BE902-665D-4ACB-96E1-071E7893B869}"/>
    <cellStyle name="Millares 43 3 3" xfId="10705" xr:uid="{0DFC138A-B710-4814-BE50-65F14B318EFB}"/>
    <cellStyle name="Millares 43 3 4" xfId="15940" xr:uid="{6639CD9F-21F3-4CE1-9FE8-548CFD9B7211}"/>
    <cellStyle name="Millares 43 3 5" xfId="18034" xr:uid="{6AAD0B79-33C4-40EA-BC65-FB8F0E5B515C}"/>
    <cellStyle name="Millares 43 3 6" xfId="7993" xr:uid="{65D62888-F1C0-4D26-A0EB-6EDACE4A09D7}"/>
    <cellStyle name="Millares 43 4" xfId="5206" xr:uid="{F8E04427-014C-45E8-80E8-DEA27F4EC2AB}"/>
    <cellStyle name="Millares 43 4 2" xfId="13338" xr:uid="{9D5A8169-657C-4861-A687-1168015C834D}"/>
    <cellStyle name="Millares 43 4 3" xfId="10706" xr:uid="{39F2F76F-62BB-48D5-8BED-DBB10BC9B2AE}"/>
    <cellStyle name="Millares 43 4 4" xfId="15941" xr:uid="{0C471183-82C4-443A-8476-C3F2B4123185}"/>
    <cellStyle name="Millares 43 4 5" xfId="18035" xr:uid="{70B3F633-2000-41D3-B568-915C81E893CC}"/>
    <cellStyle name="Millares 43 4 6" xfId="7994" xr:uid="{B4219B8C-60AE-44B9-BEF0-BE8ABB577928}"/>
    <cellStyle name="Millares 43 5" xfId="5207" xr:uid="{78524021-1915-4ABF-B437-AC88C2493DA5}"/>
    <cellStyle name="Millares 43 5 2" xfId="13339" xr:uid="{F305A17B-A634-4C9E-AEDB-782FDEFA9E67}"/>
    <cellStyle name="Millares 43 5 3" xfId="10707" xr:uid="{0BE756DB-7731-43BC-9442-F18B4F2188F2}"/>
    <cellStyle name="Millares 43 5 4" xfId="15942" xr:uid="{CA67F025-9ED6-4C94-AD8B-FBE26A254BDD}"/>
    <cellStyle name="Millares 43 5 5" xfId="18036" xr:uid="{DC458B6C-1018-4CC4-9540-57EFAD9C1E69}"/>
    <cellStyle name="Millares 43 5 6" xfId="7995" xr:uid="{DF814C2E-F788-45B9-8C7C-591609F5DA18}"/>
    <cellStyle name="Millares 43 6" xfId="5208" xr:uid="{D96A22E4-7764-4F00-9C21-8C2BB47CD617}"/>
    <cellStyle name="Millares 43 6 2" xfId="13340" xr:uid="{497C816E-CE1D-4467-90FA-EBFEED54A6F0}"/>
    <cellStyle name="Millares 43 6 3" xfId="12560" xr:uid="{B2C437CF-0992-47D3-B4DD-705C034D9B8A}"/>
    <cellStyle name="Millares 43 6 4" xfId="18037" xr:uid="{FB2A950C-FBDA-4CFF-8C0C-7AAEF81B29D4}"/>
    <cellStyle name="Millares 43 6 5" xfId="7996" xr:uid="{71275927-5434-4E2B-AE2B-2FE2B440E32F}"/>
    <cellStyle name="Millares 43 7" xfId="7250" xr:uid="{8B566BB6-C3A4-41DA-9CC2-0B099300CFC8}"/>
    <cellStyle name="Millares 43 7 2" xfId="13341" xr:uid="{73F33749-16F9-4D48-845C-5360EADA66C5}"/>
    <cellStyle name="Millares 43 7 3" xfId="20058" xr:uid="{D05A6847-CFC0-4E5B-A271-811A6CBF0C54}"/>
    <cellStyle name="Millares 43 7 4" xfId="7997" xr:uid="{C870D58D-947C-4ABF-9A82-E22A1B678E97}"/>
    <cellStyle name="Millares 43 8" xfId="7998" xr:uid="{1E2F8C8E-C4B6-4865-86DD-5A5D6CF3B123}"/>
    <cellStyle name="Millares 43 8 2" xfId="13342" xr:uid="{343939E8-B4AB-4A82-B0A0-8B02B079E88B}"/>
    <cellStyle name="Millares 43 9" xfId="13335" xr:uid="{985A0B88-D8B8-4A13-B61F-C23BDA0A508C}"/>
    <cellStyle name="Millares 430" xfId="7999" xr:uid="{B49AA064-C2BC-46E9-887A-9765DFA0D0C7}"/>
    <cellStyle name="Millares 430 2" xfId="13343" xr:uid="{48F74A59-F976-4DFA-8856-D9754B7C99BB}"/>
    <cellStyle name="Millares 430 3" xfId="10526" xr:uid="{64B101A8-4E92-42E3-B630-442CF3E86407}"/>
    <cellStyle name="Millares 430 3 2" xfId="21771" xr:uid="{E4F0BCE6-2E2A-473D-AA74-4F00C335AA1D}"/>
    <cellStyle name="Millares 430 3 2 2" xfId="27327" xr:uid="{CDA2FAA1-3945-4534-B862-E0D7ED29B715}"/>
    <cellStyle name="Millares 430 3 2 3" xfId="32821" xr:uid="{41DC46FD-ACA3-4FB4-83FA-AA53FAF983B8}"/>
    <cellStyle name="Millares 430 3 2 4" xfId="38305" xr:uid="{D74CCDD1-E691-46CF-8550-13EDDEFB8E4D}"/>
    <cellStyle name="Millares 430 3 3" xfId="24598" xr:uid="{BE078D37-225C-41B1-826E-096A0AE5B1C3}"/>
    <cellStyle name="Millares 430 3 4" xfId="30092" xr:uid="{27204B26-5AB2-44F4-819A-D8C4F45FE33A}"/>
    <cellStyle name="Millares 430 3 5" xfId="35576" xr:uid="{DD792255-392E-4F3E-9312-EC8F46EF63C4}"/>
    <cellStyle name="Millares 431" xfId="8000" xr:uid="{C1F60301-260F-47B8-9114-CB157F109E14}"/>
    <cellStyle name="Millares 431 2" xfId="13344" xr:uid="{0443E09E-5ED6-4F32-9B92-4D60EFB9AC7F}"/>
    <cellStyle name="Millares 431 3" xfId="10513" xr:uid="{88A5ACE3-597E-4D94-9DC7-9623CE339D03}"/>
    <cellStyle name="Millares 431 3 2" xfId="21761" xr:uid="{D0AF94B0-4BA7-4017-AD05-15A50DC1C51A}"/>
    <cellStyle name="Millares 431 3 2 2" xfId="27317" xr:uid="{FB9B9C5C-E932-437E-A9B4-DE7AF221180B}"/>
    <cellStyle name="Millares 431 3 2 3" xfId="32811" xr:uid="{6AB2C054-D457-46BC-803F-CFA57CFFAE71}"/>
    <cellStyle name="Millares 431 3 2 4" xfId="38295" xr:uid="{618D2DD3-4461-4CDD-B21D-77053FFAB4BA}"/>
    <cellStyle name="Millares 431 3 3" xfId="24588" xr:uid="{325F25C7-C3A2-444F-ACAF-9497523D628F}"/>
    <cellStyle name="Millares 431 3 4" xfId="30082" xr:uid="{0FD0D35A-41FE-46D2-86B0-FA6703DE5DEB}"/>
    <cellStyle name="Millares 431 3 5" xfId="35566" xr:uid="{D0E799BE-FB34-4D44-BD36-B7BB7DCA4F48}"/>
    <cellStyle name="Millares 432" xfId="8001" xr:uid="{61DACEBD-9A7C-4F0E-A505-9A0307818C82}"/>
    <cellStyle name="Millares 432 2" xfId="13345" xr:uid="{687EE116-E4A7-4D0B-B78C-760F87A8A3D3}"/>
    <cellStyle name="Millares 432 3" xfId="10527" xr:uid="{D0092DB8-B5A6-44DB-8208-81388742C70C}"/>
    <cellStyle name="Millares 432 3 2" xfId="21772" xr:uid="{B34B0245-FB56-4033-B164-76B37826366B}"/>
    <cellStyle name="Millares 432 3 2 2" xfId="27328" xr:uid="{D5A11242-B2B2-4CD3-B7F5-83FF3062590B}"/>
    <cellStyle name="Millares 432 3 2 3" xfId="32822" xr:uid="{23BF91CC-0ABD-4FD4-A985-3396037A1EE6}"/>
    <cellStyle name="Millares 432 3 2 4" xfId="38306" xr:uid="{96E0B44E-1708-44CD-BB46-B21FF8236844}"/>
    <cellStyle name="Millares 432 3 3" xfId="24599" xr:uid="{D5C64013-1996-428D-AC9B-F2C4F752E5D0}"/>
    <cellStyle name="Millares 432 3 4" xfId="30093" xr:uid="{3EEB133C-9DD3-48A0-A197-3A64C5475CE4}"/>
    <cellStyle name="Millares 432 3 5" xfId="35577" xr:uid="{8BB4F662-8F1A-4255-B23E-4CC3F4C42533}"/>
    <cellStyle name="Millares 433" xfId="8002" xr:uid="{96064C40-4ECD-4741-8ECD-7920DC9049A0}"/>
    <cellStyle name="Millares 433 2" xfId="13346" xr:uid="{B60375B6-8907-45E7-B30B-A43E93477F58}"/>
    <cellStyle name="Millares 433 3" xfId="10512" xr:uid="{F867A0AA-24FC-430E-AC21-3540617A0FB5}"/>
    <cellStyle name="Millares 433 3 2" xfId="21760" xr:uid="{66DE813A-126C-4B9A-81E5-DD355487C4D4}"/>
    <cellStyle name="Millares 433 3 2 2" xfId="27316" xr:uid="{2301FFCA-EE52-4C2A-8891-6CF90F3C9947}"/>
    <cellStyle name="Millares 433 3 2 3" xfId="32810" xr:uid="{0D15D501-70E8-4E46-A134-EF597976EFAA}"/>
    <cellStyle name="Millares 433 3 2 4" xfId="38294" xr:uid="{E778721F-28D3-4F9A-A1F1-B4ED0B89B0F9}"/>
    <cellStyle name="Millares 433 3 3" xfId="24587" xr:uid="{D5C92C2E-8896-43D7-8AB2-DADCC9B8FC3B}"/>
    <cellStyle name="Millares 433 3 4" xfId="30081" xr:uid="{FFEA13E6-1CA3-4E45-8007-3C4F170F533D}"/>
    <cellStyle name="Millares 433 3 5" xfId="35565" xr:uid="{D467500E-4431-4F36-966D-09A5A235E32F}"/>
    <cellStyle name="Millares 434" xfId="8003" xr:uid="{60F5C63B-58AF-460C-B45F-29C34E363F87}"/>
    <cellStyle name="Millares 434 2" xfId="13347" xr:uid="{ADB07EBA-52A1-4F5E-8C62-0173CE4E8FC1}"/>
    <cellStyle name="Millares 434 3" xfId="10528" xr:uid="{897F1F37-7BF3-4033-996D-9B20203900BB}"/>
    <cellStyle name="Millares 434 3 2" xfId="21773" xr:uid="{D522908A-26B1-48B0-893B-D75C4D16A733}"/>
    <cellStyle name="Millares 434 3 2 2" xfId="27329" xr:uid="{5A40D852-5BC4-4733-B837-DA7771D8C19D}"/>
    <cellStyle name="Millares 434 3 2 3" xfId="32823" xr:uid="{F4972F36-A944-4DA8-A31E-E578E8FA00F4}"/>
    <cellStyle name="Millares 434 3 2 4" xfId="38307" xr:uid="{B01741B5-3B66-4811-9077-661071DCF5B7}"/>
    <cellStyle name="Millares 434 3 3" xfId="24600" xr:uid="{67C8C34A-D84B-4822-8A1F-C22144F4374D}"/>
    <cellStyle name="Millares 434 3 4" xfId="30094" xr:uid="{32BC295A-7CA9-464D-A630-C56360107FA5}"/>
    <cellStyle name="Millares 434 3 5" xfId="35578" xr:uid="{BE67FF91-6DF3-45D9-B5D6-97D33BDF6558}"/>
    <cellStyle name="Millares 435" xfId="8004" xr:uid="{8C242B23-4541-44DF-8DC9-B5CF374B5BC4}"/>
    <cellStyle name="Millares 435 2" xfId="13348" xr:uid="{45FCD854-B784-4B2D-AD86-5743CF5425AA}"/>
    <cellStyle name="Millares 435 3" xfId="10511" xr:uid="{9FA0CB86-3F40-41AC-86BC-1DC88A886F88}"/>
    <cellStyle name="Millares 435 3 2" xfId="21759" xr:uid="{8BA61B71-C038-46D6-A3B2-7F2033BFD405}"/>
    <cellStyle name="Millares 435 3 2 2" xfId="27315" xr:uid="{F94684CF-A70F-498F-988F-C5D6F1B50A85}"/>
    <cellStyle name="Millares 435 3 2 3" xfId="32809" xr:uid="{3EE31FF7-8C4D-4543-BCCE-3AF1029029D8}"/>
    <cellStyle name="Millares 435 3 2 4" xfId="38293" xr:uid="{B8AA42C4-3291-42B0-B560-A911426ACAF6}"/>
    <cellStyle name="Millares 435 3 3" xfId="24586" xr:uid="{D28DF91B-FEF8-4A31-B48C-5A3B3832FF13}"/>
    <cellStyle name="Millares 435 3 4" xfId="30080" xr:uid="{F00A6857-023C-4FB8-83E1-F623138A061E}"/>
    <cellStyle name="Millares 435 3 5" xfId="35564" xr:uid="{1620C432-E669-4A9D-A629-91A17A2809B4}"/>
    <cellStyle name="Millares 436" xfId="8005" xr:uid="{CB56E96A-BD5B-4603-A6C2-C840FD972237}"/>
    <cellStyle name="Millares 436 2" xfId="13349" xr:uid="{B47F2E05-5FFE-4A34-97E7-F655102D9E98}"/>
    <cellStyle name="Millares 436 3" xfId="10529" xr:uid="{CA91BEE9-ADD9-4635-8AFC-55212461E957}"/>
    <cellStyle name="Millares 436 3 2" xfId="21774" xr:uid="{877961D5-E4CE-414F-BF54-68984EFD04D2}"/>
    <cellStyle name="Millares 436 3 2 2" xfId="27330" xr:uid="{87DC6C23-EF73-4C10-A665-904A21E3D20B}"/>
    <cellStyle name="Millares 436 3 2 3" xfId="32824" xr:uid="{9B23E069-4C5E-41AF-A992-AEE8F4C6E181}"/>
    <cellStyle name="Millares 436 3 2 4" xfId="38308" xr:uid="{B20FD3EC-85DD-4130-A98B-09B4DC5D21B2}"/>
    <cellStyle name="Millares 436 3 3" xfId="24601" xr:uid="{8A3780D0-89D2-439F-8251-84EC34F3E8BC}"/>
    <cellStyle name="Millares 436 3 4" xfId="30095" xr:uid="{06543851-4774-4CB7-8156-AF241892996F}"/>
    <cellStyle name="Millares 436 3 5" xfId="35579" xr:uid="{C3525E2F-436C-4520-A097-BA95EB18508D}"/>
    <cellStyle name="Millares 437" xfId="8006" xr:uid="{7750DBDB-A912-44F2-B52C-2C5046351B75}"/>
    <cellStyle name="Millares 437 2" xfId="13350" xr:uid="{EB73C615-03BE-4211-BD3C-1F22FAF4E09D}"/>
    <cellStyle name="Millares 437 3" xfId="10510" xr:uid="{4FA54B22-F962-45EE-97E2-8FCEF25CD97E}"/>
    <cellStyle name="Millares 437 3 2" xfId="21758" xr:uid="{AD9238D2-A35F-4E2A-9173-BAB9B317226F}"/>
    <cellStyle name="Millares 437 3 2 2" xfId="27314" xr:uid="{ED18F24E-E9A1-48AE-826C-6FE7EE635BCE}"/>
    <cellStyle name="Millares 437 3 2 3" xfId="32808" xr:uid="{569A03BE-70F2-4AB7-808C-3F159E01CEBF}"/>
    <cellStyle name="Millares 437 3 2 4" xfId="38292" xr:uid="{093BA5CA-1ECB-42CC-8E90-46F116CC6827}"/>
    <cellStyle name="Millares 437 3 3" xfId="24585" xr:uid="{6B99DACE-73CE-4918-8950-CDD951DCBEFE}"/>
    <cellStyle name="Millares 437 3 4" xfId="30079" xr:uid="{5DEE48DB-73A2-4E60-8B30-4431425CDAD9}"/>
    <cellStyle name="Millares 437 3 5" xfId="35563" xr:uid="{A2647673-B2CD-44E5-B69A-478BD340B895}"/>
    <cellStyle name="Millares 438" xfId="8007" xr:uid="{E7D49317-34B9-47A2-B259-2ED0C19A3C1E}"/>
    <cellStyle name="Millares 438 2" xfId="13351" xr:uid="{B079F69B-2D94-4565-9DE1-01ABF20E5ECF}"/>
    <cellStyle name="Millares 438 3" xfId="10530" xr:uid="{CFEE6881-3D0D-48F0-BC8F-3F1A1314B1EA}"/>
    <cellStyle name="Millares 438 3 2" xfId="21775" xr:uid="{D80B22B8-2ADC-4D2C-A76F-D980D1F0B999}"/>
    <cellStyle name="Millares 438 3 2 2" xfId="27331" xr:uid="{B1C43890-0F3C-42DB-A2E6-B82EA87224BB}"/>
    <cellStyle name="Millares 438 3 2 3" xfId="32825" xr:uid="{38158DD5-A0F1-41AB-851E-EE49A8CB5146}"/>
    <cellStyle name="Millares 438 3 2 4" xfId="38309" xr:uid="{E44B0AAA-DA68-4A9A-86E3-972A62754312}"/>
    <cellStyle name="Millares 438 3 3" xfId="24602" xr:uid="{851F491E-7DCC-4ADB-89DD-BAC9EAE802C6}"/>
    <cellStyle name="Millares 438 3 4" xfId="30096" xr:uid="{580130B2-EA61-4214-BEA5-8FC9A602CEB8}"/>
    <cellStyle name="Millares 438 3 5" xfId="35580" xr:uid="{A6918A56-9866-43C5-A175-ADE3262AB171}"/>
    <cellStyle name="Millares 439" xfId="8008" xr:uid="{11DB0844-B933-4FFD-B54E-65C7137A8BAE}"/>
    <cellStyle name="Millares 439 2" xfId="13352" xr:uid="{93F78511-646D-48E0-AF1F-967C3FA266A1}"/>
    <cellStyle name="Millares 439 3" xfId="10509" xr:uid="{BF5BC5F1-CDBC-4C45-B7E3-BBFA3277F5DF}"/>
    <cellStyle name="Millares 439 3 2" xfId="21757" xr:uid="{38502FD8-869F-47E8-B11A-9E3D0FE18491}"/>
    <cellStyle name="Millares 439 3 2 2" xfId="27313" xr:uid="{C289A458-1BC2-4A73-8058-1198650EDC91}"/>
    <cellStyle name="Millares 439 3 2 3" xfId="32807" xr:uid="{A297E9F3-0C81-4DC1-96E9-1A9D1EE17539}"/>
    <cellStyle name="Millares 439 3 2 4" xfId="38291" xr:uid="{77E8A529-7BC0-4DC1-A4E4-461B314DBBF8}"/>
    <cellStyle name="Millares 439 3 3" xfId="24584" xr:uid="{B8E36EFD-5702-4FA8-A0C9-E5BDA9F4A55A}"/>
    <cellStyle name="Millares 439 3 4" xfId="30078" xr:uid="{96FF88A0-0B74-46EC-B2B0-C716A326DA33}"/>
    <cellStyle name="Millares 439 3 5" xfId="35562" xr:uid="{3BF726BC-AB25-4AAB-9473-291DD48F4477}"/>
    <cellStyle name="Millares 44" xfId="5209" xr:uid="{D25B11AD-E4C5-488F-8C08-8FC9C6BCE061}"/>
    <cellStyle name="Millares 44 10" xfId="15943" xr:uid="{0F5482D2-33C8-4518-925E-5BB7E3940201}"/>
    <cellStyle name="Millares 44 11" xfId="18038" xr:uid="{13D8DB65-E065-4BF0-867E-82FBBF1E0D99}"/>
    <cellStyle name="Millares 44 12" xfId="8009" xr:uid="{919B8CF1-C6E6-45FB-AE12-B23F747811F3}"/>
    <cellStyle name="Millares 44 2" xfId="5210" xr:uid="{793B78A6-85B0-4520-AAA1-5E8E51ADAC13}"/>
    <cellStyle name="Millares 44 2 10" xfId="18039" xr:uid="{FC7DCCA5-89AB-4A09-AA52-B8E901AC7586}"/>
    <cellStyle name="Millares 44 2 11" xfId="8010" xr:uid="{E5B70499-5871-43F5-9B67-6AE75651ACA1}"/>
    <cellStyle name="Millares 44 2 2" xfId="5211" xr:uid="{BA9FE1C7-3209-49AD-92D1-821585C092A2}"/>
    <cellStyle name="Millares 44 2 2 2" xfId="13355" xr:uid="{D88369B3-362C-48FB-A3E5-9F6A6BA8CF75}"/>
    <cellStyle name="Millares 44 2 2 3" xfId="10710" xr:uid="{EB6D044D-24F6-4613-9577-A2D0FA4D5A11}"/>
    <cellStyle name="Millares 44 2 2 4" xfId="15945" xr:uid="{4A4C14D5-1EE1-4129-A636-60843F948B19}"/>
    <cellStyle name="Millares 44 2 2 5" xfId="18040" xr:uid="{B42BA415-FD2A-4208-82FF-F7D3ACEEFE32}"/>
    <cellStyle name="Millares 44 2 2 6" xfId="8011" xr:uid="{DF8AE59B-AA05-4DA6-9536-7A662EA33E29}"/>
    <cellStyle name="Millares 44 2 3" xfId="5212" xr:uid="{2F47BB0D-8C19-4226-8970-0114963A6FDC}"/>
    <cellStyle name="Millares 44 2 3 2" xfId="13356" xr:uid="{13F08247-8D9E-4264-BE6F-EA77AEE23057}"/>
    <cellStyle name="Millares 44 2 3 3" xfId="10711" xr:uid="{58065AE5-334C-4AEF-A177-4949E4A45F7D}"/>
    <cellStyle name="Millares 44 2 3 4" xfId="15946" xr:uid="{45C16FBE-0FC3-457E-9456-2D8D18CF1429}"/>
    <cellStyle name="Millares 44 2 3 5" xfId="18041" xr:uid="{F89EB285-65FE-403A-B5F7-449CFA12DF5B}"/>
    <cellStyle name="Millares 44 2 3 6" xfId="8012" xr:uid="{4005CF3B-077D-48D1-BF75-8F02BDE80811}"/>
    <cellStyle name="Millares 44 2 4" xfId="5213" xr:uid="{98B432A2-D60D-4ADA-8E66-020BFB2531BC}"/>
    <cellStyle name="Millares 44 2 4 2" xfId="13357" xr:uid="{64540CA2-04D7-4E42-A386-F02BFA398680}"/>
    <cellStyle name="Millares 44 2 4 3" xfId="12562" xr:uid="{B9FC40C1-1B1B-4B9B-ACD4-69A416FE8077}"/>
    <cellStyle name="Millares 44 2 4 4" xfId="18042" xr:uid="{24ABFF9C-7ECF-45B1-8B18-31AF3310A4F9}"/>
    <cellStyle name="Millares 44 2 4 5" xfId="8013" xr:uid="{B377F3A8-089C-4DBE-B693-893DDE6C69BD}"/>
    <cellStyle name="Millares 44 2 5" xfId="7379" xr:uid="{30ABCAAA-4530-46FC-B834-5C67C8FF141F}"/>
    <cellStyle name="Millares 44 2 5 2" xfId="13358" xr:uid="{FD98D157-FC03-43B0-8D6C-46EE96D638B9}"/>
    <cellStyle name="Millares 44 2 5 3" xfId="20159" xr:uid="{49659533-D730-49F5-BC55-E6F01EEF9768}"/>
    <cellStyle name="Millares 44 2 5 4" xfId="8014" xr:uid="{6F154504-9B12-42E8-A3D8-CF4A99F55CD7}"/>
    <cellStyle name="Millares 44 2 6" xfId="8015" xr:uid="{2A690272-FE14-49B7-A916-6CDCB10F5837}"/>
    <cellStyle name="Millares 44 2 6 2" xfId="13359" xr:uid="{DFC3B31D-11DF-43F8-A653-4E0D52886124}"/>
    <cellStyle name="Millares 44 2 7" xfId="13354" xr:uid="{C447A898-DDD9-4FD6-B6C2-2BA0798A5015}"/>
    <cellStyle name="Millares 44 2 8" xfId="10709" xr:uid="{0250E894-0E28-42F4-8B4C-4F2C281AB111}"/>
    <cellStyle name="Millares 44 2 9" xfId="15944" xr:uid="{AD697981-15BF-485E-8D9E-18715719CCD3}"/>
    <cellStyle name="Millares 44 3" xfId="5214" xr:uid="{E58D1842-9290-4945-A88A-AFAC792B1DBB}"/>
    <cellStyle name="Millares 44 3 2" xfId="13360" xr:uid="{89FF9BBE-4B85-46ED-8F98-20F8F563D23F}"/>
    <cellStyle name="Millares 44 3 3" xfId="10712" xr:uid="{F3D8512E-9184-4894-8999-C49887673F5D}"/>
    <cellStyle name="Millares 44 3 4" xfId="15947" xr:uid="{350D0A74-0E4D-4EB6-989F-DD8D15B14881}"/>
    <cellStyle name="Millares 44 3 5" xfId="18043" xr:uid="{F3ADDBFA-8F36-49D4-AE0B-308DA26E583A}"/>
    <cellStyle name="Millares 44 3 6" xfId="8016" xr:uid="{830C9D39-2BCA-4E95-8017-EC61529931F6}"/>
    <cellStyle name="Millares 44 4" xfId="5215" xr:uid="{D982EF58-2491-43E3-AAD5-A46C01484F92}"/>
    <cellStyle name="Millares 44 4 2" xfId="13361" xr:uid="{BFB0B8F1-7DD3-4422-8A2D-459EE16FFC5C}"/>
    <cellStyle name="Millares 44 4 3" xfId="10713" xr:uid="{16CA8FD1-FE1A-4BBD-BECC-F24754B45CCC}"/>
    <cellStyle name="Millares 44 4 4" xfId="15948" xr:uid="{8A9F42AC-1CD9-444D-9863-DC427731A0F2}"/>
    <cellStyle name="Millares 44 4 5" xfId="18044" xr:uid="{67B27CCB-D26F-447F-8E57-7186EF8B8EFA}"/>
    <cellStyle name="Millares 44 4 6" xfId="8017" xr:uid="{584FDB54-E1DC-4893-A65B-04769AEEBE42}"/>
    <cellStyle name="Millares 44 5" xfId="5216" xr:uid="{844D9CF0-BED8-4109-B55E-9ABE1EEBDA08}"/>
    <cellStyle name="Millares 44 5 2" xfId="13362" xr:uid="{8D97B8D5-AF33-4180-B5DF-112325D57ABB}"/>
    <cellStyle name="Millares 44 5 3" xfId="12561" xr:uid="{B79F41D7-699D-4912-9AC1-88939F7A2DFF}"/>
    <cellStyle name="Millares 44 5 4" xfId="18045" xr:uid="{2E33A07B-D63C-4547-9050-79EE31642BA1}"/>
    <cellStyle name="Millares 44 5 5" xfId="8018" xr:uid="{BE30EA24-E981-460B-B4D8-4048D46C2A00}"/>
    <cellStyle name="Millares 44 6" xfId="7251" xr:uid="{8DF7FF62-403F-42B0-A2B4-B2E9051773C6}"/>
    <cellStyle name="Millares 44 6 2" xfId="13363" xr:uid="{73D96AEA-1765-4B1B-98D0-4842E7CA9FF9}"/>
    <cellStyle name="Millares 44 6 3" xfId="20059" xr:uid="{42D672DF-C2FA-4D0D-BA85-0594BCD71A8D}"/>
    <cellStyle name="Millares 44 6 4" xfId="8019" xr:uid="{5B425657-EB25-4B04-830A-945093AF8463}"/>
    <cellStyle name="Millares 44 7" xfId="8020" xr:uid="{6C4FA746-CB72-4BA8-AF0C-90E4E4D6CC0D}"/>
    <cellStyle name="Millares 44 7 2" xfId="13364" xr:uid="{49C94C45-48D8-47ED-9EED-BD6A2E9A7092}"/>
    <cellStyle name="Millares 44 8" xfId="13353" xr:uid="{AEC1D4BF-70EF-4DC6-8DF1-4E4F2DFA6180}"/>
    <cellStyle name="Millares 44 9" xfId="10708" xr:uid="{4D1D22DF-E7C6-45A3-BD8C-394C29E72133}"/>
    <cellStyle name="Millares 440" xfId="8021" xr:uid="{B6E674B0-320B-4893-8559-EC96A0034AE8}"/>
    <cellStyle name="Millares 440 2" xfId="13365" xr:uid="{9498D553-2201-46DB-87D4-1FDB17F0F10F}"/>
    <cellStyle name="Millares 440 3" xfId="10533" xr:uid="{AFAF85CE-FBC6-4254-B191-CD0080A9DD57}"/>
    <cellStyle name="Millares 440 3 2" xfId="21778" xr:uid="{CDA0919E-AEDB-4234-B098-9FC617EE86E9}"/>
    <cellStyle name="Millares 440 3 2 2" xfId="27334" xr:uid="{094B4561-D134-4D78-997D-44FB98DE6246}"/>
    <cellStyle name="Millares 440 3 2 3" xfId="32828" xr:uid="{093183BB-DEF4-439A-A571-7BD91B96186E}"/>
    <cellStyle name="Millares 440 3 2 4" xfId="38312" xr:uid="{135FA760-C5C2-4A36-B8F9-A3F07537065B}"/>
    <cellStyle name="Millares 440 3 3" xfId="24605" xr:uid="{3DAFC4CE-3A24-4D4B-AE3B-703D55FB347B}"/>
    <cellStyle name="Millares 440 3 4" xfId="30099" xr:uid="{18C3EE49-C325-439C-86B7-6790CF308B84}"/>
    <cellStyle name="Millares 440 3 5" xfId="35583" xr:uid="{51C28AA2-0986-4D84-9245-79B002EAC2FA}"/>
    <cellStyle name="Millares 441" xfId="8022" xr:uid="{76E5DD8B-8B49-495C-8501-A57608D373CC}"/>
    <cellStyle name="Millares 441 2" xfId="13366" xr:uid="{F5828DB0-C650-4C83-B2B2-20E070760D1A}"/>
    <cellStyle name="Millares 441 3" xfId="10508" xr:uid="{DC1C46F9-3EDE-40E4-AF8C-8262EDC3BA72}"/>
    <cellStyle name="Millares 441 3 2" xfId="21756" xr:uid="{9D51BA2D-EAA1-4F7B-BD91-CBF3FD6D1D8D}"/>
    <cellStyle name="Millares 441 3 2 2" xfId="27312" xr:uid="{023D380B-935B-4B04-8060-904767BA7350}"/>
    <cellStyle name="Millares 441 3 2 3" xfId="32806" xr:uid="{D5AE155E-153E-4B8F-BD0F-2DDB23A5682E}"/>
    <cellStyle name="Millares 441 3 2 4" xfId="38290" xr:uid="{D9F08938-D28A-4ECF-936C-B524072C169C}"/>
    <cellStyle name="Millares 441 3 3" xfId="24583" xr:uid="{CE06DB66-D3F5-4487-AF0D-700E21D8AA85}"/>
    <cellStyle name="Millares 441 3 4" xfId="30077" xr:uid="{6B75EF3B-2885-4138-9864-0F03491B3404}"/>
    <cellStyle name="Millares 441 3 5" xfId="35561" xr:uid="{10EB8923-9798-420C-BF55-9E10C5EDCC49}"/>
    <cellStyle name="Millares 442" xfId="8023" xr:uid="{0BE9F6C9-5BF2-4193-9E21-04F895147B28}"/>
    <cellStyle name="Millares 442 2" xfId="13367" xr:uid="{C46ECF15-7D11-4FA8-9048-A98A86DAB344}"/>
    <cellStyle name="Millares 442 3" xfId="10534" xr:uid="{F4D9719F-D371-420F-BFAA-2F4D06ECB847}"/>
    <cellStyle name="Millares 442 3 2" xfId="21779" xr:uid="{8AA2592D-81F3-408B-A83D-BA44EC516E5A}"/>
    <cellStyle name="Millares 442 3 2 2" xfId="27335" xr:uid="{8A33ABB5-53F2-464F-BAD3-A955227AB443}"/>
    <cellStyle name="Millares 442 3 2 3" xfId="32829" xr:uid="{C20DF4B5-163E-4E48-98D3-9A0961FE01D4}"/>
    <cellStyle name="Millares 442 3 2 4" xfId="38313" xr:uid="{121282F7-DCD0-40A8-AAF2-601430D0248B}"/>
    <cellStyle name="Millares 442 3 3" xfId="24606" xr:uid="{0711B26F-A56B-4CC8-B6D7-0C6FA6708988}"/>
    <cellStyle name="Millares 442 3 4" xfId="30100" xr:uid="{61B29E21-9D89-4DC3-A72C-1008EC42ABF2}"/>
    <cellStyle name="Millares 442 3 5" xfId="35584" xr:uid="{BFFF942D-A630-44C4-B4C7-20A056C275AD}"/>
    <cellStyle name="Millares 443" xfId="8024" xr:uid="{3206D684-A023-4D6F-917B-63880C88A298}"/>
    <cellStyle name="Millares 443 2" xfId="13368" xr:uid="{326EAE3A-6D43-4E61-8F33-969E909BDB11}"/>
    <cellStyle name="Millares 443 3" xfId="10507" xr:uid="{46CAA44D-A2A4-4129-BDAF-F19E948284F1}"/>
    <cellStyle name="Millares 443 3 2" xfId="21755" xr:uid="{D2F53106-8516-4867-96B6-0321794F960B}"/>
    <cellStyle name="Millares 443 3 2 2" xfId="27311" xr:uid="{6FDC3024-D112-4804-AE1B-451C106EEADC}"/>
    <cellStyle name="Millares 443 3 2 3" xfId="32805" xr:uid="{58CD8E4B-32D1-4A4E-A31E-5D5B9EE4B2C5}"/>
    <cellStyle name="Millares 443 3 2 4" xfId="38289" xr:uid="{949ABBFD-5094-4111-840D-0A03B6409BEE}"/>
    <cellStyle name="Millares 443 3 3" xfId="24582" xr:uid="{C37AFBEB-741A-4EA6-BA22-DF30763F6661}"/>
    <cellStyle name="Millares 443 3 4" xfId="30076" xr:uid="{D9535165-78EF-4BC0-A6CF-A0D311CC704D}"/>
    <cellStyle name="Millares 443 3 5" xfId="35560" xr:uid="{FE161D69-D82C-48C7-9D20-6B1BD6901F8E}"/>
    <cellStyle name="Millares 444" xfId="10535" xr:uid="{E33BA980-9B4A-47D3-9447-C73B6FAFB588}"/>
    <cellStyle name="Millares 444 2" xfId="21780" xr:uid="{DF21A4CC-1B8B-4135-8D09-A3B60F520531}"/>
    <cellStyle name="Millares 444 2 2" xfId="27336" xr:uid="{6629B3DA-B89B-41A3-96D6-ACFA3B358DD4}"/>
    <cellStyle name="Millares 444 2 3" xfId="32830" xr:uid="{41F7ECAA-F6FA-45C7-88D2-98B929547487}"/>
    <cellStyle name="Millares 444 2 4" xfId="38314" xr:uid="{6888C9CC-F900-41C4-BAF1-996F62A19016}"/>
    <cellStyle name="Millares 444 3" xfId="24607" xr:uid="{71C25486-F98C-40DE-9A1F-CD8598C7F7E7}"/>
    <cellStyle name="Millares 444 4" xfId="30101" xr:uid="{A3E23A6A-BEA3-47F5-8AD1-1267CB9BC4D8}"/>
    <cellStyle name="Millares 444 5" xfId="35585" xr:uid="{042082C6-9CEF-4A6C-A1F4-7F53FE5E4106}"/>
    <cellStyle name="Millares 445" xfId="10506" xr:uid="{38EAEAD1-0912-46CD-BB56-C03CF69862C2}"/>
    <cellStyle name="Millares 445 2" xfId="21754" xr:uid="{47C01B6A-615B-4D0E-92D9-7EF38054DBBE}"/>
    <cellStyle name="Millares 445 2 2" xfId="27310" xr:uid="{039F8C8E-FFAA-4B48-94FC-AA15CBD10165}"/>
    <cellStyle name="Millares 445 2 3" xfId="32804" xr:uid="{603058F0-BB68-41A6-A797-CF875C6F32A4}"/>
    <cellStyle name="Millares 445 2 4" xfId="38288" xr:uid="{92811504-23B7-4A51-8862-0482666B4AF0}"/>
    <cellStyle name="Millares 445 3" xfId="24581" xr:uid="{FD58C2AD-ECFF-4843-90E8-AA1A33AA6F89}"/>
    <cellStyle name="Millares 445 4" xfId="30075" xr:uid="{6ECE166D-FE5A-464A-8C80-C4614A74903C}"/>
    <cellStyle name="Millares 445 5" xfId="35559" xr:uid="{5A271D79-2EED-4BA0-90C8-0809FAD6E09B}"/>
    <cellStyle name="Millares 446" xfId="10536" xr:uid="{3E215BF5-C2FC-4A85-939C-62767BD3624D}"/>
    <cellStyle name="Millares 446 2" xfId="21781" xr:uid="{432C616B-12F6-47F2-97A0-6B2987105415}"/>
    <cellStyle name="Millares 446 2 2" xfId="27337" xr:uid="{9A40C8A3-771C-48ED-BC46-F7083CFE6308}"/>
    <cellStyle name="Millares 446 2 3" xfId="32831" xr:uid="{AA8B8D82-4CDC-4946-B865-D833C69954A6}"/>
    <cellStyle name="Millares 446 2 4" xfId="38315" xr:uid="{91690231-01E9-4039-8B54-7EEB1EA00DB6}"/>
    <cellStyle name="Millares 446 3" xfId="24608" xr:uid="{8236E042-FB35-4CD1-A38E-D93EC9682206}"/>
    <cellStyle name="Millares 446 4" xfId="30102" xr:uid="{2C2407F5-3058-4598-B141-CF76CE56F139}"/>
    <cellStyle name="Millares 446 5" xfId="35586" xr:uid="{BFD17799-69C2-4A03-BD60-0669F0F499BE}"/>
    <cellStyle name="Millares 447" xfId="10505" xr:uid="{C4DCE648-2B17-4E3A-AFBA-92D322356E3C}"/>
    <cellStyle name="Millares 447 2" xfId="21753" xr:uid="{3A609798-F134-486C-AEF6-CFED85953C4B}"/>
    <cellStyle name="Millares 447 2 2" xfId="27309" xr:uid="{51D9C241-1862-45BD-B5D4-A9B2DFB54040}"/>
    <cellStyle name="Millares 447 2 3" xfId="32803" xr:uid="{E64FFDEB-DE29-482D-A0D2-4AC99DF95E85}"/>
    <cellStyle name="Millares 447 2 4" xfId="38287" xr:uid="{756AE053-043E-44CE-B80A-FDF9F93321D7}"/>
    <cellStyle name="Millares 447 3" xfId="24580" xr:uid="{4682555A-F9C7-4A29-87E4-82549F1B027D}"/>
    <cellStyle name="Millares 447 4" xfId="30074" xr:uid="{FDCD90ED-2704-4390-8863-BE345562B166}"/>
    <cellStyle name="Millares 447 5" xfId="35558" xr:uid="{90493C71-C13C-4ACE-A94A-1EC2F634B4E8}"/>
    <cellStyle name="Millares 448" xfId="12878" xr:uid="{21EABD98-3503-4F8F-BEA6-72D1AB8AF0F6}"/>
    <cellStyle name="Millares 449" xfId="12984" xr:uid="{2D7DA06C-4B00-4916-A241-4DD0D33A571E}"/>
    <cellStyle name="Millares 45" xfId="5217" xr:uid="{609D254F-1B71-416C-BC26-AA7AB0968343}"/>
    <cellStyle name="Millares 45 10" xfId="5218" xr:uid="{889E16A3-F905-4CD0-921B-6DADC6F22179}"/>
    <cellStyle name="Millares 45 10 10" xfId="8026" xr:uid="{DFAF24CE-9D00-4C68-8CAE-93781F1629A3}"/>
    <cellStyle name="Millares 45 10 2" xfId="5219" xr:uid="{151E120E-5163-4762-8D98-B1A7A6A312AE}"/>
    <cellStyle name="Millares 45 10 2 2" xfId="5220" xr:uid="{4B2E13DA-CC4C-4771-98D0-6130F2F9D814}"/>
    <cellStyle name="Millares 45 10 2 2 2" xfId="13372" xr:uid="{67D2C15B-71E5-493D-8A62-EBF0A15D44E3}"/>
    <cellStyle name="Millares 45 10 2 2 3" xfId="10717" xr:uid="{67E1D9E7-8487-4AAA-ABC3-EAED220A354B}"/>
    <cellStyle name="Millares 45 10 2 2 4" xfId="15952" xr:uid="{17D1FAA1-8966-439A-B209-5ED0807E616D}"/>
    <cellStyle name="Millares 45 10 2 2 5" xfId="18049" xr:uid="{E73FA294-14B4-4904-900E-7AF9C984D362}"/>
    <cellStyle name="Millares 45 10 2 2 6" xfId="8028" xr:uid="{C6924793-B178-4B10-88FB-629DEF573035}"/>
    <cellStyle name="Millares 45 10 2 3" xfId="13371" xr:uid="{9D760D20-31D0-42DC-B5ED-ABC671197A1D}"/>
    <cellStyle name="Millares 45 10 2 4" xfId="10716" xr:uid="{51913E25-4B46-4D54-ACE8-490069E0DD12}"/>
    <cellStyle name="Millares 45 10 2 5" xfId="15951" xr:uid="{6CF50A96-2739-4CE6-8414-F5A218A122B6}"/>
    <cellStyle name="Millares 45 10 2 6" xfId="18048" xr:uid="{83AF907D-206B-4164-850F-B8089C699732}"/>
    <cellStyle name="Millares 45 10 2 7" xfId="8027" xr:uid="{2F084669-6A43-4A16-9EAD-801F2EA28337}"/>
    <cellStyle name="Millares 45 10 3" xfId="5221" xr:uid="{89C28EA1-1C2A-4E87-A179-9CCE4A9664C5}"/>
    <cellStyle name="Millares 45 10 3 2" xfId="5222" xr:uid="{22D4DDD2-6DC0-4ADD-9341-0236FB92F09C}"/>
    <cellStyle name="Millares 45 10 3 2 2" xfId="13374" xr:uid="{5F6250C8-4554-4348-B10E-B79ECB538260}"/>
    <cellStyle name="Millares 45 10 3 2 3" xfId="10719" xr:uid="{F7D8AD92-3597-44A3-81C2-2E23DAFDB99B}"/>
    <cellStyle name="Millares 45 10 3 2 4" xfId="15954" xr:uid="{5513F8DC-C42B-4A3C-9BFC-00DC5EBE7E57}"/>
    <cellStyle name="Millares 45 10 3 2 5" xfId="18051" xr:uid="{E41DB1FB-F8F6-4016-946B-CE611BC44500}"/>
    <cellStyle name="Millares 45 10 3 2 6" xfId="8030" xr:uid="{CBA27D50-C7C7-4CFC-9A05-CFEB9C9410B5}"/>
    <cellStyle name="Millares 45 10 3 3" xfId="13373" xr:uid="{30658B0D-82E6-4908-A524-D793C5CCAE0E}"/>
    <cellStyle name="Millares 45 10 3 4" xfId="10718" xr:uid="{33D05931-27D9-4E26-90D5-2D138E898D40}"/>
    <cellStyle name="Millares 45 10 3 5" xfId="15953" xr:uid="{FEC616C1-A779-4FFD-8755-92913FDCDE70}"/>
    <cellStyle name="Millares 45 10 3 6" xfId="18050" xr:uid="{962791AD-FD1B-438D-8182-D45DC5C7A5B2}"/>
    <cellStyle name="Millares 45 10 3 7" xfId="8029" xr:uid="{D1DB8AA5-8E33-479D-A7F9-080B5A3BA95A}"/>
    <cellStyle name="Millares 45 10 4" xfId="5223" xr:uid="{DE5B4619-673E-4099-81A8-A13CC7E1A8E4}"/>
    <cellStyle name="Millares 45 10 4 2" xfId="5224" xr:uid="{2F3F8539-687F-43D6-9CBA-1162B9D0A9F8}"/>
    <cellStyle name="Millares 45 10 4 2 2" xfId="13376" xr:uid="{0853C8BB-583A-4AB0-93F8-344390E6712F}"/>
    <cellStyle name="Millares 45 10 4 2 3" xfId="10721" xr:uid="{1342D031-E4D3-48E4-BD33-2D6BA5E16A4B}"/>
    <cellStyle name="Millares 45 10 4 2 4" xfId="15956" xr:uid="{528E3B23-9518-4F34-953D-F68AB550CAB5}"/>
    <cellStyle name="Millares 45 10 4 2 5" xfId="18053" xr:uid="{FE8FF547-4237-4A62-B65A-5FE6C5334E57}"/>
    <cellStyle name="Millares 45 10 4 2 6" xfId="8032" xr:uid="{6422C4E6-CCEC-4734-B4FC-53265EADEB18}"/>
    <cellStyle name="Millares 45 10 4 3" xfId="13375" xr:uid="{6E5CE3E3-4330-41C8-9D49-5FEF8DEA92EC}"/>
    <cellStyle name="Millares 45 10 4 4" xfId="10720" xr:uid="{EE6DB7EC-16BA-4F4A-B000-32677DDAD98C}"/>
    <cellStyle name="Millares 45 10 4 5" xfId="15955" xr:uid="{9C65B3BA-401D-44B3-9E9D-9ED643DCC774}"/>
    <cellStyle name="Millares 45 10 4 6" xfId="18052" xr:uid="{268B8D0D-A51A-49C5-AA7E-FD227B1A461C}"/>
    <cellStyle name="Millares 45 10 4 7" xfId="8031" xr:uid="{171C8737-C949-4D29-A88D-A94DD46EC610}"/>
    <cellStyle name="Millares 45 10 5" xfId="5225" xr:uid="{87F10FDB-43A7-47AD-B6E2-06F3AA0A725E}"/>
    <cellStyle name="Millares 45 10 5 2" xfId="13377" xr:uid="{AF86BAFE-CED3-4DB7-BD0A-1D6FC4F072AA}"/>
    <cellStyle name="Millares 45 10 5 3" xfId="10722" xr:uid="{F4D81D73-424A-424D-8EA5-8F84B6EC00E8}"/>
    <cellStyle name="Millares 45 10 5 4" xfId="15957" xr:uid="{A9152822-49A6-43D4-8085-2B46F8994D7E}"/>
    <cellStyle name="Millares 45 10 5 5" xfId="18054" xr:uid="{C1C0CE4C-A054-4EDF-A857-31D42987B293}"/>
    <cellStyle name="Millares 45 10 5 6" xfId="8033" xr:uid="{20A18182-5E29-48FC-8056-D2A2F26885B1}"/>
    <cellStyle name="Millares 45 10 6" xfId="13370" xr:uid="{AF4E7D5D-3BDC-4A2F-9929-B1CD36C9AD62}"/>
    <cellStyle name="Millares 45 10 7" xfId="10715" xr:uid="{11C74ECA-2066-416B-A126-1F4ED3A5778B}"/>
    <cellStyle name="Millares 45 10 8" xfId="15950" xr:uid="{51BD1DC5-7EDF-445E-BF12-059060668D4A}"/>
    <cellStyle name="Millares 45 10 9" xfId="18047" xr:uid="{46D61E6A-7417-4625-BEFA-EA4EF950DFF5}"/>
    <cellStyle name="Millares 45 11" xfId="5226" xr:uid="{0535EB54-D152-4A32-9292-3033EE2EBBF7}"/>
    <cellStyle name="Millares 45 11 10" xfId="8034" xr:uid="{E260E573-B03B-4E74-BBCA-E1885212F54F}"/>
    <cellStyle name="Millares 45 11 2" xfId="5227" xr:uid="{8D3670E7-13D4-4C61-B6AD-81E0DB2C9DA1}"/>
    <cellStyle name="Millares 45 11 2 2" xfId="5228" xr:uid="{4761B4D9-343B-4D0B-871D-5D1F7A96ADF9}"/>
    <cellStyle name="Millares 45 11 2 2 2" xfId="13380" xr:uid="{22D5F29B-B2CA-4F40-84F6-BF3A5C041A8D}"/>
    <cellStyle name="Millares 45 11 2 2 3" xfId="10725" xr:uid="{5743B0A1-EE07-447B-9FCA-86941A030356}"/>
    <cellStyle name="Millares 45 11 2 2 4" xfId="15960" xr:uid="{51B2F835-3E0A-4BD7-9B80-23342D4AB0CD}"/>
    <cellStyle name="Millares 45 11 2 2 5" xfId="18057" xr:uid="{0EBCC49F-48F2-4FAC-9C49-BD511709FA54}"/>
    <cellStyle name="Millares 45 11 2 2 6" xfId="8036" xr:uid="{DB6CC9AD-958A-4899-A66E-721A7BF7C5C1}"/>
    <cellStyle name="Millares 45 11 2 3" xfId="13379" xr:uid="{F31EE3BD-EF06-47A0-AEA1-FA23A2483E44}"/>
    <cellStyle name="Millares 45 11 2 4" xfId="10724" xr:uid="{8CA6D7A0-6939-419C-B101-E3750C05A449}"/>
    <cellStyle name="Millares 45 11 2 5" xfId="15959" xr:uid="{3972E4D6-2F8F-4AA3-BF1B-53C790242A1E}"/>
    <cellStyle name="Millares 45 11 2 6" xfId="18056" xr:uid="{05CE844E-F0A8-4C7B-9E6C-B0096D016CCA}"/>
    <cellStyle name="Millares 45 11 2 7" xfId="8035" xr:uid="{121D2328-913C-4C60-8BD2-C9343199FAFF}"/>
    <cellStyle name="Millares 45 11 3" xfId="5229" xr:uid="{534ACE9F-8DEA-4F74-8383-ACFBF89F13BA}"/>
    <cellStyle name="Millares 45 11 3 2" xfId="5230" xr:uid="{AD1E3282-C45D-440B-969D-008E0788950A}"/>
    <cellStyle name="Millares 45 11 3 2 2" xfId="13382" xr:uid="{0BDA2192-B8BD-43B7-AC32-CC97D3C0BAFC}"/>
    <cellStyle name="Millares 45 11 3 2 3" xfId="10727" xr:uid="{4294E6D0-7EDD-4C03-86E6-99ECC2083EC6}"/>
    <cellStyle name="Millares 45 11 3 2 4" xfId="15962" xr:uid="{2F1A1F26-CFC7-4B6B-BB5F-09C6B22EAEB3}"/>
    <cellStyle name="Millares 45 11 3 2 5" xfId="18059" xr:uid="{34DD3392-0BC7-47D8-96BF-7FC82E53BFC8}"/>
    <cellStyle name="Millares 45 11 3 2 6" xfId="8038" xr:uid="{A4BDD9DE-2331-4FAD-83EB-77EC88994019}"/>
    <cellStyle name="Millares 45 11 3 3" xfId="13381" xr:uid="{E52D2802-6A8C-41FA-B2B1-F0FD74EEC9D3}"/>
    <cellStyle name="Millares 45 11 3 4" xfId="10726" xr:uid="{C1E065D3-49C3-4AFF-85A8-FEB48347DB8C}"/>
    <cellStyle name="Millares 45 11 3 5" xfId="15961" xr:uid="{A29958F7-2675-498F-BD62-834CA0B34615}"/>
    <cellStyle name="Millares 45 11 3 6" xfId="18058" xr:uid="{5A44B362-7450-4227-968B-BB80B4E72296}"/>
    <cellStyle name="Millares 45 11 3 7" xfId="8037" xr:uid="{F317F59C-2E42-4BD6-9096-787EB56C1FF8}"/>
    <cellStyle name="Millares 45 11 4" xfId="5231" xr:uid="{0F17D550-9B3F-4D92-8860-6F241B9D09B5}"/>
    <cellStyle name="Millares 45 11 4 2" xfId="5232" xr:uid="{0FE65FA5-9FB2-40EF-B8BB-83B0CB6F97A8}"/>
    <cellStyle name="Millares 45 11 4 2 2" xfId="13384" xr:uid="{1EC51CED-2F04-4FF8-9B5A-8DEE037CA71B}"/>
    <cellStyle name="Millares 45 11 4 2 3" xfId="10729" xr:uid="{0A79C7EA-92B7-43D8-A9A4-714015EEAA3B}"/>
    <cellStyle name="Millares 45 11 4 2 4" xfId="15964" xr:uid="{60386503-C342-43DC-A73F-3D6AC874FA4D}"/>
    <cellStyle name="Millares 45 11 4 2 5" xfId="18061" xr:uid="{5EDB7AC0-FDC6-4C7D-9FE2-71FA4B6874C5}"/>
    <cellStyle name="Millares 45 11 4 2 6" xfId="8040" xr:uid="{F4AB7E9E-0849-42D7-82B1-E82A4BF1756B}"/>
    <cellStyle name="Millares 45 11 4 3" xfId="13383" xr:uid="{00F4ECC1-6E6D-44F1-8050-B5AAC42D2072}"/>
    <cellStyle name="Millares 45 11 4 4" xfId="10728" xr:uid="{EB87A4D3-D132-48A9-9018-F955A24E3E33}"/>
    <cellStyle name="Millares 45 11 4 5" xfId="15963" xr:uid="{AEC14842-0245-4711-92C6-31B7E439CCA3}"/>
    <cellStyle name="Millares 45 11 4 6" xfId="18060" xr:uid="{695135DF-C58D-4B4B-855C-DA546DAAA914}"/>
    <cellStyle name="Millares 45 11 4 7" xfId="8039" xr:uid="{6DD3DA36-821A-4737-B2A8-8C4B96B49DE6}"/>
    <cellStyle name="Millares 45 11 5" xfId="5233" xr:uid="{A8166195-1CA2-4F07-9181-F0162224CA6A}"/>
    <cellStyle name="Millares 45 11 5 2" xfId="13385" xr:uid="{3C450A49-5372-4C4B-A7F7-617FBC1ACCE6}"/>
    <cellStyle name="Millares 45 11 5 3" xfId="10730" xr:uid="{055DFE1B-DA14-49B1-A4F2-DD23E99A3526}"/>
    <cellStyle name="Millares 45 11 5 4" xfId="15965" xr:uid="{B3625BB0-86CF-4647-B5FB-DFD349ADB0CF}"/>
    <cellStyle name="Millares 45 11 5 5" xfId="18062" xr:uid="{0CFEB465-47C7-4459-8DD8-2FC0893C3ACF}"/>
    <cellStyle name="Millares 45 11 5 6" xfId="8041" xr:uid="{C1089704-2139-45CA-975B-C6BCCD626D7E}"/>
    <cellStyle name="Millares 45 11 6" xfId="13378" xr:uid="{B60517D0-564B-4083-A5BC-4659560D5E50}"/>
    <cellStyle name="Millares 45 11 7" xfId="10723" xr:uid="{639E7BA2-4122-470C-9BC6-8F91F9B5961D}"/>
    <cellStyle name="Millares 45 11 8" xfId="15958" xr:uid="{F862A767-64B8-4520-919E-DD82BEC380AD}"/>
    <cellStyle name="Millares 45 11 9" xfId="18055" xr:uid="{A783B8BB-0CB0-4DFC-91F7-A2A352CD1965}"/>
    <cellStyle name="Millares 45 12" xfId="5234" xr:uid="{24851522-05AF-4EC1-8145-11E15522A4BC}"/>
    <cellStyle name="Millares 45 12 2" xfId="5235" xr:uid="{A9452A25-641E-426E-8CA8-D8E51C36D4B4}"/>
    <cellStyle name="Millares 45 12 2 2" xfId="13387" xr:uid="{ECCFCA57-E17E-41A3-91C8-DCA0B349E220}"/>
    <cellStyle name="Millares 45 12 2 3" xfId="10732" xr:uid="{B535D02D-610A-4D9F-9ADA-10E7DCA4AAA6}"/>
    <cellStyle name="Millares 45 12 2 4" xfId="15967" xr:uid="{845DD672-62B4-4688-B6EE-B40F98BFCB81}"/>
    <cellStyle name="Millares 45 12 2 5" xfId="18064" xr:uid="{C3969460-0E8C-41C2-A060-0A70545B9C4C}"/>
    <cellStyle name="Millares 45 12 2 6" xfId="8043" xr:uid="{E3FC3634-9FAC-4045-9CD7-BDD395A990A4}"/>
    <cellStyle name="Millares 45 12 3" xfId="13386" xr:uid="{513682A7-BE60-4588-AA61-203AE39BE01F}"/>
    <cellStyle name="Millares 45 12 4" xfId="10731" xr:uid="{5A9B64AE-19D7-4A0D-97EA-16AD338E5D3B}"/>
    <cellStyle name="Millares 45 12 5" xfId="15966" xr:uid="{1D3A71AE-700F-48A6-BB30-5ECA63A99CBE}"/>
    <cellStyle name="Millares 45 12 6" xfId="18063" xr:uid="{1923F997-CA90-44B9-B365-B3B75C0074A4}"/>
    <cellStyle name="Millares 45 12 7" xfId="8042" xr:uid="{83BAAD00-C5EF-488B-B044-68DD999794A4}"/>
    <cellStyle name="Millares 45 13" xfId="5236" xr:uid="{F7F3E7F4-C83E-4C75-812B-620D52D11001}"/>
    <cellStyle name="Millares 45 13 2" xfId="5237" xr:uid="{C52B6EA3-00C7-452F-B32B-21D4206731F8}"/>
    <cellStyle name="Millares 45 13 2 2" xfId="13389" xr:uid="{F22FC903-5C59-421D-9B7A-3CCE939B9394}"/>
    <cellStyle name="Millares 45 13 2 3" xfId="10734" xr:uid="{570A3BB1-9EFA-43D4-A223-202871BFE0EF}"/>
    <cellStyle name="Millares 45 13 2 4" xfId="15969" xr:uid="{3BA28E5D-696E-4FCE-B014-9FC500BBE600}"/>
    <cellStyle name="Millares 45 13 2 5" xfId="18066" xr:uid="{5B515C5D-BDC5-4F64-845F-0622DBC9A945}"/>
    <cellStyle name="Millares 45 13 2 6" xfId="8045" xr:uid="{CA790F85-2AEC-48FC-A310-7F6D8E89A759}"/>
    <cellStyle name="Millares 45 13 3" xfId="13388" xr:uid="{B85780EA-E37F-4240-BFF9-006D74B2C6A0}"/>
    <cellStyle name="Millares 45 13 4" xfId="10733" xr:uid="{475C4D18-436E-4D72-81AB-DF31D76AA84A}"/>
    <cellStyle name="Millares 45 13 5" xfId="15968" xr:uid="{D2DD7ED5-BE0C-4FF5-880B-636ED18F929F}"/>
    <cellStyle name="Millares 45 13 6" xfId="18065" xr:uid="{D1AB82AC-A2D7-4566-9176-D719AE353F57}"/>
    <cellStyle name="Millares 45 13 7" xfId="8044" xr:uid="{483F973D-0D43-409C-93DD-7A6275007AD6}"/>
    <cellStyle name="Millares 45 14" xfId="5238" xr:uid="{250C5632-A222-4E90-964B-CA3F8892792C}"/>
    <cellStyle name="Millares 45 14 2" xfId="13390" xr:uid="{7C238898-4F47-4F99-83ED-425E5DFF27F4}"/>
    <cellStyle name="Millares 45 14 3" xfId="10735" xr:uid="{0C47CF3F-F335-401A-BB0C-3C3AC6BC5D44}"/>
    <cellStyle name="Millares 45 14 4" xfId="15970" xr:uid="{3B4A9BF8-09A4-4482-8AB2-1ACF0902950B}"/>
    <cellStyle name="Millares 45 14 5" xfId="18067" xr:uid="{86B04E75-0220-4178-A2B4-35CE1F4ACBDF}"/>
    <cellStyle name="Millares 45 14 6" xfId="8046" xr:uid="{26F940AF-8B64-40D3-9058-7510811D0704}"/>
    <cellStyle name="Millares 45 15" xfId="5239" xr:uid="{BDD2DC67-9B7F-4B20-BAEE-AD4E90880A99}"/>
    <cellStyle name="Millares 45 15 2" xfId="13391" xr:uid="{916EE2FF-77D1-46FF-8624-59E9E1B4AB01}"/>
    <cellStyle name="Millares 45 15 3" xfId="10736" xr:uid="{1431FA32-2174-4ABD-AFE3-FBD734F244B3}"/>
    <cellStyle name="Millares 45 15 4" xfId="15971" xr:uid="{D6A10C5A-8375-43D5-AEAE-EBD6DBA7BC4A}"/>
    <cellStyle name="Millares 45 15 5" xfId="18068" xr:uid="{67DA8DE0-EDB0-4215-BB59-02C13246152F}"/>
    <cellStyle name="Millares 45 15 6" xfId="8047" xr:uid="{6266E396-0528-4408-991C-41F48F3B107D}"/>
    <cellStyle name="Millares 45 16" xfId="5240" xr:uid="{AA02B3E1-498E-4F3C-B16C-304EAC31CBC4}"/>
    <cellStyle name="Millares 45 16 2" xfId="13392" xr:uid="{1AEECD89-1316-4F19-8875-70AA54F5A37E}"/>
    <cellStyle name="Millares 45 16 3" xfId="12563" xr:uid="{9F9CF87B-131D-4F7E-A36D-991B1650C371}"/>
    <cellStyle name="Millares 45 16 4" xfId="18069" xr:uid="{9E329DC5-FDF7-492A-8947-F0F4B85F11AB}"/>
    <cellStyle name="Millares 45 16 5" xfId="8048" xr:uid="{E94BE414-B709-4BE9-8DA0-07E2366E968A}"/>
    <cellStyle name="Millares 45 17" xfId="7252" xr:uid="{77707EF3-9503-41BA-993A-B27A261E0834}"/>
    <cellStyle name="Millares 45 17 2" xfId="13393" xr:uid="{FD818812-7839-49FE-AF7A-C2942BF88F78}"/>
    <cellStyle name="Millares 45 17 3" xfId="20060" xr:uid="{A2704BD9-16F9-48D4-8664-8E2523CEA5B1}"/>
    <cellStyle name="Millares 45 17 4" xfId="8049" xr:uid="{A7177913-7968-45AD-B35C-E114EF8C80A8}"/>
    <cellStyle name="Millares 45 18" xfId="8050" xr:uid="{A9DD660C-4B6B-4B77-88EB-0E931266D720}"/>
    <cellStyle name="Millares 45 18 2" xfId="13394" xr:uid="{00D3D513-A1B2-4D3C-94A2-0553D3CD2888}"/>
    <cellStyle name="Millares 45 19" xfId="13369" xr:uid="{F9992E24-C1F5-473F-AF95-85C57F009007}"/>
    <cellStyle name="Millares 45 2" xfId="5241" xr:uid="{96FC3E0A-94F5-47E8-A0A8-179C804B1562}"/>
    <cellStyle name="Millares 45 2 10" xfId="7380" xr:uid="{B1BC3CD2-2853-4E39-84EF-6C9EE044C84C}"/>
    <cellStyle name="Millares 45 2 10 2" xfId="13396" xr:uid="{D1F5A366-2976-4480-81C8-979EB0B522C8}"/>
    <cellStyle name="Millares 45 2 10 3" xfId="20160" xr:uid="{A5841BC4-E7FC-4B91-A30E-553040F32FE2}"/>
    <cellStyle name="Millares 45 2 10 4" xfId="8052" xr:uid="{D072CD97-F844-412E-9D0E-B84AC71ADEA2}"/>
    <cellStyle name="Millares 45 2 11" xfId="8053" xr:uid="{C075E376-4EEB-47FF-97C2-9E6799CC7629}"/>
    <cellStyle name="Millares 45 2 11 2" xfId="13397" xr:uid="{FD64FA5E-1CEA-4F81-A777-AFC96825BBAC}"/>
    <cellStyle name="Millares 45 2 12" xfId="13395" xr:uid="{BBDFB987-0071-437C-AFCC-BD0609D04E90}"/>
    <cellStyle name="Millares 45 2 13" xfId="10737" xr:uid="{5F920443-F0F5-4F43-A115-4AC9E0E015FD}"/>
    <cellStyle name="Millares 45 2 14" xfId="15972" xr:uid="{D4753FC0-5F8C-401A-8F79-7C2C3B0F021B}"/>
    <cellStyle name="Millares 45 2 15" xfId="18070" xr:uid="{1804929F-0A22-4CFB-AC67-EA0E7ED8EE98}"/>
    <cellStyle name="Millares 45 2 16" xfId="8051" xr:uid="{289E7A42-B138-446A-B1D8-36B994CD2877}"/>
    <cellStyle name="Millares 45 2 2" xfId="5242" xr:uid="{5C1A04B4-64BF-456F-B4C8-E53A7E45650F}"/>
    <cellStyle name="Millares 45 2 2 2" xfId="5243" xr:uid="{C8B4DC11-BD8A-40B4-8424-B4DD937AC7DB}"/>
    <cellStyle name="Millares 45 2 2 2 2" xfId="13399" xr:uid="{76C958FF-D9CB-4B0D-84A0-A40D49728F1C}"/>
    <cellStyle name="Millares 45 2 2 2 3" xfId="10739" xr:uid="{230C14A4-6C83-4B15-B958-17CA6D7B4866}"/>
    <cellStyle name="Millares 45 2 2 2 4" xfId="15974" xr:uid="{63CC1979-B0E4-46D3-8264-73BD940B976F}"/>
    <cellStyle name="Millares 45 2 2 2 5" xfId="18072" xr:uid="{75D54A67-6472-417D-BAA4-11A3A299A47B}"/>
    <cellStyle name="Millares 45 2 2 2 6" xfId="8055" xr:uid="{B5C795C1-6680-437E-9DB7-11C206AD1C62}"/>
    <cellStyle name="Millares 45 2 2 3" xfId="13398" xr:uid="{1086878A-2B3C-4BD9-8E6D-ECC1B0DD9842}"/>
    <cellStyle name="Millares 45 2 2 4" xfId="10738" xr:uid="{14D02B9B-799D-418A-9E7A-E9FE76F9F6A0}"/>
    <cellStyle name="Millares 45 2 2 5" xfId="15973" xr:uid="{78B12C01-82AD-4F11-9B09-22734FEDE28C}"/>
    <cellStyle name="Millares 45 2 2 6" xfId="18071" xr:uid="{AC03A3BF-B85E-4DB3-A750-F9EC1C762168}"/>
    <cellStyle name="Millares 45 2 2 7" xfId="8054" xr:uid="{26F8A8C2-DD74-4EBE-916F-D1CFADC5C8D3}"/>
    <cellStyle name="Millares 45 2 3" xfId="5244" xr:uid="{7DB83009-EE21-458C-85DB-6A03D425077A}"/>
    <cellStyle name="Millares 45 2 3 2" xfId="5245" xr:uid="{B99F9D5B-F249-493C-A366-B2D9E2A21ACE}"/>
    <cellStyle name="Millares 45 2 3 2 2" xfId="5246" xr:uid="{30D6D143-3019-4081-B469-5A87F3B33742}"/>
    <cellStyle name="Millares 45 2 3 2 2 2" xfId="13402" xr:uid="{220B5920-012A-4035-825D-0DA74C8A20B4}"/>
    <cellStyle name="Millares 45 2 3 2 2 3" xfId="10742" xr:uid="{8C6D1C68-0A24-4C5C-8257-48970C962606}"/>
    <cellStyle name="Millares 45 2 3 2 2 4" xfId="15977" xr:uid="{2CD8428D-7C2C-40B5-9D7B-E5E4063BAA13}"/>
    <cellStyle name="Millares 45 2 3 2 2 5" xfId="18075" xr:uid="{2435EDC1-549F-438D-AAB2-E78338CFC598}"/>
    <cellStyle name="Millares 45 2 3 2 2 6" xfId="8058" xr:uid="{04F96CE8-2931-43AC-8F53-14B2E348A8DA}"/>
    <cellStyle name="Millares 45 2 3 2 3" xfId="13401" xr:uid="{39BADAF0-3FEB-4B54-990F-88A64E4199B2}"/>
    <cellStyle name="Millares 45 2 3 2 4" xfId="10741" xr:uid="{FAEC7356-F4A5-4CC6-8E13-BE825BFC93C5}"/>
    <cellStyle name="Millares 45 2 3 2 5" xfId="15976" xr:uid="{FF044089-562F-4C43-AC89-E36417BC6BDF}"/>
    <cellStyle name="Millares 45 2 3 2 6" xfId="18074" xr:uid="{D31A3886-1538-452A-BBA5-ADCF9DE1EA27}"/>
    <cellStyle name="Millares 45 2 3 2 7" xfId="8057" xr:uid="{022747E3-9C43-4642-9D0C-9670491110CF}"/>
    <cellStyle name="Millares 45 2 3 3" xfId="5247" xr:uid="{FD7FF9B6-597C-4FFE-82D6-55036170223C}"/>
    <cellStyle name="Millares 45 2 3 3 2" xfId="13403" xr:uid="{D4594F71-D350-4FBE-9CD8-E37FEEDCB13E}"/>
    <cellStyle name="Millares 45 2 3 3 3" xfId="10743" xr:uid="{F03D0B37-4656-4A0B-8DD3-B9E85A9EE530}"/>
    <cellStyle name="Millares 45 2 3 3 4" xfId="15978" xr:uid="{E17DA29B-26C2-4BB2-9B06-0B501BC41A94}"/>
    <cellStyle name="Millares 45 2 3 3 5" xfId="18076" xr:uid="{E5AF5A95-8ACF-437A-A61F-23E99D7FECB9}"/>
    <cellStyle name="Millares 45 2 3 3 6" xfId="8059" xr:uid="{035ED7BB-7CFF-4026-84CB-61C03AE63F77}"/>
    <cellStyle name="Millares 45 2 3 4" xfId="13400" xr:uid="{6ADFFC9B-E913-4B9C-8311-AD2A4B3CB2ED}"/>
    <cellStyle name="Millares 45 2 3 5" xfId="10740" xr:uid="{14124809-09A3-46ED-887F-78C035B9805B}"/>
    <cellStyle name="Millares 45 2 3 6" xfId="15975" xr:uid="{8191B2D1-048C-4BEC-96ED-BB469F628177}"/>
    <cellStyle name="Millares 45 2 3 7" xfId="18073" xr:uid="{D833E2C7-CA91-4A5F-B3FF-B6DD7DB023BF}"/>
    <cellStyle name="Millares 45 2 3 8" xfId="8056" xr:uid="{EA318749-1F21-4272-A879-D9A28435D522}"/>
    <cellStyle name="Millares 45 2 4" xfId="5248" xr:uid="{A2AA6071-0897-4DDC-9F38-089DDA1C9A70}"/>
    <cellStyle name="Millares 45 2 4 2" xfId="5249" xr:uid="{A32F88FC-D5AC-4364-9395-091CE80BF006}"/>
    <cellStyle name="Millares 45 2 4 2 2" xfId="13405" xr:uid="{037237DB-AADE-4BD5-93BD-D532B176F723}"/>
    <cellStyle name="Millares 45 2 4 2 3" xfId="10745" xr:uid="{7EB66080-0B78-4040-8F05-EAABF09A819E}"/>
    <cellStyle name="Millares 45 2 4 2 4" xfId="15980" xr:uid="{F8B11296-3DA7-4DA2-8982-FDD7DD37605A}"/>
    <cellStyle name="Millares 45 2 4 2 5" xfId="18078" xr:uid="{F0AAB7DA-9AD3-4ADD-80C8-866436C1F02B}"/>
    <cellStyle name="Millares 45 2 4 2 6" xfId="8061" xr:uid="{DFD4E954-7AA7-4A83-AF5A-885790085726}"/>
    <cellStyle name="Millares 45 2 4 3" xfId="13404" xr:uid="{0747E864-5596-4260-9618-171E14F45F4B}"/>
    <cellStyle name="Millares 45 2 4 4" xfId="10744" xr:uid="{C017C00D-B9A6-448E-A6B0-41A0F780658A}"/>
    <cellStyle name="Millares 45 2 4 5" xfId="15979" xr:uid="{9B82A08F-F0F9-4F66-B58C-C78F49F47581}"/>
    <cellStyle name="Millares 45 2 4 6" xfId="18077" xr:uid="{46DFAF14-2348-4B89-AB47-67823B00D1A2}"/>
    <cellStyle name="Millares 45 2 4 7" xfId="8060" xr:uid="{9DACC5BC-3701-43F5-A154-7AA9A21D35A5}"/>
    <cellStyle name="Millares 45 2 5" xfId="5250" xr:uid="{4605D96C-8705-4B82-BCC5-558C65F63821}"/>
    <cellStyle name="Millares 45 2 5 2" xfId="5251" xr:uid="{99877FAB-91B8-41E0-B2E3-B4EA8D56744B}"/>
    <cellStyle name="Millares 45 2 5 2 2" xfId="13407" xr:uid="{D350DA04-B0E8-45E5-B30D-34897E792B84}"/>
    <cellStyle name="Millares 45 2 5 2 3" xfId="10747" xr:uid="{610F64F5-01CB-4698-9D24-AD32ACD2D3E1}"/>
    <cellStyle name="Millares 45 2 5 2 4" xfId="15982" xr:uid="{F92E1D52-9B3F-441A-B3D3-DC81D1002A5D}"/>
    <cellStyle name="Millares 45 2 5 2 5" xfId="18080" xr:uid="{C0B7F4B5-A5BC-45A0-8EAB-94DF49451802}"/>
    <cellStyle name="Millares 45 2 5 2 6" xfId="8063" xr:uid="{3C56D691-1A97-4882-88E3-123F4BF1D1AA}"/>
    <cellStyle name="Millares 45 2 5 3" xfId="13406" xr:uid="{C06C1D11-282F-42A7-8822-799EDA313CE4}"/>
    <cellStyle name="Millares 45 2 5 4" xfId="10746" xr:uid="{798AFDE2-0236-4F95-B869-431E3F70BDC6}"/>
    <cellStyle name="Millares 45 2 5 5" xfId="15981" xr:uid="{D3E7170D-CB41-4889-B85E-7E30FE317297}"/>
    <cellStyle name="Millares 45 2 5 6" xfId="18079" xr:uid="{F2DDEDE3-92B1-4A3F-B159-E8EB9972CFAA}"/>
    <cellStyle name="Millares 45 2 5 7" xfId="8062" xr:uid="{0987DBB5-376A-464A-9A1B-2BCCD7A35757}"/>
    <cellStyle name="Millares 45 2 6" xfId="5252" xr:uid="{B4308D35-CC53-4CAD-BF3A-10EDB18C7D91}"/>
    <cellStyle name="Millares 45 2 6 2" xfId="13408" xr:uid="{DD13A986-74A7-4533-9850-A57A5331DC34}"/>
    <cellStyle name="Millares 45 2 6 3" xfId="10748" xr:uid="{B2148C8E-B772-4E90-BC5C-11C241A00B9C}"/>
    <cellStyle name="Millares 45 2 6 4" xfId="15983" xr:uid="{7B7C166B-8CC3-4283-BE8D-2537930AF92E}"/>
    <cellStyle name="Millares 45 2 6 5" xfId="18081" xr:uid="{16F96661-D386-4AA6-B5BC-DFA25D204E90}"/>
    <cellStyle name="Millares 45 2 6 6" xfId="8064" xr:uid="{688990B1-46C2-48D5-85B2-638BE2959117}"/>
    <cellStyle name="Millares 45 2 7" xfId="5253" xr:uid="{17E9D4CF-00A3-4837-A91C-D467F653E763}"/>
    <cellStyle name="Millares 45 2 7 2" xfId="13409" xr:uid="{4DDB9F5E-EC6F-4612-8D7B-1FEE25C49C1E}"/>
    <cellStyle name="Millares 45 2 7 3" xfId="10749" xr:uid="{57556456-5FDB-4ADE-AAA2-A6534B5F97B3}"/>
    <cellStyle name="Millares 45 2 7 4" xfId="15984" xr:uid="{90B9D469-79C3-4237-B2D2-80A5A2AADDE3}"/>
    <cellStyle name="Millares 45 2 7 5" xfId="18082" xr:uid="{BE13521E-3902-41ED-AFDE-3E930C24C4E9}"/>
    <cellStyle name="Millares 45 2 7 6" xfId="8065" xr:uid="{032C9326-DFC5-46E7-8C6A-150BA48EF723}"/>
    <cellStyle name="Millares 45 2 8" xfId="5254" xr:uid="{8F2DA3B5-B648-443E-A126-4AA8AEEA7CA4}"/>
    <cellStyle name="Millares 45 2 8 2" xfId="13410" xr:uid="{0E16DE76-43B4-4B0A-B698-A4B0A853DD8C}"/>
    <cellStyle name="Millares 45 2 8 3" xfId="10750" xr:uid="{CCE37E2C-0851-4D28-918D-0D3CB32DA827}"/>
    <cellStyle name="Millares 45 2 8 4" xfId="15985" xr:uid="{0383C920-2955-4EB7-BBFE-C6DA2570F54A}"/>
    <cellStyle name="Millares 45 2 8 5" xfId="18083" xr:uid="{E6A94201-0AB5-4356-ABE2-2BAB5AEE53F4}"/>
    <cellStyle name="Millares 45 2 8 6" xfId="8066" xr:uid="{8263F517-0E69-4A83-8BAF-1EBA8E2A0DF0}"/>
    <cellStyle name="Millares 45 2 9" xfId="5255" xr:uid="{93899A55-2BF9-4DAA-8920-7DE789086D93}"/>
    <cellStyle name="Millares 45 2 9 2" xfId="13411" xr:uid="{84E13112-03BF-404B-B48A-BC255519CB71}"/>
    <cellStyle name="Millares 45 2 9 3" xfId="12564" xr:uid="{0CAB1879-9A96-40A9-BFC6-9C4835C99EBD}"/>
    <cellStyle name="Millares 45 2 9 4" xfId="18084" xr:uid="{C3E51C6E-ACB3-4B1C-8878-A6980FB18AB4}"/>
    <cellStyle name="Millares 45 2 9 5" xfId="8067" xr:uid="{9A9A7B51-1B69-443B-9044-F7F70DB12C5C}"/>
    <cellStyle name="Millares 45 20" xfId="10714" xr:uid="{33A424C6-916A-405B-A80C-A37DB04D8186}"/>
    <cellStyle name="Millares 45 21" xfId="15949" xr:uid="{59C620E2-E789-4FB1-B36F-2FCC5BD63E01}"/>
    <cellStyle name="Millares 45 22" xfId="18046" xr:uid="{7FBC2CC6-6F4B-409B-9EE6-942C1EF48F8F}"/>
    <cellStyle name="Millares 45 23" xfId="8025" xr:uid="{5A66B279-E91E-4667-9F45-F78911E21BAE}"/>
    <cellStyle name="Millares 45 3" xfId="5256" xr:uid="{528670B0-ECA9-4256-AEBA-431415C5DF2E}"/>
    <cellStyle name="Millares 45 3 10" xfId="8068" xr:uid="{FA402F7A-69DA-4927-B802-E3D0EA541523}"/>
    <cellStyle name="Millares 45 3 2" xfId="5257" xr:uid="{A89D41F5-13E6-48DA-9FA0-A2E780250FB5}"/>
    <cellStyle name="Millares 45 3 2 2" xfId="5258" xr:uid="{DCD6C3BD-7236-47B9-B861-E8FF1DF5BDD0}"/>
    <cellStyle name="Millares 45 3 2 2 2" xfId="13414" xr:uid="{DE38EAE2-1A8D-4C59-BE41-6866ED6B4D06}"/>
    <cellStyle name="Millares 45 3 2 2 3" xfId="10753" xr:uid="{B37FEA6E-1B12-4AEB-9B62-579B529BBF3A}"/>
    <cellStyle name="Millares 45 3 2 2 4" xfId="15988" xr:uid="{D8579B62-495A-43D6-9BCA-FF20CC63E565}"/>
    <cellStyle name="Millares 45 3 2 2 5" xfId="18087" xr:uid="{3B245735-10F0-4788-A005-3BEED49472FF}"/>
    <cellStyle name="Millares 45 3 2 2 6" xfId="8070" xr:uid="{E4917A88-3EEB-4A24-8B9E-7AF6680C2656}"/>
    <cellStyle name="Millares 45 3 2 3" xfId="13413" xr:uid="{8BF74D0B-F7B8-48D3-ADDD-5CB346DCF205}"/>
    <cellStyle name="Millares 45 3 2 4" xfId="10752" xr:uid="{CA1C8B7C-573F-4580-A3C6-7DE9C58A63CA}"/>
    <cellStyle name="Millares 45 3 2 5" xfId="15987" xr:uid="{DC5F9AA5-8D33-4392-8F3E-BC63A286FC61}"/>
    <cellStyle name="Millares 45 3 2 6" xfId="18086" xr:uid="{C5C3C76D-4C6E-4D44-8194-401CDF9958D7}"/>
    <cellStyle name="Millares 45 3 2 7" xfId="8069" xr:uid="{20BF364A-91A5-4CD5-986F-528C885F2F27}"/>
    <cellStyle name="Millares 45 3 3" xfId="5259" xr:uid="{153E644F-63CA-474B-B23E-244EA34E5060}"/>
    <cellStyle name="Millares 45 3 3 2" xfId="5260" xr:uid="{E4D40339-9954-4186-BD97-25E66E8C3725}"/>
    <cellStyle name="Millares 45 3 3 2 2" xfId="13416" xr:uid="{6BFC96B3-6021-4A37-8AA5-CDCA6A02D685}"/>
    <cellStyle name="Millares 45 3 3 2 3" xfId="10755" xr:uid="{AB3260C2-0347-49CE-BBF5-C1D580D02455}"/>
    <cellStyle name="Millares 45 3 3 2 4" xfId="15990" xr:uid="{B4D050AB-E8BF-42D2-B0F8-25AB7F53D054}"/>
    <cellStyle name="Millares 45 3 3 2 5" xfId="18089" xr:uid="{1536024F-1BD1-4842-B82B-F814B340FC2B}"/>
    <cellStyle name="Millares 45 3 3 2 6" xfId="8072" xr:uid="{31437528-AA83-420D-A4DB-543FBD664902}"/>
    <cellStyle name="Millares 45 3 3 3" xfId="13415" xr:uid="{48BFA916-ABF7-49BC-9480-B4F9E9177042}"/>
    <cellStyle name="Millares 45 3 3 4" xfId="10754" xr:uid="{57E52286-57AF-4113-86B4-8733F41674C0}"/>
    <cellStyle name="Millares 45 3 3 5" xfId="15989" xr:uid="{C72F68E6-8DE1-4E41-8B8E-02B5AF74B8E8}"/>
    <cellStyle name="Millares 45 3 3 6" xfId="18088" xr:uid="{1431D1E0-17A1-47BB-A391-EBECB6A68FC2}"/>
    <cellStyle name="Millares 45 3 3 7" xfId="8071" xr:uid="{47D5B8E6-FF56-483D-AC2B-CA355C13FCEF}"/>
    <cellStyle name="Millares 45 3 4" xfId="5261" xr:uid="{75179CD3-4D97-4496-998E-91F2A568C09C}"/>
    <cellStyle name="Millares 45 3 4 2" xfId="5262" xr:uid="{E7D250E6-5BEE-42DA-8CD6-239A6840CB1D}"/>
    <cellStyle name="Millares 45 3 4 2 2" xfId="13418" xr:uid="{ED2C5677-11C3-46EB-B5BA-461654607690}"/>
    <cellStyle name="Millares 45 3 4 2 3" xfId="10757" xr:uid="{A6B7335F-FBCD-402B-A53E-F0ACDD2DBE51}"/>
    <cellStyle name="Millares 45 3 4 2 4" xfId="15992" xr:uid="{D6DFE443-D645-44B2-801B-EEAB035A9065}"/>
    <cellStyle name="Millares 45 3 4 2 5" xfId="18091" xr:uid="{1147EF6B-8DB9-4EFA-87B2-894122E4F396}"/>
    <cellStyle name="Millares 45 3 4 2 6" xfId="8074" xr:uid="{493FE238-2B73-447A-92BB-299CAFD0F9FE}"/>
    <cellStyle name="Millares 45 3 4 3" xfId="13417" xr:uid="{BEB545A0-F999-4FE6-9BE3-D37B016DD002}"/>
    <cellStyle name="Millares 45 3 4 4" xfId="10756" xr:uid="{4D1513E4-A7E7-447C-B7EA-B667C1CB89BB}"/>
    <cellStyle name="Millares 45 3 4 5" xfId="15991" xr:uid="{12BFB547-509B-4596-A88B-978520DEDF53}"/>
    <cellStyle name="Millares 45 3 4 6" xfId="18090" xr:uid="{6EA93054-BAF1-4711-B031-085FABB22DD3}"/>
    <cellStyle name="Millares 45 3 4 7" xfId="8073" xr:uid="{9D70B86C-AD65-4DA6-AAC9-BF211CF108A4}"/>
    <cellStyle name="Millares 45 3 5" xfId="5263" xr:uid="{B0A9963A-2727-4385-98E1-4A96E426EB68}"/>
    <cellStyle name="Millares 45 3 5 2" xfId="13419" xr:uid="{BF08A0E8-D708-4CA6-AA3A-0323075A0EE8}"/>
    <cellStyle name="Millares 45 3 5 3" xfId="10758" xr:uid="{545D3C0B-24DD-4700-BC29-2F12EDA4C37E}"/>
    <cellStyle name="Millares 45 3 5 4" xfId="15993" xr:uid="{8F6C63B1-F3AB-45C6-80D2-14040D076574}"/>
    <cellStyle name="Millares 45 3 5 5" xfId="18092" xr:uid="{7099DF52-0B2B-4590-AF85-D40B0A62DE78}"/>
    <cellStyle name="Millares 45 3 5 6" xfId="8075" xr:uid="{C1FFBF8C-B3EB-4CB2-8E41-169514F01EE0}"/>
    <cellStyle name="Millares 45 3 6" xfId="13412" xr:uid="{BAFD7948-2986-40DF-AED2-EE37F48781B2}"/>
    <cellStyle name="Millares 45 3 7" xfId="10751" xr:uid="{8DB26BE3-CE1F-4DB3-A17E-8A2338E25A93}"/>
    <cellStyle name="Millares 45 3 8" xfId="15986" xr:uid="{2A9E6F0B-2047-4957-A856-E073F7CE94CD}"/>
    <cellStyle name="Millares 45 3 9" xfId="18085" xr:uid="{66697000-92BE-4C11-9FFE-582B05933FAF}"/>
    <cellStyle name="Millares 45 4" xfId="5264" xr:uid="{56A86BA4-B04A-4E3B-A734-268BC3E2D8EF}"/>
    <cellStyle name="Millares 45 4 10" xfId="8076" xr:uid="{1C038165-8B3C-4E17-B39E-D08BCFC9DDC5}"/>
    <cellStyle name="Millares 45 4 2" xfId="5265" xr:uid="{89994FC1-8039-4E25-A808-51D7C4D032DE}"/>
    <cellStyle name="Millares 45 4 2 2" xfId="5266" xr:uid="{8C8B8794-A6E9-4347-8777-457034F32ED8}"/>
    <cellStyle name="Millares 45 4 2 2 2" xfId="13422" xr:uid="{CB365A79-2BE9-4DEE-A975-F05A6701CC99}"/>
    <cellStyle name="Millares 45 4 2 2 3" xfId="10761" xr:uid="{A2BEF717-73EF-4F0F-8992-2FA84807A17C}"/>
    <cellStyle name="Millares 45 4 2 2 4" xfId="15996" xr:uid="{E87E1C84-715F-4820-AAA4-30EB857D3829}"/>
    <cellStyle name="Millares 45 4 2 2 5" xfId="18095" xr:uid="{2A95FC94-FD25-4A84-AF50-B58F47B062DE}"/>
    <cellStyle name="Millares 45 4 2 2 6" xfId="8078" xr:uid="{46368701-2DEC-49A5-AF9C-22643EC5A7CD}"/>
    <cellStyle name="Millares 45 4 2 3" xfId="13421" xr:uid="{53578258-8195-4BA5-BFBB-4B29FB605445}"/>
    <cellStyle name="Millares 45 4 2 4" xfId="10760" xr:uid="{A30AD417-3BA0-4FAA-9C41-AEC31C9A3ECE}"/>
    <cellStyle name="Millares 45 4 2 5" xfId="15995" xr:uid="{C2F36047-7995-4751-B6DD-73B1C4E59B5E}"/>
    <cellStyle name="Millares 45 4 2 6" xfId="18094" xr:uid="{489452A2-2EE4-40D6-8672-4CC8061AD221}"/>
    <cellStyle name="Millares 45 4 2 7" xfId="8077" xr:uid="{2840BF37-E02C-4FBB-9D7B-2F818FE276CC}"/>
    <cellStyle name="Millares 45 4 3" xfId="5267" xr:uid="{1D610F87-CB98-4745-A625-FF7BF16F66AE}"/>
    <cellStyle name="Millares 45 4 3 2" xfId="5268" xr:uid="{6ECCDBFB-5B8A-4E5B-AFCC-86B0DF80C533}"/>
    <cellStyle name="Millares 45 4 3 2 2" xfId="13424" xr:uid="{0E248F6D-18A2-454D-ABB6-0C7B2A6CD1A5}"/>
    <cellStyle name="Millares 45 4 3 2 3" xfId="10763" xr:uid="{A213E408-BE20-4386-99FC-AD401F468407}"/>
    <cellStyle name="Millares 45 4 3 2 4" xfId="15998" xr:uid="{889E286B-A41F-4D8F-8559-D25F4ACD4978}"/>
    <cellStyle name="Millares 45 4 3 2 5" xfId="18097" xr:uid="{5C8C65A9-F01C-425B-B219-34964E58EF17}"/>
    <cellStyle name="Millares 45 4 3 2 6" xfId="8080" xr:uid="{EA28EC6E-323A-4675-AA72-BA6AA36EAC20}"/>
    <cellStyle name="Millares 45 4 3 3" xfId="13423" xr:uid="{125562E7-D4E8-46F9-BBD0-FB535DA12DB1}"/>
    <cellStyle name="Millares 45 4 3 4" xfId="10762" xr:uid="{E526FA2A-03D7-4320-B340-9ED5160B9B94}"/>
    <cellStyle name="Millares 45 4 3 5" xfId="15997" xr:uid="{C6D8A629-4388-4EC5-884C-404C549F57EF}"/>
    <cellStyle name="Millares 45 4 3 6" xfId="18096" xr:uid="{E69C4D2C-8AC8-4DFE-BB2E-241FF863405E}"/>
    <cellStyle name="Millares 45 4 3 7" xfId="8079" xr:uid="{16623465-CF00-4070-B148-3B5350F7E112}"/>
    <cellStyle name="Millares 45 4 4" xfId="5269" xr:uid="{B0CBE5E7-EE00-4B05-BB0E-E9DD1C8825C8}"/>
    <cellStyle name="Millares 45 4 4 2" xfId="5270" xr:uid="{98A001C2-D256-4906-A901-2963A0AA2140}"/>
    <cellStyle name="Millares 45 4 4 2 2" xfId="13426" xr:uid="{F08A8266-EE9A-4C01-AB83-F046252A3E61}"/>
    <cellStyle name="Millares 45 4 4 2 3" xfId="10765" xr:uid="{F7EA03C7-C329-4D8D-ABE5-2F2D2BF40097}"/>
    <cellStyle name="Millares 45 4 4 2 4" xfId="16000" xr:uid="{C7599AA6-D9E7-454B-82D3-18A19515FCAE}"/>
    <cellStyle name="Millares 45 4 4 2 5" xfId="18099" xr:uid="{94938B3A-29DD-46D0-9F05-0F10505DA86D}"/>
    <cellStyle name="Millares 45 4 4 2 6" xfId="8082" xr:uid="{2C2D6E5A-5FED-49D9-8CAA-3AE3E7117639}"/>
    <cellStyle name="Millares 45 4 4 3" xfId="13425" xr:uid="{2D246172-C4C4-4E13-9A57-98320A06CA12}"/>
    <cellStyle name="Millares 45 4 4 4" xfId="10764" xr:uid="{EDEA709D-BEC1-4D4E-8F53-ADD24CF2910F}"/>
    <cellStyle name="Millares 45 4 4 5" xfId="15999" xr:uid="{2849F45A-3885-4982-ACA3-075A72C4B06F}"/>
    <cellStyle name="Millares 45 4 4 6" xfId="18098" xr:uid="{10338454-8DD1-47A2-B890-B3C4CFF61B64}"/>
    <cellStyle name="Millares 45 4 4 7" xfId="8081" xr:uid="{90DC735E-80A4-4353-9758-812E919373FC}"/>
    <cellStyle name="Millares 45 4 5" xfId="5271" xr:uid="{D365654C-5009-4443-8D58-67C56B48A60E}"/>
    <cellStyle name="Millares 45 4 5 2" xfId="13427" xr:uid="{456AC820-E332-4162-B7F8-6068942D1470}"/>
    <cellStyle name="Millares 45 4 5 3" xfId="10766" xr:uid="{CD54A79A-A97F-44B9-AFE1-BC0D5AC78BA9}"/>
    <cellStyle name="Millares 45 4 5 4" xfId="16001" xr:uid="{EB9FBD46-3543-4834-9F4F-23E8F6863DDB}"/>
    <cellStyle name="Millares 45 4 5 5" xfId="18100" xr:uid="{1E7D4630-9F4C-489A-8571-C921E2DF7A67}"/>
    <cellStyle name="Millares 45 4 5 6" xfId="8083" xr:uid="{319EB1C5-335B-4F75-9D32-FE49C0818F46}"/>
    <cellStyle name="Millares 45 4 6" xfId="13420" xr:uid="{C92CBB9A-5200-47FE-872B-1116C454892C}"/>
    <cellStyle name="Millares 45 4 7" xfId="10759" xr:uid="{4CED1996-DCE8-40AF-8911-55BEEE741445}"/>
    <cellStyle name="Millares 45 4 8" xfId="15994" xr:uid="{5525F701-3864-4CEE-ACD7-57C7FDBC054E}"/>
    <cellStyle name="Millares 45 4 9" xfId="18093" xr:uid="{BFEC8026-88D7-4AAC-881A-0DA364D3B249}"/>
    <cellStyle name="Millares 45 5" xfId="5272" xr:uid="{11671F98-3198-47D4-9BC7-156DDF8F9571}"/>
    <cellStyle name="Millares 45 5 10" xfId="8084" xr:uid="{21FDB71D-1B20-45C3-92DF-2D54A0687A26}"/>
    <cellStyle name="Millares 45 5 2" xfId="5273" xr:uid="{2FDA1217-2E31-4E04-A7B1-13983EAC5BC6}"/>
    <cellStyle name="Millares 45 5 2 2" xfId="5274" xr:uid="{AD117BF0-E37D-4F8B-BCE8-7D23351F2CA9}"/>
    <cellStyle name="Millares 45 5 2 2 2" xfId="13430" xr:uid="{FC64CF71-A62D-40C1-B302-7AB22F865602}"/>
    <cellStyle name="Millares 45 5 2 2 3" xfId="10769" xr:uid="{30812F6A-6CEB-4F71-9933-C4293AC9CD3A}"/>
    <cellStyle name="Millares 45 5 2 2 4" xfId="16004" xr:uid="{E63713F8-F1E1-4322-8D1D-5CC735227D46}"/>
    <cellStyle name="Millares 45 5 2 2 5" xfId="18103" xr:uid="{D78B31CF-0AD3-46CD-B8E3-2B47BAD2BAE9}"/>
    <cellStyle name="Millares 45 5 2 2 6" xfId="8086" xr:uid="{EF777E64-C52D-4F15-90F1-2BEFE5526BFF}"/>
    <cellStyle name="Millares 45 5 2 3" xfId="13429" xr:uid="{781E6BD6-D639-4FA1-93E2-872F8DD76B9E}"/>
    <cellStyle name="Millares 45 5 2 4" xfId="10768" xr:uid="{9DBBDDED-7362-44C8-A6C5-C702F4E0D404}"/>
    <cellStyle name="Millares 45 5 2 5" xfId="16003" xr:uid="{D4754346-B602-453D-96DF-7404A3CCCE6C}"/>
    <cellStyle name="Millares 45 5 2 6" xfId="18102" xr:uid="{5609BBEE-9550-426E-B777-114FA8475667}"/>
    <cellStyle name="Millares 45 5 2 7" xfId="8085" xr:uid="{1511DC2F-B82B-4724-ABC0-5448CF3CAD22}"/>
    <cellStyle name="Millares 45 5 3" xfId="5275" xr:uid="{EADEE9A9-2303-463A-951B-93B160F4DF87}"/>
    <cellStyle name="Millares 45 5 3 2" xfId="5276" xr:uid="{A358E6BE-A0FF-440B-A37B-B7B3CA763217}"/>
    <cellStyle name="Millares 45 5 3 2 2" xfId="13432" xr:uid="{F2EBDCB9-519F-4818-B933-C743903F6868}"/>
    <cellStyle name="Millares 45 5 3 2 3" xfId="10771" xr:uid="{E0E6A49F-BDED-4850-8676-57852D7252B6}"/>
    <cellStyle name="Millares 45 5 3 2 4" xfId="16006" xr:uid="{DB33EEA4-47EC-444F-9703-70AF998196CA}"/>
    <cellStyle name="Millares 45 5 3 2 5" xfId="18105" xr:uid="{F3D4363B-C7E4-4534-9F5A-28FF81F7D44B}"/>
    <cellStyle name="Millares 45 5 3 2 6" xfId="8088" xr:uid="{39FC45E7-3301-4D82-9430-2D5C3F99CF6A}"/>
    <cellStyle name="Millares 45 5 3 3" xfId="13431" xr:uid="{B22A91A5-F8FC-401F-ABF9-852F3EB3F26F}"/>
    <cellStyle name="Millares 45 5 3 4" xfId="10770" xr:uid="{17AB84D6-C645-479D-B950-22EE413CFE03}"/>
    <cellStyle name="Millares 45 5 3 5" xfId="16005" xr:uid="{DF4CC08C-93DD-4338-9F6A-32F96020E726}"/>
    <cellStyle name="Millares 45 5 3 6" xfId="18104" xr:uid="{B2DBC9BB-56F7-46D3-A0BA-8DF7C9BF4197}"/>
    <cellStyle name="Millares 45 5 3 7" xfId="8087" xr:uid="{62AFAD6C-95FB-44B7-8171-D9DA588CBC4F}"/>
    <cellStyle name="Millares 45 5 4" xfId="5277" xr:uid="{9C2C26D1-6F2A-481B-878D-AEA41F86A039}"/>
    <cellStyle name="Millares 45 5 4 2" xfId="5278" xr:uid="{58D49D92-4C1E-4F50-990F-7142A26E1A06}"/>
    <cellStyle name="Millares 45 5 4 2 2" xfId="13434" xr:uid="{D563E6CE-DEEA-4A9B-8604-AF0DD4E71A3B}"/>
    <cellStyle name="Millares 45 5 4 2 3" xfId="10773" xr:uid="{2A5A17CF-4D50-4982-9729-CF692749557E}"/>
    <cellStyle name="Millares 45 5 4 2 4" xfId="16008" xr:uid="{292393DB-AC6D-4586-8250-242AF44FAC82}"/>
    <cellStyle name="Millares 45 5 4 2 5" xfId="18107" xr:uid="{164ACD73-3B01-488D-ACA0-1DC0819E3232}"/>
    <cellStyle name="Millares 45 5 4 2 6" xfId="8090" xr:uid="{6F880A8D-FC40-4BE0-8E5B-9FE7E458CD56}"/>
    <cellStyle name="Millares 45 5 4 3" xfId="13433" xr:uid="{FB41E93A-9285-4E32-9466-94BE922D7F67}"/>
    <cellStyle name="Millares 45 5 4 4" xfId="10772" xr:uid="{FA14B9F3-07B7-49B5-805A-84780B7DF4A4}"/>
    <cellStyle name="Millares 45 5 4 5" xfId="16007" xr:uid="{ECBAF8CA-8E33-4357-94AD-7DA507492E0D}"/>
    <cellStyle name="Millares 45 5 4 6" xfId="18106" xr:uid="{A88304F4-3825-4902-8A34-4123531C55C0}"/>
    <cellStyle name="Millares 45 5 4 7" xfId="8089" xr:uid="{47C7BD58-2FA4-4190-80BA-F09076EC4588}"/>
    <cellStyle name="Millares 45 5 5" xfId="5279" xr:uid="{601844E4-ACC4-4B17-A984-862B341E5196}"/>
    <cellStyle name="Millares 45 5 5 2" xfId="13435" xr:uid="{D8A9A975-17A0-4255-9DC0-0E43BE7819D4}"/>
    <cellStyle name="Millares 45 5 5 3" xfId="10774" xr:uid="{9A4E7F43-8408-481E-96A5-F64545F21EE1}"/>
    <cellStyle name="Millares 45 5 5 4" xfId="16009" xr:uid="{9622FABD-60F9-4623-B171-9F1A90AC157A}"/>
    <cellStyle name="Millares 45 5 5 5" xfId="18108" xr:uid="{DD90CF6B-90FB-4770-9E3A-9D6A299100AB}"/>
    <cellStyle name="Millares 45 5 5 6" xfId="8091" xr:uid="{8365D673-D6A5-47E0-BCE2-F7B505F90C7F}"/>
    <cellStyle name="Millares 45 5 6" xfId="13428" xr:uid="{17EA496F-A126-49B0-89BA-149232DC761A}"/>
    <cellStyle name="Millares 45 5 7" xfId="10767" xr:uid="{2DF46C87-8CFA-4AA7-84D0-5223FDD4BFC8}"/>
    <cellStyle name="Millares 45 5 8" xfId="16002" xr:uid="{4D6E4F6C-4C32-4407-8198-EC181D4D6872}"/>
    <cellStyle name="Millares 45 5 9" xfId="18101" xr:uid="{F8085D21-E3E7-4300-8DB7-98D205D3AA32}"/>
    <cellStyle name="Millares 45 6" xfId="5280" xr:uid="{28159F64-65EE-446B-9828-D731EE76A33F}"/>
    <cellStyle name="Millares 45 6 10" xfId="8092" xr:uid="{2ECDCC0D-C4FC-4B19-9722-7AE194174619}"/>
    <cellStyle name="Millares 45 6 2" xfId="5281" xr:uid="{9B0A91C0-B5DC-42DC-92B1-7DF81DDEAB16}"/>
    <cellStyle name="Millares 45 6 2 2" xfId="5282" xr:uid="{4E9CCE93-D1F8-4D21-A2AA-FDB5635549F3}"/>
    <cellStyle name="Millares 45 6 2 2 2" xfId="13438" xr:uid="{B5693A4B-08D6-4ECC-AEDB-0FAF7586C1DD}"/>
    <cellStyle name="Millares 45 6 2 2 3" xfId="10777" xr:uid="{5CE5F55F-A386-4558-BFF2-908BCFABC51B}"/>
    <cellStyle name="Millares 45 6 2 2 4" xfId="16012" xr:uid="{8FF7D7FC-E516-44C9-A01C-1762E37738F8}"/>
    <cellStyle name="Millares 45 6 2 2 5" xfId="18111" xr:uid="{83932906-E912-447F-AB8D-7F8C81E2A146}"/>
    <cellStyle name="Millares 45 6 2 2 6" xfId="8094" xr:uid="{EF673D8C-C1D4-4D4E-ADA0-B71DA97DC4B8}"/>
    <cellStyle name="Millares 45 6 2 3" xfId="13437" xr:uid="{6C6DAD60-5E21-455A-9E8F-7317B15F0559}"/>
    <cellStyle name="Millares 45 6 2 4" xfId="10776" xr:uid="{014CC8EB-9E9E-4AF7-8B96-CA66016F02E6}"/>
    <cellStyle name="Millares 45 6 2 5" xfId="16011" xr:uid="{5835473F-AD07-4401-9DFE-35E4F0CA1491}"/>
    <cellStyle name="Millares 45 6 2 6" xfId="18110" xr:uid="{5779A40A-0879-4478-8772-C1E46056F238}"/>
    <cellStyle name="Millares 45 6 2 7" xfId="8093" xr:uid="{CC37F296-4BA0-4A60-A623-1ABFC2522BB5}"/>
    <cellStyle name="Millares 45 6 3" xfId="5283" xr:uid="{1E95774E-DFD7-4F7A-B593-35B83A61506F}"/>
    <cellStyle name="Millares 45 6 3 2" xfId="5284" xr:uid="{1B23A74B-D0F3-421A-A6E3-E524AD5C5D74}"/>
    <cellStyle name="Millares 45 6 3 2 2" xfId="13440" xr:uid="{61D1F040-FA87-45DB-B553-31EF4BE3DB32}"/>
    <cellStyle name="Millares 45 6 3 2 3" xfId="10779" xr:uid="{E76B402C-F3B9-40F6-A5EA-EBE47C43D332}"/>
    <cellStyle name="Millares 45 6 3 2 4" xfId="16014" xr:uid="{FA35B842-B6E9-4125-BC61-8078D9396C78}"/>
    <cellStyle name="Millares 45 6 3 2 5" xfId="18113" xr:uid="{D109261E-D68E-4985-BA53-1CE00BC6B784}"/>
    <cellStyle name="Millares 45 6 3 2 6" xfId="8096" xr:uid="{69AB5450-C6FD-4D2F-8BF5-FC6F9AA2F457}"/>
    <cellStyle name="Millares 45 6 3 3" xfId="13439" xr:uid="{C29D30FF-DF97-4964-A437-3B047C91C344}"/>
    <cellStyle name="Millares 45 6 3 4" xfId="10778" xr:uid="{7D9B1BD3-973B-4915-844D-CAEA69794A4D}"/>
    <cellStyle name="Millares 45 6 3 5" xfId="16013" xr:uid="{538C9CEE-226D-480B-9B42-9856B4C60FCF}"/>
    <cellStyle name="Millares 45 6 3 6" xfId="18112" xr:uid="{13A9AFC9-BA2B-4339-95BC-38798D880023}"/>
    <cellStyle name="Millares 45 6 3 7" xfId="8095" xr:uid="{401528DA-D6CB-4B13-9A20-944FDBDD16B3}"/>
    <cellStyle name="Millares 45 6 4" xfId="5285" xr:uid="{75737BA5-608B-4113-91E5-0DB59854E878}"/>
    <cellStyle name="Millares 45 6 4 2" xfId="5286" xr:uid="{DE1A04D3-A583-4FD7-A4C8-59699E21CCDB}"/>
    <cellStyle name="Millares 45 6 4 2 2" xfId="13442" xr:uid="{AB85A538-397C-4601-B11A-98C5AB423D5D}"/>
    <cellStyle name="Millares 45 6 4 2 3" xfId="10781" xr:uid="{139C417A-D77B-4F1A-807D-C9D962953893}"/>
    <cellStyle name="Millares 45 6 4 2 4" xfId="16016" xr:uid="{1DA98819-095E-40A3-8D80-A6C2A74054BD}"/>
    <cellStyle name="Millares 45 6 4 2 5" xfId="18115" xr:uid="{63294AC2-43E9-4EDF-BF0C-B131C30D762B}"/>
    <cellStyle name="Millares 45 6 4 2 6" xfId="8098" xr:uid="{B7B816CA-CE4C-4FC6-A5A3-BD286F7FE729}"/>
    <cellStyle name="Millares 45 6 4 3" xfId="13441" xr:uid="{ED97BD68-E5BA-4AC7-88D4-3DE88639BBC4}"/>
    <cellStyle name="Millares 45 6 4 4" xfId="10780" xr:uid="{10956D57-F185-4DA4-B01E-3746A78F3892}"/>
    <cellStyle name="Millares 45 6 4 5" xfId="16015" xr:uid="{1141DBE0-9A70-4B8A-8B18-B193160F1AD6}"/>
    <cellStyle name="Millares 45 6 4 6" xfId="18114" xr:uid="{8A852AB2-D105-4B86-9991-43D1881B9C65}"/>
    <cellStyle name="Millares 45 6 4 7" xfId="8097" xr:uid="{524BE124-B85D-47DB-83C8-0603A76D3C06}"/>
    <cellStyle name="Millares 45 6 5" xfId="5287" xr:uid="{4C8ABFFB-A164-468B-8984-D29A5FD5EE06}"/>
    <cellStyle name="Millares 45 6 5 2" xfId="13443" xr:uid="{5C5C7668-DE83-49B2-92F3-22F47CFA2607}"/>
    <cellStyle name="Millares 45 6 5 3" xfId="10782" xr:uid="{259505EB-6050-40E3-B105-58CAD282F979}"/>
    <cellStyle name="Millares 45 6 5 4" xfId="16017" xr:uid="{6E033C90-509C-4153-A1EC-ED2803D7E77E}"/>
    <cellStyle name="Millares 45 6 5 5" xfId="18116" xr:uid="{63A348BF-E9A6-48A7-86E8-20B92AF4CD97}"/>
    <cellStyle name="Millares 45 6 5 6" xfId="8099" xr:uid="{467395F3-0F37-4BD0-9A9B-305EBC59812D}"/>
    <cellStyle name="Millares 45 6 6" xfId="13436" xr:uid="{03BAD55C-0B85-4772-ACD7-DD97DAA9506A}"/>
    <cellStyle name="Millares 45 6 7" xfId="10775" xr:uid="{27342C96-012B-4170-BB32-44EF915F64E9}"/>
    <cellStyle name="Millares 45 6 8" xfId="16010" xr:uid="{690E7F34-C6FE-4D61-8E0D-EF0B761898A5}"/>
    <cellStyle name="Millares 45 6 9" xfId="18109" xr:uid="{058608AD-7159-4B85-8A81-B5691BF776E2}"/>
    <cellStyle name="Millares 45 7" xfId="5288" xr:uid="{CEE96CC9-6998-437B-887E-B4BFE1BC9B81}"/>
    <cellStyle name="Millares 45 7 10" xfId="8100" xr:uid="{C19E0229-2FDE-4679-AD04-CC3B1A3F6616}"/>
    <cellStyle name="Millares 45 7 2" xfId="5289" xr:uid="{D65EE20C-D5C9-4EC8-9279-834543DCFF12}"/>
    <cellStyle name="Millares 45 7 2 2" xfId="5290" xr:uid="{42A2470B-B226-4C8E-83A6-0D93D59A1705}"/>
    <cellStyle name="Millares 45 7 2 2 2" xfId="13446" xr:uid="{AA9A1901-FA57-4E9A-AF57-B0E32B99F98E}"/>
    <cellStyle name="Millares 45 7 2 2 3" xfId="10785" xr:uid="{CEDFE580-1837-470B-ADA7-0D1804BE53A0}"/>
    <cellStyle name="Millares 45 7 2 2 4" xfId="16020" xr:uid="{693A8698-DD33-44C7-82FD-C4CCB8FEA6C6}"/>
    <cellStyle name="Millares 45 7 2 2 5" xfId="18119" xr:uid="{6E87476F-7148-44BA-A114-A54714ACB7F1}"/>
    <cellStyle name="Millares 45 7 2 2 6" xfId="8102" xr:uid="{7A0BC114-561A-494D-9E89-F5CE87751252}"/>
    <cellStyle name="Millares 45 7 2 3" xfId="13445" xr:uid="{02526BDB-4B55-424A-8A39-167CD6935186}"/>
    <cellStyle name="Millares 45 7 2 4" xfId="10784" xr:uid="{F7367BE3-0538-4914-99A2-3A143E313C36}"/>
    <cellStyle name="Millares 45 7 2 5" xfId="16019" xr:uid="{E5F9EAA0-159E-4356-99C6-0A03C97F58A4}"/>
    <cellStyle name="Millares 45 7 2 6" xfId="18118" xr:uid="{A4BF8525-386B-471E-B5A0-D7BA961D5438}"/>
    <cellStyle name="Millares 45 7 2 7" xfId="8101" xr:uid="{39ADD444-DE47-47F8-97BE-A0D07E035227}"/>
    <cellStyle name="Millares 45 7 3" xfId="5291" xr:uid="{895A9553-762C-4837-B344-AE67E6A218C5}"/>
    <cellStyle name="Millares 45 7 3 2" xfId="5292" xr:uid="{CD0B05F8-7052-42A3-ADD0-D079DC32717F}"/>
    <cellStyle name="Millares 45 7 3 2 2" xfId="13448" xr:uid="{3333C2CE-F321-4BA7-9BD3-71329FABD46A}"/>
    <cellStyle name="Millares 45 7 3 2 3" xfId="10787" xr:uid="{70D40318-0ADA-4030-9EF0-DEE8ADB851C9}"/>
    <cellStyle name="Millares 45 7 3 2 4" xfId="16022" xr:uid="{BE751E15-7C66-4494-ADFF-2559FAF00DBF}"/>
    <cellStyle name="Millares 45 7 3 2 5" xfId="18121" xr:uid="{C3ED30B0-5384-4CEF-9F19-D4EFF550622F}"/>
    <cellStyle name="Millares 45 7 3 2 6" xfId="8104" xr:uid="{2DE29EB1-3EC0-44EC-B222-73CC7F4F89BF}"/>
    <cellStyle name="Millares 45 7 3 3" xfId="13447" xr:uid="{7F40B839-3E20-4EAD-9D50-2964E06E860C}"/>
    <cellStyle name="Millares 45 7 3 4" xfId="10786" xr:uid="{F9F0F0DE-59A3-4EB9-8D44-AB27F800152E}"/>
    <cellStyle name="Millares 45 7 3 5" xfId="16021" xr:uid="{9CBCFB1F-18AC-4263-B48A-66FEE813EDB7}"/>
    <cellStyle name="Millares 45 7 3 6" xfId="18120" xr:uid="{3F540E85-EFC1-4871-B0AA-A2424282245D}"/>
    <cellStyle name="Millares 45 7 3 7" xfId="8103" xr:uid="{C8C87F10-DD7F-4543-A5DD-1931A50A7E63}"/>
    <cellStyle name="Millares 45 7 4" xfId="5293" xr:uid="{E0962529-66FA-48C1-A3B7-43FB625CF75F}"/>
    <cellStyle name="Millares 45 7 4 2" xfId="5294" xr:uid="{94292A48-8C1D-4BD8-8895-B183CF4E1F9B}"/>
    <cellStyle name="Millares 45 7 4 2 2" xfId="13450" xr:uid="{6DCE990E-EA19-4F62-906A-B82ABF311DF3}"/>
    <cellStyle name="Millares 45 7 4 2 3" xfId="10789" xr:uid="{F88A33A0-9D5F-4AFA-8897-BB4D1552A940}"/>
    <cellStyle name="Millares 45 7 4 2 4" xfId="16024" xr:uid="{D33939E9-44C0-46D9-AF98-3755342AD03E}"/>
    <cellStyle name="Millares 45 7 4 2 5" xfId="18123" xr:uid="{66265297-B080-4F04-8270-6D8D25236204}"/>
    <cellStyle name="Millares 45 7 4 2 6" xfId="8106" xr:uid="{F388D0CB-33CC-4CC7-B1E2-47F1795F7C93}"/>
    <cellStyle name="Millares 45 7 4 3" xfId="13449" xr:uid="{51822879-7DEC-4D9A-B104-50600394976B}"/>
    <cellStyle name="Millares 45 7 4 4" xfId="10788" xr:uid="{4CA3385C-1FD8-4EEA-96A8-B0FF747BD33D}"/>
    <cellStyle name="Millares 45 7 4 5" xfId="16023" xr:uid="{361F45A4-C836-464F-ACD6-5FA60C2D8833}"/>
    <cellStyle name="Millares 45 7 4 6" xfId="18122" xr:uid="{791AF36E-4F48-4EB2-8799-045600A9807A}"/>
    <cellStyle name="Millares 45 7 4 7" xfId="8105" xr:uid="{024B621A-E68E-46A5-8A2B-7488E2A2AAE6}"/>
    <cellStyle name="Millares 45 7 5" xfId="5295" xr:uid="{925C1E90-B68C-4A0D-93F3-4216EA709A46}"/>
    <cellStyle name="Millares 45 7 5 2" xfId="13451" xr:uid="{3349724A-BB32-4095-A1A8-816F976ACE6A}"/>
    <cellStyle name="Millares 45 7 5 3" xfId="10790" xr:uid="{87604F19-6132-4134-9D2D-773E8C41D147}"/>
    <cellStyle name="Millares 45 7 5 4" xfId="16025" xr:uid="{06F8BCE7-43D9-43DE-8EA0-A57C950A5CC5}"/>
    <cellStyle name="Millares 45 7 5 5" xfId="18124" xr:uid="{BC57710B-2713-4E03-823D-1C2529B68BE9}"/>
    <cellStyle name="Millares 45 7 5 6" xfId="8107" xr:uid="{71CB4798-E8CA-4413-A53B-002C84122D00}"/>
    <cellStyle name="Millares 45 7 6" xfId="13444" xr:uid="{510C6BB4-5DCF-4B40-9D79-DF5193FB6B41}"/>
    <cellStyle name="Millares 45 7 7" xfId="10783" xr:uid="{68F988A0-B50B-4B8E-88B2-BDCFF65970CC}"/>
    <cellStyle name="Millares 45 7 8" xfId="16018" xr:uid="{D1AB424F-A161-4CBF-9638-13E9C2B73913}"/>
    <cellStyle name="Millares 45 7 9" xfId="18117" xr:uid="{EE8CD343-4517-40CB-B5D8-9DD4FCF0C681}"/>
    <cellStyle name="Millares 45 8" xfId="5296" xr:uid="{0C17936F-50B8-45A1-A46E-DC759DFAAD64}"/>
    <cellStyle name="Millares 45 8 10" xfId="8108" xr:uid="{51A4BAED-31F5-4D05-B85A-2A8B598B22BF}"/>
    <cellStyle name="Millares 45 8 2" xfId="5297" xr:uid="{867081A4-889C-4CDD-A2C7-FFCCB336BFCE}"/>
    <cellStyle name="Millares 45 8 2 2" xfId="5298" xr:uid="{D3240389-9786-472A-A99A-8F1D06852651}"/>
    <cellStyle name="Millares 45 8 2 2 2" xfId="13454" xr:uid="{CFCD6958-589F-42B7-BBA2-AEEA87851D20}"/>
    <cellStyle name="Millares 45 8 2 2 3" xfId="10793" xr:uid="{498B1022-717E-4970-805C-9BADBECC9D53}"/>
    <cellStyle name="Millares 45 8 2 2 4" xfId="16028" xr:uid="{19AA8E83-D875-4C4D-BA7B-9737943816DB}"/>
    <cellStyle name="Millares 45 8 2 2 5" xfId="18127" xr:uid="{CFD657ED-F077-42D3-883C-673B5B999C44}"/>
    <cellStyle name="Millares 45 8 2 2 6" xfId="8110" xr:uid="{4CAC7C33-0CEF-460A-B9F5-9354750EFAB5}"/>
    <cellStyle name="Millares 45 8 2 3" xfId="13453" xr:uid="{BB9C8357-B338-496F-8494-F62DA05D797C}"/>
    <cellStyle name="Millares 45 8 2 4" xfId="10792" xr:uid="{DE47B1F4-1E7B-4722-9F74-93969592C390}"/>
    <cellStyle name="Millares 45 8 2 5" xfId="16027" xr:uid="{D77CAE75-AC9C-4B70-95FE-A4D33F0B8161}"/>
    <cellStyle name="Millares 45 8 2 6" xfId="18126" xr:uid="{8A63059C-7FCB-4DFE-9B79-DA484AC100FC}"/>
    <cellStyle name="Millares 45 8 2 7" xfId="8109" xr:uid="{1D2635B1-EEDE-4E8E-A5F9-8100C40DFE1A}"/>
    <cellStyle name="Millares 45 8 3" xfId="5299" xr:uid="{780920AE-E449-4C68-8615-83DE7B08F9C5}"/>
    <cellStyle name="Millares 45 8 3 2" xfId="5300" xr:uid="{59E52482-946C-496A-9B83-814AAF582D5E}"/>
    <cellStyle name="Millares 45 8 3 2 2" xfId="13456" xr:uid="{88DAE499-7402-48AB-8E33-EE5451BA44EE}"/>
    <cellStyle name="Millares 45 8 3 2 3" xfId="10795" xr:uid="{E839A695-63C6-49A9-A16D-7CA4772FB1CD}"/>
    <cellStyle name="Millares 45 8 3 2 4" xfId="16030" xr:uid="{C9AE268C-F98E-4FC9-936E-888C8ABB8FF3}"/>
    <cellStyle name="Millares 45 8 3 2 5" xfId="18129" xr:uid="{EA2874CE-17BA-42D2-B86A-021EE511A4C3}"/>
    <cellStyle name="Millares 45 8 3 2 6" xfId="8112" xr:uid="{D5E3397F-FBC1-4F3B-82C2-5E2B8B42C7D3}"/>
    <cellStyle name="Millares 45 8 3 3" xfId="13455" xr:uid="{C488A223-98ED-443E-95B4-BBE3858844BC}"/>
    <cellStyle name="Millares 45 8 3 4" xfId="10794" xr:uid="{6CA81E11-1599-4ED1-AEE3-AAA53E51E0BD}"/>
    <cellStyle name="Millares 45 8 3 5" xfId="16029" xr:uid="{40E0B04E-D712-4B8D-AAB6-C1542B7909F7}"/>
    <cellStyle name="Millares 45 8 3 6" xfId="18128" xr:uid="{C58F7C7F-B618-41C7-8FB9-02F624DBF5C0}"/>
    <cellStyle name="Millares 45 8 3 7" xfId="8111" xr:uid="{6691E1DE-9109-44C9-9173-0699FDE2B3F7}"/>
    <cellStyle name="Millares 45 8 4" xfId="5301" xr:uid="{D577BFDB-D7DB-4454-9117-7FC4E2BAC34C}"/>
    <cellStyle name="Millares 45 8 4 2" xfId="5302" xr:uid="{52D87134-3B1D-4702-9361-9B1E1F30F497}"/>
    <cellStyle name="Millares 45 8 4 2 2" xfId="13458" xr:uid="{23F8B8A5-80A6-4474-B9A4-62057025705B}"/>
    <cellStyle name="Millares 45 8 4 2 3" xfId="10797" xr:uid="{1B12DD3E-5372-4228-8FC4-4B765722BD81}"/>
    <cellStyle name="Millares 45 8 4 2 4" xfId="16032" xr:uid="{BAC65F2A-3558-4BCB-98DE-BDC507060B13}"/>
    <cellStyle name="Millares 45 8 4 2 5" xfId="18131" xr:uid="{1B3EC098-22DD-4BAB-9EEA-D9E3EB4AC40E}"/>
    <cellStyle name="Millares 45 8 4 2 6" xfId="8114" xr:uid="{BD270332-81BE-45D0-8F01-3FCBDCC486A8}"/>
    <cellStyle name="Millares 45 8 4 3" xfId="13457" xr:uid="{C5A9B329-8732-4221-A717-8A742D0F6928}"/>
    <cellStyle name="Millares 45 8 4 4" xfId="10796" xr:uid="{6FA0CF00-57BC-4A65-BEB3-C8BC80214D5D}"/>
    <cellStyle name="Millares 45 8 4 5" xfId="16031" xr:uid="{D21AB7E8-5B2D-4AFC-A09B-02FE1E930673}"/>
    <cellStyle name="Millares 45 8 4 6" xfId="18130" xr:uid="{70851561-11A1-47BD-8506-E22DFA8FCB01}"/>
    <cellStyle name="Millares 45 8 4 7" xfId="8113" xr:uid="{AFB03979-0926-446C-A26C-2FA6259F7606}"/>
    <cellStyle name="Millares 45 8 5" xfId="5303" xr:uid="{8478042B-CA60-4761-8833-619A265FC214}"/>
    <cellStyle name="Millares 45 8 5 2" xfId="13459" xr:uid="{15DB6BAA-5AE2-4471-A402-2946A1818F20}"/>
    <cellStyle name="Millares 45 8 5 3" xfId="10798" xr:uid="{B802CE99-FA49-4917-8FB0-CF2051FE82CD}"/>
    <cellStyle name="Millares 45 8 5 4" xfId="16033" xr:uid="{E27076B7-EF58-431A-915C-F6953836FBF0}"/>
    <cellStyle name="Millares 45 8 5 5" xfId="18132" xr:uid="{1507E1D1-6A65-42BF-BA4E-188B1655A897}"/>
    <cellStyle name="Millares 45 8 5 6" xfId="8115" xr:uid="{EB1F0C4E-C53B-4B17-B4CB-CBFD6EF49E17}"/>
    <cellStyle name="Millares 45 8 6" xfId="13452" xr:uid="{C0C3A8CB-EC20-4634-824F-4423269D4DFB}"/>
    <cellStyle name="Millares 45 8 7" xfId="10791" xr:uid="{82381744-67DF-4CBE-A418-4FB29DCAA652}"/>
    <cellStyle name="Millares 45 8 8" xfId="16026" xr:uid="{B137C49E-9657-4E13-8DD1-6B59B49F6B26}"/>
    <cellStyle name="Millares 45 8 9" xfId="18125" xr:uid="{DE5DB7A4-1091-4E21-8734-E6396C68C7CC}"/>
    <cellStyle name="Millares 45 9" xfId="5304" xr:uid="{582DC20E-1D41-4B75-B117-4ADB671C1662}"/>
    <cellStyle name="Millares 45 9 10" xfId="8116" xr:uid="{C820F5B2-8056-4FCB-841A-D3BCBDF1D145}"/>
    <cellStyle name="Millares 45 9 2" xfId="5305" xr:uid="{F3473799-7C00-4D4B-A5F1-D12D4F45C462}"/>
    <cellStyle name="Millares 45 9 2 2" xfId="5306" xr:uid="{0B73CB3F-099F-4588-8CDA-85084ABE6888}"/>
    <cellStyle name="Millares 45 9 2 2 2" xfId="13462" xr:uid="{6397CAC6-5666-47D8-A3C0-05D8ABFA9848}"/>
    <cellStyle name="Millares 45 9 2 2 3" xfId="10801" xr:uid="{7220FA4D-F22A-49E6-9E1E-11B74646993A}"/>
    <cellStyle name="Millares 45 9 2 2 4" xfId="16036" xr:uid="{E273C987-7F61-427E-9934-2346893B3A3D}"/>
    <cellStyle name="Millares 45 9 2 2 5" xfId="18135" xr:uid="{9CD21C57-E3CA-4767-AF1A-A34721ECC48A}"/>
    <cellStyle name="Millares 45 9 2 2 6" xfId="8118" xr:uid="{5D0DD23D-5F17-42FE-9ED9-36071AD3CE53}"/>
    <cellStyle name="Millares 45 9 2 3" xfId="13461" xr:uid="{22F415CF-A53F-4FF2-A2EF-DED7D09FF3B8}"/>
    <cellStyle name="Millares 45 9 2 4" xfId="10800" xr:uid="{783416D2-5BF2-491F-9881-D6C72B4297BF}"/>
    <cellStyle name="Millares 45 9 2 5" xfId="16035" xr:uid="{3802A0F3-6965-4BCD-AE0F-E6CBA7FD47E3}"/>
    <cellStyle name="Millares 45 9 2 6" xfId="18134" xr:uid="{A142E422-F1A4-4F80-9B05-1AA076A74CA1}"/>
    <cellStyle name="Millares 45 9 2 7" xfId="8117" xr:uid="{BDA1821F-F5A9-409D-B711-A63099D415E2}"/>
    <cellStyle name="Millares 45 9 3" xfId="5307" xr:uid="{9048B032-16A9-4335-96AE-6764DF52205B}"/>
    <cellStyle name="Millares 45 9 3 2" xfId="5308" xr:uid="{5F3EAAE9-35E0-4524-B7D4-2F806F4F1C7D}"/>
    <cellStyle name="Millares 45 9 3 2 2" xfId="13464" xr:uid="{2B9FA892-E16F-427D-97CA-2280D0D4C9AA}"/>
    <cellStyle name="Millares 45 9 3 2 3" xfId="10803" xr:uid="{F49ABCB0-0943-46F7-BFF8-B40B33ECF599}"/>
    <cellStyle name="Millares 45 9 3 2 4" xfId="16038" xr:uid="{68793ADD-1EA0-4E0D-9E72-E5B77C2E5D62}"/>
    <cellStyle name="Millares 45 9 3 2 5" xfId="18137" xr:uid="{9596F51F-5922-48DC-87E2-0E412276CB5A}"/>
    <cellStyle name="Millares 45 9 3 2 6" xfId="8120" xr:uid="{EBDE61F6-F3F0-495D-A4FC-F19F8717079D}"/>
    <cellStyle name="Millares 45 9 3 3" xfId="13463" xr:uid="{7542FF09-41B2-4B54-88CC-25608560BC76}"/>
    <cellStyle name="Millares 45 9 3 4" xfId="10802" xr:uid="{B5A42BDE-1CE3-4B85-B1C3-3267195303B1}"/>
    <cellStyle name="Millares 45 9 3 5" xfId="16037" xr:uid="{37E8440B-3F56-4D94-B61A-C775F1274D75}"/>
    <cellStyle name="Millares 45 9 3 6" xfId="18136" xr:uid="{2F42D61E-6683-4320-AB31-01B9E9E87680}"/>
    <cellStyle name="Millares 45 9 3 7" xfId="8119" xr:uid="{C6E50845-012A-4F33-9BBC-BABDB2A54300}"/>
    <cellStyle name="Millares 45 9 4" xfId="5309" xr:uid="{E5C0EB85-FCC9-4504-8BC1-3E6DD03BAFA2}"/>
    <cellStyle name="Millares 45 9 4 2" xfId="5310" xr:uid="{CFBA1C0D-0A4C-468D-99F5-AAF601C79F7E}"/>
    <cellStyle name="Millares 45 9 4 2 2" xfId="13466" xr:uid="{9C5AA70B-8F49-4482-B5E5-5CC04B55F2CA}"/>
    <cellStyle name="Millares 45 9 4 2 3" xfId="10805" xr:uid="{4E914258-D644-48DB-B3BA-E46534CA71A2}"/>
    <cellStyle name="Millares 45 9 4 2 4" xfId="16040" xr:uid="{90923CDF-384D-48CA-BD43-C74B1D1A6072}"/>
    <cellStyle name="Millares 45 9 4 2 5" xfId="18139" xr:uid="{4F94E27C-2622-4AF8-A983-C075BD1A336D}"/>
    <cellStyle name="Millares 45 9 4 2 6" xfId="8122" xr:uid="{78769308-A199-411C-A682-017A90B43A7B}"/>
    <cellStyle name="Millares 45 9 4 3" xfId="13465" xr:uid="{7E12E7B2-7213-4ECC-B7A0-5480E701696C}"/>
    <cellStyle name="Millares 45 9 4 4" xfId="10804" xr:uid="{2F317CDC-E015-4551-9D1E-2298715EE55E}"/>
    <cellStyle name="Millares 45 9 4 5" xfId="16039" xr:uid="{3CED405D-100B-4974-A589-9CFAE0F77AD8}"/>
    <cellStyle name="Millares 45 9 4 6" xfId="18138" xr:uid="{00ABE9BD-5813-4096-9AFF-F941C38766A2}"/>
    <cellStyle name="Millares 45 9 4 7" xfId="8121" xr:uid="{E46B0323-A2EA-44B5-9704-6261CCD89AF6}"/>
    <cellStyle name="Millares 45 9 5" xfId="5311" xr:uid="{6844B37A-DC68-43CE-BBE9-9DC4785FA58E}"/>
    <cellStyle name="Millares 45 9 5 2" xfId="13467" xr:uid="{FD80C374-E0EE-44C3-81E9-CC76591E8E45}"/>
    <cellStyle name="Millares 45 9 5 3" xfId="10806" xr:uid="{5F928CF5-FF59-40F9-BE0D-9E9F96AB26FC}"/>
    <cellStyle name="Millares 45 9 5 4" xfId="16041" xr:uid="{6A22221F-C66C-4F19-9152-8D606C9AC96C}"/>
    <cellStyle name="Millares 45 9 5 5" xfId="18140" xr:uid="{CA08B475-E737-445F-8C93-32F2565A1613}"/>
    <cellStyle name="Millares 45 9 5 6" xfId="8123" xr:uid="{2EED824D-C1E6-4D0F-B330-78BE8DD9F91E}"/>
    <cellStyle name="Millares 45 9 6" xfId="13460" xr:uid="{4872442D-9EC4-425A-9C5F-5DD97F599AD4}"/>
    <cellStyle name="Millares 45 9 7" xfId="10799" xr:uid="{A7467002-3D24-40AB-8571-782BC06C6529}"/>
    <cellStyle name="Millares 45 9 8" xfId="16034" xr:uid="{672B6426-E2F6-4171-BBA3-5F2A21DF62BA}"/>
    <cellStyle name="Millares 45 9 9" xfId="18133" xr:uid="{22AEFE5C-09E8-4EA6-BA06-EF5AF99830D2}"/>
    <cellStyle name="Millares 450" xfId="15634" xr:uid="{35F54D49-238B-46B8-BD2F-283E0A61EE38}"/>
    <cellStyle name="Millares 451" xfId="12982" xr:uid="{8104038C-2976-410B-BCA0-DE0331695957}"/>
    <cellStyle name="Millares 452" xfId="15640" xr:uid="{195E7871-FD48-4190-9DD4-23F81F7C5CF6}"/>
    <cellStyle name="Millares 453" xfId="12981" xr:uid="{0941DE4C-6CFF-4946-9D93-EAEC6B0AA35D}"/>
    <cellStyle name="Millares 454" xfId="15639" xr:uid="{EC761434-C78F-4719-A872-C606062C41C4}"/>
    <cellStyle name="Millares 455" xfId="12978" xr:uid="{4F7D60D0-0289-4263-B442-1EA20ABE0059}"/>
    <cellStyle name="Millares 456" xfId="15646" xr:uid="{8FB6DE40-E624-494C-A710-7278138F2424}"/>
    <cellStyle name="Millares 457" xfId="12977" xr:uid="{A387A5EF-BC25-4EA3-A635-E82C89EBEDCC}"/>
    <cellStyle name="Millares 458" xfId="15645" xr:uid="{A66C5167-5EB9-4A9A-ABB2-8DCE56674A85}"/>
    <cellStyle name="Millares 459" xfId="12975" xr:uid="{A904228B-5754-4FDB-ACC3-26F7E5A994BA}"/>
    <cellStyle name="Millares 46" xfId="5312" xr:uid="{F5C93180-8690-406C-9976-E420F6BC69E3}"/>
    <cellStyle name="Millares 46 10" xfId="5313" xr:uid="{9355967E-1FA6-4664-BC15-543027425D3B}"/>
    <cellStyle name="Millares 46 10 2" xfId="13469" xr:uid="{19688E04-6364-4DDD-BDF9-68AFD9070686}"/>
    <cellStyle name="Millares 46 10 3" xfId="12565" xr:uid="{0CDA250C-39D0-4C16-9EA4-CEAC4729ACDF}"/>
    <cellStyle name="Millares 46 10 4" xfId="18142" xr:uid="{44A53075-E678-4C7B-B341-F52210E37D2F}"/>
    <cellStyle name="Millares 46 10 5" xfId="8125" xr:uid="{593907A4-E426-4DBD-B860-B5D19F8B0DF6}"/>
    <cellStyle name="Millares 46 11" xfId="7253" xr:uid="{56438E29-7B21-492E-8BD2-D7035685CB56}"/>
    <cellStyle name="Millares 46 11 2" xfId="13470" xr:uid="{1B3C8E84-7EE7-4793-8C3D-2AC0A5858344}"/>
    <cellStyle name="Millares 46 11 3" xfId="20061" xr:uid="{3D631DC0-6D2E-47B8-B9E4-2577DB1391F3}"/>
    <cellStyle name="Millares 46 11 4" xfId="8126" xr:uid="{EE85E5B4-D74A-47C1-BA6D-D77232FFBBAA}"/>
    <cellStyle name="Millares 46 12" xfId="8127" xr:uid="{702056A3-AC37-4457-9A0A-8E39F8D277F8}"/>
    <cellStyle name="Millares 46 12 2" xfId="13471" xr:uid="{0EDF49F7-B14E-4EDC-8596-6E4900837DE8}"/>
    <cellStyle name="Millares 46 13" xfId="13468" xr:uid="{670C5801-ED78-4328-8CD6-CAEFBC28C80F}"/>
    <cellStyle name="Millares 46 14" xfId="10807" xr:uid="{55CA966C-2511-4CD1-A117-C498620E5F63}"/>
    <cellStyle name="Millares 46 15" xfId="16042" xr:uid="{17C6E0EA-35DD-45D8-8F6C-53D057A105B5}"/>
    <cellStyle name="Millares 46 16" xfId="18141" xr:uid="{7D207D36-3F06-46E1-AD50-B4EB1DC69686}"/>
    <cellStyle name="Millares 46 17" xfId="8124" xr:uid="{7E11CE00-8A66-4AAD-B5D5-643E77D41B43}"/>
    <cellStyle name="Millares 46 2" xfId="5314" xr:uid="{5784A69F-1EB6-42C6-BA39-14210599A16E}"/>
    <cellStyle name="Millares 46 2 10" xfId="16043" xr:uid="{2C9DEF66-5122-4901-AD2D-57E3E5897E2C}"/>
    <cellStyle name="Millares 46 2 11" xfId="18143" xr:uid="{2FB29525-0FEC-4609-94DB-B11FA69F1B59}"/>
    <cellStyle name="Millares 46 2 12" xfId="8128" xr:uid="{4A2F7D54-C2AA-4C66-A213-3C54C1956FF4}"/>
    <cellStyle name="Millares 46 2 2" xfId="5315" xr:uid="{00413FAA-D89B-4ED0-958A-31E46EDE2ACC}"/>
    <cellStyle name="Millares 46 2 2 2" xfId="5316" xr:uid="{2ED1C6CA-B786-420A-8472-DB499D587ED9}"/>
    <cellStyle name="Millares 46 2 2 2 2" xfId="13474" xr:uid="{7A1221AD-E10A-41A2-822B-72A13D4677B1}"/>
    <cellStyle name="Millares 46 2 2 2 3" xfId="10810" xr:uid="{DD86560F-7FD6-46B7-91FD-FEF7E4B740D0}"/>
    <cellStyle name="Millares 46 2 2 2 4" xfId="16045" xr:uid="{58C74A29-317D-4845-A717-81E2BB30AE25}"/>
    <cellStyle name="Millares 46 2 2 2 5" xfId="18145" xr:uid="{BD0BCE9A-09F7-4AA0-9EDF-CCE6A6E58A42}"/>
    <cellStyle name="Millares 46 2 2 2 6" xfId="8130" xr:uid="{838A3663-8129-4C2E-929F-0E9FC79155A9}"/>
    <cellStyle name="Millares 46 2 2 3" xfId="13473" xr:uid="{E67FC457-B418-4CB4-94D0-2E6BC9057308}"/>
    <cellStyle name="Millares 46 2 2 4" xfId="10809" xr:uid="{620F83ED-B797-4603-937A-D32D1224BB91}"/>
    <cellStyle name="Millares 46 2 2 5" xfId="16044" xr:uid="{D386B10E-AA38-4816-9B5E-E95C160F55D8}"/>
    <cellStyle name="Millares 46 2 2 6" xfId="18144" xr:uid="{52EBE9AF-A6F8-4ABB-A630-872E3161D662}"/>
    <cellStyle name="Millares 46 2 2 7" xfId="8129" xr:uid="{E359BCC5-5E13-41EB-AAD7-4012ADDD7D44}"/>
    <cellStyle name="Millares 46 2 3" xfId="5317" xr:uid="{7F780077-F90B-4A88-A599-CE683546F958}"/>
    <cellStyle name="Millares 46 2 3 2" xfId="13475" xr:uid="{28D638E0-10AD-472F-A5AF-78AE53649412}"/>
    <cellStyle name="Millares 46 2 3 3" xfId="10811" xr:uid="{FFB80D6D-41F6-4466-8416-66F0FDFC9367}"/>
    <cellStyle name="Millares 46 2 3 4" xfId="16046" xr:uid="{A2E2DA6A-FDCD-4FBF-AFE5-EF8AEDFD117C}"/>
    <cellStyle name="Millares 46 2 3 5" xfId="18146" xr:uid="{9EF5E0CA-8DB1-4064-A084-38E8023791D2}"/>
    <cellStyle name="Millares 46 2 3 6" xfId="8131" xr:uid="{6652D9F9-678C-4578-9D8E-A159EABD5C83}"/>
    <cellStyle name="Millares 46 2 4" xfId="5318" xr:uid="{11E5E5E5-5678-49A3-AE40-AF6F69E3912C}"/>
    <cellStyle name="Millares 46 2 4 2" xfId="13476" xr:uid="{914D68F8-7D65-4381-89D8-0CD19448E5D8}"/>
    <cellStyle name="Millares 46 2 4 3" xfId="10812" xr:uid="{9AB528BD-B06C-438D-B617-98292EF8B417}"/>
    <cellStyle name="Millares 46 2 4 4" xfId="16047" xr:uid="{31635096-1900-4FD7-947F-5ACC79F18287}"/>
    <cellStyle name="Millares 46 2 4 5" xfId="18147" xr:uid="{33915C5A-293B-4C27-93DE-5E1C98233159}"/>
    <cellStyle name="Millares 46 2 4 6" xfId="8132" xr:uid="{D212D8A0-A78B-478B-A836-7695CD746D55}"/>
    <cellStyle name="Millares 46 2 5" xfId="5319" xr:uid="{96F2143D-1C18-4620-BECD-2FFA2764BACF}"/>
    <cellStyle name="Millares 46 2 5 2" xfId="13477" xr:uid="{E900C4C8-9425-4FA3-957A-3A6488442BF7}"/>
    <cellStyle name="Millares 46 2 5 3" xfId="12566" xr:uid="{3D1DDE5F-AAEB-4616-AAF3-1F0B29F77A24}"/>
    <cellStyle name="Millares 46 2 5 4" xfId="18148" xr:uid="{7DAE45C4-EB88-4DAF-9298-E55F7A19E3EF}"/>
    <cellStyle name="Millares 46 2 5 5" xfId="8133" xr:uid="{7AD71BA3-374A-4C60-A662-D4E4454612E2}"/>
    <cellStyle name="Millares 46 2 6" xfId="7381" xr:uid="{B96BC55E-632E-451D-9D71-0379B46D65B0}"/>
    <cellStyle name="Millares 46 2 6 2" xfId="13478" xr:uid="{272EBE77-7F81-4780-92A9-FD5A29DF486F}"/>
    <cellStyle name="Millares 46 2 6 3" xfId="20161" xr:uid="{7B093AFE-6C97-4086-B680-7B2A4648C08A}"/>
    <cellStyle name="Millares 46 2 6 4" xfId="8134" xr:uid="{07A720F4-D443-4101-91FF-9E852D0C3E95}"/>
    <cellStyle name="Millares 46 2 7" xfId="8135" xr:uid="{B2870ADE-1A9A-4D23-AE19-CEE85E92CBF2}"/>
    <cellStyle name="Millares 46 2 7 2" xfId="13479" xr:uid="{74C8C6C9-DC5D-431D-9B29-32B920A131E3}"/>
    <cellStyle name="Millares 46 2 8" xfId="13472" xr:uid="{1E81B956-B92C-4B10-9C82-A7C0D07CD12C}"/>
    <cellStyle name="Millares 46 2 9" xfId="10808" xr:uid="{CCCCBE4C-F4C8-455E-A406-C6F35CFC53E8}"/>
    <cellStyle name="Millares 46 3" xfId="5320" xr:uid="{7F6569D9-9FEB-43E1-BD22-5440C3CA5113}"/>
    <cellStyle name="Millares 46 3 10" xfId="18149" xr:uid="{9BF57931-D654-458C-8589-3F1EF46345CF}"/>
    <cellStyle name="Millares 46 3 11" xfId="8136" xr:uid="{4CECCBB6-AC89-4EC9-84F9-327A0440026C}"/>
    <cellStyle name="Millares 46 3 2" xfId="5321" xr:uid="{CC192FFD-6459-446E-813B-FF9A2593468D}"/>
    <cellStyle name="Millares 46 3 2 2" xfId="5322" xr:uid="{4E14EE8F-80B7-44F4-A5CB-A88E7C28ACBE}"/>
    <cellStyle name="Millares 46 3 2 2 2" xfId="13482" xr:uid="{452ADB87-34BB-417F-B81A-0D15B320AE7A}"/>
    <cellStyle name="Millares 46 3 2 2 3" xfId="10815" xr:uid="{40A6F3C0-1E1C-4AFF-8B83-D4496F678012}"/>
    <cellStyle name="Millares 46 3 2 2 4" xfId="16050" xr:uid="{66DDF1D0-123B-4CA7-BD8A-6884A53BD876}"/>
    <cellStyle name="Millares 46 3 2 2 5" xfId="18151" xr:uid="{92C37F4E-B958-4C4A-8F5F-8AAB187B7246}"/>
    <cellStyle name="Millares 46 3 2 2 6" xfId="8138" xr:uid="{CA38916C-8B5B-4261-8430-B6B884556AF9}"/>
    <cellStyle name="Millares 46 3 2 3" xfId="13481" xr:uid="{76956950-7477-4A0A-83C9-3A6D29F78305}"/>
    <cellStyle name="Millares 46 3 2 4" xfId="10814" xr:uid="{2E5CAF86-FAD4-42EC-9413-F066EF87792E}"/>
    <cellStyle name="Millares 46 3 2 5" xfId="16049" xr:uid="{26AFFF23-1A8E-4D8F-8014-A9E62E605756}"/>
    <cellStyle name="Millares 46 3 2 6" xfId="18150" xr:uid="{D0B4ACD1-49EE-4330-AA4D-A7015BF4A8D8}"/>
    <cellStyle name="Millares 46 3 2 7" xfId="8137" xr:uid="{EBE521AF-EFE3-4E63-9532-5228446CD440}"/>
    <cellStyle name="Millares 46 3 3" xfId="5323" xr:uid="{45BB98FA-9C4A-42C2-90FD-39308648BC75}"/>
    <cellStyle name="Millares 46 3 3 2" xfId="5324" xr:uid="{F79690E0-8BE8-4B0C-9CDA-38E69FA15DD7}"/>
    <cellStyle name="Millares 46 3 3 2 2" xfId="13484" xr:uid="{68B6AD88-847D-484B-86D5-15A93DD058E3}"/>
    <cellStyle name="Millares 46 3 3 2 3" xfId="10817" xr:uid="{F8E74A88-FC81-4D80-9D0E-A39E910CAD99}"/>
    <cellStyle name="Millares 46 3 3 2 4" xfId="16052" xr:uid="{BD408BE4-43C6-42E3-B255-C9B78D533EF4}"/>
    <cellStyle name="Millares 46 3 3 2 5" xfId="18153" xr:uid="{62B73482-1042-439E-BD32-5007D9A60D4B}"/>
    <cellStyle name="Millares 46 3 3 2 6" xfId="8140" xr:uid="{69551B1A-1472-4483-9ACC-4E612D007793}"/>
    <cellStyle name="Millares 46 3 3 3" xfId="13483" xr:uid="{B5E70D1B-3262-46B7-825C-13A55035E0E7}"/>
    <cellStyle name="Millares 46 3 3 4" xfId="10816" xr:uid="{CE57B3AC-58A1-43DA-B6F3-D1B14685629C}"/>
    <cellStyle name="Millares 46 3 3 5" xfId="16051" xr:uid="{C9A88E3F-2053-4D8A-8C96-34B48E313CBA}"/>
    <cellStyle name="Millares 46 3 3 6" xfId="18152" xr:uid="{C239598D-5245-4C9B-AE2D-137195DBDD2B}"/>
    <cellStyle name="Millares 46 3 3 7" xfId="8139" xr:uid="{BB0EAB05-A5E8-4EEF-870A-C0C6EC5569C0}"/>
    <cellStyle name="Millares 46 3 4" xfId="5325" xr:uid="{043129AF-D587-41E3-81AB-55AD5CB5BCB7}"/>
    <cellStyle name="Millares 46 3 4 2" xfId="13485" xr:uid="{B7AB274F-74E4-44AB-A52B-267F6D7ECB42}"/>
    <cellStyle name="Millares 46 3 4 3" xfId="10818" xr:uid="{84786697-A596-4CA5-B3AB-FEE9037A0BDD}"/>
    <cellStyle name="Millares 46 3 4 4" xfId="16053" xr:uid="{470FB94E-C9FC-46CB-94E8-C9E1191D603D}"/>
    <cellStyle name="Millares 46 3 4 5" xfId="18154" xr:uid="{D34FD970-15EE-45AC-AA92-122AB74B40C8}"/>
    <cellStyle name="Millares 46 3 4 6" xfId="8141" xr:uid="{07196D22-A969-49F0-AE08-85743540FA78}"/>
    <cellStyle name="Millares 46 3 5" xfId="5326" xr:uid="{B83B0570-C642-4FE4-B461-0BA7F331E848}"/>
    <cellStyle name="Millares 46 3 5 2" xfId="13486" xr:uid="{D84AFC89-7CFA-462B-A727-A7D1794F1159}"/>
    <cellStyle name="Millares 46 3 5 3" xfId="10819" xr:uid="{C156A63D-D07D-47B4-8694-210130A72A22}"/>
    <cellStyle name="Millares 46 3 5 4" xfId="16054" xr:uid="{52F75604-CA0F-480C-BF4C-F8507A2221C1}"/>
    <cellStyle name="Millares 46 3 5 5" xfId="18155" xr:uid="{EF0F4392-7841-435E-B922-3131495851FA}"/>
    <cellStyle name="Millares 46 3 5 6" xfId="8142" xr:uid="{9DEE9678-1E56-4C93-B052-B0D62EE67DAC}"/>
    <cellStyle name="Millares 46 3 6" xfId="5327" xr:uid="{9601584C-AD40-45B2-A95E-634AFA116931}"/>
    <cellStyle name="Millares 46 3 6 2" xfId="13487" xr:uid="{F121AC0E-C649-456E-BBAA-7E55569AD5C9}"/>
    <cellStyle name="Millares 46 3 6 3" xfId="10820" xr:uid="{2810EF5D-8E56-440D-8F69-101E077432BB}"/>
    <cellStyle name="Millares 46 3 6 4" xfId="16055" xr:uid="{0F121E31-827A-492B-AAFA-234A07BF1879}"/>
    <cellStyle name="Millares 46 3 6 5" xfId="18156" xr:uid="{22E8D0DC-D14C-455A-88F6-65C371DC53A7}"/>
    <cellStyle name="Millares 46 3 6 6" xfId="8143" xr:uid="{BEC982BC-BF9B-401F-964A-D58DF550A700}"/>
    <cellStyle name="Millares 46 3 7" xfId="13480" xr:uid="{CFD7C0A1-B40C-47D7-915B-ED625766866D}"/>
    <cellStyle name="Millares 46 3 8" xfId="10813" xr:uid="{A96BF8A7-F178-43CD-AD10-D275A89D1096}"/>
    <cellStyle name="Millares 46 3 9" xfId="16048" xr:uid="{4F1EA48C-0FA3-4CAF-8D67-861B21C65B5D}"/>
    <cellStyle name="Millares 46 4" xfId="5328" xr:uid="{25D3BC0D-D449-4561-931B-43E80C9C6D5C}"/>
    <cellStyle name="Millares 46 4 2" xfId="5329" xr:uid="{889B88CA-30A7-48C7-9CA3-63032A99C35C}"/>
    <cellStyle name="Millares 46 4 2 2" xfId="13489" xr:uid="{D87B9111-9479-405E-B9DB-C99BBC03DFAA}"/>
    <cellStyle name="Millares 46 4 2 3" xfId="10822" xr:uid="{BDBE052E-F418-456F-B434-ACEF6FA6EFBC}"/>
    <cellStyle name="Millares 46 4 2 4" xfId="16057" xr:uid="{5B55F0A5-7174-41FA-B3B3-A63244FD10A6}"/>
    <cellStyle name="Millares 46 4 2 5" xfId="18158" xr:uid="{993C3A26-6C72-470C-B434-F48AD1302912}"/>
    <cellStyle name="Millares 46 4 2 6" xfId="8145" xr:uid="{3DD30127-E17A-4956-B359-EA7E86440CB5}"/>
    <cellStyle name="Millares 46 4 3" xfId="13488" xr:uid="{8BC0D497-0100-45F3-8450-16521842D450}"/>
    <cellStyle name="Millares 46 4 4" xfId="10821" xr:uid="{EE9FD089-CA23-4634-A34D-9F718E0B0FD4}"/>
    <cellStyle name="Millares 46 4 5" xfId="16056" xr:uid="{47FB1B75-E18B-4CF3-B105-A0771A609D69}"/>
    <cellStyle name="Millares 46 4 6" xfId="18157" xr:uid="{3F87E61B-37DF-4DF0-9EEE-009368B003D6}"/>
    <cellStyle name="Millares 46 4 7" xfId="8144" xr:uid="{837A84F5-CD3E-4661-B6C0-8AA22125DDE3}"/>
    <cellStyle name="Millares 46 5" xfId="5330" xr:uid="{B233C72C-9681-48F7-AC1D-AA03B992454C}"/>
    <cellStyle name="Millares 46 5 2" xfId="5331" xr:uid="{7C0FD4AE-A6F1-4E9F-9973-F21760C83C30}"/>
    <cellStyle name="Millares 46 5 2 2" xfId="13491" xr:uid="{31F5B1B1-BEFB-46A8-BB2C-7BE4716083F9}"/>
    <cellStyle name="Millares 46 5 2 3" xfId="10824" xr:uid="{FCEBAA7E-9328-402E-BC8C-ABC7C10526BD}"/>
    <cellStyle name="Millares 46 5 2 4" xfId="16059" xr:uid="{08155392-0D59-453C-A504-B32611365C4B}"/>
    <cellStyle name="Millares 46 5 2 5" xfId="18160" xr:uid="{DE1472F7-DE3F-4DDC-989B-078F576018EC}"/>
    <cellStyle name="Millares 46 5 2 6" xfId="8147" xr:uid="{41210EFA-5E33-42F9-B5B1-1EF5F5E8AA0D}"/>
    <cellStyle name="Millares 46 5 3" xfId="5332" xr:uid="{939E18B4-D8D2-434D-A0F7-4E511D883B84}"/>
    <cellStyle name="Millares 46 5 3 2" xfId="13492" xr:uid="{3FC38958-6978-4657-B11C-D25A883F2095}"/>
    <cellStyle name="Millares 46 5 3 3" xfId="10825" xr:uid="{B2911826-3790-4A4B-BF82-9369CB1AE7CF}"/>
    <cellStyle name="Millares 46 5 3 4" xfId="16060" xr:uid="{639D5F5D-0D9E-4003-9E29-23FF6F13DF0E}"/>
    <cellStyle name="Millares 46 5 3 5" xfId="18161" xr:uid="{9F65EBC7-AC97-4586-B219-427899093633}"/>
    <cellStyle name="Millares 46 5 3 6" xfId="8148" xr:uid="{BDC360BB-C976-4489-8E78-E99613D29785}"/>
    <cellStyle name="Millares 46 5 4" xfId="13490" xr:uid="{DB1272F9-19DD-452C-B6F7-0446816FF9E0}"/>
    <cellStyle name="Millares 46 5 5" xfId="10823" xr:uid="{94D3BCB8-1EE2-4F93-BFE9-E68C6E7FF6EF}"/>
    <cellStyle name="Millares 46 5 6" xfId="16058" xr:uid="{4EB3575F-5DB6-4169-A4D4-80D5FADF7895}"/>
    <cellStyle name="Millares 46 5 7" xfId="18159" xr:uid="{B5E421B5-C062-4EFE-AC0F-223DA1B184E1}"/>
    <cellStyle name="Millares 46 5 8" xfId="8146" xr:uid="{640C56D7-11E9-407E-9922-A58B598E1095}"/>
    <cellStyle name="Millares 46 6" xfId="5333" xr:uid="{F6674B1B-B7C5-4A2E-8056-7564E61E61A8}"/>
    <cellStyle name="Millares 46 6 2" xfId="5334" xr:uid="{8FF32061-E03E-40D5-B125-225CFDA19FA1}"/>
    <cellStyle name="Millares 46 6 2 2" xfId="13494" xr:uid="{1AA2C580-A028-4467-8D58-68E7301AC351}"/>
    <cellStyle name="Millares 46 6 2 3" xfId="10827" xr:uid="{DFBFC697-9F6A-496D-A50F-7756256787C5}"/>
    <cellStyle name="Millares 46 6 2 4" xfId="16062" xr:uid="{6555C70A-1FE3-462E-B2DA-925D8D3E0CD4}"/>
    <cellStyle name="Millares 46 6 2 5" xfId="18163" xr:uid="{F6B32FE9-2B44-4A1D-9CEF-A3C0B031CED7}"/>
    <cellStyle name="Millares 46 6 2 6" xfId="8150" xr:uid="{BBA7D9EA-BF95-4125-97AD-76B0F9EF10B2}"/>
    <cellStyle name="Millares 46 6 3" xfId="13493" xr:uid="{23071B60-6D73-4FAA-8FE2-F76CA0CA22AE}"/>
    <cellStyle name="Millares 46 6 4" xfId="10826" xr:uid="{DD55C7CC-26E2-49D5-99EC-ACFFB3349C15}"/>
    <cellStyle name="Millares 46 6 5" xfId="16061" xr:uid="{086F1127-D15A-4590-9D80-1B7121C48E53}"/>
    <cellStyle name="Millares 46 6 6" xfId="18162" xr:uid="{0F360284-BD3B-4438-93AF-E65E4061BACF}"/>
    <cellStyle name="Millares 46 6 7" xfId="8149" xr:uid="{A3999FA7-D48A-4762-A9C5-C38911EFB795}"/>
    <cellStyle name="Millares 46 7" xfId="5335" xr:uid="{3D2DE3BC-5DBC-4645-B5AC-F94DE0C0A43C}"/>
    <cellStyle name="Millares 46 7 2" xfId="5336" xr:uid="{3E8C37B2-CCBA-4CB4-AF8A-022D20FFEE07}"/>
    <cellStyle name="Millares 46 7 2 2" xfId="13496" xr:uid="{5E89D600-75DE-4BF4-98F4-E140398F7111}"/>
    <cellStyle name="Millares 46 7 2 3" xfId="10829" xr:uid="{4FBE783A-13B1-492C-AE52-5052B6421966}"/>
    <cellStyle name="Millares 46 7 2 4" xfId="16064" xr:uid="{61C0C3C7-5768-4596-A4AF-61D027E2D95A}"/>
    <cellStyle name="Millares 46 7 2 5" xfId="18165" xr:uid="{6038736D-B6E4-4D21-9F23-0B9E43FC038E}"/>
    <cellStyle name="Millares 46 7 2 6" xfId="8152" xr:uid="{9AB5B446-8EF4-442F-828E-3F3C965AE459}"/>
    <cellStyle name="Millares 46 7 3" xfId="13495" xr:uid="{386D8BBA-BB39-4CB7-90C6-9739B54D9E59}"/>
    <cellStyle name="Millares 46 7 4" xfId="10828" xr:uid="{10DAD383-8A23-4623-BF71-08199FE250D5}"/>
    <cellStyle name="Millares 46 7 5" xfId="16063" xr:uid="{3A30541C-9170-4D27-9E4A-609F0466B546}"/>
    <cellStyle name="Millares 46 7 6" xfId="18164" xr:uid="{327A10A9-3297-4E49-9369-C624BD74E80E}"/>
    <cellStyle name="Millares 46 7 7" xfId="8151" xr:uid="{3F40C4C4-DD2D-4273-B38F-3C5900BD4B98}"/>
    <cellStyle name="Millares 46 8" xfId="5337" xr:uid="{E5A33390-33E8-43AE-9BA8-B5D6CE6DFFFC}"/>
    <cellStyle name="Millares 46 8 2" xfId="13497" xr:uid="{660B0EE4-2B22-4B63-83A7-9F9F69DBBAE0}"/>
    <cellStyle name="Millares 46 8 3" xfId="10830" xr:uid="{764D0B78-0C17-468A-A08B-1F8A8857EFB9}"/>
    <cellStyle name="Millares 46 8 4" xfId="16065" xr:uid="{BE0E39A3-9082-4B1F-82E7-110757EB6340}"/>
    <cellStyle name="Millares 46 8 5" xfId="18166" xr:uid="{9C06BABB-141F-4ADA-938E-2F1C73596156}"/>
    <cellStyle name="Millares 46 8 6" xfId="8153" xr:uid="{65B18B1C-9924-4FCB-B49E-EB0BFEB0370C}"/>
    <cellStyle name="Millares 46 9" xfId="5338" xr:uid="{2DEC3C6B-88AB-4B28-9A97-80B785F7473C}"/>
    <cellStyle name="Millares 46 9 2" xfId="13498" xr:uid="{1DDF016B-93A8-4ECE-A6C0-33915A1FE5FE}"/>
    <cellStyle name="Millares 46 9 3" xfId="10831" xr:uid="{68DB2B46-C4A0-483A-A06F-1B90997E7B26}"/>
    <cellStyle name="Millares 46 9 4" xfId="16066" xr:uid="{DFC61DA7-F285-4133-BB30-5A17E5C572BB}"/>
    <cellStyle name="Millares 46 9 5" xfId="18167" xr:uid="{B9E48C4E-060D-4DDD-A7D4-C70BE347EE69}"/>
    <cellStyle name="Millares 46 9 6" xfId="8154" xr:uid="{B8E1712F-422B-4444-905A-8E5EB31FFDBF}"/>
    <cellStyle name="Millares 460" xfId="15647" xr:uid="{4950E47B-1063-41E8-AFBA-DA3BD13B2493}"/>
    <cellStyle name="Millares 461" xfId="12974" xr:uid="{858D278C-C549-4CF0-8B23-2BD95D9F6B18}"/>
    <cellStyle name="Millares 462" xfId="15644" xr:uid="{2BA34E4E-D7EE-416A-9700-4683992E5F4E}"/>
    <cellStyle name="Millares 463" xfId="12976" xr:uid="{28B34174-5722-4F16-8062-F74C16A34121}"/>
    <cellStyle name="Millares 464" xfId="15643" xr:uid="{1DC61900-BA07-4FE8-BD5F-2DD28F20319F}"/>
    <cellStyle name="Millares 465" xfId="12972" xr:uid="{356638EF-98F6-4BB3-9FD8-6DAD39745746}"/>
    <cellStyle name="Millares 466" xfId="15642" xr:uid="{28262BF7-972C-489A-BA66-FC5F928AE18D}"/>
    <cellStyle name="Millares 467" xfId="12971" xr:uid="{9FEBA506-7053-4772-AE20-92F456DC5475}"/>
    <cellStyle name="Millares 468" xfId="15641" xr:uid="{9CF2EE95-48C4-4DEF-A994-97D4CED64E41}"/>
    <cellStyle name="Millares 469" xfId="12970" xr:uid="{333159E4-9DDA-4E05-9EDA-B341CE581097}"/>
    <cellStyle name="Millares 47" xfId="5339" xr:uid="{8ED09687-2AA5-4AB1-B30F-A0EAD7382143}"/>
    <cellStyle name="Millares 47 10" xfId="16067" xr:uid="{FFAF4521-C561-46BC-8EF7-0FA635450543}"/>
    <cellStyle name="Millares 47 11" xfId="18168" xr:uid="{6F610B7B-17DD-4905-88E7-5A44B409DB5A}"/>
    <cellStyle name="Millares 47 12" xfId="8155" xr:uid="{6EBFBAA6-09A5-414C-A16D-E7DFBB0A2B47}"/>
    <cellStyle name="Millares 47 2" xfId="5340" xr:uid="{C3FB5A01-361C-4AC7-9A4D-4AAAEF904C5D}"/>
    <cellStyle name="Millares 47 2 10" xfId="18169" xr:uid="{0C926515-A32A-4D29-BE7B-3BE76205B0FF}"/>
    <cellStyle name="Millares 47 2 11" xfId="8156" xr:uid="{C1D468A3-3164-4193-9B46-24FA8562D09B}"/>
    <cellStyle name="Millares 47 2 2" xfId="5341" xr:uid="{2627E5A9-0428-4825-8289-46C1B595B677}"/>
    <cellStyle name="Millares 47 2 2 2" xfId="13501" xr:uid="{AB01FC15-76D2-424B-9870-8A581E099F2E}"/>
    <cellStyle name="Millares 47 2 2 3" xfId="10834" xr:uid="{C053DE96-2321-4F30-9A42-96F875F27FBF}"/>
    <cellStyle name="Millares 47 2 2 4" xfId="16069" xr:uid="{820F2D20-4AD1-4325-9A7D-6BF217C937D9}"/>
    <cellStyle name="Millares 47 2 2 5" xfId="18170" xr:uid="{8E935C15-D174-4567-9F6C-DFF20BB99A05}"/>
    <cellStyle name="Millares 47 2 2 6" xfId="8157" xr:uid="{F6BBAE74-3BDE-4E8F-8112-96961745D918}"/>
    <cellStyle name="Millares 47 2 3" xfId="5342" xr:uid="{601D8164-286A-47B6-A360-9F868CF02A4D}"/>
    <cellStyle name="Millares 47 2 3 2" xfId="13502" xr:uid="{E83E7315-B5B3-432D-808A-CED1B89B7AE2}"/>
    <cellStyle name="Millares 47 2 3 3" xfId="10835" xr:uid="{F7D1FB45-E525-421A-A22A-D7E7FD8D6B7A}"/>
    <cellStyle name="Millares 47 2 3 4" xfId="16070" xr:uid="{CE681628-3495-47E6-8536-DD92236A6EA6}"/>
    <cellStyle name="Millares 47 2 3 5" xfId="18171" xr:uid="{9EFAAB77-D654-4D8D-AAA4-C610935DA187}"/>
    <cellStyle name="Millares 47 2 3 6" xfId="8158" xr:uid="{8C6D8437-597D-4564-B18F-D35CBC7689EC}"/>
    <cellStyle name="Millares 47 2 4" xfId="5343" xr:uid="{29259C36-CFDD-40D9-A886-46C74E3A58A4}"/>
    <cellStyle name="Millares 47 2 4 2" xfId="13503" xr:uid="{F19FC5E0-3A74-432C-B58E-40462B8381D1}"/>
    <cellStyle name="Millares 47 2 4 3" xfId="12568" xr:uid="{727F784D-ED95-4FD6-98AC-A8E4ECEC402D}"/>
    <cellStyle name="Millares 47 2 4 4" xfId="18172" xr:uid="{E5A2D106-4DE2-4026-B829-73D2019C31BB}"/>
    <cellStyle name="Millares 47 2 4 5" xfId="8159" xr:uid="{998533B8-5356-4DF0-BCA0-D2D937FA1847}"/>
    <cellStyle name="Millares 47 2 5" xfId="7382" xr:uid="{029C6574-20AA-4F9D-BAA5-3AC677C8C27A}"/>
    <cellStyle name="Millares 47 2 5 2" xfId="13504" xr:uid="{C142275F-C231-4589-A3B0-413E8E41C2AC}"/>
    <cellStyle name="Millares 47 2 5 3" xfId="20162" xr:uid="{2788DB1D-0933-4A3A-B6B8-BCD9E7477E18}"/>
    <cellStyle name="Millares 47 2 5 4" xfId="8160" xr:uid="{179D7462-9B92-4FAB-8E6B-1A74143669E7}"/>
    <cellStyle name="Millares 47 2 6" xfId="8161" xr:uid="{63E0B2ED-FC7D-43FC-ADE8-3579AA21E03D}"/>
    <cellStyle name="Millares 47 2 6 2" xfId="13505" xr:uid="{B8363C22-CECB-46CC-8DDB-01505DB7744D}"/>
    <cellStyle name="Millares 47 2 7" xfId="13500" xr:uid="{245F551D-9D27-476D-B334-B08342A43BDA}"/>
    <cellStyle name="Millares 47 2 8" xfId="10833" xr:uid="{8618F2C3-315C-41FD-B75D-2F3B5BB51C3D}"/>
    <cellStyle name="Millares 47 2 9" xfId="16068" xr:uid="{B2F27139-85FB-4C3F-AD3E-AA4B7425651C}"/>
    <cellStyle name="Millares 47 3" xfId="5344" xr:uid="{B97F8AA0-F83D-4229-9011-33ABF047BCDF}"/>
    <cellStyle name="Millares 47 3 2" xfId="5345" xr:uid="{3B375BDE-4268-4374-B81C-D01B691A6DA5}"/>
    <cellStyle name="Millares 47 3 2 2" xfId="13507" xr:uid="{6E451194-0C21-47B0-A922-07B0EF37CD58}"/>
    <cellStyle name="Millares 47 3 2 3" xfId="10837" xr:uid="{36F13F6E-AD65-408E-B5B1-DAA64A85A4EE}"/>
    <cellStyle name="Millares 47 3 2 4" xfId="16072" xr:uid="{C680A792-85E9-459D-ADB1-8B06F5F3CE48}"/>
    <cellStyle name="Millares 47 3 2 5" xfId="18174" xr:uid="{EA99F4E8-085A-4DED-9DE0-FE511C821EBA}"/>
    <cellStyle name="Millares 47 3 2 6" xfId="8163" xr:uid="{2EB83F88-2831-49CD-B778-29C50C45AF2E}"/>
    <cellStyle name="Millares 47 3 3" xfId="13506" xr:uid="{8BE19D0D-BFC9-4E5A-94B7-3F0CE2FE5ADF}"/>
    <cellStyle name="Millares 47 3 4" xfId="10836" xr:uid="{633603EA-568F-4F47-8CE4-B623AD500063}"/>
    <cellStyle name="Millares 47 3 5" xfId="16071" xr:uid="{BA23CF6E-E3A6-4580-BEAA-CE78E507EF0B}"/>
    <cellStyle name="Millares 47 3 6" xfId="18173" xr:uid="{2108C397-3BA4-4250-912D-BA3FE6992F12}"/>
    <cellStyle name="Millares 47 3 7" xfId="8162" xr:uid="{CC583FDF-7D63-4707-B8E8-71299FEBAD0C}"/>
    <cellStyle name="Millares 47 4" xfId="5346" xr:uid="{BC0E323E-CFB4-4008-BC66-440913B04717}"/>
    <cellStyle name="Millares 47 4 2" xfId="13508" xr:uid="{9513BC15-B622-438E-A4C3-2332B42BBD60}"/>
    <cellStyle name="Millares 47 4 3" xfId="10838" xr:uid="{E8CD1CFD-73C9-45ED-8406-CFECAC50EA26}"/>
    <cellStyle name="Millares 47 4 4" xfId="16073" xr:uid="{8D0D1374-6891-480E-B922-0B3F1F7C1C4B}"/>
    <cellStyle name="Millares 47 4 5" xfId="18175" xr:uid="{33A50BEE-A6A9-4D7C-B623-7B104D63802E}"/>
    <cellStyle name="Millares 47 4 6" xfId="8164" xr:uid="{9F2FFFF7-C0F9-4EB6-A1AB-264D6A381963}"/>
    <cellStyle name="Millares 47 5" xfId="5347" xr:uid="{87A6A00B-3F80-4CF7-97FC-D68FAB03FE69}"/>
    <cellStyle name="Millares 47 5 2" xfId="13509" xr:uid="{60145A0B-7976-4B6D-86D3-F668FA9BC59A}"/>
    <cellStyle name="Millares 47 5 3" xfId="12567" xr:uid="{50A371D8-141D-4FCE-98D5-0BA135264292}"/>
    <cellStyle name="Millares 47 5 4" xfId="18176" xr:uid="{6B50257A-CDA8-415C-93A6-AB8CECC6C173}"/>
    <cellStyle name="Millares 47 5 5" xfId="8165" xr:uid="{1B6B9C75-9039-4CD5-9991-4A13006E4A91}"/>
    <cellStyle name="Millares 47 6" xfId="7254" xr:uid="{61E32FB3-42C9-4686-A751-884F9CE1053E}"/>
    <cellStyle name="Millares 47 6 2" xfId="13510" xr:uid="{2CA5D0B0-74A0-4BB8-BECC-FEFBDCEAAD22}"/>
    <cellStyle name="Millares 47 6 3" xfId="20062" xr:uid="{2D4B6A20-C39F-44E7-BD09-7F9C0791F910}"/>
    <cellStyle name="Millares 47 6 4" xfId="8166" xr:uid="{A78C96F3-1BF2-484A-9F1C-CA0B47FDDBB7}"/>
    <cellStyle name="Millares 47 7" xfId="8167" xr:uid="{909B4EEE-73CB-44BD-8302-5D94521D43E3}"/>
    <cellStyle name="Millares 47 7 2" xfId="13511" xr:uid="{FBCD82BE-F1C9-4FB6-B9D3-725A7EC3E491}"/>
    <cellStyle name="Millares 47 8" xfId="13499" xr:uid="{FF358BD2-5065-4694-9843-F8E8AB45CA69}"/>
    <cellStyle name="Millares 47 9" xfId="10832" xr:uid="{84D9EF80-A03A-4A31-B561-F9FF2F7C981B}"/>
    <cellStyle name="Millares 470" xfId="15638" xr:uid="{E2C0E703-F631-45EE-8FDF-E4F942A2788C}"/>
    <cellStyle name="Millares 471" xfId="12969" xr:uid="{7DD64943-5F0E-482A-8503-31A46F3AB191}"/>
    <cellStyle name="Millares 472" xfId="15637" xr:uid="{8737A0FF-2268-48B6-BEC7-344EE0669A9A}"/>
    <cellStyle name="Millares 473" xfId="12983" xr:uid="{D59B3388-A707-4C11-961B-55A836080132}"/>
    <cellStyle name="Millares 474" xfId="15636" xr:uid="{2B3BDADC-527E-4701-9DEE-D0A757E35800}"/>
    <cellStyle name="Millares 475" xfId="12980" xr:uid="{D9B29358-9B87-47B2-BF54-A968E9EF0FA8}"/>
    <cellStyle name="Millares 476" xfId="15635" xr:uid="{128C21A8-C648-498F-8D04-FA2605E412E0}"/>
    <cellStyle name="Millares 477" xfId="12979" xr:uid="{52E85015-D976-4848-BF54-64921FD43578}"/>
    <cellStyle name="Millares 478" xfId="10434" xr:uid="{B90B0566-78E0-480F-BD00-1909BA443211}"/>
    <cellStyle name="Millares 479" xfId="15687" xr:uid="{12768798-9AF8-4669-B4CB-51138CF779DE}"/>
    <cellStyle name="Millares 48" xfId="5348" xr:uid="{30483671-FB33-4A9E-9BB4-1CDBDD78CD2A}"/>
    <cellStyle name="Millares 48 10" xfId="5349" xr:uid="{97378E98-AC7A-486F-98B4-6D5D756D0DA5}"/>
    <cellStyle name="Millares 48 10 2" xfId="13513" xr:uid="{00D0571C-DCCD-41EE-8B98-A7007B09EE2B}"/>
    <cellStyle name="Millares 48 10 3" xfId="12569" xr:uid="{3124C650-C5DA-46C6-A3F3-8039FEC629A7}"/>
    <cellStyle name="Millares 48 10 4" xfId="18178" xr:uid="{1B19026B-1068-4CA9-A2BA-1DBA5E34CCA1}"/>
    <cellStyle name="Millares 48 10 5" xfId="8169" xr:uid="{CDE2E66B-B219-4F4B-AB95-2B42C680E048}"/>
    <cellStyle name="Millares 48 11" xfId="7255" xr:uid="{E64A61B7-0380-4671-923E-6EB26850C576}"/>
    <cellStyle name="Millares 48 11 2" xfId="13514" xr:uid="{C1AA9A82-9E95-42B6-B191-9B444A008603}"/>
    <cellStyle name="Millares 48 11 3" xfId="20063" xr:uid="{B714DFFC-AD62-4307-B952-C838442F1415}"/>
    <cellStyle name="Millares 48 11 4" xfId="8170" xr:uid="{24C06C7A-1844-4FD8-81C2-FB3508594249}"/>
    <cellStyle name="Millares 48 12" xfId="8171" xr:uid="{6437A0E3-E70D-45D4-AE1C-B3249E2BA86E}"/>
    <cellStyle name="Millares 48 12 2" xfId="13515" xr:uid="{CC7E631A-50B8-4BAC-ACF5-CC887A6B3984}"/>
    <cellStyle name="Millares 48 13" xfId="13512" xr:uid="{57D80E0E-A053-4A69-B8DC-0C422B9E9A36}"/>
    <cellStyle name="Millares 48 14" xfId="10839" xr:uid="{8CAEA3AE-4FDD-46E4-9B12-1BBC187AE498}"/>
    <cellStyle name="Millares 48 15" xfId="16074" xr:uid="{2871B696-BBEB-4542-BA05-3ACBD7FC3974}"/>
    <cellStyle name="Millares 48 16" xfId="18177" xr:uid="{EE23BBD0-6CFF-431A-8CE9-6A7348FC4D90}"/>
    <cellStyle name="Millares 48 17" xfId="8168" xr:uid="{AC187E9B-0D84-4509-BF63-D147341FA1A8}"/>
    <cellStyle name="Millares 48 2" xfId="5350" xr:uid="{A91B5B3D-E13F-470A-8944-3086A1641733}"/>
    <cellStyle name="Millares 48 2 10" xfId="16075" xr:uid="{C1BE51B4-2E97-4987-9A23-29DD6EAFD868}"/>
    <cellStyle name="Millares 48 2 11" xfId="18179" xr:uid="{44BEF9D5-EBF9-4E7A-9004-B5C7C333798E}"/>
    <cellStyle name="Millares 48 2 12" xfId="8172" xr:uid="{CD1E112E-1A6C-47FD-B693-62E31BD5DD86}"/>
    <cellStyle name="Millares 48 2 2" xfId="5351" xr:uid="{743056A5-00F8-4A11-82A4-1349AA32CB96}"/>
    <cellStyle name="Millares 48 2 2 2" xfId="5352" xr:uid="{790A58D9-A9CD-4F78-9FB4-22D10C08FD88}"/>
    <cellStyle name="Millares 48 2 2 2 2" xfId="13518" xr:uid="{ABBD4A7C-49F8-4C5C-8E21-3AA9EE65E150}"/>
    <cellStyle name="Millares 48 2 2 2 3" xfId="10842" xr:uid="{59E6F710-FDF3-4BEC-8B8D-597117245844}"/>
    <cellStyle name="Millares 48 2 2 2 4" xfId="16077" xr:uid="{6EE7C787-E0CC-49CC-BA27-755602527DC3}"/>
    <cellStyle name="Millares 48 2 2 2 5" xfId="18181" xr:uid="{3308A219-CB83-4EE1-BDAC-F2B1C9554431}"/>
    <cellStyle name="Millares 48 2 2 2 6" xfId="8174" xr:uid="{40EB3709-3C13-4090-8A5E-AADADACF0CFC}"/>
    <cellStyle name="Millares 48 2 2 3" xfId="13517" xr:uid="{3E8ED225-EE72-4D0F-AE84-64011F62E487}"/>
    <cellStyle name="Millares 48 2 2 4" xfId="10841" xr:uid="{5DD3F914-62A4-4CB4-A0FE-EAF46D0FC80B}"/>
    <cellStyle name="Millares 48 2 2 5" xfId="16076" xr:uid="{1B6695D4-9E82-4723-9FA5-8EA164C3B688}"/>
    <cellStyle name="Millares 48 2 2 6" xfId="18180" xr:uid="{8D880CA8-6939-460C-B25C-3AE43F14DC6B}"/>
    <cellStyle name="Millares 48 2 2 7" xfId="8173" xr:uid="{E1AEAA43-1471-4756-A277-54D4CFA2EBD2}"/>
    <cellStyle name="Millares 48 2 3" xfId="5353" xr:uid="{1B3C6B01-F028-4AE2-A965-F6DA417509A9}"/>
    <cellStyle name="Millares 48 2 3 2" xfId="13519" xr:uid="{21D5EF8E-B4EE-4DC0-BBE2-174E71ED4D3A}"/>
    <cellStyle name="Millares 48 2 3 3" xfId="10843" xr:uid="{2AF74E9C-F578-4F2E-87DB-480344025EAA}"/>
    <cellStyle name="Millares 48 2 3 4" xfId="16078" xr:uid="{41E064F5-AE5D-4BC5-BFCF-3B7C5F03A332}"/>
    <cellStyle name="Millares 48 2 3 5" xfId="18182" xr:uid="{85C8439E-BD08-49AE-AB42-964A56EB18A2}"/>
    <cellStyle name="Millares 48 2 3 6" xfId="8175" xr:uid="{82B585D4-B665-476D-AD67-4D80E134F581}"/>
    <cellStyle name="Millares 48 2 4" xfId="5354" xr:uid="{54BBBF77-61C6-4840-BA6B-BD8F2FE2DA36}"/>
    <cellStyle name="Millares 48 2 4 2" xfId="13520" xr:uid="{13C42901-C990-481D-9633-7D13ABF05DFB}"/>
    <cellStyle name="Millares 48 2 4 3" xfId="10844" xr:uid="{E64C4228-0EE2-4316-AA0C-B02AED6167CC}"/>
    <cellStyle name="Millares 48 2 4 4" xfId="16079" xr:uid="{5F703330-565D-477D-8836-167316AF1FB1}"/>
    <cellStyle name="Millares 48 2 4 5" xfId="18183" xr:uid="{C6D7BB81-3AA3-4A14-AF8A-A60DB83C4872}"/>
    <cellStyle name="Millares 48 2 4 6" xfId="8176" xr:uid="{20F90620-BFCB-4E89-8627-F31A7A3237EE}"/>
    <cellStyle name="Millares 48 2 5" xfId="5355" xr:uid="{1164E4EC-9DBC-4729-A3DC-7759CB2E9CDF}"/>
    <cellStyle name="Millares 48 2 5 2" xfId="13521" xr:uid="{177A258F-993B-498B-A6A7-F98B23B1784E}"/>
    <cellStyle name="Millares 48 2 5 3" xfId="12570" xr:uid="{5A8B3DB9-1DCA-48D6-90A8-56C4423FDE11}"/>
    <cellStyle name="Millares 48 2 5 4" xfId="18184" xr:uid="{0349D4BF-BB5C-4FA1-93AC-79D2047E405C}"/>
    <cellStyle name="Millares 48 2 5 5" xfId="8177" xr:uid="{84284B66-4142-481C-8515-441E1AE5BC7B}"/>
    <cellStyle name="Millares 48 2 6" xfId="7383" xr:uid="{3E9427C6-02B9-47D4-9331-46820CA2130C}"/>
    <cellStyle name="Millares 48 2 6 2" xfId="13522" xr:uid="{108B2A94-961D-4EC1-BA2D-3E7C03D1852F}"/>
    <cellStyle name="Millares 48 2 6 3" xfId="20163" xr:uid="{78881999-082B-4629-9062-D52DBF244865}"/>
    <cellStyle name="Millares 48 2 6 4" xfId="8178" xr:uid="{385D5177-E022-4AAA-B5E6-8BD4AF4A67FC}"/>
    <cellStyle name="Millares 48 2 7" xfId="8179" xr:uid="{CF46DB4C-28F9-4E05-81CF-20D6404BAF66}"/>
    <cellStyle name="Millares 48 2 7 2" xfId="13523" xr:uid="{E3C44C72-5474-44A8-BBC1-571A7F476396}"/>
    <cellStyle name="Millares 48 2 8" xfId="13516" xr:uid="{DD0967CB-D545-41BB-ABCB-1B7D157517B1}"/>
    <cellStyle name="Millares 48 2 9" xfId="10840" xr:uid="{732DD5FC-EB80-4752-81E9-860A09DB4138}"/>
    <cellStyle name="Millares 48 3" xfId="5356" xr:uid="{48A3712C-0755-49F9-BCF0-1842D0E48F6C}"/>
    <cellStyle name="Millares 48 3 10" xfId="8180" xr:uid="{3D523E13-3698-4EDF-9BE4-D22C01911011}"/>
    <cellStyle name="Millares 48 3 2" xfId="5357" xr:uid="{36627B65-A710-4EC0-8C48-728BC66AF68F}"/>
    <cellStyle name="Millares 48 3 2 2" xfId="5358" xr:uid="{B5037657-1642-48D0-928B-51C80E5EA279}"/>
    <cellStyle name="Millares 48 3 2 2 2" xfId="13526" xr:uid="{BE79E933-BCA8-4EB3-A513-EF1927764EDD}"/>
    <cellStyle name="Millares 48 3 2 2 3" xfId="10847" xr:uid="{01EA9DF5-5DDB-4283-930B-63DFEF2D679F}"/>
    <cellStyle name="Millares 48 3 2 2 4" xfId="16082" xr:uid="{6813535E-00C3-4163-BC83-0AF942155FC3}"/>
    <cellStyle name="Millares 48 3 2 2 5" xfId="18187" xr:uid="{54AB80B0-E628-43AA-89D6-FF4DAE777779}"/>
    <cellStyle name="Millares 48 3 2 2 6" xfId="8182" xr:uid="{C589FBCE-DDE3-4BD8-9D86-52100EA9B8B0}"/>
    <cellStyle name="Millares 48 3 2 3" xfId="13525" xr:uid="{5740A2F0-E673-4A7C-A08C-A53493034D7B}"/>
    <cellStyle name="Millares 48 3 2 4" xfId="10846" xr:uid="{63141D0E-00DE-49C9-A3BC-0B113FF7EEFC}"/>
    <cellStyle name="Millares 48 3 2 5" xfId="16081" xr:uid="{F473A840-8980-4241-8030-C8FF1AF526E2}"/>
    <cellStyle name="Millares 48 3 2 6" xfId="18186" xr:uid="{6CE5F562-8A16-40B9-A412-E17A44842443}"/>
    <cellStyle name="Millares 48 3 2 7" xfId="8181" xr:uid="{D8B6EE36-297B-424A-8459-34A06EDE7D6C}"/>
    <cellStyle name="Millares 48 3 3" xfId="5359" xr:uid="{A619B250-C029-460C-B04E-CBAAA0A17E88}"/>
    <cellStyle name="Millares 48 3 3 2" xfId="5360" xr:uid="{949CF191-42C7-46E4-9071-398EBD1A928D}"/>
    <cellStyle name="Millares 48 3 3 2 2" xfId="13528" xr:uid="{BDC01F5E-8B01-47D5-B12E-3A0D44B0016C}"/>
    <cellStyle name="Millares 48 3 3 2 3" xfId="10849" xr:uid="{0F813241-5F4A-48F5-BB58-17CEF3CCA726}"/>
    <cellStyle name="Millares 48 3 3 2 4" xfId="16084" xr:uid="{82919B9B-B9E5-4371-8D7F-E8BCA4B3ED9D}"/>
    <cellStyle name="Millares 48 3 3 2 5" xfId="18189" xr:uid="{24E6B0E4-84B1-48B4-91D8-68ADE3BF83BE}"/>
    <cellStyle name="Millares 48 3 3 2 6" xfId="8184" xr:uid="{352045B9-2E92-46B7-9728-B6329B7532FA}"/>
    <cellStyle name="Millares 48 3 3 3" xfId="13527" xr:uid="{BB836FBD-5277-4F96-B270-B68B5BBC004A}"/>
    <cellStyle name="Millares 48 3 3 4" xfId="10848" xr:uid="{8726761E-DE4A-49D3-AD4B-F2FF164D66AD}"/>
    <cellStyle name="Millares 48 3 3 5" xfId="16083" xr:uid="{30C7DDA3-FEEF-40FC-8C38-59FF2E0B7091}"/>
    <cellStyle name="Millares 48 3 3 6" xfId="18188" xr:uid="{A0B3B1BA-215E-4BC8-AFC1-8D965B4C0DD5}"/>
    <cellStyle name="Millares 48 3 3 7" xfId="8183" xr:uid="{5F69DBA5-2D74-47ED-AF9B-EBAA4442582C}"/>
    <cellStyle name="Millares 48 3 4" xfId="5361" xr:uid="{40BE92D4-3878-4104-89CE-C36966BFFEC2}"/>
    <cellStyle name="Millares 48 3 4 2" xfId="13529" xr:uid="{2957EAAC-382E-469C-89EA-B0C1543BD2B5}"/>
    <cellStyle name="Millares 48 3 4 3" xfId="10850" xr:uid="{42CE6361-0D95-4DFC-862A-5AB8F78BD7BC}"/>
    <cellStyle name="Millares 48 3 4 4" xfId="16085" xr:uid="{02D9EE93-6996-4974-B932-61F9DB39D025}"/>
    <cellStyle name="Millares 48 3 4 5" xfId="18190" xr:uid="{9A4122E4-D2FE-4BE1-93AA-C758B3014F89}"/>
    <cellStyle name="Millares 48 3 4 6" xfId="8185" xr:uid="{67AFBCD0-525E-44C4-864A-58B017818AF6}"/>
    <cellStyle name="Millares 48 3 5" xfId="5362" xr:uid="{896EC1CF-CDDA-4CBF-B088-87EE4A94C1C1}"/>
    <cellStyle name="Millares 48 3 5 2" xfId="13530" xr:uid="{D28912A7-A7F1-4946-93FD-6B5C78AA6EF7}"/>
    <cellStyle name="Millares 48 3 5 3" xfId="10851" xr:uid="{4495FCC0-48BD-4C91-8865-1C91A723C13B}"/>
    <cellStyle name="Millares 48 3 5 4" xfId="16086" xr:uid="{2A34D61A-10CA-45ED-B294-D5EDD0D87D40}"/>
    <cellStyle name="Millares 48 3 5 5" xfId="18191" xr:uid="{9BC621F2-C2BD-4185-9783-707891F3F5FA}"/>
    <cellStyle name="Millares 48 3 5 6" xfId="8186" xr:uid="{404E623C-67DB-4983-909D-3B4FB53C856C}"/>
    <cellStyle name="Millares 48 3 6" xfId="13524" xr:uid="{B7A4B5F2-D439-4E3E-9379-8111DAB0ABCD}"/>
    <cellStyle name="Millares 48 3 7" xfId="10845" xr:uid="{5E64ACEC-8D87-4C9C-AEE6-C8180D4C15A9}"/>
    <cellStyle name="Millares 48 3 8" xfId="16080" xr:uid="{9968E99B-99FD-41CF-8478-F7DB36C013EE}"/>
    <cellStyle name="Millares 48 3 9" xfId="18185" xr:uid="{70EBFC9F-5AAA-4DBF-9DB7-2C410C63CE0D}"/>
    <cellStyle name="Millares 48 4" xfId="5363" xr:uid="{9BD55ADB-771C-43D8-9129-5CBC83BB5280}"/>
    <cellStyle name="Millares 48 4 2" xfId="5364" xr:uid="{652E5E8D-C618-43F5-BC9E-7F8E85E42146}"/>
    <cellStyle name="Millares 48 4 2 2" xfId="13532" xr:uid="{4DFAA609-E226-479F-9C73-46B283B109B2}"/>
    <cellStyle name="Millares 48 4 2 3" xfId="10853" xr:uid="{5A9BA642-2D54-420E-AB70-ABD6A12E3111}"/>
    <cellStyle name="Millares 48 4 2 4" xfId="16088" xr:uid="{95849483-B648-43EC-9058-275252F412A3}"/>
    <cellStyle name="Millares 48 4 2 5" xfId="18193" xr:uid="{42B2FCE4-3C5D-4867-B85D-D945892B32F9}"/>
    <cellStyle name="Millares 48 4 2 6" xfId="8188" xr:uid="{A6555334-CD7A-4771-9F7E-10171272156C}"/>
    <cellStyle name="Millares 48 4 3" xfId="13531" xr:uid="{B398FCD6-4619-4F4E-A29C-39C5F2C187B1}"/>
    <cellStyle name="Millares 48 4 4" xfId="10852" xr:uid="{796AE4A7-0C77-4704-9A8E-36E13BF2C07E}"/>
    <cellStyle name="Millares 48 4 5" xfId="16087" xr:uid="{A94CAA56-D4D8-4414-B2F7-D37D95FFF1F1}"/>
    <cellStyle name="Millares 48 4 6" xfId="18192" xr:uid="{2AAA5916-4F8C-4D01-AE9A-DDDD40D87E2B}"/>
    <cellStyle name="Millares 48 4 7" xfId="8187" xr:uid="{FB543AA1-E226-408C-BFB8-13CDA9E006C0}"/>
    <cellStyle name="Millares 48 5" xfId="5365" xr:uid="{0C9D3D47-FD0C-48CD-9A1A-326788E57A42}"/>
    <cellStyle name="Millares 48 5 2" xfId="5366" xr:uid="{263CC759-1FFC-408A-818E-BBF269D5D06D}"/>
    <cellStyle name="Millares 48 5 2 2" xfId="13534" xr:uid="{3A1F9991-2401-405E-A8E4-8F098014C2F7}"/>
    <cellStyle name="Millares 48 5 2 3" xfId="10855" xr:uid="{478CA8A7-0F69-489D-949C-CB4BE49A1AA2}"/>
    <cellStyle name="Millares 48 5 2 4" xfId="16090" xr:uid="{865AEC9B-64F1-4552-8E5E-069CABA71843}"/>
    <cellStyle name="Millares 48 5 2 5" xfId="18195" xr:uid="{B1FECB4E-4571-4EE1-9B38-9E4DC4B8C8A4}"/>
    <cellStyle name="Millares 48 5 2 6" xfId="8190" xr:uid="{28469B93-91CC-46A8-9A9D-78E39B64CD6E}"/>
    <cellStyle name="Millares 48 5 3" xfId="13533" xr:uid="{D9EBBCC6-2D8B-4B28-83B4-1B651B30395E}"/>
    <cellStyle name="Millares 48 5 4" xfId="10854" xr:uid="{B91BF881-89CF-4510-B239-CED1AEB6FC78}"/>
    <cellStyle name="Millares 48 5 5" xfId="16089" xr:uid="{2CEE5BC3-99F1-409B-9CA4-D68D66C6ABEB}"/>
    <cellStyle name="Millares 48 5 6" xfId="18194" xr:uid="{FA6D07FE-6CFE-4E88-A9E2-A6C9E3ECF79A}"/>
    <cellStyle name="Millares 48 5 7" xfId="8189" xr:uid="{54B392C7-48D0-4FC9-8357-15AB317AB066}"/>
    <cellStyle name="Millares 48 6" xfId="5367" xr:uid="{F3379A15-227F-4896-916A-2336D856C28D}"/>
    <cellStyle name="Millares 48 6 2" xfId="5368" xr:uid="{FFE24138-0A00-4F38-8C56-74B68E6185B9}"/>
    <cellStyle name="Millares 48 6 2 2" xfId="13536" xr:uid="{C54A8432-D461-4752-BC20-6EFEEC30BF1D}"/>
    <cellStyle name="Millares 48 6 2 3" xfId="10857" xr:uid="{91C624E5-DF82-4EE4-9390-526E72C1FABB}"/>
    <cellStyle name="Millares 48 6 2 4" xfId="16092" xr:uid="{993390C0-DF3C-4CB5-B359-16BAF66F6440}"/>
    <cellStyle name="Millares 48 6 2 5" xfId="18197" xr:uid="{D6EBF3DD-A376-44A4-943B-F1C62C9A5EB7}"/>
    <cellStyle name="Millares 48 6 2 6" xfId="8192" xr:uid="{0C8D49AC-8A9E-43EA-80F8-B8304298D381}"/>
    <cellStyle name="Millares 48 6 3" xfId="13535" xr:uid="{0F46B651-3463-42AE-BE01-87AD2BDA45F5}"/>
    <cellStyle name="Millares 48 6 4" xfId="10856" xr:uid="{FC175419-29B6-48B2-8797-227C1D32237C}"/>
    <cellStyle name="Millares 48 6 5" xfId="16091" xr:uid="{36628B0E-8FAA-4C89-B641-60B7FB74DD0E}"/>
    <cellStyle name="Millares 48 6 6" xfId="18196" xr:uid="{73F51A19-8967-4F65-8B16-3ACF217342B2}"/>
    <cellStyle name="Millares 48 6 7" xfId="8191" xr:uid="{8647925F-E0FA-44DB-81D6-559251501792}"/>
    <cellStyle name="Millares 48 7" xfId="5369" xr:uid="{DEABDDC4-50F1-491D-8882-CE3F50F7B621}"/>
    <cellStyle name="Millares 48 7 2" xfId="13537" xr:uid="{3104160A-9782-42CA-BCF5-95C6EF73FB33}"/>
    <cellStyle name="Millares 48 7 3" xfId="10858" xr:uid="{877D0956-6760-4A15-9885-8416185B2CAA}"/>
    <cellStyle name="Millares 48 7 4" xfId="16093" xr:uid="{93AB6D3B-56B8-4CAB-AFE5-8992BB12B06C}"/>
    <cellStyle name="Millares 48 7 5" xfId="18198" xr:uid="{4C3A3280-4E39-4C4C-8659-CD7BBE7A9E8D}"/>
    <cellStyle name="Millares 48 7 6" xfId="8193" xr:uid="{71B3BE42-869F-4059-81B2-31F36E1FBBDB}"/>
    <cellStyle name="Millares 48 8" xfId="5370" xr:uid="{56C52E23-D5A5-42FD-8E0C-5AA4AD22C32D}"/>
    <cellStyle name="Millares 48 8 2" xfId="13538" xr:uid="{7114EA06-385F-4956-8589-6D3C70D2B806}"/>
    <cellStyle name="Millares 48 8 3" xfId="10859" xr:uid="{80916404-2AE9-485E-86FB-1239A9726A5C}"/>
    <cellStyle name="Millares 48 8 4" xfId="16094" xr:uid="{EA98A0FE-E439-40B5-B5A7-28226F49AAAC}"/>
    <cellStyle name="Millares 48 8 5" xfId="18199" xr:uid="{65B17CDD-0DCA-460F-AC1A-F8B2D961AC6D}"/>
    <cellStyle name="Millares 48 8 6" xfId="8194" xr:uid="{7DA31062-E563-495B-A0DA-B6C7F3169E3E}"/>
    <cellStyle name="Millares 48 9" xfId="5371" xr:uid="{6D0C84B8-AB79-494C-83CF-CE42CBEF9AB4}"/>
    <cellStyle name="Millares 48 9 2" xfId="13539" xr:uid="{E6B1496C-64F0-4E40-AC22-6E74919E2488}"/>
    <cellStyle name="Millares 48 9 3" xfId="10860" xr:uid="{A8E1EC55-ADCC-49A6-A7A2-C09759939240}"/>
    <cellStyle name="Millares 48 9 4" xfId="16095" xr:uid="{3596CA7B-FC54-4540-B3E6-2547CB99371B}"/>
    <cellStyle name="Millares 48 9 5" xfId="18200" xr:uid="{CB223176-33A1-4C31-8863-9449EA3C07F4}"/>
    <cellStyle name="Millares 48 9 6" xfId="8195" xr:uid="{03101C75-E769-4D1A-AD00-283DCD15B269}"/>
    <cellStyle name="Millares 480" xfId="17777" xr:uid="{24554EA9-7D6A-4A54-82CD-317D8991F3DB}"/>
    <cellStyle name="Millares 480 2" xfId="22921" xr:uid="{E6D83B32-7275-4309-82B5-BE8189DE70A2}"/>
    <cellStyle name="Millares 480 2 2" xfId="28477" xr:uid="{8D66FDC8-CE7F-4626-8739-DF1D73582382}"/>
    <cellStyle name="Millares 480 2 3" xfId="33971" xr:uid="{E90D27B0-E0B2-45A5-B97A-9469BEF91ABA}"/>
    <cellStyle name="Millares 480 2 4" xfId="39455" xr:uid="{2F409D21-DC1E-411B-BE14-7BAA1547F0C5}"/>
    <cellStyle name="Millares 480 3" xfId="25748" xr:uid="{81701E50-3E40-417C-8516-46604016BFC6}"/>
    <cellStyle name="Millares 480 4" xfId="31242" xr:uid="{FC97D6A2-D071-4C43-8846-AE8083339765}"/>
    <cellStyle name="Millares 480 5" xfId="36726" xr:uid="{40DA6FED-C46F-4901-9360-11BBE01F7B69}"/>
    <cellStyle name="Millares 481" xfId="17778" xr:uid="{CFBE0E01-91F4-41FF-B4F9-002EE1ABC2D9}"/>
    <cellStyle name="Millares 481 2" xfId="22922" xr:uid="{3F5F1518-D7D3-4E10-A85E-64CC0FFC7527}"/>
    <cellStyle name="Millares 481 2 2" xfId="28478" xr:uid="{8F139414-EBAD-453F-A120-DA243F43ADFE}"/>
    <cellStyle name="Millares 481 2 3" xfId="33972" xr:uid="{EE9E4CBE-298D-44CF-A7E8-BE597A2371E7}"/>
    <cellStyle name="Millares 481 2 4" xfId="39456" xr:uid="{FE64F6B9-A632-4E7E-B6E5-D5C88E557B76}"/>
    <cellStyle name="Millares 481 3" xfId="25749" xr:uid="{506C40F6-AB46-48F5-BED1-128D756FDDBF}"/>
    <cellStyle name="Millares 481 4" xfId="31243" xr:uid="{1ADB1C2A-0EA2-439F-A49B-CCAC728BF316}"/>
    <cellStyle name="Millares 481 5" xfId="36727" xr:uid="{E6A0C008-51B1-4AE0-AD1D-65F79A5C38B8}"/>
    <cellStyle name="Millares 482" xfId="17779" xr:uid="{A272AF85-0EC5-4910-85C1-8D692D7E76D2}"/>
    <cellStyle name="Millares 482 2" xfId="22923" xr:uid="{F0AEF291-D502-431D-BE21-FD3270D3FDBD}"/>
    <cellStyle name="Millares 482 2 2" xfId="28479" xr:uid="{D70C80FC-6BF5-45C7-B431-25EB5593AE9F}"/>
    <cellStyle name="Millares 482 2 3" xfId="33973" xr:uid="{4BEAD5A0-2A8F-4E77-A669-6D4DF7DAC538}"/>
    <cellStyle name="Millares 482 2 4" xfId="39457" xr:uid="{7FDEC5FA-17E5-4A3A-8E70-B04C2E7CADB9}"/>
    <cellStyle name="Millares 482 3" xfId="25750" xr:uid="{ED9D1E4A-9C0F-4146-B838-110808E4ED22}"/>
    <cellStyle name="Millares 482 4" xfId="31244" xr:uid="{8F090032-8BBD-4446-9E9C-EFEEF1CE972F}"/>
    <cellStyle name="Millares 482 5" xfId="36728" xr:uid="{4F090AF0-9453-4291-A836-3AB4F1CA4A01}"/>
    <cellStyle name="Millares 483" xfId="17780" xr:uid="{81AFD89F-F9E9-4D98-A427-B32613D19C46}"/>
    <cellStyle name="Millares 483 2" xfId="22924" xr:uid="{AB7A33E2-368F-4BCE-88FA-1C0C28DD730E}"/>
    <cellStyle name="Millares 483 2 2" xfId="28480" xr:uid="{428F5B39-1EB0-4A8E-A10C-6E319D586B48}"/>
    <cellStyle name="Millares 483 2 3" xfId="33974" xr:uid="{2D19E705-1F9F-4DD2-9DB5-AD40ECF406C1}"/>
    <cellStyle name="Millares 483 2 4" xfId="39458" xr:uid="{C0C25205-F5F6-44BA-B0A6-2B181D1FB6FD}"/>
    <cellStyle name="Millares 483 3" xfId="25751" xr:uid="{E7F5EF01-BDF4-4AB5-9781-63FDDB0A5D88}"/>
    <cellStyle name="Millares 483 4" xfId="31245" xr:uid="{3875D877-494C-4057-9712-5D2D61090927}"/>
    <cellStyle name="Millares 483 5" xfId="36729" xr:uid="{DEF8306E-00CD-4500-8390-FB8D20965F1E}"/>
    <cellStyle name="Millares 484" xfId="17781" xr:uid="{8DF126C8-F4A1-41B4-9A1D-A1959DC074F1}"/>
    <cellStyle name="Millares 484 2" xfId="22925" xr:uid="{C03D3C19-3134-45B5-9C43-3B793462E5C0}"/>
    <cellStyle name="Millares 484 2 2" xfId="28481" xr:uid="{987A7285-BA0A-41A7-8E27-3572DFC2853A}"/>
    <cellStyle name="Millares 484 2 3" xfId="33975" xr:uid="{952C3074-30FE-4073-AEF5-733CAE532F95}"/>
    <cellStyle name="Millares 484 2 4" xfId="39459" xr:uid="{005AEE1C-5AB4-41E0-8A02-05BF45756D25}"/>
    <cellStyle name="Millares 484 3" xfId="25752" xr:uid="{68D42355-DE6F-427A-B344-82E0BE6C7942}"/>
    <cellStyle name="Millares 484 4" xfId="31246" xr:uid="{BB3F2158-CAE9-4044-B1F6-93F99B3BBACD}"/>
    <cellStyle name="Millares 484 5" xfId="36730" xr:uid="{7D14703C-CE98-4CD1-B7C4-BECD4B49A9F7}"/>
    <cellStyle name="Millares 485" xfId="17782" xr:uid="{FEA7E2E3-EDC1-4B69-AB85-E2DA962958DB}"/>
    <cellStyle name="Millares 485 2" xfId="22926" xr:uid="{204C0560-974B-41CC-864D-134DA7B90C47}"/>
    <cellStyle name="Millares 485 2 2" xfId="28482" xr:uid="{3C055CCE-70F5-4906-842D-55F894171308}"/>
    <cellStyle name="Millares 485 2 3" xfId="33976" xr:uid="{41BF248F-3071-414E-8D00-0B6740838BC0}"/>
    <cellStyle name="Millares 485 2 4" xfId="39460" xr:uid="{13AEC655-1F1F-4682-BCE3-39586E2BAD95}"/>
    <cellStyle name="Millares 485 3" xfId="25753" xr:uid="{DA848E6A-B250-44C7-9768-C90D73173C71}"/>
    <cellStyle name="Millares 485 4" xfId="31247" xr:uid="{8457F033-C7CA-4303-86F4-34A5B7718A52}"/>
    <cellStyle name="Millares 485 5" xfId="36731" xr:uid="{51BB46D6-B397-4287-B268-0BC4672C3410}"/>
    <cellStyle name="Millares 486" xfId="17783" xr:uid="{0C09284E-02F4-4521-A194-B61D6947F882}"/>
    <cellStyle name="Millares 486 2" xfId="22927" xr:uid="{46319D58-D06B-450C-8E6F-35D1F42C45C1}"/>
    <cellStyle name="Millares 486 2 2" xfId="28483" xr:uid="{C63CB093-FBB0-4CEE-9A95-8E27C4137440}"/>
    <cellStyle name="Millares 486 2 3" xfId="33977" xr:uid="{0A608481-6D9E-445A-B6BE-7A4BF2EEA13C}"/>
    <cellStyle name="Millares 486 2 4" xfId="39461" xr:uid="{1E60443F-6D9A-4B63-8C37-AACCDF8F027E}"/>
    <cellStyle name="Millares 486 3" xfId="25754" xr:uid="{36CDA8F7-21B4-43EF-82F1-B5028DC9CD53}"/>
    <cellStyle name="Millares 486 4" xfId="31248" xr:uid="{A158D415-7A3A-4379-9518-3252EC5FA5FA}"/>
    <cellStyle name="Millares 486 5" xfId="36732" xr:uid="{849F1B93-D313-4658-929A-F3718CF06467}"/>
    <cellStyle name="Millares 487" xfId="17784" xr:uid="{5282C1A9-358F-4DA8-AC3A-EE858876BD99}"/>
    <cellStyle name="Millares 487 2" xfId="22928" xr:uid="{64653FDB-B33A-465D-88DF-1CCD836768BE}"/>
    <cellStyle name="Millares 487 2 2" xfId="28484" xr:uid="{AB17EB0F-4AF4-41CD-8300-4E81265F5DC9}"/>
    <cellStyle name="Millares 487 2 3" xfId="33978" xr:uid="{028D1B00-85CF-4E0E-9E7D-B29DAE8A7A85}"/>
    <cellStyle name="Millares 487 2 4" xfId="39462" xr:uid="{39D0B6E5-01D1-4E65-A148-D70A91C39689}"/>
    <cellStyle name="Millares 487 3" xfId="25755" xr:uid="{CC26807E-5E28-4B65-B94E-7A1360DC8F69}"/>
    <cellStyle name="Millares 487 4" xfId="31249" xr:uid="{A39E74C0-89E6-4933-B79E-D63808D84657}"/>
    <cellStyle name="Millares 487 5" xfId="36733" xr:uid="{782A0D98-ABD0-452D-B8E0-06AFB3680A65}"/>
    <cellStyle name="Millares 488" xfId="17785" xr:uid="{65EADF72-87D0-483B-8ECE-961814FC43F8}"/>
    <cellStyle name="Millares 488 2" xfId="22929" xr:uid="{B6C5673B-67E2-4554-BF7F-EB8F6E91306D}"/>
    <cellStyle name="Millares 488 2 2" xfId="28485" xr:uid="{DCC4E851-F36A-4DE0-BDE3-17039EDD1A88}"/>
    <cellStyle name="Millares 488 2 3" xfId="33979" xr:uid="{85BEF04B-59F6-4A60-8BEE-4BB62C092B59}"/>
    <cellStyle name="Millares 488 2 4" xfId="39463" xr:uid="{EA184020-3CDF-4E75-8402-B255113CF987}"/>
    <cellStyle name="Millares 488 3" xfId="25756" xr:uid="{5E770616-F159-4C8C-BA56-AD937C2DAC4B}"/>
    <cellStyle name="Millares 488 4" xfId="31250" xr:uid="{7D611DAD-C67B-44C6-A1F7-02D42356467D}"/>
    <cellStyle name="Millares 488 5" xfId="36734" xr:uid="{B28DB3C8-C82C-4566-899B-5F33D1FE1F5B}"/>
    <cellStyle name="Millares 489" xfId="17786" xr:uid="{C55A2C12-083D-4A0A-A3B7-2D14DC17EAB0}"/>
    <cellStyle name="Millares 489 2" xfId="22930" xr:uid="{4027BD69-8870-4524-8E33-7FDA879353BE}"/>
    <cellStyle name="Millares 489 2 2" xfId="28486" xr:uid="{218B46E0-4CCD-42FB-ABB7-047BEDE89390}"/>
    <cellStyle name="Millares 489 2 3" xfId="33980" xr:uid="{D07CAB62-DEF9-48A3-B6DF-728E2D88259A}"/>
    <cellStyle name="Millares 489 2 4" xfId="39464" xr:uid="{3577E077-BFB0-4F6B-87A5-23E46C56623C}"/>
    <cellStyle name="Millares 489 3" xfId="25757" xr:uid="{668067CF-5E49-4CA8-98D4-C97ADC2F8FB8}"/>
    <cellStyle name="Millares 489 4" xfId="31251" xr:uid="{67C18E03-90B3-4FBF-BC87-1AB98D44204F}"/>
    <cellStyle name="Millares 489 5" xfId="36735" xr:uid="{730210CC-A5D8-4475-9EB7-64D80479960C}"/>
    <cellStyle name="Millares 49" xfId="5372" xr:uid="{213A7638-1CC9-4916-BC1B-C5DF2CB69D21}"/>
    <cellStyle name="Millares 49 10" xfId="16096" xr:uid="{06A386D1-E166-4D70-80BB-FA898EE51443}"/>
    <cellStyle name="Millares 49 11" xfId="18201" xr:uid="{D71B75D3-4387-435B-A280-C7DF3AEBDB2A}"/>
    <cellStyle name="Millares 49 12" xfId="8196" xr:uid="{8C43AB82-4D7B-493E-889F-6E3D3A3F603C}"/>
    <cellStyle name="Millares 49 2" xfId="5373" xr:uid="{090A09C0-5EA8-4B97-B7C6-F880BDA035DE}"/>
    <cellStyle name="Millares 49 2 10" xfId="18202" xr:uid="{DE2BF86D-00BD-4521-AAB5-A38266425170}"/>
    <cellStyle name="Millares 49 2 11" xfId="8197" xr:uid="{96831380-13D9-430B-9E9D-3F1C96854B90}"/>
    <cellStyle name="Millares 49 2 2" xfId="5374" xr:uid="{F5EE8D63-FAAC-407C-A248-7D64372D92F2}"/>
    <cellStyle name="Millares 49 2 2 2" xfId="13542" xr:uid="{FDC18D20-9F98-47ED-9477-64145B1572E1}"/>
    <cellStyle name="Millares 49 2 2 3" xfId="10863" xr:uid="{8FD588B8-0560-4606-B355-AFB9E12F3BF0}"/>
    <cellStyle name="Millares 49 2 2 4" xfId="16098" xr:uid="{BB515238-0AE4-467C-B358-10EAC8D41B78}"/>
    <cellStyle name="Millares 49 2 2 5" xfId="18203" xr:uid="{79918BDF-018E-4BB1-9FE5-DA056C34707B}"/>
    <cellStyle name="Millares 49 2 2 6" xfId="8198" xr:uid="{600C8927-38D0-47D6-AEDF-24A0DE174F16}"/>
    <cellStyle name="Millares 49 2 3" xfId="5375" xr:uid="{9DD1047B-1BED-40E4-BE3E-EBB2A38D5A1D}"/>
    <cellStyle name="Millares 49 2 3 2" xfId="13543" xr:uid="{4AAFDE30-935A-4A33-91EC-0128B1CC7D94}"/>
    <cellStyle name="Millares 49 2 3 3" xfId="10864" xr:uid="{4F0A8E80-10A6-48AE-AE51-E1FBFDFF0EFE}"/>
    <cellStyle name="Millares 49 2 3 4" xfId="16099" xr:uid="{0A9A9DB2-1ED9-402F-AB7D-C9FB3E3685B8}"/>
    <cellStyle name="Millares 49 2 3 5" xfId="18204" xr:uid="{DB09CC22-1F8D-45B7-9F13-5325D2F66F61}"/>
    <cellStyle name="Millares 49 2 3 6" xfId="8199" xr:uid="{04E6EE28-CE13-4C53-8E96-9F98D1303197}"/>
    <cellStyle name="Millares 49 2 4" xfId="5376" xr:uid="{AE19C332-2DC3-4FFA-8655-D7B0D47DB417}"/>
    <cellStyle name="Millares 49 2 4 2" xfId="13544" xr:uid="{42A750ED-51EF-4EF9-98D4-D632B0879806}"/>
    <cellStyle name="Millares 49 2 4 3" xfId="12572" xr:uid="{8217DA08-AAF5-415F-B275-7692BFB5A842}"/>
    <cellStyle name="Millares 49 2 4 4" xfId="18205" xr:uid="{3C9D255F-BC56-451E-8153-5AE1A05404AF}"/>
    <cellStyle name="Millares 49 2 4 5" xfId="8200" xr:uid="{A604BE91-63EB-4BD3-9F32-4BF0A72BDDF2}"/>
    <cellStyle name="Millares 49 2 5" xfId="7384" xr:uid="{15F2CB98-4144-443C-9BFE-52F85CA789A3}"/>
    <cellStyle name="Millares 49 2 5 2" xfId="13545" xr:uid="{76A14670-CD05-410B-822D-510E2364827F}"/>
    <cellStyle name="Millares 49 2 5 3" xfId="20164" xr:uid="{4879E5C7-017B-45B3-8A1E-E22B5DA090CC}"/>
    <cellStyle name="Millares 49 2 5 4" xfId="8201" xr:uid="{93A61471-7E8C-4103-9408-55EF00B2082B}"/>
    <cellStyle name="Millares 49 2 6" xfId="8202" xr:uid="{611FB889-87DD-4C17-AAEE-F04C52E73910}"/>
    <cellStyle name="Millares 49 2 6 2" xfId="13546" xr:uid="{52AE9167-5ED7-4940-BBD0-8D0BEE243230}"/>
    <cellStyle name="Millares 49 2 7" xfId="13541" xr:uid="{A24B5140-4A69-4AC1-B0D5-F1B6F60FA447}"/>
    <cellStyle name="Millares 49 2 8" xfId="10862" xr:uid="{60816BD0-045E-4E06-8AC7-6D0B3B9B6C6E}"/>
    <cellStyle name="Millares 49 2 9" xfId="16097" xr:uid="{8F608B1F-2B47-4618-98DE-D6819A8E67C7}"/>
    <cellStyle name="Millares 49 3" xfId="5377" xr:uid="{CCE6671C-D737-4DD3-AE45-689D958E1222}"/>
    <cellStyle name="Millares 49 3 2" xfId="13547" xr:uid="{A9ACEFD3-7F3A-4F33-B210-7ABB0304C601}"/>
    <cellStyle name="Millares 49 3 3" xfId="10865" xr:uid="{A5E4EFE6-1FCC-4E62-8BA0-681C04AE11F6}"/>
    <cellStyle name="Millares 49 3 4" xfId="16100" xr:uid="{A91FE5FD-96FE-4FCD-B04B-7DBF0FF72FDB}"/>
    <cellStyle name="Millares 49 3 5" xfId="18206" xr:uid="{9D6BB8EA-3CE4-48F1-BD02-13581C904215}"/>
    <cellStyle name="Millares 49 3 6" xfId="8203" xr:uid="{61D13D14-D854-44BA-A751-232BB7B3665E}"/>
    <cellStyle name="Millares 49 4" xfId="5378" xr:uid="{424A8740-5E33-4C29-9FFD-F4A469FA3FE1}"/>
    <cellStyle name="Millares 49 4 2" xfId="13548" xr:uid="{6674040D-A09C-48B1-8FCA-796572607800}"/>
    <cellStyle name="Millares 49 4 3" xfId="10866" xr:uid="{D5089899-84CF-4089-97D2-6CA0AF4B9BFF}"/>
    <cellStyle name="Millares 49 4 4" xfId="16101" xr:uid="{C0D0AB05-1277-44CB-BD6F-6193994057D7}"/>
    <cellStyle name="Millares 49 4 5" xfId="18207" xr:uid="{09419E21-75EE-4FD8-9CA0-5F64D478CE20}"/>
    <cellStyle name="Millares 49 4 6" xfId="8204" xr:uid="{47A43EE2-607D-4530-9494-ECC93854C564}"/>
    <cellStyle name="Millares 49 5" xfId="5379" xr:uid="{0FD5D328-EB0C-47F8-B8F9-BAB243AA03D1}"/>
    <cellStyle name="Millares 49 5 2" xfId="13549" xr:uid="{5D066F3B-AAA9-439A-ACF2-8A0BEA40399C}"/>
    <cellStyle name="Millares 49 5 3" xfId="12571" xr:uid="{5B94BD0F-F77C-4E1A-A3BF-ED25929458B2}"/>
    <cellStyle name="Millares 49 5 4" xfId="18208" xr:uid="{1F2719AE-8CB2-4B7E-8832-5A0E281D3E80}"/>
    <cellStyle name="Millares 49 5 5" xfId="8205" xr:uid="{B556EF7B-890C-4794-8E58-17DBA803D00F}"/>
    <cellStyle name="Millares 49 6" xfId="7256" xr:uid="{B6CB14DF-0C35-4A73-B0CD-1DF58E57C652}"/>
    <cellStyle name="Millares 49 6 2" xfId="13550" xr:uid="{5133B798-924E-42E5-8B3A-3FB3BF253206}"/>
    <cellStyle name="Millares 49 6 3" xfId="20064" xr:uid="{BC6DBF55-1921-402B-ADEE-DE986BE1A617}"/>
    <cellStyle name="Millares 49 6 4" xfId="8206" xr:uid="{E86FF0F3-55FC-46B2-A27F-09FA1B9C8B4A}"/>
    <cellStyle name="Millares 49 7" xfId="8207" xr:uid="{E94061A0-32DF-4968-B165-21730E87B054}"/>
    <cellStyle name="Millares 49 7 2" xfId="13551" xr:uid="{07BEACC9-E965-4A52-8301-7E16A3D6A730}"/>
    <cellStyle name="Millares 49 8" xfId="13540" xr:uid="{C098F521-4A38-4623-8F24-63C31B375C95}"/>
    <cellStyle name="Millares 49 9" xfId="10861" xr:uid="{3D446DEC-2FDD-4ED4-AC88-CCC0152AC17F}"/>
    <cellStyle name="Millares 490" xfId="17787" xr:uid="{D9304D92-680C-4767-96D3-22B7A646E917}"/>
    <cellStyle name="Millares 490 2" xfId="22931" xr:uid="{1CF9241C-D78E-42DA-88AC-F41F1B261B95}"/>
    <cellStyle name="Millares 490 2 2" xfId="28487" xr:uid="{508BBEAC-04CE-4EFA-8420-BF157D420875}"/>
    <cellStyle name="Millares 490 2 3" xfId="33981" xr:uid="{5710729B-54A5-4561-BDFE-CC971E7099CF}"/>
    <cellStyle name="Millares 490 2 4" xfId="39465" xr:uid="{51D39A60-2C46-494A-AECF-610FC1535D7A}"/>
    <cellStyle name="Millares 490 3" xfId="25758" xr:uid="{E4976E6E-7C2E-453A-8AFB-4001FD2735AB}"/>
    <cellStyle name="Millares 490 4" xfId="31252" xr:uid="{5DEE07ED-1970-4A07-AAD6-1C61B50C6291}"/>
    <cellStyle name="Millares 490 5" xfId="36736" xr:uid="{52E27402-5E5F-4F1B-BD4B-FDBF234C6FF9}"/>
    <cellStyle name="Millares 491" xfId="17788" xr:uid="{A25BF235-B92D-4AFC-93E5-083ABAA904F4}"/>
    <cellStyle name="Millares 491 2" xfId="22932" xr:uid="{50EA84FB-DFAE-4ADC-B2A2-9A22CF0AA3A9}"/>
    <cellStyle name="Millares 491 2 2" xfId="28488" xr:uid="{5D781480-B0B5-4A8C-8693-22A01324F61C}"/>
    <cellStyle name="Millares 491 2 3" xfId="33982" xr:uid="{77848E21-2C82-476D-AE08-7904BCBE9475}"/>
    <cellStyle name="Millares 491 2 4" xfId="39466" xr:uid="{6BFE4569-1D49-4E34-8A12-EE7C6C49A91C}"/>
    <cellStyle name="Millares 491 3" xfId="25759" xr:uid="{ADDD7580-378A-4BAE-9100-CDAAFE9BE067}"/>
    <cellStyle name="Millares 491 4" xfId="31253" xr:uid="{94B909FF-F516-4E03-A734-7C356FA31CDA}"/>
    <cellStyle name="Millares 491 5" xfId="36737" xr:uid="{E9CF3675-B01E-4F07-8487-33214FB149B7}"/>
    <cellStyle name="Millares 492" xfId="17789" xr:uid="{15B79E6E-1664-464F-B8B4-51C113344F69}"/>
    <cellStyle name="Millares 492 2" xfId="22933" xr:uid="{8B7C25E3-1BFC-4C7D-8D51-7CF2C3DA999F}"/>
    <cellStyle name="Millares 492 2 2" xfId="28489" xr:uid="{B8DA0A74-5282-4BB0-B8EF-F5439CC47B6D}"/>
    <cellStyle name="Millares 492 2 3" xfId="33983" xr:uid="{C5C9F0D6-DC16-4E2E-9FF9-CAE0DA582250}"/>
    <cellStyle name="Millares 492 2 4" xfId="39467" xr:uid="{0D2E2F75-4F1D-4E4C-9616-CF4AAC527E7F}"/>
    <cellStyle name="Millares 492 3" xfId="25760" xr:uid="{1A6FA75A-E680-45DE-920D-C5A89897D42C}"/>
    <cellStyle name="Millares 492 4" xfId="31254" xr:uid="{6883AB88-0F4D-403A-8DF8-B1C59AE71AE9}"/>
    <cellStyle name="Millares 492 5" xfId="36738" xr:uid="{7D48C8D4-EB08-4830-A07A-D4D678CC9170}"/>
    <cellStyle name="Millares 493" xfId="17790" xr:uid="{777BD1E8-7717-45E7-A032-2568B085E4BF}"/>
    <cellStyle name="Millares 493 2" xfId="22934" xr:uid="{08BFEEF0-3073-4437-B336-118A75CBCEE2}"/>
    <cellStyle name="Millares 493 2 2" xfId="28490" xr:uid="{161C6E09-BEB5-416B-AE60-AFD849E9A757}"/>
    <cellStyle name="Millares 493 2 3" xfId="33984" xr:uid="{8B5332E4-73E0-4F0A-A23E-52DB74048612}"/>
    <cellStyle name="Millares 493 2 4" xfId="39468" xr:uid="{4683F3C7-D1EF-47B2-83E0-19FB26196C83}"/>
    <cellStyle name="Millares 493 3" xfId="25761" xr:uid="{8394482C-8611-4EE6-9770-35E1A594F927}"/>
    <cellStyle name="Millares 493 4" xfId="31255" xr:uid="{C8EE287B-A28C-4365-B530-F3EF00CE6184}"/>
    <cellStyle name="Millares 493 5" xfId="36739" xr:uid="{1BCAFC66-CD1B-4CC6-BD78-3E226281700D}"/>
    <cellStyle name="Millares 494" xfId="17791" xr:uid="{0802EE87-F01A-4E61-BB28-C61D1A925AAF}"/>
    <cellStyle name="Millares 494 2" xfId="22935" xr:uid="{01C95BDD-66E2-40E4-ACA1-B81C1EB949F7}"/>
    <cellStyle name="Millares 494 2 2" xfId="28491" xr:uid="{51E1D17A-EDF0-4E83-B43E-8031837FD13C}"/>
    <cellStyle name="Millares 494 2 3" xfId="33985" xr:uid="{1F8DD5DE-4352-4ED1-9EC5-A9921001A8AE}"/>
    <cellStyle name="Millares 494 2 4" xfId="39469" xr:uid="{FB95A106-91A0-4DD6-9CE2-D3AFD76F7785}"/>
    <cellStyle name="Millares 494 3" xfId="25762" xr:uid="{A0DC3778-7DF1-4424-9309-94F134357D36}"/>
    <cellStyle name="Millares 494 4" xfId="31256" xr:uid="{F918D7AB-02E1-4F82-94CF-E98F913DBB1E}"/>
    <cellStyle name="Millares 494 5" xfId="36740" xr:uid="{EEAB50D0-C3C7-4C24-A179-E363728AACC5}"/>
    <cellStyle name="Millares 495" xfId="17792" xr:uid="{660B5178-720A-4FFF-BB72-55885EF20A04}"/>
    <cellStyle name="Millares 495 2" xfId="22936" xr:uid="{C3401694-5160-4E14-9895-755888DE9F4A}"/>
    <cellStyle name="Millares 495 2 2" xfId="28492" xr:uid="{E78E1688-9372-4AFF-9BA7-FC209C038B07}"/>
    <cellStyle name="Millares 495 2 3" xfId="33986" xr:uid="{3E444327-609A-49B9-92FC-66D459350003}"/>
    <cellStyle name="Millares 495 2 4" xfId="39470" xr:uid="{6AB25EB3-702A-4453-85EE-7EE5CB612F67}"/>
    <cellStyle name="Millares 495 3" xfId="25763" xr:uid="{0824F1E3-5844-4D2D-AB1E-A6AEFD1643D8}"/>
    <cellStyle name="Millares 495 4" xfId="31257" xr:uid="{BBA2BE48-17E9-463E-9A64-AB8E4B0C29E9}"/>
    <cellStyle name="Millares 495 5" xfId="36741" xr:uid="{5B4D34A9-42BE-4993-ABA8-C72A9290EF6D}"/>
    <cellStyle name="Millares 496" xfId="17793" xr:uid="{8DEF0FDA-BF10-4CA0-9E3C-ADB49A562BE3}"/>
    <cellStyle name="Millares 496 2" xfId="22937" xr:uid="{2D83E264-ED22-4014-B345-132CF1C84653}"/>
    <cellStyle name="Millares 496 2 2" xfId="28493" xr:uid="{60EE2710-6EE5-4AA9-87D6-4BC55A02B406}"/>
    <cellStyle name="Millares 496 2 3" xfId="33987" xr:uid="{F748FF0D-D57B-4DEE-9B5F-925C8A2BB9DB}"/>
    <cellStyle name="Millares 496 2 4" xfId="39471" xr:uid="{BBF448CE-31A4-486A-BD43-A31A1BCF4C4A}"/>
    <cellStyle name="Millares 496 3" xfId="25764" xr:uid="{56B6CE41-050A-4F3F-9BF2-0CAA21E7D122}"/>
    <cellStyle name="Millares 496 4" xfId="31258" xr:uid="{C9429761-77B9-41A0-8873-5FE8FDEE68B5}"/>
    <cellStyle name="Millares 496 5" xfId="36742" xr:uid="{FBAC7C58-BDD8-4860-B894-5659D9F61D35}"/>
    <cellStyle name="Millares 497" xfId="17794" xr:uid="{432AA4D1-5181-4DC4-9B8C-0FFE4851AE76}"/>
    <cellStyle name="Millares 497 2" xfId="22938" xr:uid="{B02C4FAE-0176-44B3-BC72-B58EBC2B8E85}"/>
    <cellStyle name="Millares 497 2 2" xfId="28494" xr:uid="{4C5E5C6F-3BE7-4723-B370-1339BF10A8CD}"/>
    <cellStyle name="Millares 497 2 3" xfId="33988" xr:uid="{C31A98C9-A38B-47EA-B0E6-A7B1FA8E9DC0}"/>
    <cellStyle name="Millares 497 2 4" xfId="39472" xr:uid="{918C0151-463B-451E-9379-06DE90E4A77F}"/>
    <cellStyle name="Millares 497 3" xfId="25765" xr:uid="{77EC02FB-11DF-4F2A-B99D-716E30185C0F}"/>
    <cellStyle name="Millares 497 4" xfId="31259" xr:uid="{EF241782-3451-47CD-B88B-FB5EA9A855CE}"/>
    <cellStyle name="Millares 497 5" xfId="36743" xr:uid="{BCB70738-8E9B-45D9-A61C-39A9B5E2729D}"/>
    <cellStyle name="Millares 498" xfId="17795" xr:uid="{119C7C77-2CFE-4704-8E77-6E77A21DAEE7}"/>
    <cellStyle name="Millares 498 2" xfId="22939" xr:uid="{D755D9FD-C6DC-4E57-B3DA-EA793E733359}"/>
    <cellStyle name="Millares 498 2 2" xfId="28495" xr:uid="{B379E766-AB91-4089-B641-89EDFC2085C5}"/>
    <cellStyle name="Millares 498 2 3" xfId="33989" xr:uid="{5EF71D7A-CB2B-4B02-9DFA-B60C8D381E94}"/>
    <cellStyle name="Millares 498 2 4" xfId="39473" xr:uid="{AABB6CF5-6D94-4564-9E39-DA6235FBC33A}"/>
    <cellStyle name="Millares 498 3" xfId="25766" xr:uid="{6D53E7A5-7DAE-42A0-BA32-11752D233CF1}"/>
    <cellStyle name="Millares 498 4" xfId="31260" xr:uid="{1E66CF12-25CD-4E1B-9D58-7FDF0A3AB360}"/>
    <cellStyle name="Millares 498 5" xfId="36744" xr:uid="{A3339B48-5C06-4238-84ED-577F1219912C}"/>
    <cellStyle name="Millares 499" xfId="17796" xr:uid="{343FA84C-6E57-49B7-9457-A0CF461F3B0E}"/>
    <cellStyle name="Millares 499 2" xfId="22940" xr:uid="{53BB13B6-8BF1-44AC-BAAB-FDFABF45DEDE}"/>
    <cellStyle name="Millares 499 2 2" xfId="28496" xr:uid="{24AA9738-9914-498F-B4AB-CACB2E44AF87}"/>
    <cellStyle name="Millares 499 2 3" xfId="33990" xr:uid="{76C4B664-A478-48CA-B29E-C6B03637DF08}"/>
    <cellStyle name="Millares 499 2 4" xfId="39474" xr:uid="{13568482-4151-4780-800E-F517EF8A3032}"/>
    <cellStyle name="Millares 499 3" xfId="25767" xr:uid="{0CCE60C1-6C5C-494D-8766-541DDE4F8D4A}"/>
    <cellStyle name="Millares 499 4" xfId="31261" xr:uid="{2F82BA92-A7B6-46B2-8884-0512D13D0C1F}"/>
    <cellStyle name="Millares 499 5" xfId="36745" xr:uid="{EFCAC1E6-F039-4D8C-8C12-9A1FF828BBEF}"/>
    <cellStyle name="Millares 5" xfId="110" xr:uid="{CA6B3A72-86E6-422D-80C6-166BC3F4EEC8}"/>
    <cellStyle name="Millares 5 10" xfId="5381" xr:uid="{50C34D86-40C6-4BE5-A8FF-FB6C29006E45}"/>
    <cellStyle name="Millares 5 10 2" xfId="13553" xr:uid="{91B64363-89E0-4CBA-BA9B-079E3D6051D0}"/>
    <cellStyle name="Millares 5 10 3" xfId="10868" xr:uid="{A4AC7CD8-9657-4FEE-B87A-550D9E84E9EA}"/>
    <cellStyle name="Millares 5 10 4" xfId="16103" xr:uid="{8E15CAC8-5F73-49B9-BBC2-E50FCA86E15B}"/>
    <cellStyle name="Millares 5 10 5" xfId="18210" xr:uid="{54D7C047-7E33-4D24-8CF5-0DA4106C59BC}"/>
    <cellStyle name="Millares 5 10 6" xfId="8209" xr:uid="{F0D7075A-C889-4685-8EC5-25CF6CE569D6}"/>
    <cellStyle name="Millares 5 11" xfId="5382" xr:uid="{C7D15AAA-60D1-45EB-98C2-A97CD72F7EAF}"/>
    <cellStyle name="Millares 5 11 2" xfId="13554" xr:uid="{6E6D5121-F807-46BC-9F5D-52B839372DA8}"/>
    <cellStyle name="Millares 5 11 3" xfId="12573" xr:uid="{BBF7D95D-31FF-4D4A-B5BB-F8E895E7A4F6}"/>
    <cellStyle name="Millares 5 11 3 2" xfId="21793" xr:uid="{C6AA5146-BEB9-40F6-9C61-0A586894D557}"/>
    <cellStyle name="Millares 5 11 3 2 2" xfId="27349" xr:uid="{680DAA3E-278E-49DF-9D1D-A0D47F35362F}"/>
    <cellStyle name="Millares 5 11 3 2 3" xfId="32843" xr:uid="{5E0DA49A-DB83-40BF-B857-3769DA88F43C}"/>
    <cellStyle name="Millares 5 11 3 2 4" xfId="38327" xr:uid="{02D630A0-D675-431B-A61D-CDED323D6B60}"/>
    <cellStyle name="Millares 5 11 3 3" xfId="24620" xr:uid="{5DF3D23D-3410-48F9-96CE-2140B444F622}"/>
    <cellStyle name="Millares 5 11 3 4" xfId="30114" xr:uid="{45BD3D1A-DB17-442F-A8DE-F905F3E239C3}"/>
    <cellStyle name="Millares 5 11 3 5" xfId="35598" xr:uid="{58129E63-A669-45FE-9BAD-C4D3AB161AAF}"/>
    <cellStyle name="Millares 5 11 4" xfId="18211" xr:uid="{9EEB552A-BA32-4A29-8E17-B84A8C562AAE}"/>
    <cellStyle name="Millares 5 11 5" xfId="8210" xr:uid="{A9B2E9AD-1A64-4AB5-8271-4E2B5EE44C58}"/>
    <cellStyle name="Millares 5 12" xfId="7257" xr:uid="{4524C757-D138-4802-8F61-7C07A85AEDEA}"/>
    <cellStyle name="Millares 5 12 2" xfId="13555" xr:uid="{1D123101-E50F-4B59-B68B-0CC4905E64FB}"/>
    <cellStyle name="Millares 5 12 3" xfId="20065" xr:uid="{741CD185-DC33-48B3-B362-65CCEF51AF08}"/>
    <cellStyle name="Millares 5 12 4" xfId="8211" xr:uid="{F70008E4-66D6-47D5-AAE1-50759B2E9E83}"/>
    <cellStyle name="Millares 5 13" xfId="8212" xr:uid="{950C59ED-B623-4C30-88B5-1DA5148D2AFF}"/>
    <cellStyle name="Millares 5 13 2" xfId="13556" xr:uid="{7C1F50F2-F409-4D2B-93F8-A4FC65FCB0D9}"/>
    <cellStyle name="Millares 5 14" xfId="13552" xr:uid="{E0FED631-F072-4224-B7D6-DA9D9CAC68A6}"/>
    <cellStyle name="Millares 5 15" xfId="10867" xr:uid="{CBE16737-F935-41DD-9BAB-FEFF0DD0C730}"/>
    <cellStyle name="Millares 5 16" xfId="16102" xr:uid="{0FD8040B-3CBB-460A-B79B-2A86B68A7DC5}"/>
    <cellStyle name="Millares 5 17" xfId="18209" xr:uid="{C9D1221B-DBAC-434B-8B76-B014D91CE8AF}"/>
    <cellStyle name="Millares 5 18" xfId="8208" xr:uid="{89CABA74-51B8-4CCA-9901-666650026232}"/>
    <cellStyle name="Millares 5 19" xfId="5380" xr:uid="{E1BB7568-49E1-4B17-B9E4-CEF83389DDCC}"/>
    <cellStyle name="Millares 5 2" xfId="179" xr:uid="{189CD311-4E56-421B-8020-4CE3DD183D16}"/>
    <cellStyle name="Millares 5 2 10" xfId="8214" xr:uid="{642E92EC-598F-473F-BC5E-6E936C5FE26D}"/>
    <cellStyle name="Millares 5 2 10 2" xfId="13558" xr:uid="{2DBC974E-5604-401A-BF65-FE2D4CE197CC}"/>
    <cellStyle name="Millares 5 2 11" xfId="13557" xr:uid="{443490D8-EB34-4757-AB6A-60A45D68CDEF}"/>
    <cellStyle name="Millares 5 2 12" xfId="10869" xr:uid="{2BDF04C0-001D-4C58-9F15-4133882ADCA9}"/>
    <cellStyle name="Millares 5 2 13" xfId="16104" xr:uid="{6A5589D2-1EA4-4B2B-A0FC-E16B452D8E8F}"/>
    <cellStyle name="Millares 5 2 14" xfId="18212" xr:uid="{F6C0B1D0-0837-4D86-BC3F-B99A67E90F68}"/>
    <cellStyle name="Millares 5 2 15" xfId="8213" xr:uid="{D69BF583-8DAB-4500-BCD4-C014AD097312}"/>
    <cellStyle name="Millares 5 2 16" xfId="5383" xr:uid="{C12F4F1C-088B-48D3-8BB9-49A5E6BCCDF5}"/>
    <cellStyle name="Millares 5 2 2" xfId="378" xr:uid="{890F9583-265F-479C-8FEE-79F9E01ABF22}"/>
    <cellStyle name="Millares 5 2 2 10" xfId="18213" xr:uid="{361B2B5D-6D19-483A-A36B-3B29A574DFEA}"/>
    <cellStyle name="Millares 5 2 2 11" xfId="8215" xr:uid="{020DE3C9-4D64-4439-B982-B0BAB330535D}"/>
    <cellStyle name="Millares 5 2 2 12" xfId="5384" xr:uid="{D67DF1FE-46D9-4711-98BB-0317F1B4F48A}"/>
    <cellStyle name="Millares 5 2 2 13" xfId="712" xr:uid="{28B7856C-CCFB-40C2-BE7E-D02BB3AF5FE6}"/>
    <cellStyle name="Millares 5 2 2 2" xfId="5385" xr:uid="{ACC094CD-818A-4127-9260-C6B0DA66D603}"/>
    <cellStyle name="Millares 5 2 2 2 2" xfId="13560" xr:uid="{58E913D3-5E9D-4462-AC88-6AA72A81905E}"/>
    <cellStyle name="Millares 5 2 2 2 3" xfId="10871" xr:uid="{C5024AA7-9A2B-49A9-ADD9-8996E246438C}"/>
    <cellStyle name="Millares 5 2 2 2 4" xfId="16106" xr:uid="{D7C57E81-D709-4723-81F1-1562B8787C79}"/>
    <cellStyle name="Millares 5 2 2 2 5" xfId="18214" xr:uid="{2D7C2D76-8EB8-4F3B-BDAD-3B0FDD6752E3}"/>
    <cellStyle name="Millares 5 2 2 2 6" xfId="8216" xr:uid="{51F52582-059C-455A-86DE-8B0492FE393C}"/>
    <cellStyle name="Millares 5 2 2 3" xfId="5386" xr:uid="{BD99D7B0-E8CD-420A-B21C-6B1F1F4D8CEF}"/>
    <cellStyle name="Millares 5 2 2 3 2" xfId="13561" xr:uid="{FA102A9D-3A2A-45D1-B4DD-8388BE7D6041}"/>
    <cellStyle name="Millares 5 2 2 3 3" xfId="10872" xr:uid="{8B92AEFC-74A7-4CC1-8F09-DFA7A3FBF88E}"/>
    <cellStyle name="Millares 5 2 2 3 4" xfId="16107" xr:uid="{8F584AA0-121C-411E-A47C-E47AC98863B8}"/>
    <cellStyle name="Millares 5 2 2 3 5" xfId="18215" xr:uid="{807F330F-E72E-4661-8897-066C502A9DB5}"/>
    <cellStyle name="Millares 5 2 2 3 6" xfId="8217" xr:uid="{0755C9C5-AEF3-4FC0-B91A-362338D3A737}"/>
    <cellStyle name="Millares 5 2 2 4" xfId="5387" xr:uid="{EF10E115-9992-4C5F-ADB3-010DAC3320B0}"/>
    <cellStyle name="Millares 5 2 2 4 2" xfId="13562" xr:uid="{4A0FC824-6A3C-4F87-8497-74EA9FF6AC6B}"/>
    <cellStyle name="Millares 5 2 2 4 3" xfId="12575" xr:uid="{DB846A82-8AD9-46C4-B8D6-1E7F06E74643}"/>
    <cellStyle name="Millares 5 2 2 4 4" xfId="18216" xr:uid="{730AE1FF-876C-4344-94E4-E59D8E20EB5A}"/>
    <cellStyle name="Millares 5 2 2 4 5" xfId="8218" xr:uid="{FDE77AC0-7641-4796-95C5-1902B8CF0498}"/>
    <cellStyle name="Millares 5 2 2 5" xfId="7385" xr:uid="{0890B23D-B4F7-4C68-8069-BAE770525E03}"/>
    <cellStyle name="Millares 5 2 2 5 2" xfId="13563" xr:uid="{6ADDB330-85F4-41F9-90C6-056372F1DFF5}"/>
    <cellStyle name="Millares 5 2 2 5 3" xfId="20165" xr:uid="{0A063512-6D2E-43C5-8B9C-F26C089E11E7}"/>
    <cellStyle name="Millares 5 2 2 5 4" xfId="8219" xr:uid="{0FA1797D-975E-49CA-9707-BDCE8CDCBA79}"/>
    <cellStyle name="Millares 5 2 2 6" xfId="8220" xr:uid="{C6BE646E-E2D1-4DCA-B094-2BF25C9B8EFB}"/>
    <cellStyle name="Millares 5 2 2 6 2" xfId="13564" xr:uid="{8BA31CB2-7D09-4C6A-89BE-4890B48F3B35}"/>
    <cellStyle name="Millares 5 2 2 7" xfId="13559" xr:uid="{413572A4-712F-4220-919C-68088830E3A8}"/>
    <cellStyle name="Millares 5 2 2 8" xfId="10870" xr:uid="{0C8E03C3-0860-4619-882E-668AEBB5DCB8}"/>
    <cellStyle name="Millares 5 2 2 9" xfId="16105" xr:uid="{5133B68D-6ACA-4E0A-9326-4A7FDE367FA0}"/>
    <cellStyle name="Millares 5 2 3" xfId="5388" xr:uid="{8F19D3AB-A37C-4779-988B-D04192B4F22F}"/>
    <cellStyle name="Millares 5 2 3 10" xfId="16108" xr:uid="{90E48A44-18AB-4063-921F-AB8F411ED436}"/>
    <cellStyle name="Millares 5 2 3 11" xfId="18217" xr:uid="{E6876FDE-90B0-45AA-9287-8F11FE43BE21}"/>
    <cellStyle name="Millares 5 2 3 12" xfId="8221" xr:uid="{7D0F91A1-347F-44A1-A7C5-899C0EA39855}"/>
    <cellStyle name="Millares 5 2 3 2" xfId="5389" xr:uid="{5EC9A83C-D872-4A5A-861F-B2FD181505F3}"/>
    <cellStyle name="Millares 5 2 3 2 2" xfId="5390" xr:uid="{5B44CEB1-631C-4052-8905-BD4316A07F11}"/>
    <cellStyle name="Millares 5 2 3 2 2 2" xfId="13567" xr:uid="{32D4353D-9CA4-44AC-948B-EA333356F04D}"/>
    <cellStyle name="Millares 5 2 3 2 2 3" xfId="18219" xr:uid="{E9CB2F54-6368-436B-91D5-47F117351A55}"/>
    <cellStyle name="Millares 5 2 3 2 2 4" xfId="8223" xr:uid="{A6C9D771-06B2-4FEE-B752-72A766544E3C}"/>
    <cellStyle name="Millares 5 2 3 2 3" xfId="13566" xr:uid="{2B76C8EB-A4A6-4233-8BE1-72732FDBA439}"/>
    <cellStyle name="Millares 5 2 3 2 4" xfId="10874" xr:uid="{594D3EB2-B033-46FF-97BE-F98429425D5A}"/>
    <cellStyle name="Millares 5 2 3 2 5" xfId="16109" xr:uid="{67D8B4BD-DC0E-465E-9EE2-16FE268EE54C}"/>
    <cellStyle name="Millares 5 2 3 2 6" xfId="18218" xr:uid="{A5773B30-C5D7-4F98-B296-C69189B220AA}"/>
    <cellStyle name="Millares 5 2 3 2 7" xfId="8222" xr:uid="{A74CB7E5-E4D2-4CC7-8CFC-409EAFAD0078}"/>
    <cellStyle name="Millares 5 2 3 3" xfId="5391" xr:uid="{89870C21-FD4B-49B5-9546-0A7CE2455353}"/>
    <cellStyle name="Millares 5 2 3 3 2" xfId="13568" xr:uid="{206E6DF6-A766-43F6-B585-D7055095957E}"/>
    <cellStyle name="Millares 5 2 3 3 3" xfId="10875" xr:uid="{0D42D621-371E-48E8-8A29-F633AF90B937}"/>
    <cellStyle name="Millares 5 2 3 3 4" xfId="16110" xr:uid="{6D07EC9E-29FD-4000-88FE-C13448C1FE00}"/>
    <cellStyle name="Millares 5 2 3 3 5" xfId="18220" xr:uid="{21294592-2EFB-4DBE-AEA0-F5441B74D9D0}"/>
    <cellStyle name="Millares 5 2 3 3 6" xfId="8224" xr:uid="{177E3E4C-7C39-4B11-9636-CB647BC41481}"/>
    <cellStyle name="Millares 5 2 3 4" xfId="5392" xr:uid="{743F0120-341B-4820-9E61-C13E8EEB1AAF}"/>
    <cellStyle name="Millares 5 2 3 4 2" xfId="13569" xr:uid="{F5CCF9EF-CC5D-435D-9D4C-46FA36A14DD0}"/>
    <cellStyle name="Millares 5 2 3 4 3" xfId="10876" xr:uid="{7D997E26-CCE0-4E33-9667-838BDE1AF6E7}"/>
    <cellStyle name="Millares 5 2 3 4 4" xfId="16111" xr:uid="{53BBFF36-1E06-41B0-8917-A4233CEEE667}"/>
    <cellStyle name="Millares 5 2 3 4 5" xfId="18221" xr:uid="{88536098-D12D-4E60-8B63-26BC10800AAA}"/>
    <cellStyle name="Millares 5 2 3 4 6" xfId="8225" xr:uid="{30C03E3B-8B54-4AB9-AA7C-B5EE49D93CD4}"/>
    <cellStyle name="Millares 5 2 3 5" xfId="5393" xr:uid="{2303A2E1-AE0F-45DC-82FB-F358EC64457F}"/>
    <cellStyle name="Millares 5 2 3 5 2" xfId="13570" xr:uid="{2916E5BE-D4E8-4BAC-B0D5-B9AB9F6EA473}"/>
    <cellStyle name="Millares 5 2 3 5 3" xfId="12576" xr:uid="{4FA4EA41-4A1A-4F8C-8594-4C5562CED7B9}"/>
    <cellStyle name="Millares 5 2 3 5 4" xfId="18222" xr:uid="{D0DE224F-8163-473E-A44E-9CFF709982B1}"/>
    <cellStyle name="Millares 5 2 3 5 5" xfId="8226" xr:uid="{AD354789-D7C0-42FB-800E-EEFF34A36CA9}"/>
    <cellStyle name="Millares 5 2 3 6" xfId="7386" xr:uid="{EBA55812-C890-4CBC-82A9-B6F265031D96}"/>
    <cellStyle name="Millares 5 2 3 6 2" xfId="13571" xr:uid="{F2EAFE4C-27BB-48FE-A8F0-60ED54D81933}"/>
    <cellStyle name="Millares 5 2 3 6 3" xfId="20166" xr:uid="{AC65E3EF-EF29-4846-8F43-0BDE801E14C2}"/>
    <cellStyle name="Millares 5 2 3 6 4" xfId="8227" xr:uid="{8CCE2D29-0512-4A22-B6E2-EA1A28D2A117}"/>
    <cellStyle name="Millares 5 2 3 7" xfId="8228" xr:uid="{8077A6A7-D887-4EA8-B685-C4C49CA1172F}"/>
    <cellStyle name="Millares 5 2 3 7 2" xfId="13572" xr:uid="{8E1A5EC4-8D0B-43A3-99D3-09CA47910281}"/>
    <cellStyle name="Millares 5 2 3 8" xfId="13565" xr:uid="{4C18602F-4408-48EB-9206-CAA9A77D7D71}"/>
    <cellStyle name="Millares 5 2 3 9" xfId="10873" xr:uid="{81982562-CC2C-465F-88F2-C5F11CA552BF}"/>
    <cellStyle name="Millares 5 2 4" xfId="5394" xr:uid="{A89B1170-987A-47D1-92F3-3B97C1FEB919}"/>
    <cellStyle name="Millares 5 2 4 2" xfId="5395" xr:uid="{2CDD6FFE-0F4B-4857-B174-3F36239B3669}"/>
    <cellStyle name="Millares 5 2 4 2 2" xfId="13574" xr:uid="{24D8AA6E-691C-4F00-B539-219F6123E057}"/>
    <cellStyle name="Millares 5 2 4 2 3" xfId="10878" xr:uid="{1EB50F7A-386D-437B-8C16-ABC2999876B6}"/>
    <cellStyle name="Millares 5 2 4 2 4" xfId="16113" xr:uid="{E147D3A5-6DA8-43CE-90B4-0C4B390A2C1C}"/>
    <cellStyle name="Millares 5 2 4 2 5" xfId="18224" xr:uid="{30A98C6D-FD6F-4430-9309-47B116AEB6AB}"/>
    <cellStyle name="Millares 5 2 4 2 6" xfId="8230" xr:uid="{0758B781-52F4-444D-88B7-C25A3EC61216}"/>
    <cellStyle name="Millares 5 2 4 3" xfId="13573" xr:uid="{181F845D-48F2-4B33-8DC2-D2261FBBAE47}"/>
    <cellStyle name="Millares 5 2 4 4" xfId="10877" xr:uid="{8135BF47-5DA1-4669-834C-C6D688EF8391}"/>
    <cellStyle name="Millares 5 2 4 5" xfId="16112" xr:uid="{D434FD74-C412-42BD-9480-B1BA633AB090}"/>
    <cellStyle name="Millares 5 2 4 6" xfId="18223" xr:uid="{6BEE70AD-90A6-4B16-AD17-82D5F0AD9FCE}"/>
    <cellStyle name="Millares 5 2 4 7" xfId="8229" xr:uid="{D933C566-4036-40C0-8CE7-651BE7B1DAB9}"/>
    <cellStyle name="Millares 5 2 5" xfId="5396" xr:uid="{158102B8-8BF6-40D9-BAAC-8C6DF866DE0D}"/>
    <cellStyle name="Millares 5 2 5 2" xfId="13575" xr:uid="{20A63B76-838B-42E1-97C7-3FA4E2DB7909}"/>
    <cellStyle name="Millares 5 2 5 3" xfId="10879" xr:uid="{2A202EC8-ADEC-4DDB-9127-2C9620296D34}"/>
    <cellStyle name="Millares 5 2 5 4" xfId="16114" xr:uid="{3F0C1544-F1E5-4D4F-B975-8AD8D4606793}"/>
    <cellStyle name="Millares 5 2 5 5" xfId="18225" xr:uid="{078174B3-3B24-44FB-9197-C11CFD66D823}"/>
    <cellStyle name="Millares 5 2 5 6" xfId="8231" xr:uid="{9903A6B6-0181-4FE1-9693-530610DA4027}"/>
    <cellStyle name="Millares 5 2 6" xfId="5397" xr:uid="{108B97FC-1452-4BBE-A51A-D56A56DD88D8}"/>
    <cellStyle name="Millares 5 2 6 2" xfId="13576" xr:uid="{1F89709E-026A-4494-BD4B-BF4A9F721DD9}"/>
    <cellStyle name="Millares 5 2 6 3" xfId="10880" xr:uid="{66E72BD3-47DC-4C03-9709-4065ECE1905A}"/>
    <cellStyle name="Millares 5 2 6 4" xfId="16115" xr:uid="{18355E3B-1B12-4F08-A926-B2FE066027AC}"/>
    <cellStyle name="Millares 5 2 6 5" xfId="18226" xr:uid="{2A2AC749-8538-44C6-BE78-2F47838ADD67}"/>
    <cellStyle name="Millares 5 2 6 6" xfId="8232" xr:uid="{56228116-3C27-4436-A936-E98D88332059}"/>
    <cellStyle name="Millares 5 2 7" xfId="5398" xr:uid="{E4C3F1FB-D0A5-46AF-839D-824EDEB382D7}"/>
    <cellStyle name="Millares 5 2 7 2" xfId="13577" xr:uid="{57A96D34-0EB9-4FE5-BF18-2D8D8ACD685D}"/>
    <cellStyle name="Millares 5 2 7 3" xfId="10881" xr:uid="{A0F7A7C2-98A3-471A-9B13-022AFB5EF1A2}"/>
    <cellStyle name="Millares 5 2 7 4" xfId="16116" xr:uid="{EC65AEAC-3D32-4D75-8009-CB9FDE813E75}"/>
    <cellStyle name="Millares 5 2 7 5" xfId="18227" xr:uid="{4B1E712E-3903-4DBA-A831-48610BEC2124}"/>
    <cellStyle name="Millares 5 2 7 6" xfId="8233" xr:uid="{E7F59796-F9EE-4E45-B027-FF10913B57A7}"/>
    <cellStyle name="Millares 5 2 8" xfId="5399" xr:uid="{7487D4CA-AAA4-4E10-B22C-1F20EF8768C5}"/>
    <cellStyle name="Millares 5 2 8 2" xfId="13578" xr:uid="{BF052203-404B-4E8D-8961-AB46ECA9655C}"/>
    <cellStyle name="Millares 5 2 8 3" xfId="12574" xr:uid="{6A41F270-B353-44BA-8963-D6DF3D0AA676}"/>
    <cellStyle name="Millares 5 2 8 4" xfId="18228" xr:uid="{FDA3B304-DD56-487D-9E51-1E2DBF3957E7}"/>
    <cellStyle name="Millares 5 2 8 5" xfId="8234" xr:uid="{900128C0-D29A-4BAA-A5BA-24382F35096E}"/>
    <cellStyle name="Millares 5 2 9" xfId="7258" xr:uid="{1F1E9D69-3523-4CEA-88CE-60DA928C0A90}"/>
    <cellStyle name="Millares 5 2 9 2" xfId="13579" xr:uid="{DF21139C-4FA0-462C-97DF-4E70E8E972F5}"/>
    <cellStyle name="Millares 5 2 9 3" xfId="20066" xr:uid="{EF5424C8-CC38-4AB6-8A2E-252519D9C867}"/>
    <cellStyle name="Millares 5 2 9 4" xfId="8235" xr:uid="{999CCD3D-5FFA-4B65-9145-6533F915F699}"/>
    <cellStyle name="Millares 5 3" xfId="171" xr:uid="{EA0FC417-1680-4782-B48C-1D84247484AC}"/>
    <cellStyle name="Millares 5 3 10" xfId="16117" xr:uid="{2123BD7A-E371-43C0-A10F-CEC6D979C11F}"/>
    <cellStyle name="Millares 5 3 11" xfId="18229" xr:uid="{3FCDDD77-7A08-44A3-A6BA-6C3EEA1DC996}"/>
    <cellStyle name="Millares 5 3 12" xfId="8236" xr:uid="{A7436D7B-F9AC-4FC6-8DFC-9998DA5F3C07}"/>
    <cellStyle name="Millares 5 3 13" xfId="5400" xr:uid="{F671CD1C-7D65-4B64-88F7-5D87AFF1DC88}"/>
    <cellStyle name="Millares 5 3 14" xfId="426" xr:uid="{06E63A48-A8DB-4290-A2B8-99AB8FB062AD}"/>
    <cellStyle name="Millares 5 3 15" xfId="40575" xr:uid="{E6C1751E-471C-4535-9EF8-10930263405C}"/>
    <cellStyle name="Millares 5 3 2" xfId="253" xr:uid="{204672D1-B084-4609-8920-7C9577C6739A}"/>
    <cellStyle name="Millares 5 3 2 10" xfId="18230" xr:uid="{5197883E-44F9-4149-9D19-D639A3E8F2C3}"/>
    <cellStyle name="Millares 5 3 2 11" xfId="8237" xr:uid="{8045E759-F97C-4888-BDC8-C88E8FDB9C03}"/>
    <cellStyle name="Millares 5 3 2 12" xfId="5401" xr:uid="{157BF29A-7B4B-49BE-8923-2AF74CF47136}"/>
    <cellStyle name="Millares 5 3 2 13" xfId="495" xr:uid="{061920A5-179B-455C-AFFC-2ABF67C2B89D}"/>
    <cellStyle name="Millares 5 3 2 14" xfId="40644" xr:uid="{E63A34F4-5E2C-44C2-8AA4-6E431B311ABB}"/>
    <cellStyle name="Millares 5 3 2 2" xfId="354" xr:uid="{32288FDC-DFA4-4A8B-B6EB-D1B7D270E02C}"/>
    <cellStyle name="Millares 5 3 2 2 2" xfId="13582" xr:uid="{8AA30320-BDA0-4F58-A8E1-A0F6A6AF8629}"/>
    <cellStyle name="Millares 5 3 2 2 3" xfId="10884" xr:uid="{0E04F507-A48D-4FC4-9889-CDB875C8CEA6}"/>
    <cellStyle name="Millares 5 3 2 2 4" xfId="16119" xr:uid="{16A2F8F3-4821-4C0C-A996-28763EE88219}"/>
    <cellStyle name="Millares 5 3 2 2 5" xfId="18231" xr:uid="{B8E7B92B-817E-4D38-BE94-FD6F0E881961}"/>
    <cellStyle name="Millares 5 3 2 2 6" xfId="8238" xr:uid="{7341B146-3E51-4223-83C3-4CDC4456D067}"/>
    <cellStyle name="Millares 5 3 2 2 7" xfId="5402" xr:uid="{D0379B04-ABC7-4547-BBEB-D0649EB2C798}"/>
    <cellStyle name="Millares 5 3 2 2 8" xfId="595" xr:uid="{1F81F3D5-C814-421C-A2AE-FF30C133F046}"/>
    <cellStyle name="Millares 5 3 2 2 9" xfId="40744" xr:uid="{62393FE6-E4AE-4369-BD1E-694A2195345B}"/>
    <cellStyle name="Millares 5 3 2 3" xfId="5403" xr:uid="{626A2817-E904-43BE-9B22-B7C0AAE75AF8}"/>
    <cellStyle name="Millares 5 3 2 3 2" xfId="13583" xr:uid="{12E7F1F6-B86F-462E-8D5F-1A0D4FE63DE5}"/>
    <cellStyle name="Millares 5 3 2 3 3" xfId="10885" xr:uid="{E56EB719-6A27-49AE-AAF2-428CDB56D15C}"/>
    <cellStyle name="Millares 5 3 2 3 4" xfId="16120" xr:uid="{A6A4F4D7-259B-4584-9887-17849AAD7026}"/>
    <cellStyle name="Millares 5 3 2 3 5" xfId="18232" xr:uid="{B4B0D1C9-9FFE-4494-95E6-3D081DC528A3}"/>
    <cellStyle name="Millares 5 3 2 3 6" xfId="8239" xr:uid="{B57B72B3-D1BD-4411-8FB8-943ACA9AA251}"/>
    <cellStyle name="Millares 5 3 2 4" xfId="5404" xr:uid="{687AA652-CC3C-4DF7-8174-0B1F5250BF5F}"/>
    <cellStyle name="Millares 5 3 2 4 2" xfId="13584" xr:uid="{EA64426C-36D4-49FE-87FB-0C8A68883380}"/>
    <cellStyle name="Millares 5 3 2 4 3" xfId="12578" xr:uid="{5DBDF34B-93FF-40F7-A1B3-7932C78C91D3}"/>
    <cellStyle name="Millares 5 3 2 4 4" xfId="18233" xr:uid="{E7F91D7F-D8D6-4568-A431-42807B2599D1}"/>
    <cellStyle name="Millares 5 3 2 4 5" xfId="8240" xr:uid="{E2DC7834-41CE-453C-95F5-D97EB70B7CC0}"/>
    <cellStyle name="Millares 5 3 2 5" xfId="7387" xr:uid="{95824488-93C9-4477-915B-D36EEEEC8508}"/>
    <cellStyle name="Millares 5 3 2 5 2" xfId="13585" xr:uid="{18B14603-82A2-41D9-9FE7-1D0AA64682C5}"/>
    <cellStyle name="Millares 5 3 2 5 3" xfId="20167" xr:uid="{558A1B6E-682B-4A4E-B598-5FAD50E274BE}"/>
    <cellStyle name="Millares 5 3 2 5 4" xfId="8241" xr:uid="{FB928A89-38E5-46C3-8044-8A63ED6637C5}"/>
    <cellStyle name="Millares 5 3 2 6" xfId="8242" xr:uid="{8A41436C-AB9C-497E-BC11-284C1DE712A0}"/>
    <cellStyle name="Millares 5 3 2 6 2" xfId="13586" xr:uid="{3E772761-172A-4D6F-8571-22644FAF27D8}"/>
    <cellStyle name="Millares 5 3 2 7" xfId="13581" xr:uid="{C73BCE9A-3E1B-48F9-B2CD-D530F5EAF727}"/>
    <cellStyle name="Millares 5 3 2 8" xfId="10883" xr:uid="{9D21BECB-C1E0-41A2-8CCD-AB3B8341779F}"/>
    <cellStyle name="Millares 5 3 2 9" xfId="16118" xr:uid="{DC7561D0-2D64-4E39-940B-68197CEBA4B7}"/>
    <cellStyle name="Millares 5 3 3" xfId="207" xr:uid="{448524A6-61E6-4BBD-AF98-79E245111D3C}"/>
    <cellStyle name="Millares 5 3 3 2" xfId="313" xr:uid="{250DFADF-F975-4792-B775-696ADC624B9E}"/>
    <cellStyle name="Millares 5 3 3 2 2" xfId="13587" xr:uid="{5F15E81B-7A8E-4040-A3BD-5E83D19CA6C3}"/>
    <cellStyle name="Millares 5 3 3 2 3" xfId="554" xr:uid="{16F96EB0-976A-473D-95EF-7591CC9AE9AA}"/>
    <cellStyle name="Millares 5 3 3 2 4" xfId="40703" xr:uid="{A02F85AA-FDDE-4281-8A06-95FE01DF595F}"/>
    <cellStyle name="Millares 5 3 3 3" xfId="10886" xr:uid="{E23002AB-E982-4C7B-BD5B-469C4BD0191C}"/>
    <cellStyle name="Millares 5 3 3 4" xfId="16121" xr:uid="{15A11692-CD63-4FA4-92D5-A4CF7CCAF2F3}"/>
    <cellStyle name="Millares 5 3 3 5" xfId="18234" xr:uid="{5C927206-4DD8-4DFA-B8E1-15C764FDB045}"/>
    <cellStyle name="Millares 5 3 3 6" xfId="8243" xr:uid="{009E3FDF-5A41-42A5-A487-C84DF2A4F416}"/>
    <cellStyle name="Millares 5 3 3 7" xfId="5405" xr:uid="{1D6739B4-E919-4DDE-9344-87BDF5455BE3}"/>
    <cellStyle name="Millares 5 3 3 8" xfId="454" xr:uid="{575DF9B3-C975-457B-B920-2749B6AF3849}"/>
    <cellStyle name="Millares 5 3 3 9" xfId="40603" xr:uid="{09298946-711D-4A3B-99B4-6E8AA058D52D}"/>
    <cellStyle name="Millares 5 3 4" xfId="285" xr:uid="{0C209D89-C2EE-4074-9294-921EEE722485}"/>
    <cellStyle name="Millares 5 3 4 2" xfId="13588" xr:uid="{F063CF98-39D0-4CE3-BD85-09720D0C3C34}"/>
    <cellStyle name="Millares 5 3 4 3" xfId="10887" xr:uid="{D768F567-E714-480A-B0AB-42F96DCC0F01}"/>
    <cellStyle name="Millares 5 3 4 4" xfId="16122" xr:uid="{F4F36591-E5E6-4658-9CB2-9CD96EF91166}"/>
    <cellStyle name="Millares 5 3 4 5" xfId="18235" xr:uid="{85CE918F-FFE5-49CF-B213-12FC5A667F48}"/>
    <cellStyle name="Millares 5 3 4 6" xfId="8244" xr:uid="{01588CA1-E085-4F48-80C4-DEF733756F35}"/>
    <cellStyle name="Millares 5 3 4 7" xfId="5406" xr:uid="{11139F20-3C13-4A0A-8393-BFAB756504D0}"/>
    <cellStyle name="Millares 5 3 4 8" xfId="526" xr:uid="{1EFC3011-3AA9-4E10-ACD4-984B61103DFE}"/>
    <cellStyle name="Millares 5 3 4 9" xfId="40675" xr:uid="{467DDB6D-BEF3-4504-9371-A8D08D38BF82}"/>
    <cellStyle name="Millares 5 3 5" xfId="922" xr:uid="{5E37B5A2-E2A9-4C11-BDB4-4E6D5390076D}"/>
    <cellStyle name="Millares 5 3 5 2" xfId="13589" xr:uid="{C2393A2A-DDDA-40AB-A21B-983EB36A905D}"/>
    <cellStyle name="Millares 5 3 5 3" xfId="12577" xr:uid="{154FD23A-D2FD-440D-B360-F50516E7CE14}"/>
    <cellStyle name="Millares 5 3 5 4" xfId="18236" xr:uid="{1E398E86-ACE6-434D-A261-C89C91D3F791}"/>
    <cellStyle name="Millares 5 3 5 5" xfId="8245" xr:uid="{1DFEF4F2-4DD5-4610-AF08-93B13957AD98}"/>
    <cellStyle name="Millares 5 3 5 6" xfId="5407" xr:uid="{1C176A27-76E8-4CDC-98BC-C4F291E896A1}"/>
    <cellStyle name="Millares 5 3 6" xfId="7259" xr:uid="{DD36BC01-B81F-4A77-A9F1-D0DF15E0609C}"/>
    <cellStyle name="Millares 5 3 6 2" xfId="13590" xr:uid="{6B766ECC-6282-411A-92C1-C6E95E01E9EE}"/>
    <cellStyle name="Millares 5 3 6 3" xfId="20067" xr:uid="{444C6F91-2540-4C74-A7EF-873A06904877}"/>
    <cellStyle name="Millares 5 3 6 4" xfId="8246" xr:uid="{150AC371-5D00-4EBF-883A-ED23A3D2EA67}"/>
    <cellStyle name="Millares 5 3 7" xfId="8247" xr:uid="{6F7FEFC6-8B8B-498D-A44F-9B5C4327CDA5}"/>
    <cellStyle name="Millares 5 3 7 2" xfId="13591" xr:uid="{3CA143C0-BBB5-4685-8F77-F82E47044FF0}"/>
    <cellStyle name="Millares 5 3 8" xfId="13580" xr:uid="{F891BA15-5A8D-4059-8EAA-BF7D3C08A1E1}"/>
    <cellStyle name="Millares 5 3 9" xfId="10882" xr:uid="{39E6D7ED-D082-45FB-B67C-FEC5E6842B81}"/>
    <cellStyle name="Millares 5 4" xfId="233" xr:uid="{6C0CE265-51DA-4D0A-9AD2-CB8F14BC6646}"/>
    <cellStyle name="Millares 5 4 10" xfId="13592" xr:uid="{C42CAE4A-9C06-48CA-82C3-FF5244CB3AD7}"/>
    <cellStyle name="Millares 5 4 11" xfId="10888" xr:uid="{043A98F1-46D4-4D18-A664-D7CBE0B3B712}"/>
    <cellStyle name="Millares 5 4 12" xfId="16123" xr:uid="{AD09701E-F4D4-4ABB-B599-4631A321FF10}"/>
    <cellStyle name="Millares 5 4 13" xfId="18237" xr:uid="{7841D784-FC88-448E-A8E7-88386CD9EBA4}"/>
    <cellStyle name="Millares 5 4 14" xfId="8248" xr:uid="{6D4E0F78-73A3-459B-B697-5398AABFD191}"/>
    <cellStyle name="Millares 5 4 15" xfId="5408" xr:uid="{DB2A209A-249E-4ABE-846A-21B3B81BBA25}"/>
    <cellStyle name="Millares 5 4 2" xfId="379" xr:uid="{C6751AA7-77EC-4005-97C8-5536F516D169}"/>
    <cellStyle name="Millares 5 4 2 2" xfId="13593" xr:uid="{DC53BC45-4EE8-48BD-8C40-EB2BD86E9A49}"/>
    <cellStyle name="Millares 5 4 2 3" xfId="10889" xr:uid="{4B8FC678-9DD7-4670-B156-79C76F3C3C5F}"/>
    <cellStyle name="Millares 5 4 2 4" xfId="16124" xr:uid="{048C75D3-EBFA-4FC4-878A-43D05E103C79}"/>
    <cellStyle name="Millares 5 4 2 5" xfId="18238" xr:uid="{C6D593F2-0DBE-4AA4-A0AC-6E61EE708067}"/>
    <cellStyle name="Millares 5 4 2 6" xfId="8249" xr:uid="{C1A41FEA-8C86-4C0A-8A5E-14E1BAA209D6}"/>
    <cellStyle name="Millares 5 4 2 7" xfId="5409" xr:uid="{6CF78A33-096C-4CC5-9341-9158C72D1F91}"/>
    <cellStyle name="Millares 5 4 3" xfId="5410" xr:uid="{0B96F687-13FB-4769-999A-482ED7358105}"/>
    <cellStyle name="Millares 5 4 3 2" xfId="13594" xr:uid="{E2A4103F-59BD-4174-B1BA-77B9B12E576A}"/>
    <cellStyle name="Millares 5 4 3 3" xfId="10890" xr:uid="{517D86A4-704E-43E0-ABB9-78A082C0FDFE}"/>
    <cellStyle name="Millares 5 4 3 4" xfId="16125" xr:uid="{BD60071C-8DC2-4E08-BFF3-CD11B4F7DBD5}"/>
    <cellStyle name="Millares 5 4 3 5" xfId="18239" xr:uid="{9246F752-722D-419F-A3B0-A8A179B319F4}"/>
    <cellStyle name="Millares 5 4 3 6" xfId="8250" xr:uid="{70326F04-4469-436C-A3D0-C1AE378B5E80}"/>
    <cellStyle name="Millares 5 4 4" xfId="5411" xr:uid="{F4719599-A662-4665-9D41-F1BA1FCD3AA9}"/>
    <cellStyle name="Millares 5 4 4 2" xfId="13595" xr:uid="{401FC1E4-E1CD-473D-B5EF-83A63B7DBC12}"/>
    <cellStyle name="Millares 5 4 4 3" xfId="10891" xr:uid="{4FD666B4-6AF3-4C83-9173-5D4A6DED9331}"/>
    <cellStyle name="Millares 5 4 4 4" xfId="16126" xr:uid="{C379C506-5BD4-402B-BE67-91ADF6D6086E}"/>
    <cellStyle name="Millares 5 4 4 5" xfId="18240" xr:uid="{93C83E9A-79D3-4D0F-8931-072DFCE32BBF}"/>
    <cellStyle name="Millares 5 4 4 6" xfId="8251" xr:uid="{5C6000A4-6D21-40F0-B414-F440646F981D}"/>
    <cellStyle name="Millares 5 4 5" xfId="5412" xr:uid="{BAB2B298-4D3C-45EC-B264-89BB65D6C1E5}"/>
    <cellStyle name="Millares 5 4 5 2" xfId="13596" xr:uid="{B95CA95C-7586-412C-A1DA-1085FA02ECBE}"/>
    <cellStyle name="Millares 5 4 5 3" xfId="10892" xr:uid="{E6552633-9DFA-4DC3-9D65-DD22FE889CA7}"/>
    <cellStyle name="Millares 5 4 5 4" xfId="16127" xr:uid="{E420B9B8-F8A4-4AC4-B210-1A617F327093}"/>
    <cellStyle name="Millares 5 4 5 5" xfId="18241" xr:uid="{259B4B1F-67D6-49C6-A2A7-AF25114A3C71}"/>
    <cellStyle name="Millares 5 4 5 6" xfId="8252" xr:uid="{3DE4ACDA-D45E-446D-B535-F0178A6F37B9}"/>
    <cellStyle name="Millares 5 4 6" xfId="5413" xr:uid="{62C42FF2-1819-4B2E-B05E-579E5D1D3050}"/>
    <cellStyle name="Millares 5 4 6 2" xfId="13597" xr:uid="{D418F9D5-FF2E-4711-B3FE-647993EB0784}"/>
    <cellStyle name="Millares 5 4 6 3" xfId="10893" xr:uid="{CE74DC37-B597-4960-ABCB-55C66A44EA96}"/>
    <cellStyle name="Millares 5 4 6 4" xfId="16128" xr:uid="{C0BAAE7B-AD15-4176-B7EC-F05594A4AB9D}"/>
    <cellStyle name="Millares 5 4 6 5" xfId="18242" xr:uid="{E3FFFCF5-ED5B-46EF-8625-EB00BAB4CD7D}"/>
    <cellStyle name="Millares 5 4 6 6" xfId="8253" xr:uid="{CE7C3EBA-30CB-4E74-B619-764A52CC0A26}"/>
    <cellStyle name="Millares 5 4 7" xfId="5414" xr:uid="{2470ACF5-5AC7-4125-8979-D9E28ED92C86}"/>
    <cellStyle name="Millares 5 4 7 2" xfId="13598" xr:uid="{C8FA18DB-C43D-45FD-8BB9-EB5D7F2346F9}"/>
    <cellStyle name="Millares 5 4 7 3" xfId="12579" xr:uid="{0D418ECE-EE15-40E2-ABA4-E31C613A5685}"/>
    <cellStyle name="Millares 5 4 7 4" xfId="18243" xr:uid="{84FCC0F0-1717-461B-B626-3A793276AD2D}"/>
    <cellStyle name="Millares 5 4 7 5" xfId="8254" xr:uid="{800E654D-28D0-46BF-96EA-03EDEA7CE2CB}"/>
    <cellStyle name="Millares 5 4 8" xfId="7388" xr:uid="{354C1ED3-AF2D-4F00-A7B5-186E735DE8D4}"/>
    <cellStyle name="Millares 5 4 8 2" xfId="13599" xr:uid="{9D212FE6-B649-4814-B305-2C6C19581DDF}"/>
    <cellStyle name="Millares 5 4 8 3" xfId="20168" xr:uid="{C160C4C5-5C48-4969-AD97-EE7FF14103F2}"/>
    <cellStyle name="Millares 5 4 8 4" xfId="8255" xr:uid="{A48894E0-FADA-473D-9978-08D206E5C6C3}"/>
    <cellStyle name="Millares 5 4 9" xfId="8256" xr:uid="{CB704D2F-C35B-492E-805C-C1600AE4A790}"/>
    <cellStyle name="Millares 5 4 9 2" xfId="13600" xr:uid="{903C2C41-C290-4E6E-843F-F72F0E081D71}"/>
    <cellStyle name="Millares 5 5" xfId="222" xr:uid="{FD605C91-22C2-4C11-9D13-FE982FBD3822}"/>
    <cellStyle name="Millares 5 5 10" xfId="5416" xr:uid="{AA45B21F-941F-48FF-87C6-8E4EB5A7DCC6}"/>
    <cellStyle name="Millares 5 5 10 2" xfId="13602" xr:uid="{DA8803FB-AADE-4D8C-B29B-1C9CC08BB8BC}"/>
    <cellStyle name="Millares 5 5 10 3" xfId="10895" xr:uid="{82B670A8-338C-4D84-A987-C71478A61953}"/>
    <cellStyle name="Millares 5 5 10 4" xfId="16130" xr:uid="{AA74C55B-7A33-4007-883E-5F9A2513D9AC}"/>
    <cellStyle name="Millares 5 5 10 5" xfId="18245" xr:uid="{6AC2F9F6-DDE2-4E3C-9A7A-EE75BB9EB112}"/>
    <cellStyle name="Millares 5 5 10 6" xfId="8258" xr:uid="{58FD2CA3-7C10-4FEF-9C3C-05D557186037}"/>
    <cellStyle name="Millares 5 5 11" xfId="5417" xr:uid="{BCD75DC7-A6B2-4A62-B280-7FCCE36C10D4}"/>
    <cellStyle name="Millares 5 5 11 2" xfId="13603" xr:uid="{E2FAEA44-102A-4CBA-B3E7-A0E68E49EC8A}"/>
    <cellStyle name="Millares 5 5 11 3" xfId="12580" xr:uid="{345F43BC-25B5-4097-A9FA-AC917004B54B}"/>
    <cellStyle name="Millares 5 5 11 4" xfId="18246" xr:uid="{DD1D1FB9-1B27-4A65-BAB1-2FFBCDE8D07A}"/>
    <cellStyle name="Millares 5 5 11 5" xfId="8259" xr:uid="{BCB4066D-9A16-4F00-833D-E030BD64CFA3}"/>
    <cellStyle name="Millares 5 5 12" xfId="7389" xr:uid="{F3440AD7-BB2A-4A1C-A91D-447AF588D282}"/>
    <cellStyle name="Millares 5 5 12 2" xfId="13604" xr:uid="{EECB63F0-3B5D-451C-811B-3CDE7361614B}"/>
    <cellStyle name="Millares 5 5 12 3" xfId="20169" xr:uid="{ECD1FCD2-9E67-476A-BFB7-14DAC61A41FB}"/>
    <cellStyle name="Millares 5 5 12 4" xfId="8260" xr:uid="{55271B18-C6C6-4F99-BCD3-923683C6200F}"/>
    <cellStyle name="Millares 5 5 13" xfId="7229" xr:uid="{52532E05-23D8-4DE4-AF4B-97DB6042A5F0}"/>
    <cellStyle name="Millares 5 5 13 2" xfId="13605" xr:uid="{41082707-2FA8-4F1C-87AC-5CCE4ED3BD55}"/>
    <cellStyle name="Millares 5 5 13 3" xfId="20038" xr:uid="{5859D5E6-970B-4D78-BCA9-4301909C6239}"/>
    <cellStyle name="Millares 5 5 13 3 2" xfId="22946" xr:uid="{66D74AF3-C10F-4EE8-89AC-292E58A8A519}"/>
    <cellStyle name="Millares 5 5 13 3 2 2" xfId="28502" xr:uid="{7EEF244A-589D-402B-B85B-3CE9FA1F9EB4}"/>
    <cellStyle name="Millares 5 5 13 3 2 3" xfId="33996" xr:uid="{3DCEB772-7F55-4184-9A3F-A068A9465B25}"/>
    <cellStyle name="Millares 5 5 13 3 2 4" xfId="39480" xr:uid="{E196E51B-ADB3-4A7E-BD48-79BF114503E7}"/>
    <cellStyle name="Millares 5 5 13 3 3" xfId="25773" xr:uid="{067D689D-FA68-421B-B02C-00F502E61504}"/>
    <cellStyle name="Millares 5 5 13 3 4" xfId="31267" xr:uid="{172C57F7-DC3E-435A-A35E-5B309C916A10}"/>
    <cellStyle name="Millares 5 5 13 3 5" xfId="36751" xr:uid="{53EF2DEE-A368-4E6B-9FF1-31A94A3CE0FC}"/>
    <cellStyle name="Millares 5 5 13 4" xfId="8261" xr:uid="{3EE07A07-575A-4AF7-99A1-3192AE0A53D8}"/>
    <cellStyle name="Millares 5 5 13 5" xfId="20326" xr:uid="{B1AC512F-2F12-410E-9D54-43A736FCC5DD}"/>
    <cellStyle name="Millares 5 5 13 5 2" xfId="25882" xr:uid="{C0D6ABC0-1B19-4867-BE5A-369CA5BE8C90}"/>
    <cellStyle name="Millares 5 5 13 5 3" xfId="31376" xr:uid="{CE4FDC13-0D3F-477B-A5C2-4ED3A246877F}"/>
    <cellStyle name="Millares 5 5 13 5 4" xfId="36860" xr:uid="{E254F6DF-870B-4DF3-AEBA-BACC92244C6B}"/>
    <cellStyle name="Millares 5 5 13 6" xfId="23153" xr:uid="{FBCB6BA2-5A01-4965-A921-8099843AED84}"/>
    <cellStyle name="Millares 5 5 13 7" xfId="28645" xr:uid="{A6369024-1DF6-49F6-B91B-4644600D1378}"/>
    <cellStyle name="Millares 5 5 13 8" xfId="34129" xr:uid="{F889C6DE-3109-4427-AFAA-3600B3EED812}"/>
    <cellStyle name="Millares 5 5 14" xfId="7556" xr:uid="{98442BA7-74C3-40E7-8F34-A4340ACA0307}"/>
    <cellStyle name="Millares 5 5 14 2" xfId="13606" xr:uid="{E602E094-F6BA-477D-9B7E-9AAF1921434F}"/>
    <cellStyle name="Millares 5 5 14 3" xfId="20250" xr:uid="{96EFB4CF-5B0F-4C4C-97AD-56AF5123C23D}"/>
    <cellStyle name="Millares 5 5 14 3 2" xfId="22984" xr:uid="{127804B0-EA54-453F-B0E5-46F3161CA06C}"/>
    <cellStyle name="Millares 5 5 14 3 2 2" xfId="28540" xr:uid="{B1ED0A1B-4465-47DB-BB2F-5CBF112D4FF3}"/>
    <cellStyle name="Millares 5 5 14 3 2 3" xfId="34034" xr:uid="{FA1ED74D-772D-4538-B162-AFDE0B5F6FDC}"/>
    <cellStyle name="Millares 5 5 14 3 2 4" xfId="39518" xr:uid="{0D91A39D-D623-4EC1-900C-9CECF73777AF}"/>
    <cellStyle name="Millares 5 5 14 3 3" xfId="25811" xr:uid="{E4AE9B6C-7CC5-44FA-B2DF-7CEFEE27C4CE}"/>
    <cellStyle name="Millares 5 5 14 3 4" xfId="31305" xr:uid="{135374F7-5853-41E4-B687-87A1E7D8965C}"/>
    <cellStyle name="Millares 5 5 14 3 5" xfId="36789" xr:uid="{500D1F1E-BDFC-41D6-A89E-39E902E45B0F}"/>
    <cellStyle name="Millares 5 5 14 4" xfId="8262" xr:uid="{8367DAA0-FA3E-4F4D-8F32-EA680CF38FEB}"/>
    <cellStyle name="Millares 5 5 14 5" xfId="20440" xr:uid="{31176325-3131-4A5A-882E-24CDB920E5C0}"/>
    <cellStyle name="Millares 5 5 14 5 2" xfId="25996" xr:uid="{43807CB9-591D-4FEA-BF91-97A8A11E5DBE}"/>
    <cellStyle name="Millares 5 5 14 5 3" xfId="31490" xr:uid="{0D57D3C7-7D44-4967-BC04-5CA4A615A725}"/>
    <cellStyle name="Millares 5 5 14 5 4" xfId="36974" xr:uid="{72A09AC3-B7A5-4829-AF05-FA12C3E6FEF9}"/>
    <cellStyle name="Millares 5 5 14 6" xfId="23267" xr:uid="{EEB13D42-276B-493A-9067-61DE5C075B6F}"/>
    <cellStyle name="Millares 5 5 14 7" xfId="28759" xr:uid="{4FF5876B-A17A-4836-90BE-1429DB660AE1}"/>
    <cellStyle name="Millares 5 5 14 8" xfId="34243" xr:uid="{0F319ED6-7959-4A9F-8CF2-09D3E7FBE4F6}"/>
    <cellStyle name="Millares 5 5 15" xfId="7593" xr:uid="{09D64B30-D353-4E4C-BFD2-E59332A29FF9}"/>
    <cellStyle name="Millares 5 5 15 2" xfId="20256" xr:uid="{F83CD3B7-F75C-43F1-A6A1-FA5B48119D6F}"/>
    <cellStyle name="Millares 5 5 15 2 2" xfId="22990" xr:uid="{DDA58F52-2931-400B-958F-543832D9BBB5}"/>
    <cellStyle name="Millares 5 5 15 2 2 2" xfId="28546" xr:uid="{85F54CF0-CCBE-49DD-863C-901396772C9F}"/>
    <cellStyle name="Millares 5 5 15 2 2 3" xfId="34040" xr:uid="{36996BB8-7BDF-4B26-9668-2900A381EBFC}"/>
    <cellStyle name="Millares 5 5 15 2 2 4" xfId="39524" xr:uid="{1D71961A-C4D2-475E-AAB2-8DDFB4387BC0}"/>
    <cellStyle name="Millares 5 5 15 2 3" xfId="25817" xr:uid="{7940B048-858B-416F-A9C2-10138F6A0AF9}"/>
    <cellStyle name="Millares 5 5 15 2 4" xfId="31311" xr:uid="{E612387E-7859-4507-8CF1-185B9B76A0D5}"/>
    <cellStyle name="Millares 5 5 15 2 5" xfId="36795" xr:uid="{121170EB-C78E-4453-8C99-796646DFCAAB}"/>
    <cellStyle name="Millares 5 5 15 3" xfId="13601" xr:uid="{26E317F6-DBE7-4D72-B6C8-EDCD5CD74133}"/>
    <cellStyle name="Millares 5 5 15 4" xfId="20477" xr:uid="{8A7E74CC-0B5A-45AA-A0F4-72C84A8B0292}"/>
    <cellStyle name="Millares 5 5 15 4 2" xfId="26033" xr:uid="{AE676C71-7E68-4D5C-B3DF-EB6D9BED40DF}"/>
    <cellStyle name="Millares 5 5 15 4 3" xfId="31527" xr:uid="{ED5D3A4B-C7AB-4CE5-A270-C9EE4F295CF2}"/>
    <cellStyle name="Millares 5 5 15 4 4" xfId="37011" xr:uid="{5D0B1BEF-2BEC-4532-A071-ADEE675F04EF}"/>
    <cellStyle name="Millares 5 5 15 5" xfId="23304" xr:uid="{57A1D2F0-EF3D-4C2A-9548-DB8958D6BA41}"/>
    <cellStyle name="Millares 5 5 15 6" xfId="28798" xr:uid="{8082E3E4-7C7C-4958-803B-11BEF83C7DE0}"/>
    <cellStyle name="Millares 5 5 15 7" xfId="34282" xr:uid="{246711A5-4CB8-4E68-9313-80FE42AB9571}"/>
    <cellStyle name="Millares 5 5 16" xfId="10894" xr:uid="{76F317B8-3493-436B-BD2C-9D7B942FB094}"/>
    <cellStyle name="Millares 5 5 17" xfId="16129" xr:uid="{C7BDCAA2-AA3A-4335-8F63-82FBD1577564}"/>
    <cellStyle name="Millares 5 5 18" xfId="18244" xr:uid="{B344DDCF-CCDA-412D-A165-943C240C371A}"/>
    <cellStyle name="Millares 5 5 19" xfId="8257" xr:uid="{010C05DC-A4BB-4405-9888-82A67FF6B8EE}"/>
    <cellStyle name="Millares 5 5 2" xfId="327" xr:uid="{476099BF-C4EB-4D90-A359-0921A8D757A8}"/>
    <cellStyle name="Millares 5 5 2 10" xfId="5418" xr:uid="{441A2522-E988-43A3-86C8-FFD1B3166B4E}"/>
    <cellStyle name="Millares 5 5 2 11" xfId="568" xr:uid="{0078D83B-9AB8-4397-96A7-2438B4178C0A}"/>
    <cellStyle name="Millares 5 5 2 12" xfId="40717" xr:uid="{67A3A1AE-4DAD-4A56-A073-D41707B213B9}"/>
    <cellStyle name="Millares 5 5 2 2" xfId="5419" xr:uid="{08E070A5-10FB-4B78-A92C-CD6246C78F74}"/>
    <cellStyle name="Millares 5 5 2 2 2" xfId="5420" xr:uid="{50E855B4-80EF-4EF4-A39B-876BD630866E}"/>
    <cellStyle name="Millares 5 5 2 2 2 2" xfId="13609" xr:uid="{38046768-B61E-432F-98AE-25088368C1C5}"/>
    <cellStyle name="Millares 5 5 2 2 2 3" xfId="10898" xr:uid="{D0161D2E-5EB9-44F3-96B4-BED4F06CF16F}"/>
    <cellStyle name="Millares 5 5 2 2 2 4" xfId="16133" xr:uid="{1FA781E6-8F84-46EB-8625-2710BF8F4FF9}"/>
    <cellStyle name="Millares 5 5 2 2 2 5" xfId="18249" xr:uid="{0C0CBF19-5F8A-4B4D-AD9E-1DD087C81CCF}"/>
    <cellStyle name="Millares 5 5 2 2 2 6" xfId="8265" xr:uid="{1D12F956-90BC-458F-B567-5981414FD20F}"/>
    <cellStyle name="Millares 5 5 2 2 3" xfId="13608" xr:uid="{87D09BC4-BEB4-4E38-9EC6-85103F057D59}"/>
    <cellStyle name="Millares 5 5 2 2 4" xfId="10897" xr:uid="{EB1F564E-7A2A-49D2-BADD-A5566ED38E30}"/>
    <cellStyle name="Millares 5 5 2 2 5" xfId="16132" xr:uid="{E08AA367-45BB-442D-B9EC-F1FEDF524F5F}"/>
    <cellStyle name="Millares 5 5 2 2 6" xfId="18248" xr:uid="{46BB8483-702C-48D1-A77B-683ECC4622C6}"/>
    <cellStyle name="Millares 5 5 2 2 7" xfId="8264" xr:uid="{7E31FDD1-E08A-4EE0-AFE7-5049A87EC584}"/>
    <cellStyle name="Millares 5 5 2 3" xfId="5421" xr:uid="{DC074E2E-15D4-4319-9419-E812D5CF8CD1}"/>
    <cellStyle name="Millares 5 5 2 3 2" xfId="13610" xr:uid="{621684E5-069A-40B9-BC3D-DBB492A89AFF}"/>
    <cellStyle name="Millares 5 5 2 3 3" xfId="10899" xr:uid="{D32AB135-9328-420E-8E5D-63CB1E256EE5}"/>
    <cellStyle name="Millares 5 5 2 3 4" xfId="16134" xr:uid="{6BCFD597-AE54-42EF-A245-C9935408DA2C}"/>
    <cellStyle name="Millares 5 5 2 3 5" xfId="18250" xr:uid="{DCBF5F1F-0525-424D-8DB3-15466D334965}"/>
    <cellStyle name="Millares 5 5 2 3 6" xfId="8266" xr:uid="{508D695C-0632-4934-A3C8-1F753B08EB64}"/>
    <cellStyle name="Millares 5 5 2 4" xfId="5422" xr:uid="{770FADEA-7BA7-47ED-9065-03EECEE817B7}"/>
    <cellStyle name="Millares 5 5 2 4 2" xfId="13611" xr:uid="{FF8510C4-3816-45BA-92D2-E09A0AD63DE6}"/>
    <cellStyle name="Millares 5 5 2 4 3" xfId="18251" xr:uid="{471125C6-9226-417C-B7B4-EF8AC5751E01}"/>
    <cellStyle name="Millares 5 5 2 4 4" xfId="8267" xr:uid="{7151CB4A-63C5-42BA-BAD1-23B14293912F}"/>
    <cellStyle name="Millares 5 5 2 5" xfId="13607" xr:uid="{574F47AB-D99A-4359-A570-C31F1CB4419F}"/>
    <cellStyle name="Millares 5 5 2 6" xfId="10896" xr:uid="{71F6CAE8-C606-408E-83C8-53EB77EF4054}"/>
    <cellStyle name="Millares 5 5 2 7" xfId="16131" xr:uid="{73C3066C-92AC-4D58-B071-A9BA36C187FB}"/>
    <cellStyle name="Millares 5 5 2 8" xfId="18247" xr:uid="{2B048269-F9F7-498B-A016-4F857EAC6D29}"/>
    <cellStyle name="Millares 5 5 2 9" xfId="8263" xr:uid="{4F74BFE2-26F6-438D-8320-91514A9C9EBB}"/>
    <cellStyle name="Millares 5 5 20" xfId="5415" xr:uid="{EFD17B1D-04C8-47E5-ACBF-E6FDFF8663A4}"/>
    <cellStyle name="Millares 5 5 21" xfId="468" xr:uid="{3A2879D2-F1BA-43D0-97E5-556D17CB893B}"/>
    <cellStyle name="Millares 5 5 22" xfId="40617" xr:uid="{F68FC83A-761A-458F-8BA7-FC6F6E2429CB}"/>
    <cellStyle name="Millares 5 5 3" xfId="5423" xr:uid="{A58AE9FB-4171-4BA7-94B6-E62306F27A1B}"/>
    <cellStyle name="Millares 5 5 3 10" xfId="8268" xr:uid="{534516E5-29F1-43AC-8127-37147846E457}"/>
    <cellStyle name="Millares 5 5 3 2" xfId="5424" xr:uid="{4E26115D-0F54-4ADC-91CB-332670CFDD5F}"/>
    <cellStyle name="Millares 5 5 3 2 2" xfId="13613" xr:uid="{35B991BC-3D23-4723-B576-BF29C607AE59}"/>
    <cellStyle name="Millares 5 5 3 2 3" xfId="10901" xr:uid="{9F4BE3F2-9087-4A46-85B8-E1C4B5CBB3CA}"/>
    <cellStyle name="Millares 5 5 3 2 4" xfId="16136" xr:uid="{779CE43C-A7A6-493F-99BB-96B6892915D8}"/>
    <cellStyle name="Millares 5 5 3 2 5" xfId="18253" xr:uid="{E1B7878C-E936-4FF2-804E-6BAE14EF3EAC}"/>
    <cellStyle name="Millares 5 5 3 2 6" xfId="8269" xr:uid="{64F6F952-A6B5-41D3-8D2C-C2C40523CA6F}"/>
    <cellStyle name="Millares 5 5 3 3" xfId="5425" xr:uid="{5A239392-0B5C-4790-994D-F137EE11D7D3}"/>
    <cellStyle name="Millares 5 5 3 3 2" xfId="13614" xr:uid="{FB7501FE-269E-4207-8939-52CC122038E9}"/>
    <cellStyle name="Millares 5 5 3 3 3" xfId="10902" xr:uid="{5E35D5C3-304F-4DB0-80CF-F78D3163F6E7}"/>
    <cellStyle name="Millares 5 5 3 3 4" xfId="16137" xr:uid="{0A86E358-5008-4F94-85DE-A740F7CE1643}"/>
    <cellStyle name="Millares 5 5 3 3 5" xfId="18254" xr:uid="{986FF93A-93BF-4072-A3BB-B6623F59EA0F}"/>
    <cellStyle name="Millares 5 5 3 3 6" xfId="8270" xr:uid="{B6836180-FBBE-469C-A1E2-A487EDD83185}"/>
    <cellStyle name="Millares 5 5 3 4" xfId="5426" xr:uid="{C109DBF3-724B-4A66-B5D9-44ACFB869F55}"/>
    <cellStyle name="Millares 5 5 3 4 2" xfId="13615" xr:uid="{6A0AF66F-39FE-4089-98BE-F28C1C281C87}"/>
    <cellStyle name="Millares 5 5 3 4 3" xfId="10903" xr:uid="{BF8860BB-5E4B-435E-930D-05C783F43EAC}"/>
    <cellStyle name="Millares 5 5 3 4 4" xfId="16138" xr:uid="{044022B9-5143-4D61-9967-6178159DB05D}"/>
    <cellStyle name="Millares 5 5 3 4 5" xfId="18255" xr:uid="{136C436C-6CE8-4F06-8F73-2901562D096B}"/>
    <cellStyle name="Millares 5 5 3 4 6" xfId="8271" xr:uid="{120A7308-8786-486F-B068-EF15B9E9E1B8}"/>
    <cellStyle name="Millares 5 5 3 5" xfId="5427" xr:uid="{BEBDEC96-F126-4A4D-8233-7A803FC5F118}"/>
    <cellStyle name="Millares 5 5 3 5 2" xfId="13616" xr:uid="{A2E74A9A-E212-4404-B003-1AFA5C247E16}"/>
    <cellStyle name="Millares 5 5 3 5 3" xfId="18256" xr:uid="{A6347FBC-862D-4DC1-ADE3-D69D34F215E1}"/>
    <cellStyle name="Millares 5 5 3 5 4" xfId="8272" xr:uid="{54649B2F-A66A-4551-8257-B42BF2A8DBE2}"/>
    <cellStyle name="Millares 5 5 3 6" xfId="13612" xr:uid="{D255ECF8-D039-41B7-B101-43AA738F20F9}"/>
    <cellStyle name="Millares 5 5 3 7" xfId="10900" xr:uid="{2E5C5D6E-6619-4A09-AC93-C3D7B47E31F6}"/>
    <cellStyle name="Millares 5 5 3 8" xfId="16135" xr:uid="{4008F29F-2A29-4814-B1AF-CDD6A0ED7B71}"/>
    <cellStyle name="Millares 5 5 3 9" xfId="18252" xr:uid="{67CAA04D-5504-4F9F-89DD-1089CD878130}"/>
    <cellStyle name="Millares 5 5 4" xfId="5428" xr:uid="{1F726C62-EB52-45AC-BFB8-4A8F1ECA6941}"/>
    <cellStyle name="Millares 5 5 4 2" xfId="5429" xr:uid="{F8124F8E-63CC-4D9A-9A1D-FE47922B6927}"/>
    <cellStyle name="Millares 5 5 4 2 2" xfId="13618" xr:uid="{B03082E8-41D3-406C-8206-D2754C3B38A2}"/>
    <cellStyle name="Millares 5 5 4 2 3" xfId="10905" xr:uid="{6B385EC0-51D2-47A3-9F55-C2AB3E590257}"/>
    <cellStyle name="Millares 5 5 4 2 4" xfId="16140" xr:uid="{A39800D8-4931-4F80-A8C8-F0E52CB529F6}"/>
    <cellStyle name="Millares 5 5 4 2 5" xfId="18258" xr:uid="{D41F2926-DB39-4E73-BB9C-B35AF62D6EE9}"/>
    <cellStyle name="Millares 5 5 4 2 6" xfId="8274" xr:uid="{460E9387-48EA-4009-A173-F2BFEA7604F9}"/>
    <cellStyle name="Millares 5 5 4 3" xfId="5430" xr:uid="{D9D26829-9084-463C-A826-FD456173AF41}"/>
    <cellStyle name="Millares 5 5 4 3 2" xfId="13619" xr:uid="{9FAAECB3-0E18-48EA-A5E9-B0C9E8A2CAA6}"/>
    <cellStyle name="Millares 5 5 4 3 3" xfId="10906" xr:uid="{0D8144AA-2DCA-4E25-8C28-A8B3A488DB1F}"/>
    <cellStyle name="Millares 5 5 4 3 4" xfId="16141" xr:uid="{E784167B-5C7F-4090-A63B-C6AF3A5EBA93}"/>
    <cellStyle name="Millares 5 5 4 3 5" xfId="18259" xr:uid="{E486CA31-C640-48A2-AD4F-A50228F12C78}"/>
    <cellStyle name="Millares 5 5 4 3 6" xfId="8275" xr:uid="{C5DD6640-ECC4-4E89-A4FE-4EDBDFFF3D9B}"/>
    <cellStyle name="Millares 5 5 4 4" xfId="5431" xr:uid="{5343F8CB-EA9B-4AA7-88D2-AF5EB233CB40}"/>
    <cellStyle name="Millares 5 5 4 4 2" xfId="13620" xr:uid="{72D560BA-1D5F-468C-9EC0-876D33373522}"/>
    <cellStyle name="Millares 5 5 4 4 3" xfId="18260" xr:uid="{10D208B4-6046-427F-9705-39A75C45A934}"/>
    <cellStyle name="Millares 5 5 4 4 4" xfId="8276" xr:uid="{91F88A3A-503E-4539-8081-32C08B44F0A2}"/>
    <cellStyle name="Millares 5 5 4 5" xfId="13617" xr:uid="{EFB32DD4-5CC6-46DF-9BE7-38F02AFF96BD}"/>
    <cellStyle name="Millares 5 5 4 6" xfId="10904" xr:uid="{6F1EBA2B-C278-492E-9832-5B3C6900A7A0}"/>
    <cellStyle name="Millares 5 5 4 7" xfId="16139" xr:uid="{E0CDC459-541B-41C8-B316-9E05E94B6451}"/>
    <cellStyle name="Millares 5 5 4 8" xfId="18257" xr:uid="{CA3B8458-C047-4000-BC8C-168DBF2D5B35}"/>
    <cellStyle name="Millares 5 5 4 9" xfId="8273" xr:uid="{9D367364-2AAB-4827-9300-35975403088F}"/>
    <cellStyle name="Millares 5 5 5" xfId="5432" xr:uid="{BF422B8D-6114-4C08-85F4-44F10C66D682}"/>
    <cellStyle name="Millares 5 5 5 2" xfId="5433" xr:uid="{4F57D582-A4BD-4408-99A4-BB2D77040342}"/>
    <cellStyle name="Millares 5 5 5 2 2" xfId="13622" xr:uid="{4D9AEDB8-21D0-472F-BFB0-1A029180E039}"/>
    <cellStyle name="Millares 5 5 5 2 3" xfId="10908" xr:uid="{8DDF947E-FD10-4D47-AAF3-720A7B6B6BAD}"/>
    <cellStyle name="Millares 5 5 5 2 4" xfId="16143" xr:uid="{A58F17BB-5870-4177-B48D-830B506183C2}"/>
    <cellStyle name="Millares 5 5 5 2 5" xfId="18262" xr:uid="{5F262DE2-C44A-49F4-979C-9D82BB207204}"/>
    <cellStyle name="Millares 5 5 5 2 6" xfId="8278" xr:uid="{4DE63678-5CB4-4BC5-A231-CEE0994636B3}"/>
    <cellStyle name="Millares 5 5 5 3" xfId="13621" xr:uid="{A3773C1C-D14F-4501-87AC-9A80C6573613}"/>
    <cellStyle name="Millares 5 5 5 4" xfId="10907" xr:uid="{A3F74557-59D3-4B1C-82AE-3B6E51AC47DD}"/>
    <cellStyle name="Millares 5 5 5 5" xfId="16142" xr:uid="{01A3C323-5FB3-45F2-B56C-78668E85B6D0}"/>
    <cellStyle name="Millares 5 5 5 6" xfId="18261" xr:uid="{AD4D522D-19BA-46D5-A902-D6D5D60256D6}"/>
    <cellStyle name="Millares 5 5 5 7" xfId="8277" xr:uid="{3CA0E343-D926-4FA4-9C90-3BE8CF074EA9}"/>
    <cellStyle name="Millares 5 5 6" xfId="5434" xr:uid="{EF91506D-70EF-49F6-8524-7246224FA226}"/>
    <cellStyle name="Millares 5 5 6 2" xfId="13623" xr:uid="{9F39DA3E-472C-461D-92FA-F14A1BB9C6F1}"/>
    <cellStyle name="Millares 5 5 6 3" xfId="10909" xr:uid="{FF37AC46-3EFD-4E03-BB80-0BD46E14B167}"/>
    <cellStyle name="Millares 5 5 6 4" xfId="16144" xr:uid="{77388666-20F8-4821-A1DF-9EF4F3605212}"/>
    <cellStyle name="Millares 5 5 6 5" xfId="18263" xr:uid="{61B488D1-76BC-4830-8CDE-EDF821519C0A}"/>
    <cellStyle name="Millares 5 5 6 6" xfId="8279" xr:uid="{43F4E235-1779-41C6-97A6-F4A83BEEBBD7}"/>
    <cellStyle name="Millares 5 5 7" xfId="5435" xr:uid="{E9047E91-4542-4E91-AA5C-56C9A5B51DF7}"/>
    <cellStyle name="Millares 5 5 7 2" xfId="13624" xr:uid="{DE1C8854-AF36-438A-B34A-0DE99B9AD2E4}"/>
    <cellStyle name="Millares 5 5 7 3" xfId="10910" xr:uid="{BCFCFB2B-E31F-45C5-B23E-F2A11010CC67}"/>
    <cellStyle name="Millares 5 5 7 4" xfId="16145" xr:uid="{7B1427EC-BA01-4EE9-A61C-A66F39999138}"/>
    <cellStyle name="Millares 5 5 7 5" xfId="18264" xr:uid="{48B83831-95A8-4E6C-8D6B-2F8FF9952852}"/>
    <cellStyle name="Millares 5 5 7 6" xfId="8280" xr:uid="{43F12036-0897-41AB-83A9-55E83E7C9D17}"/>
    <cellStyle name="Millares 5 5 8" xfId="5436" xr:uid="{81C1A98B-7F9E-4289-85C1-13E64940E5ED}"/>
    <cellStyle name="Millares 5 5 8 2" xfId="13625" xr:uid="{90DFFF4B-5DA8-4E1E-B231-2786EB5FEC88}"/>
    <cellStyle name="Millares 5 5 8 3" xfId="10911" xr:uid="{ED03D836-0E99-4D2C-A1F4-E4382CCA96E9}"/>
    <cellStyle name="Millares 5 5 8 4" xfId="16146" xr:uid="{15DC9627-AD76-408A-8C2E-75A33044B267}"/>
    <cellStyle name="Millares 5 5 8 5" xfId="18265" xr:uid="{2A99505A-AD0A-466A-8CB7-213D2DF608ED}"/>
    <cellStyle name="Millares 5 5 8 6" xfId="8281" xr:uid="{C975D139-F222-48D8-BC78-BC7A59A542C5}"/>
    <cellStyle name="Millares 5 5 9" xfId="5437" xr:uid="{7858FDD5-9CA6-4E50-A58F-D51E83F68AAC}"/>
    <cellStyle name="Millares 5 5 9 2" xfId="13626" xr:uid="{C602C5C2-D910-49A9-898C-4170FD544FB4}"/>
    <cellStyle name="Millares 5 5 9 3" xfId="10912" xr:uid="{A0326BE0-6713-4433-9523-F4752B82AA30}"/>
    <cellStyle name="Millares 5 5 9 4" xfId="16147" xr:uid="{F39E2B56-4495-467C-AD06-AF5BE0687B62}"/>
    <cellStyle name="Millares 5 5 9 5" xfId="18266" xr:uid="{235FA6A0-7246-4743-8730-F7BBDBF863D7}"/>
    <cellStyle name="Millares 5 5 9 6" xfId="8282" xr:uid="{D9FDC6BA-B20D-443F-B6F0-6F088C64CC65}"/>
    <cellStyle name="Millares 5 6" xfId="373" xr:uid="{4123E7B7-66BB-4976-86B5-6B3E5C8F62EF}"/>
    <cellStyle name="Millares 5 6 2" xfId="13627" xr:uid="{EDB017FC-8DC0-4B91-8852-A832E5A5546F}"/>
    <cellStyle name="Millares 5 6 3" xfId="10913" xr:uid="{5BB1AE25-884E-4357-887E-4281C947949B}"/>
    <cellStyle name="Millares 5 6 4" xfId="16148" xr:uid="{932A8998-C6E0-4F14-BCD1-A5A890D78817}"/>
    <cellStyle name="Millares 5 6 5" xfId="18267" xr:uid="{A49588DB-7979-47D0-BF65-5633E991BF96}"/>
    <cellStyle name="Millares 5 6 6" xfId="8283" xr:uid="{DA47D295-6434-4B6B-9806-CABA1BE0EACA}"/>
    <cellStyle name="Millares 5 6 7" xfId="5438" xr:uid="{1C4CB93C-646F-4493-AD58-1A618DDAAF7A}"/>
    <cellStyle name="Millares 5 7" xfId="5439" xr:uid="{8EE6374B-6ED1-4FF7-ADDF-5CD9AAE85FB4}"/>
    <cellStyle name="Millares 5 7 2" xfId="5440" xr:uid="{F04B72BA-FA18-4008-9710-DA49190B561C}"/>
    <cellStyle name="Millares 5 7 2 2" xfId="13629" xr:uid="{AA1B1145-8891-4671-A7D5-0556191EA78D}"/>
    <cellStyle name="Millares 5 7 2 3" xfId="10915" xr:uid="{A5CBF529-6A65-4973-B517-EFEA7E51229D}"/>
    <cellStyle name="Millares 5 7 2 4" xfId="16150" xr:uid="{FB32BF41-0C0E-4E17-92B5-3EFCA0AC6A97}"/>
    <cellStyle name="Millares 5 7 2 5" xfId="18269" xr:uid="{9850C132-1BD1-4757-8485-8809085626F4}"/>
    <cellStyle name="Millares 5 7 2 6" xfId="8285" xr:uid="{AC18F923-8E2F-4681-93B6-13EBE0D460A9}"/>
    <cellStyle name="Millares 5 7 3" xfId="13628" xr:uid="{3C90624E-3D5E-4E17-A5E1-B3A9838649F9}"/>
    <cellStyle name="Millares 5 7 4" xfId="10914" xr:uid="{31A9779A-14F9-42FF-8B98-316E804E2C04}"/>
    <cellStyle name="Millares 5 7 5" xfId="16149" xr:uid="{DD89FCD2-A6A1-4F46-AFF7-2E24AEE0B8AE}"/>
    <cellStyle name="Millares 5 7 6" xfId="18268" xr:uid="{B93782A8-EA38-4E24-962D-1A9BF6EC34D6}"/>
    <cellStyle name="Millares 5 7 7" xfId="8284" xr:uid="{E3C5FC96-B00B-4E76-95FC-20218385147F}"/>
    <cellStyle name="Millares 5 8" xfId="5441" xr:uid="{7C3BE76F-1C84-4539-925E-3B54516B0A45}"/>
    <cellStyle name="Millares 5 8 2" xfId="13630" xr:uid="{EAC5F163-4DBD-4714-B5BA-31B12636761C}"/>
    <cellStyle name="Millares 5 8 3" xfId="10916" xr:uid="{068D46BF-2E96-4771-922F-7314BD8E4EA3}"/>
    <cellStyle name="Millares 5 8 4" xfId="16151" xr:uid="{73C00A7C-A158-42D2-B409-38562509972E}"/>
    <cellStyle name="Millares 5 8 5" xfId="18270" xr:uid="{0C2CDF70-61B6-4CD8-93FD-0796D6A77AAB}"/>
    <cellStyle name="Millares 5 8 6" xfId="8286" xr:uid="{D44B6AD0-1B53-4892-92C3-FCAE46C897CB}"/>
    <cellStyle name="Millares 5 9" xfId="5442" xr:uid="{882F6F53-7E76-4681-9D92-7823A1ECF910}"/>
    <cellStyle name="Millares 5 9 2" xfId="13631" xr:uid="{4546EDFB-1D97-4CBE-A152-53C0A1602AD1}"/>
    <cellStyle name="Millares 5 9 3" xfId="10917" xr:uid="{66D6941F-9FE3-4314-AC2B-259E83674B9E}"/>
    <cellStyle name="Millares 5 9 4" xfId="16152" xr:uid="{B975E796-B266-4967-84A1-F7B4320EBD77}"/>
    <cellStyle name="Millares 5 9 5" xfId="18271" xr:uid="{4293B478-07F3-428F-8A7F-3A141347012B}"/>
    <cellStyle name="Millares 5 9 6" xfId="8287" xr:uid="{ABF72D83-C7BD-4537-AA84-3A7A98D1E8E4}"/>
    <cellStyle name="Millares 50" xfId="5443" xr:uid="{4361BBDD-2E71-4285-9083-41C86E372B5D}"/>
    <cellStyle name="Millares 50 10" xfId="5444" xr:uid="{E8A12E76-76A2-45FB-8A38-FFD86203A5A3}"/>
    <cellStyle name="Millares 50 10 2" xfId="13633" xr:uid="{80F45953-0079-4B71-994C-DF3FFE6A253C}"/>
    <cellStyle name="Millares 50 10 3" xfId="12581" xr:uid="{C79C66F2-B2C2-4531-A930-B50051BAF878}"/>
    <cellStyle name="Millares 50 10 4" xfId="18273" xr:uid="{5FADBFD9-D604-42F1-8CAA-B2582CF44872}"/>
    <cellStyle name="Millares 50 10 5" xfId="8289" xr:uid="{F4960F7B-2229-4BA6-8C18-4528C450D430}"/>
    <cellStyle name="Millares 50 11" xfId="7260" xr:uid="{2387F0FD-6C3D-49EC-8335-86EE28FC0F5B}"/>
    <cellStyle name="Millares 50 11 2" xfId="13634" xr:uid="{C42622AF-B662-4DD1-9FC6-B50082571D8D}"/>
    <cellStyle name="Millares 50 11 3" xfId="20068" xr:uid="{DBFC5E13-0A7A-4720-AA8D-36C0E659117B}"/>
    <cellStyle name="Millares 50 11 4" xfId="8290" xr:uid="{688E13BD-B4CE-49EB-BF07-613B03257B7B}"/>
    <cellStyle name="Millares 50 12" xfId="8291" xr:uid="{F6208950-7017-4711-8013-E2CF6D0683A6}"/>
    <cellStyle name="Millares 50 12 2" xfId="13635" xr:uid="{FA081CCC-7F31-4A24-BBC3-2FDD6095631C}"/>
    <cellStyle name="Millares 50 13" xfId="13632" xr:uid="{C8C1499E-185D-4BF4-8396-5063E91B66FE}"/>
    <cellStyle name="Millares 50 14" xfId="10918" xr:uid="{39383FB3-F69D-498B-8CAB-74C59DA027D2}"/>
    <cellStyle name="Millares 50 15" xfId="16153" xr:uid="{62CBF376-7373-4C36-8254-70CC90D381AD}"/>
    <cellStyle name="Millares 50 16" xfId="18272" xr:uid="{391AF828-A7CE-4E1F-AD20-5622C77B060F}"/>
    <cellStyle name="Millares 50 17" xfId="8288" xr:uid="{7C1C9053-F873-4936-AF68-3ADBAA0848E8}"/>
    <cellStyle name="Millares 50 2" xfId="5445" xr:uid="{052AF5DE-1058-4064-8ABC-79D68DD0511C}"/>
    <cellStyle name="Millares 50 2 10" xfId="16154" xr:uid="{2C8136AB-3B31-4D65-A277-EF63A5915B98}"/>
    <cellStyle name="Millares 50 2 11" xfId="18274" xr:uid="{291F0E53-6D25-40E4-9EB2-C2C73210C4D8}"/>
    <cellStyle name="Millares 50 2 12" xfId="8292" xr:uid="{269A0D8B-BA68-4874-BD50-12B887D1B5D0}"/>
    <cellStyle name="Millares 50 2 2" xfId="5446" xr:uid="{694179B3-A57E-4EC6-B876-CC2B5C760F31}"/>
    <cellStyle name="Millares 50 2 2 2" xfId="5447" xr:uid="{F97FE40D-2D6F-4118-B36B-19B26099F112}"/>
    <cellStyle name="Millares 50 2 2 2 2" xfId="13638" xr:uid="{9392CA9F-8003-4940-9395-92A0F17082B6}"/>
    <cellStyle name="Millares 50 2 2 2 3" xfId="10921" xr:uid="{9CC43E7B-8B60-45F3-9034-10A9F4919B13}"/>
    <cellStyle name="Millares 50 2 2 2 4" xfId="16156" xr:uid="{25672E10-FBD6-4EF4-AE69-A7DCFF9FAA8B}"/>
    <cellStyle name="Millares 50 2 2 2 5" xfId="18276" xr:uid="{C397E105-953C-4FA7-A8D7-7197E0966F76}"/>
    <cellStyle name="Millares 50 2 2 2 6" xfId="8294" xr:uid="{9D8EB353-2ABB-451F-A1AC-C1A70E3FAE05}"/>
    <cellStyle name="Millares 50 2 2 3" xfId="13637" xr:uid="{3EEB726B-BDBC-4385-8D8D-7C76CE0FD3CB}"/>
    <cellStyle name="Millares 50 2 2 4" xfId="10920" xr:uid="{684BBEED-556B-40A9-B05A-0A9B16300CA1}"/>
    <cellStyle name="Millares 50 2 2 5" xfId="16155" xr:uid="{47A8FAE9-67E3-4AAA-9025-79E1073E321E}"/>
    <cellStyle name="Millares 50 2 2 6" xfId="18275" xr:uid="{619D13E8-C492-42B2-A6C7-1A9EC4A600E3}"/>
    <cellStyle name="Millares 50 2 2 7" xfId="8293" xr:uid="{AAD5A1C4-7B47-4144-82B6-0F4065B97416}"/>
    <cellStyle name="Millares 50 2 3" xfId="5448" xr:uid="{B9096D0F-40D9-4DEA-9CCF-2090044348B9}"/>
    <cellStyle name="Millares 50 2 3 2" xfId="13639" xr:uid="{A04A3E48-8875-45D3-A395-C89A7A9C3745}"/>
    <cellStyle name="Millares 50 2 3 3" xfId="10922" xr:uid="{7B1AB55C-22F0-4FE7-A613-3753081428C9}"/>
    <cellStyle name="Millares 50 2 3 4" xfId="16157" xr:uid="{A5EB5861-2FC1-4F5E-AF34-DD8BB34145E2}"/>
    <cellStyle name="Millares 50 2 3 5" xfId="18277" xr:uid="{D57D29F9-5074-435C-8AB0-8E5F2CD9BC52}"/>
    <cellStyle name="Millares 50 2 3 6" xfId="8295" xr:uid="{8B0F6E36-45C5-4073-8FAB-9020CF431570}"/>
    <cellStyle name="Millares 50 2 4" xfId="5449" xr:uid="{19B13037-7A44-4C72-B568-574838775CCC}"/>
    <cellStyle name="Millares 50 2 4 2" xfId="13640" xr:uid="{D0DCB8A7-6317-4EEF-BF9B-D5B92B294662}"/>
    <cellStyle name="Millares 50 2 4 3" xfId="10923" xr:uid="{D1B911FD-D0C9-4B56-A951-4C519AC470D6}"/>
    <cellStyle name="Millares 50 2 4 4" xfId="16158" xr:uid="{EA5DCB33-A2DD-44DB-A7E9-C4D0EC16E1C2}"/>
    <cellStyle name="Millares 50 2 4 5" xfId="18278" xr:uid="{509A729C-4397-46EB-88F0-98CCB4DEE0CA}"/>
    <cellStyle name="Millares 50 2 4 6" xfId="8296" xr:uid="{FE6AED76-1A42-40EA-A5E5-E172CACC3466}"/>
    <cellStyle name="Millares 50 2 5" xfId="5450" xr:uid="{59AB2229-637F-4A8F-94FB-27483707C0E7}"/>
    <cellStyle name="Millares 50 2 5 2" xfId="13641" xr:uid="{099C127E-CE87-461D-B23C-4FDE5503E875}"/>
    <cellStyle name="Millares 50 2 5 3" xfId="12582" xr:uid="{EF70281C-054A-41A4-9E03-4610F821E2A2}"/>
    <cellStyle name="Millares 50 2 5 4" xfId="18279" xr:uid="{B4EE587B-903C-4E53-86B1-020548D1B48C}"/>
    <cellStyle name="Millares 50 2 5 5" xfId="8297" xr:uid="{905023B5-F7BD-4361-8A1D-63D86B832696}"/>
    <cellStyle name="Millares 50 2 6" xfId="7390" xr:uid="{0B074F8D-DC63-4317-9D89-8F0140D7C7BB}"/>
    <cellStyle name="Millares 50 2 6 2" xfId="13642" xr:uid="{38D99197-DCE4-40D3-85F2-494BC04C9641}"/>
    <cellStyle name="Millares 50 2 6 3" xfId="20170" xr:uid="{B7E6CA5B-B596-4E3C-B1A9-875950CA8F99}"/>
    <cellStyle name="Millares 50 2 6 4" xfId="8298" xr:uid="{3F93B137-18C3-48CB-9A9A-C32F05A88DF1}"/>
    <cellStyle name="Millares 50 2 7" xfId="8299" xr:uid="{63FF4F22-8859-434C-B272-53BB968B0099}"/>
    <cellStyle name="Millares 50 2 7 2" xfId="13643" xr:uid="{D9A1AA35-F3E2-4A8A-90B3-3BB3692567DD}"/>
    <cellStyle name="Millares 50 2 8" xfId="13636" xr:uid="{32A8932C-5804-4115-8D84-492EE2A3F448}"/>
    <cellStyle name="Millares 50 2 9" xfId="10919" xr:uid="{87D3ABE9-BBD5-4F51-9FB5-75F18DC43B3F}"/>
    <cellStyle name="Millares 50 3" xfId="5451" xr:uid="{4C7D7914-F29E-46D6-BE69-DDD088FE6D4C}"/>
    <cellStyle name="Millares 50 3 10" xfId="18280" xr:uid="{BF521D26-3A49-4ED5-ADC6-7AF098BE80AB}"/>
    <cellStyle name="Millares 50 3 11" xfId="8300" xr:uid="{E61176E5-4A74-4A04-8F0D-E7239AF146B5}"/>
    <cellStyle name="Millares 50 3 2" xfId="5452" xr:uid="{60190D26-9089-4B00-8BD3-A169622EB51C}"/>
    <cellStyle name="Millares 50 3 2 2" xfId="5453" xr:uid="{B783CEA2-C151-4082-942C-89E747919EE0}"/>
    <cellStyle name="Millares 50 3 2 2 2" xfId="13646" xr:uid="{E23B4592-F184-44E1-B67B-67F795D30B9C}"/>
    <cellStyle name="Millares 50 3 2 2 3" xfId="10926" xr:uid="{18307FBF-4C32-427A-98F3-8EFB7E125167}"/>
    <cellStyle name="Millares 50 3 2 2 4" xfId="16161" xr:uid="{4B3198C5-56BD-4B0C-BD6A-245DF2BFBD7F}"/>
    <cellStyle name="Millares 50 3 2 2 5" xfId="18282" xr:uid="{E3262A2E-34B3-40DC-B38C-65A0E0DE1209}"/>
    <cellStyle name="Millares 50 3 2 2 6" xfId="8302" xr:uid="{B14FE7E7-3944-4359-B4F9-398F9B8FCA4F}"/>
    <cellStyle name="Millares 50 3 2 3" xfId="13645" xr:uid="{A990CC2B-33BD-4F16-8A5F-B80FBD93419C}"/>
    <cellStyle name="Millares 50 3 2 4" xfId="10925" xr:uid="{296F1A75-822D-4600-8B35-CDD5A6A2E344}"/>
    <cellStyle name="Millares 50 3 2 5" xfId="16160" xr:uid="{1BA60269-C706-46DB-B5CD-D48DF7FDA873}"/>
    <cellStyle name="Millares 50 3 2 6" xfId="18281" xr:uid="{936AE59C-2606-426F-A70A-F572549C2E11}"/>
    <cellStyle name="Millares 50 3 2 7" xfId="8301" xr:uid="{1E37AEFF-8538-4F8A-8069-F7BDD4C0692F}"/>
    <cellStyle name="Millares 50 3 3" xfId="5454" xr:uid="{C1F75647-4A6B-4A15-8D6D-BEE7CDA3E20C}"/>
    <cellStyle name="Millares 50 3 3 2" xfId="5455" xr:uid="{817916AD-26C7-4FA4-A793-3E405EEE8A5B}"/>
    <cellStyle name="Millares 50 3 3 2 2" xfId="13648" xr:uid="{A3D3B80E-A0A2-42FC-8F75-F729BA2BC4AC}"/>
    <cellStyle name="Millares 50 3 3 2 3" xfId="10928" xr:uid="{D156E1F6-9EC8-4DE1-BB9A-D253E87A6F5E}"/>
    <cellStyle name="Millares 50 3 3 2 4" xfId="16163" xr:uid="{49E5DE0C-4B80-4759-8BF3-C7F9CEC59128}"/>
    <cellStyle name="Millares 50 3 3 2 5" xfId="18284" xr:uid="{CA7CEA8A-7A96-48BE-B5A7-4FD525E5F2FB}"/>
    <cellStyle name="Millares 50 3 3 2 6" xfId="8304" xr:uid="{E3AEC2C1-40D8-412C-A3E7-3E58D10034CD}"/>
    <cellStyle name="Millares 50 3 3 3" xfId="13647" xr:uid="{4AAA0D6B-6F66-49B6-8360-A991FEA52C98}"/>
    <cellStyle name="Millares 50 3 3 4" xfId="10927" xr:uid="{210ECE99-94A3-4D54-970B-4BC1C6615BDF}"/>
    <cellStyle name="Millares 50 3 3 5" xfId="16162" xr:uid="{B2C0B749-81CF-4132-BA6D-5605DB64CC4B}"/>
    <cellStyle name="Millares 50 3 3 6" xfId="18283" xr:uid="{DEAD0B9C-61C1-4CE2-BB19-C5E69FDDC397}"/>
    <cellStyle name="Millares 50 3 3 7" xfId="8303" xr:uid="{FC07D91C-AE06-4D2B-B0F8-D25F2FA39140}"/>
    <cellStyle name="Millares 50 3 4" xfId="5456" xr:uid="{71A91125-34F6-4587-AD4D-6E49E9FFEF18}"/>
    <cellStyle name="Millares 50 3 4 2" xfId="13649" xr:uid="{880DA879-FC5E-4118-9658-2006D5C3A5A0}"/>
    <cellStyle name="Millares 50 3 4 3" xfId="10929" xr:uid="{17A3FD2C-1646-4C94-81B4-72C82D338CF8}"/>
    <cellStyle name="Millares 50 3 4 4" xfId="16164" xr:uid="{BE1FBD9E-8EFF-44ED-A94E-F4584AB543D8}"/>
    <cellStyle name="Millares 50 3 4 5" xfId="18285" xr:uid="{5658B116-E217-4170-9FE8-781592552820}"/>
    <cellStyle name="Millares 50 3 4 6" xfId="8305" xr:uid="{98B0A759-95DE-480A-814F-CE104E75B0FD}"/>
    <cellStyle name="Millares 50 3 5" xfId="5457" xr:uid="{2D724883-3348-4E85-9508-93ACEEC7194B}"/>
    <cellStyle name="Millares 50 3 5 2" xfId="13650" xr:uid="{B6D384D9-F6F8-4516-BFB1-817FBEB24C80}"/>
    <cellStyle name="Millares 50 3 5 3" xfId="10930" xr:uid="{66B3172A-3F56-4F41-94A2-D115AF6F028D}"/>
    <cellStyle name="Millares 50 3 5 4" xfId="16165" xr:uid="{1A6DEF1B-138E-484A-B465-60BFE5F210A3}"/>
    <cellStyle name="Millares 50 3 5 5" xfId="18286" xr:uid="{05663443-FFC1-4651-A521-2B6E9ED29F5F}"/>
    <cellStyle name="Millares 50 3 5 6" xfId="8306" xr:uid="{4449C8F9-7B01-45F5-A2B4-C2026D89896C}"/>
    <cellStyle name="Millares 50 3 6" xfId="5458" xr:uid="{539540B4-DC99-4CD0-8646-60E0C7DC8A7C}"/>
    <cellStyle name="Millares 50 3 6 2" xfId="13651" xr:uid="{3CCD4434-3C97-4C7F-AE27-43F718D05D62}"/>
    <cellStyle name="Millares 50 3 6 3" xfId="10931" xr:uid="{01C4F16F-194D-45F7-A3C7-04DFA2361E43}"/>
    <cellStyle name="Millares 50 3 6 4" xfId="16166" xr:uid="{7CBBA268-3D2D-4BBB-845E-F0C8B38CDCC5}"/>
    <cellStyle name="Millares 50 3 6 5" xfId="18287" xr:uid="{1A80FDD3-4006-4085-BC23-9E326A02A3FF}"/>
    <cellStyle name="Millares 50 3 6 6" xfId="8307" xr:uid="{8D97D5A0-C442-4A54-8433-62DB0AD75F7C}"/>
    <cellStyle name="Millares 50 3 7" xfId="13644" xr:uid="{033EF62C-1B3A-4BB4-9CFA-43ED1AB7E539}"/>
    <cellStyle name="Millares 50 3 8" xfId="10924" xr:uid="{2CD27CD6-5E76-469B-ABA3-3C8801B2DEF2}"/>
    <cellStyle name="Millares 50 3 9" xfId="16159" xr:uid="{1BC66F92-87F5-42E9-8B16-CC348699AA93}"/>
    <cellStyle name="Millares 50 4" xfId="5459" xr:uid="{B04C6FC4-7464-43C5-A728-C50B20F6C99D}"/>
    <cellStyle name="Millares 50 4 2" xfId="5460" xr:uid="{66C5B8E3-1D1A-4EFF-98BD-97D3964CB92B}"/>
    <cellStyle name="Millares 50 4 2 2" xfId="13653" xr:uid="{DCA5B39F-DB14-4C38-9F70-02519DE2AAD6}"/>
    <cellStyle name="Millares 50 4 2 3" xfId="10933" xr:uid="{B8752468-6E41-4AF8-8D39-222600345B47}"/>
    <cellStyle name="Millares 50 4 2 4" xfId="16168" xr:uid="{A333FA8D-DB9C-4DD9-8F32-286832CDEDF4}"/>
    <cellStyle name="Millares 50 4 2 5" xfId="18289" xr:uid="{96EC625F-236C-4B9F-81CF-6374A15F8DC4}"/>
    <cellStyle name="Millares 50 4 2 6" xfId="8309" xr:uid="{5114A0EE-505D-4037-A2EA-7554BBA62E20}"/>
    <cellStyle name="Millares 50 4 3" xfId="13652" xr:uid="{5165F37F-1E06-40F8-93D9-360228386699}"/>
    <cellStyle name="Millares 50 4 4" xfId="10932" xr:uid="{E9F794E3-9194-46B5-8D92-9E36186953A5}"/>
    <cellStyle name="Millares 50 4 5" xfId="16167" xr:uid="{68228EA6-D897-4CFF-9A9E-049C7280993E}"/>
    <cellStyle name="Millares 50 4 6" xfId="18288" xr:uid="{E0964C51-B4C9-40CE-940D-37A8BEEE2606}"/>
    <cellStyle name="Millares 50 4 7" xfId="8308" xr:uid="{D0333048-C0B6-44A6-949B-48421B6ACC48}"/>
    <cellStyle name="Millares 50 5" xfId="5461" xr:uid="{47A9B5B7-2626-42D4-8CBF-5574D9A05C97}"/>
    <cellStyle name="Millares 50 5 2" xfId="5462" xr:uid="{C6DC8397-8C3E-449B-B944-DF1E7D2733DC}"/>
    <cellStyle name="Millares 50 5 2 2" xfId="13655" xr:uid="{635012AA-FF8B-4805-9440-B7ED6294FA8A}"/>
    <cellStyle name="Millares 50 5 2 3" xfId="10935" xr:uid="{C958E272-7D05-4324-AE99-393F4730C505}"/>
    <cellStyle name="Millares 50 5 2 4" xfId="16170" xr:uid="{514047D5-4B86-4174-A15A-C45964732E98}"/>
    <cellStyle name="Millares 50 5 2 5" xfId="18291" xr:uid="{5F1E3436-24AC-4D24-9AE4-469B65D13666}"/>
    <cellStyle name="Millares 50 5 2 6" xfId="8311" xr:uid="{A2B56F88-D9D7-4AE2-9B2A-A4E4B9BD4EC1}"/>
    <cellStyle name="Millares 50 5 3" xfId="5463" xr:uid="{141C4D3C-79BC-414D-92AA-2F85968C5E64}"/>
    <cellStyle name="Millares 50 5 3 2" xfId="13656" xr:uid="{CA8B6C3C-C347-4126-9EEE-102D9ED75566}"/>
    <cellStyle name="Millares 50 5 3 3" xfId="10936" xr:uid="{6D54AE03-DEC4-4107-9F26-45E7616F174C}"/>
    <cellStyle name="Millares 50 5 3 4" xfId="16171" xr:uid="{C4EE45FC-89B5-41B4-8C3A-9F1290E33690}"/>
    <cellStyle name="Millares 50 5 3 5" xfId="18292" xr:uid="{2EAB5E61-C775-4213-B597-2C7DF014ACF7}"/>
    <cellStyle name="Millares 50 5 3 6" xfId="8312" xr:uid="{8AB0F929-4CB2-4969-A273-9C0EA2C24D9F}"/>
    <cellStyle name="Millares 50 5 4" xfId="13654" xr:uid="{7802B9C5-4425-467D-B54A-EF57683EB170}"/>
    <cellStyle name="Millares 50 5 5" xfId="10934" xr:uid="{4A851C61-C663-4C7C-9758-673CAEB9702A}"/>
    <cellStyle name="Millares 50 5 6" xfId="16169" xr:uid="{EC82556B-B34C-4019-BB17-9D135F238050}"/>
    <cellStyle name="Millares 50 5 7" xfId="18290" xr:uid="{F01A5A07-5405-4E8A-BDE9-905035E5F2B1}"/>
    <cellStyle name="Millares 50 5 8" xfId="8310" xr:uid="{4150D9F0-0332-4C62-8507-35AEDC8757FB}"/>
    <cellStyle name="Millares 50 6" xfId="5464" xr:uid="{B11422CC-FD56-4A41-8EAF-09829BB76E62}"/>
    <cellStyle name="Millares 50 6 2" xfId="5465" xr:uid="{7330F1F6-879B-402F-859B-4DB087582698}"/>
    <cellStyle name="Millares 50 6 2 2" xfId="13658" xr:uid="{588BC4A8-C73E-49CF-B2EE-40553275B00E}"/>
    <cellStyle name="Millares 50 6 2 3" xfId="10938" xr:uid="{4DDBE59F-BB87-4049-AE46-A967A79D9ABB}"/>
    <cellStyle name="Millares 50 6 2 4" xfId="16173" xr:uid="{3B3B0AC5-8DAC-4F79-BA42-A8B0CE168BED}"/>
    <cellStyle name="Millares 50 6 2 5" xfId="18294" xr:uid="{6139E0A4-B0BC-4E0A-8FBF-A0F538EA3D24}"/>
    <cellStyle name="Millares 50 6 2 6" xfId="8314" xr:uid="{3BDAC42F-3EF0-40DB-8A0A-8816B2B0B4D7}"/>
    <cellStyle name="Millares 50 6 3" xfId="13657" xr:uid="{A6CB0D22-E9DC-41CE-9ECC-05E7F155AFBD}"/>
    <cellStyle name="Millares 50 6 4" xfId="10937" xr:uid="{1EA9245F-5E10-4DB9-BC53-6921D0168D91}"/>
    <cellStyle name="Millares 50 6 5" xfId="16172" xr:uid="{BBECA05E-695B-49E6-B117-0581A3B734CC}"/>
    <cellStyle name="Millares 50 6 6" xfId="18293" xr:uid="{9F0F3F96-3F75-422C-93B7-378A89645A36}"/>
    <cellStyle name="Millares 50 6 7" xfId="8313" xr:uid="{869BE202-5DBB-4E9B-8FEC-FF39FE821C05}"/>
    <cellStyle name="Millares 50 7" xfId="5466" xr:uid="{4ACD4A43-7AEC-48FE-A6BB-C531E09AFA51}"/>
    <cellStyle name="Millares 50 7 2" xfId="5467" xr:uid="{FB06D4D0-6DF5-45F4-B544-A356C742499D}"/>
    <cellStyle name="Millares 50 7 2 2" xfId="13660" xr:uid="{950FEE6E-056C-4272-ACD5-097916840CDA}"/>
    <cellStyle name="Millares 50 7 2 3" xfId="10940" xr:uid="{84E184E6-F3C4-4F35-BFCB-F93A4BA7710C}"/>
    <cellStyle name="Millares 50 7 2 4" xfId="16175" xr:uid="{DC0D7B83-D125-4602-BAC5-29D404213B78}"/>
    <cellStyle name="Millares 50 7 2 5" xfId="18296" xr:uid="{20913438-C8FB-4658-8A90-4367300F9A0A}"/>
    <cellStyle name="Millares 50 7 2 6" xfId="8316" xr:uid="{FB471BE7-231A-44F7-BE92-A6DD961C3BD2}"/>
    <cellStyle name="Millares 50 7 3" xfId="13659" xr:uid="{FF1F21BF-BBE3-4021-B6CD-BA5794B9A968}"/>
    <cellStyle name="Millares 50 7 4" xfId="10939" xr:uid="{3F735EF4-0D8A-4026-861B-C3E3BB21A0C1}"/>
    <cellStyle name="Millares 50 7 5" xfId="16174" xr:uid="{B82D3529-E520-420B-9043-8E4440720696}"/>
    <cellStyle name="Millares 50 7 6" xfId="18295" xr:uid="{64D1B7D2-E86E-4701-A2B2-CEBC454AA17E}"/>
    <cellStyle name="Millares 50 7 7" xfId="8315" xr:uid="{A9B7CA1F-0725-4BC2-9372-B55DE5370862}"/>
    <cellStyle name="Millares 50 8" xfId="5468" xr:uid="{EAC82B15-58A6-4CE8-8618-DF38D83AE336}"/>
    <cellStyle name="Millares 50 8 2" xfId="13661" xr:uid="{247CBF91-D51D-4E28-A5A8-333AA01B7D23}"/>
    <cellStyle name="Millares 50 8 3" xfId="10941" xr:uid="{DE4B118E-A066-4C10-B01F-8224F7556293}"/>
    <cellStyle name="Millares 50 8 4" xfId="16176" xr:uid="{1A89D74D-DDD5-4E46-B466-C71B99F93FEC}"/>
    <cellStyle name="Millares 50 8 5" xfId="18297" xr:uid="{64F25985-34B0-435B-8CC5-E1E4D3F7DB6B}"/>
    <cellStyle name="Millares 50 8 6" xfId="8317" xr:uid="{627EA36F-EF3F-444C-A790-BA54925512FF}"/>
    <cellStyle name="Millares 50 9" xfId="5469" xr:uid="{8474AD8D-9EE8-4853-BDA1-0625809AD409}"/>
    <cellStyle name="Millares 50 9 2" xfId="13662" xr:uid="{F9DA7943-70DE-4D1E-832B-20E7661D1B57}"/>
    <cellStyle name="Millares 50 9 3" xfId="10942" xr:uid="{04054F5D-A9E1-4157-9586-D78DD883529E}"/>
    <cellStyle name="Millares 50 9 4" xfId="16177" xr:uid="{5844C9B3-B822-4148-9763-127216BE246E}"/>
    <cellStyle name="Millares 50 9 5" xfId="18298" xr:uid="{6EC33B5B-378B-4551-A0E0-25A156B6EDCB}"/>
    <cellStyle name="Millares 50 9 6" xfId="8318" xr:uid="{7BBE37C4-3640-4147-AD64-DBB84DECEFF9}"/>
    <cellStyle name="Millares 500" xfId="17797" xr:uid="{F2483530-170A-4E88-A45F-F4C0E09FB9BF}"/>
    <cellStyle name="Millares 500 2" xfId="22941" xr:uid="{3A224740-844B-47C3-BE4E-11F108C8D230}"/>
    <cellStyle name="Millares 500 2 2" xfId="28497" xr:uid="{1EA65FCE-5FA5-4B33-A29B-D6B8801BF28E}"/>
    <cellStyle name="Millares 500 2 3" xfId="33991" xr:uid="{08D4A49C-E368-43F3-BF24-2169AF27D312}"/>
    <cellStyle name="Millares 500 2 4" xfId="39475" xr:uid="{43D25485-5BF6-494B-AEFF-6572B77CAB2A}"/>
    <cellStyle name="Millares 500 3" xfId="25768" xr:uid="{949545AF-BF32-4C34-9B12-18A7C4278728}"/>
    <cellStyle name="Millares 500 4" xfId="31262" xr:uid="{7B847A27-0C61-4B96-B8D7-533195EF0DE0}"/>
    <cellStyle name="Millares 500 5" xfId="36746" xr:uid="{6E8FC3B9-4B6A-4D29-8DD9-D79EA095717A}"/>
    <cellStyle name="Millares 501" xfId="17798" xr:uid="{D7904010-B754-4DAD-A96C-F148A5FD402E}"/>
    <cellStyle name="Millares 501 2" xfId="22942" xr:uid="{2E070AD5-FDD2-4552-8D0A-E8573E51A9D5}"/>
    <cellStyle name="Millares 501 2 2" xfId="28498" xr:uid="{7DD5CF1F-06CD-4207-B9C4-3599F04D2144}"/>
    <cellStyle name="Millares 501 2 3" xfId="33992" xr:uid="{C5AC9AC0-EF48-412A-9B43-2919E6298415}"/>
    <cellStyle name="Millares 501 2 4" xfId="39476" xr:uid="{DF4443CD-7B4D-4719-96CF-FA577B3DAF01}"/>
    <cellStyle name="Millares 501 3" xfId="25769" xr:uid="{CB47F134-140F-4F04-86E0-13B07E2A5873}"/>
    <cellStyle name="Millares 501 4" xfId="31263" xr:uid="{1CDBCD2A-1A0A-4B8A-8664-82020DEA6E04}"/>
    <cellStyle name="Millares 501 5" xfId="36747" xr:uid="{705429A8-33D6-4435-B355-849465AA04C9}"/>
    <cellStyle name="Millares 502" xfId="17799" xr:uid="{86ED21C0-07A6-4E22-8674-1EAEB06F150A}"/>
    <cellStyle name="Millares 502 2" xfId="22943" xr:uid="{F32032AF-53A3-4C34-B90E-C3B885B5526B}"/>
    <cellStyle name="Millares 502 2 2" xfId="28499" xr:uid="{B16B8F9C-DFB5-41FC-AD70-ED24BF188EBC}"/>
    <cellStyle name="Millares 502 2 3" xfId="33993" xr:uid="{1D2B35A4-08CC-40BE-897D-F2D71CF74AB5}"/>
    <cellStyle name="Millares 502 2 4" xfId="39477" xr:uid="{8A89C309-4E09-4B13-9E9E-FCF536CA0E7C}"/>
    <cellStyle name="Millares 502 3" xfId="25770" xr:uid="{FD79566E-046E-4030-B3FC-F2AB7F921F1F}"/>
    <cellStyle name="Millares 502 4" xfId="31264" xr:uid="{F64B5598-6BD7-4199-B404-581ECA9D6912}"/>
    <cellStyle name="Millares 502 5" xfId="36748" xr:uid="{0C35A73A-6AC3-44E6-8C42-71E327CA729E}"/>
    <cellStyle name="Millares 503" xfId="17800" xr:uid="{AB3AF0AA-103D-4779-B91F-7FC47DA58E56}"/>
    <cellStyle name="Millares 503 2" xfId="22944" xr:uid="{AC9FA340-E697-4C19-97BB-B64B87A9ABE4}"/>
    <cellStyle name="Millares 503 2 2" xfId="28500" xr:uid="{BE2AE1B4-DEF1-43B6-954D-AABA9FD30C4A}"/>
    <cellStyle name="Millares 503 2 3" xfId="33994" xr:uid="{4A2434C3-C30D-476E-A7FC-844EA515C820}"/>
    <cellStyle name="Millares 503 2 4" xfId="39478" xr:uid="{F1182038-12DE-4600-A0B6-DCAF3262089D}"/>
    <cellStyle name="Millares 503 3" xfId="25771" xr:uid="{CD7DA99A-0AF1-4DC2-983F-75BB0E62286C}"/>
    <cellStyle name="Millares 503 4" xfId="31265" xr:uid="{8784BA1E-63BE-4A9B-88DA-12D0DDCFA3D1}"/>
    <cellStyle name="Millares 503 5" xfId="36749" xr:uid="{EAC39994-D190-4C8F-A286-C7D0661794AD}"/>
    <cellStyle name="Millares 504" xfId="17801" xr:uid="{DECB84CA-812D-42C5-8A68-EDD611EC81EA}"/>
    <cellStyle name="Millares 504 2" xfId="22945" xr:uid="{37D3B228-323A-4ECF-B55A-B5906A8886AF}"/>
    <cellStyle name="Millares 504 2 2" xfId="28501" xr:uid="{7E84EC78-398E-46E5-ACD4-327309496B62}"/>
    <cellStyle name="Millares 504 2 3" xfId="33995" xr:uid="{72C9EB20-5E3E-4E92-9D8B-58BBE737DC64}"/>
    <cellStyle name="Millares 504 2 4" xfId="39479" xr:uid="{A8130672-474E-4B67-9632-0763263C9FB2}"/>
    <cellStyle name="Millares 504 3" xfId="25772" xr:uid="{1E323AAC-DF9F-4A15-B3ED-996D74C9BA01}"/>
    <cellStyle name="Millares 504 4" xfId="31266" xr:uid="{8FB0E189-22F3-4439-91B1-47FD767473D0}"/>
    <cellStyle name="Millares 504 5" xfId="36750" xr:uid="{F35C2E5F-5A1E-4156-8972-831145BCD678}"/>
    <cellStyle name="Millares 505" xfId="17802" xr:uid="{805D558B-6D21-47C7-8D82-597DB2ED650A}"/>
    <cellStyle name="Millares 506" xfId="7647" xr:uid="{4F203055-3C5C-4892-BAC5-19F52EBB6926}"/>
    <cellStyle name="Millares 507" xfId="20265" xr:uid="{F37B1828-D157-4B3F-ADDA-74792202F618}"/>
    <cellStyle name="Millares 507 2" xfId="22999" xr:uid="{11DF46C8-33F4-4745-A7C1-650DA4E485E2}"/>
    <cellStyle name="Millares 507 2 2" xfId="28555" xr:uid="{D9A6D50E-364D-4F22-8407-24F1738C2D63}"/>
    <cellStyle name="Millares 507 2 3" xfId="34049" xr:uid="{51C10ABE-4679-4DC4-AB41-A448860BBAC3}"/>
    <cellStyle name="Millares 507 2 4" xfId="39533" xr:uid="{49167C9F-96A3-48B8-8721-5CEA0659C2B4}"/>
    <cellStyle name="Millares 507 3" xfId="25826" xr:uid="{4C2D946A-360C-4F1E-84F0-E0B0AA84A284}"/>
    <cellStyle name="Millares 507 4" xfId="31320" xr:uid="{C752E795-80C1-49AB-8B01-FCF7A2AF4088}"/>
    <cellStyle name="Millares 507 5" xfId="36804" xr:uid="{71BC1014-F2A7-406F-9B44-76B407C22308}"/>
    <cellStyle name="Millares 508" xfId="20320" xr:uid="{1C74388B-9D95-460B-B2A9-898FA805E106}"/>
    <cellStyle name="Millares 509" xfId="23002" xr:uid="{1D82865E-026D-47D6-BA79-2E16BBE38A28}"/>
    <cellStyle name="Millares 51" xfId="5470" xr:uid="{3AB69DDF-8983-43D7-BC23-EB18FB2EF3EC}"/>
    <cellStyle name="Millares 51 10" xfId="16178" xr:uid="{85C4423E-9450-47E2-9923-68DDE88411F0}"/>
    <cellStyle name="Millares 51 11" xfId="18299" xr:uid="{14171DBF-EA5B-476E-A1AD-BCC00DD28A6B}"/>
    <cellStyle name="Millares 51 12" xfId="8319" xr:uid="{89FECED5-9391-4EFC-AA46-5FDF71F64DCE}"/>
    <cellStyle name="Millares 51 2" xfId="5471" xr:uid="{39343229-8BAF-4614-9073-594805F8514C}"/>
    <cellStyle name="Millares 51 2 10" xfId="18300" xr:uid="{A3A8D6D7-1B6A-4E93-B67C-F73C341A52F7}"/>
    <cellStyle name="Millares 51 2 11" xfId="8320" xr:uid="{F1EBE018-EB93-49E6-9518-858EFDAB0B25}"/>
    <cellStyle name="Millares 51 2 2" xfId="5472" xr:uid="{79D17BD5-06CA-4134-9EF2-E292ACFFC9EF}"/>
    <cellStyle name="Millares 51 2 2 2" xfId="13665" xr:uid="{5FD1BCA7-ED7E-4914-A671-A28A4123B788}"/>
    <cellStyle name="Millares 51 2 2 3" xfId="10945" xr:uid="{E2EAD2FB-FC53-4FFA-BAFA-8DBF5091118C}"/>
    <cellStyle name="Millares 51 2 2 4" xfId="16180" xr:uid="{412C2E58-9AE3-4466-9A7D-A7EC94799C19}"/>
    <cellStyle name="Millares 51 2 2 5" xfId="18301" xr:uid="{90EC9079-3CBB-44EE-931B-8B91DF5BD1B9}"/>
    <cellStyle name="Millares 51 2 2 6" xfId="8321" xr:uid="{CA7DD423-1D3A-4C29-A9EC-CB75220EF6E1}"/>
    <cellStyle name="Millares 51 2 3" xfId="5473" xr:uid="{8415FE80-8390-43C4-944A-628446D05B9C}"/>
    <cellStyle name="Millares 51 2 3 2" xfId="13666" xr:uid="{38119E59-94E7-4F1D-B73E-364D22A469C2}"/>
    <cellStyle name="Millares 51 2 3 3" xfId="10946" xr:uid="{1E194713-2D94-4368-A8EF-DC2102715E97}"/>
    <cellStyle name="Millares 51 2 3 4" xfId="16181" xr:uid="{73BB75F3-0536-45A9-A46F-6AF6B0C96ACC}"/>
    <cellStyle name="Millares 51 2 3 5" xfId="18302" xr:uid="{4C5E43E8-BE23-4F56-B4B1-99BEF61348DB}"/>
    <cellStyle name="Millares 51 2 3 6" xfId="8322" xr:uid="{35DACED6-7D48-47E3-98FD-F27E9A2CD1FF}"/>
    <cellStyle name="Millares 51 2 4" xfId="5474" xr:uid="{10C147C8-3C24-4B00-B6BD-1A05E1F014DD}"/>
    <cellStyle name="Millares 51 2 4 2" xfId="13667" xr:uid="{8D1893D4-FA2B-49C4-9E2C-F4145A5FEBDA}"/>
    <cellStyle name="Millares 51 2 4 3" xfId="12584" xr:uid="{140EABCC-188B-4D82-B7D0-CD437892DFCB}"/>
    <cellStyle name="Millares 51 2 4 4" xfId="18303" xr:uid="{8217525B-835D-43E0-9941-767D059DA095}"/>
    <cellStyle name="Millares 51 2 4 5" xfId="8323" xr:uid="{749E6FB2-6CF6-4D3E-86EB-333798F65FEC}"/>
    <cellStyle name="Millares 51 2 5" xfId="7391" xr:uid="{7D563FD7-5166-4C94-99C4-ACA5A82F93F8}"/>
    <cellStyle name="Millares 51 2 5 2" xfId="13668" xr:uid="{A17C32E7-247F-4E5C-98FC-131F972A5E35}"/>
    <cellStyle name="Millares 51 2 5 3" xfId="20171" xr:uid="{C2D654FD-73E7-48B1-B48A-C492C5E86E16}"/>
    <cellStyle name="Millares 51 2 5 4" xfId="8324" xr:uid="{97255F4F-5FA1-4316-A6D0-1C106FFC22C9}"/>
    <cellStyle name="Millares 51 2 6" xfId="8325" xr:uid="{29EEA6ED-64FF-43BA-B8C7-3B28F58077E5}"/>
    <cellStyle name="Millares 51 2 6 2" xfId="13669" xr:uid="{36CBB9CC-A8B1-41A3-A32B-29ABDFD4BD44}"/>
    <cellStyle name="Millares 51 2 7" xfId="13664" xr:uid="{9DFA9971-A58C-4717-8D8F-B9484C7E1019}"/>
    <cellStyle name="Millares 51 2 8" xfId="10944" xr:uid="{76ED41DD-1D94-4916-A9DE-39604C9BE73B}"/>
    <cellStyle name="Millares 51 2 9" xfId="16179" xr:uid="{CF6C9550-23A6-4DB2-BA8D-E21E13C72FBD}"/>
    <cellStyle name="Millares 51 3" xfId="5475" xr:uid="{A4D36E25-A3F1-4AC3-9CC3-71679CE3A9BF}"/>
    <cellStyle name="Millares 51 3 2" xfId="5476" xr:uid="{FF8A82E6-2F6E-4AFB-AE98-DCD0830B0548}"/>
    <cellStyle name="Millares 51 3 2 2" xfId="13671" xr:uid="{447D627E-3812-40B9-A675-9177E17A2BC6}"/>
    <cellStyle name="Millares 51 3 2 3" xfId="10948" xr:uid="{290384AB-427B-4AC5-81AA-F5597B230DA3}"/>
    <cellStyle name="Millares 51 3 2 4" xfId="16183" xr:uid="{BF199E24-CCE9-496E-826B-BDE40060F6EE}"/>
    <cellStyle name="Millares 51 3 2 5" xfId="18305" xr:uid="{66035DFB-C14E-4E11-A695-5A1BDC5C8A09}"/>
    <cellStyle name="Millares 51 3 2 6" xfId="8327" xr:uid="{3F97B5F3-9F20-4F35-9D90-48991B5D012C}"/>
    <cellStyle name="Millares 51 3 3" xfId="13670" xr:uid="{16F690A6-B92D-4F9C-86BB-EDC148D5554E}"/>
    <cellStyle name="Millares 51 3 4" xfId="10947" xr:uid="{C50F71EA-D79D-48DC-8409-365BA9BE7280}"/>
    <cellStyle name="Millares 51 3 5" xfId="16182" xr:uid="{29097D8B-4929-4141-923C-84388F37F713}"/>
    <cellStyle name="Millares 51 3 6" xfId="18304" xr:uid="{EEEE1212-3A7A-4CF5-8844-5E676F879B92}"/>
    <cellStyle name="Millares 51 3 7" xfId="8326" xr:uid="{8062A83D-973A-453D-8439-46BE8BBA84D7}"/>
    <cellStyle name="Millares 51 4" xfId="5477" xr:uid="{86EF1AD7-14C1-44FE-9847-BD9787E5B3CB}"/>
    <cellStyle name="Millares 51 4 2" xfId="13672" xr:uid="{230B871E-D7B6-49CA-A4AE-25FD9CB0E6BC}"/>
    <cellStyle name="Millares 51 4 3" xfId="10949" xr:uid="{4FE2BD5C-6D87-4020-AE14-3658F6EB6E2C}"/>
    <cellStyle name="Millares 51 4 4" xfId="16184" xr:uid="{B08C0269-D66A-48F3-9476-4C5A1077052A}"/>
    <cellStyle name="Millares 51 4 5" xfId="18306" xr:uid="{446D0565-82A0-4B01-9753-CBBB7CEB9189}"/>
    <cellStyle name="Millares 51 4 6" xfId="8328" xr:uid="{08CF326C-962B-4C9E-8E52-A0DFA3964D7E}"/>
    <cellStyle name="Millares 51 5" xfId="5478" xr:uid="{CC1DB01F-CE3C-4888-B873-A9229B73187A}"/>
    <cellStyle name="Millares 51 5 2" xfId="13673" xr:uid="{F4878EAF-191D-4D76-B95B-7ED9A9EDDD04}"/>
    <cellStyle name="Millares 51 5 3" xfId="12583" xr:uid="{10F67D07-86E0-46EB-9966-54733EA3239A}"/>
    <cellStyle name="Millares 51 5 4" xfId="18307" xr:uid="{6266B0C5-7747-43AE-8FD3-C4A1580CCEF5}"/>
    <cellStyle name="Millares 51 5 5" xfId="8329" xr:uid="{868A3A00-6B34-42BE-8C8D-94F8DE76080A}"/>
    <cellStyle name="Millares 51 6" xfId="7261" xr:uid="{DF66A345-697E-4E94-9634-F02561D3BEB7}"/>
    <cellStyle name="Millares 51 6 2" xfId="13674" xr:uid="{261360BE-6EA5-4E2F-964D-984320FCF762}"/>
    <cellStyle name="Millares 51 6 3" xfId="20069" xr:uid="{B9F3C10E-8773-4D55-BB80-FB8FCA388444}"/>
    <cellStyle name="Millares 51 6 4" xfId="8330" xr:uid="{0EB93AF6-EC63-448F-8897-97DE63F6B31C}"/>
    <cellStyle name="Millares 51 7" xfId="8331" xr:uid="{46B4CA77-37BF-4270-BF3F-E231FAAFF7E4}"/>
    <cellStyle name="Millares 51 7 2" xfId="13675" xr:uid="{5B433123-C3A4-44B4-B15C-85FAB2E85D25}"/>
    <cellStyle name="Millares 51 8" xfId="13663" xr:uid="{3F52AA8D-9F35-4A9E-AB57-786E303FDC1D}"/>
    <cellStyle name="Millares 51 9" xfId="10943" xr:uid="{D15027E5-4E19-4620-96DD-A1ACB15BBC86}"/>
    <cellStyle name="Millares 510" xfId="23005" xr:uid="{F944A2E5-36FB-4BC6-BD86-D2BEC985D592}"/>
    <cellStyle name="Millares 511" xfId="23001" xr:uid="{BB1E62F1-0D53-4E17-A212-31605FCB2CA6}"/>
    <cellStyle name="Millares 512" xfId="23004" xr:uid="{1771D6AA-0543-4B41-808F-8C433D33CBE1}"/>
    <cellStyle name="Millares 513" xfId="23006" xr:uid="{43FE8E11-6B94-486E-9505-D99E261AB727}"/>
    <cellStyle name="Millares 514" xfId="23009" xr:uid="{C5DC22DD-DD66-4775-BEE1-CC5297AAFFDA}"/>
    <cellStyle name="Millares 515" xfId="23003" xr:uid="{0F200C24-C589-4F40-9F2C-11DA7321DDDC}"/>
    <cellStyle name="Millares 516" xfId="23008" xr:uid="{0CE46100-2112-47CE-80E4-FED4DA1BC1C4}"/>
    <cellStyle name="Millares 517" xfId="23007" xr:uid="{2C55F126-E116-4DB2-890B-6CE21984589C}"/>
    <cellStyle name="Millares 518" xfId="20268" xr:uid="{1603AB74-B753-4074-B94F-30EDB931FCEF}"/>
    <cellStyle name="Millares 518 2" xfId="25829" xr:uid="{667BFE74-47C4-4CC3-8F86-B2380AEE2D9F}"/>
    <cellStyle name="Millares 518 3" xfId="31323" xr:uid="{1673B139-9064-4562-AA49-E821268F1E27}"/>
    <cellStyle name="Millares 518 4" xfId="36807" xr:uid="{6165A31D-AF68-4B4F-ABA4-1BC19884C774}"/>
    <cellStyle name="Millares 519" xfId="23018" xr:uid="{98790769-2694-4B59-B1C9-2AB8B63EB439}"/>
    <cellStyle name="Millares 519 2" xfId="28564" xr:uid="{88783B20-E124-48FC-8263-1752AA8C5518}"/>
    <cellStyle name="Millares 519 3" xfId="34058" xr:uid="{98E177F8-A073-49C0-B9A0-7BB491D7293E}"/>
    <cellStyle name="Millares 519 4" xfId="39542" xr:uid="{72D73B9D-A9A6-4C23-93D7-3389E58BA0CB}"/>
    <cellStyle name="Millares 52" xfId="5479" xr:uid="{9EBCCE1D-4231-42D7-A3EA-7DD1803AB417}"/>
    <cellStyle name="Millares 52 10" xfId="16185" xr:uid="{CB44F453-A0E3-44C2-BD3E-E0AFF00D8530}"/>
    <cellStyle name="Millares 52 11" xfId="18308" xr:uid="{C3F469B6-3D7F-4773-BA38-CA722C563693}"/>
    <cellStyle name="Millares 52 12" xfId="8332" xr:uid="{581BDC84-F67C-46BC-AB63-33D1C5E83956}"/>
    <cellStyle name="Millares 52 2" xfId="5480" xr:uid="{181FB061-10F8-4224-8355-A6FC53776478}"/>
    <cellStyle name="Millares 52 2 10" xfId="18309" xr:uid="{FEC1B6EB-B01E-4330-ADF8-048669FDA20E}"/>
    <cellStyle name="Millares 52 2 11" xfId="8333" xr:uid="{6DD99A0E-FBFD-48A4-B9FD-CFCF4D8C69A0}"/>
    <cellStyle name="Millares 52 2 2" xfId="5481" xr:uid="{FE3E2808-04CE-4F43-9936-EB209A5E2EDC}"/>
    <cellStyle name="Millares 52 2 2 2" xfId="13678" xr:uid="{95FD85A4-029F-45B5-8134-5FC8411841B6}"/>
    <cellStyle name="Millares 52 2 2 3" xfId="10952" xr:uid="{FB338009-746D-4910-A6F0-D71D53BA6659}"/>
    <cellStyle name="Millares 52 2 2 4" xfId="16187" xr:uid="{C2D1702B-25B5-4662-9B35-9A1C629BE663}"/>
    <cellStyle name="Millares 52 2 2 5" xfId="18310" xr:uid="{BA8BA014-5972-4FB2-B931-82D51DCBE9E5}"/>
    <cellStyle name="Millares 52 2 2 6" xfId="8334" xr:uid="{336AB2E4-3174-46E9-95C5-954695036A7B}"/>
    <cellStyle name="Millares 52 2 3" xfId="5482" xr:uid="{FF67D8E7-42EB-4BA8-B8FA-E241A14835AB}"/>
    <cellStyle name="Millares 52 2 3 2" xfId="13679" xr:uid="{37DF4936-B678-4489-98A7-7ABBDE85C064}"/>
    <cellStyle name="Millares 52 2 3 3" xfId="10953" xr:uid="{0098A56F-2CFC-486B-9217-B6A22AA7237B}"/>
    <cellStyle name="Millares 52 2 3 4" xfId="16188" xr:uid="{23BFA89C-3ABB-40AC-9B6C-27A171538E3B}"/>
    <cellStyle name="Millares 52 2 3 5" xfId="18311" xr:uid="{B67DB98E-73B5-4608-9D60-1B878DF0BC3D}"/>
    <cellStyle name="Millares 52 2 3 6" xfId="8335" xr:uid="{4E509609-A505-4092-A8CB-1E1DCD5530DF}"/>
    <cellStyle name="Millares 52 2 4" xfId="5483" xr:uid="{7810AF84-E408-4147-9BEF-0AFA0B1F16F3}"/>
    <cellStyle name="Millares 52 2 4 2" xfId="13680" xr:uid="{940B17D5-6553-40E9-9483-78421405826D}"/>
    <cellStyle name="Millares 52 2 4 3" xfId="12586" xr:uid="{141EB1BE-E1F9-4837-85B0-97718AEDF1BA}"/>
    <cellStyle name="Millares 52 2 4 4" xfId="18312" xr:uid="{EE55B958-B61D-4009-82C1-B878E755CB0A}"/>
    <cellStyle name="Millares 52 2 4 5" xfId="8336" xr:uid="{BE45F746-86C8-48EB-B81D-C35B4FF913CE}"/>
    <cellStyle name="Millares 52 2 5" xfId="7392" xr:uid="{5E121498-439B-41C8-8CE5-BAA4953A6AE0}"/>
    <cellStyle name="Millares 52 2 5 2" xfId="13681" xr:uid="{1B883074-6CBF-4B3C-A62A-0691EADB0B12}"/>
    <cellStyle name="Millares 52 2 5 3" xfId="20172" xr:uid="{BF1225E2-85AA-434B-84AB-0580BD4BAE25}"/>
    <cellStyle name="Millares 52 2 5 4" xfId="8337" xr:uid="{BF6789C0-EBDF-4EE6-A81A-46FD95EB5CF0}"/>
    <cellStyle name="Millares 52 2 6" xfId="8338" xr:uid="{29618963-F151-4349-9C75-1EE587540E27}"/>
    <cellStyle name="Millares 52 2 6 2" xfId="13682" xr:uid="{6D2E7D1B-7FA5-4092-8F03-D352A2548F16}"/>
    <cellStyle name="Millares 52 2 7" xfId="13677" xr:uid="{C9B5DF9C-AE54-45E8-9CFB-F7DDCF0DB562}"/>
    <cellStyle name="Millares 52 2 8" xfId="10951" xr:uid="{3D84CD79-9951-4886-8463-486CED1B687C}"/>
    <cellStyle name="Millares 52 2 9" xfId="16186" xr:uid="{774BE88C-83A8-4D57-B6B4-23C34947C7A2}"/>
    <cellStyle name="Millares 52 3" xfId="5484" xr:uid="{72FA16DC-5385-48B0-8593-5ECBABA06139}"/>
    <cellStyle name="Millares 52 3 2" xfId="13683" xr:uid="{5C854386-6CCA-4D2B-B76E-9A2E9C8F959D}"/>
    <cellStyle name="Millares 52 3 3" xfId="10954" xr:uid="{550AF894-609C-4012-A095-3FF6C2DF8A99}"/>
    <cellStyle name="Millares 52 3 4" xfId="16189" xr:uid="{2B0566BB-7E42-4418-AA81-03D4562C1B3C}"/>
    <cellStyle name="Millares 52 3 5" xfId="18313" xr:uid="{3C1656AE-286A-4C93-B9AB-1FE1B4BECFF7}"/>
    <cellStyle name="Millares 52 3 6" xfId="8339" xr:uid="{52F4828A-CE4C-4A87-AD5E-3E633CB2E41A}"/>
    <cellStyle name="Millares 52 4" xfId="5485" xr:uid="{7C372B1C-60ED-4D58-8291-452A2731BADE}"/>
    <cellStyle name="Millares 52 4 2" xfId="13684" xr:uid="{746A26A3-A9B9-45ED-94D6-CA2B5D134ED7}"/>
    <cellStyle name="Millares 52 4 3" xfId="10955" xr:uid="{B07A9F9D-C3FB-4F01-B61E-898CC354B246}"/>
    <cellStyle name="Millares 52 4 4" xfId="16190" xr:uid="{6FF79626-274E-446C-A507-0C5981476159}"/>
    <cellStyle name="Millares 52 4 5" xfId="18314" xr:uid="{B967033E-C397-4982-9566-296CA7A96376}"/>
    <cellStyle name="Millares 52 4 6" xfId="8340" xr:uid="{DF324BEB-D655-42C8-AAF0-DBD7E057B027}"/>
    <cellStyle name="Millares 52 5" xfId="5486" xr:uid="{1DBA638B-E914-4379-826E-F62E111B193A}"/>
    <cellStyle name="Millares 52 5 2" xfId="13685" xr:uid="{15D013F9-3441-4D68-B666-F71624E22B72}"/>
    <cellStyle name="Millares 52 5 3" xfId="12585" xr:uid="{125BAF26-1C7F-4E59-ACF6-205829B3DFD9}"/>
    <cellStyle name="Millares 52 5 4" xfId="18315" xr:uid="{A49A9BD5-9BCC-42DA-A343-69521548A80B}"/>
    <cellStyle name="Millares 52 5 5" xfId="8341" xr:uid="{C3DFF407-1304-4B4F-BD34-70E3A7E25674}"/>
    <cellStyle name="Millares 52 6" xfId="7262" xr:uid="{0B21F33B-EDC9-4863-A5E9-4C209AB93062}"/>
    <cellStyle name="Millares 52 6 2" xfId="13686" xr:uid="{E529E536-1C20-41C7-B1B3-8486007D4927}"/>
    <cellStyle name="Millares 52 6 3" xfId="20070" xr:uid="{8E3CDEB7-7A04-449D-AD75-3C9A609BAC9C}"/>
    <cellStyle name="Millares 52 6 4" xfId="8342" xr:uid="{E14ADDF0-4A94-429D-8166-B9BECF557E50}"/>
    <cellStyle name="Millares 52 7" xfId="8343" xr:uid="{559C7ABB-C842-4EC1-BA6C-312F5E392D86}"/>
    <cellStyle name="Millares 52 7 2" xfId="13687" xr:uid="{E099E096-8BC5-4ABB-8345-1592E9776649}"/>
    <cellStyle name="Millares 52 8" xfId="13676" xr:uid="{838DA934-2B74-4DEA-AB39-5E9E8EC34EF2}"/>
    <cellStyle name="Millares 52 9" xfId="10950" xr:uid="{924B45DF-9E6B-4997-B38A-41955CDEFC17}"/>
    <cellStyle name="Millares 520" xfId="23020" xr:uid="{368D3B40-875D-4696-BA98-F7469AF0EEF7}"/>
    <cellStyle name="Millares 520 2" xfId="28566" xr:uid="{584B21FD-4391-4AAC-805E-616EACD57F73}"/>
    <cellStyle name="Millares 520 3" xfId="34060" xr:uid="{B1BD0915-F77A-4C02-A50E-BA79705A7EB8}"/>
    <cellStyle name="Millares 520 4" xfId="39544" xr:uid="{85960FDF-FDBA-4489-BD09-38C9F3373C88}"/>
    <cellStyle name="Millares 521" xfId="23048" xr:uid="{458259F9-0010-4853-BECF-43EA90852FB4}"/>
    <cellStyle name="Millares 522" xfId="39563" xr:uid="{A73B6CAB-39F6-4D54-80AF-EA8C9284F21A}"/>
    <cellStyle name="Millares 523" xfId="39566" xr:uid="{85378277-B3A1-456E-A722-C260E36311B8}"/>
    <cellStyle name="Millares 524" xfId="39568" xr:uid="{AA092143-38A1-4C7F-AF6D-24F3781BE61B}"/>
    <cellStyle name="Millares 525" xfId="39580" xr:uid="{A9B13A40-1F1B-4882-869D-1B82D589BA45}"/>
    <cellStyle name="Millares 526" xfId="39582" xr:uid="{320578BD-3550-46A6-AC08-F6F55BE99DCA}"/>
    <cellStyle name="Millares 527" xfId="39598" xr:uid="{D6F9FC23-9557-4B93-8F89-1EB1F7DC8853}"/>
    <cellStyle name="Millares 528" xfId="39616" xr:uid="{ACB811C4-864F-4920-9426-53440FAD51F6}"/>
    <cellStyle name="Millares 529" xfId="39740" xr:uid="{F18FAA00-FC00-4C34-AF1F-0F7E91D9BDD2}"/>
    <cellStyle name="Millares 53" xfId="5487" xr:uid="{59DA946D-7408-416A-957B-A2E10FB4EC1A}"/>
    <cellStyle name="Millares 53 10" xfId="5488" xr:uid="{CAAF0272-40BE-4C07-B269-B569416879D1}"/>
    <cellStyle name="Millares 53 10 10" xfId="8345" xr:uid="{C9756F60-944C-4015-9D69-36C42916C89B}"/>
    <cellStyle name="Millares 53 10 2" xfId="5489" xr:uid="{61834DEA-D417-44D5-8BFA-3D5FDDA9AB89}"/>
    <cellStyle name="Millares 53 10 2 2" xfId="5490" xr:uid="{10B23BC3-1EF2-4E42-83DD-406E8C89746F}"/>
    <cellStyle name="Millares 53 10 2 2 2" xfId="13691" xr:uid="{92F38B53-A840-4F01-8E13-A4973CC7EE8C}"/>
    <cellStyle name="Millares 53 10 2 2 3" xfId="10959" xr:uid="{26D8C987-A609-4CC1-8D75-0AEBE92AAB41}"/>
    <cellStyle name="Millares 53 10 2 2 4" xfId="16194" xr:uid="{3A2535D8-1526-42C8-AFD5-717F41B4DA3C}"/>
    <cellStyle name="Millares 53 10 2 2 5" xfId="18319" xr:uid="{507E6D65-4AA3-4760-8817-CE6CB5A729AE}"/>
    <cellStyle name="Millares 53 10 2 2 6" xfId="8347" xr:uid="{88611A70-BB0E-41D1-B373-A47B7FADEFFC}"/>
    <cellStyle name="Millares 53 10 2 3" xfId="13690" xr:uid="{A5BF279D-F0B4-400F-95C4-31FD05593AC3}"/>
    <cellStyle name="Millares 53 10 2 4" xfId="10958" xr:uid="{7DECDE48-0E9D-4E7C-A576-5450AA662887}"/>
    <cellStyle name="Millares 53 10 2 5" xfId="16193" xr:uid="{9811CC97-A6F3-4D58-97FC-23EB09965422}"/>
    <cellStyle name="Millares 53 10 2 6" xfId="18318" xr:uid="{E75C2FAB-0B8C-43AD-80D8-D293BB113313}"/>
    <cellStyle name="Millares 53 10 2 7" xfId="8346" xr:uid="{1519A43A-AE77-4647-AA05-25BD6A0229C6}"/>
    <cellStyle name="Millares 53 10 3" xfId="5491" xr:uid="{67EF54E3-43EF-4647-99DF-B80AC9C92A0D}"/>
    <cellStyle name="Millares 53 10 3 2" xfId="5492" xr:uid="{BFCBAF3A-DF7B-42D6-8663-AFC434084155}"/>
    <cellStyle name="Millares 53 10 3 2 2" xfId="13693" xr:uid="{24EBB943-2932-4FAE-81AD-AAA7F3BAD249}"/>
    <cellStyle name="Millares 53 10 3 2 3" xfId="10961" xr:uid="{CA25A0B0-C80B-4C99-8C47-5CA6BF6F9185}"/>
    <cellStyle name="Millares 53 10 3 2 4" xfId="16196" xr:uid="{5C4DD0C6-9D7E-4613-904C-52415D7F66D3}"/>
    <cellStyle name="Millares 53 10 3 2 5" xfId="18321" xr:uid="{E89927CD-BBD0-44D5-B2DA-CE26B9F62980}"/>
    <cellStyle name="Millares 53 10 3 2 6" xfId="8349" xr:uid="{9B720028-0E74-45F6-8B60-400D7433B67D}"/>
    <cellStyle name="Millares 53 10 3 3" xfId="13692" xr:uid="{5D06AD33-3529-44EC-BDB2-F14EBB2D007E}"/>
    <cellStyle name="Millares 53 10 3 4" xfId="10960" xr:uid="{09A52278-5F5D-4E6A-BB18-3C464D7E56EA}"/>
    <cellStyle name="Millares 53 10 3 5" xfId="16195" xr:uid="{844AD238-8213-4E9C-A4A0-719AEF527B36}"/>
    <cellStyle name="Millares 53 10 3 6" xfId="18320" xr:uid="{31D3FC33-1631-4CD9-982F-9D2F9303268D}"/>
    <cellStyle name="Millares 53 10 3 7" xfId="8348" xr:uid="{9D9825E2-9A21-4DCA-ACB8-D8A89E2A5D09}"/>
    <cellStyle name="Millares 53 10 4" xfId="5493" xr:uid="{1B5E1A9C-7A06-47B6-821C-8A27C1EFC007}"/>
    <cellStyle name="Millares 53 10 4 2" xfId="5494" xr:uid="{8A937295-A678-4FDB-A0E9-CA15547B9A47}"/>
    <cellStyle name="Millares 53 10 4 2 2" xfId="13695" xr:uid="{DEABE8BC-AA18-49D3-8CBB-1BD20B613126}"/>
    <cellStyle name="Millares 53 10 4 2 3" xfId="10963" xr:uid="{AD097C2E-3528-4266-9591-9D52DAB1250D}"/>
    <cellStyle name="Millares 53 10 4 2 4" xfId="16198" xr:uid="{845485D1-446B-4883-9B7A-CAB19EAEB309}"/>
    <cellStyle name="Millares 53 10 4 2 5" xfId="18323" xr:uid="{C706F11F-89EE-47F2-9C2F-8B7886E09B92}"/>
    <cellStyle name="Millares 53 10 4 2 6" xfId="8351" xr:uid="{83BDBABB-23BF-4723-9B7A-678EF9CF2810}"/>
    <cellStyle name="Millares 53 10 4 3" xfId="13694" xr:uid="{034E716D-3C44-453E-801A-70DD96827630}"/>
    <cellStyle name="Millares 53 10 4 4" xfId="10962" xr:uid="{044D35F5-A6E9-4FA3-A577-869E21830E96}"/>
    <cellStyle name="Millares 53 10 4 5" xfId="16197" xr:uid="{66A1317F-1C91-474F-9C9F-E1252F7A7E30}"/>
    <cellStyle name="Millares 53 10 4 6" xfId="18322" xr:uid="{B3077F6D-FFBC-4596-A89D-B4C8E7673AC6}"/>
    <cellStyle name="Millares 53 10 4 7" xfId="8350" xr:uid="{0EA6F2CB-21D4-4499-975A-F6A2FBD79F65}"/>
    <cellStyle name="Millares 53 10 5" xfId="5495" xr:uid="{E364D5FB-AE88-4A11-9234-7ABAEF9E22F3}"/>
    <cellStyle name="Millares 53 10 5 2" xfId="13696" xr:uid="{DFE523AE-557C-4D9C-8D59-7AC01A246A2D}"/>
    <cellStyle name="Millares 53 10 5 3" xfId="10964" xr:uid="{15920B0B-C097-415A-B123-48EA48701150}"/>
    <cellStyle name="Millares 53 10 5 4" xfId="16199" xr:uid="{71EF88B4-AEF4-4633-AD8C-B04D39CADECB}"/>
    <cellStyle name="Millares 53 10 5 5" xfId="18324" xr:uid="{56672E16-DA9C-49D6-A58B-18D91BE4D896}"/>
    <cellStyle name="Millares 53 10 5 6" xfId="8352" xr:uid="{03D2E946-6BCB-480F-80F2-4A40A3A2740F}"/>
    <cellStyle name="Millares 53 10 6" xfId="13689" xr:uid="{252F4C7B-CFF6-4336-813F-3D6015520F4F}"/>
    <cellStyle name="Millares 53 10 7" xfId="10957" xr:uid="{16D10A0B-71E5-44A3-A04F-AB50E8D985F8}"/>
    <cellStyle name="Millares 53 10 8" xfId="16192" xr:uid="{A21A983B-110E-4235-B202-9FB506955EE6}"/>
    <cellStyle name="Millares 53 10 9" xfId="18317" xr:uid="{BC24BA8F-782B-4489-89EA-86927E0939EE}"/>
    <cellStyle name="Millares 53 11" xfId="5496" xr:uid="{30EAA38E-8114-48A0-8C06-0EAC2371B914}"/>
    <cellStyle name="Millares 53 11 10" xfId="8353" xr:uid="{5B340209-671E-4347-82DB-6C13FBB2A335}"/>
    <cellStyle name="Millares 53 11 2" xfId="5497" xr:uid="{7D8AE794-83FA-4584-842A-211F61A2799D}"/>
    <cellStyle name="Millares 53 11 2 2" xfId="5498" xr:uid="{0F4CE8AA-A2FA-4426-BEBD-EA03A0E68390}"/>
    <cellStyle name="Millares 53 11 2 2 2" xfId="13699" xr:uid="{4DBB719C-61DB-4FC3-A3A3-997A8097D3B0}"/>
    <cellStyle name="Millares 53 11 2 2 3" xfId="10967" xr:uid="{2793D834-C3CD-4729-8CF7-B6C4122EAC79}"/>
    <cellStyle name="Millares 53 11 2 2 4" xfId="16202" xr:uid="{2AF8329A-BF19-48C8-B7B2-F456B2B3842C}"/>
    <cellStyle name="Millares 53 11 2 2 5" xfId="18327" xr:uid="{F140010B-9735-4328-BAA4-27A4E7E4E4C8}"/>
    <cellStyle name="Millares 53 11 2 2 6" xfId="8355" xr:uid="{BBBCBD88-1D47-4EE8-B8F0-6DADB34EB447}"/>
    <cellStyle name="Millares 53 11 2 3" xfId="13698" xr:uid="{4811A7B2-E43C-430E-A2F5-41F2A3943556}"/>
    <cellStyle name="Millares 53 11 2 4" xfId="10966" xr:uid="{53C25C97-9125-4B30-AC54-A8A2727A2475}"/>
    <cellStyle name="Millares 53 11 2 5" xfId="16201" xr:uid="{1FE008CE-F38E-4BF3-8251-A9E40FD3B0A3}"/>
    <cellStyle name="Millares 53 11 2 6" xfId="18326" xr:uid="{A29E19D7-5689-4807-94D3-9DC2CB2E09A3}"/>
    <cellStyle name="Millares 53 11 2 7" xfId="8354" xr:uid="{A8112E9D-F530-48D0-8679-ABA35C956D37}"/>
    <cellStyle name="Millares 53 11 3" xfId="5499" xr:uid="{22EDB8BA-0243-4CFD-85EA-05625AA03365}"/>
    <cellStyle name="Millares 53 11 3 2" xfId="5500" xr:uid="{7E471B77-B8DD-4D1D-92FC-DAD988E78075}"/>
    <cellStyle name="Millares 53 11 3 2 2" xfId="13701" xr:uid="{047ECB73-60C2-4128-954E-C68F55E3E9C9}"/>
    <cellStyle name="Millares 53 11 3 2 3" xfId="10969" xr:uid="{1A354E3B-AC78-4110-8438-E9BF55F8335D}"/>
    <cellStyle name="Millares 53 11 3 2 4" xfId="16204" xr:uid="{B97D9259-52DC-4539-85C7-5A0A12007B5E}"/>
    <cellStyle name="Millares 53 11 3 2 5" xfId="18329" xr:uid="{E6594507-FED4-418A-8615-75950104AF56}"/>
    <cellStyle name="Millares 53 11 3 2 6" xfId="8357" xr:uid="{80768CEE-2DD4-4FBB-AED6-0D6ED1B2963F}"/>
    <cellStyle name="Millares 53 11 3 3" xfId="13700" xr:uid="{BE857809-4116-484A-9BC9-0CC4DA1B900D}"/>
    <cellStyle name="Millares 53 11 3 4" xfId="10968" xr:uid="{BAD83E13-5BFD-4942-91EA-2083A8076721}"/>
    <cellStyle name="Millares 53 11 3 5" xfId="16203" xr:uid="{86C458E7-BE8C-43C8-9225-58CE9211D146}"/>
    <cellStyle name="Millares 53 11 3 6" xfId="18328" xr:uid="{CBAF853F-5D06-49E2-835A-EDCC0843A27F}"/>
    <cellStyle name="Millares 53 11 3 7" xfId="8356" xr:uid="{4FF135CF-0DE6-494F-8C15-A42A550986EE}"/>
    <cellStyle name="Millares 53 11 4" xfId="5501" xr:uid="{B322D01F-D113-4975-852E-740193CEA7E5}"/>
    <cellStyle name="Millares 53 11 4 2" xfId="5502" xr:uid="{9DE46B6F-FCC3-474C-B9A0-1201CD2D2DB7}"/>
    <cellStyle name="Millares 53 11 4 2 2" xfId="13703" xr:uid="{4C4D9BA7-09EE-4F6F-AD60-218FA4DE525E}"/>
    <cellStyle name="Millares 53 11 4 2 3" xfId="10971" xr:uid="{01C93506-423C-4F80-992D-8DD02EB8CF4D}"/>
    <cellStyle name="Millares 53 11 4 2 4" xfId="16206" xr:uid="{9058B194-53EB-48E2-91B9-9359A533C9D3}"/>
    <cellStyle name="Millares 53 11 4 2 5" xfId="18331" xr:uid="{3E385EE4-5EB1-478D-B10A-3DD23B13A3D6}"/>
    <cellStyle name="Millares 53 11 4 2 6" xfId="8359" xr:uid="{A024010B-3B60-487B-A6A7-CEB41DEC8D94}"/>
    <cellStyle name="Millares 53 11 4 3" xfId="13702" xr:uid="{EF201413-3ED6-4F15-99D4-005FA6693982}"/>
    <cellStyle name="Millares 53 11 4 4" xfId="10970" xr:uid="{9853182C-D426-480E-B055-AB1E18CA9F5D}"/>
    <cellStyle name="Millares 53 11 4 5" xfId="16205" xr:uid="{58BDFBE7-741D-47DC-A7D9-DB3AEBD062A0}"/>
    <cellStyle name="Millares 53 11 4 6" xfId="18330" xr:uid="{37E8C92D-BA89-4D64-A7A1-DDF8DF27F79D}"/>
    <cellStyle name="Millares 53 11 4 7" xfId="8358" xr:uid="{729A72B0-2D4E-45C0-9CEA-4262AD2E99D6}"/>
    <cellStyle name="Millares 53 11 5" xfId="5503" xr:uid="{8268E0D2-3961-445F-868B-FD7C9011901B}"/>
    <cellStyle name="Millares 53 11 5 2" xfId="13704" xr:uid="{B872CA76-FCA6-453B-885E-0C13A8ED8E5F}"/>
    <cellStyle name="Millares 53 11 5 3" xfId="10972" xr:uid="{7F04BB8A-9D35-47AE-AFA9-D587B591BD41}"/>
    <cellStyle name="Millares 53 11 5 4" xfId="16207" xr:uid="{D0F304DD-B06F-4ACA-B071-963A3FE98510}"/>
    <cellStyle name="Millares 53 11 5 5" xfId="18332" xr:uid="{71F4976A-B6D6-41E9-AD90-352E302C3E33}"/>
    <cellStyle name="Millares 53 11 5 6" xfId="8360" xr:uid="{8FCCE869-7738-43F4-8C06-A665CBB72E5A}"/>
    <cellStyle name="Millares 53 11 6" xfId="13697" xr:uid="{825E2D02-5914-4646-9A1D-C8157B56BF09}"/>
    <cellStyle name="Millares 53 11 7" xfId="10965" xr:uid="{346869BE-30CD-42C0-925B-398ABA3E4E80}"/>
    <cellStyle name="Millares 53 11 8" xfId="16200" xr:uid="{C50E980D-B0B5-4E24-9D56-71A0B5DAED98}"/>
    <cellStyle name="Millares 53 11 9" xfId="18325" xr:uid="{BF842D02-1F91-4C7A-A0B6-916199F025B2}"/>
    <cellStyle name="Millares 53 12" xfId="5504" xr:uid="{3D528F24-C3DE-40FC-B117-2F825E213035}"/>
    <cellStyle name="Millares 53 12 2" xfId="5505" xr:uid="{60869F86-C703-4182-974D-5DA04CAFA740}"/>
    <cellStyle name="Millares 53 12 2 2" xfId="13706" xr:uid="{6D045556-3612-417A-BB9B-64F34AE373CC}"/>
    <cellStyle name="Millares 53 12 2 3" xfId="10974" xr:uid="{F2C6460A-EC08-4020-83E6-2A113EEFD33D}"/>
    <cellStyle name="Millares 53 12 2 4" xfId="16209" xr:uid="{261C0634-7044-4C9C-AC36-5B808FC1E74F}"/>
    <cellStyle name="Millares 53 12 2 5" xfId="18334" xr:uid="{90DA4251-BBF2-4891-A7C3-123C2FEC60E1}"/>
    <cellStyle name="Millares 53 12 2 6" xfId="8362" xr:uid="{BA3E6247-3B8F-47E2-960B-B368BF58B12B}"/>
    <cellStyle name="Millares 53 12 3" xfId="13705" xr:uid="{230A2C66-EB11-4B8F-89DC-AE92BB7B74D7}"/>
    <cellStyle name="Millares 53 12 4" xfId="10973" xr:uid="{EACE8E88-A9FD-4C59-BB16-079DF1B3D6C3}"/>
    <cellStyle name="Millares 53 12 5" xfId="16208" xr:uid="{AD9EEA13-AD31-4F40-B713-D23E05CD8CA6}"/>
    <cellStyle name="Millares 53 12 6" xfId="18333" xr:uid="{5EF1E65E-47E8-4D24-B2D0-A42E80E9FD9D}"/>
    <cellStyle name="Millares 53 12 7" xfId="8361" xr:uid="{5B9E45B4-6563-4ACE-A11C-881A4791A99C}"/>
    <cellStyle name="Millares 53 13" xfId="5506" xr:uid="{23071DC1-C3DA-495A-9F66-433F3A11FDD3}"/>
    <cellStyle name="Millares 53 13 2" xfId="5507" xr:uid="{65E40F5E-0950-4D06-AE73-29220B04798B}"/>
    <cellStyle name="Millares 53 13 2 2" xfId="13708" xr:uid="{3A0E4FDB-5059-45D8-84C6-5FD1040C84F5}"/>
    <cellStyle name="Millares 53 13 2 3" xfId="10976" xr:uid="{0ED6FC71-A9DC-4AA4-AB73-A6A27BAF1B36}"/>
    <cellStyle name="Millares 53 13 2 4" xfId="16211" xr:uid="{2C71B672-738D-4AA2-85DD-277D18033AD9}"/>
    <cellStyle name="Millares 53 13 2 5" xfId="18336" xr:uid="{445D4B9C-B4B2-43C2-846E-D0367747A1DA}"/>
    <cellStyle name="Millares 53 13 2 6" xfId="8364" xr:uid="{770EAB38-0751-4077-82FD-8C421F3775B4}"/>
    <cellStyle name="Millares 53 13 3" xfId="13707" xr:uid="{7DCA75A6-BFA8-4BA5-9C2E-F527AEBAFDE3}"/>
    <cellStyle name="Millares 53 13 4" xfId="10975" xr:uid="{96FA78A0-7A74-4DB8-A921-BF93DE7A6089}"/>
    <cellStyle name="Millares 53 13 5" xfId="16210" xr:uid="{8F25254B-D529-4D07-BAF5-4D524B7F0804}"/>
    <cellStyle name="Millares 53 13 6" xfId="18335" xr:uid="{0AE5101C-4C2A-44A3-A34D-A94D2E77DD72}"/>
    <cellStyle name="Millares 53 13 7" xfId="8363" xr:uid="{584D726B-B288-4043-8289-184EBD70277D}"/>
    <cellStyle name="Millares 53 14" xfId="5508" xr:uid="{187D946E-4E99-403B-B379-461B7A772950}"/>
    <cellStyle name="Millares 53 14 2" xfId="13709" xr:uid="{3CB65535-0D04-420A-B899-78BB061C6C6A}"/>
    <cellStyle name="Millares 53 14 3" xfId="10977" xr:uid="{CD403A0B-6501-419F-BAB1-D6C714524CCD}"/>
    <cellStyle name="Millares 53 14 4" xfId="16212" xr:uid="{3B52AC21-8630-4F47-8090-3DC488ADD013}"/>
    <cellStyle name="Millares 53 14 5" xfId="18337" xr:uid="{E335194B-152D-44BB-9E11-4093DF3765BB}"/>
    <cellStyle name="Millares 53 14 6" xfId="8365" xr:uid="{2E8F8087-F79A-47CC-82D4-9DBDB9D4D3BB}"/>
    <cellStyle name="Millares 53 15" xfId="5509" xr:uid="{1AC4A460-8B7B-4D96-90E1-CB4CB0EC741B}"/>
    <cellStyle name="Millares 53 15 2" xfId="13710" xr:uid="{133C7BC4-A2CA-4626-95A4-2A73B3D772A4}"/>
    <cellStyle name="Millares 53 15 3" xfId="10978" xr:uid="{332EF8C7-EA58-4DB1-962A-19A463B53842}"/>
    <cellStyle name="Millares 53 15 4" xfId="16213" xr:uid="{D69815D6-76CC-4C43-B969-492F9FDAF750}"/>
    <cellStyle name="Millares 53 15 5" xfId="18338" xr:uid="{52CBF82E-4882-4842-B013-86807E37D45A}"/>
    <cellStyle name="Millares 53 15 6" xfId="8366" xr:uid="{3D1A719E-7234-45E1-92AC-0A61159AB243}"/>
    <cellStyle name="Millares 53 16" xfId="5510" xr:uid="{4482C76D-4FAA-4AE5-A52E-C9EAC5F827D2}"/>
    <cellStyle name="Millares 53 16 2" xfId="13711" xr:uid="{4B92B8F3-9861-4335-A198-E6320AE2D77A}"/>
    <cellStyle name="Millares 53 16 3" xfId="12587" xr:uid="{C8E8DC25-4C47-4DDB-B367-AC051EBBA827}"/>
    <cellStyle name="Millares 53 16 4" xfId="18339" xr:uid="{ACF91AFB-AEEE-444B-8FEE-4907482822C7}"/>
    <cellStyle name="Millares 53 16 5" xfId="8367" xr:uid="{C4D854F4-16A3-41E6-9ECA-FD823907C405}"/>
    <cellStyle name="Millares 53 17" xfId="7263" xr:uid="{157D33F3-B7EB-4D05-978A-487A1AC92E62}"/>
    <cellStyle name="Millares 53 17 2" xfId="13712" xr:uid="{24AD05B1-CABF-47D9-9802-72A82532EDFE}"/>
    <cellStyle name="Millares 53 17 3" xfId="20071" xr:uid="{167B82C6-BD30-4CC2-A7B6-B30C297C12DD}"/>
    <cellStyle name="Millares 53 17 4" xfId="8368" xr:uid="{0C65E500-FE5C-43A4-95B6-DA8B6411DEE1}"/>
    <cellStyle name="Millares 53 18" xfId="8369" xr:uid="{B1C519D3-0CDC-4923-B617-57C63413B56E}"/>
    <cellStyle name="Millares 53 18 2" xfId="13713" xr:uid="{6E271E58-145A-4ECF-B072-D0BF4D6D211D}"/>
    <cellStyle name="Millares 53 19" xfId="13688" xr:uid="{F98996E8-5BBB-42F7-838F-6DF102207089}"/>
    <cellStyle name="Millares 53 2" xfId="5511" xr:uid="{80A893CA-1901-4FCD-A3A5-D4763441656C}"/>
    <cellStyle name="Millares 53 2 10" xfId="7393" xr:uid="{264E091D-1895-4DF3-B40E-CF8C2A9A31A2}"/>
    <cellStyle name="Millares 53 2 10 2" xfId="13715" xr:uid="{5DC9BE09-6F06-451D-B650-CD0CEA3F8B3A}"/>
    <cellStyle name="Millares 53 2 10 3" xfId="20173" xr:uid="{0FCFEBC4-1503-4A07-8631-9A252995AAD9}"/>
    <cellStyle name="Millares 53 2 10 4" xfId="8371" xr:uid="{19917C06-242B-4BE6-975C-9EE49601E748}"/>
    <cellStyle name="Millares 53 2 11" xfId="8372" xr:uid="{B171E736-B4A7-4EAC-8587-6F421A5417F3}"/>
    <cellStyle name="Millares 53 2 11 2" xfId="13716" xr:uid="{1B833F23-EDD0-400A-9EBA-30F10010AC9A}"/>
    <cellStyle name="Millares 53 2 12" xfId="13714" xr:uid="{FD3E7CB6-6C52-40A7-8DDA-484DC5C22665}"/>
    <cellStyle name="Millares 53 2 13" xfId="10979" xr:uid="{367ED042-3FB7-4102-82FA-4ACA5E3713D8}"/>
    <cellStyle name="Millares 53 2 14" xfId="16214" xr:uid="{2E20D7B5-3243-4683-AB3C-78E110DD6362}"/>
    <cellStyle name="Millares 53 2 15" xfId="18340" xr:uid="{3A1467A4-8373-4669-B049-82840DC4668F}"/>
    <cellStyle name="Millares 53 2 16" xfId="8370" xr:uid="{6C7F54EC-9B04-43DE-9176-B2FF3926B876}"/>
    <cellStyle name="Millares 53 2 2" xfId="5512" xr:uid="{CDBF329F-686F-4CA1-B5A9-851A60FBF125}"/>
    <cellStyle name="Millares 53 2 2 2" xfId="5513" xr:uid="{E03A0E82-9E83-4F69-B937-770BF7173F24}"/>
    <cellStyle name="Millares 53 2 2 2 2" xfId="13718" xr:uid="{B91CAFA7-8451-4172-8A07-8FABA38E4DDC}"/>
    <cellStyle name="Millares 53 2 2 2 3" xfId="10981" xr:uid="{B0322E77-A431-4AF3-A07C-806FBAF99FCF}"/>
    <cellStyle name="Millares 53 2 2 2 4" xfId="16216" xr:uid="{FB3A7D6C-F159-4C22-9564-543518492804}"/>
    <cellStyle name="Millares 53 2 2 2 5" xfId="18342" xr:uid="{E1A8E15B-F0D9-4D6B-81D7-DAB266FEA548}"/>
    <cellStyle name="Millares 53 2 2 2 6" xfId="8374" xr:uid="{FC61ABDF-5D8A-42E0-9E21-B7D946169D52}"/>
    <cellStyle name="Millares 53 2 2 3" xfId="13717" xr:uid="{042E42A1-77E1-4517-9141-05514D150E69}"/>
    <cellStyle name="Millares 53 2 2 4" xfId="10980" xr:uid="{D2C5F1B3-F057-4D47-A4D6-4F6A525808B6}"/>
    <cellStyle name="Millares 53 2 2 5" xfId="16215" xr:uid="{60633338-75D0-4F3E-8ED6-25C0F167EB73}"/>
    <cellStyle name="Millares 53 2 2 6" xfId="18341" xr:uid="{8C12BDDC-FE26-47A7-B1AC-A5FD2BBE4518}"/>
    <cellStyle name="Millares 53 2 2 7" xfId="8373" xr:uid="{442F98AE-A5C1-4A49-B6C9-C080DF731975}"/>
    <cellStyle name="Millares 53 2 3" xfId="5514" xr:uid="{5AF8FC26-791D-448F-8248-6C8C54A17383}"/>
    <cellStyle name="Millares 53 2 3 2" xfId="5515" xr:uid="{99829F83-1668-4E58-BF0D-08F808AE8631}"/>
    <cellStyle name="Millares 53 2 3 2 2" xfId="5516" xr:uid="{ED081501-97F2-40D4-8187-ACD105A7B821}"/>
    <cellStyle name="Millares 53 2 3 2 2 2" xfId="13721" xr:uid="{A119270E-31FC-4D90-A3AB-E23F97EB85D1}"/>
    <cellStyle name="Millares 53 2 3 2 2 3" xfId="10984" xr:uid="{FC49B1D4-5089-43C4-B5A1-0EF5EF4D7315}"/>
    <cellStyle name="Millares 53 2 3 2 2 4" xfId="16219" xr:uid="{A494B24E-000E-433B-9E71-1B7E9EDBEBA4}"/>
    <cellStyle name="Millares 53 2 3 2 2 5" xfId="18345" xr:uid="{51A7D08D-D1B4-414D-B23B-52020F27A326}"/>
    <cellStyle name="Millares 53 2 3 2 2 6" xfId="8377" xr:uid="{942A2CED-E85F-4249-B426-38EA184518AC}"/>
    <cellStyle name="Millares 53 2 3 2 3" xfId="13720" xr:uid="{4D3ED8D1-C634-43CA-9AFD-71D44D15BA40}"/>
    <cellStyle name="Millares 53 2 3 2 4" xfId="10983" xr:uid="{8942B2AE-398A-46C7-894B-1079F96CAB18}"/>
    <cellStyle name="Millares 53 2 3 2 5" xfId="16218" xr:uid="{5162A522-AF90-4F01-B445-04575C0FCF89}"/>
    <cellStyle name="Millares 53 2 3 2 6" xfId="18344" xr:uid="{302C425C-5D08-43EE-BE0D-4185A103A7CF}"/>
    <cellStyle name="Millares 53 2 3 2 7" xfId="8376" xr:uid="{D1D5B520-9F1E-4BAD-B94E-177D8613C371}"/>
    <cellStyle name="Millares 53 2 3 3" xfId="5517" xr:uid="{0B430C2C-D8ED-44AE-B6AD-B2716D25CB19}"/>
    <cellStyle name="Millares 53 2 3 3 2" xfId="13722" xr:uid="{70558ECC-DBD4-4D3D-8AB9-3A7F9BAF330F}"/>
    <cellStyle name="Millares 53 2 3 3 3" xfId="10985" xr:uid="{462A952C-3AF8-4104-8B6E-20815C2C1615}"/>
    <cellStyle name="Millares 53 2 3 3 4" xfId="16220" xr:uid="{D0C8EE48-191E-4CFB-8CB8-1FB78B5F95D1}"/>
    <cellStyle name="Millares 53 2 3 3 5" xfId="18346" xr:uid="{F37DDCA0-D086-488D-B344-17EECD8274A6}"/>
    <cellStyle name="Millares 53 2 3 3 6" xfId="8378" xr:uid="{1ACF86C7-8B0F-4D5A-8C0D-935C1380D29C}"/>
    <cellStyle name="Millares 53 2 3 4" xfId="13719" xr:uid="{62C0C7C6-D402-4814-9EC3-48E56EF4ABEC}"/>
    <cellStyle name="Millares 53 2 3 5" xfId="10982" xr:uid="{2C1D8ED4-D04E-4ABF-959A-C060612322D9}"/>
    <cellStyle name="Millares 53 2 3 6" xfId="16217" xr:uid="{EABF2600-533C-4F61-9EDE-3E5BDB087945}"/>
    <cellStyle name="Millares 53 2 3 7" xfId="18343" xr:uid="{F250D55D-16B9-49B5-A4AE-0A906A230F02}"/>
    <cellStyle name="Millares 53 2 3 8" xfId="8375" xr:uid="{A3864D3A-600A-4A13-B7F5-5C6D36878D27}"/>
    <cellStyle name="Millares 53 2 4" xfId="5518" xr:uid="{6163BE53-81F2-464E-84AB-DF0078725830}"/>
    <cellStyle name="Millares 53 2 4 2" xfId="5519" xr:uid="{41C4F634-584F-481E-A23D-C01CCC5D4F97}"/>
    <cellStyle name="Millares 53 2 4 2 2" xfId="13724" xr:uid="{23663913-A370-4BBC-B1D1-E753826F9885}"/>
    <cellStyle name="Millares 53 2 4 2 3" xfId="10987" xr:uid="{4B81B575-E831-4C8C-9DEB-B469F4D9F8A8}"/>
    <cellStyle name="Millares 53 2 4 2 4" xfId="16222" xr:uid="{7231CBCA-6F78-439E-B403-7F6ADED661B3}"/>
    <cellStyle name="Millares 53 2 4 2 5" xfId="18348" xr:uid="{38B0E211-B780-454B-8415-6C47775FCFA1}"/>
    <cellStyle name="Millares 53 2 4 2 6" xfId="8380" xr:uid="{3003E9B6-04FC-40DD-B094-B9445C64F832}"/>
    <cellStyle name="Millares 53 2 4 3" xfId="13723" xr:uid="{D27AE589-46CF-44EB-AB08-96822561C677}"/>
    <cellStyle name="Millares 53 2 4 4" xfId="10986" xr:uid="{98CA5887-322A-42D4-A12B-48EADC34517F}"/>
    <cellStyle name="Millares 53 2 4 5" xfId="16221" xr:uid="{D9A874BD-DD09-4CFF-9540-73531B7C8CE1}"/>
    <cellStyle name="Millares 53 2 4 6" xfId="18347" xr:uid="{4A83D56A-A287-40E7-AD7C-763B359110C1}"/>
    <cellStyle name="Millares 53 2 4 7" xfId="8379" xr:uid="{077CBD1F-1E95-4E2D-8636-60C8117CD610}"/>
    <cellStyle name="Millares 53 2 5" xfId="5520" xr:uid="{F2416526-9B48-4063-A83E-F5E75D72B1BC}"/>
    <cellStyle name="Millares 53 2 5 2" xfId="5521" xr:uid="{21FE895E-60DB-4FE7-BA61-FCD3BA2CA2C7}"/>
    <cellStyle name="Millares 53 2 5 2 2" xfId="13726" xr:uid="{EA5183AE-7258-478F-8A1F-297D9215B2F5}"/>
    <cellStyle name="Millares 53 2 5 2 3" xfId="10989" xr:uid="{6A0AC424-3E4C-4BE4-A3F6-94F566A3299F}"/>
    <cellStyle name="Millares 53 2 5 2 4" xfId="16224" xr:uid="{C590D799-6705-4FF7-AC32-DB154C659339}"/>
    <cellStyle name="Millares 53 2 5 2 5" xfId="18350" xr:uid="{7A86B68E-7515-4B37-BF4D-98D41332C048}"/>
    <cellStyle name="Millares 53 2 5 2 6" xfId="8382" xr:uid="{EF9E409E-DB84-4D9E-A2A4-5AFC44AF41A9}"/>
    <cellStyle name="Millares 53 2 5 3" xfId="13725" xr:uid="{18D32331-9910-4AAD-AC7A-28C59589CCFF}"/>
    <cellStyle name="Millares 53 2 5 4" xfId="10988" xr:uid="{0D8C0476-96E5-405F-9D43-1994E3DBD52D}"/>
    <cellStyle name="Millares 53 2 5 5" xfId="16223" xr:uid="{0A12DAA1-FC8B-4238-B399-B1F916B19D48}"/>
    <cellStyle name="Millares 53 2 5 6" xfId="18349" xr:uid="{E8952AA3-2710-44CD-8843-D4A24A5DB5D4}"/>
    <cellStyle name="Millares 53 2 5 7" xfId="8381" xr:uid="{A37E397F-D831-45EE-8487-D43F24EA39A5}"/>
    <cellStyle name="Millares 53 2 6" xfId="5522" xr:uid="{5321F363-2C17-4BED-903B-5B9A2CA4388B}"/>
    <cellStyle name="Millares 53 2 6 2" xfId="13727" xr:uid="{6EE1FBCF-EEE6-417A-8214-94700CBE938B}"/>
    <cellStyle name="Millares 53 2 6 3" xfId="10990" xr:uid="{F21869C3-6280-4B3E-BE1D-D02230CD2BE4}"/>
    <cellStyle name="Millares 53 2 6 4" xfId="16225" xr:uid="{98B3280E-5418-4C55-B318-C0419F221FD6}"/>
    <cellStyle name="Millares 53 2 6 5" xfId="18351" xr:uid="{0935B796-AAB9-41AE-8220-29558792F07A}"/>
    <cellStyle name="Millares 53 2 6 6" xfId="8383" xr:uid="{4BD40625-FF67-4581-BBB2-86414825320C}"/>
    <cellStyle name="Millares 53 2 7" xfId="5523" xr:uid="{9CB78162-3108-4833-850D-8826E39E0DBE}"/>
    <cellStyle name="Millares 53 2 7 2" xfId="13728" xr:uid="{819F5A44-AB81-43AE-BB62-4B8CE10C2911}"/>
    <cellStyle name="Millares 53 2 7 3" xfId="10991" xr:uid="{F8A0DC5D-EA98-4B98-BF7E-D0706D586121}"/>
    <cellStyle name="Millares 53 2 7 4" xfId="16226" xr:uid="{57D116AA-29B8-4FB0-818C-2C203EFE598A}"/>
    <cellStyle name="Millares 53 2 7 5" xfId="18352" xr:uid="{76A312D9-9AA8-4444-9CCC-C96915087601}"/>
    <cellStyle name="Millares 53 2 7 6" xfId="8384" xr:uid="{812E99D0-E576-489C-A573-A275F38FE04D}"/>
    <cellStyle name="Millares 53 2 8" xfId="5524" xr:uid="{6C587CDC-E1B9-48E0-93F0-36A5FEFBCC9C}"/>
    <cellStyle name="Millares 53 2 8 2" xfId="13729" xr:uid="{7DBD6434-0A44-4A9C-8EC0-76E9CA428D28}"/>
    <cellStyle name="Millares 53 2 8 3" xfId="10992" xr:uid="{B9876798-32A3-42B2-A81A-2611BC2C449D}"/>
    <cellStyle name="Millares 53 2 8 4" xfId="16227" xr:uid="{BB092F98-6485-48C6-8332-8ED5908CD8FC}"/>
    <cellStyle name="Millares 53 2 8 5" xfId="18353" xr:uid="{304E9E0F-96EF-4B8C-9BF2-392991EB4434}"/>
    <cellStyle name="Millares 53 2 8 6" xfId="8385" xr:uid="{6C8892B1-154B-44E3-BA1C-56535D8C2C63}"/>
    <cellStyle name="Millares 53 2 9" xfId="5525" xr:uid="{2FFB4D01-0270-46D3-BF29-4B57AAE8CD1F}"/>
    <cellStyle name="Millares 53 2 9 2" xfId="13730" xr:uid="{D2BF6332-CE38-4617-BB4D-1EFECB802B27}"/>
    <cellStyle name="Millares 53 2 9 3" xfId="12588" xr:uid="{921ED1F8-1914-496F-A0FA-2DA3B7E519CB}"/>
    <cellStyle name="Millares 53 2 9 4" xfId="18354" xr:uid="{176ED704-F191-4162-BC38-71D213D370E0}"/>
    <cellStyle name="Millares 53 2 9 5" xfId="8386" xr:uid="{3641D739-BF2F-4AED-BF84-1FB2648600FF}"/>
    <cellStyle name="Millares 53 20" xfId="10956" xr:uid="{05D53EB4-BC9A-495F-B81C-3ABDDB16A989}"/>
    <cellStyle name="Millares 53 21" xfId="16191" xr:uid="{E6F80703-8F2A-4DE8-B80A-1984831F098C}"/>
    <cellStyle name="Millares 53 22" xfId="18316" xr:uid="{09D5D5B4-EBC4-4A3E-BAD2-5964E6A7C361}"/>
    <cellStyle name="Millares 53 23" xfId="8344" xr:uid="{8F51CA34-14B1-4A68-ACF4-4B83A13B5749}"/>
    <cellStyle name="Millares 53 3" xfId="5526" xr:uid="{A7DBFA90-54CA-4ADB-9061-E240DBBA0ED0}"/>
    <cellStyle name="Millares 53 3 10" xfId="8387" xr:uid="{7A6508E8-3D1C-4C17-AAA2-EA24E14EADBE}"/>
    <cellStyle name="Millares 53 3 2" xfId="5527" xr:uid="{1B40DD58-7D44-481E-9917-59F894666DC0}"/>
    <cellStyle name="Millares 53 3 2 2" xfId="5528" xr:uid="{84351837-32E1-4099-86B3-E92A01A1F3CB}"/>
    <cellStyle name="Millares 53 3 2 2 2" xfId="13733" xr:uid="{83CEA464-2F22-4387-A853-B203B730088B}"/>
    <cellStyle name="Millares 53 3 2 2 3" xfId="10995" xr:uid="{2E75C84B-85CA-4BAE-A74D-D131995365B5}"/>
    <cellStyle name="Millares 53 3 2 2 4" xfId="16230" xr:uid="{D1F2C42D-B218-4A19-9C53-497836CEBFE9}"/>
    <cellStyle name="Millares 53 3 2 2 5" xfId="18357" xr:uid="{F5FA8A70-A69B-48FA-8934-BC6F3B06A2EB}"/>
    <cellStyle name="Millares 53 3 2 2 6" xfId="8389" xr:uid="{7A89268A-CC54-4BDC-BA84-FEF262548389}"/>
    <cellStyle name="Millares 53 3 2 3" xfId="13732" xr:uid="{3FEF4C95-D4CD-4C40-B7CB-8FD51B64AA98}"/>
    <cellStyle name="Millares 53 3 2 4" xfId="10994" xr:uid="{78EA88B8-2970-4F2C-A2AD-6B16A3AF3BF6}"/>
    <cellStyle name="Millares 53 3 2 5" xfId="16229" xr:uid="{8E5C757E-3C0D-4E1B-BD65-F3D3574129FF}"/>
    <cellStyle name="Millares 53 3 2 6" xfId="18356" xr:uid="{7CEBC433-7DB6-40C9-A65D-ED0CEE35A1C7}"/>
    <cellStyle name="Millares 53 3 2 7" xfId="8388" xr:uid="{FE6763D2-B829-4738-B3A3-972DB26F2235}"/>
    <cellStyle name="Millares 53 3 3" xfId="5529" xr:uid="{FFD83B46-A550-4AA3-9C72-AEF84CF48AC6}"/>
    <cellStyle name="Millares 53 3 3 2" xfId="5530" xr:uid="{D5FAD167-5E50-48F2-9382-3033604DE248}"/>
    <cellStyle name="Millares 53 3 3 2 2" xfId="13735" xr:uid="{D96E134A-286A-4A36-8CAC-35302ECA4E3B}"/>
    <cellStyle name="Millares 53 3 3 2 3" xfId="10997" xr:uid="{9CF1E57D-46EE-48C4-88AF-FF5833F5C7E8}"/>
    <cellStyle name="Millares 53 3 3 2 4" xfId="16232" xr:uid="{E11B0E99-6375-4740-B10A-A3C2C0F62A0B}"/>
    <cellStyle name="Millares 53 3 3 2 5" xfId="18359" xr:uid="{0C5D4E03-CFEE-4B52-BCB8-C909CA39B52A}"/>
    <cellStyle name="Millares 53 3 3 2 6" xfId="8391" xr:uid="{23A332FD-3DA3-4475-9C0A-1098468E0715}"/>
    <cellStyle name="Millares 53 3 3 3" xfId="13734" xr:uid="{3F819D5A-6A3E-41E2-8EE7-B2988687A1A2}"/>
    <cellStyle name="Millares 53 3 3 4" xfId="10996" xr:uid="{CFEA4492-585C-4139-B804-CF35CAD035AD}"/>
    <cellStyle name="Millares 53 3 3 5" xfId="16231" xr:uid="{FB9D4C4D-8929-4A13-93F8-E0B5A011F606}"/>
    <cellStyle name="Millares 53 3 3 6" xfId="18358" xr:uid="{342BF5AF-4CBF-4629-83C7-FEBF46F0C5DF}"/>
    <cellStyle name="Millares 53 3 3 7" xfId="8390" xr:uid="{6BC622B4-80C8-4FEC-AFB8-F7EF7D695B82}"/>
    <cellStyle name="Millares 53 3 4" xfId="5531" xr:uid="{884E3F5A-06ED-4549-A22B-9B20475469D9}"/>
    <cellStyle name="Millares 53 3 4 2" xfId="5532" xr:uid="{835FAE6C-AF81-4610-8C7B-1FC54952F67C}"/>
    <cellStyle name="Millares 53 3 4 2 2" xfId="13737" xr:uid="{DEC65AD3-0D25-4F88-8CC2-D6817A46CAB2}"/>
    <cellStyle name="Millares 53 3 4 2 3" xfId="10999" xr:uid="{DB4CD7E5-F19E-4027-BEAB-9E41D875EF83}"/>
    <cellStyle name="Millares 53 3 4 2 4" xfId="16234" xr:uid="{D53196AC-77CC-4275-BE00-7D1881A76E0B}"/>
    <cellStyle name="Millares 53 3 4 2 5" xfId="18361" xr:uid="{AC44D783-757A-4E1D-9A86-F0097B248415}"/>
    <cellStyle name="Millares 53 3 4 2 6" xfId="8393" xr:uid="{1BB59B85-AC99-454E-AC73-34F784B573B6}"/>
    <cellStyle name="Millares 53 3 4 3" xfId="13736" xr:uid="{54BACCCA-FBCE-4AAB-A12E-D81CAA1E1AB5}"/>
    <cellStyle name="Millares 53 3 4 4" xfId="10998" xr:uid="{5EB24267-FF93-418C-AEC3-21BD947C7333}"/>
    <cellStyle name="Millares 53 3 4 5" xfId="16233" xr:uid="{4BFB7822-C1C7-478F-88EF-DCAEE5D5FA9E}"/>
    <cellStyle name="Millares 53 3 4 6" xfId="18360" xr:uid="{41384CB9-5C74-4585-A92D-45D42DA095FA}"/>
    <cellStyle name="Millares 53 3 4 7" xfId="8392" xr:uid="{957D198B-3BA5-4752-AABD-636E4C0B2E34}"/>
    <cellStyle name="Millares 53 3 5" xfId="5533" xr:uid="{EB11EF7E-3E06-4A8C-B1B7-87E00F7EACFF}"/>
    <cellStyle name="Millares 53 3 5 2" xfId="13738" xr:uid="{EE892148-6CDF-4D52-8576-6106BE837A72}"/>
    <cellStyle name="Millares 53 3 5 3" xfId="11000" xr:uid="{261BA289-5921-48C1-BF37-FAC4DAC7940C}"/>
    <cellStyle name="Millares 53 3 5 4" xfId="16235" xr:uid="{D441DBA3-7F9F-4C6F-BE0B-E459557C7311}"/>
    <cellStyle name="Millares 53 3 5 5" xfId="18362" xr:uid="{A001FB37-EB7B-473A-812C-00EE77529EF8}"/>
    <cellStyle name="Millares 53 3 5 6" xfId="8394" xr:uid="{7D04DF4F-B5ED-4302-ADF4-CD9AAFF06DED}"/>
    <cellStyle name="Millares 53 3 6" xfId="13731" xr:uid="{E2344CE3-84C8-4AD7-B83D-EF2B51D413BB}"/>
    <cellStyle name="Millares 53 3 7" xfId="10993" xr:uid="{CD8454C1-E36A-44B7-812F-1CA5DA0AAC07}"/>
    <cellStyle name="Millares 53 3 8" xfId="16228" xr:uid="{E9A516EC-71C9-4165-8568-B1B9B6EDC161}"/>
    <cellStyle name="Millares 53 3 9" xfId="18355" xr:uid="{C0C1BFF2-FDF0-4431-BB1E-9BEE615FBF22}"/>
    <cellStyle name="Millares 53 4" xfId="5534" xr:uid="{7994A316-5250-4866-8688-2E2EF5299BAE}"/>
    <cellStyle name="Millares 53 4 10" xfId="8395" xr:uid="{14711A0D-1688-4A6F-8B1E-2A3135C08651}"/>
    <cellStyle name="Millares 53 4 2" xfId="5535" xr:uid="{16C82578-C3D6-4A70-AE40-98E1000E6587}"/>
    <cellStyle name="Millares 53 4 2 2" xfId="5536" xr:uid="{4375E496-22D2-4B03-A8C2-E50E31E65643}"/>
    <cellStyle name="Millares 53 4 2 2 2" xfId="13741" xr:uid="{1CED27F5-4DE9-45C4-90F0-1483C22A6032}"/>
    <cellStyle name="Millares 53 4 2 2 3" xfId="11003" xr:uid="{A71A3C5C-4A43-4048-BB33-D3280AE8C247}"/>
    <cellStyle name="Millares 53 4 2 2 4" xfId="16238" xr:uid="{CC8F9936-A26B-4BA3-B845-7CD8311DD512}"/>
    <cellStyle name="Millares 53 4 2 2 5" xfId="18365" xr:uid="{F42A6002-C614-4F06-A8A9-D86B11B69A36}"/>
    <cellStyle name="Millares 53 4 2 2 6" xfId="8397" xr:uid="{25CE2157-2DBD-44AD-B6C6-9003CFE9F8FA}"/>
    <cellStyle name="Millares 53 4 2 3" xfId="13740" xr:uid="{87042F32-151B-4E7C-AD79-3C6A3C261873}"/>
    <cellStyle name="Millares 53 4 2 4" xfId="11002" xr:uid="{CA2F8E83-7FE1-4652-A076-D32B515399C8}"/>
    <cellStyle name="Millares 53 4 2 5" xfId="16237" xr:uid="{57808212-CDF7-4B77-80F4-B6EE19B62B25}"/>
    <cellStyle name="Millares 53 4 2 6" xfId="18364" xr:uid="{BF220307-04D4-4EDE-B3D1-22C932C607DB}"/>
    <cellStyle name="Millares 53 4 2 7" xfId="8396" xr:uid="{925A3837-E705-442D-AFA3-5BA536B8A102}"/>
    <cellStyle name="Millares 53 4 3" xfId="5537" xr:uid="{F0AFDF3D-87C4-439E-9B66-90C3FF4189CD}"/>
    <cellStyle name="Millares 53 4 3 2" xfId="5538" xr:uid="{1ECEA372-4DE7-4BF8-B1BF-51EA5783F754}"/>
    <cellStyle name="Millares 53 4 3 2 2" xfId="13743" xr:uid="{BB7E4FE1-27A7-4759-B83F-6597F5FF9C29}"/>
    <cellStyle name="Millares 53 4 3 2 3" xfId="11005" xr:uid="{23ECA5D4-657B-4378-B177-DA67B40355A9}"/>
    <cellStyle name="Millares 53 4 3 2 4" xfId="16240" xr:uid="{977A1F4E-E2E7-469B-B463-CF10D6671693}"/>
    <cellStyle name="Millares 53 4 3 2 5" xfId="18367" xr:uid="{467DC037-5683-4E7D-9986-941E664DE271}"/>
    <cellStyle name="Millares 53 4 3 2 6" xfId="8399" xr:uid="{F38EA7AA-ECC8-417D-8A40-4018C757BE7E}"/>
    <cellStyle name="Millares 53 4 3 3" xfId="13742" xr:uid="{92E317E6-9399-48C4-86A2-FC9242DB23C3}"/>
    <cellStyle name="Millares 53 4 3 4" xfId="11004" xr:uid="{35CF0F3B-EBD1-4F19-B9DD-43C5DC37F10D}"/>
    <cellStyle name="Millares 53 4 3 5" xfId="16239" xr:uid="{0AD4E1F4-9DA0-4919-8FA4-676DBF2D5E1B}"/>
    <cellStyle name="Millares 53 4 3 6" xfId="18366" xr:uid="{E6813470-939A-40EA-B484-DE48BD4CD319}"/>
    <cellStyle name="Millares 53 4 3 7" xfId="8398" xr:uid="{E0364876-33C7-4CD9-B2FE-1A96C965F0C2}"/>
    <cellStyle name="Millares 53 4 4" xfId="5539" xr:uid="{0C18717E-56EB-43ED-93E6-020505E5E09D}"/>
    <cellStyle name="Millares 53 4 4 2" xfId="5540" xr:uid="{B2C15EE5-2860-4604-B190-E22EFD5B7E28}"/>
    <cellStyle name="Millares 53 4 4 2 2" xfId="13745" xr:uid="{A0CE5E8E-63B3-460F-8C9B-DF8E00336E46}"/>
    <cellStyle name="Millares 53 4 4 2 3" xfId="11007" xr:uid="{2A8C4E32-9FC7-4B8B-BE4E-D344F6182909}"/>
    <cellStyle name="Millares 53 4 4 2 4" xfId="16242" xr:uid="{EC022BB2-B84F-40AB-924C-EAFE56410AFF}"/>
    <cellStyle name="Millares 53 4 4 2 5" xfId="18369" xr:uid="{34D18DD4-1425-4357-A946-9A204391B4EE}"/>
    <cellStyle name="Millares 53 4 4 2 6" xfId="8401" xr:uid="{E21FF8AA-1864-48DB-BF5D-1DE58F3DFB65}"/>
    <cellStyle name="Millares 53 4 4 3" xfId="13744" xr:uid="{504DFAFB-A1ED-470E-B27D-8EBFAE800AB0}"/>
    <cellStyle name="Millares 53 4 4 4" xfId="11006" xr:uid="{C2F3B476-4D1A-451F-A33F-05DDC08020F3}"/>
    <cellStyle name="Millares 53 4 4 5" xfId="16241" xr:uid="{F9035D2F-CF00-4B07-B3E9-A1E2252756B5}"/>
    <cellStyle name="Millares 53 4 4 6" xfId="18368" xr:uid="{E04B21D4-21A4-4F0E-A30F-AE9E177D36D3}"/>
    <cellStyle name="Millares 53 4 4 7" xfId="8400" xr:uid="{C4234356-2183-48EC-A5F9-D3774E3F5474}"/>
    <cellStyle name="Millares 53 4 5" xfId="5541" xr:uid="{6CD88070-94CB-4A19-AE61-29E9493491CD}"/>
    <cellStyle name="Millares 53 4 5 2" xfId="13746" xr:uid="{A21D7885-9537-466E-8ADB-A8B1637D372F}"/>
    <cellStyle name="Millares 53 4 5 3" xfId="11008" xr:uid="{09BC8A32-E215-4ADB-93E5-5AD8CCF54172}"/>
    <cellStyle name="Millares 53 4 5 4" xfId="16243" xr:uid="{4216B5C9-E3EE-4279-8E17-50C8C9212EA6}"/>
    <cellStyle name="Millares 53 4 5 5" xfId="18370" xr:uid="{4E803C0C-E52E-4E0D-B808-BBE679E7F439}"/>
    <cellStyle name="Millares 53 4 5 6" xfId="8402" xr:uid="{64C080FE-CD24-4A65-949C-7ED3E2698E6B}"/>
    <cellStyle name="Millares 53 4 6" xfId="13739" xr:uid="{A12BFEE2-B335-4D8E-B004-3C50188E1AE6}"/>
    <cellStyle name="Millares 53 4 7" xfId="11001" xr:uid="{C810DD01-7C15-4E67-B04E-6960A4658800}"/>
    <cellStyle name="Millares 53 4 8" xfId="16236" xr:uid="{047DA4E7-7864-4AA4-9CC4-FF061B4C5B6B}"/>
    <cellStyle name="Millares 53 4 9" xfId="18363" xr:uid="{0C55FEBE-22DF-481D-882A-9673652A79EF}"/>
    <cellStyle name="Millares 53 5" xfId="5542" xr:uid="{DBD7AD0A-4775-4F33-A41C-0F6816BB755C}"/>
    <cellStyle name="Millares 53 5 10" xfId="8403" xr:uid="{84DBA487-9A50-4B16-AF2D-D16FC2EF96C8}"/>
    <cellStyle name="Millares 53 5 2" xfId="5543" xr:uid="{44E6492B-4A4C-4058-8B1E-91B655C0F429}"/>
    <cellStyle name="Millares 53 5 2 2" xfId="5544" xr:uid="{E8451C30-8799-4FC2-8873-13C69B4189C0}"/>
    <cellStyle name="Millares 53 5 2 2 2" xfId="13749" xr:uid="{D4A6B14E-DF4E-434B-BD6C-48076FC2EF25}"/>
    <cellStyle name="Millares 53 5 2 2 3" xfId="11011" xr:uid="{C6A57938-17B2-4F88-AE70-2DD3127E98D6}"/>
    <cellStyle name="Millares 53 5 2 2 4" xfId="16246" xr:uid="{409FA950-342D-4183-9C4B-098A21F645B2}"/>
    <cellStyle name="Millares 53 5 2 2 5" xfId="18373" xr:uid="{7BC00A52-52D9-4C06-87DD-8A2CE5B655FF}"/>
    <cellStyle name="Millares 53 5 2 2 6" xfId="8405" xr:uid="{662314F8-B6ED-4B88-B088-CD6499F966E1}"/>
    <cellStyle name="Millares 53 5 2 3" xfId="13748" xr:uid="{F92C51CB-3B16-48E3-9FF5-484718857F06}"/>
    <cellStyle name="Millares 53 5 2 4" xfId="11010" xr:uid="{FFD6388C-B8CD-4B74-AA08-F8636FE1826B}"/>
    <cellStyle name="Millares 53 5 2 5" xfId="16245" xr:uid="{1BA65E8E-D962-4647-879D-DA6A0C28C9A5}"/>
    <cellStyle name="Millares 53 5 2 6" xfId="18372" xr:uid="{888E8646-AD56-4473-BA43-C283FDC51F5D}"/>
    <cellStyle name="Millares 53 5 2 7" xfId="8404" xr:uid="{15C76AC4-B24F-4989-8364-C21F611C77A7}"/>
    <cellStyle name="Millares 53 5 3" xfId="5545" xr:uid="{610658F3-3ADD-482A-A5EB-8246B486FFB8}"/>
    <cellStyle name="Millares 53 5 3 2" xfId="5546" xr:uid="{E365DA0A-EC3D-476E-AEFE-7C6BE30A28CD}"/>
    <cellStyle name="Millares 53 5 3 2 2" xfId="13751" xr:uid="{E7EEAD75-3591-415E-BA80-F4B5133F98B3}"/>
    <cellStyle name="Millares 53 5 3 2 3" xfId="11013" xr:uid="{BC28EAF1-16B4-42A8-BCBE-138F649D7EA9}"/>
    <cellStyle name="Millares 53 5 3 2 4" xfId="16248" xr:uid="{C24146D9-8053-4211-AC50-103E30138B1F}"/>
    <cellStyle name="Millares 53 5 3 2 5" xfId="18375" xr:uid="{DF5AC688-E12D-4657-9266-972554FA6C6A}"/>
    <cellStyle name="Millares 53 5 3 2 6" xfId="8407" xr:uid="{AA72A65E-4CD8-4297-A756-F1897E33F1EC}"/>
    <cellStyle name="Millares 53 5 3 3" xfId="13750" xr:uid="{9B933BF3-F7AF-497A-AE47-6F6E0F993799}"/>
    <cellStyle name="Millares 53 5 3 4" xfId="11012" xr:uid="{F2AA0FCE-EF45-41AC-8BDC-6AD666CD046C}"/>
    <cellStyle name="Millares 53 5 3 5" xfId="16247" xr:uid="{1E54E2ED-732C-4931-BEFD-EA806562E250}"/>
    <cellStyle name="Millares 53 5 3 6" xfId="18374" xr:uid="{BD21EB1F-02B0-4E89-9B7B-B5C07CFA97A9}"/>
    <cellStyle name="Millares 53 5 3 7" xfId="8406" xr:uid="{51337164-F7DD-45F1-95A1-6E6C2835C570}"/>
    <cellStyle name="Millares 53 5 4" xfId="5547" xr:uid="{74368832-BD35-4202-9168-2DF4FEC1CA82}"/>
    <cellStyle name="Millares 53 5 4 2" xfId="5548" xr:uid="{F9E4DA62-C0D8-40B6-992C-FE4B835D76F6}"/>
    <cellStyle name="Millares 53 5 4 2 2" xfId="13753" xr:uid="{5BE0877F-1254-43D3-BA7F-8EE161E8EBA3}"/>
    <cellStyle name="Millares 53 5 4 2 3" xfId="11015" xr:uid="{0FF4071A-2936-42C4-8C0A-79368DA2A4D0}"/>
    <cellStyle name="Millares 53 5 4 2 4" xfId="16250" xr:uid="{5DA3ADB8-611C-469D-8546-81C61D999082}"/>
    <cellStyle name="Millares 53 5 4 2 5" xfId="18377" xr:uid="{14D2C74D-4917-4DB8-A663-075E971C8403}"/>
    <cellStyle name="Millares 53 5 4 2 6" xfId="8409" xr:uid="{144453FA-3FB6-4D3D-B91C-68DB4E701D89}"/>
    <cellStyle name="Millares 53 5 4 3" xfId="13752" xr:uid="{8F2E0263-642F-4B22-82D3-E8D0F44AFAA5}"/>
    <cellStyle name="Millares 53 5 4 4" xfId="11014" xr:uid="{78CFF9E7-18FD-4865-AE76-DBB5C1728A39}"/>
    <cellStyle name="Millares 53 5 4 5" xfId="16249" xr:uid="{6D0DABAD-8039-4CB3-B5C0-EFC67C212697}"/>
    <cellStyle name="Millares 53 5 4 6" xfId="18376" xr:uid="{CC45237E-ED17-4B18-A279-9D5CBC2F95CE}"/>
    <cellStyle name="Millares 53 5 4 7" xfId="8408" xr:uid="{05DBC975-6189-49D4-B760-B44D737203DF}"/>
    <cellStyle name="Millares 53 5 5" xfId="5549" xr:uid="{66707D90-7611-4779-AC0C-C1DCB4225D72}"/>
    <cellStyle name="Millares 53 5 5 2" xfId="13754" xr:uid="{45DB2C17-6A54-41E8-83F9-D908CEAA9F9F}"/>
    <cellStyle name="Millares 53 5 5 3" xfId="11016" xr:uid="{A03B02C2-7F79-4EF9-A598-2A45024ADA50}"/>
    <cellStyle name="Millares 53 5 5 4" xfId="16251" xr:uid="{858A8FFD-1F61-46C4-BB16-86BE6CE593CA}"/>
    <cellStyle name="Millares 53 5 5 5" xfId="18378" xr:uid="{B8550A5D-1831-4E46-B552-455C52A5C158}"/>
    <cellStyle name="Millares 53 5 5 6" xfId="8410" xr:uid="{956844D8-AEE1-45C3-8E5C-F8D0B4682A67}"/>
    <cellStyle name="Millares 53 5 6" xfId="13747" xr:uid="{32100DD1-4548-40CC-879A-DDAB5D81D51E}"/>
    <cellStyle name="Millares 53 5 7" xfId="11009" xr:uid="{5B993073-2FD5-49F3-B48A-F1B48042EAF7}"/>
    <cellStyle name="Millares 53 5 8" xfId="16244" xr:uid="{203960C0-514C-4EEC-BC78-8C766282632A}"/>
    <cellStyle name="Millares 53 5 9" xfId="18371" xr:uid="{B9CA82AB-E15C-443D-A702-23B57E15DDCC}"/>
    <cellStyle name="Millares 53 6" xfId="5550" xr:uid="{5DFBBB89-9D0A-4767-A016-0C74F673D8FA}"/>
    <cellStyle name="Millares 53 6 10" xfId="8411" xr:uid="{23A24A20-00A6-4EE1-AAA2-EC3FD06CC112}"/>
    <cellStyle name="Millares 53 6 2" xfId="5551" xr:uid="{93941AC6-75F6-4FDA-A2D5-83D11144BC58}"/>
    <cellStyle name="Millares 53 6 2 2" xfId="5552" xr:uid="{103CC74C-920A-4B2C-9027-CE97EABEFE7E}"/>
    <cellStyle name="Millares 53 6 2 2 2" xfId="13757" xr:uid="{7155ABF0-DA93-4CCB-B5F6-796778B38FDF}"/>
    <cellStyle name="Millares 53 6 2 2 3" xfId="11019" xr:uid="{25AD339C-F335-45C4-826A-B77FED47820B}"/>
    <cellStyle name="Millares 53 6 2 2 4" xfId="16254" xr:uid="{E82DF9BB-DE93-4E3D-ACEF-7AF7108FF3CC}"/>
    <cellStyle name="Millares 53 6 2 2 5" xfId="18381" xr:uid="{72C71358-5710-43F2-A674-BCD4C00BC858}"/>
    <cellStyle name="Millares 53 6 2 2 6" xfId="8413" xr:uid="{59401A6B-1B07-4B7D-8848-9EA857D52D8E}"/>
    <cellStyle name="Millares 53 6 2 3" xfId="13756" xr:uid="{85DE4CF2-0BA6-4EF8-B5AC-662707138C3D}"/>
    <cellStyle name="Millares 53 6 2 4" xfId="11018" xr:uid="{51B8D827-D0D0-43B9-B001-D443CE65A47D}"/>
    <cellStyle name="Millares 53 6 2 5" xfId="16253" xr:uid="{6A64D59C-A6A0-4A8C-94B4-088926D1646D}"/>
    <cellStyle name="Millares 53 6 2 6" xfId="18380" xr:uid="{A42EAE65-B0C5-4641-B151-0436B901300C}"/>
    <cellStyle name="Millares 53 6 2 7" xfId="8412" xr:uid="{D65234B2-685E-42F6-83B0-3B7B63CB1E69}"/>
    <cellStyle name="Millares 53 6 3" xfId="5553" xr:uid="{3A6C836B-2F21-4C06-BD29-0AE37216BF4B}"/>
    <cellStyle name="Millares 53 6 3 2" xfId="5554" xr:uid="{782F0FFA-F698-4C02-B9FB-D1FABBD1CFEA}"/>
    <cellStyle name="Millares 53 6 3 2 2" xfId="13759" xr:uid="{77125B41-18FF-4519-A529-FD5423F53639}"/>
    <cellStyle name="Millares 53 6 3 2 3" xfId="11021" xr:uid="{858BA065-6F7D-4843-BBAC-22B687E1BD6C}"/>
    <cellStyle name="Millares 53 6 3 2 4" xfId="16256" xr:uid="{4351022C-3F0B-4A7F-9F70-B268DA3F7C50}"/>
    <cellStyle name="Millares 53 6 3 2 5" xfId="18383" xr:uid="{A1C85C59-73AF-4A47-9539-E480046A9B91}"/>
    <cellStyle name="Millares 53 6 3 2 6" xfId="8415" xr:uid="{004C0D4F-85BB-41D6-994F-40CE971F5BEA}"/>
    <cellStyle name="Millares 53 6 3 3" xfId="13758" xr:uid="{965C3D3D-E596-498D-B2E7-86F642631FA8}"/>
    <cellStyle name="Millares 53 6 3 4" xfId="11020" xr:uid="{B5807A18-42B5-408E-B1C6-B750F8128086}"/>
    <cellStyle name="Millares 53 6 3 5" xfId="16255" xr:uid="{22647855-7332-4781-9603-C6C159B3BC77}"/>
    <cellStyle name="Millares 53 6 3 6" xfId="18382" xr:uid="{EDE3D42D-90C5-4C6D-94A3-B5C81C3C97FF}"/>
    <cellStyle name="Millares 53 6 3 7" xfId="8414" xr:uid="{A8555F10-E2B7-447F-84CB-8F53AFEB16C2}"/>
    <cellStyle name="Millares 53 6 4" xfId="5555" xr:uid="{E33337C7-E1FE-4813-B464-127BDC3BC6E3}"/>
    <cellStyle name="Millares 53 6 4 2" xfId="5556" xr:uid="{5C89C133-BCA8-4FEB-86E6-6A826A17E546}"/>
    <cellStyle name="Millares 53 6 4 2 2" xfId="13761" xr:uid="{169C1B18-4855-4F8D-8A51-10F9B529CEC8}"/>
    <cellStyle name="Millares 53 6 4 2 3" xfId="11023" xr:uid="{296CF907-5C2E-45F0-B769-2BC7894977C0}"/>
    <cellStyle name="Millares 53 6 4 2 4" xfId="16258" xr:uid="{EEC2D5FB-3CF9-4B8E-937E-941CFDBB6021}"/>
    <cellStyle name="Millares 53 6 4 2 5" xfId="18385" xr:uid="{6DE7D297-1C92-4897-ACA7-57435C378626}"/>
    <cellStyle name="Millares 53 6 4 2 6" xfId="8417" xr:uid="{18F92C93-5EDC-4C6A-A1A6-33091623BCDA}"/>
    <cellStyle name="Millares 53 6 4 3" xfId="13760" xr:uid="{98E609AD-A570-458C-B6BA-73DDDEFA0D83}"/>
    <cellStyle name="Millares 53 6 4 4" xfId="11022" xr:uid="{C99497A6-6926-405B-A47B-93D35932067A}"/>
    <cellStyle name="Millares 53 6 4 5" xfId="16257" xr:uid="{CD88B26F-8A05-46ED-B004-D1F47ED3EB5A}"/>
    <cellStyle name="Millares 53 6 4 6" xfId="18384" xr:uid="{2755197C-7F45-47B7-ABF2-FB9733A709DF}"/>
    <cellStyle name="Millares 53 6 4 7" xfId="8416" xr:uid="{7C8ADBAE-7571-4356-9173-1A040EB67EBE}"/>
    <cellStyle name="Millares 53 6 5" xfId="5557" xr:uid="{AA2A147E-2F27-4243-9ACF-B4A6F9A5039C}"/>
    <cellStyle name="Millares 53 6 5 2" xfId="13762" xr:uid="{7157CBD3-9358-42F9-B1C1-F81EFB2E8DD2}"/>
    <cellStyle name="Millares 53 6 5 3" xfId="11024" xr:uid="{7E87F36E-0559-4129-84E2-8650A2B30245}"/>
    <cellStyle name="Millares 53 6 5 4" xfId="16259" xr:uid="{7972C3B9-381B-4D13-B395-E4364E48CACE}"/>
    <cellStyle name="Millares 53 6 5 5" xfId="18386" xr:uid="{82B40D98-2470-4DD6-9465-F50A82341EA2}"/>
    <cellStyle name="Millares 53 6 5 6" xfId="8418" xr:uid="{6CB665C9-D993-4ECE-A517-6E56E69B4C5E}"/>
    <cellStyle name="Millares 53 6 6" xfId="13755" xr:uid="{7C2532AC-BBB2-479E-A99B-04DA19FB30EF}"/>
    <cellStyle name="Millares 53 6 7" xfId="11017" xr:uid="{1EFEF29A-BB19-4652-9E07-2A47F3D24EE5}"/>
    <cellStyle name="Millares 53 6 8" xfId="16252" xr:uid="{766C5784-EC9A-4C90-A788-8DAC7AF8205B}"/>
    <cellStyle name="Millares 53 6 9" xfId="18379" xr:uid="{8D3AA1A5-81A8-48AD-BB53-403C3D775175}"/>
    <cellStyle name="Millares 53 7" xfId="5558" xr:uid="{95E0DEE0-A00E-4D37-968E-D7F71A1489DF}"/>
    <cellStyle name="Millares 53 7 10" xfId="8419" xr:uid="{B22BE468-0AEB-408F-81EE-ABF366145B37}"/>
    <cellStyle name="Millares 53 7 2" xfId="5559" xr:uid="{0A30B738-2771-49F6-9BBE-4BEF2DEDDE9E}"/>
    <cellStyle name="Millares 53 7 2 2" xfId="5560" xr:uid="{C3A3586A-EA13-4134-B0C8-75C4FB19FC93}"/>
    <cellStyle name="Millares 53 7 2 2 2" xfId="13765" xr:uid="{952633AF-991C-4D23-8557-A6A1481107CC}"/>
    <cellStyle name="Millares 53 7 2 2 3" xfId="11027" xr:uid="{83DA972A-7180-49FB-B0E1-5FAB19065EB0}"/>
    <cellStyle name="Millares 53 7 2 2 4" xfId="16262" xr:uid="{76284F76-2328-4FCD-B156-158AD88B2BAF}"/>
    <cellStyle name="Millares 53 7 2 2 5" xfId="18389" xr:uid="{20C196C4-F5A3-48A3-9955-7CE6D57C9F77}"/>
    <cellStyle name="Millares 53 7 2 2 6" xfId="8421" xr:uid="{07FF13A7-4D65-4AB8-9765-085983AEEBBA}"/>
    <cellStyle name="Millares 53 7 2 3" xfId="13764" xr:uid="{B5F34EB9-C061-4C75-ABF8-FD0A508FFFB8}"/>
    <cellStyle name="Millares 53 7 2 4" xfId="11026" xr:uid="{6572B416-86A0-4C32-B2C9-E3D45E475DBF}"/>
    <cellStyle name="Millares 53 7 2 5" xfId="16261" xr:uid="{D1C47162-3FBB-4003-95E2-243A56E162C4}"/>
    <cellStyle name="Millares 53 7 2 6" xfId="18388" xr:uid="{A6190645-7750-4993-B79E-896F98CCDD1C}"/>
    <cellStyle name="Millares 53 7 2 7" xfId="8420" xr:uid="{1E233C3D-91C0-49AB-9CB5-9E8E6FE29F91}"/>
    <cellStyle name="Millares 53 7 3" xfId="5561" xr:uid="{8E215F9B-4026-4A99-9706-535618A5638B}"/>
    <cellStyle name="Millares 53 7 3 2" xfId="5562" xr:uid="{4CAC2C4D-4B7B-4EE6-A1EF-41D6829CEDB5}"/>
    <cellStyle name="Millares 53 7 3 2 2" xfId="13767" xr:uid="{6E8E0989-3E96-4E10-8A28-0E5B4EA4D333}"/>
    <cellStyle name="Millares 53 7 3 2 3" xfId="11029" xr:uid="{EDA61C82-7F00-4255-B005-E4DDDDF35636}"/>
    <cellStyle name="Millares 53 7 3 2 4" xfId="16264" xr:uid="{0FC4395D-E559-4972-808F-31C87B717EF5}"/>
    <cellStyle name="Millares 53 7 3 2 5" xfId="18391" xr:uid="{88A209EB-8C25-4C7A-B4C2-8167861AA3BF}"/>
    <cellStyle name="Millares 53 7 3 2 6" xfId="8423" xr:uid="{6CA8BF87-F58A-4FC2-85FF-7FFE1D566CBF}"/>
    <cellStyle name="Millares 53 7 3 3" xfId="13766" xr:uid="{58525886-B7C2-47BD-8445-3C7268F6C072}"/>
    <cellStyle name="Millares 53 7 3 4" xfId="11028" xr:uid="{079DAFDD-302F-403C-AA31-E7E64E5A4754}"/>
    <cellStyle name="Millares 53 7 3 5" xfId="16263" xr:uid="{45EE2046-729E-4B85-9E21-1454B63C9AFF}"/>
    <cellStyle name="Millares 53 7 3 6" xfId="18390" xr:uid="{90DA875D-8140-4496-8D46-AC8702FCE861}"/>
    <cellStyle name="Millares 53 7 3 7" xfId="8422" xr:uid="{E8890500-6B9C-46AF-975E-93ADAF84E317}"/>
    <cellStyle name="Millares 53 7 4" xfId="5563" xr:uid="{30D9A26F-56C7-414D-86DB-76F218A3ED4E}"/>
    <cellStyle name="Millares 53 7 4 2" xfId="5564" xr:uid="{3DCC8939-ABE4-459E-B67D-1875EAFD9294}"/>
    <cellStyle name="Millares 53 7 4 2 2" xfId="13769" xr:uid="{16E89FD8-2FAD-4136-8149-E76388B01E14}"/>
    <cellStyle name="Millares 53 7 4 2 3" xfId="11031" xr:uid="{22A3D0FA-0E22-47CB-8454-905D7FA87830}"/>
    <cellStyle name="Millares 53 7 4 2 4" xfId="16266" xr:uid="{8AA66EC2-F6CD-4A70-AE4E-B47318182A85}"/>
    <cellStyle name="Millares 53 7 4 2 5" xfId="18393" xr:uid="{5967EB79-CF52-42D8-977F-6BDA9D2735BD}"/>
    <cellStyle name="Millares 53 7 4 2 6" xfId="8425" xr:uid="{E79BA5F0-8B19-4115-9935-BAACB3A65DCB}"/>
    <cellStyle name="Millares 53 7 4 3" xfId="13768" xr:uid="{B118042D-4DF5-440C-9BAD-DFCC478F40DC}"/>
    <cellStyle name="Millares 53 7 4 4" xfId="11030" xr:uid="{70E9D507-B25E-4EE7-B884-D86FB9A48690}"/>
    <cellStyle name="Millares 53 7 4 5" xfId="16265" xr:uid="{D6B48D16-A0FD-4FA2-AD7D-8A8308BADB45}"/>
    <cellStyle name="Millares 53 7 4 6" xfId="18392" xr:uid="{6CFA9C49-6DAA-4C6D-BA5B-D096016AC3BB}"/>
    <cellStyle name="Millares 53 7 4 7" xfId="8424" xr:uid="{4C720414-DF0D-4161-AE2A-F88B73B14694}"/>
    <cellStyle name="Millares 53 7 5" xfId="5565" xr:uid="{BDE54304-108B-44BE-AE8D-9E526C605320}"/>
    <cellStyle name="Millares 53 7 5 2" xfId="13770" xr:uid="{94D4606B-6F1C-4033-B9D3-3453B6A1D58B}"/>
    <cellStyle name="Millares 53 7 5 3" xfId="11032" xr:uid="{E9637A20-18F6-4B3B-A53E-28E282034EF9}"/>
    <cellStyle name="Millares 53 7 5 4" xfId="16267" xr:uid="{F415FAC1-4D11-4D27-965C-3B36DEDB6DA2}"/>
    <cellStyle name="Millares 53 7 5 5" xfId="18394" xr:uid="{B72D5422-73A9-4E5F-AE6F-A494DD318F09}"/>
    <cellStyle name="Millares 53 7 5 6" xfId="8426" xr:uid="{A2489EAE-0C7B-47A6-B540-8AD8FC5D26B1}"/>
    <cellStyle name="Millares 53 7 6" xfId="13763" xr:uid="{C590EE15-5BC9-42DC-8047-B515DCD1BE9C}"/>
    <cellStyle name="Millares 53 7 7" xfId="11025" xr:uid="{10D396F5-9949-42D5-AABE-1921F2BE0F6E}"/>
    <cellStyle name="Millares 53 7 8" xfId="16260" xr:uid="{5CBE134F-A449-4FFD-87CA-6A68F35F2136}"/>
    <cellStyle name="Millares 53 7 9" xfId="18387" xr:uid="{EF3654D3-4C47-478D-9EF7-64F576DD473C}"/>
    <cellStyle name="Millares 53 8" xfId="5566" xr:uid="{5D016245-653B-448B-842F-65F7AA32E9F6}"/>
    <cellStyle name="Millares 53 8 10" xfId="8427" xr:uid="{DEEBB353-E0F9-4824-8D6F-E3D1A476542C}"/>
    <cellStyle name="Millares 53 8 2" xfId="5567" xr:uid="{CDAE80F6-2CA2-4BFB-96AA-F2AA28437A23}"/>
    <cellStyle name="Millares 53 8 2 2" xfId="5568" xr:uid="{1DB10A15-0FF8-4511-AB12-DB057DFA5A4E}"/>
    <cellStyle name="Millares 53 8 2 2 2" xfId="13773" xr:uid="{3FAF9CB6-6938-4495-BC25-110CD27B9471}"/>
    <cellStyle name="Millares 53 8 2 2 3" xfId="11035" xr:uid="{D182B6A2-3D38-4645-99AC-94640E8A2FA0}"/>
    <cellStyle name="Millares 53 8 2 2 4" xfId="16270" xr:uid="{9D90FE75-EA1C-4C23-A147-F66B53F8F784}"/>
    <cellStyle name="Millares 53 8 2 2 5" xfId="18397" xr:uid="{11E8B4D0-8EE6-4B64-B63A-E08E511E60BF}"/>
    <cellStyle name="Millares 53 8 2 2 6" xfId="8429" xr:uid="{4183B5F5-F259-4B62-B1DB-8E6371659AF2}"/>
    <cellStyle name="Millares 53 8 2 3" xfId="13772" xr:uid="{1D69365B-9962-4948-AFD5-028DE5A852BC}"/>
    <cellStyle name="Millares 53 8 2 4" xfId="11034" xr:uid="{0C7838D2-073C-4B6F-9F0F-9074F5642C4B}"/>
    <cellStyle name="Millares 53 8 2 5" xfId="16269" xr:uid="{C785140D-A3C9-4FC8-B427-AA744B68D58C}"/>
    <cellStyle name="Millares 53 8 2 6" xfId="18396" xr:uid="{66D49BCC-4ECA-4C81-B59E-70050C175D80}"/>
    <cellStyle name="Millares 53 8 2 7" xfId="8428" xr:uid="{13107284-0D71-4D9F-AC03-B2B8D55E876E}"/>
    <cellStyle name="Millares 53 8 3" xfId="5569" xr:uid="{C4498EB2-A490-4A48-8D9A-AA75085D698B}"/>
    <cellStyle name="Millares 53 8 3 2" xfId="5570" xr:uid="{514B6BC6-DDDC-47EE-AADB-90AB3EFA6BD8}"/>
    <cellStyle name="Millares 53 8 3 2 2" xfId="13775" xr:uid="{A02C4112-7EBB-439B-829E-D160421F24A7}"/>
    <cellStyle name="Millares 53 8 3 2 3" xfId="11037" xr:uid="{CFA5B93C-5777-4FCA-A28A-5B4639F6174F}"/>
    <cellStyle name="Millares 53 8 3 2 4" xfId="16272" xr:uid="{58179851-8F6D-49D7-816B-6F1CE83CF137}"/>
    <cellStyle name="Millares 53 8 3 2 5" xfId="18399" xr:uid="{9BE716D5-6D25-4CDD-BE3E-EDA47ADC6120}"/>
    <cellStyle name="Millares 53 8 3 2 6" xfId="8431" xr:uid="{0CFAC242-AD7C-40F8-AAA6-AC2FC86FCF96}"/>
    <cellStyle name="Millares 53 8 3 3" xfId="13774" xr:uid="{C49AF8C1-B8A2-473A-B78C-7856D29C5801}"/>
    <cellStyle name="Millares 53 8 3 4" xfId="11036" xr:uid="{664C5C7F-5A72-456B-9F30-D69DDE460EBE}"/>
    <cellStyle name="Millares 53 8 3 5" xfId="16271" xr:uid="{18685B41-9886-4A02-8470-46F38E51265A}"/>
    <cellStyle name="Millares 53 8 3 6" xfId="18398" xr:uid="{433E6301-DF30-4309-B09F-8933B4CAED01}"/>
    <cellStyle name="Millares 53 8 3 7" xfId="8430" xr:uid="{51C2EFC0-EAA5-464C-B4FE-667E6B056B1E}"/>
    <cellStyle name="Millares 53 8 4" xfId="5571" xr:uid="{1B88503D-F421-4991-AAF5-B1DF96325D20}"/>
    <cellStyle name="Millares 53 8 4 2" xfId="5572" xr:uid="{88D46648-DD57-472C-BE80-10BA990CEC8E}"/>
    <cellStyle name="Millares 53 8 4 2 2" xfId="13777" xr:uid="{BA4C8940-DD78-41A5-BEB5-C968F595AED9}"/>
    <cellStyle name="Millares 53 8 4 2 3" xfId="11039" xr:uid="{2BEC5B35-791F-4E49-9A0D-27C47E9895BE}"/>
    <cellStyle name="Millares 53 8 4 2 4" xfId="16274" xr:uid="{8F750B2C-AA05-4E58-B0D6-E5C914E1E3D4}"/>
    <cellStyle name="Millares 53 8 4 2 5" xfId="18401" xr:uid="{AE8CE5E7-9994-41F7-B14F-D898429B3E9D}"/>
    <cellStyle name="Millares 53 8 4 2 6" xfId="8433" xr:uid="{71BB9EEB-429D-448D-BED4-EDE30E81287F}"/>
    <cellStyle name="Millares 53 8 4 3" xfId="13776" xr:uid="{CBA342C2-7930-40A2-BAB8-09064A11531C}"/>
    <cellStyle name="Millares 53 8 4 4" xfId="11038" xr:uid="{E91A9181-F510-4500-9E5E-1243E9D53AA4}"/>
    <cellStyle name="Millares 53 8 4 5" xfId="16273" xr:uid="{8B6E7567-DF51-4A49-A4FA-1F182CBB8DA1}"/>
    <cellStyle name="Millares 53 8 4 6" xfId="18400" xr:uid="{EAD5E41A-BEE6-4E4A-8B4E-5C619D492CD2}"/>
    <cellStyle name="Millares 53 8 4 7" xfId="8432" xr:uid="{8DD3406D-86D8-46AB-A623-CFF9BF098082}"/>
    <cellStyle name="Millares 53 8 5" xfId="5573" xr:uid="{D307BCAE-3509-477E-898B-2FC13D68E5B9}"/>
    <cellStyle name="Millares 53 8 5 2" xfId="13778" xr:uid="{2FC2547A-305E-462C-B2FD-FC76C299E9CF}"/>
    <cellStyle name="Millares 53 8 5 3" xfId="11040" xr:uid="{EF86BDB1-9458-4FC4-BFAF-8CCF26BA5DF0}"/>
    <cellStyle name="Millares 53 8 5 4" xfId="16275" xr:uid="{62400C82-EF8B-40F0-B2BD-98D9D6735E0F}"/>
    <cellStyle name="Millares 53 8 5 5" xfId="18402" xr:uid="{AC05FC3B-FDCC-4DDE-BF19-3E2C5C298422}"/>
    <cellStyle name="Millares 53 8 5 6" xfId="8434" xr:uid="{1CD12B4F-2100-4CAB-9164-4B72944BDAFE}"/>
    <cellStyle name="Millares 53 8 6" xfId="13771" xr:uid="{9B20651C-952A-484D-B2F4-BA0EA142EEED}"/>
    <cellStyle name="Millares 53 8 7" xfId="11033" xr:uid="{8DF38CD0-D87F-4B84-91A0-7C605D635C94}"/>
    <cellStyle name="Millares 53 8 8" xfId="16268" xr:uid="{7D3DF833-3DAE-41D0-A051-1260CC7C52D6}"/>
    <cellStyle name="Millares 53 8 9" xfId="18395" xr:uid="{4F67434A-DAA2-4E46-9C38-3436CD5C9733}"/>
    <cellStyle name="Millares 53 9" xfId="5574" xr:uid="{F602D1FA-12BF-4F7B-BF1D-A81873EEECE0}"/>
    <cellStyle name="Millares 53 9 10" xfId="8435" xr:uid="{BB512D5E-BBAD-46EB-A95D-55B8CB1F9BAC}"/>
    <cellStyle name="Millares 53 9 2" xfId="5575" xr:uid="{DC794EC9-2171-48EB-B382-AC81D958A06F}"/>
    <cellStyle name="Millares 53 9 2 2" xfId="5576" xr:uid="{C9B2C7BC-E8D4-4A61-A595-81AB16FE051C}"/>
    <cellStyle name="Millares 53 9 2 2 2" xfId="13781" xr:uid="{A5F52443-5975-4555-9460-C28ABD958F14}"/>
    <cellStyle name="Millares 53 9 2 2 3" xfId="11043" xr:uid="{66E37BFC-38C7-4D22-A827-CFE5C64D1247}"/>
    <cellStyle name="Millares 53 9 2 2 4" xfId="16278" xr:uid="{FE0FEB2B-E420-43A9-9783-B4D0A79D02EB}"/>
    <cellStyle name="Millares 53 9 2 2 5" xfId="18405" xr:uid="{DCCF95E2-2D4D-4B48-A20C-FC9C8DD1C020}"/>
    <cellStyle name="Millares 53 9 2 2 6" xfId="8437" xr:uid="{BBC25D6F-59D6-4A0F-937C-E609EDFD88A1}"/>
    <cellStyle name="Millares 53 9 2 3" xfId="13780" xr:uid="{28FCEA9E-D7BE-4DF1-807C-757CAB63A299}"/>
    <cellStyle name="Millares 53 9 2 4" xfId="11042" xr:uid="{060BA88B-363F-42E5-B804-14D59255FAA8}"/>
    <cellStyle name="Millares 53 9 2 5" xfId="16277" xr:uid="{35968A73-29C3-4506-B366-D10B52507B5D}"/>
    <cellStyle name="Millares 53 9 2 6" xfId="18404" xr:uid="{90A11D28-D79E-4D33-B549-9FA551D85ED9}"/>
    <cellStyle name="Millares 53 9 2 7" xfId="8436" xr:uid="{6F916A54-6E77-435D-A257-6F1BA15E3FB1}"/>
    <cellStyle name="Millares 53 9 3" xfId="5577" xr:uid="{6ACDF941-EF1F-4AB5-A73E-C8934AEB7C4E}"/>
    <cellStyle name="Millares 53 9 3 2" xfId="5578" xr:uid="{C7EA48FC-8A3D-469D-9551-58BBA53A1A15}"/>
    <cellStyle name="Millares 53 9 3 2 2" xfId="13783" xr:uid="{212FC9D8-94E0-47D8-B834-39A78E71674B}"/>
    <cellStyle name="Millares 53 9 3 2 3" xfId="11045" xr:uid="{3A966198-2E7F-4A5E-997F-99374EFF0E67}"/>
    <cellStyle name="Millares 53 9 3 2 4" xfId="16280" xr:uid="{1ECE0905-27AE-4ECB-AF86-1623C0BBDB4C}"/>
    <cellStyle name="Millares 53 9 3 2 5" xfId="18407" xr:uid="{43D93CDD-A103-4965-8440-D8815EAAE955}"/>
    <cellStyle name="Millares 53 9 3 2 6" xfId="8439" xr:uid="{BD2B3772-4C04-425F-989B-0BD56C3225B7}"/>
    <cellStyle name="Millares 53 9 3 3" xfId="13782" xr:uid="{FC955633-54C5-48D2-AF85-A7825D2A9E27}"/>
    <cellStyle name="Millares 53 9 3 4" xfId="11044" xr:uid="{F9FC83A7-1F94-4326-985B-FEAE7FAFBF08}"/>
    <cellStyle name="Millares 53 9 3 5" xfId="16279" xr:uid="{17677C4B-96CB-4C87-BD4D-2E74256DBA08}"/>
    <cellStyle name="Millares 53 9 3 6" xfId="18406" xr:uid="{49E0D0E7-4264-446A-BAB7-025F9D9288B2}"/>
    <cellStyle name="Millares 53 9 3 7" xfId="8438" xr:uid="{DA26621F-CED1-4734-A720-744A0DEA429C}"/>
    <cellStyle name="Millares 53 9 4" xfId="5579" xr:uid="{D3EFC6AE-466F-497E-9301-27AE77A0EE4D}"/>
    <cellStyle name="Millares 53 9 4 2" xfId="5580" xr:uid="{019EAF3F-5519-4656-ADB7-55AC8EA978D2}"/>
    <cellStyle name="Millares 53 9 4 2 2" xfId="13785" xr:uid="{56323ACE-1558-43FB-8B73-50F2088D15DB}"/>
    <cellStyle name="Millares 53 9 4 2 3" xfId="11047" xr:uid="{F19374C5-0AAA-4418-8288-8979AF32A173}"/>
    <cellStyle name="Millares 53 9 4 2 4" xfId="16282" xr:uid="{32CD86AA-F645-425E-9677-319CC036AA01}"/>
    <cellStyle name="Millares 53 9 4 2 5" xfId="18409" xr:uid="{C26A46FA-C32A-4D7D-9725-1F9A3847D907}"/>
    <cellStyle name="Millares 53 9 4 2 6" xfId="8441" xr:uid="{73B0C580-AB8A-4FFB-B487-2DABD7DBF031}"/>
    <cellStyle name="Millares 53 9 4 3" xfId="13784" xr:uid="{79A24C5D-FB5B-46A0-9FD6-7D1F3C348129}"/>
    <cellStyle name="Millares 53 9 4 4" xfId="11046" xr:uid="{71D346CA-9BA6-43E9-863C-4E2FA16ECD5E}"/>
    <cellStyle name="Millares 53 9 4 5" xfId="16281" xr:uid="{7EE5E1D1-8073-4BCA-A564-8A0FE98F4609}"/>
    <cellStyle name="Millares 53 9 4 6" xfId="18408" xr:uid="{7F1624CD-97A9-410E-BAC2-FF5AF4899A11}"/>
    <cellStyle name="Millares 53 9 4 7" xfId="8440" xr:uid="{B5697592-7945-4B6C-AC75-68384B691E86}"/>
    <cellStyle name="Millares 53 9 5" xfId="5581" xr:uid="{0185B246-F5FE-485B-A083-A8FB63D15263}"/>
    <cellStyle name="Millares 53 9 5 2" xfId="13786" xr:uid="{26520190-C2E4-4192-87F9-5AA8BFAB12B4}"/>
    <cellStyle name="Millares 53 9 5 3" xfId="11048" xr:uid="{57133BC1-CE8C-404B-959D-2391469D8F39}"/>
    <cellStyle name="Millares 53 9 5 4" xfId="16283" xr:uid="{B9CF6716-7E05-4030-97D8-F90922B6CAA3}"/>
    <cellStyle name="Millares 53 9 5 5" xfId="18410" xr:uid="{C64067CC-F75A-4660-86FC-18F810D02BA3}"/>
    <cellStyle name="Millares 53 9 5 6" xfId="8442" xr:uid="{B3417761-3923-4643-8CA5-493512587AC8}"/>
    <cellStyle name="Millares 53 9 6" xfId="13779" xr:uid="{3782D299-5F59-4474-A68B-4CA293696885}"/>
    <cellStyle name="Millares 53 9 7" xfId="11041" xr:uid="{B43F2927-98D3-4BC6-B714-C07F07A51608}"/>
    <cellStyle name="Millares 53 9 8" xfId="16276" xr:uid="{54970F3E-625B-45F4-82C6-5AD230025A7B}"/>
    <cellStyle name="Millares 53 9 9" xfId="18403" xr:uid="{8983008C-A5AF-4E60-8807-612419C573AC}"/>
    <cellStyle name="Millares 530" xfId="39742" xr:uid="{D46E8233-DE05-405B-851C-21A8B017CCBC}"/>
    <cellStyle name="Millares 531" xfId="40437" xr:uid="{D0C588E1-0EAB-4041-8587-EE3D26D27657}"/>
    <cellStyle name="Millares 532" xfId="40499" xr:uid="{CFEF181E-7380-4CFB-B237-E851C39AF610}"/>
    <cellStyle name="Millares 533" xfId="40503" xr:uid="{3F9D8527-00FC-40CF-81A8-63B877592C09}"/>
    <cellStyle name="Millares 533 2" xfId="40508" xr:uid="{8E00021D-B8E9-44FE-A444-68EA2BABC8AE}"/>
    <cellStyle name="Millares 534" xfId="40502" xr:uid="{DC5160FF-B3CC-4058-B370-ABCE326BA228}"/>
    <cellStyle name="Millares 535" xfId="40513" xr:uid="{63C118ED-C3A2-40A0-B9E1-27049ACEA148}"/>
    <cellStyle name="Millares 536" xfId="1803" xr:uid="{E446F41A-2B53-4A15-B095-1090BFD80017}"/>
    <cellStyle name="Millares 54" xfId="5582" xr:uid="{B43712D7-A62F-4913-A823-625ECC5C6062}"/>
    <cellStyle name="Millares 54 10" xfId="5583" xr:uid="{327D7F6D-FBA6-441C-AE70-9E26F19EE537}"/>
    <cellStyle name="Millares 54 10 10" xfId="8444" xr:uid="{8D780A30-DE09-4128-83D0-EE3DBA76C4E7}"/>
    <cellStyle name="Millares 54 10 2" xfId="5584" xr:uid="{4437AD85-B57A-4446-A5C0-F05C23B476AA}"/>
    <cellStyle name="Millares 54 10 2 2" xfId="5585" xr:uid="{1147EF75-E6EC-4532-9235-2035EFA6CF6A}"/>
    <cellStyle name="Millares 54 10 2 2 2" xfId="13790" xr:uid="{B491CFD2-BF2F-46F9-98AB-FEA8CD5985FD}"/>
    <cellStyle name="Millares 54 10 2 2 3" xfId="11052" xr:uid="{89EA9693-6B89-4B9D-B5C8-85D9C1670857}"/>
    <cellStyle name="Millares 54 10 2 2 4" xfId="16287" xr:uid="{A40BAEB6-A94E-47C9-BFDC-E4191E2657F3}"/>
    <cellStyle name="Millares 54 10 2 2 5" xfId="18414" xr:uid="{EEB64E37-F058-4F0C-BD60-5F230C9E268A}"/>
    <cellStyle name="Millares 54 10 2 2 6" xfId="8446" xr:uid="{26C19A1F-78FA-40A3-9F21-127EB003B735}"/>
    <cellStyle name="Millares 54 10 2 3" xfId="13789" xr:uid="{DC8BB0F4-2E18-45A6-835A-A0356F692728}"/>
    <cellStyle name="Millares 54 10 2 4" xfId="11051" xr:uid="{02076529-D466-4B21-A472-63A5B0106E3B}"/>
    <cellStyle name="Millares 54 10 2 5" xfId="16286" xr:uid="{1C9F77BE-7896-4448-84E4-7BD5F316B4AE}"/>
    <cellStyle name="Millares 54 10 2 6" xfId="18413" xr:uid="{E5673B9F-4086-466D-825C-3BF4B29C67B1}"/>
    <cellStyle name="Millares 54 10 2 7" xfId="8445" xr:uid="{B604F86C-AA08-4CF7-96F1-D3549FC3CDDE}"/>
    <cellStyle name="Millares 54 10 3" xfId="5586" xr:uid="{3B6FD399-964B-41FC-95B9-FD26C648E82C}"/>
    <cellStyle name="Millares 54 10 3 2" xfId="5587" xr:uid="{5FB7F9B3-DBB0-4ED7-8610-6CD4D5D2A54D}"/>
    <cellStyle name="Millares 54 10 3 2 2" xfId="13792" xr:uid="{B09DFBC6-4964-4E72-81A3-23D8F825E15D}"/>
    <cellStyle name="Millares 54 10 3 2 3" xfId="11054" xr:uid="{0E827932-BA82-4B42-A8BF-8AF7623650CC}"/>
    <cellStyle name="Millares 54 10 3 2 4" xfId="16289" xr:uid="{157D80D8-1E37-43C2-AE52-CC03A81D26E6}"/>
    <cellStyle name="Millares 54 10 3 2 5" xfId="18416" xr:uid="{87D1CD3E-7C4F-40F9-9153-FFAD55726423}"/>
    <cellStyle name="Millares 54 10 3 2 6" xfId="8448" xr:uid="{5F4775DF-06EB-4CA2-BB25-CA06248FBDE1}"/>
    <cellStyle name="Millares 54 10 3 3" xfId="13791" xr:uid="{ADF46D8D-88BC-4792-9D4F-FAA2E50D4190}"/>
    <cellStyle name="Millares 54 10 3 4" xfId="11053" xr:uid="{0D14F214-FDB9-4D45-84CF-85F665E2B477}"/>
    <cellStyle name="Millares 54 10 3 5" xfId="16288" xr:uid="{EE5A34B6-0D9D-4BE6-8830-DF4477EF41EE}"/>
    <cellStyle name="Millares 54 10 3 6" xfId="18415" xr:uid="{D81C73A5-9DA2-4C13-A6CA-68AE0772B6AA}"/>
    <cellStyle name="Millares 54 10 3 7" xfId="8447" xr:uid="{4566D176-243C-4D8F-B8E6-E8172539D065}"/>
    <cellStyle name="Millares 54 10 4" xfId="5588" xr:uid="{EC0711D1-AB18-4B00-9974-E7B2A43D631A}"/>
    <cellStyle name="Millares 54 10 4 2" xfId="5589" xr:uid="{EE65F611-BC26-4E27-B5A8-659AA5747B30}"/>
    <cellStyle name="Millares 54 10 4 2 2" xfId="13794" xr:uid="{1EF240BC-E1A7-4143-A993-3BCD0412B4E5}"/>
    <cellStyle name="Millares 54 10 4 2 3" xfId="11056" xr:uid="{B7AE4494-4FC5-4A6F-9684-B512D5B658CA}"/>
    <cellStyle name="Millares 54 10 4 2 4" xfId="16291" xr:uid="{F560D4A5-5BBD-4F93-B4AA-8A63324E147C}"/>
    <cellStyle name="Millares 54 10 4 2 5" xfId="18418" xr:uid="{6DAF485B-1241-4EA5-8804-461214A3B582}"/>
    <cellStyle name="Millares 54 10 4 2 6" xfId="8450" xr:uid="{C0B6D218-E678-4A66-B98B-F35A88B036B1}"/>
    <cellStyle name="Millares 54 10 4 3" xfId="13793" xr:uid="{EFE4B69F-69E9-44F7-8744-33BAF7C38970}"/>
    <cellStyle name="Millares 54 10 4 4" xfId="11055" xr:uid="{F23AFE9E-0169-4E94-A78C-C981B20DDFC8}"/>
    <cellStyle name="Millares 54 10 4 5" xfId="16290" xr:uid="{1F0CE34F-5AF6-44AE-BE56-58BAECF749FB}"/>
    <cellStyle name="Millares 54 10 4 6" xfId="18417" xr:uid="{B2AC59A7-7A1C-4CF3-A0AB-D494898D3339}"/>
    <cellStyle name="Millares 54 10 4 7" xfId="8449" xr:uid="{18ABA9C6-9034-41E6-9CAB-A04A93523C3F}"/>
    <cellStyle name="Millares 54 10 5" xfId="5590" xr:uid="{1AD300E3-9609-4BF0-8253-A3121064D130}"/>
    <cellStyle name="Millares 54 10 5 2" xfId="13795" xr:uid="{B5A7F777-7595-47B1-962E-921E92E16CCF}"/>
    <cellStyle name="Millares 54 10 5 3" xfId="11057" xr:uid="{9BB7E6A1-74D0-4842-9C4C-4C63DB7D0EF5}"/>
    <cellStyle name="Millares 54 10 5 4" xfId="16292" xr:uid="{425FFECD-F472-4D5F-B29F-3D35D8E983AC}"/>
    <cellStyle name="Millares 54 10 5 5" xfId="18419" xr:uid="{BB29BD1D-C8BA-4A5A-A8F8-3A092AE6FD41}"/>
    <cellStyle name="Millares 54 10 5 6" xfId="8451" xr:uid="{FC703577-E2FA-41B8-A1E8-39AEF3A8630B}"/>
    <cellStyle name="Millares 54 10 6" xfId="13788" xr:uid="{FB1BF4F0-94DA-4697-90A2-A281145C6375}"/>
    <cellStyle name="Millares 54 10 7" xfId="11050" xr:uid="{BAFAA4A7-F538-4BF7-8F51-ECFF90DB855B}"/>
    <cellStyle name="Millares 54 10 8" xfId="16285" xr:uid="{94FFED9E-1EC7-4E83-A84C-789AA3F6E4EF}"/>
    <cellStyle name="Millares 54 10 9" xfId="18412" xr:uid="{C9C8E30F-D9D5-43D5-8A8C-A76DA0809F6A}"/>
    <cellStyle name="Millares 54 11" xfId="5591" xr:uid="{F0C8A710-358E-4CC6-BE75-840D4CB521CF}"/>
    <cellStyle name="Millares 54 11 10" xfId="8452" xr:uid="{CA8886C2-FD6D-4C54-92E1-8EDBEAF6E0AA}"/>
    <cellStyle name="Millares 54 11 2" xfId="5592" xr:uid="{B3098E9F-E876-43C5-A02C-21DF548C18FC}"/>
    <cellStyle name="Millares 54 11 2 2" xfId="5593" xr:uid="{4982897D-6E1D-40A4-94A1-2679DDC77749}"/>
    <cellStyle name="Millares 54 11 2 2 2" xfId="13798" xr:uid="{A757CCDE-6E43-41F5-8791-D166585DE207}"/>
    <cellStyle name="Millares 54 11 2 2 3" xfId="11060" xr:uid="{5FC4B8C8-7E0A-4661-B5D7-192EF2F9C273}"/>
    <cellStyle name="Millares 54 11 2 2 4" xfId="16295" xr:uid="{E16C9321-0E73-4E69-A77A-9CE6FC50F1E2}"/>
    <cellStyle name="Millares 54 11 2 2 5" xfId="18422" xr:uid="{CCC7CBEC-8996-4BBA-A453-86A51E37BE06}"/>
    <cellStyle name="Millares 54 11 2 2 6" xfId="8454" xr:uid="{B377886A-42D8-411D-9C93-DC29797702D7}"/>
    <cellStyle name="Millares 54 11 2 3" xfId="13797" xr:uid="{21B16447-8164-4FAA-B8CC-FED604655042}"/>
    <cellStyle name="Millares 54 11 2 4" xfId="11059" xr:uid="{06A8D5D4-B9EC-487D-A307-A2E3BBA3141A}"/>
    <cellStyle name="Millares 54 11 2 5" xfId="16294" xr:uid="{9A9FAB02-7EA4-48CA-B5BB-DC66FAA06605}"/>
    <cellStyle name="Millares 54 11 2 6" xfId="18421" xr:uid="{076839FA-5722-4415-9CA2-7E7E25AFF6A8}"/>
    <cellStyle name="Millares 54 11 2 7" xfId="8453" xr:uid="{D64C4493-883D-41BD-BE4D-F5B5DE9D8F01}"/>
    <cellStyle name="Millares 54 11 3" xfId="5594" xr:uid="{35745A60-B76B-419A-82E6-9814A28E67BE}"/>
    <cellStyle name="Millares 54 11 3 2" xfId="5595" xr:uid="{3897C1FE-8A5B-41A5-AD35-9AB771EAA7F6}"/>
    <cellStyle name="Millares 54 11 3 2 2" xfId="13800" xr:uid="{A5E40DC6-1F4B-417C-BC18-0BA55E121249}"/>
    <cellStyle name="Millares 54 11 3 2 3" xfId="11062" xr:uid="{93BF657A-788F-464B-8E02-693037AF0F30}"/>
    <cellStyle name="Millares 54 11 3 2 4" xfId="16297" xr:uid="{DFF4CF3F-901B-44D4-8F7F-E9C896A7E651}"/>
    <cellStyle name="Millares 54 11 3 2 5" xfId="18424" xr:uid="{AEF36B0E-9EF6-4EBF-9264-BA5E117D74AA}"/>
    <cellStyle name="Millares 54 11 3 2 6" xfId="8456" xr:uid="{A597588A-2FC2-427D-AE4E-8ABB00C631B6}"/>
    <cellStyle name="Millares 54 11 3 3" xfId="13799" xr:uid="{39097ABB-9D72-4CBD-82B3-49EC56604B26}"/>
    <cellStyle name="Millares 54 11 3 4" xfId="11061" xr:uid="{3F2FA9EA-8FD3-41F6-8F1B-C8CE1EC5EC34}"/>
    <cellStyle name="Millares 54 11 3 5" xfId="16296" xr:uid="{6A8FA32C-5648-48A2-B44A-F28DF7DA88EA}"/>
    <cellStyle name="Millares 54 11 3 6" xfId="18423" xr:uid="{CD0CF8FF-1C31-4A55-A945-6E222E927ABA}"/>
    <cellStyle name="Millares 54 11 3 7" xfId="8455" xr:uid="{2C71A44B-0FAD-4330-B676-456A4FD96901}"/>
    <cellStyle name="Millares 54 11 4" xfId="5596" xr:uid="{BFCD66CF-4968-4F0B-A6A1-9466ED5D58EE}"/>
    <cellStyle name="Millares 54 11 4 2" xfId="5597" xr:uid="{8CE8EB1A-B786-4F82-BADD-AE52F68F518B}"/>
    <cellStyle name="Millares 54 11 4 2 2" xfId="13802" xr:uid="{038257B1-CAB9-4FFB-A00D-8D0AC63F23AC}"/>
    <cellStyle name="Millares 54 11 4 2 3" xfId="11064" xr:uid="{EF0ED52E-5BFD-4C46-A773-B994DD79BEAF}"/>
    <cellStyle name="Millares 54 11 4 2 4" xfId="16299" xr:uid="{0560242C-B2D6-4910-9CDF-6A243700947A}"/>
    <cellStyle name="Millares 54 11 4 2 5" xfId="18426" xr:uid="{1140C0D7-2D38-4FBC-BA4D-79858DD05B93}"/>
    <cellStyle name="Millares 54 11 4 2 6" xfId="8458" xr:uid="{3A42CB50-286B-4701-A750-F2CA0B64A02C}"/>
    <cellStyle name="Millares 54 11 4 3" xfId="13801" xr:uid="{B539E3F5-FAC2-4B95-A655-D16DE59D880F}"/>
    <cellStyle name="Millares 54 11 4 4" xfId="11063" xr:uid="{3B3198D6-E7BE-4A3D-89DC-7076E1D1C737}"/>
    <cellStyle name="Millares 54 11 4 5" xfId="16298" xr:uid="{97C86190-135C-4885-AA29-288ADE64DF1A}"/>
    <cellStyle name="Millares 54 11 4 6" xfId="18425" xr:uid="{A6C4DCE3-5280-4101-9465-100C82EAFAB9}"/>
    <cellStyle name="Millares 54 11 4 7" xfId="8457" xr:uid="{B86F4E74-91EE-4FBE-8CC2-9754C8FC3D29}"/>
    <cellStyle name="Millares 54 11 5" xfId="5598" xr:uid="{0F281782-CA8B-4B44-85B2-9CFC9941D7F9}"/>
    <cellStyle name="Millares 54 11 5 2" xfId="13803" xr:uid="{A62138DB-9C8A-49BA-A2AA-FD58617B0C89}"/>
    <cellStyle name="Millares 54 11 5 3" xfId="11065" xr:uid="{3DBD0A1C-B342-41EC-8FCD-7BBD3EDE59D2}"/>
    <cellStyle name="Millares 54 11 5 4" xfId="16300" xr:uid="{3A15BB98-79DD-4BD5-BAEA-3DC3A041CA94}"/>
    <cellStyle name="Millares 54 11 5 5" xfId="18427" xr:uid="{D8C8C23E-3F0A-4655-8B72-76649AD6EDC2}"/>
    <cellStyle name="Millares 54 11 5 6" xfId="8459" xr:uid="{A2EB93C2-97D9-4DDA-87F4-7616AF8D07BB}"/>
    <cellStyle name="Millares 54 11 6" xfId="13796" xr:uid="{BEBB6D19-42D1-47F0-B876-E4DCCCAC9924}"/>
    <cellStyle name="Millares 54 11 7" xfId="11058" xr:uid="{84FFE410-D4AA-4172-A8EE-8974DFBA85F2}"/>
    <cellStyle name="Millares 54 11 8" xfId="16293" xr:uid="{67648FF9-2C8F-4C41-88F2-CD52DB11E5AB}"/>
    <cellStyle name="Millares 54 11 9" xfId="18420" xr:uid="{6AD0FAE7-7EBC-459B-8C6E-F0895E26972A}"/>
    <cellStyle name="Millares 54 12" xfId="5599" xr:uid="{CA3304CA-F4E0-40C3-9A60-843DCB579D5D}"/>
    <cellStyle name="Millares 54 12 2" xfId="5600" xr:uid="{B1D70ABD-CD80-4B54-898B-E5482BAA090E}"/>
    <cellStyle name="Millares 54 12 2 2" xfId="13805" xr:uid="{BA91AFAA-5A43-46A0-838E-49A37151A846}"/>
    <cellStyle name="Millares 54 12 2 3" xfId="11067" xr:uid="{08F9D28B-C418-4428-A6E9-7CCCEC463A66}"/>
    <cellStyle name="Millares 54 12 2 4" xfId="16302" xr:uid="{C4A3F472-10FB-49D9-8EA1-56BB3DDB69E2}"/>
    <cellStyle name="Millares 54 12 2 5" xfId="18429" xr:uid="{2482E6AB-F092-4228-A7AF-F1C9DD737A40}"/>
    <cellStyle name="Millares 54 12 2 6" xfId="8461" xr:uid="{2B1FF647-F7B5-4AA4-A423-207CB5C852CD}"/>
    <cellStyle name="Millares 54 12 3" xfId="13804" xr:uid="{CD99CDF3-2C21-413A-9B0E-BD7256E05D9C}"/>
    <cellStyle name="Millares 54 12 4" xfId="11066" xr:uid="{3C50167C-E22C-4230-898E-E13E9653EAD2}"/>
    <cellStyle name="Millares 54 12 5" xfId="16301" xr:uid="{ECF8D5F6-F199-4A1A-A44A-E06B00377810}"/>
    <cellStyle name="Millares 54 12 6" xfId="18428" xr:uid="{BED1B82D-D9A1-45C2-AD42-47BBC25D5A9C}"/>
    <cellStyle name="Millares 54 12 7" xfId="8460" xr:uid="{6679399A-508E-4A5C-8289-AA7F75ED1643}"/>
    <cellStyle name="Millares 54 13" xfId="5601" xr:uid="{9F0F3F04-AF99-4BB6-8EB9-6B52A2D2514F}"/>
    <cellStyle name="Millares 54 13 2" xfId="5602" xr:uid="{030E39D7-2C26-4F40-925C-9288287358CB}"/>
    <cellStyle name="Millares 54 13 2 2" xfId="13807" xr:uid="{62FC2684-0129-4865-9B92-03F73BA6B93B}"/>
    <cellStyle name="Millares 54 13 2 3" xfId="11069" xr:uid="{77BB32FB-6265-49FA-B1E3-B80F7FF05D26}"/>
    <cellStyle name="Millares 54 13 2 4" xfId="16304" xr:uid="{DF44F034-9094-4F98-B757-A7B6BB627606}"/>
    <cellStyle name="Millares 54 13 2 5" xfId="18431" xr:uid="{8C7E806A-3F90-4209-8CFA-3FD05E218E39}"/>
    <cellStyle name="Millares 54 13 2 6" xfId="8463" xr:uid="{4D4E9A52-264D-44DC-87B2-10A801335AA1}"/>
    <cellStyle name="Millares 54 13 3" xfId="13806" xr:uid="{1256CBAC-80B3-44A9-89BB-7BEE33C51ACF}"/>
    <cellStyle name="Millares 54 13 4" xfId="11068" xr:uid="{32A04209-0214-4E1A-A63D-FDF21E012DFA}"/>
    <cellStyle name="Millares 54 13 5" xfId="16303" xr:uid="{F100042D-E55E-4566-8AAA-1E288282F69B}"/>
    <cellStyle name="Millares 54 13 6" xfId="18430" xr:uid="{1A2C4799-D91F-4385-9FD0-41CD4C8F1ED5}"/>
    <cellStyle name="Millares 54 13 7" xfId="8462" xr:uid="{E9C6706E-F23A-4147-B96A-6290579C068E}"/>
    <cellStyle name="Millares 54 14" xfId="5603" xr:uid="{33B6D826-B702-41B2-84D6-E069786FF3F0}"/>
    <cellStyle name="Millares 54 14 2" xfId="13808" xr:uid="{B278AA60-98A7-4327-8BCE-2FE1E02EB9FD}"/>
    <cellStyle name="Millares 54 14 3" xfId="11070" xr:uid="{D8DFEDCA-9DA3-4A85-9912-AEDF03BEA5D0}"/>
    <cellStyle name="Millares 54 14 4" xfId="16305" xr:uid="{9A5B7A91-E99F-414E-8373-1C764077EF26}"/>
    <cellStyle name="Millares 54 14 5" xfId="18432" xr:uid="{39DA120F-8A9E-4145-AEB4-036DC77DFD4D}"/>
    <cellStyle name="Millares 54 14 6" xfId="8464" xr:uid="{5C03822E-EBBF-4E73-B1A4-E54C6D88C311}"/>
    <cellStyle name="Millares 54 15" xfId="5604" xr:uid="{52504E9C-E337-469C-AAD9-84E6018ED369}"/>
    <cellStyle name="Millares 54 15 2" xfId="13809" xr:uid="{3DD9DE20-7CD7-49F4-896A-5DBA1D18D42C}"/>
    <cellStyle name="Millares 54 15 3" xfId="11071" xr:uid="{48DE9DE1-D4A1-481B-B94D-7AC421F4658F}"/>
    <cellStyle name="Millares 54 15 4" xfId="16306" xr:uid="{5E485747-0CCC-4389-B0C2-995AA1B782CD}"/>
    <cellStyle name="Millares 54 15 5" xfId="18433" xr:uid="{0DD774AA-14D2-42DA-8081-7215A7BF73F6}"/>
    <cellStyle name="Millares 54 15 6" xfId="8465" xr:uid="{BBC1F0F3-B4D3-44CB-97B2-6B99F8B7FEA9}"/>
    <cellStyle name="Millares 54 16" xfId="5605" xr:uid="{A083CF6A-9F30-4C43-B769-987D2A0CE31A}"/>
    <cellStyle name="Millares 54 16 2" xfId="13810" xr:uid="{37FB0B00-4C02-4C1C-912D-9BA2E674C366}"/>
    <cellStyle name="Millares 54 16 3" xfId="12589" xr:uid="{6F376819-F30A-44DD-BBCF-D6C768D7D5B4}"/>
    <cellStyle name="Millares 54 16 4" xfId="18434" xr:uid="{BBD8BDDE-134E-44F9-BC68-D594238D4CAB}"/>
    <cellStyle name="Millares 54 16 5" xfId="8466" xr:uid="{550F02CE-5E06-4DEC-82D8-6ED09951741F}"/>
    <cellStyle name="Millares 54 17" xfId="7264" xr:uid="{673B4DA6-9F8E-487B-99E3-E94B3046F2D7}"/>
    <cellStyle name="Millares 54 17 2" xfId="13811" xr:uid="{901A264E-7165-41F9-AF84-EB930320FE44}"/>
    <cellStyle name="Millares 54 17 3" xfId="20072" xr:uid="{2F2C8770-A1FF-4DFB-AEDF-0ABC6F81E1A6}"/>
    <cellStyle name="Millares 54 17 4" xfId="8467" xr:uid="{DA25D778-DA2C-4B5B-BFC0-62FEB7864478}"/>
    <cellStyle name="Millares 54 18" xfId="8468" xr:uid="{502FEA79-5596-450C-82DE-94E31D3C1C2F}"/>
    <cellStyle name="Millares 54 18 2" xfId="13812" xr:uid="{338DB0BA-4E7A-4AAA-9DC4-A923D051B9E4}"/>
    <cellStyle name="Millares 54 19" xfId="13787" xr:uid="{66E29107-2481-49FE-8C77-1850F5E07EBB}"/>
    <cellStyle name="Millares 54 2" xfId="5606" xr:uid="{22B72AD3-0A87-4C88-AF1F-634FB48D0C1E}"/>
    <cellStyle name="Millares 54 2 10" xfId="7394" xr:uid="{C4100C83-9954-4CD9-B40F-9260D7A4EDA2}"/>
    <cellStyle name="Millares 54 2 10 2" xfId="13814" xr:uid="{65152CEF-578A-444B-B5E7-C3606D73499B}"/>
    <cellStyle name="Millares 54 2 10 3" xfId="20174" xr:uid="{3AB1CC2C-B148-4F2E-9133-63836ABAE0FF}"/>
    <cellStyle name="Millares 54 2 10 4" xfId="8470" xr:uid="{468B16F3-4EA7-442D-B827-5263324B9213}"/>
    <cellStyle name="Millares 54 2 11" xfId="8471" xr:uid="{996E1924-1328-4F9C-8392-04F452CA8FF9}"/>
    <cellStyle name="Millares 54 2 11 2" xfId="13815" xr:uid="{8B5D705F-D1CF-46F3-86E4-8325D2E199B0}"/>
    <cellStyle name="Millares 54 2 12" xfId="13813" xr:uid="{A8A9D0D8-90A4-43DC-AF14-9DF03D706C2C}"/>
    <cellStyle name="Millares 54 2 13" xfId="11072" xr:uid="{0E731E09-8A2F-4517-B8B6-8175DEA1E8E9}"/>
    <cellStyle name="Millares 54 2 14" xfId="16307" xr:uid="{6339581B-8A07-4000-BF30-8BE0BCC411A1}"/>
    <cellStyle name="Millares 54 2 15" xfId="18435" xr:uid="{1F78E923-8C84-4DE3-9EAA-52C1F8F44CAF}"/>
    <cellStyle name="Millares 54 2 16" xfId="8469" xr:uid="{84B64AFA-335F-444D-B746-AA01B7D640E4}"/>
    <cellStyle name="Millares 54 2 2" xfId="5607" xr:uid="{6B77654B-157A-4DD1-ACAB-24FC213372F2}"/>
    <cellStyle name="Millares 54 2 2 2" xfId="5608" xr:uid="{9B47F2BB-C0BE-4972-B3DB-72FA7E707543}"/>
    <cellStyle name="Millares 54 2 2 2 2" xfId="13817" xr:uid="{D985500C-7677-4494-B708-5FE1D187B6B5}"/>
    <cellStyle name="Millares 54 2 2 2 3" xfId="11074" xr:uid="{DCB3DE7B-0206-4087-B9F3-0D8185FCAE63}"/>
    <cellStyle name="Millares 54 2 2 2 4" xfId="16309" xr:uid="{FB14869B-4CF5-4728-BEDE-37F3153ED107}"/>
    <cellStyle name="Millares 54 2 2 2 5" xfId="18437" xr:uid="{A93D57B6-B9C1-49AD-839F-5A269692DD74}"/>
    <cellStyle name="Millares 54 2 2 2 6" xfId="8473" xr:uid="{81F70013-D1F7-4561-92E4-2E74A905A2A0}"/>
    <cellStyle name="Millares 54 2 2 3" xfId="13816" xr:uid="{CD8E3E0C-6978-4455-870E-235222EAA7B5}"/>
    <cellStyle name="Millares 54 2 2 4" xfId="11073" xr:uid="{3BAA25E2-BDCC-4C45-9422-2D63B5199C63}"/>
    <cellStyle name="Millares 54 2 2 5" xfId="16308" xr:uid="{34E38DE6-2A80-40ED-8392-9977707B1518}"/>
    <cellStyle name="Millares 54 2 2 6" xfId="18436" xr:uid="{6FBAF51A-E9C6-46BC-AA0D-403B95532121}"/>
    <cellStyle name="Millares 54 2 2 7" xfId="8472" xr:uid="{7D0F0E2C-4315-407D-BF57-7EB2D2153611}"/>
    <cellStyle name="Millares 54 2 3" xfId="5609" xr:uid="{B4959D80-8388-4706-B7C8-D405DF065793}"/>
    <cellStyle name="Millares 54 2 3 2" xfId="5610" xr:uid="{7830A4F0-D05B-411D-ACB1-AEDE46F6EB93}"/>
    <cellStyle name="Millares 54 2 3 2 2" xfId="5611" xr:uid="{BB0597DD-39A0-473F-B954-BA1B0348181F}"/>
    <cellStyle name="Millares 54 2 3 2 2 2" xfId="13820" xr:uid="{3FEFCD57-C28C-4FC1-A985-EEE3BFFDDF1C}"/>
    <cellStyle name="Millares 54 2 3 2 2 3" xfId="11077" xr:uid="{ED46127D-792E-469D-AD16-3061818D267D}"/>
    <cellStyle name="Millares 54 2 3 2 2 4" xfId="16312" xr:uid="{8F9D25CD-3DA9-4CAA-BB74-147A3F3A301C}"/>
    <cellStyle name="Millares 54 2 3 2 2 5" xfId="18440" xr:uid="{2C6DD710-49F9-4B6D-9CF3-4CDC3598C722}"/>
    <cellStyle name="Millares 54 2 3 2 2 6" xfId="8476" xr:uid="{6F28592E-F1C6-43E1-90F6-51DA999FD7E2}"/>
    <cellStyle name="Millares 54 2 3 2 3" xfId="13819" xr:uid="{B7687A13-6736-4DB5-8BEE-4056B75153DA}"/>
    <cellStyle name="Millares 54 2 3 2 4" xfId="11076" xr:uid="{5FEA3F33-F1C5-4FE6-B682-0EE996B75CE6}"/>
    <cellStyle name="Millares 54 2 3 2 5" xfId="16311" xr:uid="{7B5F4700-A8D1-43CC-B240-91A7D629EE90}"/>
    <cellStyle name="Millares 54 2 3 2 6" xfId="18439" xr:uid="{929D22FD-921E-4963-B143-B76F6648B32D}"/>
    <cellStyle name="Millares 54 2 3 2 7" xfId="8475" xr:uid="{99B713BC-5E90-4BE9-872C-27F22118DA54}"/>
    <cellStyle name="Millares 54 2 3 3" xfId="5612" xr:uid="{B4A76697-F8E3-4132-9269-16814F182A37}"/>
    <cellStyle name="Millares 54 2 3 3 2" xfId="13821" xr:uid="{A3472E4D-2221-47C1-8C3B-9814E510E3BA}"/>
    <cellStyle name="Millares 54 2 3 3 3" xfId="11078" xr:uid="{B8EB51CC-7412-4CA2-83C0-3C50E6909BFC}"/>
    <cellStyle name="Millares 54 2 3 3 4" xfId="16313" xr:uid="{757A69A2-9D19-4F00-B4FE-40739936CD4A}"/>
    <cellStyle name="Millares 54 2 3 3 5" xfId="18441" xr:uid="{2FC87E68-696D-42CA-A157-A49A1FE4CA6B}"/>
    <cellStyle name="Millares 54 2 3 3 6" xfId="8477" xr:uid="{A10560AE-1F69-4011-BCF4-DD2C57332E8F}"/>
    <cellStyle name="Millares 54 2 3 4" xfId="13818" xr:uid="{51A27443-C784-434F-BC29-B2F6AA38D11B}"/>
    <cellStyle name="Millares 54 2 3 5" xfId="11075" xr:uid="{AE07AF5A-48A0-450C-A59E-2F5486964C13}"/>
    <cellStyle name="Millares 54 2 3 6" xfId="16310" xr:uid="{14692ABD-3258-418A-84DC-DAEA78751970}"/>
    <cellStyle name="Millares 54 2 3 7" xfId="18438" xr:uid="{BB419F7F-477D-483B-9256-38529CDF6073}"/>
    <cellStyle name="Millares 54 2 3 8" xfId="8474" xr:uid="{1F17DE48-2BD5-47F0-B029-562CBB2A2D15}"/>
    <cellStyle name="Millares 54 2 4" xfId="5613" xr:uid="{BE11357E-3EB1-441B-95EF-8F6A178EBD2C}"/>
    <cellStyle name="Millares 54 2 4 2" xfId="5614" xr:uid="{00C3AF9D-03FE-4ACB-986D-232CC58D3840}"/>
    <cellStyle name="Millares 54 2 4 2 2" xfId="13823" xr:uid="{00B11113-8BEB-4C76-87B9-7D9E8A001DCE}"/>
    <cellStyle name="Millares 54 2 4 2 3" xfId="11080" xr:uid="{E9463EB7-ECF6-41BC-B67B-B04E3C5ACEF5}"/>
    <cellStyle name="Millares 54 2 4 2 4" xfId="16315" xr:uid="{067F9C39-01C9-4AAE-8825-20D43BAD2BC9}"/>
    <cellStyle name="Millares 54 2 4 2 5" xfId="18443" xr:uid="{D822A7C9-E409-4ADF-8238-7FEC9F1639CF}"/>
    <cellStyle name="Millares 54 2 4 2 6" xfId="8479" xr:uid="{79BE1490-D616-4B5C-B87A-61DD80AE83A2}"/>
    <cellStyle name="Millares 54 2 4 3" xfId="13822" xr:uid="{F0237199-91D9-4DDF-BD63-783D4DA036E4}"/>
    <cellStyle name="Millares 54 2 4 4" xfId="11079" xr:uid="{C2F03950-E940-42AB-809B-61CFBB1A90BB}"/>
    <cellStyle name="Millares 54 2 4 5" xfId="16314" xr:uid="{DB97FEF1-1D48-4C4F-9704-38165ED75EE3}"/>
    <cellStyle name="Millares 54 2 4 6" xfId="18442" xr:uid="{34197606-31B8-46B2-A0CD-794B70D5ACF2}"/>
    <cellStyle name="Millares 54 2 4 7" xfId="8478" xr:uid="{3B1B554A-C872-4420-A402-066853DC8450}"/>
    <cellStyle name="Millares 54 2 5" xfId="5615" xr:uid="{C57DDE9D-B2E2-40B8-B440-AD9620750AFC}"/>
    <cellStyle name="Millares 54 2 5 2" xfId="5616" xr:uid="{37335141-139B-47F4-893B-482CBFF4368B}"/>
    <cellStyle name="Millares 54 2 5 2 2" xfId="13825" xr:uid="{5F2A42F0-1FB3-49BA-A9EF-E7707720B735}"/>
    <cellStyle name="Millares 54 2 5 2 3" xfId="11082" xr:uid="{0AB8199B-961D-425C-BB9F-30F7430E75F0}"/>
    <cellStyle name="Millares 54 2 5 2 4" xfId="16317" xr:uid="{3AE0CB0B-6AA4-4BD1-AB15-E0428CA11438}"/>
    <cellStyle name="Millares 54 2 5 2 5" xfId="18445" xr:uid="{5041CD1B-994B-4D78-BD4C-D246A1560654}"/>
    <cellStyle name="Millares 54 2 5 2 6" xfId="8481" xr:uid="{888A453A-9091-4FE6-A8FC-1E387D95AFCC}"/>
    <cellStyle name="Millares 54 2 5 3" xfId="13824" xr:uid="{2898796D-5E36-427E-90AD-C8A2401C36A2}"/>
    <cellStyle name="Millares 54 2 5 4" xfId="11081" xr:uid="{0F688C7D-CC49-4B4D-A4FD-8CC2F0D89CF6}"/>
    <cellStyle name="Millares 54 2 5 5" xfId="16316" xr:uid="{3EACC947-5166-4AB9-91EC-BFC9E5D5AB7A}"/>
    <cellStyle name="Millares 54 2 5 6" xfId="18444" xr:uid="{2F93FA06-5680-457A-95E6-DAA5EFF2637F}"/>
    <cellStyle name="Millares 54 2 5 7" xfId="8480" xr:uid="{11378C6D-6661-4345-888A-25104E7F543E}"/>
    <cellStyle name="Millares 54 2 6" xfId="5617" xr:uid="{78CB82AA-FFAC-4ADD-8F57-60C14FF18602}"/>
    <cellStyle name="Millares 54 2 6 2" xfId="13826" xr:uid="{31377910-26DC-40A1-9963-9F214C6DCA7D}"/>
    <cellStyle name="Millares 54 2 6 3" xfId="11083" xr:uid="{86EF769C-116E-4276-9460-6268A13DE0F9}"/>
    <cellStyle name="Millares 54 2 6 4" xfId="16318" xr:uid="{B597C3C7-D908-4F56-9421-387593C7BB12}"/>
    <cellStyle name="Millares 54 2 6 5" xfId="18446" xr:uid="{C86B1247-043E-4F7D-9E6C-E05ABE21E7C5}"/>
    <cellStyle name="Millares 54 2 6 6" xfId="8482" xr:uid="{F1566A8E-C12C-4202-A332-56E8E3BF829E}"/>
    <cellStyle name="Millares 54 2 7" xfId="5618" xr:uid="{FAEE0906-82C4-401C-8603-D37A64DC4ACD}"/>
    <cellStyle name="Millares 54 2 7 2" xfId="13827" xr:uid="{B47EF874-0D18-4A49-9C5F-95BDCC54DFE7}"/>
    <cellStyle name="Millares 54 2 7 3" xfId="11084" xr:uid="{BF674A95-E0DF-4E84-BF71-91C09C42BE12}"/>
    <cellStyle name="Millares 54 2 7 4" xfId="16319" xr:uid="{D533CE6F-7773-4818-AE1C-56AC30F1061D}"/>
    <cellStyle name="Millares 54 2 7 5" xfId="18447" xr:uid="{258031D9-7B99-4A6C-B359-127CF18229AE}"/>
    <cellStyle name="Millares 54 2 7 6" xfId="8483" xr:uid="{1244D2FE-765B-4B22-A99F-6B7CE36D8E1E}"/>
    <cellStyle name="Millares 54 2 8" xfId="5619" xr:uid="{ED53E66A-81B4-40C5-8B21-2D28B0BEB610}"/>
    <cellStyle name="Millares 54 2 8 2" xfId="13828" xr:uid="{1FFB4451-F4CD-450A-8039-282E7B565D98}"/>
    <cellStyle name="Millares 54 2 8 3" xfId="11085" xr:uid="{7748A0FA-E61E-441F-B129-FA86727FBD05}"/>
    <cellStyle name="Millares 54 2 8 4" xfId="16320" xr:uid="{14D7C29F-DAA7-42D7-A4D2-9C7ED8EFE164}"/>
    <cellStyle name="Millares 54 2 8 5" xfId="18448" xr:uid="{0310D79E-4F2F-4FD7-888A-BE1669E4322F}"/>
    <cellStyle name="Millares 54 2 8 6" xfId="8484" xr:uid="{B54011C6-826B-4412-B743-B43964B177FB}"/>
    <cellStyle name="Millares 54 2 9" xfId="5620" xr:uid="{037E9089-7098-4659-84AF-F8CB5C938043}"/>
    <cellStyle name="Millares 54 2 9 2" xfId="13829" xr:uid="{3C4A1B47-FCFD-48B6-9D06-5977DA9AE631}"/>
    <cellStyle name="Millares 54 2 9 3" xfId="12590" xr:uid="{036DF210-7F08-4BCF-951F-D85048E4FC7B}"/>
    <cellStyle name="Millares 54 2 9 4" xfId="18449" xr:uid="{26A3B0B2-0B10-44C7-8964-ECD86452FDDF}"/>
    <cellStyle name="Millares 54 2 9 5" xfId="8485" xr:uid="{D03ADFED-C75D-41BF-84A6-B6F1FFA76A86}"/>
    <cellStyle name="Millares 54 20" xfId="11049" xr:uid="{1D4B8AAF-3ADF-4B11-B844-3671619F17BE}"/>
    <cellStyle name="Millares 54 21" xfId="16284" xr:uid="{077ABB92-29DB-499B-9CFE-C586CC2AE8A7}"/>
    <cellStyle name="Millares 54 22" xfId="18411" xr:uid="{B325C313-9275-4FBD-95E7-20D17C6D3996}"/>
    <cellStyle name="Millares 54 23" xfId="8443" xr:uid="{CC4A7A99-3178-4671-8A54-63C9B8DFA94B}"/>
    <cellStyle name="Millares 54 3" xfId="5621" xr:uid="{F0510BC4-1B15-4256-B4DD-A221A796BE3C}"/>
    <cellStyle name="Millares 54 3 10" xfId="8486" xr:uid="{B27A8A43-B22D-4004-AEDD-C18DCD68A7FA}"/>
    <cellStyle name="Millares 54 3 2" xfId="5622" xr:uid="{AE2A57F2-8F96-4E57-9DC7-1DDC1DDFA97F}"/>
    <cellStyle name="Millares 54 3 2 2" xfId="5623" xr:uid="{B4DA1EC5-060E-4ECB-B0FB-AC0825134600}"/>
    <cellStyle name="Millares 54 3 2 2 2" xfId="13832" xr:uid="{4B759220-E71E-4B00-AA28-316BF10C0792}"/>
    <cellStyle name="Millares 54 3 2 2 3" xfId="11088" xr:uid="{F4B2CBCF-EBFD-46DB-A3A7-FD839BE938AE}"/>
    <cellStyle name="Millares 54 3 2 2 4" xfId="16323" xr:uid="{10D0757A-AD6D-4894-9CE9-8F70FEF1F1BD}"/>
    <cellStyle name="Millares 54 3 2 2 5" xfId="18452" xr:uid="{E1D8E646-3F12-442A-B886-34434322FDB3}"/>
    <cellStyle name="Millares 54 3 2 2 6" xfId="8488" xr:uid="{57647770-3713-42D4-85D9-D043FF3A12B7}"/>
    <cellStyle name="Millares 54 3 2 3" xfId="13831" xr:uid="{DF3177E0-0014-428B-9F68-3D5A5FB7C24B}"/>
    <cellStyle name="Millares 54 3 2 4" xfId="11087" xr:uid="{07605661-B828-4D2F-A224-92EF0F0A92FD}"/>
    <cellStyle name="Millares 54 3 2 5" xfId="16322" xr:uid="{D67DC4E7-D605-48A4-B13F-52756132A3D7}"/>
    <cellStyle name="Millares 54 3 2 6" xfId="18451" xr:uid="{5697A58C-92FD-47D2-B9EC-B13227260302}"/>
    <cellStyle name="Millares 54 3 2 7" xfId="8487" xr:uid="{F7CC9074-36B7-4897-AFAA-83C750A19204}"/>
    <cellStyle name="Millares 54 3 3" xfId="5624" xr:uid="{FDF39AD6-0A98-4822-99E8-3818FB6FB030}"/>
    <cellStyle name="Millares 54 3 3 2" xfId="5625" xr:uid="{CCAF7F95-0439-44EF-A0FF-270DB7A49AE1}"/>
    <cellStyle name="Millares 54 3 3 2 2" xfId="13834" xr:uid="{A00ACF3B-DEC8-47FD-B360-E625FD0BE47D}"/>
    <cellStyle name="Millares 54 3 3 2 3" xfId="11090" xr:uid="{D908F528-4CF7-44A7-85F5-770F7BCBF4E6}"/>
    <cellStyle name="Millares 54 3 3 2 4" xfId="16325" xr:uid="{129C5034-4FFF-4F34-8E74-F4980DF68010}"/>
    <cellStyle name="Millares 54 3 3 2 5" xfId="18454" xr:uid="{3887573A-8847-47F1-8D6A-9B58771280EE}"/>
    <cellStyle name="Millares 54 3 3 2 6" xfId="8490" xr:uid="{A3723938-306E-4062-8A29-9690AFEF457D}"/>
    <cellStyle name="Millares 54 3 3 3" xfId="13833" xr:uid="{2B09F22F-C803-4A84-8AC1-322ECBDE33DC}"/>
    <cellStyle name="Millares 54 3 3 4" xfId="11089" xr:uid="{45EF2B35-956E-41F2-A348-896E564D6FA8}"/>
    <cellStyle name="Millares 54 3 3 5" xfId="16324" xr:uid="{CEB2D683-1692-42B7-A979-F6AAF9087498}"/>
    <cellStyle name="Millares 54 3 3 6" xfId="18453" xr:uid="{48C32771-7840-4BA6-8481-5C6E76500007}"/>
    <cellStyle name="Millares 54 3 3 7" xfId="8489" xr:uid="{B1668C73-3F05-4644-B8CF-5F042D155064}"/>
    <cellStyle name="Millares 54 3 4" xfId="5626" xr:uid="{6C75AEC9-E66C-4A8B-888C-04C26D0AE393}"/>
    <cellStyle name="Millares 54 3 4 2" xfId="5627" xr:uid="{18F83E68-CB27-4802-AEF3-0ED54C5D15AB}"/>
    <cellStyle name="Millares 54 3 4 2 2" xfId="13836" xr:uid="{3DE93273-F266-4332-9B4E-A713CAA80D55}"/>
    <cellStyle name="Millares 54 3 4 2 3" xfId="11092" xr:uid="{7DACC463-DEBD-42D3-9396-0A8A224AB675}"/>
    <cellStyle name="Millares 54 3 4 2 4" xfId="16327" xr:uid="{C9A1CAAF-366D-4768-B654-8B758F48BB61}"/>
    <cellStyle name="Millares 54 3 4 2 5" xfId="18456" xr:uid="{21E38DD5-6929-4620-9F09-7D4A55428F3B}"/>
    <cellStyle name="Millares 54 3 4 2 6" xfId="8492" xr:uid="{EA3D51DE-59D7-48CB-AC27-F925EC875615}"/>
    <cellStyle name="Millares 54 3 4 3" xfId="13835" xr:uid="{134823F0-4C02-4B3F-AD2B-C683C1784EE3}"/>
    <cellStyle name="Millares 54 3 4 4" xfId="11091" xr:uid="{95B34CBD-70C4-4328-B950-ED94E22D5C42}"/>
    <cellStyle name="Millares 54 3 4 5" xfId="16326" xr:uid="{C85EA6A5-CBC9-4DE5-8FFD-B632F3A027EE}"/>
    <cellStyle name="Millares 54 3 4 6" xfId="18455" xr:uid="{98DE0A09-AF73-4050-9763-4872B803147A}"/>
    <cellStyle name="Millares 54 3 4 7" xfId="8491" xr:uid="{32E9CD5E-B6C9-4B43-941F-5E9C906605B6}"/>
    <cellStyle name="Millares 54 3 5" xfId="5628" xr:uid="{758D8224-24BD-495A-BF66-5075F3AF6651}"/>
    <cellStyle name="Millares 54 3 5 2" xfId="13837" xr:uid="{54D092F7-14BD-4E1A-9D84-6661BA59FF37}"/>
    <cellStyle name="Millares 54 3 5 3" xfId="11093" xr:uid="{1873BAC5-B0BB-474C-971D-D43DC9BADD4B}"/>
    <cellStyle name="Millares 54 3 5 4" xfId="16328" xr:uid="{43079667-C702-4D09-B533-4682F9509C47}"/>
    <cellStyle name="Millares 54 3 5 5" xfId="18457" xr:uid="{0C55BCF6-4E98-4E52-9C12-4BD4EA4DDF0D}"/>
    <cellStyle name="Millares 54 3 5 6" xfId="8493" xr:uid="{DD89D850-8D2A-420D-8FE0-25098FA3941C}"/>
    <cellStyle name="Millares 54 3 6" xfId="13830" xr:uid="{6D20B0B5-6B8B-4744-AB7B-09D97798443F}"/>
    <cellStyle name="Millares 54 3 7" xfId="11086" xr:uid="{BF7DF448-63EE-4E3D-AE3A-CCF3C6A7A365}"/>
    <cellStyle name="Millares 54 3 8" xfId="16321" xr:uid="{974BC0F7-D92F-4B54-A1A9-06E32FABC5BC}"/>
    <cellStyle name="Millares 54 3 9" xfId="18450" xr:uid="{82E057BB-766D-43D5-A748-E3B66C0554E8}"/>
    <cellStyle name="Millares 54 4" xfId="5629" xr:uid="{AFABBEA6-61C0-4DAD-9D07-DEDA6CE0AA33}"/>
    <cellStyle name="Millares 54 4 10" xfId="8494" xr:uid="{A1974DA4-261C-4745-8743-E1B5F65FB18D}"/>
    <cellStyle name="Millares 54 4 2" xfId="5630" xr:uid="{A8D129B2-788A-4BA3-9FC2-1BC84BDEB642}"/>
    <cellStyle name="Millares 54 4 2 2" xfId="5631" xr:uid="{FE1965C1-ABBA-4449-9A55-550C4B9B3FFA}"/>
    <cellStyle name="Millares 54 4 2 2 2" xfId="13840" xr:uid="{D488D257-0B49-44B6-93C8-036AE8FF25A0}"/>
    <cellStyle name="Millares 54 4 2 2 3" xfId="11096" xr:uid="{687619E0-8477-4EA8-826E-DD9B0D9A6206}"/>
    <cellStyle name="Millares 54 4 2 2 4" xfId="16331" xr:uid="{77502CF6-AC56-42B3-A77F-96447CFA8F9C}"/>
    <cellStyle name="Millares 54 4 2 2 5" xfId="18460" xr:uid="{FE812A9A-596C-4FCA-B160-FFF629470663}"/>
    <cellStyle name="Millares 54 4 2 2 6" xfId="8496" xr:uid="{865CCEA1-4306-42D2-9E4A-9F9FE4363D72}"/>
    <cellStyle name="Millares 54 4 2 3" xfId="13839" xr:uid="{D8D3A4B3-78BB-4A56-BFB3-F5256C7A9A69}"/>
    <cellStyle name="Millares 54 4 2 4" xfId="11095" xr:uid="{582DED3F-69C8-48CC-97C0-46466C43276D}"/>
    <cellStyle name="Millares 54 4 2 5" xfId="16330" xr:uid="{9E06F6A3-D3A6-4F4E-8457-21D005672547}"/>
    <cellStyle name="Millares 54 4 2 6" xfId="18459" xr:uid="{2B3710AB-AA5C-4222-96B2-A99688703453}"/>
    <cellStyle name="Millares 54 4 2 7" xfId="8495" xr:uid="{673EAE51-7BFF-4F12-B725-033602083637}"/>
    <cellStyle name="Millares 54 4 3" xfId="5632" xr:uid="{358D9C9C-A579-4EE8-8E23-0FE69B1E8F76}"/>
    <cellStyle name="Millares 54 4 3 2" xfId="5633" xr:uid="{C3B1EB9A-426D-44F2-8F86-CF8445E6FC08}"/>
    <cellStyle name="Millares 54 4 3 2 2" xfId="13842" xr:uid="{580DAC92-2A8E-49C9-9CFE-3D3F19DA97C8}"/>
    <cellStyle name="Millares 54 4 3 2 3" xfId="11098" xr:uid="{9F760B33-DC7E-43AE-87D1-7C4BDA2EE14B}"/>
    <cellStyle name="Millares 54 4 3 2 4" xfId="16333" xr:uid="{3C44487F-BF9C-45C9-9943-765C27ECFFBA}"/>
    <cellStyle name="Millares 54 4 3 2 5" xfId="18462" xr:uid="{DE3A21CB-31BD-4BEF-9BAF-8780213FC106}"/>
    <cellStyle name="Millares 54 4 3 2 6" xfId="8498" xr:uid="{BF30159D-C552-40CB-9902-25B78C8BBE6A}"/>
    <cellStyle name="Millares 54 4 3 3" xfId="13841" xr:uid="{97848AC3-83C9-426E-91DC-A425C297DA7D}"/>
    <cellStyle name="Millares 54 4 3 4" xfId="11097" xr:uid="{3024DAB1-929A-4E33-8D4E-BBB73DDDBAEC}"/>
    <cellStyle name="Millares 54 4 3 5" xfId="16332" xr:uid="{CBF8B76A-7420-4D79-8491-45F7C09AADD5}"/>
    <cellStyle name="Millares 54 4 3 6" xfId="18461" xr:uid="{1300407A-50D7-4119-8DB0-AE06641A354D}"/>
    <cellStyle name="Millares 54 4 3 7" xfId="8497" xr:uid="{BA046B91-2DCB-4A99-B067-58149FCF71E1}"/>
    <cellStyle name="Millares 54 4 4" xfId="5634" xr:uid="{D0DED50D-B397-49F9-8F95-CEECA30B8097}"/>
    <cellStyle name="Millares 54 4 4 2" xfId="5635" xr:uid="{B00D6CC2-084B-4BF8-A2E3-E924B63DBD77}"/>
    <cellStyle name="Millares 54 4 4 2 2" xfId="13844" xr:uid="{B375BC9D-8BD2-4072-BE18-20D095A65ED6}"/>
    <cellStyle name="Millares 54 4 4 2 3" xfId="11100" xr:uid="{C732E13F-8166-41ED-BBB6-C411DD2CFC60}"/>
    <cellStyle name="Millares 54 4 4 2 4" xfId="16335" xr:uid="{36AC4FF0-EAE3-4BA7-87E2-FB1A4593D2AB}"/>
    <cellStyle name="Millares 54 4 4 2 5" xfId="18464" xr:uid="{2F8CBFB4-EF0F-41E6-8167-1A95F80A61C3}"/>
    <cellStyle name="Millares 54 4 4 2 6" xfId="8500" xr:uid="{8CF1450A-713F-44AB-8896-3E3817A44588}"/>
    <cellStyle name="Millares 54 4 4 3" xfId="13843" xr:uid="{AE32D344-A6FB-4D18-B51E-C5BCF14A7B87}"/>
    <cellStyle name="Millares 54 4 4 4" xfId="11099" xr:uid="{DCD50D17-AD13-476F-BC5B-BFC211AD849E}"/>
    <cellStyle name="Millares 54 4 4 5" xfId="16334" xr:uid="{5253BA3A-9101-428B-A672-A69F9D7EBF14}"/>
    <cellStyle name="Millares 54 4 4 6" xfId="18463" xr:uid="{AB99F3D8-443E-4590-B28A-82F133D28812}"/>
    <cellStyle name="Millares 54 4 4 7" xfId="8499" xr:uid="{98C57E7F-6E9D-4EBD-BEE5-C2F5FD24954B}"/>
    <cellStyle name="Millares 54 4 5" xfId="5636" xr:uid="{B20B620D-476A-43F9-A107-4420C01BB310}"/>
    <cellStyle name="Millares 54 4 5 2" xfId="13845" xr:uid="{A612BE46-4F3C-466B-9E95-149DE0FC1A41}"/>
    <cellStyle name="Millares 54 4 5 3" xfId="11101" xr:uid="{AF1F8E83-A388-4118-B915-5593117F78AA}"/>
    <cellStyle name="Millares 54 4 5 4" xfId="16336" xr:uid="{A9C20DBC-B5D3-4132-83A6-5975B5B23576}"/>
    <cellStyle name="Millares 54 4 5 5" xfId="18465" xr:uid="{41FD668B-CCBC-44AB-B73B-2EBB5BDD55ED}"/>
    <cellStyle name="Millares 54 4 5 6" xfId="8501" xr:uid="{839B09AC-6B60-4590-8E84-C086544F87E8}"/>
    <cellStyle name="Millares 54 4 6" xfId="13838" xr:uid="{09F1F388-D8D9-40D7-A912-8D20D6A0AB24}"/>
    <cellStyle name="Millares 54 4 7" xfId="11094" xr:uid="{40716006-1812-432E-80B7-E91967016594}"/>
    <cellStyle name="Millares 54 4 8" xfId="16329" xr:uid="{E171320E-B013-4F8B-A720-58C2DE6879C9}"/>
    <cellStyle name="Millares 54 4 9" xfId="18458" xr:uid="{0FF12E12-F8DC-4A51-91C4-98ED60A5E2B0}"/>
    <cellStyle name="Millares 54 5" xfId="5637" xr:uid="{EECE1E53-5D20-4DCB-8587-D72291EEB9F0}"/>
    <cellStyle name="Millares 54 5 10" xfId="8502" xr:uid="{3713F5F9-A431-48E1-9A54-34216BFAFB28}"/>
    <cellStyle name="Millares 54 5 2" xfId="5638" xr:uid="{D3D4327E-06BF-49DF-8297-65A03E035050}"/>
    <cellStyle name="Millares 54 5 2 2" xfId="5639" xr:uid="{781B11E1-78F7-49F4-8BAA-17AA1B05F9D0}"/>
    <cellStyle name="Millares 54 5 2 2 2" xfId="13848" xr:uid="{1771E207-CCE7-41ED-9E50-5B4879B69143}"/>
    <cellStyle name="Millares 54 5 2 2 3" xfId="11104" xr:uid="{D47CE419-0BF0-4E43-877A-EE8B497411C1}"/>
    <cellStyle name="Millares 54 5 2 2 4" xfId="16339" xr:uid="{CFB430C9-B576-44B5-B3DB-0EB6F907D243}"/>
    <cellStyle name="Millares 54 5 2 2 5" xfId="18468" xr:uid="{C15C0228-2908-434E-832D-BA60235BB87B}"/>
    <cellStyle name="Millares 54 5 2 2 6" xfId="8504" xr:uid="{E946EEB5-BD57-4E2B-89F2-86E5F087F838}"/>
    <cellStyle name="Millares 54 5 2 3" xfId="13847" xr:uid="{0C69BFF0-B75E-4551-80D8-C67713728482}"/>
    <cellStyle name="Millares 54 5 2 4" xfId="11103" xr:uid="{5BF076C8-3168-4A48-82ED-BBC76EADD71A}"/>
    <cellStyle name="Millares 54 5 2 5" xfId="16338" xr:uid="{FE3D1466-F598-4EF5-B7B9-468689840B18}"/>
    <cellStyle name="Millares 54 5 2 6" xfId="18467" xr:uid="{F4D112BF-D042-48E6-9D73-D30F8C38258E}"/>
    <cellStyle name="Millares 54 5 2 7" xfId="8503" xr:uid="{0E94EB5C-13F8-4D83-B747-B4EC3C3619F4}"/>
    <cellStyle name="Millares 54 5 3" xfId="5640" xr:uid="{9E41AB07-BBF3-4ECC-933A-BCC85B7C7778}"/>
    <cellStyle name="Millares 54 5 3 2" xfId="5641" xr:uid="{F69E46C8-EE63-4B01-BD0C-2247AF130E79}"/>
    <cellStyle name="Millares 54 5 3 2 2" xfId="13850" xr:uid="{103E6118-2F4A-4F52-8EC0-50216547BD1E}"/>
    <cellStyle name="Millares 54 5 3 2 3" xfId="11106" xr:uid="{309EB8AC-C676-4FF3-82F2-3F9F96DCBF1B}"/>
    <cellStyle name="Millares 54 5 3 2 4" xfId="16341" xr:uid="{27AF1B6C-9D5F-4F92-80F4-07D6ACE0A882}"/>
    <cellStyle name="Millares 54 5 3 2 5" xfId="18470" xr:uid="{F0A186C3-7D2E-40F4-831B-4C3BEF1EF3F4}"/>
    <cellStyle name="Millares 54 5 3 2 6" xfId="8506" xr:uid="{AE09ACB7-860D-43B1-BA1A-0E5FE56299FE}"/>
    <cellStyle name="Millares 54 5 3 3" xfId="13849" xr:uid="{1B37A9BB-AB12-436D-B231-3C3F0858EE43}"/>
    <cellStyle name="Millares 54 5 3 4" xfId="11105" xr:uid="{28864893-E2AC-4E1D-A279-9628BD32D3A0}"/>
    <cellStyle name="Millares 54 5 3 5" xfId="16340" xr:uid="{B9D89CB0-C9E0-430A-A22C-F5291FD4A0C1}"/>
    <cellStyle name="Millares 54 5 3 6" xfId="18469" xr:uid="{1478412D-FBC4-479E-90ED-D5F3D4ED3B77}"/>
    <cellStyle name="Millares 54 5 3 7" xfId="8505" xr:uid="{39BB0E4C-8618-4BC4-B14A-274BABED979F}"/>
    <cellStyle name="Millares 54 5 4" xfId="5642" xr:uid="{91B7B82A-609D-4A96-B99C-084D75250267}"/>
    <cellStyle name="Millares 54 5 4 2" xfId="5643" xr:uid="{33920B39-E49E-4821-A2D9-533FED6E7580}"/>
    <cellStyle name="Millares 54 5 4 2 2" xfId="13852" xr:uid="{00FC7F8D-9DB6-47AC-9AB5-C312005BBDE1}"/>
    <cellStyle name="Millares 54 5 4 2 3" xfId="11108" xr:uid="{C8B359D5-AAE7-4432-BCB9-5D2EF68DC62A}"/>
    <cellStyle name="Millares 54 5 4 2 4" xfId="16343" xr:uid="{EEEB1822-B2E5-427D-BD5B-7E865433909B}"/>
    <cellStyle name="Millares 54 5 4 2 5" xfId="18472" xr:uid="{211FEE79-CF9E-4697-B9F8-9AE5D175ADCA}"/>
    <cellStyle name="Millares 54 5 4 2 6" xfId="8508" xr:uid="{D9D2552A-C3B7-432C-82AC-34D6CB609147}"/>
    <cellStyle name="Millares 54 5 4 3" xfId="13851" xr:uid="{6EBC2C62-3452-433F-BFC1-157EFB3BFD5A}"/>
    <cellStyle name="Millares 54 5 4 4" xfId="11107" xr:uid="{4D01E2D8-E5DF-4E2B-BB1A-308AF4B318B9}"/>
    <cellStyle name="Millares 54 5 4 5" xfId="16342" xr:uid="{307B7BD6-048A-448A-9630-C36B3EDBBA81}"/>
    <cellStyle name="Millares 54 5 4 6" xfId="18471" xr:uid="{DA73F621-043E-433B-9015-BA5944383358}"/>
    <cellStyle name="Millares 54 5 4 7" xfId="8507" xr:uid="{287BBA06-BB56-45B9-B966-EB49FA637968}"/>
    <cellStyle name="Millares 54 5 5" xfId="5644" xr:uid="{C3956C1F-907C-44A0-909E-262957C7F273}"/>
    <cellStyle name="Millares 54 5 5 2" xfId="13853" xr:uid="{47F243D7-F753-42EC-9DE0-66ADE1F8F5B4}"/>
    <cellStyle name="Millares 54 5 5 3" xfId="11109" xr:uid="{27A1E213-79FD-4946-B2F8-F5096172AF3F}"/>
    <cellStyle name="Millares 54 5 5 4" xfId="16344" xr:uid="{B30C2644-D7CE-42DD-BE49-D17E85708CDD}"/>
    <cellStyle name="Millares 54 5 5 5" xfId="18473" xr:uid="{55E43097-6688-4E29-BE53-0F084EB3A7B2}"/>
    <cellStyle name="Millares 54 5 5 6" xfId="8509" xr:uid="{16D08946-2976-4202-A4D2-970C9BEB9186}"/>
    <cellStyle name="Millares 54 5 6" xfId="13846" xr:uid="{4DF7E423-CF6C-40B3-9908-36A577F0C60F}"/>
    <cellStyle name="Millares 54 5 7" xfId="11102" xr:uid="{E2B22419-0A6F-47D6-9F8C-260A40CADB16}"/>
    <cellStyle name="Millares 54 5 8" xfId="16337" xr:uid="{7BF9C0E6-0FBD-47BF-B863-98FCBF047B57}"/>
    <cellStyle name="Millares 54 5 9" xfId="18466" xr:uid="{87650A6A-5D7C-4153-A03C-1A3FDBA1FA66}"/>
    <cellStyle name="Millares 54 6" xfId="5645" xr:uid="{483783A1-04D7-48DB-A449-C26750537592}"/>
    <cellStyle name="Millares 54 6 10" xfId="8510" xr:uid="{7346028E-C152-4395-BA61-1F72A3BEC3F1}"/>
    <cellStyle name="Millares 54 6 2" xfId="5646" xr:uid="{0A1E507E-D4DA-480D-9087-E4BCABC0AF62}"/>
    <cellStyle name="Millares 54 6 2 2" xfId="5647" xr:uid="{837EA78F-7028-463A-A7E6-A4743D026BDB}"/>
    <cellStyle name="Millares 54 6 2 2 2" xfId="13856" xr:uid="{0982245D-C20B-480C-9E10-DC8F0111BED1}"/>
    <cellStyle name="Millares 54 6 2 2 3" xfId="11112" xr:uid="{B63736E5-0EBA-4E33-9348-EEC3E0CE78F8}"/>
    <cellStyle name="Millares 54 6 2 2 4" xfId="16347" xr:uid="{5B0F623B-1345-4748-B70D-747211DF2305}"/>
    <cellStyle name="Millares 54 6 2 2 5" xfId="18476" xr:uid="{6A8033DB-76F8-4458-8270-6B7154DDC428}"/>
    <cellStyle name="Millares 54 6 2 2 6" xfId="8512" xr:uid="{AA33EFAC-586C-43B8-8196-0C4AECEDD9FE}"/>
    <cellStyle name="Millares 54 6 2 3" xfId="13855" xr:uid="{7E0EDC3B-6DD3-447B-93CA-B569B872CEA4}"/>
    <cellStyle name="Millares 54 6 2 4" xfId="11111" xr:uid="{4D1C14E0-EF8F-4054-B545-0FD31FD99FE8}"/>
    <cellStyle name="Millares 54 6 2 5" xfId="16346" xr:uid="{2D0D8EBC-5EA4-48A3-A189-DD5F9CA5318E}"/>
    <cellStyle name="Millares 54 6 2 6" xfId="18475" xr:uid="{2B214A50-5776-429F-9DB0-7E8862366E0E}"/>
    <cellStyle name="Millares 54 6 2 7" xfId="8511" xr:uid="{BEC705E2-FA6F-410B-AD16-38FE84691C6A}"/>
    <cellStyle name="Millares 54 6 3" xfId="5648" xr:uid="{196BB514-3BAB-407B-B111-F7A8BB6FE372}"/>
    <cellStyle name="Millares 54 6 3 2" xfId="5649" xr:uid="{1575AD39-9414-4AF0-BD6F-3564E903D529}"/>
    <cellStyle name="Millares 54 6 3 2 2" xfId="13858" xr:uid="{2AC5BD70-0593-45FE-99C5-9F4B14D180BE}"/>
    <cellStyle name="Millares 54 6 3 2 3" xfId="11114" xr:uid="{E2030598-69C5-4111-AE6D-A5E1E7078924}"/>
    <cellStyle name="Millares 54 6 3 2 4" xfId="16349" xr:uid="{98BCF81C-CDBB-4551-9BE4-7D29A748497E}"/>
    <cellStyle name="Millares 54 6 3 2 5" xfId="18478" xr:uid="{AF370233-AF3A-4746-AB5E-6A71AF413994}"/>
    <cellStyle name="Millares 54 6 3 2 6" xfId="8514" xr:uid="{86F185C5-368F-4E35-B26F-6B9D25E0C216}"/>
    <cellStyle name="Millares 54 6 3 3" xfId="13857" xr:uid="{49E4B555-F485-4672-98A0-3846CB9D5FAA}"/>
    <cellStyle name="Millares 54 6 3 4" xfId="11113" xr:uid="{AC8AC493-947B-4216-AE7A-A77A73CB52DA}"/>
    <cellStyle name="Millares 54 6 3 5" xfId="16348" xr:uid="{DEEF03BD-FE79-48A3-84A0-14FF10AB123E}"/>
    <cellStyle name="Millares 54 6 3 6" xfId="18477" xr:uid="{1709C6B8-38DC-4390-9D69-6DAE5348710A}"/>
    <cellStyle name="Millares 54 6 3 7" xfId="8513" xr:uid="{658897AE-DBEB-462C-9844-A42D3A8D74A1}"/>
    <cellStyle name="Millares 54 6 4" xfId="5650" xr:uid="{185CE409-2482-4239-8884-20406E28AA70}"/>
    <cellStyle name="Millares 54 6 4 2" xfId="5651" xr:uid="{224712E1-2B9D-482E-8014-7C683784205C}"/>
    <cellStyle name="Millares 54 6 4 2 2" xfId="13860" xr:uid="{F78CD4EB-20AB-445D-A9E3-CF11F9E0E003}"/>
    <cellStyle name="Millares 54 6 4 2 3" xfId="11116" xr:uid="{FA7AF027-D0CB-4D72-942E-1D3B0E5CF466}"/>
    <cellStyle name="Millares 54 6 4 2 4" xfId="16351" xr:uid="{EDD4491A-C1E3-4FD8-8581-29F36DF0CA4D}"/>
    <cellStyle name="Millares 54 6 4 2 5" xfId="18480" xr:uid="{F3AB8522-4176-489B-AB72-1C40BFF579FF}"/>
    <cellStyle name="Millares 54 6 4 2 6" xfId="8516" xr:uid="{E8A54FD8-7756-4219-B68D-330A250E7889}"/>
    <cellStyle name="Millares 54 6 4 3" xfId="13859" xr:uid="{70E22ABA-9243-4F2E-AF2A-172E9894A7D7}"/>
    <cellStyle name="Millares 54 6 4 4" xfId="11115" xr:uid="{EF5B0E2D-0CEC-4300-814E-C70B89F20994}"/>
    <cellStyle name="Millares 54 6 4 5" xfId="16350" xr:uid="{526199B2-2781-4622-AAB6-4FAA6E72ED9D}"/>
    <cellStyle name="Millares 54 6 4 6" xfId="18479" xr:uid="{EB47F8C4-3DEA-4565-91E7-75E688DD26F0}"/>
    <cellStyle name="Millares 54 6 4 7" xfId="8515" xr:uid="{48670589-C644-4000-9813-A27DC42B2F1C}"/>
    <cellStyle name="Millares 54 6 5" xfId="5652" xr:uid="{51429438-27BE-4110-B6C3-F720A1FFD55D}"/>
    <cellStyle name="Millares 54 6 5 2" xfId="13861" xr:uid="{E18D426B-CB6B-420B-948C-23E81C6236E9}"/>
    <cellStyle name="Millares 54 6 5 3" xfId="11117" xr:uid="{972F03CC-EFFE-466F-A9C1-52425432AD7B}"/>
    <cellStyle name="Millares 54 6 5 4" xfId="16352" xr:uid="{7287E632-3D25-4539-896D-C4D4D832C93C}"/>
    <cellStyle name="Millares 54 6 5 5" xfId="18481" xr:uid="{5D98E870-B4CC-46CC-BD77-5E7C2AEA6AC1}"/>
    <cellStyle name="Millares 54 6 5 6" xfId="8517" xr:uid="{1874B74A-8582-47EF-9F86-BF1103E42995}"/>
    <cellStyle name="Millares 54 6 6" xfId="13854" xr:uid="{288D9698-8466-458E-AB1A-5C9CE79AACFE}"/>
    <cellStyle name="Millares 54 6 7" xfId="11110" xr:uid="{B451ACC4-F55E-4914-ABC4-CC77C62B7C13}"/>
    <cellStyle name="Millares 54 6 8" xfId="16345" xr:uid="{C88C1A4B-BEC2-4072-838A-4BDA939E2899}"/>
    <cellStyle name="Millares 54 6 9" xfId="18474" xr:uid="{A7EC9CA8-145F-48ED-B617-A3AC469F86E4}"/>
    <cellStyle name="Millares 54 7" xfId="5653" xr:uid="{96992081-6BC3-4808-8628-E9BC0639DB5A}"/>
    <cellStyle name="Millares 54 7 10" xfId="8518" xr:uid="{E2F9C032-CD7F-49AA-A7F1-7EB69EB5FBCB}"/>
    <cellStyle name="Millares 54 7 2" xfId="5654" xr:uid="{509DB2E8-EAD6-44BD-8087-9BBD1AB715E7}"/>
    <cellStyle name="Millares 54 7 2 2" xfId="5655" xr:uid="{B022B7B9-9AEE-42DC-BDE2-93698D063EA6}"/>
    <cellStyle name="Millares 54 7 2 2 2" xfId="13864" xr:uid="{2253852F-DC07-4E76-9A73-C18E87A77C79}"/>
    <cellStyle name="Millares 54 7 2 2 3" xfId="11120" xr:uid="{9F4CD7E2-1995-4784-913D-933B935742A7}"/>
    <cellStyle name="Millares 54 7 2 2 4" xfId="16355" xr:uid="{93FA4CB2-04DF-48B4-A443-83FEA7049916}"/>
    <cellStyle name="Millares 54 7 2 2 5" xfId="18484" xr:uid="{90A1B363-6009-40E6-9205-540502C0FB64}"/>
    <cellStyle name="Millares 54 7 2 2 6" xfId="8520" xr:uid="{3D99EBE2-3F22-4A45-9932-977A3D47A099}"/>
    <cellStyle name="Millares 54 7 2 3" xfId="13863" xr:uid="{09C94A4D-9E4B-4810-93C2-64C04EA4AAD6}"/>
    <cellStyle name="Millares 54 7 2 4" xfId="11119" xr:uid="{45D17CB5-05EA-454A-BE47-007939189EDE}"/>
    <cellStyle name="Millares 54 7 2 5" xfId="16354" xr:uid="{87B1FADD-95FD-4ED5-B342-F5C72267B52E}"/>
    <cellStyle name="Millares 54 7 2 6" xfId="18483" xr:uid="{4AA127C1-C69F-447C-8686-AA69DC3651FF}"/>
    <cellStyle name="Millares 54 7 2 7" xfId="8519" xr:uid="{EDBA2AC9-89E4-4CFB-946A-7CEA8C465F42}"/>
    <cellStyle name="Millares 54 7 3" xfId="5656" xr:uid="{5742E0E8-E532-4805-9EC1-76CC8822C2EA}"/>
    <cellStyle name="Millares 54 7 3 2" xfId="5657" xr:uid="{F47E0728-AE2B-4AC0-BEFE-73BF920D28DC}"/>
    <cellStyle name="Millares 54 7 3 2 2" xfId="13866" xr:uid="{687FEED6-F037-4DBE-A43C-47DE61512E94}"/>
    <cellStyle name="Millares 54 7 3 2 3" xfId="11122" xr:uid="{B0B4DAC2-5C0C-47CD-A71F-5665B2D88F90}"/>
    <cellStyle name="Millares 54 7 3 2 4" xfId="16357" xr:uid="{CF6A3764-F6FB-4B98-B52F-FF35814E11D0}"/>
    <cellStyle name="Millares 54 7 3 2 5" xfId="18486" xr:uid="{20A0087B-A3F4-44BB-853E-CFCB2D5FE87B}"/>
    <cellStyle name="Millares 54 7 3 2 6" xfId="8522" xr:uid="{6392491E-9097-494E-8B1B-C3EE7C6E7D6E}"/>
    <cellStyle name="Millares 54 7 3 3" xfId="13865" xr:uid="{3091EE69-C3AC-49CA-8884-89383C449F89}"/>
    <cellStyle name="Millares 54 7 3 4" xfId="11121" xr:uid="{77A19F22-5497-4787-84C9-445018759A04}"/>
    <cellStyle name="Millares 54 7 3 5" xfId="16356" xr:uid="{5A1962F4-687F-48F0-8F9C-0799ED4AE7B4}"/>
    <cellStyle name="Millares 54 7 3 6" xfId="18485" xr:uid="{91836A04-BFB4-41D3-9ACD-18467E7E3962}"/>
    <cellStyle name="Millares 54 7 3 7" xfId="8521" xr:uid="{455B6B0B-EA25-4F8D-A193-86841C51A214}"/>
    <cellStyle name="Millares 54 7 4" xfId="5658" xr:uid="{7643656E-7F70-4262-BA7E-C500CD6BD09D}"/>
    <cellStyle name="Millares 54 7 4 2" xfId="5659" xr:uid="{1B05BD2C-58F7-4921-A49F-E6217F250C69}"/>
    <cellStyle name="Millares 54 7 4 2 2" xfId="13868" xr:uid="{F0FFF599-F679-4F74-856C-BE53FC1D97C3}"/>
    <cellStyle name="Millares 54 7 4 2 3" xfId="11124" xr:uid="{9D847A51-D06F-41F3-B965-7AA0E186A639}"/>
    <cellStyle name="Millares 54 7 4 2 4" xfId="16359" xr:uid="{9EB641ED-E7CD-44CC-BD91-102E869459EC}"/>
    <cellStyle name="Millares 54 7 4 2 5" xfId="18488" xr:uid="{9B8D63C2-73AD-45E8-93E0-DD74FE0322A4}"/>
    <cellStyle name="Millares 54 7 4 2 6" xfId="8524" xr:uid="{2F858323-C872-4617-ABDB-38661241E0A0}"/>
    <cellStyle name="Millares 54 7 4 3" xfId="13867" xr:uid="{40916A2B-075F-4095-9A90-F38B6CD87591}"/>
    <cellStyle name="Millares 54 7 4 4" xfId="11123" xr:uid="{AB8CDB85-F543-461B-93B3-EB8695C4A6E1}"/>
    <cellStyle name="Millares 54 7 4 5" xfId="16358" xr:uid="{7DC9942D-28B4-41EB-804C-675D99D1C1BA}"/>
    <cellStyle name="Millares 54 7 4 6" xfId="18487" xr:uid="{AD746133-C1C4-4AE7-878B-6F764111DA53}"/>
    <cellStyle name="Millares 54 7 4 7" xfId="8523" xr:uid="{71CAAAC7-1D68-4916-A742-CD97CF4083C9}"/>
    <cellStyle name="Millares 54 7 5" xfId="5660" xr:uid="{94E64B44-5195-4BA8-9F93-32F127FE728E}"/>
    <cellStyle name="Millares 54 7 5 2" xfId="13869" xr:uid="{F7E23857-C2A5-4808-AA90-C907C6D94F79}"/>
    <cellStyle name="Millares 54 7 5 3" xfId="11125" xr:uid="{3C1F1D9B-84F0-4CF1-A7EB-BDF9F5467373}"/>
    <cellStyle name="Millares 54 7 5 4" xfId="16360" xr:uid="{7D48FF14-A9CF-49F1-9BC1-FD3A3214A467}"/>
    <cellStyle name="Millares 54 7 5 5" xfId="18489" xr:uid="{59068E05-D844-4269-B2AD-AEA41ADDCCEC}"/>
    <cellStyle name="Millares 54 7 5 6" xfId="8525" xr:uid="{A035F73A-AD04-4CE6-81E2-E8FE55C05591}"/>
    <cellStyle name="Millares 54 7 6" xfId="13862" xr:uid="{C3D14503-7F3D-41C6-B8D3-5FAE4E7ED166}"/>
    <cellStyle name="Millares 54 7 7" xfId="11118" xr:uid="{6604EF48-7830-4000-8472-46F72E6042DC}"/>
    <cellStyle name="Millares 54 7 8" xfId="16353" xr:uid="{375A5B1B-B2C5-42AF-AA5B-F436419CE629}"/>
    <cellStyle name="Millares 54 7 9" xfId="18482" xr:uid="{ECC82B47-DAD0-4EC6-8A54-A2CBA97B6CA9}"/>
    <cellStyle name="Millares 54 8" xfId="5661" xr:uid="{ABF750ED-5155-4699-90C5-76E77F7402BB}"/>
    <cellStyle name="Millares 54 8 10" xfId="8526" xr:uid="{3FBAD8D1-3297-4BCA-8002-79B6C274578C}"/>
    <cellStyle name="Millares 54 8 2" xfId="5662" xr:uid="{A938EC6C-D09A-4186-B9A3-323E4255B843}"/>
    <cellStyle name="Millares 54 8 2 2" xfId="5663" xr:uid="{E7CDD235-A995-48A7-BABE-34B0C0BCF1A5}"/>
    <cellStyle name="Millares 54 8 2 2 2" xfId="13872" xr:uid="{9F1547B4-3701-4B7F-AE76-323DAEAFA314}"/>
    <cellStyle name="Millares 54 8 2 2 3" xfId="11128" xr:uid="{3BF251EF-1303-4C4F-A393-CA7F8456126B}"/>
    <cellStyle name="Millares 54 8 2 2 4" xfId="16363" xr:uid="{FB73AB9F-12A5-438E-83DD-10FE320E8A58}"/>
    <cellStyle name="Millares 54 8 2 2 5" xfId="18492" xr:uid="{BDDE9257-8364-4DCE-A0E5-134F01EA0AE7}"/>
    <cellStyle name="Millares 54 8 2 2 6" xfId="8528" xr:uid="{8B6005A3-C2E8-4F17-B500-26677472E94D}"/>
    <cellStyle name="Millares 54 8 2 3" xfId="13871" xr:uid="{288D15C0-B015-4B6C-ADF4-9851BF699074}"/>
    <cellStyle name="Millares 54 8 2 4" xfId="11127" xr:uid="{0028C1A0-F76C-4ED4-BD7F-5C5F7500DCDD}"/>
    <cellStyle name="Millares 54 8 2 5" xfId="16362" xr:uid="{A81A5296-B73B-4534-8A20-7F7202821C69}"/>
    <cellStyle name="Millares 54 8 2 6" xfId="18491" xr:uid="{191A1572-346E-490F-AD5D-2129B1FFCD4E}"/>
    <cellStyle name="Millares 54 8 2 7" xfId="8527" xr:uid="{6BF9431C-567E-4083-BF8C-751A17AA49A1}"/>
    <cellStyle name="Millares 54 8 3" xfId="5664" xr:uid="{8381F720-C242-4687-95C9-E5BA9831479D}"/>
    <cellStyle name="Millares 54 8 3 2" xfId="5665" xr:uid="{E1678088-0CA5-4AB6-97C2-FB4AF9955E01}"/>
    <cellStyle name="Millares 54 8 3 2 2" xfId="13874" xr:uid="{48E52D2E-F50D-4B66-9A38-4928B3FF5A6B}"/>
    <cellStyle name="Millares 54 8 3 2 3" xfId="11130" xr:uid="{2F34DAD5-7059-410F-A8FC-3083F5FC2893}"/>
    <cellStyle name="Millares 54 8 3 2 4" xfId="16365" xr:uid="{9CE21744-6C31-4570-A958-01CCEB5FD39E}"/>
    <cellStyle name="Millares 54 8 3 2 5" xfId="18494" xr:uid="{741F2481-295B-4F21-9A7B-DF67B2491F54}"/>
    <cellStyle name="Millares 54 8 3 2 6" xfId="8530" xr:uid="{6C7C1BFC-EED7-4162-A115-4DD025BDC685}"/>
    <cellStyle name="Millares 54 8 3 3" xfId="13873" xr:uid="{23B7493B-EFE8-44C6-A705-3A91FE190143}"/>
    <cellStyle name="Millares 54 8 3 4" xfId="11129" xr:uid="{7C22B9EB-0328-4FFB-8DDC-D73AFB1D6B80}"/>
    <cellStyle name="Millares 54 8 3 5" xfId="16364" xr:uid="{279D0DEE-E8CC-4074-A025-497F1BAA63FC}"/>
    <cellStyle name="Millares 54 8 3 6" xfId="18493" xr:uid="{92B86426-3C69-46BE-9113-1732E33A9FE2}"/>
    <cellStyle name="Millares 54 8 3 7" xfId="8529" xr:uid="{ABE9F020-2C02-4190-8D8E-FC2C33CCA33B}"/>
    <cellStyle name="Millares 54 8 4" xfId="5666" xr:uid="{28357FBC-2853-4029-8305-7F3B56C9191A}"/>
    <cellStyle name="Millares 54 8 4 2" xfId="5667" xr:uid="{45BEB72E-CA4D-444D-B848-20827127FF93}"/>
    <cellStyle name="Millares 54 8 4 2 2" xfId="13876" xr:uid="{0D4BC690-59ED-489A-9F22-B1905E613D23}"/>
    <cellStyle name="Millares 54 8 4 2 3" xfId="11132" xr:uid="{2C93F829-7258-47E0-9E24-FEC8C817EADC}"/>
    <cellStyle name="Millares 54 8 4 2 4" xfId="16367" xr:uid="{FC1A1E9D-E3B5-44D8-90A4-7B6E4A39BB30}"/>
    <cellStyle name="Millares 54 8 4 2 5" xfId="18496" xr:uid="{CDB8826F-81DD-4340-AB6C-B7B60DA750F3}"/>
    <cellStyle name="Millares 54 8 4 2 6" xfId="8532" xr:uid="{80DA68AE-754F-462E-AF68-74B72EAE6B7E}"/>
    <cellStyle name="Millares 54 8 4 3" xfId="13875" xr:uid="{A4C7061B-4AB4-4965-B9F7-9A6FD97BD07A}"/>
    <cellStyle name="Millares 54 8 4 4" xfId="11131" xr:uid="{8047620B-0A0F-435D-9F25-3DAA03D64720}"/>
    <cellStyle name="Millares 54 8 4 5" xfId="16366" xr:uid="{C7397B22-A81F-4F61-9C9F-CEC6E92FB921}"/>
    <cellStyle name="Millares 54 8 4 6" xfId="18495" xr:uid="{4B48112C-954A-42AD-A35C-A04A82DA321E}"/>
    <cellStyle name="Millares 54 8 4 7" xfId="8531" xr:uid="{9285EBF3-F141-42A0-9229-FD96F1972A74}"/>
    <cellStyle name="Millares 54 8 5" xfId="5668" xr:uid="{8B232534-A7F5-4064-8796-BF56423B0329}"/>
    <cellStyle name="Millares 54 8 5 2" xfId="13877" xr:uid="{46F2D575-0CF9-469C-8259-B42A0EF75FEF}"/>
    <cellStyle name="Millares 54 8 5 3" xfId="11133" xr:uid="{DDA2A39F-9705-4454-999F-F45AAE549F69}"/>
    <cellStyle name="Millares 54 8 5 4" xfId="16368" xr:uid="{2B1B03CC-8CEE-494B-B259-CFBA2872C1BB}"/>
    <cellStyle name="Millares 54 8 5 5" xfId="18497" xr:uid="{AC5F0D2A-CE93-4CCD-8F20-A5E12E7C6491}"/>
    <cellStyle name="Millares 54 8 5 6" xfId="8533" xr:uid="{0DDF7014-7D1C-4A52-A151-708A5B884685}"/>
    <cellStyle name="Millares 54 8 6" xfId="13870" xr:uid="{E1E094AF-5E22-4E20-B9D4-9B6005382B85}"/>
    <cellStyle name="Millares 54 8 7" xfId="11126" xr:uid="{1D3EA651-9BD0-488C-99D5-B9DBD975C6FC}"/>
    <cellStyle name="Millares 54 8 8" xfId="16361" xr:uid="{C24FAC04-871E-4599-9ACE-FF9FA211B671}"/>
    <cellStyle name="Millares 54 8 9" xfId="18490" xr:uid="{45A377D2-BAAD-46FE-B087-9148FAB8E9C1}"/>
    <cellStyle name="Millares 54 9" xfId="5669" xr:uid="{7857DC1C-EBBA-4EDA-A532-B519C6D3E9E4}"/>
    <cellStyle name="Millares 54 9 10" xfId="8534" xr:uid="{C3869E99-C7B8-4C06-8C2E-E23EE6511458}"/>
    <cellStyle name="Millares 54 9 2" xfId="5670" xr:uid="{977BD4EF-A74E-433B-955A-2780D88D4D33}"/>
    <cellStyle name="Millares 54 9 2 2" xfId="5671" xr:uid="{6974A8B4-FE99-412D-B8BB-BD00753D2D99}"/>
    <cellStyle name="Millares 54 9 2 2 2" xfId="13880" xr:uid="{BE26712B-D82A-4759-8249-3C19CACD0017}"/>
    <cellStyle name="Millares 54 9 2 2 3" xfId="11136" xr:uid="{440D91C8-CF5A-4DBE-9DDC-5D4F872B1623}"/>
    <cellStyle name="Millares 54 9 2 2 4" xfId="16371" xr:uid="{04EE67F5-9F03-47E4-ABBB-4C11D3CD3F2D}"/>
    <cellStyle name="Millares 54 9 2 2 5" xfId="18500" xr:uid="{4DC36968-612D-42E5-949E-33D9403AFDFC}"/>
    <cellStyle name="Millares 54 9 2 2 6" xfId="8536" xr:uid="{18984E0B-1ACB-456A-BD43-B6959E6A0A6A}"/>
    <cellStyle name="Millares 54 9 2 3" xfId="13879" xr:uid="{524DA793-3922-4D0B-B387-62BBE579D560}"/>
    <cellStyle name="Millares 54 9 2 4" xfId="11135" xr:uid="{2E8EEDF7-8AEA-4891-B2B1-2FAACB0A2607}"/>
    <cellStyle name="Millares 54 9 2 5" xfId="16370" xr:uid="{572AE003-2C5D-41FD-9219-1072D5BBB227}"/>
    <cellStyle name="Millares 54 9 2 6" xfId="18499" xr:uid="{52D0172B-7439-4449-B4D7-C027F1705DE6}"/>
    <cellStyle name="Millares 54 9 2 7" xfId="8535" xr:uid="{EBFFAB02-2AF7-4B86-A557-D43820861F14}"/>
    <cellStyle name="Millares 54 9 3" xfId="5672" xr:uid="{9B77D20C-EA68-406C-9AFB-F9B17A166AFF}"/>
    <cellStyle name="Millares 54 9 3 2" xfId="5673" xr:uid="{F5C8B87D-D6DE-4139-96DE-CF5DE8F1A87E}"/>
    <cellStyle name="Millares 54 9 3 2 2" xfId="13882" xr:uid="{A9AAACF4-8DE5-4C30-89F5-B99EE2213271}"/>
    <cellStyle name="Millares 54 9 3 2 3" xfId="11138" xr:uid="{98EFDD05-8155-4405-B960-3F205670C56D}"/>
    <cellStyle name="Millares 54 9 3 2 4" xfId="16373" xr:uid="{3025F337-1D4C-4164-BC45-20CA492562EA}"/>
    <cellStyle name="Millares 54 9 3 2 5" xfId="18502" xr:uid="{0BC165B3-CCA4-4C0F-9C13-95347A210718}"/>
    <cellStyle name="Millares 54 9 3 2 6" xfId="8538" xr:uid="{5664296C-6CF7-4DD8-B6C1-904802724636}"/>
    <cellStyle name="Millares 54 9 3 3" xfId="13881" xr:uid="{3DF1B6BB-6B90-45CC-BD44-1F6AECB48B4B}"/>
    <cellStyle name="Millares 54 9 3 4" xfId="11137" xr:uid="{60FFDC94-44C7-46E2-A2D9-263808D080C2}"/>
    <cellStyle name="Millares 54 9 3 5" xfId="16372" xr:uid="{08184457-12F0-48D8-A300-A20B0227CF87}"/>
    <cellStyle name="Millares 54 9 3 6" xfId="18501" xr:uid="{2DDD7582-4B95-41CF-837A-77BEC67A949F}"/>
    <cellStyle name="Millares 54 9 3 7" xfId="8537" xr:uid="{CD1208C3-DFEE-4500-8975-61C3D5B2F3F0}"/>
    <cellStyle name="Millares 54 9 4" xfId="5674" xr:uid="{422CDDA0-397A-4F29-8867-31A359B8279A}"/>
    <cellStyle name="Millares 54 9 4 2" xfId="5675" xr:uid="{89B05E2C-FC69-4B90-BFEF-C692E17A18C0}"/>
    <cellStyle name="Millares 54 9 4 2 2" xfId="13884" xr:uid="{A84FE4B2-175F-4EA7-B308-6C7010166E81}"/>
    <cellStyle name="Millares 54 9 4 2 3" xfId="11140" xr:uid="{2EB598B2-59BB-4CED-888C-48E2496780E7}"/>
    <cellStyle name="Millares 54 9 4 2 4" xfId="16375" xr:uid="{3967EA60-CD4D-4475-B9E7-C4367D0A884C}"/>
    <cellStyle name="Millares 54 9 4 2 5" xfId="18504" xr:uid="{005813B9-111D-4376-8C46-94EB03FAA513}"/>
    <cellStyle name="Millares 54 9 4 2 6" xfId="8540" xr:uid="{8A1D8D02-2771-41D7-B964-71FE60D463AC}"/>
    <cellStyle name="Millares 54 9 4 3" xfId="13883" xr:uid="{F646CB59-FA70-440E-A241-47AF738E743A}"/>
    <cellStyle name="Millares 54 9 4 4" xfId="11139" xr:uid="{80969166-5557-4206-BA78-1B63A84DF10B}"/>
    <cellStyle name="Millares 54 9 4 5" xfId="16374" xr:uid="{7554E1FC-504E-4350-AC88-8F1A4A4DBA8F}"/>
    <cellStyle name="Millares 54 9 4 6" xfId="18503" xr:uid="{61317A1F-C761-43B6-A36B-F7FB7E04332B}"/>
    <cellStyle name="Millares 54 9 4 7" xfId="8539" xr:uid="{0A9A957F-0628-4E07-B4B4-7B6D47B42AE7}"/>
    <cellStyle name="Millares 54 9 5" xfId="5676" xr:uid="{A8E0A9EA-4F06-4B83-8E2B-A8BD380A66C3}"/>
    <cellStyle name="Millares 54 9 5 2" xfId="13885" xr:uid="{57178BB5-E0AA-4CC0-BCD7-8CDD3F6D279C}"/>
    <cellStyle name="Millares 54 9 5 3" xfId="11141" xr:uid="{CFB4D7F8-EA5A-4C6E-B290-CC17B2EAE071}"/>
    <cellStyle name="Millares 54 9 5 4" xfId="16376" xr:uid="{2D1C516D-EBC2-4986-80E9-6C5ADD3FF542}"/>
    <cellStyle name="Millares 54 9 5 5" xfId="18505" xr:uid="{3653F9CC-F8E9-417F-B1E9-F79C12D21259}"/>
    <cellStyle name="Millares 54 9 5 6" xfId="8541" xr:uid="{C8F1DCF9-87C5-468E-9F20-1EC901D883B9}"/>
    <cellStyle name="Millares 54 9 6" xfId="13878" xr:uid="{1951A4D2-3761-4278-A15C-65F0FBDC359B}"/>
    <cellStyle name="Millares 54 9 7" xfId="11134" xr:uid="{DF0694DD-CDD2-40CF-A8C7-6473A9E97C6B}"/>
    <cellStyle name="Millares 54 9 8" xfId="16369" xr:uid="{C5A94303-EBE5-4FFF-AC4C-ADD3DB7F78B2}"/>
    <cellStyle name="Millares 54 9 9" xfId="18498" xr:uid="{A5AF41C3-3A60-4761-BE6E-C98F5BDF623C}"/>
    <cellStyle name="Millares 55" xfId="5677" xr:uid="{BB35B8B5-DA88-4037-B723-A6121ECC80B5}"/>
    <cellStyle name="Millares 55 10" xfId="5678" xr:uid="{EE105544-671D-4AC1-A8D3-1DDEB39EDA3B}"/>
    <cellStyle name="Millares 55 10 2" xfId="13887" xr:uid="{AE9F2E1B-8CE0-4864-B70B-380C994A9573}"/>
    <cellStyle name="Millares 55 10 3" xfId="12591" xr:uid="{3CFB231A-CB0D-4B62-8411-D5D28A56CDBE}"/>
    <cellStyle name="Millares 55 10 4" xfId="18507" xr:uid="{5768D883-BCC4-452C-85F0-01EC8BD9D799}"/>
    <cellStyle name="Millares 55 10 5" xfId="8543" xr:uid="{964EAC71-D742-44E7-815E-215D62CBA21C}"/>
    <cellStyle name="Millares 55 11" xfId="7265" xr:uid="{008CA053-BAED-4B90-8F1E-F4DA7B0489D7}"/>
    <cellStyle name="Millares 55 11 2" xfId="13888" xr:uid="{AD40B718-3307-4510-BE26-4B9D4E648A37}"/>
    <cellStyle name="Millares 55 11 3" xfId="20073" xr:uid="{B9CC5AFB-AD00-42D0-9B6F-479589905CE9}"/>
    <cellStyle name="Millares 55 11 4" xfId="8544" xr:uid="{82B4A5EB-CC3F-40CF-8E33-312A8FD60E97}"/>
    <cellStyle name="Millares 55 12" xfId="8545" xr:uid="{74FF5724-A7A3-4443-96D7-1E7F735BED19}"/>
    <cellStyle name="Millares 55 12 2" xfId="13889" xr:uid="{728B3992-46BA-4A6D-942A-4DAD4A0C8F43}"/>
    <cellStyle name="Millares 55 13" xfId="13886" xr:uid="{1DAFD317-90A8-459C-A2E7-92450BC14F56}"/>
    <cellStyle name="Millares 55 14" xfId="11142" xr:uid="{3F36ECE9-3165-48C1-97AA-A8DE5A647FCF}"/>
    <cellStyle name="Millares 55 15" xfId="16377" xr:uid="{8FCF0BA6-8B18-41C5-AA99-58095D28BB65}"/>
    <cellStyle name="Millares 55 16" xfId="18506" xr:uid="{2E50479F-AE01-4A49-B863-E6690EA6856F}"/>
    <cellStyle name="Millares 55 17" xfId="8542" xr:uid="{9879D023-8CF0-43D1-A683-B3DC6DF22E6A}"/>
    <cellStyle name="Millares 55 2" xfId="5679" xr:uid="{67B47F1D-A2D8-4DF9-8AF3-746031A86066}"/>
    <cellStyle name="Millares 55 2 10" xfId="7395" xr:uid="{43657B7F-AEFC-4747-ABE8-C029A02F0245}"/>
    <cellStyle name="Millares 55 2 10 2" xfId="13891" xr:uid="{9DFC1253-5210-4447-A04E-5156B8A0A258}"/>
    <cellStyle name="Millares 55 2 10 3" xfId="20175" xr:uid="{E436232A-BD84-48A4-A799-94EB4B859477}"/>
    <cellStyle name="Millares 55 2 10 4" xfId="8547" xr:uid="{4647B541-8066-4011-AC92-F86E8291221F}"/>
    <cellStyle name="Millares 55 2 11" xfId="8548" xr:uid="{6FFA5D86-97D6-4912-BABD-B5238B092FB6}"/>
    <cellStyle name="Millares 55 2 11 2" xfId="13892" xr:uid="{2D1D6FBF-7A77-4FBA-AD34-BDFA341CA216}"/>
    <cellStyle name="Millares 55 2 12" xfId="13890" xr:uid="{AA2ED28D-BCB4-4BF9-8F97-EF587713BB89}"/>
    <cellStyle name="Millares 55 2 13" xfId="11143" xr:uid="{846FD976-AE5D-48BF-8C5A-3C79D9815663}"/>
    <cellStyle name="Millares 55 2 14" xfId="16378" xr:uid="{716A7CD3-4A99-4F27-8A7F-1568D6484C50}"/>
    <cellStyle name="Millares 55 2 15" xfId="18508" xr:uid="{315AA5BF-73D3-4D8E-B106-C20AF9D7D6D6}"/>
    <cellStyle name="Millares 55 2 16" xfId="8546" xr:uid="{1C987B58-CB13-49C4-8238-A7FB4465AEAC}"/>
    <cellStyle name="Millares 55 2 2" xfId="5680" xr:uid="{C15C03B7-B156-4CC5-AFA7-4ED7F5BD09B8}"/>
    <cellStyle name="Millares 55 2 2 2" xfId="5681" xr:uid="{C218D816-15A7-43E9-8996-96641CD6E91C}"/>
    <cellStyle name="Millares 55 2 2 2 2" xfId="13894" xr:uid="{87EF1192-7801-40F4-B04A-D48DB114D3DC}"/>
    <cellStyle name="Millares 55 2 2 2 3" xfId="11145" xr:uid="{2137A998-D18B-44A0-80DB-AE64A1FE4544}"/>
    <cellStyle name="Millares 55 2 2 2 4" xfId="16380" xr:uid="{FE36A84C-1EEA-4E96-95B3-966221439D6C}"/>
    <cellStyle name="Millares 55 2 2 2 5" xfId="18510" xr:uid="{91C62E27-D411-4A8B-8B6B-36D2E783EBC6}"/>
    <cellStyle name="Millares 55 2 2 2 6" xfId="8550" xr:uid="{1C4E2CEF-7472-4055-88A8-2A6C5092BA4D}"/>
    <cellStyle name="Millares 55 2 2 3" xfId="13893" xr:uid="{7BA55441-C39A-4C93-A725-B99722EA1057}"/>
    <cellStyle name="Millares 55 2 2 4" xfId="11144" xr:uid="{279C3A83-14C3-4FE7-9693-DCB85AE38D28}"/>
    <cellStyle name="Millares 55 2 2 5" xfId="16379" xr:uid="{726485CB-1256-4199-982C-7F5C0971F13E}"/>
    <cellStyle name="Millares 55 2 2 6" xfId="18509" xr:uid="{20F730D2-C89A-4D95-A611-701EB3278A03}"/>
    <cellStyle name="Millares 55 2 2 7" xfId="8549" xr:uid="{854FCEE2-C7F4-4785-AF6D-17AF45BD1C8F}"/>
    <cellStyle name="Millares 55 2 3" xfId="5682" xr:uid="{BB9F8B89-EE8A-465B-9736-2C4A3AE25F08}"/>
    <cellStyle name="Millares 55 2 3 2" xfId="5683" xr:uid="{BB13710A-E5F7-4B65-A040-F4DB16C4B87E}"/>
    <cellStyle name="Millares 55 2 3 2 2" xfId="5684" xr:uid="{CFD3A7B5-131C-4A23-9A09-EF7E5A2444E9}"/>
    <cellStyle name="Millares 55 2 3 2 2 2" xfId="13897" xr:uid="{DAC07E05-F827-4B64-B101-D0073FEEAE99}"/>
    <cellStyle name="Millares 55 2 3 2 2 3" xfId="11148" xr:uid="{B96A7932-4E28-475A-95FC-B81CE139F027}"/>
    <cellStyle name="Millares 55 2 3 2 2 4" xfId="16383" xr:uid="{1E4EA02A-C253-4820-8DB9-E843F3DFECFA}"/>
    <cellStyle name="Millares 55 2 3 2 2 5" xfId="18513" xr:uid="{87FEBF04-328D-4B28-9B72-320EF9DD254B}"/>
    <cellStyle name="Millares 55 2 3 2 2 6" xfId="8553" xr:uid="{C9085D65-519A-4F8C-B820-4A754D85EB28}"/>
    <cellStyle name="Millares 55 2 3 2 3" xfId="13896" xr:uid="{3F8B2DD2-461F-42FA-9BF6-A565B084F555}"/>
    <cellStyle name="Millares 55 2 3 2 4" xfId="11147" xr:uid="{D7FD6FDA-3EA4-44FB-B8D9-C26407E86176}"/>
    <cellStyle name="Millares 55 2 3 2 5" xfId="16382" xr:uid="{583AE3FB-4469-445C-97EB-182698AD93A5}"/>
    <cellStyle name="Millares 55 2 3 2 6" xfId="18512" xr:uid="{291A8F43-781C-4477-ABB7-19C781EDEDE0}"/>
    <cellStyle name="Millares 55 2 3 2 7" xfId="8552" xr:uid="{4BF18C9C-60DB-49A2-AAC2-1F2C1505730D}"/>
    <cellStyle name="Millares 55 2 3 3" xfId="5685" xr:uid="{AA74A7CB-7D1E-4047-8411-483A9C61CAAF}"/>
    <cellStyle name="Millares 55 2 3 3 2" xfId="13898" xr:uid="{751A7F70-5F2D-4EA0-999F-D085DCB02509}"/>
    <cellStyle name="Millares 55 2 3 3 3" xfId="11149" xr:uid="{41D78B3E-DCB6-47DA-9AFB-0ED07B15BBAA}"/>
    <cellStyle name="Millares 55 2 3 3 4" xfId="16384" xr:uid="{6208D656-7C6A-4C34-858D-CD0DC56BDD19}"/>
    <cellStyle name="Millares 55 2 3 3 5" xfId="18514" xr:uid="{BA5EE550-3F59-4024-A9B2-2E46E414FAF9}"/>
    <cellStyle name="Millares 55 2 3 3 6" xfId="8554" xr:uid="{F4754074-E86E-4CF6-881D-5EDFA74C3368}"/>
    <cellStyle name="Millares 55 2 3 4" xfId="13895" xr:uid="{7A827798-3626-45F1-99AF-2D397F4D286F}"/>
    <cellStyle name="Millares 55 2 3 5" xfId="11146" xr:uid="{835F616C-CCB4-4962-9BAB-FB803C3E059C}"/>
    <cellStyle name="Millares 55 2 3 6" xfId="16381" xr:uid="{0B3C9528-9219-4BFE-9DB4-79FBC9E9E630}"/>
    <cellStyle name="Millares 55 2 3 7" xfId="18511" xr:uid="{E0189634-B90A-4518-A097-6462A58B5737}"/>
    <cellStyle name="Millares 55 2 3 8" xfId="8551" xr:uid="{2C61FD57-4604-448E-AAFC-802B11E2FA8F}"/>
    <cellStyle name="Millares 55 2 4" xfId="5686" xr:uid="{F439DBD2-86F7-4ACB-A79D-17D47FAACC3E}"/>
    <cellStyle name="Millares 55 2 4 2" xfId="5687" xr:uid="{D31BE3E5-2897-4E1D-9867-DA2201A0B3D9}"/>
    <cellStyle name="Millares 55 2 4 2 2" xfId="13900" xr:uid="{5B6A321F-B469-4081-B97D-AF9030431466}"/>
    <cellStyle name="Millares 55 2 4 2 3" xfId="11151" xr:uid="{C7C4EF3B-DC96-40BA-8C92-D2B2CEE40A1E}"/>
    <cellStyle name="Millares 55 2 4 2 4" xfId="16386" xr:uid="{CBFD9062-3933-41E5-B3F4-F26354848E4F}"/>
    <cellStyle name="Millares 55 2 4 2 5" xfId="18516" xr:uid="{8B8BD742-B157-4427-BF07-DC2AE4909D50}"/>
    <cellStyle name="Millares 55 2 4 2 6" xfId="8556" xr:uid="{F2450988-2B0E-470A-99A1-A94044814EA5}"/>
    <cellStyle name="Millares 55 2 4 3" xfId="13899" xr:uid="{39F0BF3E-6318-44C4-BD90-1F34AED1435B}"/>
    <cellStyle name="Millares 55 2 4 4" xfId="11150" xr:uid="{21A6CAFE-6CC3-4815-AED7-CE4779D0EB18}"/>
    <cellStyle name="Millares 55 2 4 5" xfId="16385" xr:uid="{9D9315E9-5BC5-4499-8691-9F5EDAE2D1B1}"/>
    <cellStyle name="Millares 55 2 4 6" xfId="18515" xr:uid="{2B23C6DC-FB28-40A1-A6C9-7D2CAEFDBC51}"/>
    <cellStyle name="Millares 55 2 4 7" xfId="8555" xr:uid="{2827F6E9-92DE-4B2E-8100-81E94524744A}"/>
    <cellStyle name="Millares 55 2 5" xfId="5688" xr:uid="{D3A76FC3-37A7-4278-A93A-E414773744C4}"/>
    <cellStyle name="Millares 55 2 5 2" xfId="5689" xr:uid="{7169D700-F8F9-4FD1-A5BC-5C3EF405A97C}"/>
    <cellStyle name="Millares 55 2 5 2 2" xfId="13902" xr:uid="{5446F909-9F47-4D70-B200-D9A947C596C8}"/>
    <cellStyle name="Millares 55 2 5 2 3" xfId="11153" xr:uid="{062D3748-C516-42BD-8EAE-09713BFA563B}"/>
    <cellStyle name="Millares 55 2 5 2 4" xfId="16388" xr:uid="{4B5E9928-F860-469C-A751-39D0A41248EC}"/>
    <cellStyle name="Millares 55 2 5 2 5" xfId="18518" xr:uid="{A1CA1BAC-8B57-4DB8-98CD-C5EBC06B0BA3}"/>
    <cellStyle name="Millares 55 2 5 2 6" xfId="8558" xr:uid="{B81A23C5-2B52-4AD4-AC66-425525EE00EF}"/>
    <cellStyle name="Millares 55 2 5 3" xfId="13901" xr:uid="{E59E0D8B-6DBE-485E-BE67-DF8580CA21D3}"/>
    <cellStyle name="Millares 55 2 5 4" xfId="11152" xr:uid="{EF37A08A-24C1-4AD1-9C8A-4D4A86407503}"/>
    <cellStyle name="Millares 55 2 5 5" xfId="16387" xr:uid="{844BEE37-5EBD-4081-B2D0-41249FD8D7E9}"/>
    <cellStyle name="Millares 55 2 5 6" xfId="18517" xr:uid="{4281C6BD-9488-41E9-896C-791B36C7AED7}"/>
    <cellStyle name="Millares 55 2 5 7" xfId="8557" xr:uid="{AECF18D7-3A1E-4750-B17F-159B5877DBA7}"/>
    <cellStyle name="Millares 55 2 6" xfId="5690" xr:uid="{4383A92A-E1F6-480F-A8D6-1DB5C9ADBA1F}"/>
    <cellStyle name="Millares 55 2 6 2" xfId="13903" xr:uid="{D35793F2-EFDD-4528-B7E1-4C34FF082D12}"/>
    <cellStyle name="Millares 55 2 6 3" xfId="11154" xr:uid="{80559C67-D732-42CC-B47B-14FC332350AC}"/>
    <cellStyle name="Millares 55 2 6 4" xfId="16389" xr:uid="{222DEBBF-24FE-4515-A52A-1ECF8103F847}"/>
    <cellStyle name="Millares 55 2 6 5" xfId="18519" xr:uid="{C9DA9E45-4435-4616-AFB5-11C0EA8A66C8}"/>
    <cellStyle name="Millares 55 2 6 6" xfId="8559" xr:uid="{40F02379-15EE-4706-9C72-5B727933455D}"/>
    <cellStyle name="Millares 55 2 7" xfId="5691" xr:uid="{38DA18E7-C549-4CF1-8AFB-A049FC74D681}"/>
    <cellStyle name="Millares 55 2 7 2" xfId="13904" xr:uid="{E78C9E6F-01E1-49E4-A031-5E6C56F7AED4}"/>
    <cellStyle name="Millares 55 2 7 3" xfId="11155" xr:uid="{88E14AD0-E558-4DF0-98E8-B0B9B5C7C83B}"/>
    <cellStyle name="Millares 55 2 7 4" xfId="16390" xr:uid="{A92D4873-C108-48E6-8F88-3655F2479DC9}"/>
    <cellStyle name="Millares 55 2 7 5" xfId="18520" xr:uid="{32D3B2E5-6D1F-41DC-9E8D-9DBE02B4FC92}"/>
    <cellStyle name="Millares 55 2 7 6" xfId="8560" xr:uid="{B0039FA1-94FF-410A-AF90-461F8E4E7734}"/>
    <cellStyle name="Millares 55 2 8" xfId="5692" xr:uid="{A0720355-EE6D-46A3-97A0-359C55935609}"/>
    <cellStyle name="Millares 55 2 8 2" xfId="13905" xr:uid="{E654B677-FEE4-4CA6-A944-CBA997E7BA64}"/>
    <cellStyle name="Millares 55 2 8 3" xfId="11156" xr:uid="{75351849-60E1-40AD-BB25-B5C6ACEBAA8F}"/>
    <cellStyle name="Millares 55 2 8 4" xfId="16391" xr:uid="{C91BAEED-76B3-4751-BDC4-475872FE3AD4}"/>
    <cellStyle name="Millares 55 2 8 5" xfId="18521" xr:uid="{2E0162A0-917C-4618-930F-1D25C22FC6F0}"/>
    <cellStyle name="Millares 55 2 8 6" xfId="8561" xr:uid="{DE4AB78B-3510-45FB-8B96-43C190A3DBDF}"/>
    <cellStyle name="Millares 55 2 9" xfId="5693" xr:uid="{A452595B-ACDF-4C9E-B2AD-50D77FE53B25}"/>
    <cellStyle name="Millares 55 2 9 2" xfId="13906" xr:uid="{C371E129-2AC5-493C-8D31-90F1E2EF13BB}"/>
    <cellStyle name="Millares 55 2 9 3" xfId="12592" xr:uid="{947ECD8F-E0C5-4285-819D-C1DFA83A9AE9}"/>
    <cellStyle name="Millares 55 2 9 4" xfId="18522" xr:uid="{BDDE3E37-56D7-4310-8934-B8F9874EBEA8}"/>
    <cellStyle name="Millares 55 2 9 5" xfId="8562" xr:uid="{7BC33649-30E1-433E-981C-8DBC24A672A2}"/>
    <cellStyle name="Millares 55 3" xfId="5694" xr:uid="{6DC104D5-E231-4BB8-867F-677ECEB7E41C}"/>
    <cellStyle name="Millares 55 3 10" xfId="8563" xr:uid="{4A761C91-C41A-4A38-8927-379A1C4D730B}"/>
    <cellStyle name="Millares 55 3 2" xfId="5695" xr:uid="{F4C1CA77-5D7E-423B-B0A7-66B715F9E481}"/>
    <cellStyle name="Millares 55 3 2 2" xfId="5696" xr:uid="{B13492C5-1C88-4181-A07D-6C4E30325FA9}"/>
    <cellStyle name="Millares 55 3 2 2 2" xfId="13909" xr:uid="{795422CD-58CF-4EB6-BCDB-DD66CC057DD1}"/>
    <cellStyle name="Millares 55 3 2 2 3" xfId="11159" xr:uid="{F4626BF7-81E1-4B59-8EDC-0708CCC3FF88}"/>
    <cellStyle name="Millares 55 3 2 2 4" xfId="16394" xr:uid="{1BB62980-3F72-4B30-8268-59559781EEA4}"/>
    <cellStyle name="Millares 55 3 2 2 5" xfId="18525" xr:uid="{49145EE6-C997-4F56-A647-D2214578813E}"/>
    <cellStyle name="Millares 55 3 2 2 6" xfId="8565" xr:uid="{BB0B2B13-D8BA-4846-BC30-AC5A337DCD1B}"/>
    <cellStyle name="Millares 55 3 2 3" xfId="13908" xr:uid="{17106D28-3E95-4D0C-BE81-B65E486D41AF}"/>
    <cellStyle name="Millares 55 3 2 4" xfId="11158" xr:uid="{5951FD73-EB28-4623-938D-AFCFFB9F34A8}"/>
    <cellStyle name="Millares 55 3 2 5" xfId="16393" xr:uid="{5B212F2E-2D85-4015-91B6-DEA1CCD2E4E1}"/>
    <cellStyle name="Millares 55 3 2 6" xfId="18524" xr:uid="{6BE8BA76-8B9E-4D54-81B7-2C5124D5A67A}"/>
    <cellStyle name="Millares 55 3 2 7" xfId="8564" xr:uid="{63A6361E-71FF-414F-AC33-55FB44755610}"/>
    <cellStyle name="Millares 55 3 3" xfId="5697" xr:uid="{6A92CADF-6C05-4E10-BC29-AECC09E1D1A4}"/>
    <cellStyle name="Millares 55 3 3 2" xfId="5698" xr:uid="{B17C7B01-802D-4B72-A757-A2539F24B51A}"/>
    <cellStyle name="Millares 55 3 3 2 2" xfId="13911" xr:uid="{3B780BD9-3C3B-4946-8159-291F9C710B44}"/>
    <cellStyle name="Millares 55 3 3 2 3" xfId="11161" xr:uid="{4627F71B-CD85-4394-847E-A0E7A0F09147}"/>
    <cellStyle name="Millares 55 3 3 2 4" xfId="16396" xr:uid="{EAC20385-2248-448D-88E6-6532823C8855}"/>
    <cellStyle name="Millares 55 3 3 2 5" xfId="18527" xr:uid="{AEDC506F-1912-4A79-89A5-6D19CE9FBA5F}"/>
    <cellStyle name="Millares 55 3 3 2 6" xfId="8567" xr:uid="{E9920A5C-4C0A-4F34-9C4B-978259AC22EE}"/>
    <cellStyle name="Millares 55 3 3 3" xfId="13910" xr:uid="{25AFFBB6-F1BE-4C4B-9B5B-9F97746217E6}"/>
    <cellStyle name="Millares 55 3 3 4" xfId="11160" xr:uid="{655FA191-87EE-4533-8F4C-CD5D96CB5E42}"/>
    <cellStyle name="Millares 55 3 3 5" xfId="16395" xr:uid="{7C8DBE14-69A2-41B5-96E9-0690312A9D86}"/>
    <cellStyle name="Millares 55 3 3 6" xfId="18526" xr:uid="{6F78AE6B-5750-41DD-8CD8-9A9212C50BE5}"/>
    <cellStyle name="Millares 55 3 3 7" xfId="8566" xr:uid="{D0DF87B1-9E32-4C5C-8B9D-93011AEE32A8}"/>
    <cellStyle name="Millares 55 3 4" xfId="5699" xr:uid="{48D970FE-624D-45BA-8821-4B9FF3297C42}"/>
    <cellStyle name="Millares 55 3 4 2" xfId="5700" xr:uid="{7665F6F1-9E6E-4FB9-AA6A-BD4DDF01333F}"/>
    <cellStyle name="Millares 55 3 4 2 2" xfId="13913" xr:uid="{DF644D5D-9858-4FFD-9715-9941C9751727}"/>
    <cellStyle name="Millares 55 3 4 2 3" xfId="11163" xr:uid="{0AEC46FC-CA68-4670-A957-778814F18E9F}"/>
    <cellStyle name="Millares 55 3 4 2 4" xfId="16398" xr:uid="{3580F5A1-5D30-4AF0-83F7-4568BA364931}"/>
    <cellStyle name="Millares 55 3 4 2 5" xfId="18529" xr:uid="{90E9B29B-A58A-4A19-924E-A7DD8986C8AE}"/>
    <cellStyle name="Millares 55 3 4 2 6" xfId="8569" xr:uid="{B1EFC374-61C5-4937-8DD8-7A0F97989268}"/>
    <cellStyle name="Millares 55 3 4 3" xfId="13912" xr:uid="{373176F9-8633-40A2-A829-07F4F20ED112}"/>
    <cellStyle name="Millares 55 3 4 4" xfId="11162" xr:uid="{DAB79A9E-CB1E-4D18-A835-AD470DEC173F}"/>
    <cellStyle name="Millares 55 3 4 5" xfId="16397" xr:uid="{AA107931-BF50-419F-B1DE-B9076DD7926C}"/>
    <cellStyle name="Millares 55 3 4 6" xfId="18528" xr:uid="{AE019930-B465-4B36-9A80-6926BD066621}"/>
    <cellStyle name="Millares 55 3 4 7" xfId="8568" xr:uid="{8F8C6194-BEC8-449A-ADD7-92F527DF8150}"/>
    <cellStyle name="Millares 55 3 5" xfId="5701" xr:uid="{1199EC1E-616C-440D-93AA-D0CBAE8AC8A4}"/>
    <cellStyle name="Millares 55 3 5 2" xfId="13914" xr:uid="{00E84B90-B875-49F9-9F66-0B297A3579AA}"/>
    <cellStyle name="Millares 55 3 5 3" xfId="11164" xr:uid="{25BE1D7D-3657-4A4E-845F-B8D2CA5677CE}"/>
    <cellStyle name="Millares 55 3 5 4" xfId="16399" xr:uid="{8F153973-6AD7-4515-A73C-F937ED6AC278}"/>
    <cellStyle name="Millares 55 3 5 5" xfId="18530" xr:uid="{532142CE-4E90-4659-A221-6029D809BD05}"/>
    <cellStyle name="Millares 55 3 5 6" xfId="8570" xr:uid="{5030BE4F-ED45-471A-9254-C5BEF448F9C8}"/>
    <cellStyle name="Millares 55 3 6" xfId="13907" xr:uid="{3045C6E5-5ABA-4216-A51E-E3B75C60C179}"/>
    <cellStyle name="Millares 55 3 7" xfId="11157" xr:uid="{BC0D2BF9-1D01-4F3A-987B-3C2080C7A0BE}"/>
    <cellStyle name="Millares 55 3 8" xfId="16392" xr:uid="{3799FCA4-67FE-427A-8397-E42E829C444D}"/>
    <cellStyle name="Millares 55 3 9" xfId="18523" xr:uid="{D3D6E5BD-1AE5-4B87-A726-AEC666B44E0B}"/>
    <cellStyle name="Millares 55 4" xfId="5702" xr:uid="{A281884A-B707-4E28-A878-30426A5845FE}"/>
    <cellStyle name="Millares 55 4 10" xfId="8571" xr:uid="{FC48CF21-453F-4109-A6DE-AD62AC337CFA}"/>
    <cellStyle name="Millares 55 4 2" xfId="5703" xr:uid="{23A3B648-5803-4C7A-AEFA-4C93DEE409BB}"/>
    <cellStyle name="Millares 55 4 2 2" xfId="5704" xr:uid="{DE58DF1F-2D79-4C9C-ACF7-C71314351096}"/>
    <cellStyle name="Millares 55 4 2 2 2" xfId="13917" xr:uid="{3613EAF0-30E6-4F15-8A7A-BFA7E0B05D6B}"/>
    <cellStyle name="Millares 55 4 2 2 3" xfId="11167" xr:uid="{7B273953-1A4A-4386-B426-4E61633FAEB1}"/>
    <cellStyle name="Millares 55 4 2 2 4" xfId="16402" xr:uid="{554D0FAD-729E-41BA-A1CD-16B5A51D693B}"/>
    <cellStyle name="Millares 55 4 2 2 5" xfId="18533" xr:uid="{56D92FB8-A95B-48EF-BCC6-C41D21FB100A}"/>
    <cellStyle name="Millares 55 4 2 2 6" xfId="8573" xr:uid="{1758C850-4AFC-424F-9864-23ABFA24F603}"/>
    <cellStyle name="Millares 55 4 2 3" xfId="13916" xr:uid="{9A532D32-7246-4A28-A8F9-CF5A858B229D}"/>
    <cellStyle name="Millares 55 4 2 4" xfId="11166" xr:uid="{CE96CC47-4252-40E8-BC6D-F19DE08DF78C}"/>
    <cellStyle name="Millares 55 4 2 5" xfId="16401" xr:uid="{60533175-AEC6-42F8-B48B-1B4E1CB0FEC6}"/>
    <cellStyle name="Millares 55 4 2 6" xfId="18532" xr:uid="{A094E5B9-D9FE-4A1B-B29F-5E54D5682BDC}"/>
    <cellStyle name="Millares 55 4 2 7" xfId="8572" xr:uid="{FF43DA66-3B3E-4185-A355-B3B7F659DC37}"/>
    <cellStyle name="Millares 55 4 3" xfId="5705" xr:uid="{0F9CC664-8C72-454B-B5C8-14B70F62547C}"/>
    <cellStyle name="Millares 55 4 3 2" xfId="5706" xr:uid="{B2A1AB24-97A7-4943-B5A4-E07B06197868}"/>
    <cellStyle name="Millares 55 4 3 2 2" xfId="13919" xr:uid="{B650222E-CFAB-45B3-B430-C19107CA8AAE}"/>
    <cellStyle name="Millares 55 4 3 2 3" xfId="11169" xr:uid="{1DDBC977-6A33-41D3-B5E2-DB83266D6B68}"/>
    <cellStyle name="Millares 55 4 3 2 4" xfId="16404" xr:uid="{1F514B60-46BB-46DB-9D42-C6641C731F8E}"/>
    <cellStyle name="Millares 55 4 3 2 5" xfId="18535" xr:uid="{AB43EFB4-6DB6-4DCD-9E71-7E40D8B17D65}"/>
    <cellStyle name="Millares 55 4 3 2 6" xfId="8575" xr:uid="{6DFD6F99-4446-4C86-B567-2DE4CEB4214E}"/>
    <cellStyle name="Millares 55 4 3 3" xfId="13918" xr:uid="{9105C94B-3E44-4321-94DD-5EA2FA7709FF}"/>
    <cellStyle name="Millares 55 4 3 4" xfId="11168" xr:uid="{665AAFDA-5281-4FA5-B768-41F0E45523AC}"/>
    <cellStyle name="Millares 55 4 3 5" xfId="16403" xr:uid="{32619F59-E581-48D4-8C5C-AF29136BD40F}"/>
    <cellStyle name="Millares 55 4 3 6" xfId="18534" xr:uid="{C5DF4295-BB3B-4E74-A453-7122343F9124}"/>
    <cellStyle name="Millares 55 4 3 7" xfId="8574" xr:uid="{3649BD86-FE15-4FE2-BD38-BAEF126C30E3}"/>
    <cellStyle name="Millares 55 4 4" xfId="5707" xr:uid="{0ABF874D-96F8-4C27-8AB1-C3B94F523C28}"/>
    <cellStyle name="Millares 55 4 4 2" xfId="5708" xr:uid="{91C5D663-C607-4BC2-8D26-8E213F9BEB32}"/>
    <cellStyle name="Millares 55 4 4 2 2" xfId="13921" xr:uid="{85BFF174-BC4D-43E1-8394-5BB2E956CE8F}"/>
    <cellStyle name="Millares 55 4 4 2 3" xfId="11171" xr:uid="{A9E4F312-010A-4ABC-AC1E-7D70A49EDD41}"/>
    <cellStyle name="Millares 55 4 4 2 4" xfId="16406" xr:uid="{B605B219-7576-477C-A369-474435160108}"/>
    <cellStyle name="Millares 55 4 4 2 5" xfId="18537" xr:uid="{5C0E4BF6-ABA3-4D0D-ADDD-AFF3251ABF48}"/>
    <cellStyle name="Millares 55 4 4 2 6" xfId="8577" xr:uid="{F9EE633F-ABD8-4703-82F4-A0C6507FC003}"/>
    <cellStyle name="Millares 55 4 4 3" xfId="13920" xr:uid="{17C5223C-A4DF-4C13-B207-8740BB340826}"/>
    <cellStyle name="Millares 55 4 4 4" xfId="11170" xr:uid="{8DC9D113-0170-488A-B73C-AA70C6A57489}"/>
    <cellStyle name="Millares 55 4 4 5" xfId="16405" xr:uid="{E53BE72D-A6FA-4A1D-972F-53A14E0856B7}"/>
    <cellStyle name="Millares 55 4 4 6" xfId="18536" xr:uid="{9FCE4E2B-3ED7-440F-861A-A36D0BBBC431}"/>
    <cellStyle name="Millares 55 4 4 7" xfId="8576" xr:uid="{7DB2087D-EAFC-4F23-B51F-0E3A99AE2262}"/>
    <cellStyle name="Millares 55 4 5" xfId="5709" xr:uid="{F19000E5-559C-40F9-9535-CFD6531B6E5A}"/>
    <cellStyle name="Millares 55 4 5 2" xfId="13922" xr:uid="{2F945462-2B70-402D-88A8-724990003D4E}"/>
    <cellStyle name="Millares 55 4 5 3" xfId="11172" xr:uid="{F30E1FB1-4176-463B-9929-650FDD4A8F97}"/>
    <cellStyle name="Millares 55 4 5 4" xfId="16407" xr:uid="{53A98363-AE4C-47A8-BAC8-B6F4DBAD6EC8}"/>
    <cellStyle name="Millares 55 4 5 5" xfId="18538" xr:uid="{9C8F30A8-6FC9-4B6E-AF42-CB3E7473252B}"/>
    <cellStyle name="Millares 55 4 5 6" xfId="8578" xr:uid="{C5E87EBD-031B-41AB-85AA-1215CCA90CEF}"/>
    <cellStyle name="Millares 55 4 6" xfId="13915" xr:uid="{93DB2D48-2829-47A5-8163-0144F5073955}"/>
    <cellStyle name="Millares 55 4 7" xfId="11165" xr:uid="{F831C88F-393F-446D-AC95-A14696BCC877}"/>
    <cellStyle name="Millares 55 4 8" xfId="16400" xr:uid="{5D82E170-5FE5-4F04-B58E-814CA648FB6C}"/>
    <cellStyle name="Millares 55 4 9" xfId="18531" xr:uid="{B3EFC93C-CF74-47F7-BA9B-3BC94A70F863}"/>
    <cellStyle name="Millares 55 5" xfId="5710" xr:uid="{6161B7CB-1145-4EE3-B2D4-487EA5460FB7}"/>
    <cellStyle name="Millares 55 5 10" xfId="8579" xr:uid="{C603D1DC-601F-4B28-8590-6BCC3A789072}"/>
    <cellStyle name="Millares 55 5 2" xfId="5711" xr:uid="{14BBAB1F-84F2-4F8D-93D9-7265D9AD3C51}"/>
    <cellStyle name="Millares 55 5 2 2" xfId="5712" xr:uid="{8A3D04C2-81CC-4D42-A89B-60F76C29F921}"/>
    <cellStyle name="Millares 55 5 2 2 2" xfId="13925" xr:uid="{F8F22852-1FE0-40E3-BE0B-28F7E04EDB69}"/>
    <cellStyle name="Millares 55 5 2 2 3" xfId="11175" xr:uid="{749FE1D5-516E-4CEE-8A7A-5AD4A004A14B}"/>
    <cellStyle name="Millares 55 5 2 2 4" xfId="16410" xr:uid="{E771CC46-8FE7-46EF-86A7-FA0C707EE8B9}"/>
    <cellStyle name="Millares 55 5 2 2 5" xfId="18541" xr:uid="{8C00DD3B-09F0-4DF4-BFA0-D275EF02E734}"/>
    <cellStyle name="Millares 55 5 2 2 6" xfId="8581" xr:uid="{30153EA6-1666-4FC3-A485-0D797A87EF40}"/>
    <cellStyle name="Millares 55 5 2 3" xfId="13924" xr:uid="{27638ADA-539E-41CB-8237-F638D2C2B1DD}"/>
    <cellStyle name="Millares 55 5 2 4" xfId="11174" xr:uid="{7F03C1D2-8580-4696-8B93-FA698C85FD07}"/>
    <cellStyle name="Millares 55 5 2 5" xfId="16409" xr:uid="{F4ED221D-F583-4A56-85B1-2DE9421743A0}"/>
    <cellStyle name="Millares 55 5 2 6" xfId="18540" xr:uid="{41FF224F-EF81-4432-B67B-8AFF5AC3FD43}"/>
    <cellStyle name="Millares 55 5 2 7" xfId="8580" xr:uid="{724C9EF4-ADE3-48CE-9814-BD2724D4088A}"/>
    <cellStyle name="Millares 55 5 3" xfId="5713" xr:uid="{D0AF597A-017A-46DB-82DD-110BF2AE892C}"/>
    <cellStyle name="Millares 55 5 3 2" xfId="5714" xr:uid="{C0A37154-C16F-4D67-A41C-9E5D1F331081}"/>
    <cellStyle name="Millares 55 5 3 2 2" xfId="13927" xr:uid="{EC2B780B-332E-4DC2-A227-D77E9B99649F}"/>
    <cellStyle name="Millares 55 5 3 2 3" xfId="11177" xr:uid="{046E1E14-0881-4B38-9328-0E0D2294986A}"/>
    <cellStyle name="Millares 55 5 3 2 4" xfId="16412" xr:uid="{0ECE5684-1D1D-4EB0-A2F4-28319D887A3C}"/>
    <cellStyle name="Millares 55 5 3 2 5" xfId="18543" xr:uid="{46474822-C6E8-4A1E-AEC7-263C01652898}"/>
    <cellStyle name="Millares 55 5 3 2 6" xfId="8583" xr:uid="{25E78682-FA62-4C03-9599-9D47EB9D423A}"/>
    <cellStyle name="Millares 55 5 3 3" xfId="13926" xr:uid="{CC3EA1A6-3CAD-479A-966D-AD706DDE8C93}"/>
    <cellStyle name="Millares 55 5 3 4" xfId="11176" xr:uid="{0AED0E2C-A5F2-4BEE-9B05-2E1796C75327}"/>
    <cellStyle name="Millares 55 5 3 5" xfId="16411" xr:uid="{57DBD668-E0F7-448B-87A5-3F7CD4297BD6}"/>
    <cellStyle name="Millares 55 5 3 6" xfId="18542" xr:uid="{1D19D9EA-A102-465F-9905-B1934085D7C9}"/>
    <cellStyle name="Millares 55 5 3 7" xfId="8582" xr:uid="{333A16C1-2BF4-4FF6-9742-EC24EEBB0AB1}"/>
    <cellStyle name="Millares 55 5 4" xfId="5715" xr:uid="{58ADBEF4-3DE2-4474-81AA-287ECE1142F8}"/>
    <cellStyle name="Millares 55 5 4 2" xfId="5716" xr:uid="{60570E3B-8CA4-4E0E-AF54-5B3318993B66}"/>
    <cellStyle name="Millares 55 5 4 2 2" xfId="13929" xr:uid="{F9676BC4-88FB-473E-990B-3F63B07F0E3C}"/>
    <cellStyle name="Millares 55 5 4 2 3" xfId="11179" xr:uid="{F8952305-4439-4DF3-BD71-82308AAD4A99}"/>
    <cellStyle name="Millares 55 5 4 2 4" xfId="16414" xr:uid="{1EFB3D59-8522-42C4-A839-562BDA905731}"/>
    <cellStyle name="Millares 55 5 4 2 5" xfId="18545" xr:uid="{52EE981F-E976-46E7-8205-3C20347C0335}"/>
    <cellStyle name="Millares 55 5 4 2 6" xfId="8585" xr:uid="{506B3DA1-9CE9-4A1A-8178-525B1A107B5D}"/>
    <cellStyle name="Millares 55 5 4 3" xfId="13928" xr:uid="{4D7A0C33-7AD9-4489-80AC-239284011830}"/>
    <cellStyle name="Millares 55 5 4 4" xfId="11178" xr:uid="{4BB53F85-CF1C-4E39-A865-8B56CC9B9223}"/>
    <cellStyle name="Millares 55 5 4 5" xfId="16413" xr:uid="{794FB933-ACFE-4E1E-8825-A6683376992B}"/>
    <cellStyle name="Millares 55 5 4 6" xfId="18544" xr:uid="{6E931931-039B-4F84-BAF2-82E681E43B87}"/>
    <cellStyle name="Millares 55 5 4 7" xfId="8584" xr:uid="{D013899C-9F7A-4F4E-9E41-53B130D559B2}"/>
    <cellStyle name="Millares 55 5 5" xfId="5717" xr:uid="{E355E4CA-0131-42DD-8A1D-A0658805A417}"/>
    <cellStyle name="Millares 55 5 5 2" xfId="13930" xr:uid="{49652B45-6D32-4A8B-941A-BB200E31ED99}"/>
    <cellStyle name="Millares 55 5 5 3" xfId="11180" xr:uid="{C7BD0506-F8ED-441C-B332-57F903249281}"/>
    <cellStyle name="Millares 55 5 5 4" xfId="16415" xr:uid="{4F2BEB76-21D3-4631-95D5-FBD2FCB245D8}"/>
    <cellStyle name="Millares 55 5 5 5" xfId="18546" xr:uid="{7EF54F37-C695-445D-878C-5340E200FC2C}"/>
    <cellStyle name="Millares 55 5 5 6" xfId="8586" xr:uid="{BB3C69FB-270E-40DD-AA40-F439F3B28B43}"/>
    <cellStyle name="Millares 55 5 6" xfId="13923" xr:uid="{C1D17293-9AD3-4A2F-8DD5-BFD70AF96ABC}"/>
    <cellStyle name="Millares 55 5 7" xfId="11173" xr:uid="{B76D993E-F4A7-4DDF-960B-4D2A2F625851}"/>
    <cellStyle name="Millares 55 5 8" xfId="16408" xr:uid="{CDC66688-CF32-4931-9C63-3C0D67A1A600}"/>
    <cellStyle name="Millares 55 5 9" xfId="18539" xr:uid="{95C04D2D-160B-425C-9CA6-E7EE97931BA3}"/>
    <cellStyle name="Millares 55 6" xfId="5718" xr:uid="{13ACA3C9-084B-4564-BBE5-DB372732069D}"/>
    <cellStyle name="Millares 55 6 2" xfId="5719" xr:uid="{B15C2EE5-2CB6-4BC9-BFE6-C5677B6C120D}"/>
    <cellStyle name="Millares 55 6 2 2" xfId="13932" xr:uid="{9992C9A6-2E53-4170-BBCC-266E4BCCFC20}"/>
    <cellStyle name="Millares 55 6 2 3" xfId="11182" xr:uid="{D5D22E9A-8093-4275-B9CE-0E621326BC39}"/>
    <cellStyle name="Millares 55 6 2 4" xfId="16417" xr:uid="{91BB1999-76FB-438C-A728-04853DC87C02}"/>
    <cellStyle name="Millares 55 6 2 5" xfId="18548" xr:uid="{47D67F4B-79AB-4E59-BEC7-81340FB14203}"/>
    <cellStyle name="Millares 55 6 2 6" xfId="8588" xr:uid="{E42AE063-81B9-4EF7-AA41-329D03245D4A}"/>
    <cellStyle name="Millares 55 6 3" xfId="13931" xr:uid="{AFEEA26B-48EB-4E2A-A0BF-1F6900E5DB3F}"/>
    <cellStyle name="Millares 55 6 4" xfId="11181" xr:uid="{2A5E9EEC-C22B-41F8-B0F4-9C24A74FDF8E}"/>
    <cellStyle name="Millares 55 6 5" xfId="16416" xr:uid="{8FD6E3C0-7D7F-4B43-B1DA-3FA6512CDD61}"/>
    <cellStyle name="Millares 55 6 6" xfId="18547" xr:uid="{90D5A2BF-6D1D-4F94-871B-B985F92E6E36}"/>
    <cellStyle name="Millares 55 6 7" xfId="8587" xr:uid="{449CB53F-D497-4F5B-BF49-1502D98D702B}"/>
    <cellStyle name="Millares 55 7" xfId="5720" xr:uid="{89362F66-ACF1-42F3-B9AD-D1C2577AAD37}"/>
    <cellStyle name="Millares 55 7 2" xfId="5721" xr:uid="{2F76303F-2E0C-4A47-A515-EE9811D0C3F8}"/>
    <cellStyle name="Millares 55 7 2 2" xfId="13934" xr:uid="{49300F04-2A57-4256-BDF5-21EB04C56160}"/>
    <cellStyle name="Millares 55 7 2 3" xfId="11184" xr:uid="{13AB33D3-A1E1-4ECC-92DE-DFA9466EB293}"/>
    <cellStyle name="Millares 55 7 2 4" xfId="16419" xr:uid="{9AEAAC77-BC63-40EC-A3B2-B5EE943C7A67}"/>
    <cellStyle name="Millares 55 7 2 5" xfId="18550" xr:uid="{25105237-E8A6-497F-A4D5-6498308F8A17}"/>
    <cellStyle name="Millares 55 7 2 6" xfId="8590" xr:uid="{F65829E6-D55C-454B-9833-191A41EBC942}"/>
    <cellStyle name="Millares 55 7 3" xfId="13933" xr:uid="{0E554760-1C89-4FCB-B11B-DEBF4EA2D7FB}"/>
    <cellStyle name="Millares 55 7 4" xfId="11183" xr:uid="{39F5F2FE-B709-4E0F-8489-BB53AD6CA6BF}"/>
    <cellStyle name="Millares 55 7 5" xfId="16418" xr:uid="{6750D151-E9F0-422C-A9B5-048853CA1A0D}"/>
    <cellStyle name="Millares 55 7 6" xfId="18549" xr:uid="{02673920-4596-43E2-970A-A5A4AAA223E0}"/>
    <cellStyle name="Millares 55 7 7" xfId="8589" xr:uid="{BF971790-57BE-47E7-A094-994C94B1ECCA}"/>
    <cellStyle name="Millares 55 8" xfId="5722" xr:uid="{87FFC4F5-F0D4-44C0-879D-841CCB2A811F}"/>
    <cellStyle name="Millares 55 8 2" xfId="5723" xr:uid="{C8204767-3710-4D70-BE93-64D60AA25862}"/>
    <cellStyle name="Millares 55 8 2 2" xfId="13936" xr:uid="{1A51B904-D460-4EAA-AEA0-009A17474E82}"/>
    <cellStyle name="Millares 55 8 2 3" xfId="11186" xr:uid="{45C0512F-E86B-4275-938C-3FE9719C2FBF}"/>
    <cellStyle name="Millares 55 8 2 4" xfId="16421" xr:uid="{A570CC15-4E4E-402D-A4AD-37FD654EBD7E}"/>
    <cellStyle name="Millares 55 8 2 5" xfId="18552" xr:uid="{0A26E5E8-CC1E-4B07-86E3-A86530FE3442}"/>
    <cellStyle name="Millares 55 8 2 6" xfId="8592" xr:uid="{4E840908-B782-45F0-8E27-E485D7B40B90}"/>
    <cellStyle name="Millares 55 8 3" xfId="13935" xr:uid="{80D74C00-4D9A-49F5-A9E4-98DC6A9DA5BE}"/>
    <cellStyle name="Millares 55 8 4" xfId="11185" xr:uid="{3EDB922C-24D4-4705-92EF-84D7198DFE5D}"/>
    <cellStyle name="Millares 55 8 5" xfId="16420" xr:uid="{BB19624D-F9CF-4D9B-BBFD-39DA01761564}"/>
    <cellStyle name="Millares 55 8 6" xfId="18551" xr:uid="{56F5CF88-ECFB-4723-BECC-ABEB1AE2102B}"/>
    <cellStyle name="Millares 55 8 7" xfId="8591" xr:uid="{BE209D23-5908-4BEC-83C1-D681350ADFAC}"/>
    <cellStyle name="Millares 55 9" xfId="5724" xr:uid="{600102DD-E6D5-4419-BBA7-3BD9340D086E}"/>
    <cellStyle name="Millares 55 9 2" xfId="13937" xr:uid="{40B76686-C652-45D0-9042-42E9219316E0}"/>
    <cellStyle name="Millares 55 9 3" xfId="11187" xr:uid="{EA046ADF-EAB6-4663-A840-D20E178F5447}"/>
    <cellStyle name="Millares 55 9 4" xfId="16422" xr:uid="{CBEF9A07-7D44-4726-ACB1-3379A098FC4E}"/>
    <cellStyle name="Millares 55 9 5" xfId="18553" xr:uid="{2ED62DC8-5130-4243-8890-CE2CBB0D0251}"/>
    <cellStyle name="Millares 55 9 6" xfId="8593" xr:uid="{B400112E-8014-4B9B-B09A-DD0F69426AE0}"/>
    <cellStyle name="Millares 56" xfId="5725" xr:uid="{E1B57B51-BA35-4443-8930-D977232C609E}"/>
    <cellStyle name="Millares 56 10" xfId="16423" xr:uid="{105BDFC6-14B2-4370-9103-44ABC757F991}"/>
    <cellStyle name="Millares 56 11" xfId="18554" xr:uid="{AEDCB2BF-84BC-4B40-9FD3-DFB45057F1C5}"/>
    <cellStyle name="Millares 56 12" xfId="8594" xr:uid="{6E897A87-A614-4FAF-96A7-7A56A051177B}"/>
    <cellStyle name="Millares 56 2" xfId="5726" xr:uid="{BD06DF51-97F9-4C50-9F77-935A9AD81E6F}"/>
    <cellStyle name="Millares 56 2 10" xfId="18555" xr:uid="{EE224AB3-FC3E-4606-92CA-B1188E236FB4}"/>
    <cellStyle name="Millares 56 2 11" xfId="8595" xr:uid="{722E34A8-6B1F-40BA-B2F3-C8B95F68D1D5}"/>
    <cellStyle name="Millares 56 2 2" xfId="5727" xr:uid="{E65E5DB3-916D-40BA-B806-89275654F02F}"/>
    <cellStyle name="Millares 56 2 2 2" xfId="13940" xr:uid="{887679AC-BDB3-4A1C-9173-26419F451B67}"/>
    <cellStyle name="Millares 56 2 2 3" xfId="11190" xr:uid="{22B91262-1AA6-40ED-BA9B-8B32CE661D08}"/>
    <cellStyle name="Millares 56 2 2 4" xfId="16425" xr:uid="{0D3809EE-4328-40E0-9A4B-41894D301C5A}"/>
    <cellStyle name="Millares 56 2 2 5" xfId="18556" xr:uid="{1435CDC5-B8F0-4BBC-B7EB-C73278C3EA81}"/>
    <cellStyle name="Millares 56 2 2 6" xfId="8596" xr:uid="{02659147-BAF1-48F2-A0F0-E160DE3D070F}"/>
    <cellStyle name="Millares 56 2 3" xfId="5728" xr:uid="{F6876366-9602-45CE-AB79-05DB8EC13BA7}"/>
    <cellStyle name="Millares 56 2 3 2" xfId="13941" xr:uid="{334DC709-3E8C-490A-8690-D5E0A94A3DE9}"/>
    <cellStyle name="Millares 56 2 3 3" xfId="11191" xr:uid="{A7F2E317-EE92-4B06-B45B-DE399F21ECF6}"/>
    <cellStyle name="Millares 56 2 3 4" xfId="16426" xr:uid="{747F7C74-4B70-401F-B6EB-9A05851888AE}"/>
    <cellStyle name="Millares 56 2 3 5" xfId="18557" xr:uid="{57D98748-4D67-4DEF-B275-7B2173C0F7D0}"/>
    <cellStyle name="Millares 56 2 3 6" xfId="8597" xr:uid="{3F2C7E28-4E1E-4EE7-8160-E75ACF61620F}"/>
    <cellStyle name="Millares 56 2 4" xfId="5729" xr:uid="{51F00214-82F2-488F-86FA-C6E809F50E78}"/>
    <cellStyle name="Millares 56 2 4 2" xfId="13942" xr:uid="{599ACB21-B37B-4DC0-A461-24AC100C3F2A}"/>
    <cellStyle name="Millares 56 2 4 3" xfId="12594" xr:uid="{B697A096-13D3-45AA-80E8-E592950B8E5A}"/>
    <cellStyle name="Millares 56 2 4 4" xfId="18558" xr:uid="{00833C29-F111-43AB-A0A1-30BAD25C107D}"/>
    <cellStyle name="Millares 56 2 4 5" xfId="8598" xr:uid="{45D11539-3CB9-47C8-A03F-EE6E6E346BCC}"/>
    <cellStyle name="Millares 56 2 5" xfId="7396" xr:uid="{45B99B08-EFDE-4016-9DF5-3733DDAC684F}"/>
    <cellStyle name="Millares 56 2 5 2" xfId="13943" xr:uid="{9772AE7A-9385-4716-85E4-F5C24E7ABBB4}"/>
    <cellStyle name="Millares 56 2 5 3" xfId="20176" xr:uid="{BF9A7479-06AB-4456-9394-57924CB1C4EB}"/>
    <cellStyle name="Millares 56 2 5 4" xfId="8599" xr:uid="{EE98E642-DA46-4637-A99E-30F78BF3F59C}"/>
    <cellStyle name="Millares 56 2 6" xfId="8600" xr:uid="{6EE9EACE-768F-4FF5-ACAC-00A55D6D6E45}"/>
    <cellStyle name="Millares 56 2 6 2" xfId="13944" xr:uid="{1C0EEB97-3EFC-483A-9FA8-1DCC62DDC640}"/>
    <cellStyle name="Millares 56 2 7" xfId="13939" xr:uid="{57B1E8A5-97E6-4305-930C-A19123CAD87E}"/>
    <cellStyle name="Millares 56 2 8" xfId="11189" xr:uid="{7D478F78-8A14-4F38-A67F-8429CCB3EFB8}"/>
    <cellStyle name="Millares 56 2 9" xfId="16424" xr:uid="{FAC4945C-30C1-49F7-B5B3-D5A91574188A}"/>
    <cellStyle name="Millares 56 3" xfId="5730" xr:uid="{730D8562-FD2F-4E6E-8ABA-94C6C0D52D98}"/>
    <cellStyle name="Millares 56 3 2" xfId="13945" xr:uid="{08A64E98-1B00-4EF4-9949-851DD81F038E}"/>
    <cellStyle name="Millares 56 3 3" xfId="11192" xr:uid="{DFF63144-0072-4177-A4B3-CE6F3E9006C4}"/>
    <cellStyle name="Millares 56 3 4" xfId="16427" xr:uid="{966F0C4E-AB16-4F31-9D48-044F9E374496}"/>
    <cellStyle name="Millares 56 3 5" xfId="18559" xr:uid="{413D4A4A-06C9-491A-AD20-B23BA32C138F}"/>
    <cellStyle name="Millares 56 3 6" xfId="8601" xr:uid="{411D39A5-35AB-43BC-9339-5799158660FC}"/>
    <cellStyle name="Millares 56 4" xfId="5731" xr:uid="{98980C68-7A73-4567-8136-1957C3A0BAFC}"/>
    <cellStyle name="Millares 56 4 2" xfId="13946" xr:uid="{A4083CCF-E1A2-4D56-83BB-3DB9E68FFF7D}"/>
    <cellStyle name="Millares 56 4 3" xfId="11193" xr:uid="{1906CCCB-D565-466C-A0F0-9FF2CC437CD7}"/>
    <cellStyle name="Millares 56 4 4" xfId="16428" xr:uid="{ABBA15EB-F402-496E-94E1-6693BF623A02}"/>
    <cellStyle name="Millares 56 4 5" xfId="18560" xr:uid="{D5DA35F6-54FB-4868-BD5C-3DEA93C1651F}"/>
    <cellStyle name="Millares 56 4 6" xfId="8602" xr:uid="{B638C272-5BC4-4F1B-A674-DE6EF7508C8F}"/>
    <cellStyle name="Millares 56 5" xfId="5732" xr:uid="{B1D83728-860E-4418-88A8-FBAFB44BB299}"/>
    <cellStyle name="Millares 56 5 2" xfId="13947" xr:uid="{254EA96D-A4BC-48D8-A089-E11EE55F2D1A}"/>
    <cellStyle name="Millares 56 5 3" xfId="12593" xr:uid="{41EF500B-E0E5-407B-91D4-B46DE4A81BAE}"/>
    <cellStyle name="Millares 56 5 4" xfId="18561" xr:uid="{FA1D816E-BBCC-4B51-8A23-116B9F160A40}"/>
    <cellStyle name="Millares 56 5 5" xfId="8603" xr:uid="{84A242B2-A0C9-4ECE-872E-4CA9E0E7E827}"/>
    <cellStyle name="Millares 56 6" xfId="7266" xr:uid="{B4CA5AE7-9E34-434B-A0D2-A863822CF4CA}"/>
    <cellStyle name="Millares 56 6 2" xfId="13948" xr:uid="{34B4FF90-880C-4680-9BE1-AF510B172EFC}"/>
    <cellStyle name="Millares 56 6 3" xfId="20074" xr:uid="{07336FA8-566E-4FF3-82AB-0C8443772745}"/>
    <cellStyle name="Millares 56 6 4" xfId="8604" xr:uid="{28249FE8-2E83-485E-A311-486562AA2CB0}"/>
    <cellStyle name="Millares 56 7" xfId="8605" xr:uid="{F6D602A6-8B02-4E38-B2F0-1059D7EF08C2}"/>
    <cellStyle name="Millares 56 7 2" xfId="13949" xr:uid="{85DEE060-5943-430D-96E1-3D1CEB4D40D9}"/>
    <cellStyle name="Millares 56 8" xfId="13938" xr:uid="{69B21023-68FE-4AAF-8DAD-7B8D12C81F10}"/>
    <cellStyle name="Millares 56 9" xfId="11188" xr:uid="{C7869A5B-093C-4882-93D2-7E086204896E}"/>
    <cellStyle name="Millares 57" xfId="5733" xr:uid="{8BCC78BE-EE77-466E-8984-541CB6EC7637}"/>
    <cellStyle name="Millares 57 10" xfId="16429" xr:uid="{53710315-A78F-48A0-B863-96CECBB94B97}"/>
    <cellStyle name="Millares 57 11" xfId="18562" xr:uid="{166C9DD1-E9BD-4F9B-8D56-3F6B16FD2AEF}"/>
    <cellStyle name="Millares 57 12" xfId="8606" xr:uid="{811D0BCC-CBAF-48CB-9194-7CB41EBA962A}"/>
    <cellStyle name="Millares 57 2" xfId="5734" xr:uid="{7B31E716-000A-44F5-B014-E12422564048}"/>
    <cellStyle name="Millares 57 2 10" xfId="18563" xr:uid="{FB38D7EC-E519-4F25-B7BF-21154B1A097C}"/>
    <cellStyle name="Millares 57 2 11" xfId="8607" xr:uid="{E10C61EF-B329-44E9-91DD-69654C75D6CD}"/>
    <cellStyle name="Millares 57 2 2" xfId="5735" xr:uid="{F811904B-161E-4F7E-B762-CA4C3A4C8AA3}"/>
    <cellStyle name="Millares 57 2 2 2" xfId="13952" xr:uid="{47C68E52-D98A-481F-810B-5A8C9E30152F}"/>
    <cellStyle name="Millares 57 2 2 3" xfId="11196" xr:uid="{E115B5CD-DF88-49F3-88EF-6EF60EC1D0BC}"/>
    <cellStyle name="Millares 57 2 2 4" xfId="16431" xr:uid="{29059797-40BE-45E4-89BF-8A99B862E53D}"/>
    <cellStyle name="Millares 57 2 2 5" xfId="18564" xr:uid="{FF7E50FC-DCA0-48C4-87BC-5408FA3198A2}"/>
    <cellStyle name="Millares 57 2 2 6" xfId="8608" xr:uid="{7CB59BA0-3D4D-48CF-BF2C-3750D5E51D0E}"/>
    <cellStyle name="Millares 57 2 3" xfId="5736" xr:uid="{D30C8A24-C81C-480A-818D-F9AC4AEE9652}"/>
    <cellStyle name="Millares 57 2 3 2" xfId="13953" xr:uid="{02DD0573-9236-4360-BF4C-B93BBDFC5E8B}"/>
    <cellStyle name="Millares 57 2 3 3" xfId="11197" xr:uid="{DCBCF231-DFA9-48AA-A65B-DDA90DDBC335}"/>
    <cellStyle name="Millares 57 2 3 4" xfId="16432" xr:uid="{434564A3-0639-4B3D-9E6A-C9BE6FA1FCC0}"/>
    <cellStyle name="Millares 57 2 3 5" xfId="18565" xr:uid="{B265BCFD-D996-4F9E-91A3-1A4849EA8EF2}"/>
    <cellStyle name="Millares 57 2 3 6" xfId="8609" xr:uid="{7BEEC652-89FB-4299-8C2B-58D28B52E2F7}"/>
    <cellStyle name="Millares 57 2 4" xfId="5737" xr:uid="{C358896D-3836-4E1E-B11D-CCDB0026B4E1}"/>
    <cellStyle name="Millares 57 2 4 2" xfId="13954" xr:uid="{823A7C9A-417C-4946-8A04-5F3CD81019C4}"/>
    <cellStyle name="Millares 57 2 4 3" xfId="12596" xr:uid="{C3B6F7CD-6E8F-49C2-8D64-7BBB852514D3}"/>
    <cellStyle name="Millares 57 2 4 4" xfId="18566" xr:uid="{4D3ED35D-44F8-4B5B-AE9E-1E446BEFEA98}"/>
    <cellStyle name="Millares 57 2 4 5" xfId="8610" xr:uid="{787391BC-D24D-4562-89CE-F81AAF6F4BE0}"/>
    <cellStyle name="Millares 57 2 5" xfId="7397" xr:uid="{FB5F48BB-D8CD-4B89-A127-FE7B81D53BD9}"/>
    <cellStyle name="Millares 57 2 5 2" xfId="13955" xr:uid="{4681D7A2-AD28-4073-80E5-D955BB177CEA}"/>
    <cellStyle name="Millares 57 2 5 3" xfId="20177" xr:uid="{8BDBDC5D-98ED-4647-A46B-E1B108EFB06D}"/>
    <cellStyle name="Millares 57 2 5 4" xfId="8611" xr:uid="{A039EC98-6CF7-4399-9BDC-37D06D3B0D08}"/>
    <cellStyle name="Millares 57 2 6" xfId="8612" xr:uid="{3DFD27C3-A2EF-4E16-B4B6-4931FE0EF4F9}"/>
    <cellStyle name="Millares 57 2 6 2" xfId="13956" xr:uid="{A86C1766-A51B-4E8E-AED7-583657087054}"/>
    <cellStyle name="Millares 57 2 7" xfId="13951" xr:uid="{279B5646-91F6-425E-8077-757D38BBE663}"/>
    <cellStyle name="Millares 57 2 8" xfId="11195" xr:uid="{5106B33E-A6E1-4EAB-96CA-3D292AD79E91}"/>
    <cellStyle name="Millares 57 2 9" xfId="16430" xr:uid="{918626BF-B1D2-4024-BF97-E5FF0EC8769F}"/>
    <cellStyle name="Millares 57 3" xfId="5738" xr:uid="{0A32E75C-3347-444E-8D5A-42A317CB9B99}"/>
    <cellStyle name="Millares 57 3 2" xfId="13957" xr:uid="{03521525-FE1B-4B62-A772-AB160B32370B}"/>
    <cellStyle name="Millares 57 3 3" xfId="11198" xr:uid="{CAC0C2D5-804D-482F-862E-30BFE34B074F}"/>
    <cellStyle name="Millares 57 3 4" xfId="16433" xr:uid="{09B22780-566B-4C86-A9F0-F36FBCF5EF18}"/>
    <cellStyle name="Millares 57 3 5" xfId="18567" xr:uid="{FF05B380-9100-404D-92D2-FBEED614B0C0}"/>
    <cellStyle name="Millares 57 3 6" xfId="8613" xr:uid="{09A967D5-8B17-42E0-B251-498C3E651342}"/>
    <cellStyle name="Millares 57 4" xfId="5739" xr:uid="{2587DFBC-00AE-4DB5-BED6-C046503969BE}"/>
    <cellStyle name="Millares 57 4 2" xfId="13958" xr:uid="{B9E8E4FE-F670-4F12-A7A1-4CB3669BF709}"/>
    <cellStyle name="Millares 57 4 3" xfId="11199" xr:uid="{F92B3C62-70C0-48CE-A09C-01BFD4E4A67F}"/>
    <cellStyle name="Millares 57 4 4" xfId="16434" xr:uid="{42EED83B-90BB-49F6-A27F-FC4EB474FADE}"/>
    <cellStyle name="Millares 57 4 5" xfId="18568" xr:uid="{84BAC879-864B-475C-ACBF-4B1356770664}"/>
    <cellStyle name="Millares 57 4 6" xfId="8614" xr:uid="{F5B08608-FA69-481A-AF5F-3E7D77A7242A}"/>
    <cellStyle name="Millares 57 5" xfId="5740" xr:uid="{C3312035-B619-4B33-A329-AE15A412530A}"/>
    <cellStyle name="Millares 57 5 2" xfId="13959" xr:uid="{67119510-7A3C-4ABB-8891-BAB5AE1C917B}"/>
    <cellStyle name="Millares 57 5 3" xfId="12595" xr:uid="{89F73FD3-05AF-45ED-85C8-E4E981B2C6D7}"/>
    <cellStyle name="Millares 57 5 4" xfId="18569" xr:uid="{5B4F23E2-26A3-4553-9FAE-706345849C58}"/>
    <cellStyle name="Millares 57 5 5" xfId="8615" xr:uid="{F7CF56BC-B6A8-4C14-B44C-52E7809BB17A}"/>
    <cellStyle name="Millares 57 6" xfId="7267" xr:uid="{2E17A2F0-71E5-4DAB-9A5B-D59353E0A371}"/>
    <cellStyle name="Millares 57 6 2" xfId="13960" xr:uid="{6618C917-1D87-49B3-AA16-DD9ABA8F3662}"/>
    <cellStyle name="Millares 57 6 3" xfId="20075" xr:uid="{054F65D2-BEFC-404E-892C-2393B17F0607}"/>
    <cellStyle name="Millares 57 6 4" xfId="8616" xr:uid="{EC84F92C-283A-4238-979E-2A78B7FE965C}"/>
    <cellStyle name="Millares 57 7" xfId="8617" xr:uid="{24911ADD-D76B-43F6-9CC8-C913C565CE6D}"/>
    <cellStyle name="Millares 57 7 2" xfId="13961" xr:uid="{DE5FCB5F-F672-4F24-B690-C88B91FEB725}"/>
    <cellStyle name="Millares 57 8" xfId="13950" xr:uid="{0233901B-791C-446E-8F15-A1B2C6F6CA7B}"/>
    <cellStyle name="Millares 57 9" xfId="11194" xr:uid="{562624D6-E2EA-4591-AC4C-92428BB43FE4}"/>
    <cellStyle name="Millares 58" xfId="5741" xr:uid="{9CABF28D-6CC7-4B18-8ADD-791980B9389B}"/>
    <cellStyle name="Millares 58 10" xfId="5742" xr:uid="{15AF4D79-632A-483A-B996-10196B51765F}"/>
    <cellStyle name="Millares 58 10 2" xfId="13963" xr:uid="{2651CAAC-21CC-4BC3-84DA-4715DAC37BAD}"/>
    <cellStyle name="Millares 58 10 3" xfId="12597" xr:uid="{2E67BCEA-1055-42AC-8FBC-63EF13243335}"/>
    <cellStyle name="Millares 58 10 4" xfId="18571" xr:uid="{E8CD7F14-CB85-41ED-8FF0-E9163CC46913}"/>
    <cellStyle name="Millares 58 10 5" xfId="8619" xr:uid="{B2C5A063-C35D-41F6-9CD0-7BD55918CA85}"/>
    <cellStyle name="Millares 58 11" xfId="7268" xr:uid="{AA43FADB-DC71-4325-AA74-98FED615F149}"/>
    <cellStyle name="Millares 58 11 2" xfId="13964" xr:uid="{F197FF51-AE39-4A52-AED4-2680B30E1B01}"/>
    <cellStyle name="Millares 58 11 3" xfId="20076" xr:uid="{6715B9EF-FEE3-45F1-95A1-9BBAB32D3B83}"/>
    <cellStyle name="Millares 58 11 4" xfId="8620" xr:uid="{E37C913E-B8A9-4AA4-B8BA-2D2B7EF417E6}"/>
    <cellStyle name="Millares 58 12" xfId="8621" xr:uid="{DE0C3630-1E2C-44A0-B0DA-55C4147CF18F}"/>
    <cellStyle name="Millares 58 12 2" xfId="13965" xr:uid="{73B382F8-CFF1-40E8-96D9-98F365789A3C}"/>
    <cellStyle name="Millares 58 13" xfId="13962" xr:uid="{D0D785C8-31DD-4734-9BC4-0BDD630363DE}"/>
    <cellStyle name="Millares 58 14" xfId="11200" xr:uid="{4E3A06F2-DA20-423A-9186-ED04E66844B8}"/>
    <cellStyle name="Millares 58 15" xfId="16435" xr:uid="{D1FA2F6C-673B-4FED-8C83-CFEFF296E03F}"/>
    <cellStyle name="Millares 58 16" xfId="18570" xr:uid="{45FDC29D-5D85-4FD1-BF5F-7CDD22E3875D}"/>
    <cellStyle name="Millares 58 17" xfId="8618" xr:uid="{8CC687E6-FC40-4F7E-9271-DF879EB7331F}"/>
    <cellStyle name="Millares 58 2" xfId="5743" xr:uid="{6719B86B-3AC6-41EA-B909-E9CDFD717D10}"/>
    <cellStyle name="Millares 58 2 10" xfId="7398" xr:uid="{80D074CF-1734-4E89-A524-E9CC96585A87}"/>
    <cellStyle name="Millares 58 2 10 2" xfId="13967" xr:uid="{C28EC469-1D4F-4AC0-B715-26A49C494978}"/>
    <cellStyle name="Millares 58 2 10 3" xfId="20178" xr:uid="{5BC769BC-1963-4B6B-9D46-4C6E6E19DD3F}"/>
    <cellStyle name="Millares 58 2 10 4" xfId="8623" xr:uid="{A5D1513B-4416-41A2-89E5-017BB20505C4}"/>
    <cellStyle name="Millares 58 2 11" xfId="8624" xr:uid="{C2D0DAA6-6127-49B6-B707-662597703163}"/>
    <cellStyle name="Millares 58 2 11 2" xfId="13968" xr:uid="{BDCA055D-C536-4D28-92FD-2A3689B08BF6}"/>
    <cellStyle name="Millares 58 2 12" xfId="13966" xr:uid="{2ABB2F9E-A0E3-4987-A3B4-24B3675701B0}"/>
    <cellStyle name="Millares 58 2 13" xfId="11201" xr:uid="{47AD0A0A-5587-4270-88B5-1A1FA99C7577}"/>
    <cellStyle name="Millares 58 2 14" xfId="16436" xr:uid="{F662C625-ABA9-4DEC-8B48-ECF2E9940CAF}"/>
    <cellStyle name="Millares 58 2 15" xfId="18572" xr:uid="{57525DAC-8DD3-46C6-8405-44961C5A9C37}"/>
    <cellStyle name="Millares 58 2 16" xfId="8622" xr:uid="{DE8849BE-F830-42CF-95D8-5D35710C800B}"/>
    <cellStyle name="Millares 58 2 2" xfId="5744" xr:uid="{CDC3195C-36F8-41C9-804B-02CB780F6C2F}"/>
    <cellStyle name="Millares 58 2 2 2" xfId="5745" xr:uid="{002CAF10-C5BB-4714-BCEC-1B57D4C3571D}"/>
    <cellStyle name="Millares 58 2 2 2 2" xfId="13970" xr:uid="{BAD7BB20-FF4B-4041-A586-ACB6FC5FCF5D}"/>
    <cellStyle name="Millares 58 2 2 2 3" xfId="11203" xr:uid="{231029D9-F48C-435A-995F-8D398DD4E57E}"/>
    <cellStyle name="Millares 58 2 2 2 4" xfId="16438" xr:uid="{A8F09620-7D19-4238-8FEB-F795DE25A90B}"/>
    <cellStyle name="Millares 58 2 2 2 5" xfId="18574" xr:uid="{778D5BDC-3454-494B-8F19-3DB037F42242}"/>
    <cellStyle name="Millares 58 2 2 2 6" xfId="8626" xr:uid="{1C22040C-2365-44A7-94DE-04DB2C6B7975}"/>
    <cellStyle name="Millares 58 2 2 3" xfId="13969" xr:uid="{28887C70-C8BF-4114-8C15-875B35D4D849}"/>
    <cellStyle name="Millares 58 2 2 4" xfId="11202" xr:uid="{BDEE493A-032C-4C65-B046-6BCC32847B28}"/>
    <cellStyle name="Millares 58 2 2 5" xfId="16437" xr:uid="{431F73FB-5ECC-4E11-AD5C-0D0C412BE703}"/>
    <cellStyle name="Millares 58 2 2 6" xfId="18573" xr:uid="{47EDE5BE-AB86-461D-9197-FC4F93FD8B91}"/>
    <cellStyle name="Millares 58 2 2 7" xfId="8625" xr:uid="{5274C7A1-4527-461C-9379-51229E9E8C0E}"/>
    <cellStyle name="Millares 58 2 3" xfId="5746" xr:uid="{067BF847-B599-4DB1-8BB1-3783D646086E}"/>
    <cellStyle name="Millares 58 2 3 2" xfId="5747" xr:uid="{CB586CBF-4398-4B8A-8EA1-B2C2275912A0}"/>
    <cellStyle name="Millares 58 2 3 2 2" xfId="5748" xr:uid="{B61D8FD9-5AB3-4708-901B-4134F5FA8EFD}"/>
    <cellStyle name="Millares 58 2 3 2 2 2" xfId="13973" xr:uid="{63079BE4-03F6-4797-A441-8ACC97A916F4}"/>
    <cellStyle name="Millares 58 2 3 2 2 3" xfId="11206" xr:uid="{5B3FE8D2-FD15-42D1-B443-79AF0FA7F955}"/>
    <cellStyle name="Millares 58 2 3 2 2 4" xfId="16441" xr:uid="{43D41A15-B17A-4693-BE63-6A8262D3DC64}"/>
    <cellStyle name="Millares 58 2 3 2 2 5" xfId="18577" xr:uid="{82805DDB-E2E7-490C-9837-C3BA430A9808}"/>
    <cellStyle name="Millares 58 2 3 2 2 6" xfId="8629" xr:uid="{BDBC27F5-0BD3-4428-8657-DF800F125479}"/>
    <cellStyle name="Millares 58 2 3 2 3" xfId="13972" xr:uid="{FC4D51BE-7E90-42AC-BCB3-413A7021DB7F}"/>
    <cellStyle name="Millares 58 2 3 2 4" xfId="11205" xr:uid="{BD870F06-8F09-4842-A686-0464671EFB18}"/>
    <cellStyle name="Millares 58 2 3 2 5" xfId="16440" xr:uid="{6ECF4BCC-A097-42B0-AB47-AF15EE12A32A}"/>
    <cellStyle name="Millares 58 2 3 2 6" xfId="18576" xr:uid="{0FAC1031-8C75-4148-8CF1-905255CD4747}"/>
    <cellStyle name="Millares 58 2 3 2 7" xfId="8628" xr:uid="{F25BD91F-7045-42BB-B1D8-F4D8111EF6EE}"/>
    <cellStyle name="Millares 58 2 3 3" xfId="5749" xr:uid="{2DA31BD9-6A2B-4538-9756-28C9FA854AFE}"/>
    <cellStyle name="Millares 58 2 3 3 2" xfId="13974" xr:uid="{BD5D48DF-B0B0-4D2D-9C35-310B4A16B1FE}"/>
    <cellStyle name="Millares 58 2 3 3 3" xfId="11207" xr:uid="{65B4ADFC-1AFA-4496-B81B-43FD87CA4794}"/>
    <cellStyle name="Millares 58 2 3 3 4" xfId="16442" xr:uid="{EFFDBCF5-6541-4CAA-831A-DF5AD45A2979}"/>
    <cellStyle name="Millares 58 2 3 3 5" xfId="18578" xr:uid="{B7EF4FDD-078C-4CF7-ABF8-9A18E2E5FED5}"/>
    <cellStyle name="Millares 58 2 3 3 6" xfId="8630" xr:uid="{63A53FBA-B404-4182-B06A-9324551A2050}"/>
    <cellStyle name="Millares 58 2 3 4" xfId="13971" xr:uid="{C4097BD7-EE39-4405-A4B2-8B03CE74D0A8}"/>
    <cellStyle name="Millares 58 2 3 5" xfId="11204" xr:uid="{FE5D1F0D-82F7-4B4C-AF27-EC6F2CF38CA9}"/>
    <cellStyle name="Millares 58 2 3 6" xfId="16439" xr:uid="{C7C599E3-02FA-4129-86B7-D8BF8365EEF9}"/>
    <cellStyle name="Millares 58 2 3 7" xfId="18575" xr:uid="{168F42C7-1745-47AA-A1CE-9D7AD4F4C73D}"/>
    <cellStyle name="Millares 58 2 3 8" xfId="8627" xr:uid="{A92DAF7E-DC1C-4055-8CF9-EA837514B92F}"/>
    <cellStyle name="Millares 58 2 4" xfId="5750" xr:uid="{1D3AD5C5-5EBB-47B3-A3A3-7C719425C7A2}"/>
    <cellStyle name="Millares 58 2 4 2" xfId="5751" xr:uid="{5F7F0B10-C6B9-437E-9E45-ADA5A4CAADBC}"/>
    <cellStyle name="Millares 58 2 4 2 2" xfId="13976" xr:uid="{B1D3093F-EDFB-4507-B157-7FF5C2E2538A}"/>
    <cellStyle name="Millares 58 2 4 2 3" xfId="11209" xr:uid="{E47AF984-2F09-4303-B9E9-E8164EC4A792}"/>
    <cellStyle name="Millares 58 2 4 2 4" xfId="16444" xr:uid="{11301B99-F3EA-4DE5-B685-126ED71A846F}"/>
    <cellStyle name="Millares 58 2 4 2 5" xfId="18580" xr:uid="{5C06D1A0-82F2-4423-953C-B9B17B6C34C3}"/>
    <cellStyle name="Millares 58 2 4 2 6" xfId="8632" xr:uid="{04A22B05-6A19-4AF0-AD88-EFBC4CAC74AE}"/>
    <cellStyle name="Millares 58 2 4 3" xfId="13975" xr:uid="{396C2AE4-84AF-489F-908C-9030AB598128}"/>
    <cellStyle name="Millares 58 2 4 4" xfId="11208" xr:uid="{A40AB849-7151-4A56-8300-5056B7CC85A2}"/>
    <cellStyle name="Millares 58 2 4 5" xfId="16443" xr:uid="{4B219712-D1AB-4F92-AD28-122837AFBA84}"/>
    <cellStyle name="Millares 58 2 4 6" xfId="18579" xr:uid="{3CD08D80-71F0-4FDB-982F-49B0CC4C54FA}"/>
    <cellStyle name="Millares 58 2 4 7" xfId="8631" xr:uid="{78AE8FB3-2767-44E6-A052-72F7A4D35644}"/>
    <cellStyle name="Millares 58 2 5" xfId="5752" xr:uid="{96E93B5D-B233-400C-8644-C92B738175AA}"/>
    <cellStyle name="Millares 58 2 5 2" xfId="5753" xr:uid="{8AA407EF-C6F4-4723-BBB9-F312473DD41D}"/>
    <cellStyle name="Millares 58 2 5 2 2" xfId="13978" xr:uid="{B76772CD-00B5-4A15-8A1D-90A0A80C80CF}"/>
    <cellStyle name="Millares 58 2 5 2 3" xfId="11211" xr:uid="{B8FB5CC8-7FA3-4187-8300-4E09FE675593}"/>
    <cellStyle name="Millares 58 2 5 2 4" xfId="16446" xr:uid="{2517524D-2AF1-4059-A941-004F227CD485}"/>
    <cellStyle name="Millares 58 2 5 2 5" xfId="18582" xr:uid="{CFCF3BD2-985B-4A8C-B54A-49CC1681D74E}"/>
    <cellStyle name="Millares 58 2 5 2 6" xfId="8634" xr:uid="{C8904A57-C19F-48C3-A89C-0281A8B1D835}"/>
    <cellStyle name="Millares 58 2 5 3" xfId="13977" xr:uid="{4744BFDC-6FC6-4F07-9C1A-58DE7939D73D}"/>
    <cellStyle name="Millares 58 2 5 4" xfId="11210" xr:uid="{2B65BD02-CD1B-4190-8C03-C4C4DD62161F}"/>
    <cellStyle name="Millares 58 2 5 5" xfId="16445" xr:uid="{6859FAD0-03F5-4C33-B7E5-010581FA1B86}"/>
    <cellStyle name="Millares 58 2 5 6" xfId="18581" xr:uid="{F5F720D3-C24B-45A1-9CF7-690B47586DFE}"/>
    <cellStyle name="Millares 58 2 5 7" xfId="8633" xr:uid="{29375E61-4F50-417D-B434-1CD8E325C9C4}"/>
    <cellStyle name="Millares 58 2 6" xfId="5754" xr:uid="{4D3CB071-90D8-4930-BAE7-7D399C30F940}"/>
    <cellStyle name="Millares 58 2 6 2" xfId="13979" xr:uid="{C347E7E3-79E1-4578-9BC8-026FF3A4EC3C}"/>
    <cellStyle name="Millares 58 2 6 3" xfId="11212" xr:uid="{139C0567-7EE1-48BF-87D4-6024712E6DA9}"/>
    <cellStyle name="Millares 58 2 6 4" xfId="16447" xr:uid="{306DC540-1FDE-407E-82D9-E56B1B9D3350}"/>
    <cellStyle name="Millares 58 2 6 5" xfId="18583" xr:uid="{5D4E52F1-D7F5-41EB-8CA0-BC5730558827}"/>
    <cellStyle name="Millares 58 2 6 6" xfId="8635" xr:uid="{DAAD5811-2179-4701-874A-B74439182F97}"/>
    <cellStyle name="Millares 58 2 7" xfId="5755" xr:uid="{8B476C82-3A3D-4FF2-A3D9-5D8D3D954C91}"/>
    <cellStyle name="Millares 58 2 7 2" xfId="13980" xr:uid="{B302089C-B382-4D5A-ADA7-669BDD7E3E6C}"/>
    <cellStyle name="Millares 58 2 7 3" xfId="11213" xr:uid="{32903F47-A833-47A1-932B-F3D6753D186F}"/>
    <cellStyle name="Millares 58 2 7 4" xfId="16448" xr:uid="{DC64DB4D-129F-49C1-B624-751A771A82C3}"/>
    <cellStyle name="Millares 58 2 7 5" xfId="18584" xr:uid="{7A9ABBC0-9EA8-4141-9E1C-F413C1B9C25F}"/>
    <cellStyle name="Millares 58 2 7 6" xfId="8636" xr:uid="{B0F8561C-C7C2-4105-85FF-EE0045189703}"/>
    <cellStyle name="Millares 58 2 8" xfId="5756" xr:uid="{44CF2FB0-BA1B-4EFB-832A-42B047D9C35B}"/>
    <cellStyle name="Millares 58 2 8 2" xfId="13981" xr:uid="{10AE06BC-94FE-4B38-B357-313D0308A01C}"/>
    <cellStyle name="Millares 58 2 8 3" xfId="11214" xr:uid="{3A4A956B-A132-463B-A8B9-F4981C1AC34B}"/>
    <cellStyle name="Millares 58 2 8 4" xfId="16449" xr:uid="{5ABE29B6-2C45-49D3-95E0-FA405B76C12A}"/>
    <cellStyle name="Millares 58 2 8 5" xfId="18585" xr:uid="{EC5D7524-0547-444B-B854-17670919DA48}"/>
    <cellStyle name="Millares 58 2 8 6" xfId="8637" xr:uid="{8078A109-883D-473D-94C4-AF4A4A31D30E}"/>
    <cellStyle name="Millares 58 2 9" xfId="5757" xr:uid="{45883A80-895D-40BD-92B7-6E454B660D32}"/>
    <cellStyle name="Millares 58 2 9 2" xfId="13982" xr:uid="{5D67ECE1-9FA8-44C8-9FB7-11D5874AEDA1}"/>
    <cellStyle name="Millares 58 2 9 3" xfId="12598" xr:uid="{8D7508EF-6BA8-4AE9-94A3-B6A7CFE90A34}"/>
    <cellStyle name="Millares 58 2 9 4" xfId="18586" xr:uid="{92E90F47-C415-41D2-A6B1-DEA9E7B3205A}"/>
    <cellStyle name="Millares 58 2 9 5" xfId="8638" xr:uid="{2BA34F67-764B-4081-BABB-D94F370E07DD}"/>
    <cellStyle name="Millares 58 3" xfId="5758" xr:uid="{CB26EDE7-1155-4811-9338-E9B9FB6EBC06}"/>
    <cellStyle name="Millares 58 3 10" xfId="8639" xr:uid="{1538C2AA-86D5-4C69-946C-EFD9655A7086}"/>
    <cellStyle name="Millares 58 3 2" xfId="5759" xr:uid="{BE46F60E-CBD3-44F6-9F22-5AE5803419E3}"/>
    <cellStyle name="Millares 58 3 2 2" xfId="5760" xr:uid="{6091C9D8-2BBF-4583-AA86-B8C500384E3E}"/>
    <cellStyle name="Millares 58 3 2 2 2" xfId="13985" xr:uid="{F2ED2EE6-5436-41AB-A71C-07336AFF9761}"/>
    <cellStyle name="Millares 58 3 2 2 3" xfId="11217" xr:uid="{68189E4A-91FF-4799-9185-F07AFC6C03DB}"/>
    <cellStyle name="Millares 58 3 2 2 4" xfId="16452" xr:uid="{EFB1A770-51FE-4F54-B365-4D808D670751}"/>
    <cellStyle name="Millares 58 3 2 2 5" xfId="18589" xr:uid="{71CEAF94-DAF0-4E1E-869A-44CECE177EB5}"/>
    <cellStyle name="Millares 58 3 2 2 6" xfId="8641" xr:uid="{B0C09FED-B38D-4748-97CC-2CBE8F8EB8AF}"/>
    <cellStyle name="Millares 58 3 2 3" xfId="13984" xr:uid="{F3CCB1EF-B172-4C5A-A8C5-9E3A1AD45A24}"/>
    <cellStyle name="Millares 58 3 2 4" xfId="11216" xr:uid="{637C0CD1-F213-4773-AF48-4FBE7ED1A0BE}"/>
    <cellStyle name="Millares 58 3 2 5" xfId="16451" xr:uid="{57B29654-9CD3-4227-99FD-1DEFF26A44ED}"/>
    <cellStyle name="Millares 58 3 2 6" xfId="18588" xr:uid="{8DD4ECBB-9418-402B-BDA9-F257E4C011B2}"/>
    <cellStyle name="Millares 58 3 2 7" xfId="8640" xr:uid="{40809BBB-7398-43CA-9A81-5EF6CBD0F857}"/>
    <cellStyle name="Millares 58 3 3" xfId="5761" xr:uid="{7B733887-F3B0-4C0D-8B33-5FE5230BE6C9}"/>
    <cellStyle name="Millares 58 3 3 2" xfId="5762" xr:uid="{5C13D17F-F753-44D1-9C20-1D4D354B6600}"/>
    <cellStyle name="Millares 58 3 3 2 2" xfId="13987" xr:uid="{D1C8B556-92CC-4ABD-B707-B11882F75445}"/>
    <cellStyle name="Millares 58 3 3 2 3" xfId="11219" xr:uid="{B3E39BDF-C0E0-45E2-A130-B78D26C560F1}"/>
    <cellStyle name="Millares 58 3 3 2 4" xfId="16454" xr:uid="{A221509C-06FC-4CFB-ACCD-DB7B829A0F6F}"/>
    <cellStyle name="Millares 58 3 3 2 5" xfId="18591" xr:uid="{7ADA8071-A390-4CFB-BA72-7444BC915D55}"/>
    <cellStyle name="Millares 58 3 3 2 6" xfId="8643" xr:uid="{805AB2AF-3B83-4847-88DB-E43221673771}"/>
    <cellStyle name="Millares 58 3 3 3" xfId="13986" xr:uid="{F055E6C4-C68C-4055-8906-76405CBF4976}"/>
    <cellStyle name="Millares 58 3 3 4" xfId="11218" xr:uid="{3EA0454E-228C-42EA-AFA8-A6D611EC6A13}"/>
    <cellStyle name="Millares 58 3 3 5" xfId="16453" xr:uid="{033C0B6B-50B7-4328-A384-68E7C2F4E4DD}"/>
    <cellStyle name="Millares 58 3 3 6" xfId="18590" xr:uid="{B46522C4-C30A-4B5F-BF2B-7D294D4C5AD5}"/>
    <cellStyle name="Millares 58 3 3 7" xfId="8642" xr:uid="{F43AEA3C-B276-482E-A2D9-C0E460147B80}"/>
    <cellStyle name="Millares 58 3 4" xfId="5763" xr:uid="{851C23CE-7B14-4F9A-BA5C-CE1EB7C12CE2}"/>
    <cellStyle name="Millares 58 3 4 2" xfId="5764" xr:uid="{00105E48-F0A7-4270-9A02-1BFC37712415}"/>
    <cellStyle name="Millares 58 3 4 2 2" xfId="13989" xr:uid="{B47C543C-E672-41B8-8DAD-33BACA3C786E}"/>
    <cellStyle name="Millares 58 3 4 2 3" xfId="11221" xr:uid="{4EFF0526-BA8B-40B3-8485-063B464352DB}"/>
    <cellStyle name="Millares 58 3 4 2 4" xfId="16456" xr:uid="{D31F62D5-0DE6-42BB-B297-BB8F27CBBE75}"/>
    <cellStyle name="Millares 58 3 4 2 5" xfId="18593" xr:uid="{9B7DE1EA-0833-44C3-9E18-E65082A1EC5B}"/>
    <cellStyle name="Millares 58 3 4 2 6" xfId="8645" xr:uid="{E7A6768C-0ECF-49D6-B5D6-75057EC13954}"/>
    <cellStyle name="Millares 58 3 4 3" xfId="13988" xr:uid="{89B2D1F1-C636-4479-88D2-D9A0F85579B4}"/>
    <cellStyle name="Millares 58 3 4 4" xfId="11220" xr:uid="{7119A64B-A45D-41E6-911F-5251A94A5515}"/>
    <cellStyle name="Millares 58 3 4 5" xfId="16455" xr:uid="{6D25D4C9-0EFE-4CA7-BAA0-FE25F8A7B1B8}"/>
    <cellStyle name="Millares 58 3 4 6" xfId="18592" xr:uid="{401CE4B6-019A-4B1D-891B-FCF3505C994B}"/>
    <cellStyle name="Millares 58 3 4 7" xfId="8644" xr:uid="{07CE69FD-FE35-4AD2-AB22-794508022555}"/>
    <cellStyle name="Millares 58 3 5" xfId="5765" xr:uid="{AADE96BC-096F-4ABB-A4D4-152FC5D8EA2D}"/>
    <cellStyle name="Millares 58 3 5 2" xfId="13990" xr:uid="{C40AE5DB-8503-4769-B343-B1DF5D6B16F0}"/>
    <cellStyle name="Millares 58 3 5 3" xfId="11222" xr:uid="{5ADD93F6-C9E8-4302-A0A8-9750C2D85494}"/>
    <cellStyle name="Millares 58 3 5 4" xfId="16457" xr:uid="{01AE6FC1-052E-4A5B-8AED-66B155233826}"/>
    <cellStyle name="Millares 58 3 5 5" xfId="18594" xr:uid="{AB405C18-8377-4651-8564-458F45946C76}"/>
    <cellStyle name="Millares 58 3 5 6" xfId="8646" xr:uid="{362B489D-B536-420E-9796-27B1A258B3D9}"/>
    <cellStyle name="Millares 58 3 6" xfId="13983" xr:uid="{1CC3AA8B-A0A9-4183-8701-BEDF855EB214}"/>
    <cellStyle name="Millares 58 3 7" xfId="11215" xr:uid="{710D877C-1660-4832-B425-F5D5947761D9}"/>
    <cellStyle name="Millares 58 3 8" xfId="16450" xr:uid="{BEB9ABF1-ABE1-4CB7-B7DE-51D58E540F53}"/>
    <cellStyle name="Millares 58 3 9" xfId="18587" xr:uid="{AF2942A3-BEF3-4434-A331-3C4CFF7A6D5B}"/>
    <cellStyle name="Millares 58 4" xfId="5766" xr:uid="{32D84888-9A6F-4EA2-8BE8-2AC51AA9D97F}"/>
    <cellStyle name="Millares 58 4 10" xfId="8647" xr:uid="{7DB24B53-4A19-42F6-92B5-956DFE01EBDA}"/>
    <cellStyle name="Millares 58 4 2" xfId="5767" xr:uid="{9B283584-8277-4238-AAB0-5CE6126FA116}"/>
    <cellStyle name="Millares 58 4 2 2" xfId="5768" xr:uid="{4574CB24-A44A-4434-833E-CFB49F3FDD19}"/>
    <cellStyle name="Millares 58 4 2 2 2" xfId="13993" xr:uid="{07C0EF24-FEB1-421F-8E3B-9727772CFD06}"/>
    <cellStyle name="Millares 58 4 2 2 3" xfId="11225" xr:uid="{D01C16CD-88AB-4328-B159-26897FBA702E}"/>
    <cellStyle name="Millares 58 4 2 2 4" xfId="16460" xr:uid="{35D79251-502D-4A4E-9822-6287F2770E00}"/>
    <cellStyle name="Millares 58 4 2 2 5" xfId="18597" xr:uid="{4BD6C755-AF04-4140-BF55-8E3FBEF2CE4A}"/>
    <cellStyle name="Millares 58 4 2 2 6" xfId="8649" xr:uid="{820EF2E9-C5DD-4C1B-A092-D8192E754992}"/>
    <cellStyle name="Millares 58 4 2 3" xfId="13992" xr:uid="{0B8B4D21-1D86-4EFC-9AE2-04679EEC5C53}"/>
    <cellStyle name="Millares 58 4 2 4" xfId="11224" xr:uid="{369E2774-4F4D-4BFD-84A9-0DA9197F5317}"/>
    <cellStyle name="Millares 58 4 2 5" xfId="16459" xr:uid="{D302B82B-073D-4F9B-931E-D014C36F2B39}"/>
    <cellStyle name="Millares 58 4 2 6" xfId="18596" xr:uid="{4BCF54C5-3A3F-4A47-BB6C-FF3ED9942864}"/>
    <cellStyle name="Millares 58 4 2 7" xfId="8648" xr:uid="{797CE3C8-3079-4741-96F5-BAD88EFCF6F2}"/>
    <cellStyle name="Millares 58 4 3" xfId="5769" xr:uid="{B06DFADE-A811-437B-88F6-77F463DD1173}"/>
    <cellStyle name="Millares 58 4 3 2" xfId="5770" xr:uid="{B9FCBBAE-9092-4288-8CEC-6CCC1978C747}"/>
    <cellStyle name="Millares 58 4 3 2 2" xfId="13995" xr:uid="{BC0C664E-65B6-499F-9780-488D6D42EE9C}"/>
    <cellStyle name="Millares 58 4 3 2 3" xfId="11227" xr:uid="{3DC3E4B4-DCFE-40DB-A90D-620C1F026FAC}"/>
    <cellStyle name="Millares 58 4 3 2 4" xfId="16462" xr:uid="{196A1F57-0D22-410A-B264-B186883D723A}"/>
    <cellStyle name="Millares 58 4 3 2 5" xfId="18599" xr:uid="{0E811C10-AAF6-47B8-9CCB-5B937D90E435}"/>
    <cellStyle name="Millares 58 4 3 2 6" xfId="8651" xr:uid="{CC10B5ED-659C-4B05-A8F7-0A1648046081}"/>
    <cellStyle name="Millares 58 4 3 3" xfId="13994" xr:uid="{117EC83F-BE77-4CA0-AE1C-E4C6FA36D88B}"/>
    <cellStyle name="Millares 58 4 3 4" xfId="11226" xr:uid="{32B9BC53-F043-4751-BD5F-AD0053499ED8}"/>
    <cellStyle name="Millares 58 4 3 5" xfId="16461" xr:uid="{0B7C2B2C-5D44-490F-9197-2D1D0DE348C3}"/>
    <cellStyle name="Millares 58 4 3 6" xfId="18598" xr:uid="{C5043468-873D-4D33-85AA-4940A6282495}"/>
    <cellStyle name="Millares 58 4 3 7" xfId="8650" xr:uid="{8CC8F6E4-3043-4243-A0EE-BBF797FBA41D}"/>
    <cellStyle name="Millares 58 4 4" xfId="5771" xr:uid="{F33C2088-E9C0-4BCF-A5D4-DD6DD02173E1}"/>
    <cellStyle name="Millares 58 4 4 2" xfId="5772" xr:uid="{A438E661-AD51-4CB7-920A-0BF89D84FA40}"/>
    <cellStyle name="Millares 58 4 4 2 2" xfId="13997" xr:uid="{A073D5D2-1D2B-418C-B1D5-B6DE5D214CEE}"/>
    <cellStyle name="Millares 58 4 4 2 3" xfId="11229" xr:uid="{95F96800-CF32-4806-BFC2-517BF0028761}"/>
    <cellStyle name="Millares 58 4 4 2 4" xfId="16464" xr:uid="{0F3D8927-4313-422B-9FE4-54EA79C5D656}"/>
    <cellStyle name="Millares 58 4 4 2 5" xfId="18601" xr:uid="{191F6190-DDDA-455E-8F57-7A1C48443FC4}"/>
    <cellStyle name="Millares 58 4 4 2 6" xfId="8653" xr:uid="{D81F7D53-5B00-4D5F-A10A-E5F61D7634AB}"/>
    <cellStyle name="Millares 58 4 4 3" xfId="13996" xr:uid="{F54D68A2-62B5-434C-ACD7-3993EA20A903}"/>
    <cellStyle name="Millares 58 4 4 4" xfId="11228" xr:uid="{431F83AE-7FE5-4DD1-AE2A-F01911C45D98}"/>
    <cellStyle name="Millares 58 4 4 5" xfId="16463" xr:uid="{22182C42-B863-498A-BF1C-D34F0F17B454}"/>
    <cellStyle name="Millares 58 4 4 6" xfId="18600" xr:uid="{2D54179E-71B6-44DD-97DD-96E695FC97B3}"/>
    <cellStyle name="Millares 58 4 4 7" xfId="8652" xr:uid="{41CD4415-3410-40A2-8E05-A20DF58E6ED9}"/>
    <cellStyle name="Millares 58 4 5" xfId="5773" xr:uid="{1547668F-4480-4AB4-9113-5969F0C9422D}"/>
    <cellStyle name="Millares 58 4 5 2" xfId="13998" xr:uid="{26C60EB7-7182-4B78-9806-5DB966AA388C}"/>
    <cellStyle name="Millares 58 4 5 3" xfId="11230" xr:uid="{78856EA5-CFF9-4EE0-AE71-09524C61089B}"/>
    <cellStyle name="Millares 58 4 5 4" xfId="16465" xr:uid="{0515E8B3-F05E-4A0A-919D-E2FE4897B781}"/>
    <cellStyle name="Millares 58 4 5 5" xfId="18602" xr:uid="{F6A813BB-2F60-4C22-A467-2113F0FC5462}"/>
    <cellStyle name="Millares 58 4 5 6" xfId="8654" xr:uid="{B5B16498-A457-4FB1-AEAC-FE4B9278B36C}"/>
    <cellStyle name="Millares 58 4 6" xfId="13991" xr:uid="{1DC3E3C4-930E-4621-AE71-9CFC4284093F}"/>
    <cellStyle name="Millares 58 4 7" xfId="11223" xr:uid="{367AAF7B-7552-4DD5-9D94-639710C3428E}"/>
    <cellStyle name="Millares 58 4 8" xfId="16458" xr:uid="{AC88ECAA-C1E0-4D37-9EE8-2C6326129D71}"/>
    <cellStyle name="Millares 58 4 9" xfId="18595" xr:uid="{2C8A9C47-A93C-465F-995D-63CBC10B50EA}"/>
    <cellStyle name="Millares 58 5" xfId="5774" xr:uid="{5CD30476-33D1-43F4-8669-23CD4E8982DB}"/>
    <cellStyle name="Millares 58 5 10" xfId="8655" xr:uid="{D8EC1CCD-B30D-44A0-95C7-842EC6C9703D}"/>
    <cellStyle name="Millares 58 5 2" xfId="5775" xr:uid="{060812D7-BABC-4E09-B1C1-E60BECACE338}"/>
    <cellStyle name="Millares 58 5 2 2" xfId="5776" xr:uid="{7E816A78-32EF-41B9-8A1C-7C1E51FCF14C}"/>
    <cellStyle name="Millares 58 5 2 2 2" xfId="14001" xr:uid="{2AAEC3A4-334A-4C80-A2A6-D4303230E86C}"/>
    <cellStyle name="Millares 58 5 2 2 3" xfId="11233" xr:uid="{94952DB6-AB6C-43E5-AAEC-0E161A35D918}"/>
    <cellStyle name="Millares 58 5 2 2 4" xfId="16468" xr:uid="{24037D22-16F4-4C31-B527-8CB0463FD87C}"/>
    <cellStyle name="Millares 58 5 2 2 5" xfId="18605" xr:uid="{F3149E24-D660-42CA-AF32-FE4D2ED068A3}"/>
    <cellStyle name="Millares 58 5 2 2 6" xfId="8657" xr:uid="{D87CBB79-254E-4777-9166-FE3E0066010A}"/>
    <cellStyle name="Millares 58 5 2 3" xfId="14000" xr:uid="{F40E97C6-F085-4A20-B0E2-F21C58BB53EB}"/>
    <cellStyle name="Millares 58 5 2 4" xfId="11232" xr:uid="{B5C9B5EE-1667-4AEE-ACFB-89DDFA5CBEAD}"/>
    <cellStyle name="Millares 58 5 2 5" xfId="16467" xr:uid="{A9598CA2-294B-4F7F-9745-117F0913672F}"/>
    <cellStyle name="Millares 58 5 2 6" xfId="18604" xr:uid="{AF746BF6-175A-466F-BC0C-CB440FFCC0D1}"/>
    <cellStyle name="Millares 58 5 2 7" xfId="8656" xr:uid="{C68446B4-F4B4-4DF0-9C49-FCA487942CEB}"/>
    <cellStyle name="Millares 58 5 3" xfId="5777" xr:uid="{E3BAA633-E434-49A6-88DB-C701646578CF}"/>
    <cellStyle name="Millares 58 5 3 2" xfId="5778" xr:uid="{C56B01B9-274C-4931-81A2-3CBBA942655E}"/>
    <cellStyle name="Millares 58 5 3 2 2" xfId="14003" xr:uid="{5DAC2D6B-3858-467A-9D0B-811336AAC232}"/>
    <cellStyle name="Millares 58 5 3 2 3" xfId="11235" xr:uid="{BCC3A0F2-ADF9-4C19-90B0-D0899FCB02C4}"/>
    <cellStyle name="Millares 58 5 3 2 4" xfId="16470" xr:uid="{50CA0FB4-E661-4BCB-B1E3-2CDE03255C36}"/>
    <cellStyle name="Millares 58 5 3 2 5" xfId="18607" xr:uid="{DAA4B530-5C01-4BAB-9E3E-8E2EDF98AB70}"/>
    <cellStyle name="Millares 58 5 3 2 6" xfId="8659" xr:uid="{22986442-C3DE-463B-9ABD-91EFF1C4746C}"/>
    <cellStyle name="Millares 58 5 3 3" xfId="14002" xr:uid="{F7C540FC-89B8-4F67-9291-B02FEC07ECDA}"/>
    <cellStyle name="Millares 58 5 3 4" xfId="11234" xr:uid="{48EDA7F7-B4E7-4CB4-A858-690E4D820ACE}"/>
    <cellStyle name="Millares 58 5 3 5" xfId="16469" xr:uid="{08160649-0967-4E42-99B8-04A8961AD0CA}"/>
    <cellStyle name="Millares 58 5 3 6" xfId="18606" xr:uid="{889A7B3C-7A2B-49D6-B817-0FA3455C4B66}"/>
    <cellStyle name="Millares 58 5 3 7" xfId="8658" xr:uid="{323D9A13-4210-4BE0-A937-832EFB4951C7}"/>
    <cellStyle name="Millares 58 5 4" xfId="5779" xr:uid="{22E65DF2-F599-47A5-B14D-C2707242AE13}"/>
    <cellStyle name="Millares 58 5 4 2" xfId="5780" xr:uid="{D8FEC77F-42A8-410E-ADE6-435F031F1CC8}"/>
    <cellStyle name="Millares 58 5 4 2 2" xfId="14005" xr:uid="{29758692-78D2-40DC-B35D-3B063A9C7326}"/>
    <cellStyle name="Millares 58 5 4 2 3" xfId="11237" xr:uid="{AFACC3AD-A847-4595-91BE-8D4F8728A347}"/>
    <cellStyle name="Millares 58 5 4 2 4" xfId="16472" xr:uid="{34578DE7-B5F8-4AC6-9242-BBCB36703A67}"/>
    <cellStyle name="Millares 58 5 4 2 5" xfId="18609" xr:uid="{2E4624DF-77FC-4BDF-9391-ABA769A34397}"/>
    <cellStyle name="Millares 58 5 4 2 6" xfId="8661" xr:uid="{F44F1DEB-7747-48AB-96C0-DAE5DC183646}"/>
    <cellStyle name="Millares 58 5 4 3" xfId="14004" xr:uid="{C1D49AF1-95E7-42D4-96AD-7D92BC311517}"/>
    <cellStyle name="Millares 58 5 4 4" xfId="11236" xr:uid="{E4611C84-6B16-43D9-9AF4-23416C4B2152}"/>
    <cellStyle name="Millares 58 5 4 5" xfId="16471" xr:uid="{BFA84994-FDC6-4F1C-85D8-7F706F550D87}"/>
    <cellStyle name="Millares 58 5 4 6" xfId="18608" xr:uid="{804189B9-57FF-44DC-9916-6B8EC227453D}"/>
    <cellStyle name="Millares 58 5 4 7" xfId="8660" xr:uid="{DBAF375C-F062-42C3-9F74-0D15FA9CFD3D}"/>
    <cellStyle name="Millares 58 5 5" xfId="5781" xr:uid="{E9AF2E71-8AC1-4BE2-838E-F33590D9D13E}"/>
    <cellStyle name="Millares 58 5 5 2" xfId="14006" xr:uid="{4596F7C4-7A36-448A-A0AB-E06E59250988}"/>
    <cellStyle name="Millares 58 5 5 3" xfId="11238" xr:uid="{C00C9B2D-F8BE-4880-861A-A60E995E04F5}"/>
    <cellStyle name="Millares 58 5 5 4" xfId="16473" xr:uid="{3023F818-6E9D-4F26-A5EB-5842A22A32CA}"/>
    <cellStyle name="Millares 58 5 5 5" xfId="18610" xr:uid="{758B2FA8-72B6-496C-9DB1-6CDF50796899}"/>
    <cellStyle name="Millares 58 5 5 6" xfId="8662" xr:uid="{20DDC443-31E7-4E14-94A3-BE6BBA89F54B}"/>
    <cellStyle name="Millares 58 5 6" xfId="13999" xr:uid="{C9F70684-9CB3-4053-BFF4-E1DABAF182B7}"/>
    <cellStyle name="Millares 58 5 7" xfId="11231" xr:uid="{59FE0860-87E4-44C4-B842-1339986FB936}"/>
    <cellStyle name="Millares 58 5 8" xfId="16466" xr:uid="{A32B7A8F-C8CE-4E9F-BAB5-9D38322CB036}"/>
    <cellStyle name="Millares 58 5 9" xfId="18603" xr:uid="{B8E1748D-8560-4128-A3A6-276E6168E8B7}"/>
    <cellStyle name="Millares 58 6" xfId="5782" xr:uid="{A634DA25-9F8B-428B-906A-CA7ABD084977}"/>
    <cellStyle name="Millares 58 6 2" xfId="5783" xr:uid="{78AD409E-0632-48C4-BDA5-7528A938C227}"/>
    <cellStyle name="Millares 58 6 2 2" xfId="14008" xr:uid="{CF4C470F-05C7-427E-9776-D653464E5AA9}"/>
    <cellStyle name="Millares 58 6 2 3" xfId="11240" xr:uid="{C6F505B7-C00B-4D6A-AED5-84C31C81C749}"/>
    <cellStyle name="Millares 58 6 2 4" xfId="16475" xr:uid="{3525FF89-C4FF-4744-BED8-34300DDAB6A8}"/>
    <cellStyle name="Millares 58 6 2 5" xfId="18612" xr:uid="{672ED2E4-545D-46D8-9086-0B20E3B91D8F}"/>
    <cellStyle name="Millares 58 6 2 6" xfId="8664" xr:uid="{1F568FA0-D7D8-49CE-B3EF-63BEC8EDC0A3}"/>
    <cellStyle name="Millares 58 6 3" xfId="14007" xr:uid="{2154E48B-C5AA-4699-89F5-86523B21A63E}"/>
    <cellStyle name="Millares 58 6 4" xfId="11239" xr:uid="{72E4E327-95EE-4222-AEAD-6F9320F6472A}"/>
    <cellStyle name="Millares 58 6 5" xfId="16474" xr:uid="{D44C9862-AAE4-4C89-8412-EC4A379F768B}"/>
    <cellStyle name="Millares 58 6 6" xfId="18611" xr:uid="{2A335E70-DB23-4520-A0AE-C9B138603CF6}"/>
    <cellStyle name="Millares 58 6 7" xfId="8663" xr:uid="{95D3A4E6-F00C-457E-9151-2B45FB003DF9}"/>
    <cellStyle name="Millares 58 7" xfId="5784" xr:uid="{819C8881-0628-4BD6-8C73-088F453D9FCA}"/>
    <cellStyle name="Millares 58 7 2" xfId="5785" xr:uid="{96A0DCCF-73AB-4A46-AEF9-45C5DBC669FA}"/>
    <cellStyle name="Millares 58 7 2 2" xfId="14010" xr:uid="{A2C3C657-FC44-47F0-976B-CC4AEB03A8B9}"/>
    <cellStyle name="Millares 58 7 2 3" xfId="11242" xr:uid="{559776CB-639B-4285-861F-5B734CFEDC43}"/>
    <cellStyle name="Millares 58 7 2 4" xfId="16477" xr:uid="{B3CC9479-1A5B-47FD-8A2C-C2B922280907}"/>
    <cellStyle name="Millares 58 7 2 5" xfId="18614" xr:uid="{DCF97DB3-4A7C-48AC-A86E-DED616F0B3DE}"/>
    <cellStyle name="Millares 58 7 2 6" xfId="8666" xr:uid="{2A111A6B-664A-43F6-91E2-B69C2840A5E7}"/>
    <cellStyle name="Millares 58 7 3" xfId="14009" xr:uid="{028BE644-9E0B-418E-8526-FCD1B22BB049}"/>
    <cellStyle name="Millares 58 7 4" xfId="11241" xr:uid="{74BF3DF3-9DAB-4690-BA9F-D9959428E98A}"/>
    <cellStyle name="Millares 58 7 5" xfId="16476" xr:uid="{07488B04-E23E-4374-B712-BA320CEBADE2}"/>
    <cellStyle name="Millares 58 7 6" xfId="18613" xr:uid="{FFF5A806-8D92-4ED4-AE38-C2B43BD35A86}"/>
    <cellStyle name="Millares 58 7 7" xfId="8665" xr:uid="{B24F834D-8509-4305-94DD-8B8B5B9C5AFA}"/>
    <cellStyle name="Millares 58 8" xfId="5786" xr:uid="{EBC8929B-F2E1-487A-8C19-CE728B8A5669}"/>
    <cellStyle name="Millares 58 8 2" xfId="14011" xr:uid="{EBE32EAE-80D8-4F9C-AEED-1A3AF4BDEC64}"/>
    <cellStyle name="Millares 58 8 3" xfId="11243" xr:uid="{233E2491-247C-4E43-A436-69591F090241}"/>
    <cellStyle name="Millares 58 8 4" xfId="16478" xr:uid="{700B642C-FE54-412D-8029-018BD12A57EA}"/>
    <cellStyle name="Millares 58 8 5" xfId="18615" xr:uid="{7874C87C-6A66-4569-92AD-9217A6B8EAC2}"/>
    <cellStyle name="Millares 58 8 6" xfId="8667" xr:uid="{E3FF1466-AC4B-4D7C-8B9F-B86430E437D8}"/>
    <cellStyle name="Millares 58 9" xfId="5787" xr:uid="{F6829768-1EB6-4674-80BF-0CFA753E360F}"/>
    <cellStyle name="Millares 58 9 2" xfId="14012" xr:uid="{CD332D17-E9FB-4734-A172-A249455192CB}"/>
    <cellStyle name="Millares 58 9 3" xfId="11244" xr:uid="{8BD56E81-CE6E-4696-AF3F-306D6D737FD5}"/>
    <cellStyle name="Millares 58 9 4" xfId="16479" xr:uid="{92F19E88-D50A-4523-84D8-3C7D6FFC5950}"/>
    <cellStyle name="Millares 58 9 5" xfId="18616" xr:uid="{B90555C8-A428-4106-9A00-1A53EF191B01}"/>
    <cellStyle name="Millares 58 9 6" xfId="8668" xr:uid="{4D6501E8-0F8D-4A60-8242-26C039E8F284}"/>
    <cellStyle name="Millares 59" xfId="5788" xr:uid="{F63EE112-1254-4E41-8CD1-41EBD0837604}"/>
    <cellStyle name="Millares 59 10" xfId="16480" xr:uid="{9D4D1FF2-7742-4004-9594-2FB32A9A4B7A}"/>
    <cellStyle name="Millares 59 11" xfId="18617" xr:uid="{D0793FFE-40FA-42A2-B065-F0BB0E3A7456}"/>
    <cellStyle name="Millares 59 12" xfId="8669" xr:uid="{84C691CE-C2FC-4AEA-820E-88D58395AE26}"/>
    <cellStyle name="Millares 59 2" xfId="5789" xr:uid="{BFF3DA05-6183-4704-9895-6E879EB52537}"/>
    <cellStyle name="Millares 59 2 10" xfId="18618" xr:uid="{9B91119E-8F92-4920-8B5A-1278853FCF78}"/>
    <cellStyle name="Millares 59 2 11" xfId="8670" xr:uid="{51C80884-31C4-4670-A336-512B077E4D83}"/>
    <cellStyle name="Millares 59 2 2" xfId="5790" xr:uid="{5EEA0AD1-A3D6-4E75-B4E5-0B627D70E570}"/>
    <cellStyle name="Millares 59 2 2 2" xfId="14015" xr:uid="{6D105DBB-E07C-4A69-A104-E981B58DE4AC}"/>
    <cellStyle name="Millares 59 2 2 3" xfId="11247" xr:uid="{F3A1D9BD-2ECD-4611-A2AD-700F1E7A385A}"/>
    <cellStyle name="Millares 59 2 2 4" xfId="16482" xr:uid="{0A8B31DB-B40B-4198-9D94-BB3BB6E3BC5B}"/>
    <cellStyle name="Millares 59 2 2 5" xfId="18619" xr:uid="{981D90B7-DE66-48FD-BBC9-50D07B0B94AC}"/>
    <cellStyle name="Millares 59 2 2 6" xfId="8671" xr:uid="{70A69A70-26D3-428E-8842-076ECB81E19C}"/>
    <cellStyle name="Millares 59 2 3" xfId="5791" xr:uid="{96D425EC-FD37-4A62-8ED2-35229C6DD805}"/>
    <cellStyle name="Millares 59 2 3 2" xfId="14016" xr:uid="{D1885263-B7D8-4B90-B928-F812E02F2E2B}"/>
    <cellStyle name="Millares 59 2 3 3" xfId="11248" xr:uid="{D33387E4-E05D-43BA-9F81-775962282440}"/>
    <cellStyle name="Millares 59 2 3 4" xfId="16483" xr:uid="{E6BC8942-370E-448C-BA9F-2FB55739BD64}"/>
    <cellStyle name="Millares 59 2 3 5" xfId="18620" xr:uid="{610FD696-4A5F-4089-8808-61F40DF02ADE}"/>
    <cellStyle name="Millares 59 2 3 6" xfId="8672" xr:uid="{07501573-2CD2-4A01-AFEB-271D68E5F71B}"/>
    <cellStyle name="Millares 59 2 4" xfId="5792" xr:uid="{82A9BB87-DC1C-4B40-AE1C-B514D107028F}"/>
    <cellStyle name="Millares 59 2 4 2" xfId="14017" xr:uid="{362482E1-34D3-4146-944A-FA9518C094F2}"/>
    <cellStyle name="Millares 59 2 4 3" xfId="12600" xr:uid="{4AC4C300-4FA1-4CBF-9315-42F7019651C2}"/>
    <cellStyle name="Millares 59 2 4 4" xfId="18621" xr:uid="{C5684D8E-D162-42F2-A318-2898E1E2E811}"/>
    <cellStyle name="Millares 59 2 4 5" xfId="8673" xr:uid="{4DFE0AF7-BC82-4A54-90F1-0681B998AEE8}"/>
    <cellStyle name="Millares 59 2 5" xfId="7399" xr:uid="{55A26699-92B5-4939-8D49-772D8AA8943E}"/>
    <cellStyle name="Millares 59 2 5 2" xfId="14018" xr:uid="{89E75F1C-85E5-4AA4-9927-7B25352C4E83}"/>
    <cellStyle name="Millares 59 2 5 3" xfId="20179" xr:uid="{D3F0003D-2452-4DD3-B39A-69B1F76A35D7}"/>
    <cellStyle name="Millares 59 2 5 4" xfId="8674" xr:uid="{1D3C74CB-66E6-49C4-9678-1152B656839C}"/>
    <cellStyle name="Millares 59 2 6" xfId="8675" xr:uid="{D1C6EEDF-1153-48DF-BF34-67ADC74F2876}"/>
    <cellStyle name="Millares 59 2 6 2" xfId="14019" xr:uid="{376AE69A-BE9F-474E-97D6-A6DF70265287}"/>
    <cellStyle name="Millares 59 2 7" xfId="14014" xr:uid="{31E4FA1C-ECA1-44BF-86C2-361C675669CE}"/>
    <cellStyle name="Millares 59 2 8" xfId="11246" xr:uid="{88007785-8EA8-441F-87DC-F38146582898}"/>
    <cellStyle name="Millares 59 2 9" xfId="16481" xr:uid="{ED668876-F07C-43AD-8690-17749EB47D89}"/>
    <cellStyle name="Millares 59 3" xfId="5793" xr:uid="{C2173596-3BDF-4A1C-BE47-69AAF020CFFC}"/>
    <cellStyle name="Millares 59 3 2" xfId="5794" xr:uid="{EFE59527-A970-4C23-A948-DF4F83AECC7D}"/>
    <cellStyle name="Millares 59 3 2 2" xfId="14021" xr:uid="{99BD6A6F-19F3-49A1-AFDE-F6A8BC1978F2}"/>
    <cellStyle name="Millares 59 3 2 3" xfId="11250" xr:uid="{64A7946F-D301-4BC9-AF4E-DE025D053D9E}"/>
    <cellStyle name="Millares 59 3 2 4" xfId="16485" xr:uid="{0860E570-B459-4C43-A5B6-CB616BCC902B}"/>
    <cellStyle name="Millares 59 3 2 5" xfId="18623" xr:uid="{46DAED72-57E5-4309-BEC8-0AD01AAFD594}"/>
    <cellStyle name="Millares 59 3 2 6" xfId="8677" xr:uid="{597F0B93-11F5-42F2-A42D-4825616898BC}"/>
    <cellStyle name="Millares 59 3 3" xfId="14020" xr:uid="{975B2F13-C9EB-46DE-AFD5-35B183167DDA}"/>
    <cellStyle name="Millares 59 3 4" xfId="11249" xr:uid="{73785954-507C-4F23-8A3F-E2C13BB546A3}"/>
    <cellStyle name="Millares 59 3 5" xfId="16484" xr:uid="{B1916E7D-BE52-47CD-B070-D81ED32B38BF}"/>
    <cellStyle name="Millares 59 3 6" xfId="18622" xr:uid="{5553C2A2-037F-4B09-9EC5-8351246863E4}"/>
    <cellStyle name="Millares 59 3 7" xfId="8676" xr:uid="{83D96F81-4437-4278-93C3-CD86C9E94BA3}"/>
    <cellStyle name="Millares 59 4" xfId="5795" xr:uid="{C230036F-E46E-4066-B155-1B449425E3B1}"/>
    <cellStyle name="Millares 59 4 2" xfId="14022" xr:uid="{7E76C313-50F5-4151-A071-8037BAE9F448}"/>
    <cellStyle name="Millares 59 4 3" xfId="11251" xr:uid="{ECCB3443-0E9B-46DA-9C78-AA646AC8321E}"/>
    <cellStyle name="Millares 59 4 4" xfId="16486" xr:uid="{36526189-F4DC-4A36-81D2-B01D44E35CD2}"/>
    <cellStyle name="Millares 59 4 5" xfId="18624" xr:uid="{B36DC322-5B7D-4D0F-9A99-0E119F0C9C07}"/>
    <cellStyle name="Millares 59 4 6" xfId="8678" xr:uid="{3FF0F2F3-37EF-460A-BAD7-8DA37A059133}"/>
    <cellStyle name="Millares 59 5" xfId="5796" xr:uid="{361D045A-8E88-4DB5-BCAB-A6592544F4DE}"/>
    <cellStyle name="Millares 59 5 2" xfId="14023" xr:uid="{2364EA39-230D-4746-8966-406BDBEC266F}"/>
    <cellStyle name="Millares 59 5 3" xfId="12599" xr:uid="{4B8806A5-548C-46A6-9EE8-574EC0DCCF98}"/>
    <cellStyle name="Millares 59 5 4" xfId="18625" xr:uid="{D8220721-A7EC-46FB-BA71-29BF3B48828E}"/>
    <cellStyle name="Millares 59 5 5" xfId="8679" xr:uid="{BC0B0030-B896-4C23-91FD-0E004132795C}"/>
    <cellStyle name="Millares 59 6" xfId="7269" xr:uid="{D1B80002-1657-4E66-BFC4-5A60A005EFC1}"/>
    <cellStyle name="Millares 59 6 2" xfId="14024" xr:uid="{5019CB32-C64A-4AB2-ABA4-121828072CC8}"/>
    <cellStyle name="Millares 59 6 3" xfId="20077" xr:uid="{43FDFA74-8EAB-4077-A116-CDB8CE6BA01D}"/>
    <cellStyle name="Millares 59 6 4" xfId="8680" xr:uid="{B9700C10-DA1A-448B-BF47-C7708C19F5E9}"/>
    <cellStyle name="Millares 59 7" xfId="8681" xr:uid="{2DD5BE43-2DDB-49B5-B62C-60895B0E7232}"/>
    <cellStyle name="Millares 59 7 2" xfId="14025" xr:uid="{77F81B2E-80ED-48BE-9C5F-A24655B4162B}"/>
    <cellStyle name="Millares 59 8" xfId="14013" xr:uid="{2CC88747-6C49-4AEA-B3FC-B636FF9B56C1}"/>
    <cellStyle name="Millares 59 9" xfId="11245" xr:uid="{8159FED4-FC51-473C-B0DB-D61A80F687D0}"/>
    <cellStyle name="Millares 6" xfId="111" xr:uid="{41B6D21F-8804-40FC-B4AC-D5DFEE112D56}"/>
    <cellStyle name="Millares 6 10" xfId="11252" xr:uid="{D7E8192C-75A6-4631-A039-72280817D894}"/>
    <cellStyle name="Millares 6 11" xfId="16487" xr:uid="{C16A7AF3-7FF1-4792-B98A-FBF82A229DAA}"/>
    <cellStyle name="Millares 6 12" xfId="18626" xr:uid="{097FDD9C-1303-4BF5-99BB-4B6FC7A363BD}"/>
    <cellStyle name="Millares 6 13" xfId="8682" xr:uid="{9B35483F-6459-482D-858C-2520F055C1DC}"/>
    <cellStyle name="Millares 6 14" xfId="5797" xr:uid="{E650A362-3EB3-4B53-8130-EF74A48242E8}"/>
    <cellStyle name="Millares 6 2" xfId="162" xr:uid="{F44ADE72-234A-4236-85DE-5745ED537A4C}"/>
    <cellStyle name="Millares 6 2 10" xfId="18627" xr:uid="{A6FD4256-8FA5-404B-9F2E-9DCCDBC83A81}"/>
    <cellStyle name="Millares 6 2 11" xfId="8683" xr:uid="{18DA0F32-1593-4D62-BEF1-D9BE590F7537}"/>
    <cellStyle name="Millares 6 2 12" xfId="5798" xr:uid="{A7B5B3D0-474E-48DB-9872-F08BFC84BDF9}"/>
    <cellStyle name="Millares 6 2 2" xfId="376" xr:uid="{AE4ED539-B33E-4713-BA16-F9B566009E8D}"/>
    <cellStyle name="Millares 6 2 2 2" xfId="14028" xr:uid="{FD3B53BD-5CBF-4A89-BCD4-FAE69D4BED13}"/>
    <cellStyle name="Millares 6 2 2 3" xfId="11254" xr:uid="{96EAF316-1A0A-4709-853A-B9BA893C1576}"/>
    <cellStyle name="Millares 6 2 2 4" xfId="16489" xr:uid="{D1471A89-042B-4938-9BFB-9D84185ACD0E}"/>
    <cellStyle name="Millares 6 2 2 5" xfId="18628" xr:uid="{23F68178-A317-4769-97F7-78B3245AE192}"/>
    <cellStyle name="Millares 6 2 2 6" xfId="8684" xr:uid="{BCCFD2FE-5CF8-46EE-8A9D-110E1F8DFF99}"/>
    <cellStyle name="Millares 6 2 2 7" xfId="5799" xr:uid="{60A09AA5-54B2-4C45-A905-D389D68720CC}"/>
    <cellStyle name="Millares 6 2 3" xfId="5800" xr:uid="{50B5D933-465F-4A65-AB2C-AE1FD3D99E19}"/>
    <cellStyle name="Millares 6 2 3 2" xfId="14029" xr:uid="{FB103728-1E39-4C56-9FC1-354AACBC683D}"/>
    <cellStyle name="Millares 6 2 3 3" xfId="11255" xr:uid="{85332D5D-AA64-423F-954D-881967A97462}"/>
    <cellStyle name="Millares 6 2 3 4" xfId="16490" xr:uid="{42BBFA1B-AC75-42CF-BE1A-CFC75EA36BF0}"/>
    <cellStyle name="Millares 6 2 3 5" xfId="18629" xr:uid="{3AD4009E-C775-4F34-BA8A-903A9D0965FC}"/>
    <cellStyle name="Millares 6 2 3 6" xfId="8685" xr:uid="{52250E81-5B1E-42BC-AF43-286449AD4BF2}"/>
    <cellStyle name="Millares 6 2 4" xfId="5801" xr:uid="{FEAB409D-57F9-42C7-94C7-BA37DF7F617B}"/>
    <cellStyle name="Millares 6 2 4 2" xfId="14030" xr:uid="{BCA04BD2-5327-4BAF-8779-206C7B995057}"/>
    <cellStyle name="Millares 6 2 4 3" xfId="12602" xr:uid="{409B978A-4674-4384-B9B0-B83349262620}"/>
    <cellStyle name="Millares 6 2 4 4" xfId="18630" xr:uid="{3FA481B2-4A17-4A88-98BB-93EEF0BF464C}"/>
    <cellStyle name="Millares 6 2 4 5" xfId="8686" xr:uid="{EC6C8010-312A-4D0E-999D-BF04082862E1}"/>
    <cellStyle name="Millares 6 2 5" xfId="7271" xr:uid="{EE388668-0D0D-4A4F-B9F3-BB3E2E7C0489}"/>
    <cellStyle name="Millares 6 2 5 2" xfId="14031" xr:uid="{B8B1EA6B-6E94-44ED-9BD7-C5A77B73D98A}"/>
    <cellStyle name="Millares 6 2 5 3" xfId="20079" xr:uid="{3D1F854D-0AB0-4800-98CC-090CA4A4B933}"/>
    <cellStyle name="Millares 6 2 5 4" xfId="8687" xr:uid="{73E43E42-F6F7-4296-ADF9-A01500117FBC}"/>
    <cellStyle name="Millares 6 2 6" xfId="8688" xr:uid="{8A7E70A0-DBD7-4B0E-8699-6DDD510D9EB9}"/>
    <cellStyle name="Millares 6 2 6 2" xfId="14032" xr:uid="{EC5719B9-D607-4BB9-B2D8-E8AF0F5D9EE5}"/>
    <cellStyle name="Millares 6 2 7" xfId="14027" xr:uid="{81252172-7B39-4777-9CD6-C386596CD403}"/>
    <cellStyle name="Millares 6 2 8" xfId="11253" xr:uid="{94012678-69F1-43EE-88D2-F9ABD27F2E9A}"/>
    <cellStyle name="Millares 6 2 9" xfId="16488" xr:uid="{13D9A382-3212-4215-8874-5CF73358EA63}"/>
    <cellStyle name="Millares 6 3" xfId="172" xr:uid="{20A80610-47E8-48FE-ADE6-CC3C6780E7DC}"/>
    <cellStyle name="Millares 6 3 10" xfId="18631" xr:uid="{9EFC251B-E6E6-4676-85E7-54FD883E69DA}"/>
    <cellStyle name="Millares 6 3 11" xfId="8689" xr:uid="{16D62302-7B46-40F1-A276-74B801F6B919}"/>
    <cellStyle name="Millares 6 3 12" xfId="5802" xr:uid="{9FA13860-4A26-4280-B4F8-D648D262E878}"/>
    <cellStyle name="Millares 6 3 13" xfId="427" xr:uid="{14AD76CF-3B7D-46B5-8F3E-BE3AA88CD8BF}"/>
    <cellStyle name="Millares 6 3 14" xfId="40576" xr:uid="{93768989-6BB7-47B2-B36C-AD10AE7D2C71}"/>
    <cellStyle name="Millares 6 3 2" xfId="254" xr:uid="{6B2E0678-41D7-4A7D-BD8C-0A8EFA83298C}"/>
    <cellStyle name="Millares 6 3 2 2" xfId="355" xr:uid="{5DDCB592-69B2-4ADB-8209-CA5AB412C380}"/>
    <cellStyle name="Millares 6 3 2 2 2" xfId="14034" xr:uid="{DBC59D39-59BB-437E-8A3F-A6EAFED6B682}"/>
    <cellStyle name="Millares 6 3 2 2 3" xfId="596" xr:uid="{5AE3655F-9782-4144-9639-64BE0F251326}"/>
    <cellStyle name="Millares 6 3 2 2 4" xfId="40745" xr:uid="{726F0245-4D48-4B94-93F7-A9E288C749B4}"/>
    <cellStyle name="Millares 6 3 2 3" xfId="11257" xr:uid="{14A47BB7-5614-4F62-8E6A-CFF84885EE48}"/>
    <cellStyle name="Millares 6 3 2 4" xfId="16492" xr:uid="{8056B658-DBC9-4D6F-93A5-456BFD54B42E}"/>
    <cellStyle name="Millares 6 3 2 5" xfId="18632" xr:uid="{43D3DECE-E141-481A-A36C-69543146C93A}"/>
    <cellStyle name="Millares 6 3 2 6" xfId="8690" xr:uid="{89CFA2AC-85B1-4AA0-A596-8AE1B59CFAE6}"/>
    <cellStyle name="Millares 6 3 2 7" xfId="5803" xr:uid="{77D441A5-8F90-48A8-BDE0-0A5B56F5C2D5}"/>
    <cellStyle name="Millares 6 3 2 8" xfId="496" xr:uid="{EC907F1F-5B26-4ADE-85E1-030AF8E20E64}"/>
    <cellStyle name="Millares 6 3 2 9" xfId="40645" xr:uid="{39A7E775-62FC-43B0-9381-D349EAAC1FA0}"/>
    <cellStyle name="Millares 6 3 3" xfId="208" xr:uid="{C26015E1-2CFF-4A7C-9BF0-E88A8313058F}"/>
    <cellStyle name="Millares 6 3 3 2" xfId="314" xr:uid="{0DE5D1B5-148C-49C5-BFC5-E8B36857A1D9}"/>
    <cellStyle name="Millares 6 3 3 2 2" xfId="14035" xr:uid="{FBAF8B1D-1223-45B3-8374-8D19BCBEDEB7}"/>
    <cellStyle name="Millares 6 3 3 2 3" xfId="555" xr:uid="{03690545-7EF6-48AD-8B0A-4FFB1CDCF431}"/>
    <cellStyle name="Millares 6 3 3 2 4" xfId="40704" xr:uid="{CE43B5EC-EDE9-41BB-BD6F-E26FB7CB6651}"/>
    <cellStyle name="Millares 6 3 3 3" xfId="11258" xr:uid="{5BF1D9C6-37B3-4B34-8FF8-B33FA6181C5F}"/>
    <cellStyle name="Millares 6 3 3 4" xfId="16493" xr:uid="{794B731D-AC43-4C06-942B-2DD8E67BAA39}"/>
    <cellStyle name="Millares 6 3 3 5" xfId="18633" xr:uid="{703ACC1E-03E8-4538-93B4-9F981AB7074C}"/>
    <cellStyle name="Millares 6 3 3 6" xfId="8691" xr:uid="{AA456978-A351-478E-BBB1-8B545C61F51B}"/>
    <cellStyle name="Millares 6 3 3 7" xfId="5804" xr:uid="{D25F1AEF-DEE5-436D-BEB5-341E44BA4EC2}"/>
    <cellStyle name="Millares 6 3 3 8" xfId="455" xr:uid="{397BB834-9843-4FF3-8196-25FC144C631F}"/>
    <cellStyle name="Millares 6 3 3 9" xfId="40604" xr:uid="{050B8F36-759E-4D81-B5C6-DCD33342A2E0}"/>
    <cellStyle name="Millares 6 3 4" xfId="286" xr:uid="{09C7BFFA-6E4F-45B6-9B8D-DE1E4D9D574E}"/>
    <cellStyle name="Millares 6 3 4 2" xfId="14036" xr:uid="{7FF9368F-F933-4D09-BFEC-030CD45BC44A}"/>
    <cellStyle name="Millares 6 3 4 3" xfId="12603" xr:uid="{EEFCD3A2-B57E-4202-A865-F9E98724074A}"/>
    <cellStyle name="Millares 6 3 4 4" xfId="18634" xr:uid="{62F8DAE0-BC2D-46AB-87C5-17C615729617}"/>
    <cellStyle name="Millares 6 3 4 5" xfId="8692" xr:uid="{EBFB6D41-EF45-45E2-BAFB-1593EBC3409B}"/>
    <cellStyle name="Millares 6 3 4 6" xfId="5805" xr:uid="{BBAFF3C4-5B44-4307-908E-642F0DFE6169}"/>
    <cellStyle name="Millares 6 3 4 7" xfId="527" xr:uid="{CD5D67E3-00E3-4F8D-BA30-12B8B2138103}"/>
    <cellStyle name="Millares 6 3 4 8" xfId="40676" xr:uid="{9F8BBA9A-99DB-41D3-9394-0FE161643FFD}"/>
    <cellStyle name="Millares 6 3 5" xfId="923" xr:uid="{2345C4AD-D0FE-4BA3-B9BD-196971BC9AA7}"/>
    <cellStyle name="Millares 6 3 5 2" xfId="14037" xr:uid="{975479EB-74C0-4B0A-BE64-CC3B8D98EB41}"/>
    <cellStyle name="Millares 6 3 5 3" xfId="20180" xr:uid="{86BA607F-1CED-493B-9F4B-F26053C881A4}"/>
    <cellStyle name="Millares 6 3 5 4" xfId="8693" xr:uid="{BDD989DF-16E1-4569-BF58-9314BD1A99C9}"/>
    <cellStyle name="Millares 6 3 5 5" xfId="7400" xr:uid="{40EC080E-2391-4473-BC15-67F08F225E9F}"/>
    <cellStyle name="Millares 6 3 6" xfId="8694" xr:uid="{3655DBC2-9FAB-46EB-9511-9126CB8A91CA}"/>
    <cellStyle name="Millares 6 3 6 2" xfId="14038" xr:uid="{7E407E43-3BED-4A2A-8993-1A1DE28723FB}"/>
    <cellStyle name="Millares 6 3 7" xfId="14033" xr:uid="{75EDDE84-29D3-477E-AC7F-6223DCC1CDD6}"/>
    <cellStyle name="Millares 6 3 8" xfId="11256" xr:uid="{17188471-9247-4200-A131-BCD8391DC42B}"/>
    <cellStyle name="Millares 6 3 9" xfId="16491" xr:uid="{CD302B58-709A-45FE-A208-DBD4DE348EBA}"/>
    <cellStyle name="Millares 6 4" xfId="238" xr:uid="{D54B74C7-52C0-48F5-A8C5-B22DC5ED4F42}"/>
    <cellStyle name="Millares 6 4 2" xfId="381" xr:uid="{628DB3BA-CA28-4F90-B9E9-52994B0E0755}"/>
    <cellStyle name="Millares 6 4 2 2" xfId="14040" xr:uid="{1AEE3DF6-4A90-4312-9CC3-4B9C8BAEDBC4}"/>
    <cellStyle name="Millares 6 4 2 3" xfId="11260" xr:uid="{DD5A2D71-759E-4407-A42E-4C6B80E420CC}"/>
    <cellStyle name="Millares 6 4 2 4" xfId="16495" xr:uid="{4018C78F-74B2-476C-BB21-438FF7CDF880}"/>
    <cellStyle name="Millares 6 4 2 5" xfId="18636" xr:uid="{259A0C97-7F10-4D12-86A0-824E9389C437}"/>
    <cellStyle name="Millares 6 4 2 6" xfId="8696" xr:uid="{3BB63D60-2D21-44AF-BD1A-24D40D4868A5}"/>
    <cellStyle name="Millares 6 4 2 7" xfId="5807" xr:uid="{8EC4B5B0-12B8-4B32-860C-CD351558323A}"/>
    <cellStyle name="Millares 6 4 3" xfId="14039" xr:uid="{EBC4DBDD-334B-4905-BB65-507DA462D139}"/>
    <cellStyle name="Millares 6 4 4" xfId="11259" xr:uid="{D7B75F71-6843-4B28-8E3F-1000DBB65A85}"/>
    <cellStyle name="Millares 6 4 5" xfId="16494" xr:uid="{5F8BAB2E-8D06-460C-A64F-8202A468E6BD}"/>
    <cellStyle name="Millares 6 4 6" xfId="18635" xr:uid="{07E2B6BA-7EE1-4B7A-AD4F-F4DE05F7FBAD}"/>
    <cellStyle name="Millares 6 4 7" xfId="8695" xr:uid="{B97925EC-0CB7-43F7-A64C-48523C98570E}"/>
    <cellStyle name="Millares 6 4 8" xfId="5806" xr:uid="{4120F002-90B0-402C-AA81-234B9614521F}"/>
    <cellStyle name="Millares 6 5" xfId="223" xr:uid="{A28BAE00-D6A9-4496-BA52-B5CF51DD0F7B}"/>
    <cellStyle name="Millares 6 5 2" xfId="328" xr:uid="{A3550C57-E829-41C1-9628-08B1A5A8FE9E}"/>
    <cellStyle name="Millares 6 5 2 2" xfId="14041" xr:uid="{6B45709E-562E-4FD7-91A4-28D7CA55D8C8}"/>
    <cellStyle name="Millares 6 5 2 3" xfId="569" xr:uid="{8DAB419D-BAF0-49AF-B441-F35B40EDD48B}"/>
    <cellStyle name="Millares 6 5 2 4" xfId="40718" xr:uid="{B2509F97-C344-40E3-8908-C928BFD65FEE}"/>
    <cellStyle name="Millares 6 5 3" xfId="11261" xr:uid="{01CB204B-27AD-4886-9F02-AF6BA3CA7968}"/>
    <cellStyle name="Millares 6 5 4" xfId="16496" xr:uid="{AD74CF5A-68FF-405A-BF02-B42B1E8F28EA}"/>
    <cellStyle name="Millares 6 5 5" xfId="18637" xr:uid="{7D315C2C-148A-4DC4-96A3-23A5BAB79BB6}"/>
    <cellStyle name="Millares 6 5 6" xfId="8697" xr:uid="{D0A374E2-F792-468A-97E1-8AFCC4F4E030}"/>
    <cellStyle name="Millares 6 5 7" xfId="5808" xr:uid="{BCBEF8D2-6BC2-499B-9B84-A3B49A6D6BAA}"/>
    <cellStyle name="Millares 6 5 8" xfId="469" xr:uid="{EE4E8624-12E3-47E7-AFF2-1538213CD634}"/>
    <cellStyle name="Millares 6 5 9" xfId="40618" xr:uid="{C282BEDB-BDBE-4CC0-BC07-6420AABD1F3F}"/>
    <cellStyle name="Millares 6 6" xfId="374" xr:uid="{F40192F7-D6E3-4A37-BBE0-2AE2FD34A419}"/>
    <cellStyle name="Millares 6 6 2" xfId="14042" xr:uid="{96C84337-4DD7-4F83-ABD9-57F8DF624E81}"/>
    <cellStyle name="Millares 6 6 3" xfId="12601" xr:uid="{063A40D4-942E-46C9-9757-4DA1222161B3}"/>
    <cellStyle name="Millares 6 6 4" xfId="18638" xr:uid="{BBC026D8-90BA-440D-9862-921D613AA406}"/>
    <cellStyle name="Millares 6 6 5" xfId="8698" xr:uid="{8B5D1C3B-0C25-4AB2-825C-7E4049F6DA09}"/>
    <cellStyle name="Millares 6 6 6" xfId="5809" xr:uid="{9AD677B9-3759-4350-A645-672DD8566147}"/>
    <cellStyle name="Millares 6 7" xfId="7270" xr:uid="{01D33774-03F9-468D-80D0-7A15835AA8DA}"/>
    <cellStyle name="Millares 6 7 2" xfId="14043" xr:uid="{A1325D28-E75A-4748-8B9B-091F5EE99144}"/>
    <cellStyle name="Millares 6 7 3" xfId="20078" xr:uid="{8B7C7153-8457-44F5-99C4-D2741291E22B}"/>
    <cellStyle name="Millares 6 7 4" xfId="8699" xr:uid="{1F03C23C-E28E-453D-A85A-1300DC1E4E7B}"/>
    <cellStyle name="Millares 6 8" xfId="8700" xr:uid="{E1F2AA81-62F2-44C2-B95A-25EC5BBC8BEA}"/>
    <cellStyle name="Millares 6 8 2" xfId="14044" xr:uid="{855470C7-AE15-40AD-AAC0-16621D9DD079}"/>
    <cellStyle name="Millares 6 9" xfId="14026" xr:uid="{9C3C92B1-B3B4-4A83-B512-0AD245BCD491}"/>
    <cellStyle name="Millares 60" xfId="5810" xr:uid="{1FE44CDA-2AC9-46EF-BEEB-F3D49DB18788}"/>
    <cellStyle name="Millares 60 10" xfId="16497" xr:uid="{A9A53D58-CC28-4EE0-AF86-B0E4189C8752}"/>
    <cellStyle name="Millares 60 11" xfId="18639" xr:uid="{D732717A-0B1F-42EA-B68F-B5C6FDF28519}"/>
    <cellStyle name="Millares 60 12" xfId="8701" xr:uid="{EADB1A7B-7415-4EE9-817F-3BA994887E7B}"/>
    <cellStyle name="Millares 60 2" xfId="5811" xr:uid="{174C308C-3DF2-43B9-A9FA-0443886A5765}"/>
    <cellStyle name="Millares 60 2 10" xfId="18640" xr:uid="{F350070D-D6BA-4AC6-A155-C7D0E020E1EA}"/>
    <cellStyle name="Millares 60 2 11" xfId="8702" xr:uid="{0BC7FEBE-4EE8-4F70-9AAB-392DDD2B688C}"/>
    <cellStyle name="Millares 60 2 2" xfId="5812" xr:uid="{7DD2C395-F47C-4E9A-AD49-B63C9D7E7DA8}"/>
    <cellStyle name="Millares 60 2 2 2" xfId="14047" xr:uid="{3D1F53B6-CFF2-4FFD-88FB-9CC4AE81DF0B}"/>
    <cellStyle name="Millares 60 2 2 3" xfId="11264" xr:uid="{049D9DF1-8E81-4476-B039-C7ECED286DA8}"/>
    <cellStyle name="Millares 60 2 2 4" xfId="16499" xr:uid="{D4848889-234B-4B12-BD1D-362EBBE6FE47}"/>
    <cellStyle name="Millares 60 2 2 5" xfId="18641" xr:uid="{2161BB2F-E803-4D58-BA2B-6ACC1F3D0601}"/>
    <cellStyle name="Millares 60 2 2 6" xfId="8703" xr:uid="{BEE2F58C-73E2-493B-8950-AAF253F45758}"/>
    <cellStyle name="Millares 60 2 3" xfId="5813" xr:uid="{A1E26401-A810-4E05-B081-2FCFCD453B7A}"/>
    <cellStyle name="Millares 60 2 3 2" xfId="14048" xr:uid="{46E273C8-29EE-4272-B662-3EB35BF91054}"/>
    <cellStyle name="Millares 60 2 3 3" xfId="11265" xr:uid="{2C067730-1B54-4C63-95B7-AC71928A7834}"/>
    <cellStyle name="Millares 60 2 3 4" xfId="16500" xr:uid="{B8C2DC16-445B-4CF7-8D8B-B6346C9DD073}"/>
    <cellStyle name="Millares 60 2 3 5" xfId="18642" xr:uid="{8F45DC89-22E1-4AC7-84AA-77DE5E42B413}"/>
    <cellStyle name="Millares 60 2 3 6" xfId="8704" xr:uid="{56CC87C8-25A5-41D9-8164-F62A385C03D2}"/>
    <cellStyle name="Millares 60 2 4" xfId="5814" xr:uid="{AA81BEC8-FF71-4E17-B677-B56FCB547321}"/>
    <cellStyle name="Millares 60 2 4 2" xfId="14049" xr:uid="{856E2435-AA6E-4710-92AC-A610FEB681B8}"/>
    <cellStyle name="Millares 60 2 4 3" xfId="12605" xr:uid="{BEA4327C-5DC9-4E8F-9D3C-C4294D84E6F6}"/>
    <cellStyle name="Millares 60 2 4 4" xfId="18643" xr:uid="{1BFC42B2-7370-473F-A193-D22F76F05C68}"/>
    <cellStyle name="Millares 60 2 4 5" xfId="8705" xr:uid="{593E5C9C-813C-4EA7-B8B3-D45202B07D3D}"/>
    <cellStyle name="Millares 60 2 5" xfId="7401" xr:uid="{AAF32E71-1998-40D0-A8F3-B33BBCE2EA03}"/>
    <cellStyle name="Millares 60 2 5 2" xfId="14050" xr:uid="{9EA66610-498E-4CF6-B4E9-A5781E6C6CFA}"/>
    <cellStyle name="Millares 60 2 5 3" xfId="20181" xr:uid="{FE484B98-8754-4FBF-84DF-B4CFC46016D8}"/>
    <cellStyle name="Millares 60 2 5 4" xfId="8706" xr:uid="{1B8A2385-8E40-4232-80FF-D565AC3AFE0B}"/>
    <cellStyle name="Millares 60 2 6" xfId="8707" xr:uid="{88A45D7D-C9BA-42A4-996B-78E5CFCC6127}"/>
    <cellStyle name="Millares 60 2 6 2" xfId="14051" xr:uid="{CDD48FAC-9046-415F-81B1-81CBC29737FB}"/>
    <cellStyle name="Millares 60 2 7" xfId="14046" xr:uid="{BB1CBD00-15AE-47CD-A770-6BDEB9848E7E}"/>
    <cellStyle name="Millares 60 2 8" xfId="11263" xr:uid="{A338F114-5E8A-4B86-9EE4-665519CF6E92}"/>
    <cellStyle name="Millares 60 2 9" xfId="16498" xr:uid="{644E7B59-8712-4017-8937-4868DEA03B5A}"/>
    <cellStyle name="Millares 60 3" xfId="5815" xr:uid="{D08D2B98-25D4-4823-A6A2-44E31F6B906A}"/>
    <cellStyle name="Millares 60 3 2" xfId="14052" xr:uid="{3006B7F4-0819-4D09-BD4D-5D0E5ABB7576}"/>
    <cellStyle name="Millares 60 3 3" xfId="11266" xr:uid="{04896255-9134-4659-ABDF-9BE9C5260FE4}"/>
    <cellStyle name="Millares 60 3 4" xfId="16501" xr:uid="{C37351C8-370F-4A7D-9090-9638EB506E60}"/>
    <cellStyle name="Millares 60 3 5" xfId="18644" xr:uid="{3CBDE2B5-AFC1-434E-B942-589FE4C1F399}"/>
    <cellStyle name="Millares 60 3 6" xfId="8708" xr:uid="{59AB70D9-A063-452F-AAD3-F8CC6DFCC192}"/>
    <cellStyle name="Millares 60 4" xfId="5816" xr:uid="{A06E79D3-35D0-4CEB-AE48-C614B634963B}"/>
    <cellStyle name="Millares 60 4 2" xfId="14053" xr:uid="{0B36E3EA-6C87-4DEB-80D2-93D28766493F}"/>
    <cellStyle name="Millares 60 4 3" xfId="11267" xr:uid="{126767D7-B5B8-44B9-9C5E-1F36713E0358}"/>
    <cellStyle name="Millares 60 4 4" xfId="16502" xr:uid="{299391DF-FECF-4AEB-B2B2-9ECF031C5FEF}"/>
    <cellStyle name="Millares 60 4 5" xfId="18645" xr:uid="{4D40E507-65E3-4433-9625-78632374CFE6}"/>
    <cellStyle name="Millares 60 4 6" xfId="8709" xr:uid="{D5B0FB61-A09A-4CDD-9820-20D82C6BE5A2}"/>
    <cellStyle name="Millares 60 5" xfId="5817" xr:uid="{AA2AE4F4-6303-4992-A0A3-CD69349F1C4A}"/>
    <cellStyle name="Millares 60 5 2" xfId="14054" xr:uid="{B327A959-2B8A-4F11-8CDF-855D4B27CED2}"/>
    <cellStyle name="Millares 60 5 3" xfId="12604" xr:uid="{DE7F5C75-92DD-463B-B0C2-A9512455D8D7}"/>
    <cellStyle name="Millares 60 5 4" xfId="18646" xr:uid="{BA9B1FAC-70F0-48F0-B823-8841D7D7E1D3}"/>
    <cellStyle name="Millares 60 5 5" xfId="8710" xr:uid="{3A03112F-2A4A-447F-A5DD-AC99E2A7969B}"/>
    <cellStyle name="Millares 60 6" xfId="7272" xr:uid="{1DD785D0-2DA4-489D-8257-DABAC31F6FE0}"/>
    <cellStyle name="Millares 60 6 2" xfId="14055" xr:uid="{22361725-23E1-4F3E-BF85-3F2CB7B414C8}"/>
    <cellStyle name="Millares 60 6 3" xfId="20080" xr:uid="{1F5CEA82-B813-4AC2-B245-DAB73EA71C9D}"/>
    <cellStyle name="Millares 60 6 4" xfId="8711" xr:uid="{F450C2B6-D324-420A-8974-2FFFC4B735E0}"/>
    <cellStyle name="Millares 60 7" xfId="8712" xr:uid="{D1517176-53AA-4CD4-B857-59926285C126}"/>
    <cellStyle name="Millares 60 7 2" xfId="14056" xr:uid="{63A7DFF7-33E9-4866-A60B-687FFBBDD1F4}"/>
    <cellStyle name="Millares 60 8" xfId="14045" xr:uid="{0931CC8E-0E25-4848-8DF1-8B70270DE068}"/>
    <cellStyle name="Millares 60 9" xfId="11262" xr:uid="{733EC773-8B25-4825-9F0C-5741D04F33DB}"/>
    <cellStyle name="Millares 61" xfId="5818" xr:uid="{432B3244-7945-4E18-ABFD-07B7F2080091}"/>
    <cellStyle name="Millares 61 10" xfId="14057" xr:uid="{F839F68D-7E0D-48F3-852F-5EAB99B81C67}"/>
    <cellStyle name="Millares 61 11" xfId="11268" xr:uid="{CB0ACB85-0DFE-4CB3-8231-7F7B35AFF476}"/>
    <cellStyle name="Millares 61 12" xfId="16503" xr:uid="{D5637CF5-7C00-4EEC-9F90-DE0E2C19DEF0}"/>
    <cellStyle name="Millares 61 13" xfId="18647" xr:uid="{7CB2FCCC-9AC3-4B88-8619-BFF001CB891B}"/>
    <cellStyle name="Millares 61 14" xfId="8713" xr:uid="{8E91717B-399D-42D5-9A2B-6753B9B8F7AB}"/>
    <cellStyle name="Millares 61 2" xfId="5819" xr:uid="{42758C12-04E3-4961-9CBE-0BC2CE256187}"/>
    <cellStyle name="Millares 61 2 10" xfId="7402" xr:uid="{6659E165-9120-422C-BC3F-D089A52D03E9}"/>
    <cellStyle name="Millares 61 2 10 2" xfId="14059" xr:uid="{A63417BE-2B85-4ACD-95EE-36495D03DE10}"/>
    <cellStyle name="Millares 61 2 10 3" xfId="20182" xr:uid="{316A3013-EC1C-4803-BAD0-2F82ABC88927}"/>
    <cellStyle name="Millares 61 2 10 4" xfId="8715" xr:uid="{74E209E8-99BA-4FC8-B9F6-268B88699AEE}"/>
    <cellStyle name="Millares 61 2 11" xfId="8716" xr:uid="{53695E09-066D-4C2B-8144-79605888F7C5}"/>
    <cellStyle name="Millares 61 2 11 2" xfId="14060" xr:uid="{BAD4D118-DB7E-4E4E-AA92-8ED6A8D75201}"/>
    <cellStyle name="Millares 61 2 12" xfId="14058" xr:uid="{17F142FC-8335-4B38-A48C-3850DFE6857A}"/>
    <cellStyle name="Millares 61 2 13" xfId="11269" xr:uid="{F1B8A1BD-43B4-4191-B0F0-25F262830EDF}"/>
    <cellStyle name="Millares 61 2 14" xfId="16504" xr:uid="{6619A16E-6417-4E20-A386-0B658E9760D1}"/>
    <cellStyle name="Millares 61 2 15" xfId="18648" xr:uid="{EE1DAC5C-D984-42E1-A4AC-F44F716BEAFB}"/>
    <cellStyle name="Millares 61 2 16" xfId="8714" xr:uid="{7AB1EF99-79FF-47B5-BBB7-E0F5E9EFAFC0}"/>
    <cellStyle name="Millares 61 2 2" xfId="5820" xr:uid="{F0C21022-3EB6-45D4-A7C0-CC2B29A011AA}"/>
    <cellStyle name="Millares 61 2 2 2" xfId="5821" xr:uid="{7D16D118-F293-4E98-BDF8-3DD85FD81496}"/>
    <cellStyle name="Millares 61 2 2 2 2" xfId="14062" xr:uid="{9813C3EF-C178-4B6C-A7E6-E2CF652EB017}"/>
    <cellStyle name="Millares 61 2 2 2 3" xfId="11271" xr:uid="{FDF6D7F4-0DAC-4193-B7D1-DC2CF0AE526B}"/>
    <cellStyle name="Millares 61 2 2 2 4" xfId="16506" xr:uid="{41F76760-60B7-4F8F-816A-0B65B029723F}"/>
    <cellStyle name="Millares 61 2 2 2 5" xfId="18650" xr:uid="{06F1B1A4-524B-4453-9B07-D758FA2B0405}"/>
    <cellStyle name="Millares 61 2 2 2 6" xfId="8718" xr:uid="{8033773B-FDC0-4F4D-A1B9-CC958548C6EF}"/>
    <cellStyle name="Millares 61 2 2 3" xfId="14061" xr:uid="{5F577D35-2413-45EE-9BCF-BDB2D2B5B2BC}"/>
    <cellStyle name="Millares 61 2 2 4" xfId="11270" xr:uid="{6F7D232E-EA22-43C9-9CA6-16D073721EE0}"/>
    <cellStyle name="Millares 61 2 2 5" xfId="16505" xr:uid="{453614B9-EFF3-46D5-8750-2DC6B3B5F796}"/>
    <cellStyle name="Millares 61 2 2 6" xfId="18649" xr:uid="{B351E23E-6A9D-4351-85E7-93AF09AB4752}"/>
    <cellStyle name="Millares 61 2 2 7" xfId="8717" xr:uid="{707F609C-91A7-4984-BA49-71A9CCB8B6C8}"/>
    <cellStyle name="Millares 61 2 3" xfId="5822" xr:uid="{354C8310-F15B-48AE-9723-22ADA9A584A1}"/>
    <cellStyle name="Millares 61 2 3 2" xfId="5823" xr:uid="{B45B2990-FB96-427A-84ED-962852EB3F18}"/>
    <cellStyle name="Millares 61 2 3 2 2" xfId="5824" xr:uid="{F72E88A9-280E-4B7D-8E81-92EC400CE3BC}"/>
    <cellStyle name="Millares 61 2 3 2 2 2" xfId="14065" xr:uid="{3583C33F-181E-42D8-B30C-CC2741672D97}"/>
    <cellStyle name="Millares 61 2 3 2 2 3" xfId="11274" xr:uid="{81195718-393C-414F-8158-FDA7FC2BC4E9}"/>
    <cellStyle name="Millares 61 2 3 2 2 4" xfId="16509" xr:uid="{6F10E151-A475-47CC-BD53-A8A0A520141A}"/>
    <cellStyle name="Millares 61 2 3 2 2 5" xfId="18653" xr:uid="{E9645720-4DF6-4F35-9916-D2F48BC5A771}"/>
    <cellStyle name="Millares 61 2 3 2 2 6" xfId="8721" xr:uid="{468A5F44-7EFA-433E-AFB7-9E52A15D7F63}"/>
    <cellStyle name="Millares 61 2 3 2 3" xfId="14064" xr:uid="{A6C26D92-63C3-438E-AE50-48C70868E3DC}"/>
    <cellStyle name="Millares 61 2 3 2 4" xfId="11273" xr:uid="{206C78F3-441B-46D3-91BA-848AF0E42126}"/>
    <cellStyle name="Millares 61 2 3 2 5" xfId="16508" xr:uid="{CE57BFFB-A9F7-4D6D-9DDC-9AE0041208CC}"/>
    <cellStyle name="Millares 61 2 3 2 6" xfId="18652" xr:uid="{32DDE2CD-9AB1-4E10-940A-CDE09C40D934}"/>
    <cellStyle name="Millares 61 2 3 2 7" xfId="8720" xr:uid="{CD906135-BB96-41DE-8FEF-FF768DD2045A}"/>
    <cellStyle name="Millares 61 2 3 3" xfId="5825" xr:uid="{B049A491-9A0B-44E1-AC4E-D361A0AD6922}"/>
    <cellStyle name="Millares 61 2 3 3 2" xfId="14066" xr:uid="{FF5BBC5E-1AE8-4B1A-81DE-E364495EFF60}"/>
    <cellStyle name="Millares 61 2 3 3 3" xfId="11275" xr:uid="{C9A500FA-52D1-49A6-8EAE-D769D7959052}"/>
    <cellStyle name="Millares 61 2 3 3 4" xfId="16510" xr:uid="{A730645B-4EBC-4C62-BFE0-FF82E3EF7374}"/>
    <cellStyle name="Millares 61 2 3 3 5" xfId="18654" xr:uid="{876E7C75-B140-49B5-9A2A-D6E6187813DF}"/>
    <cellStyle name="Millares 61 2 3 3 6" xfId="8722" xr:uid="{D21BFB0A-F730-482C-83EC-C253720BB6BB}"/>
    <cellStyle name="Millares 61 2 3 4" xfId="14063" xr:uid="{56A5EB2B-4894-46D1-8B01-16FC8EC89A02}"/>
    <cellStyle name="Millares 61 2 3 5" xfId="11272" xr:uid="{75F05430-8326-49E2-8485-C950FF0694C3}"/>
    <cellStyle name="Millares 61 2 3 6" xfId="16507" xr:uid="{95987481-33EA-4256-8EA4-9C67152D8B94}"/>
    <cellStyle name="Millares 61 2 3 7" xfId="18651" xr:uid="{06D3A776-E300-46CC-8379-C3CB9AAF4746}"/>
    <cellStyle name="Millares 61 2 3 8" xfId="8719" xr:uid="{A754D23A-4604-455D-BCF2-2E657BE38619}"/>
    <cellStyle name="Millares 61 2 4" xfId="5826" xr:uid="{8DE9938D-37F8-4C05-9604-9A5B2ED32ADC}"/>
    <cellStyle name="Millares 61 2 4 2" xfId="5827" xr:uid="{4ADADA13-1BCB-4E59-99F8-E70A463D5DCB}"/>
    <cellStyle name="Millares 61 2 4 2 2" xfId="14068" xr:uid="{3484A1FC-EEC0-48F2-BDE0-D1BF2EFEB469}"/>
    <cellStyle name="Millares 61 2 4 2 3" xfId="11277" xr:uid="{70BCA96F-7666-4A87-850F-6C83EBE8EF45}"/>
    <cellStyle name="Millares 61 2 4 2 4" xfId="16512" xr:uid="{C342C679-3EFC-4561-A4BE-B8F250074884}"/>
    <cellStyle name="Millares 61 2 4 2 5" xfId="18656" xr:uid="{F078673F-0AD8-4531-92DF-648068F02196}"/>
    <cellStyle name="Millares 61 2 4 2 6" xfId="8724" xr:uid="{89A87592-1EC8-4392-8CAD-2ABC170EFB08}"/>
    <cellStyle name="Millares 61 2 4 3" xfId="14067" xr:uid="{B06C255F-56B3-4EAD-AE26-4B87C06FE82F}"/>
    <cellStyle name="Millares 61 2 4 4" xfId="11276" xr:uid="{BDF255D3-1D83-4B8A-A02F-783996D8C3D8}"/>
    <cellStyle name="Millares 61 2 4 5" xfId="16511" xr:uid="{40ECF02D-DC07-4CEE-9605-4370BAE3090E}"/>
    <cellStyle name="Millares 61 2 4 6" xfId="18655" xr:uid="{2FF62A4B-F902-43C3-9C06-5833CEA353A4}"/>
    <cellStyle name="Millares 61 2 4 7" xfId="8723" xr:uid="{CF8ACBED-7C10-4993-9024-EDA802D06489}"/>
    <cellStyle name="Millares 61 2 5" xfId="5828" xr:uid="{56C985B8-D980-47C7-AF62-EAD2F67BC1D0}"/>
    <cellStyle name="Millares 61 2 5 2" xfId="5829" xr:uid="{1A5E3937-59D7-460A-8AF9-0522F5071DF3}"/>
    <cellStyle name="Millares 61 2 5 2 2" xfId="14070" xr:uid="{D2748578-31E4-47CF-A3EF-46E11CDE93B7}"/>
    <cellStyle name="Millares 61 2 5 2 3" xfId="11279" xr:uid="{A3F25DCD-B3AE-4F88-83D2-708C5C7EC6B8}"/>
    <cellStyle name="Millares 61 2 5 2 4" xfId="16514" xr:uid="{A8EC346C-A437-4EA1-9528-40CABCE6B8DE}"/>
    <cellStyle name="Millares 61 2 5 2 5" xfId="18658" xr:uid="{81AA2FEB-7636-4BCA-9BE2-16A79396237F}"/>
    <cellStyle name="Millares 61 2 5 2 6" xfId="8726" xr:uid="{FA23536E-1FD6-4737-A404-78732C431F96}"/>
    <cellStyle name="Millares 61 2 5 3" xfId="14069" xr:uid="{EAD461AF-DCE6-486E-A7E9-E97B8FEAC933}"/>
    <cellStyle name="Millares 61 2 5 4" xfId="11278" xr:uid="{AC267403-53E2-4A28-9502-04375C70EFA3}"/>
    <cellStyle name="Millares 61 2 5 5" xfId="16513" xr:uid="{E1C0FCFD-3EF5-42BD-9852-E26BAF66C17A}"/>
    <cellStyle name="Millares 61 2 5 6" xfId="18657" xr:uid="{B32FE3B3-F27A-4F2E-9B58-E89B943C35B3}"/>
    <cellStyle name="Millares 61 2 5 7" xfId="8725" xr:uid="{3703093E-93F7-4950-9EA6-A6417C0A0A28}"/>
    <cellStyle name="Millares 61 2 6" xfId="5830" xr:uid="{95BCDA96-8924-43BF-9427-55F172C7B400}"/>
    <cellStyle name="Millares 61 2 6 2" xfId="14071" xr:uid="{1EE170A2-13E7-462F-90AD-200C02FD8D79}"/>
    <cellStyle name="Millares 61 2 6 3" xfId="11280" xr:uid="{EC9FFFCA-2179-4143-AA09-DE3F0EE38B1F}"/>
    <cellStyle name="Millares 61 2 6 4" xfId="16515" xr:uid="{3F9A3961-04C0-4460-A8A3-80AF0AF7BE0A}"/>
    <cellStyle name="Millares 61 2 6 5" xfId="18659" xr:uid="{931330E1-0514-4787-B141-8621D9611CDB}"/>
    <cellStyle name="Millares 61 2 6 6" xfId="8727" xr:uid="{82A1B9C7-D7F4-4209-B1B4-3876765C4E21}"/>
    <cellStyle name="Millares 61 2 7" xfId="5831" xr:uid="{C1CD57BF-1C88-428D-99D5-E93BB0DADC58}"/>
    <cellStyle name="Millares 61 2 7 2" xfId="14072" xr:uid="{F805FE6B-3AED-4F1D-A045-0EF2EF89660E}"/>
    <cellStyle name="Millares 61 2 7 3" xfId="11281" xr:uid="{1A2972DC-EA9F-4C8B-8B2E-3CD661DF6531}"/>
    <cellStyle name="Millares 61 2 7 4" xfId="16516" xr:uid="{DBA49150-DA91-4284-A986-26396D9E4B97}"/>
    <cellStyle name="Millares 61 2 7 5" xfId="18660" xr:uid="{666DF5F4-076A-4C62-BD68-2C6EE2B7DFCB}"/>
    <cellStyle name="Millares 61 2 7 6" xfId="8728" xr:uid="{78908F57-507E-4E68-9175-A3BC06989910}"/>
    <cellStyle name="Millares 61 2 8" xfId="5832" xr:uid="{61274678-2229-4137-9519-0F469D92A797}"/>
    <cellStyle name="Millares 61 2 8 2" xfId="14073" xr:uid="{C9DFE725-A6F1-4E9C-83AB-DE8C4F064765}"/>
    <cellStyle name="Millares 61 2 8 3" xfId="11282" xr:uid="{0F86A4F5-AAB7-4283-A1A0-6AC7F8F8D8E9}"/>
    <cellStyle name="Millares 61 2 8 4" xfId="16517" xr:uid="{CA36BB21-5C42-4931-AE34-9EB2B8536562}"/>
    <cellStyle name="Millares 61 2 8 5" xfId="18661" xr:uid="{2BA4A5E7-87B9-4853-9F9D-242A803746F0}"/>
    <cellStyle name="Millares 61 2 8 6" xfId="8729" xr:uid="{4B06F5D0-94E6-425C-8977-254E80B57F3E}"/>
    <cellStyle name="Millares 61 2 9" xfId="5833" xr:uid="{5CA2556D-FBD5-43F7-8E55-5CB7D64F09AF}"/>
    <cellStyle name="Millares 61 2 9 2" xfId="14074" xr:uid="{D1641267-AFB8-47DA-9B83-D622DE8C8B89}"/>
    <cellStyle name="Millares 61 2 9 3" xfId="12607" xr:uid="{3ED6B7C0-8DE9-44A8-84B8-8E63D939E4DD}"/>
    <cellStyle name="Millares 61 2 9 4" xfId="18662" xr:uid="{41CBBA4A-E4BE-4E3C-B6A3-863627DC6CB7}"/>
    <cellStyle name="Millares 61 2 9 5" xfId="8730" xr:uid="{CED41FE4-7FA7-40F7-9387-8B07593385C5}"/>
    <cellStyle name="Millares 61 3" xfId="5834" xr:uid="{F10BE82D-2F8F-4B6A-87EA-044FE35B53E8}"/>
    <cellStyle name="Millares 61 3 2" xfId="5835" xr:uid="{558214C4-63D7-498D-B60C-D66E0E657FF3}"/>
    <cellStyle name="Millares 61 3 2 2" xfId="14076" xr:uid="{11605DF7-2C51-447B-A88A-10DAC27D25D7}"/>
    <cellStyle name="Millares 61 3 2 3" xfId="11284" xr:uid="{C08250E5-CA19-4CC0-A174-A9A65A4A46D8}"/>
    <cellStyle name="Millares 61 3 2 4" xfId="16519" xr:uid="{DC619725-FFAE-4A45-9780-99FBD804A9C1}"/>
    <cellStyle name="Millares 61 3 2 5" xfId="18664" xr:uid="{7F691603-5D9F-468D-981C-14D730C8087D}"/>
    <cellStyle name="Millares 61 3 2 6" xfId="8732" xr:uid="{649FB089-A813-467E-8AEC-E8BF5771AD3B}"/>
    <cellStyle name="Millares 61 3 3" xfId="14075" xr:uid="{8DAC44E5-BFEA-49B0-923C-3324F4F44FE0}"/>
    <cellStyle name="Millares 61 3 4" xfId="11283" xr:uid="{08C321C7-5F28-4E16-85AD-81832E8A1013}"/>
    <cellStyle name="Millares 61 3 5" xfId="16518" xr:uid="{DA72DB7A-A51B-4EFD-88C0-3996649B5F4E}"/>
    <cellStyle name="Millares 61 3 6" xfId="18663" xr:uid="{51ACA2B7-8B68-4E7B-A415-BFCFFA57FA43}"/>
    <cellStyle name="Millares 61 3 7" xfId="8731" xr:uid="{163280DE-5388-4B25-BA00-2EAC98288A95}"/>
    <cellStyle name="Millares 61 4" xfId="5836" xr:uid="{EBAFF701-41C1-4623-B70A-A77A1614965F}"/>
    <cellStyle name="Millares 61 4 2" xfId="5837" xr:uid="{F90DBA82-9664-48C5-BE8B-ECAD2114651A}"/>
    <cellStyle name="Millares 61 4 2 2" xfId="14078" xr:uid="{D3F5EE26-9BB6-49EF-B002-CA98A9A49724}"/>
    <cellStyle name="Millares 61 4 2 3" xfId="11286" xr:uid="{6132B6CE-F5B8-4683-BB5B-D89BF859F5B6}"/>
    <cellStyle name="Millares 61 4 2 4" xfId="16521" xr:uid="{CDD5F6D9-ABFD-4D49-BBF7-FA09E0190C1A}"/>
    <cellStyle name="Millares 61 4 2 5" xfId="18666" xr:uid="{E5BC1EA2-35CC-4A8D-B69D-AF85D2C4D7A7}"/>
    <cellStyle name="Millares 61 4 2 6" xfId="8734" xr:uid="{F94D6C90-94E1-49A3-9AF5-0001785C20C9}"/>
    <cellStyle name="Millares 61 4 3" xfId="14077" xr:uid="{56064A51-140C-4532-A732-AE48B070D02D}"/>
    <cellStyle name="Millares 61 4 4" xfId="11285" xr:uid="{4D55FC65-52FD-4F76-A782-02B1C8B9AEFB}"/>
    <cellStyle name="Millares 61 4 5" xfId="16520" xr:uid="{17BDB7CC-823F-4DA4-A36D-39CFA749BA4C}"/>
    <cellStyle name="Millares 61 4 6" xfId="18665" xr:uid="{BFB88547-6E63-4BA5-B31F-A3FE04C7CB4E}"/>
    <cellStyle name="Millares 61 4 7" xfId="8733" xr:uid="{D4BBF0CE-0A1B-4207-83BA-24E4EAFCD30D}"/>
    <cellStyle name="Millares 61 5" xfId="5838" xr:uid="{1B06B91A-172D-4023-A79E-27D58C3BBD70}"/>
    <cellStyle name="Millares 61 5 2" xfId="14079" xr:uid="{84AC916F-5AB9-450C-BED2-FC19026D165B}"/>
    <cellStyle name="Millares 61 5 3" xfId="11287" xr:uid="{50F12EEA-C5A1-40DE-9B02-44CF247FF500}"/>
    <cellStyle name="Millares 61 5 4" xfId="16522" xr:uid="{9B977455-D97B-4458-8BF6-5B6724BBDECC}"/>
    <cellStyle name="Millares 61 5 5" xfId="18667" xr:uid="{9965AF93-FBB5-424B-88CE-D213345D5CB7}"/>
    <cellStyle name="Millares 61 5 6" xfId="8735" xr:uid="{5D7DAFF4-0B63-42FB-8A55-9C3CC24363C2}"/>
    <cellStyle name="Millares 61 6" xfId="5839" xr:uid="{429FB33B-822B-410C-8BB2-A8200B2DDE2A}"/>
    <cellStyle name="Millares 61 6 2" xfId="14080" xr:uid="{6370DAAB-7B51-4393-B11E-6F90EC0B867D}"/>
    <cellStyle name="Millares 61 6 3" xfId="11288" xr:uid="{618D207F-241F-491C-91B5-4D43FC5C5F63}"/>
    <cellStyle name="Millares 61 6 4" xfId="16523" xr:uid="{01220D6A-E4F1-420F-9394-D56A8174EB62}"/>
    <cellStyle name="Millares 61 6 5" xfId="18668" xr:uid="{FEB7C11B-AF6E-4AB3-B8DC-D66806FC6CDB}"/>
    <cellStyle name="Millares 61 6 6" xfId="8736" xr:uid="{67F04C3B-103E-46EB-AC52-894816E8E24C}"/>
    <cellStyle name="Millares 61 7" xfId="5840" xr:uid="{7FBF25D5-CFEF-47FE-856B-529B7C4077B3}"/>
    <cellStyle name="Millares 61 7 2" xfId="14081" xr:uid="{34C173DB-4AF4-4578-8D2E-01A98282316B}"/>
    <cellStyle name="Millares 61 7 3" xfId="12606" xr:uid="{A78AEC84-9201-4FA7-9B35-7AB6899AE1DA}"/>
    <cellStyle name="Millares 61 7 4" xfId="18669" xr:uid="{B5E6AB53-BCC1-4CA8-9DF5-0CAF184F9A22}"/>
    <cellStyle name="Millares 61 7 5" xfId="8737" xr:uid="{A7E00E42-0B98-49AA-BBA5-4F80269CA236}"/>
    <cellStyle name="Millares 61 8" xfId="7273" xr:uid="{FF0D7259-678C-49FF-BB62-B44F85959436}"/>
    <cellStyle name="Millares 61 8 2" xfId="14082" xr:uid="{DF928AC5-DEA0-420F-ABFE-05FA9069C1B9}"/>
    <cellStyle name="Millares 61 8 3" xfId="20081" xr:uid="{106B1BD6-90BF-4E62-8F1F-93B862C16962}"/>
    <cellStyle name="Millares 61 8 4" xfId="8738" xr:uid="{E39D6E67-974C-49BF-8213-B07B8D05FE91}"/>
    <cellStyle name="Millares 61 9" xfId="8739" xr:uid="{88D4706D-0263-4769-BFA9-EC10626E01A4}"/>
    <cellStyle name="Millares 61 9 2" xfId="14083" xr:uid="{5A03ACB8-2F1D-4ADE-AD63-948207A1F47F}"/>
    <cellStyle name="Millares 62" xfId="5841" xr:uid="{FE96BB7B-A444-4566-A6C9-A3465827E8AE}"/>
    <cellStyle name="Millares 62 10" xfId="16524" xr:uid="{6D6F0EB5-6419-4D94-96ED-149D1B3DF518}"/>
    <cellStyle name="Millares 62 11" xfId="18670" xr:uid="{4010DD3F-D164-4A86-B725-2DE50C32C661}"/>
    <cellStyle name="Millares 62 12" xfId="8740" xr:uid="{2C3EAC4B-941F-4736-9F95-96A710DA4446}"/>
    <cellStyle name="Millares 62 2" xfId="5842" xr:uid="{B3A0A491-B21A-491B-A908-0827F692FE6E}"/>
    <cellStyle name="Millares 62 2 10" xfId="18671" xr:uid="{5FB6E08A-A594-4E34-B0EC-FF147C07A8F3}"/>
    <cellStyle name="Millares 62 2 11" xfId="8741" xr:uid="{1CCADAE9-29A7-4FD2-A583-C127F542BD39}"/>
    <cellStyle name="Millares 62 2 2" xfId="5843" xr:uid="{271A44F5-6FBB-487A-BD9F-5ECF6958D9CA}"/>
    <cellStyle name="Millares 62 2 2 2" xfId="14086" xr:uid="{A085C4E5-148A-417F-B048-3CAC07FD970D}"/>
    <cellStyle name="Millares 62 2 2 3" xfId="11291" xr:uid="{B5818DE6-5EC7-4B95-A834-E0AF80F8F78C}"/>
    <cellStyle name="Millares 62 2 2 4" xfId="16526" xr:uid="{B415FD12-F894-4E16-B174-A5103C4BE757}"/>
    <cellStyle name="Millares 62 2 2 5" xfId="18672" xr:uid="{6198801F-05EB-4DE5-B3D7-124FB6571681}"/>
    <cellStyle name="Millares 62 2 2 6" xfId="8742" xr:uid="{AA64FA35-1B26-424E-9508-21928EA460D6}"/>
    <cellStyle name="Millares 62 2 3" xfId="5844" xr:uid="{41B26029-DE4A-4A64-9A44-F1690F7335AD}"/>
    <cellStyle name="Millares 62 2 3 2" xfId="14087" xr:uid="{4AD932E1-5994-4298-8AFE-5266A7E287C7}"/>
    <cellStyle name="Millares 62 2 3 3" xfId="11292" xr:uid="{B26878B7-A0FE-430C-A4E8-ABCF6E68962D}"/>
    <cellStyle name="Millares 62 2 3 4" xfId="16527" xr:uid="{724EE7D8-6122-481C-8DB3-B3EA6A22B35A}"/>
    <cellStyle name="Millares 62 2 3 5" xfId="18673" xr:uid="{76DA5274-1434-4EE1-A8FE-3AC90790CA61}"/>
    <cellStyle name="Millares 62 2 3 6" xfId="8743" xr:uid="{E447772E-B8B7-4A81-A8E6-430F4091F06E}"/>
    <cellStyle name="Millares 62 2 4" xfId="5845" xr:uid="{206F0F21-B0B9-49B1-AE3A-4D1947DF939A}"/>
    <cellStyle name="Millares 62 2 4 2" xfId="14088" xr:uid="{03EB6B43-23AB-41B2-B2AE-8D1A0BABC76E}"/>
    <cellStyle name="Millares 62 2 4 3" xfId="12609" xr:uid="{8FDD1F9E-8C0A-44AE-B527-18A8F0B5F0CE}"/>
    <cellStyle name="Millares 62 2 4 4" xfId="18674" xr:uid="{A804FC83-913C-4DC3-97C1-65F9D5AF0E8A}"/>
    <cellStyle name="Millares 62 2 4 5" xfId="8744" xr:uid="{85D8A5E3-796C-4F40-8D03-65EEEEE5D782}"/>
    <cellStyle name="Millares 62 2 5" xfId="7403" xr:uid="{F0901758-BC63-47D8-90D6-49259B8A47A9}"/>
    <cellStyle name="Millares 62 2 5 2" xfId="14089" xr:uid="{A604C868-9F18-462D-8C4E-32896B346199}"/>
    <cellStyle name="Millares 62 2 5 3" xfId="20183" xr:uid="{33C1F660-8739-49A3-88C9-C012DB70374F}"/>
    <cellStyle name="Millares 62 2 5 4" xfId="8745" xr:uid="{C25710C4-6D61-4F07-A54E-8CE6C7DC4B5B}"/>
    <cellStyle name="Millares 62 2 6" xfId="8746" xr:uid="{EFE7ABFA-AC90-4B8E-9E49-F82F3C65C4C3}"/>
    <cellStyle name="Millares 62 2 6 2" xfId="14090" xr:uid="{52414CBE-097A-4C9B-A344-56B84C7BD79C}"/>
    <cellStyle name="Millares 62 2 7" xfId="14085" xr:uid="{0DDC82C1-5D7E-49D1-B7C4-63EDEF8862D9}"/>
    <cellStyle name="Millares 62 2 8" xfId="11290" xr:uid="{065CFCB0-9D29-4044-90DB-655A9D1AB186}"/>
    <cellStyle name="Millares 62 2 9" xfId="16525" xr:uid="{3B9BF013-C774-4EE6-8FE4-B0F2AD1F7D24}"/>
    <cellStyle name="Millares 62 3" xfId="5846" xr:uid="{9D01329E-CDF0-4225-B30D-30D822B0C345}"/>
    <cellStyle name="Millares 62 3 2" xfId="14091" xr:uid="{E8E8CA05-D6E9-49E9-A7FC-5ABACCE75CAA}"/>
    <cellStyle name="Millares 62 3 3" xfId="11293" xr:uid="{2A48965B-C73F-4247-96FB-992337CD7E78}"/>
    <cellStyle name="Millares 62 3 4" xfId="16528" xr:uid="{8E104C3B-07A4-436D-891A-1C598517481D}"/>
    <cellStyle name="Millares 62 3 5" xfId="18675" xr:uid="{93AEEF67-7C56-4C96-9876-635A6973A4A7}"/>
    <cellStyle name="Millares 62 3 6" xfId="8747" xr:uid="{C99523DE-F3E8-415C-9D18-7BCC1219F38B}"/>
    <cellStyle name="Millares 62 4" xfId="5847" xr:uid="{C2143AEF-5014-4B24-9EB7-2336D10D4B07}"/>
    <cellStyle name="Millares 62 4 2" xfId="14092" xr:uid="{3BF23B76-725A-4169-A7C1-956CCC976615}"/>
    <cellStyle name="Millares 62 4 3" xfId="11294" xr:uid="{65659861-B261-4D29-9AFE-5CB324F46D6C}"/>
    <cellStyle name="Millares 62 4 4" xfId="16529" xr:uid="{6583794E-EB83-4D52-9AE9-8E571332D941}"/>
    <cellStyle name="Millares 62 4 5" xfId="18676" xr:uid="{E3207BF1-15E7-4404-BB06-4C488380D879}"/>
    <cellStyle name="Millares 62 4 6" xfId="8748" xr:uid="{06044F2D-EA0B-47F8-BDF8-935B75038F4E}"/>
    <cellStyle name="Millares 62 5" xfId="5848" xr:uid="{0A88A98C-1B31-486B-B67D-5F1A8770F98E}"/>
    <cellStyle name="Millares 62 5 2" xfId="14093" xr:uid="{983D10A1-8A62-4554-9146-16BBC3563799}"/>
    <cellStyle name="Millares 62 5 3" xfId="12608" xr:uid="{C6997BD3-0A9D-4437-9982-622874294C79}"/>
    <cellStyle name="Millares 62 5 4" xfId="18677" xr:uid="{509789B1-15B1-4A11-9DEB-9465ED1DAF64}"/>
    <cellStyle name="Millares 62 5 5" xfId="8749" xr:uid="{B3A47C12-F8AA-4FA9-99FE-91A6DB8B470C}"/>
    <cellStyle name="Millares 62 6" xfId="7274" xr:uid="{23BEBC1A-7AA9-4A6C-AAC0-758628B57CA6}"/>
    <cellStyle name="Millares 62 6 2" xfId="14094" xr:uid="{17F6BF80-5FBE-41D7-8109-C8AFC0AE3DCB}"/>
    <cellStyle name="Millares 62 6 3" xfId="20082" xr:uid="{224A59EF-31CF-4899-95D6-9ED482757C68}"/>
    <cellStyle name="Millares 62 6 4" xfId="8750" xr:uid="{3E5DDF5E-0AC5-49B2-AE3C-52FB11052732}"/>
    <cellStyle name="Millares 62 7" xfId="8751" xr:uid="{9CA7722C-86A5-4F42-9574-08278E82030E}"/>
    <cellStyle name="Millares 62 7 2" xfId="14095" xr:uid="{D0B3CC21-8324-496F-A4EE-7D94D66E3947}"/>
    <cellStyle name="Millares 62 8" xfId="14084" xr:uid="{F2E9CD76-BEBE-4193-9485-4DBFA3A34DA2}"/>
    <cellStyle name="Millares 62 9" xfId="11289" xr:uid="{11FA9692-1D20-4B5F-B044-391ABF3C1E36}"/>
    <cellStyle name="Millares 63" xfId="5849" xr:uid="{59237EF2-C2FA-435B-B137-DA8DB4D8D0AE}"/>
    <cellStyle name="Millares 63 10" xfId="16530" xr:uid="{E2CC1760-4600-4BC8-A493-E687F8F532F7}"/>
    <cellStyle name="Millares 63 11" xfId="18678" xr:uid="{D49E7E15-D76C-4823-8609-B9A054709A87}"/>
    <cellStyle name="Millares 63 12" xfId="8752" xr:uid="{03AB9B1D-420A-41F4-8C9D-D4CCB440817C}"/>
    <cellStyle name="Millares 63 2" xfId="5850" xr:uid="{AEAA6B57-91C5-4214-94D5-111EEC5BE1E3}"/>
    <cellStyle name="Millares 63 2 10" xfId="18679" xr:uid="{725EC8E9-818E-4FE9-9C57-85594637C53E}"/>
    <cellStyle name="Millares 63 2 11" xfId="8753" xr:uid="{BAFF1EBC-C446-4C36-A63E-8CAEDC7FC9CB}"/>
    <cellStyle name="Millares 63 2 2" xfId="5851" xr:uid="{212F5AA4-FB94-4BCA-9407-E18937112D74}"/>
    <cellStyle name="Millares 63 2 2 2" xfId="14098" xr:uid="{93016E13-8E11-4CA6-BC42-0D8C38D299FA}"/>
    <cellStyle name="Millares 63 2 2 3" xfId="11297" xr:uid="{09819BE5-81BE-4025-9585-D0E7EBD7EBD4}"/>
    <cellStyle name="Millares 63 2 2 4" xfId="16532" xr:uid="{85387221-E129-4537-8673-12A5F69CE076}"/>
    <cellStyle name="Millares 63 2 2 5" xfId="18680" xr:uid="{07777571-53B4-48B5-A3F7-6A9B8AAEE785}"/>
    <cellStyle name="Millares 63 2 2 6" xfId="8754" xr:uid="{86A18C87-9307-4A99-939C-BFD1DF12348A}"/>
    <cellStyle name="Millares 63 2 3" xfId="5852" xr:uid="{366694A1-E912-402D-8822-38519963C943}"/>
    <cellStyle name="Millares 63 2 3 2" xfId="14099" xr:uid="{F1263440-7F3B-4886-9F9B-EF316B0C731F}"/>
    <cellStyle name="Millares 63 2 3 3" xfId="11298" xr:uid="{68F0FA22-F720-4AAD-A582-8BCE5734E033}"/>
    <cellStyle name="Millares 63 2 3 4" xfId="16533" xr:uid="{CC1D3DF1-372F-4450-AF72-03BC6AAE4BAE}"/>
    <cellStyle name="Millares 63 2 3 5" xfId="18681" xr:uid="{293BB7CA-77D7-46B9-9C71-05063D51E447}"/>
    <cellStyle name="Millares 63 2 3 6" xfId="8755" xr:uid="{743C1DEC-1BC2-4254-833F-451545FA42E8}"/>
    <cellStyle name="Millares 63 2 4" xfId="5853" xr:uid="{76F870D5-B465-4606-A63F-D121B447F111}"/>
    <cellStyle name="Millares 63 2 4 2" xfId="14100" xr:uid="{9F833225-56C5-457E-928D-358B4EA9EAAB}"/>
    <cellStyle name="Millares 63 2 4 3" xfId="12611" xr:uid="{6FFD4103-1016-4FE6-9F0A-B91B6D631350}"/>
    <cellStyle name="Millares 63 2 4 4" xfId="18682" xr:uid="{FABADA43-6DF7-40D8-A8B3-D44537966A0F}"/>
    <cellStyle name="Millares 63 2 4 5" xfId="8756" xr:uid="{9EBF077D-6E2B-4E3F-B484-56CBB1AEBB11}"/>
    <cellStyle name="Millares 63 2 5" xfId="7404" xr:uid="{EDB41AD1-C44E-4326-80A6-BC9D967E8C85}"/>
    <cellStyle name="Millares 63 2 5 2" xfId="14101" xr:uid="{94BAF879-7533-421E-9A7C-C410DCF944D9}"/>
    <cellStyle name="Millares 63 2 5 3" xfId="20184" xr:uid="{2B57FA4B-70C4-4262-92D7-B847B2AFB0D7}"/>
    <cellStyle name="Millares 63 2 5 4" xfId="8757" xr:uid="{D052F9D6-F342-4458-9417-33D79F65F7F8}"/>
    <cellStyle name="Millares 63 2 6" xfId="8758" xr:uid="{D6CFFB99-A465-4A23-AFB9-C1487FEE65CB}"/>
    <cellStyle name="Millares 63 2 6 2" xfId="14102" xr:uid="{A5E814FE-3724-46A8-B3BF-D9294C677EC8}"/>
    <cellStyle name="Millares 63 2 7" xfId="14097" xr:uid="{9E6DA0F2-F144-4AB1-9F9E-64661389BBED}"/>
    <cellStyle name="Millares 63 2 8" xfId="11296" xr:uid="{A360F603-5155-4AEE-A1DE-BA22FA019567}"/>
    <cellStyle name="Millares 63 2 9" xfId="16531" xr:uid="{5BC54D40-F727-45C4-95F2-4B8D4D0EB5C5}"/>
    <cellStyle name="Millares 63 3" xfId="5854" xr:uid="{10713008-B9EB-43C0-9096-D959564F2EE4}"/>
    <cellStyle name="Millares 63 3 2" xfId="14103" xr:uid="{91E63CEF-C592-458A-BDDC-D8DDCE52D1C2}"/>
    <cellStyle name="Millares 63 3 3" xfId="11299" xr:uid="{25C68276-349A-4548-BB5D-A08B6B634E3D}"/>
    <cellStyle name="Millares 63 3 4" xfId="16534" xr:uid="{05D403AD-986F-4505-8EB4-EFDCDED1F42F}"/>
    <cellStyle name="Millares 63 3 5" xfId="18683" xr:uid="{4CFA42BB-5E52-478E-8756-F4E6D3DE24C1}"/>
    <cellStyle name="Millares 63 3 6" xfId="8759" xr:uid="{A068489A-ED19-422E-836D-18CBEB0FCB77}"/>
    <cellStyle name="Millares 63 4" xfId="5855" xr:uid="{F4699389-8B62-4DC9-B50D-59D5BEC0BB19}"/>
    <cellStyle name="Millares 63 4 2" xfId="14104" xr:uid="{4FCAA599-4041-4549-A6D9-527A79DD492B}"/>
    <cellStyle name="Millares 63 4 3" xfId="11300" xr:uid="{BBE60FE3-CE36-4507-BC6F-39134AFFAE50}"/>
    <cellStyle name="Millares 63 4 4" xfId="16535" xr:uid="{C6C322D3-8EC6-430A-9FBE-8C7FE4EA3BB8}"/>
    <cellStyle name="Millares 63 4 5" xfId="18684" xr:uid="{EA767B44-DF10-42CC-81CE-3A5DE8DEBFE0}"/>
    <cellStyle name="Millares 63 4 6" xfId="8760" xr:uid="{D1BCBDC1-5E99-43EC-AA7A-B77E905C3FFA}"/>
    <cellStyle name="Millares 63 5" xfId="5856" xr:uid="{EB3FB595-8901-4615-AAA4-91F84E9834CF}"/>
    <cellStyle name="Millares 63 5 2" xfId="14105" xr:uid="{E790B4D8-C757-4539-B251-BFFE1A5D6492}"/>
    <cellStyle name="Millares 63 5 3" xfId="12610" xr:uid="{8243DF95-5F4B-4699-BD3E-78E130213821}"/>
    <cellStyle name="Millares 63 5 4" xfId="18685" xr:uid="{A098C42A-3FB8-4B7E-8D57-A649A2C59B35}"/>
    <cellStyle name="Millares 63 5 5" xfId="8761" xr:uid="{2C9A50F1-34E5-492F-9ABA-74B4E7B559E1}"/>
    <cellStyle name="Millares 63 6" xfId="7275" xr:uid="{86D2AA8F-4BCD-4474-B82A-D3F5FD9F31B3}"/>
    <cellStyle name="Millares 63 6 2" xfId="14106" xr:uid="{61DFFFE2-5FAC-4329-8127-18DC6AF5DF98}"/>
    <cellStyle name="Millares 63 6 3" xfId="20083" xr:uid="{39D5D6A6-E750-47FF-BFDC-47A3F90DB215}"/>
    <cellStyle name="Millares 63 6 4" xfId="8762" xr:uid="{BF3CA122-37FA-4055-81AE-E4C761229CF5}"/>
    <cellStyle name="Millares 63 7" xfId="8763" xr:uid="{0925FAF0-9FF2-47F9-A82F-687466E647B5}"/>
    <cellStyle name="Millares 63 7 2" xfId="14107" xr:uid="{B731F0C1-48BE-42A6-B073-C1562D3F7BFB}"/>
    <cellStyle name="Millares 63 8" xfId="14096" xr:uid="{4FFA7457-3A2D-4CE1-A1A8-5E7C2F4CA548}"/>
    <cellStyle name="Millares 63 9" xfId="11295" xr:uid="{F07EB019-894A-4EBB-84B4-A3887C07216C}"/>
    <cellStyle name="Millares 64" xfId="5857" xr:uid="{EE840EA2-18C1-467D-BA5B-9F24A11F21DC}"/>
    <cellStyle name="Millares 64 10" xfId="16536" xr:uid="{34392F64-BF06-4A17-A15B-9E2AEF9FE252}"/>
    <cellStyle name="Millares 64 11" xfId="18686" xr:uid="{C01EAB3D-E2E8-4849-A5F9-DA18BB8AEDD4}"/>
    <cellStyle name="Millares 64 12" xfId="8764" xr:uid="{D980D9A4-9F5A-4C5D-8531-736B4D8CD7AF}"/>
    <cellStyle name="Millares 64 2" xfId="5858" xr:uid="{57D0C0D1-048D-40F9-BA6C-309783092834}"/>
    <cellStyle name="Millares 64 2 10" xfId="18687" xr:uid="{65228E48-BC76-47E1-9FF7-A8CAAF781A59}"/>
    <cellStyle name="Millares 64 2 11" xfId="8765" xr:uid="{C43CAC57-3221-41A3-9CEC-265BF85D03AB}"/>
    <cellStyle name="Millares 64 2 2" xfId="5859" xr:uid="{B880AA5D-09C3-49A4-B18F-7472CF20B067}"/>
    <cellStyle name="Millares 64 2 2 2" xfId="14110" xr:uid="{BC41C462-875C-4E41-84DD-3AF64EE7338C}"/>
    <cellStyle name="Millares 64 2 2 3" xfId="11303" xr:uid="{AAB1D63A-5A71-4EB5-9F9E-42373ABF087E}"/>
    <cellStyle name="Millares 64 2 2 4" xfId="16538" xr:uid="{86D380C3-1D04-4531-9E65-2CC720A8F794}"/>
    <cellStyle name="Millares 64 2 2 5" xfId="18688" xr:uid="{E4234006-6416-4DD7-B07C-C5F62349FB36}"/>
    <cellStyle name="Millares 64 2 2 6" xfId="8766" xr:uid="{1E6DAEBD-D175-4902-B86C-F2ED38E1266B}"/>
    <cellStyle name="Millares 64 2 3" xfId="5860" xr:uid="{3B8746F3-56E6-4C85-BD3B-122946595CCB}"/>
    <cellStyle name="Millares 64 2 3 2" xfId="14111" xr:uid="{F97C1E1A-162C-4A2B-B260-1A8C1CEEBC73}"/>
    <cellStyle name="Millares 64 2 3 3" xfId="11304" xr:uid="{75C17CAF-403C-42F2-ABDD-0611D898D13F}"/>
    <cellStyle name="Millares 64 2 3 4" xfId="16539" xr:uid="{38DFB8C8-CBB9-47D9-9688-2C39630C94ED}"/>
    <cellStyle name="Millares 64 2 3 5" xfId="18689" xr:uid="{819765A4-DD72-40C5-8019-2F87E91A4B1F}"/>
    <cellStyle name="Millares 64 2 3 6" xfId="8767" xr:uid="{50475BCF-CF56-475A-9747-FCA899261B68}"/>
    <cellStyle name="Millares 64 2 4" xfId="5861" xr:uid="{F85D5A17-CE2C-4A15-B686-4BF8431DC00A}"/>
    <cellStyle name="Millares 64 2 4 2" xfId="14112" xr:uid="{3701ADEB-86E9-4723-A318-F5E50137C5FC}"/>
    <cellStyle name="Millares 64 2 4 3" xfId="12613" xr:uid="{30A32519-1C45-42C9-B603-BCB6B969F7D4}"/>
    <cellStyle name="Millares 64 2 4 4" xfId="18690" xr:uid="{7C7B5147-1151-4DF9-B81C-E56AD6106E66}"/>
    <cellStyle name="Millares 64 2 4 5" xfId="8768" xr:uid="{5CCBF512-EF47-439F-BF22-95227CFD85A7}"/>
    <cellStyle name="Millares 64 2 5" xfId="7405" xr:uid="{052A6510-07E4-4BEB-903C-F99890AD846B}"/>
    <cellStyle name="Millares 64 2 5 2" xfId="14113" xr:uid="{0A274225-260A-4A1E-AAA6-0EE9BF3B9532}"/>
    <cellStyle name="Millares 64 2 5 3" xfId="20185" xr:uid="{C7082519-91CF-4DA9-828C-37145B749F60}"/>
    <cellStyle name="Millares 64 2 5 4" xfId="8769" xr:uid="{9A95D46E-9AE5-491F-99A6-882E7A049555}"/>
    <cellStyle name="Millares 64 2 6" xfId="8770" xr:uid="{6A8FE3E8-EC3B-4BD3-BB2C-939B9BDD4C38}"/>
    <cellStyle name="Millares 64 2 6 2" xfId="14114" xr:uid="{9C75CA5D-5F4C-48A2-967D-6C3E7D5E0726}"/>
    <cellStyle name="Millares 64 2 7" xfId="14109" xr:uid="{C365191D-7850-4E0D-9E12-38E7475B327E}"/>
    <cellStyle name="Millares 64 2 8" xfId="11302" xr:uid="{83947B13-71D4-4463-B1A3-576F2D79FEDF}"/>
    <cellStyle name="Millares 64 2 9" xfId="16537" xr:uid="{09EF32CA-A1D8-4937-AB4D-49D8C5AF02A7}"/>
    <cellStyle name="Millares 64 3" xfId="5862" xr:uid="{CDF94175-DCD9-4832-A141-A8E1DCD2319B}"/>
    <cellStyle name="Millares 64 3 2" xfId="14115" xr:uid="{44E26A11-974E-44B9-902F-61E75ADE9174}"/>
    <cellStyle name="Millares 64 3 3" xfId="11305" xr:uid="{25526268-CB12-42B3-899D-7AA77E1A488B}"/>
    <cellStyle name="Millares 64 3 4" xfId="16540" xr:uid="{3A8DE83A-4E0E-46FE-8E20-44E3C42734C5}"/>
    <cellStyle name="Millares 64 3 5" xfId="18691" xr:uid="{7EEE4E7D-FAE4-4A8A-B8B6-BD33E742AC2D}"/>
    <cellStyle name="Millares 64 3 6" xfId="8771" xr:uid="{4A2CAA68-0767-40A8-8614-EAF0F41A9542}"/>
    <cellStyle name="Millares 64 4" xfId="5863" xr:uid="{ACCE2342-8D8D-4B48-8C13-6DDAEA159431}"/>
    <cellStyle name="Millares 64 4 2" xfId="14116" xr:uid="{4AD709F0-CF4A-471E-A53D-73346482F565}"/>
    <cellStyle name="Millares 64 4 3" xfId="11306" xr:uid="{AE8AC2EB-99EB-4E6B-AB7E-7A5C8D2CB064}"/>
    <cellStyle name="Millares 64 4 4" xfId="16541" xr:uid="{1C0610BA-1021-40A1-8D21-A1DB276EFC84}"/>
    <cellStyle name="Millares 64 4 5" xfId="18692" xr:uid="{D311F6F5-5CC3-4674-ABC0-5EB3845316F6}"/>
    <cellStyle name="Millares 64 4 6" xfId="8772" xr:uid="{A4597770-D6CF-42AB-AC1B-CA20D1B03B10}"/>
    <cellStyle name="Millares 64 5" xfId="5864" xr:uid="{8155D30D-9B1C-4A92-9E4C-2FE8DE1C0B90}"/>
    <cellStyle name="Millares 64 5 2" xfId="14117" xr:uid="{CE94CF14-21DD-4A6C-A9A1-92624E079819}"/>
    <cellStyle name="Millares 64 5 3" xfId="12612" xr:uid="{4246D131-96B7-4684-8CB0-BF9932E57B52}"/>
    <cellStyle name="Millares 64 5 4" xfId="18693" xr:uid="{353BDE7C-7AAF-454F-BEFC-FB17A0ECE681}"/>
    <cellStyle name="Millares 64 5 5" xfId="8773" xr:uid="{9006A737-DDFF-4F4C-94AF-6259730C0E2D}"/>
    <cellStyle name="Millares 64 6" xfId="7276" xr:uid="{58F4CAAB-FC41-4900-A163-616872B9FF3C}"/>
    <cellStyle name="Millares 64 6 2" xfId="14118" xr:uid="{E855EE49-DFEB-4AA7-8810-84B10BD3D2EA}"/>
    <cellStyle name="Millares 64 6 3" xfId="20084" xr:uid="{27607BE3-5967-4717-B5C2-2F99373720B8}"/>
    <cellStyle name="Millares 64 6 4" xfId="8774" xr:uid="{F5AEDBF2-C344-465C-AC28-B233BA459C06}"/>
    <cellStyle name="Millares 64 7" xfId="8775" xr:uid="{6C4AABFE-06F2-462D-9437-A55E7910401F}"/>
    <cellStyle name="Millares 64 7 2" xfId="14119" xr:uid="{9D8EAD29-4A37-45DA-895A-A9CACABF651E}"/>
    <cellStyle name="Millares 64 8" xfId="14108" xr:uid="{508D56DD-1910-42BA-B6FD-A51770B31296}"/>
    <cellStyle name="Millares 64 9" xfId="11301" xr:uid="{406D5B11-A622-43E5-B9AD-D2CCF88DF808}"/>
    <cellStyle name="Millares 65" xfId="5865" xr:uid="{EFBDB5F7-652A-4E30-8C9F-158F1978390C}"/>
    <cellStyle name="Millares 65 10" xfId="16542" xr:uid="{B00C4D45-2828-4642-9A3E-C692633A15E7}"/>
    <cellStyle name="Millares 65 11" xfId="18694" xr:uid="{44075216-71BF-4D76-BAA1-A93301B2714A}"/>
    <cellStyle name="Millares 65 12" xfId="8776" xr:uid="{91AA709C-A82C-4E6F-BA4E-7B4BE444A6DF}"/>
    <cellStyle name="Millares 65 2" xfId="5866" xr:uid="{F86D42E3-1253-40F7-B0D6-87C9A0ACC03F}"/>
    <cellStyle name="Millares 65 2 10" xfId="18695" xr:uid="{15D07CF7-099D-4080-B912-9FD1B4CBDCFD}"/>
    <cellStyle name="Millares 65 2 11" xfId="8777" xr:uid="{8CF488C1-4EA3-40CD-B11A-0E528032039A}"/>
    <cellStyle name="Millares 65 2 2" xfId="5867" xr:uid="{21A370CE-56DA-464B-AF21-5ACD0E2C467B}"/>
    <cellStyle name="Millares 65 2 2 2" xfId="14122" xr:uid="{82D4B709-F814-4F00-A441-4001F3C6655C}"/>
    <cellStyle name="Millares 65 2 2 3" xfId="11309" xr:uid="{D15AA66A-A845-49D1-8768-E09487DE8509}"/>
    <cellStyle name="Millares 65 2 2 4" xfId="16544" xr:uid="{69826686-422F-4FF9-B9F5-B78F0791FDF3}"/>
    <cellStyle name="Millares 65 2 2 5" xfId="18696" xr:uid="{61C88271-234B-4BBA-83F3-E654FEB38E4B}"/>
    <cellStyle name="Millares 65 2 2 6" xfId="8778" xr:uid="{18C78BFA-7C05-4E5D-A876-B852FE1F5C28}"/>
    <cellStyle name="Millares 65 2 3" xfId="5868" xr:uid="{50E5E4A1-146E-4368-86EC-563DF32E0377}"/>
    <cellStyle name="Millares 65 2 3 2" xfId="14123" xr:uid="{7979FC19-1B5E-46A7-B849-FFBB79B32591}"/>
    <cellStyle name="Millares 65 2 3 3" xfId="11310" xr:uid="{33BA2BF0-B957-4FA4-98BD-062270A86B7A}"/>
    <cellStyle name="Millares 65 2 3 4" xfId="16545" xr:uid="{61805768-F765-4D13-9FA0-A0617E51B700}"/>
    <cellStyle name="Millares 65 2 3 5" xfId="18697" xr:uid="{53D5C311-2CFE-489A-B35A-1D6F45D9978A}"/>
    <cellStyle name="Millares 65 2 3 6" xfId="8779" xr:uid="{23A33B39-0AE9-483D-8741-FDFE87704D6F}"/>
    <cellStyle name="Millares 65 2 4" xfId="5869" xr:uid="{123CD60C-C389-4771-940F-0EA065FA1464}"/>
    <cellStyle name="Millares 65 2 4 2" xfId="14124" xr:uid="{1490A746-9530-49D7-A6CE-F5C0BE59EB51}"/>
    <cellStyle name="Millares 65 2 4 3" xfId="12615" xr:uid="{8E1BFD2C-F757-4A5A-B571-75860466B949}"/>
    <cellStyle name="Millares 65 2 4 4" xfId="18698" xr:uid="{9937A507-D458-4FC3-B4C8-4B26C9B18D66}"/>
    <cellStyle name="Millares 65 2 4 5" xfId="8780" xr:uid="{536BBA9D-87E7-41DA-AFC6-165643F07A74}"/>
    <cellStyle name="Millares 65 2 5" xfId="7406" xr:uid="{8E5D2245-0835-4989-86EE-63E1C00D8C4F}"/>
    <cellStyle name="Millares 65 2 5 2" xfId="14125" xr:uid="{7C50C460-F12C-4499-B545-3F6D3C03997D}"/>
    <cellStyle name="Millares 65 2 5 3" xfId="20186" xr:uid="{C6B634DF-8DAA-4154-91D6-6B8149E02F67}"/>
    <cellStyle name="Millares 65 2 5 4" xfId="8781" xr:uid="{93F10578-8EAB-41D4-B8A1-542459C0F899}"/>
    <cellStyle name="Millares 65 2 6" xfId="8782" xr:uid="{5BA1EAEA-8837-4937-9A5C-F950E60C60B0}"/>
    <cellStyle name="Millares 65 2 6 2" xfId="14126" xr:uid="{498D9852-00AA-43DD-AEF6-2FDD1CF7B674}"/>
    <cellStyle name="Millares 65 2 7" xfId="14121" xr:uid="{C4CFFBBD-92F5-45C9-9CA5-9B1EC7A730E3}"/>
    <cellStyle name="Millares 65 2 8" xfId="11308" xr:uid="{86AE08FE-E7B4-422B-ACB2-5341102B19D0}"/>
    <cellStyle name="Millares 65 2 9" xfId="16543" xr:uid="{22665C91-E56E-4EB1-8872-DFF68E79BEB7}"/>
    <cellStyle name="Millares 65 3" xfId="5870" xr:uid="{66AC76D9-F4DF-4EA8-B170-9E04012A2B49}"/>
    <cellStyle name="Millares 65 3 2" xfId="14127" xr:uid="{62379B7C-86AE-4708-BFA8-C395B5F7B0CD}"/>
    <cellStyle name="Millares 65 3 3" xfId="11311" xr:uid="{4988B69C-2DEB-4A81-9088-1AFB6343F4AA}"/>
    <cellStyle name="Millares 65 3 4" xfId="16546" xr:uid="{07FD2EF7-5F85-43E4-B1E5-CFF7BE86A527}"/>
    <cellStyle name="Millares 65 3 5" xfId="18699" xr:uid="{F3BF2ADF-B986-44CA-91BA-0BF0F9BD7013}"/>
    <cellStyle name="Millares 65 3 6" xfId="8783" xr:uid="{9FDE894D-F575-4573-A085-0925613642B1}"/>
    <cellStyle name="Millares 65 4" xfId="5871" xr:uid="{E48A43B2-39E8-426C-9741-EF67ACB78329}"/>
    <cellStyle name="Millares 65 4 2" xfId="14128" xr:uid="{348B3A0E-8E97-47D8-9434-DF35B6F66157}"/>
    <cellStyle name="Millares 65 4 3" xfId="11312" xr:uid="{E50E968E-D387-4F01-ADEB-9C231E1DE6DA}"/>
    <cellStyle name="Millares 65 4 4" xfId="16547" xr:uid="{F62658AE-6EC1-4D1B-B9B8-46F52FE21749}"/>
    <cellStyle name="Millares 65 4 5" xfId="18700" xr:uid="{39B24D92-2691-4656-9CE6-6018ED4F4B85}"/>
    <cellStyle name="Millares 65 4 6" xfId="8784" xr:uid="{87FD1A91-B449-4C8B-9196-4798ABF751FC}"/>
    <cellStyle name="Millares 65 5" xfId="5872" xr:uid="{4E91E6CB-C591-45BC-9670-658AF7DF19D4}"/>
    <cellStyle name="Millares 65 5 2" xfId="14129" xr:uid="{EE007FE9-92BC-42B2-A743-6303FE2675AF}"/>
    <cellStyle name="Millares 65 5 3" xfId="12614" xr:uid="{D35F2A6F-4FE4-42CE-A3CB-0B62A1F1A648}"/>
    <cellStyle name="Millares 65 5 4" xfId="18701" xr:uid="{F728EF53-9CD2-48B3-B347-152480985D19}"/>
    <cellStyle name="Millares 65 5 5" xfId="8785" xr:uid="{70395360-4F25-483F-988A-CA32907C5CB1}"/>
    <cellStyle name="Millares 65 6" xfId="7277" xr:uid="{6C2CB2F6-2901-4C24-AAC1-C30800FEE885}"/>
    <cellStyle name="Millares 65 6 2" xfId="14130" xr:uid="{2384A802-8EC0-4BF8-8478-970CA1C528A8}"/>
    <cellStyle name="Millares 65 6 3" xfId="20085" xr:uid="{BE34511C-00C6-44AC-9A96-3A122AA884BC}"/>
    <cellStyle name="Millares 65 6 4" xfId="8786" xr:uid="{98C85920-731E-4975-AE41-AFE9B927432C}"/>
    <cellStyle name="Millares 65 7" xfId="8787" xr:uid="{D90857CA-4F07-4EC2-B9DB-F473FC254C62}"/>
    <cellStyle name="Millares 65 7 2" xfId="14131" xr:uid="{6DBA4DCF-3A2F-4EDF-8AD7-4308B17AF686}"/>
    <cellStyle name="Millares 65 8" xfId="14120" xr:uid="{2E6320B7-6AD0-4656-8279-385796B8BBBB}"/>
    <cellStyle name="Millares 65 9" xfId="11307" xr:uid="{0E64BB91-0B2B-41A0-9998-683870C9A507}"/>
    <cellStyle name="Millares 654 2 2" xfId="679" xr:uid="{2F1E93CB-6F57-49FF-BD0C-AEA53CED1700}"/>
    <cellStyle name="Millares 656" xfId="689" xr:uid="{821079DC-A139-43F4-8985-AC865F4C2C27}"/>
    <cellStyle name="Millares 657" xfId="682" xr:uid="{792CFB23-A4F5-4BA4-9B56-1475C1BE4224}"/>
    <cellStyle name="Millares 66" xfId="5873" xr:uid="{BAB1E99B-5CBB-4C0B-800B-3600BCD08432}"/>
    <cellStyle name="Millares 66 10" xfId="16548" xr:uid="{2F6F4D4C-7219-491F-B895-CC8078861399}"/>
    <cellStyle name="Millares 66 11" xfId="18702" xr:uid="{D1C9FF77-F15F-45AD-85D4-AF8FFA7479EB}"/>
    <cellStyle name="Millares 66 12" xfId="8788" xr:uid="{8E48C76F-4E21-48FB-8B50-B54DA7A04777}"/>
    <cellStyle name="Millares 66 2" xfId="5874" xr:uid="{EB2BEFEB-E944-429A-B003-463ED480BE39}"/>
    <cellStyle name="Millares 66 2 10" xfId="18703" xr:uid="{D3FDD500-4C2A-4821-8FDB-C6D8C4D931B2}"/>
    <cellStyle name="Millares 66 2 11" xfId="8789" xr:uid="{8A293510-AA80-4AC1-B38F-35705EAB2407}"/>
    <cellStyle name="Millares 66 2 2" xfId="5875" xr:uid="{43DEE099-7A68-4F8D-9BF8-DCA6D5B1EB2C}"/>
    <cellStyle name="Millares 66 2 2 2" xfId="14134" xr:uid="{E49CCDCC-6DF6-42BC-BC6D-0182384DCE9A}"/>
    <cellStyle name="Millares 66 2 2 3" xfId="11315" xr:uid="{ADF85FF2-A88E-400A-8317-F22C6042CCFA}"/>
    <cellStyle name="Millares 66 2 2 4" xfId="16550" xr:uid="{AA743063-0119-43E5-895B-7344AD1D81F4}"/>
    <cellStyle name="Millares 66 2 2 5" xfId="18704" xr:uid="{0D30AE77-82F6-4E7F-A6F5-9C3AD3DD0E9A}"/>
    <cellStyle name="Millares 66 2 2 6" xfId="8790" xr:uid="{76D75E65-BE1A-4B7F-AB76-CBC11EA12A6D}"/>
    <cellStyle name="Millares 66 2 3" xfId="5876" xr:uid="{DAD926B1-1F8C-4D92-BA3F-8B35006DD553}"/>
    <cellStyle name="Millares 66 2 3 2" xfId="14135" xr:uid="{58F6D962-306A-4767-BFD7-125530DF12B1}"/>
    <cellStyle name="Millares 66 2 3 3" xfId="11316" xr:uid="{6B3DA544-DD2E-4A24-8D3E-926BCF44B38A}"/>
    <cellStyle name="Millares 66 2 3 4" xfId="16551" xr:uid="{3A8EEA37-D970-4965-B720-8C5B76CA1D9E}"/>
    <cellStyle name="Millares 66 2 3 5" xfId="18705" xr:uid="{4F673AC8-51F2-4AC8-BB13-A9DBBFD30447}"/>
    <cellStyle name="Millares 66 2 3 6" xfId="8791" xr:uid="{1355A558-CF3D-4EE6-95D3-A073E19EF07B}"/>
    <cellStyle name="Millares 66 2 4" xfId="5877" xr:uid="{2F94B5F1-F6B0-42E7-BDB0-074BB184FFDB}"/>
    <cellStyle name="Millares 66 2 4 2" xfId="14136" xr:uid="{EB38C73F-2E65-496E-8C01-94E24FDB3DDC}"/>
    <cellStyle name="Millares 66 2 4 3" xfId="12617" xr:uid="{1BD425F9-5802-4046-A10C-CE34ECD7CB6D}"/>
    <cellStyle name="Millares 66 2 4 4" xfId="18706" xr:uid="{1106B88B-6BF2-4C9B-BA29-C3516991621B}"/>
    <cellStyle name="Millares 66 2 4 5" xfId="8792" xr:uid="{378D76E7-F5CA-4F69-984C-DF993DB695BE}"/>
    <cellStyle name="Millares 66 2 5" xfId="7407" xr:uid="{BF680829-A782-410D-8317-6686F55EB139}"/>
    <cellStyle name="Millares 66 2 5 2" xfId="14137" xr:uid="{3A0CE2D1-1A6E-4110-B205-A0A460D7F0AC}"/>
    <cellStyle name="Millares 66 2 5 3" xfId="20187" xr:uid="{9E97AB2D-BDA0-4C99-AAAA-DA2190719472}"/>
    <cellStyle name="Millares 66 2 5 4" xfId="8793" xr:uid="{0897930D-5D75-4015-A885-999EB0B5FD86}"/>
    <cellStyle name="Millares 66 2 6" xfId="8794" xr:uid="{F2BFB1E3-699C-4626-9BCE-4D7AE767911B}"/>
    <cellStyle name="Millares 66 2 6 2" xfId="14138" xr:uid="{3CD06D74-B05F-492D-8373-F36ECFCADC2E}"/>
    <cellStyle name="Millares 66 2 7" xfId="14133" xr:uid="{F9D7C1F3-0570-4ABC-9943-F59BD8399CF4}"/>
    <cellStyle name="Millares 66 2 8" xfId="11314" xr:uid="{EE765D0F-49A8-4B77-A7C2-EBDC8577A8D2}"/>
    <cellStyle name="Millares 66 2 9" xfId="16549" xr:uid="{A638B4C5-4F16-450B-9C17-310918E83540}"/>
    <cellStyle name="Millares 66 3" xfId="5878" xr:uid="{B126C34A-0FB8-4D0F-9D0B-087B05B90EB3}"/>
    <cellStyle name="Millares 66 3 2" xfId="14139" xr:uid="{D3DAB689-1AA2-4F53-8F89-65E39155C164}"/>
    <cellStyle name="Millares 66 3 3" xfId="11317" xr:uid="{3FC5F4FE-B749-4B0E-A853-65940152B814}"/>
    <cellStyle name="Millares 66 3 4" xfId="16552" xr:uid="{ABF8D117-D1D8-4134-8B4E-2FC7CC212257}"/>
    <cellStyle name="Millares 66 3 5" xfId="18707" xr:uid="{9EA84564-FE0C-4E09-9BE9-7CD9089C6C39}"/>
    <cellStyle name="Millares 66 3 6" xfId="8795" xr:uid="{6C6A1305-0BC0-4E5A-AE2E-B14158CE5DC6}"/>
    <cellStyle name="Millares 66 4" xfId="5879" xr:uid="{C908B622-A695-4C3D-9FB6-8CDDA9CC0DC0}"/>
    <cellStyle name="Millares 66 4 2" xfId="14140" xr:uid="{E78B33E8-5A72-4D9C-ABEB-A51414761018}"/>
    <cellStyle name="Millares 66 4 3" xfId="11318" xr:uid="{E904B180-57AE-477B-BE2C-BA9C4B475F1F}"/>
    <cellStyle name="Millares 66 4 4" xfId="16553" xr:uid="{131832CB-FF49-4A8C-BC45-FF474B77AC90}"/>
    <cellStyle name="Millares 66 4 5" xfId="18708" xr:uid="{2F711A05-068A-4AC7-80D4-9DC3D72422B1}"/>
    <cellStyle name="Millares 66 4 6" xfId="8796" xr:uid="{466CD74C-0631-414D-B07B-4CB9905841A1}"/>
    <cellStyle name="Millares 66 5" xfId="5880" xr:uid="{47B567F6-2447-48A8-89BF-774672CCB5EC}"/>
    <cellStyle name="Millares 66 5 2" xfId="14141" xr:uid="{F2F6B449-F57C-42DC-B330-72EEAC7EC46F}"/>
    <cellStyle name="Millares 66 5 3" xfId="12616" xr:uid="{DC7DDE93-F4D1-4FAF-813E-0C69C2B867CD}"/>
    <cellStyle name="Millares 66 5 4" xfId="18709" xr:uid="{51548B7E-F64E-4021-B793-7259053DCA07}"/>
    <cellStyle name="Millares 66 5 5" xfId="8797" xr:uid="{49C64B8E-666B-491E-B8ED-D9C289C0D10F}"/>
    <cellStyle name="Millares 66 6" xfId="7278" xr:uid="{E59C5A52-52F3-4F15-AC60-C801072E21BC}"/>
    <cellStyle name="Millares 66 6 2" xfId="14142" xr:uid="{CE376C85-064E-4A15-955A-3160B6FF1951}"/>
    <cellStyle name="Millares 66 6 3" xfId="20086" xr:uid="{EA5617A6-F8FE-4B12-9293-EB7246643C35}"/>
    <cellStyle name="Millares 66 6 4" xfId="8798" xr:uid="{F32B0F96-B665-427C-B77F-62EFA1790F32}"/>
    <cellStyle name="Millares 66 7" xfId="8799" xr:uid="{4EEF1D14-3244-489E-9A6C-8F9B304EE8A3}"/>
    <cellStyle name="Millares 66 7 2" xfId="14143" xr:uid="{50A5F690-4AFD-43D0-BC09-77F212BFBBB8}"/>
    <cellStyle name="Millares 66 8" xfId="14132" xr:uid="{B22C4106-49FE-4027-966A-B7ACC6E1FD75}"/>
    <cellStyle name="Millares 66 9" xfId="11313" xr:uid="{700126D7-FFA3-4113-99B8-3BD1D443CB8D}"/>
    <cellStyle name="Millares 67" xfId="5881" xr:uid="{E76D37CF-F28B-4854-87EA-04A42E698D7C}"/>
    <cellStyle name="Millares 67 10" xfId="16554" xr:uid="{B4DDC821-80A4-4D33-B6B6-513B1D4CB434}"/>
    <cellStyle name="Millares 67 11" xfId="18710" xr:uid="{77CDECC0-6E45-4CA4-BA24-F15280281810}"/>
    <cellStyle name="Millares 67 12" xfId="8800" xr:uid="{B08085AD-B650-4B5A-8698-2B90F67CB27D}"/>
    <cellStyle name="Millares 67 2" xfId="5882" xr:uid="{F0683729-6A92-4CBC-B939-F4B2320933A3}"/>
    <cellStyle name="Millares 67 2 10" xfId="18711" xr:uid="{502162E0-335C-4953-A349-83BF1ADBBD74}"/>
    <cellStyle name="Millares 67 2 11" xfId="8801" xr:uid="{3B11E11A-47A4-4D4B-9484-40C04579C1D9}"/>
    <cellStyle name="Millares 67 2 2" xfId="5883" xr:uid="{C3DB510F-DDB1-48D7-9DC0-3DD0768DF051}"/>
    <cellStyle name="Millares 67 2 2 2" xfId="14146" xr:uid="{7526187C-078C-4F56-8F32-6439685A0D38}"/>
    <cellStyle name="Millares 67 2 2 3" xfId="11321" xr:uid="{5EE332FF-DD4F-428E-A301-CACBCE9102B8}"/>
    <cellStyle name="Millares 67 2 2 4" xfId="16556" xr:uid="{A79B991A-B567-47D6-8284-F74432674654}"/>
    <cellStyle name="Millares 67 2 2 5" xfId="18712" xr:uid="{C36BA3FE-B496-4C60-9A7D-9A2BA56B8381}"/>
    <cellStyle name="Millares 67 2 2 6" xfId="8802" xr:uid="{1CCB710D-29A2-4E27-858D-CF2BB4B0CDA8}"/>
    <cellStyle name="Millares 67 2 3" xfId="5884" xr:uid="{6A941C16-B108-49F0-87BF-13C50BD798E8}"/>
    <cellStyle name="Millares 67 2 3 2" xfId="14147" xr:uid="{B04B1883-818D-44B7-9CAD-79BD2330711E}"/>
    <cellStyle name="Millares 67 2 3 3" xfId="11322" xr:uid="{60BF293F-148B-489C-8A32-5B02652E69B7}"/>
    <cellStyle name="Millares 67 2 3 4" xfId="16557" xr:uid="{EA4FF04A-F0A1-401D-8606-402544827766}"/>
    <cellStyle name="Millares 67 2 3 5" xfId="18713" xr:uid="{A17F95F5-3AC2-4242-99DA-7E47945BD3BE}"/>
    <cellStyle name="Millares 67 2 3 6" xfId="8803" xr:uid="{8519F3C0-C5AB-4D6B-A681-80AFC7D11FFE}"/>
    <cellStyle name="Millares 67 2 4" xfId="5885" xr:uid="{759964BB-DECA-4530-866E-F68471E3574E}"/>
    <cellStyle name="Millares 67 2 4 2" xfId="14148" xr:uid="{EB6F808F-07A4-4D6E-ACD9-1BD2325D53FE}"/>
    <cellStyle name="Millares 67 2 4 3" xfId="12619" xr:uid="{5376BE84-B13D-443F-9685-5413BA03772D}"/>
    <cellStyle name="Millares 67 2 4 4" xfId="18714" xr:uid="{70D17299-5042-48A2-9890-775E63396634}"/>
    <cellStyle name="Millares 67 2 4 5" xfId="8804" xr:uid="{8786384D-FB8A-46D0-9656-4D865D2524A4}"/>
    <cellStyle name="Millares 67 2 5" xfId="7408" xr:uid="{C7E7CF76-71C8-4B48-A0C7-210645FB98FF}"/>
    <cellStyle name="Millares 67 2 5 2" xfId="14149" xr:uid="{8A2DAB0C-2F39-4BD2-B998-D1369E683D49}"/>
    <cellStyle name="Millares 67 2 5 3" xfId="20188" xr:uid="{78B7D6CA-D2BC-4290-BA30-045E17E6F61B}"/>
    <cellStyle name="Millares 67 2 5 4" xfId="8805" xr:uid="{2A08D38C-BE84-475F-9B33-F48996A8EEA6}"/>
    <cellStyle name="Millares 67 2 6" xfId="8806" xr:uid="{29A5F2ED-A3B0-4433-9A6D-A0FA99536D51}"/>
    <cellStyle name="Millares 67 2 6 2" xfId="14150" xr:uid="{561F741A-AA2C-45E5-A147-D1C481A84394}"/>
    <cellStyle name="Millares 67 2 7" xfId="14145" xr:uid="{63A09446-880B-46ED-A931-D5837DC6DFFA}"/>
    <cellStyle name="Millares 67 2 8" xfId="11320" xr:uid="{7727FAF3-F97C-4250-B39B-4941E2A38E4A}"/>
    <cellStyle name="Millares 67 2 9" xfId="16555" xr:uid="{0EC9D583-974D-42B9-AEA2-33ED201E85ED}"/>
    <cellStyle name="Millares 67 3" xfId="5886" xr:uid="{DE43BE5F-A9CC-4CFA-8F1B-5328D4D55F83}"/>
    <cellStyle name="Millares 67 3 2" xfId="14151" xr:uid="{481F64F1-271B-4875-9C71-81A03AC21A8A}"/>
    <cellStyle name="Millares 67 3 3" xfId="11323" xr:uid="{BA9C6D0B-F011-4D02-B268-2AFC7CEDD258}"/>
    <cellStyle name="Millares 67 3 4" xfId="16558" xr:uid="{4F937377-7793-48B7-9F56-C3BF73635739}"/>
    <cellStyle name="Millares 67 3 5" xfId="18715" xr:uid="{F401EC81-B16F-4B12-841E-15B3D32B0CE2}"/>
    <cellStyle name="Millares 67 3 6" xfId="8807" xr:uid="{B3FE65E0-775B-4864-A7DF-64BF272D94AF}"/>
    <cellStyle name="Millares 67 4" xfId="5887" xr:uid="{1117414D-159E-40FA-8585-D553F2B158A2}"/>
    <cellStyle name="Millares 67 4 2" xfId="14152" xr:uid="{7F89F94D-F124-4811-B77E-7F2C51391923}"/>
    <cellStyle name="Millares 67 4 3" xfId="11324" xr:uid="{225F1FE1-B44A-45F2-9408-E10E28C5D8C7}"/>
    <cellStyle name="Millares 67 4 4" xfId="16559" xr:uid="{67F022EC-0F9C-457E-B889-05F81E38C662}"/>
    <cellStyle name="Millares 67 4 5" xfId="18716" xr:uid="{49C6C135-5D88-47BC-8534-869F93288614}"/>
    <cellStyle name="Millares 67 4 6" xfId="8808" xr:uid="{EAFFFD4D-95EB-4A9E-A8AE-DEF48616BA58}"/>
    <cellStyle name="Millares 67 5" xfId="5888" xr:uid="{4014D582-03CF-4184-9291-15556E14836E}"/>
    <cellStyle name="Millares 67 5 2" xfId="14153" xr:uid="{56370EE7-5995-459B-82E7-4F4F0BA980DD}"/>
    <cellStyle name="Millares 67 5 3" xfId="12618" xr:uid="{81128468-B7D5-49E2-93CF-E3D0E1F907E3}"/>
    <cellStyle name="Millares 67 5 4" xfId="18717" xr:uid="{DA021A6B-907A-4B90-9512-BB31E0E2F405}"/>
    <cellStyle name="Millares 67 5 5" xfId="8809" xr:uid="{B2147EEF-1FC6-42FA-9D26-30DB56CE6DFF}"/>
    <cellStyle name="Millares 67 6" xfId="7279" xr:uid="{54043A4E-C072-48BA-B312-870773B24A01}"/>
    <cellStyle name="Millares 67 6 2" xfId="14154" xr:uid="{CAE8854C-F0B9-4C97-A98A-2DEEBA246F79}"/>
    <cellStyle name="Millares 67 6 3" xfId="20087" xr:uid="{E04D5B76-3C9A-49DD-B799-8F2B6DE5CF98}"/>
    <cellStyle name="Millares 67 6 4" xfId="8810" xr:uid="{D4AF365B-3DF7-4137-A13C-C60A9FD14CD1}"/>
    <cellStyle name="Millares 67 7" xfId="8811" xr:uid="{D64807FF-9B45-42E8-AA9C-41BC479B528E}"/>
    <cellStyle name="Millares 67 7 2" xfId="14155" xr:uid="{423D2EC7-0AF7-4CC6-AAAD-33614BE0532F}"/>
    <cellStyle name="Millares 67 8" xfId="14144" xr:uid="{1E1E049E-F3E8-4A6B-BCF7-B324FE948739}"/>
    <cellStyle name="Millares 67 9" xfId="11319" xr:uid="{AD4EBDC2-32A3-45CF-AB54-CAC8403F2ED7}"/>
    <cellStyle name="Millares 68" xfId="5889" xr:uid="{4F5E9DBF-7D16-426F-BD49-E09F0E080923}"/>
    <cellStyle name="Millares 68 10" xfId="16560" xr:uid="{75B43A18-D99D-4BF7-BD9B-764339FA3E1C}"/>
    <cellStyle name="Millares 68 11" xfId="18718" xr:uid="{FAE2FD3D-9DBE-4E5F-A271-553565325C06}"/>
    <cellStyle name="Millares 68 12" xfId="8812" xr:uid="{346D4DC2-2A77-450C-BCAE-C08BE977EFB0}"/>
    <cellStyle name="Millares 68 2" xfId="5890" xr:uid="{E2ACA604-BC28-41B6-B49E-9A176F536A4E}"/>
    <cellStyle name="Millares 68 2 10" xfId="18719" xr:uid="{2BACF5B8-DF4C-4807-9867-E59C1D669380}"/>
    <cellStyle name="Millares 68 2 11" xfId="8813" xr:uid="{EE4D2499-474A-4D5A-95C2-52542E29EC9F}"/>
    <cellStyle name="Millares 68 2 2" xfId="5891" xr:uid="{C41AFC20-9F01-44B7-8624-49C327F6AB3C}"/>
    <cellStyle name="Millares 68 2 2 2" xfId="14158" xr:uid="{404FC607-D972-4F0C-8CD5-66AFFDBFBEB5}"/>
    <cellStyle name="Millares 68 2 2 3" xfId="11327" xr:uid="{B82DCA18-969D-4B43-B9C7-460D455D8687}"/>
    <cellStyle name="Millares 68 2 2 4" xfId="16562" xr:uid="{57D2E623-6B3C-4D6A-8DC6-EE851A36F75A}"/>
    <cellStyle name="Millares 68 2 2 5" xfId="18720" xr:uid="{B966548C-5A24-451E-BD77-7F984EE8DA98}"/>
    <cellStyle name="Millares 68 2 2 6" xfId="8814" xr:uid="{FCB30496-F730-482B-8755-07EBC36DDC28}"/>
    <cellStyle name="Millares 68 2 3" xfId="5892" xr:uid="{7CADE100-B824-422A-B39C-8D5D8E8A87A2}"/>
    <cellStyle name="Millares 68 2 3 2" xfId="14159" xr:uid="{1FFB8125-504E-4C64-BBD7-7F835B099973}"/>
    <cellStyle name="Millares 68 2 3 3" xfId="11328" xr:uid="{9CDAADE8-AF0D-4315-A08E-11271DE3A900}"/>
    <cellStyle name="Millares 68 2 3 4" xfId="16563" xr:uid="{F484B183-0E3A-41B1-890A-3C6303F36021}"/>
    <cellStyle name="Millares 68 2 3 5" xfId="18721" xr:uid="{6AE79456-CBCD-4170-98F6-042F84228D28}"/>
    <cellStyle name="Millares 68 2 3 6" xfId="8815" xr:uid="{5D791D34-3FE8-4B6B-B5BF-E930596950A9}"/>
    <cellStyle name="Millares 68 2 4" xfId="5893" xr:uid="{475C3511-CB8B-4F4C-8306-E4E00F4F8B7F}"/>
    <cellStyle name="Millares 68 2 4 2" xfId="14160" xr:uid="{2E26614E-27E3-495F-AB02-7D4C19FCE52C}"/>
    <cellStyle name="Millares 68 2 4 3" xfId="12621" xr:uid="{2C1ED40D-A9F1-4D2E-98D2-E64CF4DEEE68}"/>
    <cellStyle name="Millares 68 2 4 4" xfId="18722" xr:uid="{9B3A3EE5-BEA2-4583-97CB-F9F88F0E15CA}"/>
    <cellStyle name="Millares 68 2 4 5" xfId="8816" xr:uid="{B7D3B959-C07C-4A63-B538-0260046F096B}"/>
    <cellStyle name="Millares 68 2 5" xfId="7409" xr:uid="{5112E479-D095-4532-92E7-E71662C8495D}"/>
    <cellStyle name="Millares 68 2 5 2" xfId="14161" xr:uid="{C868C049-9815-4990-BC77-5A97C9D1F8B4}"/>
    <cellStyle name="Millares 68 2 5 3" xfId="20189" xr:uid="{13B53461-3CE0-4D6C-B663-AC9C2B6B26CE}"/>
    <cellStyle name="Millares 68 2 5 4" xfId="8817" xr:uid="{64331771-0999-45A9-A34D-135AD5AE21A7}"/>
    <cellStyle name="Millares 68 2 6" xfId="8818" xr:uid="{4405B794-837F-47DE-8EF6-FA5BC0B12CF6}"/>
    <cellStyle name="Millares 68 2 6 2" xfId="14162" xr:uid="{D72F6E20-735D-4DF9-BD02-5AFB0D496E58}"/>
    <cellStyle name="Millares 68 2 7" xfId="14157" xr:uid="{AEB22905-8B6E-4F61-8B72-FD8AC9A4441E}"/>
    <cellStyle name="Millares 68 2 8" xfId="11326" xr:uid="{23F06EC7-360F-4D8E-B57A-2FC275850804}"/>
    <cellStyle name="Millares 68 2 9" xfId="16561" xr:uid="{9EF8F77B-0390-47FD-995C-F495AC010746}"/>
    <cellStyle name="Millares 68 3" xfId="5894" xr:uid="{EEBC1882-3D6F-466B-B554-7294D822F214}"/>
    <cellStyle name="Millares 68 3 2" xfId="14163" xr:uid="{6E1931E6-14A7-4833-B815-84189D971A25}"/>
    <cellStyle name="Millares 68 3 3" xfId="11329" xr:uid="{E7550B6E-C322-4C21-A504-B8FE8DA62FFD}"/>
    <cellStyle name="Millares 68 3 4" xfId="16564" xr:uid="{95A2D563-C227-4345-9AE8-B77D70CB55E9}"/>
    <cellStyle name="Millares 68 3 5" xfId="18723" xr:uid="{137D312E-97D8-413C-8CE1-81AB5CD59288}"/>
    <cellStyle name="Millares 68 3 6" xfId="8819" xr:uid="{CC446AA2-A8F8-4741-BFC0-3834F399A9B4}"/>
    <cellStyle name="Millares 68 4" xfId="5895" xr:uid="{5428D37C-91AB-4DB1-8A3D-2A2E963AF7AB}"/>
    <cellStyle name="Millares 68 4 2" xfId="14164" xr:uid="{33A75BDE-CF40-43B8-9039-6ADB39815C5C}"/>
    <cellStyle name="Millares 68 4 3" xfId="11330" xr:uid="{CEFB773E-928E-4A3E-B570-C111CECB7D85}"/>
    <cellStyle name="Millares 68 4 4" xfId="16565" xr:uid="{4C9E5B74-4CA8-4DD7-87D8-3C05211D51FF}"/>
    <cellStyle name="Millares 68 4 5" xfId="18724" xr:uid="{EC35F514-B06A-4884-94AB-DE126E77CB6C}"/>
    <cellStyle name="Millares 68 4 6" xfId="8820" xr:uid="{7C3DAB08-6327-4DA4-93A2-75601A5BB96B}"/>
    <cellStyle name="Millares 68 5" xfId="5896" xr:uid="{5C41705A-DD3F-436B-881F-17D6A5D55BC7}"/>
    <cellStyle name="Millares 68 5 2" xfId="14165" xr:uid="{30E92444-7D75-4B1F-A741-0D91B1AD6506}"/>
    <cellStyle name="Millares 68 5 3" xfId="12620" xr:uid="{45130581-20B1-4FAA-A587-57A26AF6411C}"/>
    <cellStyle name="Millares 68 5 4" xfId="18725" xr:uid="{CD85FC44-B5DD-4663-BD77-8F26F720B0F2}"/>
    <cellStyle name="Millares 68 5 5" xfId="8821" xr:uid="{782CB88A-8C0E-4309-9EB3-C91F3BC415A1}"/>
    <cellStyle name="Millares 68 6" xfId="7280" xr:uid="{E03AD0C3-D0CE-4833-BDB2-70AB730565D9}"/>
    <cellStyle name="Millares 68 6 2" xfId="14166" xr:uid="{FE9309D7-404E-40F3-9BA6-575B88B79B67}"/>
    <cellStyle name="Millares 68 6 3" xfId="20088" xr:uid="{C4A641E9-F529-41D1-9614-6038832EDF53}"/>
    <cellStyle name="Millares 68 6 4" xfId="8822" xr:uid="{BB426004-DBD3-4F30-983C-E62F073C756B}"/>
    <cellStyle name="Millares 68 7" xfId="8823" xr:uid="{1E07740B-A7C1-4420-B0CA-E0C72A2ABE0F}"/>
    <cellStyle name="Millares 68 7 2" xfId="14167" xr:uid="{927B71CC-0893-423E-812B-8070431224F5}"/>
    <cellStyle name="Millares 68 8" xfId="14156" xr:uid="{D9BCD4E0-B25E-492F-AC4C-15F445D49180}"/>
    <cellStyle name="Millares 68 9" xfId="11325" xr:uid="{1A1B3EB7-8E00-4DFC-A481-042602639FD1}"/>
    <cellStyle name="Millares 69" xfId="5897" xr:uid="{1759175A-57EC-46D0-80B8-02540317F548}"/>
    <cellStyle name="Millares 69 10" xfId="16566" xr:uid="{6DFE2D5D-C5CF-459E-B1D4-38AF7FBF9B0D}"/>
    <cellStyle name="Millares 69 11" xfId="18726" xr:uid="{58583011-78C7-4D82-A1CE-E5B22DD58C2D}"/>
    <cellStyle name="Millares 69 12" xfId="8824" xr:uid="{B3A6E0E5-43BD-475E-ADB7-EA2128B8C726}"/>
    <cellStyle name="Millares 69 2" xfId="5898" xr:uid="{70829764-B1D9-468D-931A-30D44FD12267}"/>
    <cellStyle name="Millares 69 2 10" xfId="18727" xr:uid="{8553AFA5-D206-4631-B7A5-D9216EA3DAFD}"/>
    <cellStyle name="Millares 69 2 11" xfId="8825" xr:uid="{19F1EE92-4A0F-45A0-ABA1-DEB42F7B1D31}"/>
    <cellStyle name="Millares 69 2 2" xfId="5899" xr:uid="{294E3E60-7952-4AFA-A1AD-D90D766B52FA}"/>
    <cellStyle name="Millares 69 2 2 2" xfId="14170" xr:uid="{FA55DE96-A15E-4E1C-BE43-753805A7E33F}"/>
    <cellStyle name="Millares 69 2 2 3" xfId="11333" xr:uid="{7F8FD2DD-0D2A-4AA1-BAA3-31582611C7C8}"/>
    <cellStyle name="Millares 69 2 2 4" xfId="16568" xr:uid="{09AD4A0F-BA4E-4A5C-96C8-7986E5B5D84D}"/>
    <cellStyle name="Millares 69 2 2 5" xfId="18728" xr:uid="{1C43048A-78F5-4C2D-91FA-413417C20C98}"/>
    <cellStyle name="Millares 69 2 2 6" xfId="8826" xr:uid="{877B0585-E86C-4132-8825-7C86DA6132D1}"/>
    <cellStyle name="Millares 69 2 3" xfId="5900" xr:uid="{1709B2F6-3B08-4509-94A8-211DFDB516AC}"/>
    <cellStyle name="Millares 69 2 3 2" xfId="14171" xr:uid="{41D1B50E-B266-4C14-86B0-FC083AB24A26}"/>
    <cellStyle name="Millares 69 2 3 3" xfId="11334" xr:uid="{3EF48501-27DE-4E2C-8E4E-2CFCD8408100}"/>
    <cellStyle name="Millares 69 2 3 4" xfId="16569" xr:uid="{A4309B63-A0BB-4029-9025-28A83F6A8521}"/>
    <cellStyle name="Millares 69 2 3 5" xfId="18729" xr:uid="{D52A8896-0868-420C-9E2A-5D0B9A8F818A}"/>
    <cellStyle name="Millares 69 2 3 6" xfId="8827" xr:uid="{582DCC92-8CEC-4F92-9529-532C8A64CF81}"/>
    <cellStyle name="Millares 69 2 4" xfId="5901" xr:uid="{0D107C4C-3E56-4841-AB2C-CE82A154CBA0}"/>
    <cellStyle name="Millares 69 2 4 2" xfId="14172" xr:uid="{02D84149-3907-4D11-A46F-EBFEE75943E1}"/>
    <cellStyle name="Millares 69 2 4 3" xfId="12623" xr:uid="{348001A5-D618-46D5-87C8-E8938D6B4394}"/>
    <cellStyle name="Millares 69 2 4 4" xfId="18730" xr:uid="{1B149DF6-AEAA-4988-BC36-C3E393422684}"/>
    <cellStyle name="Millares 69 2 4 5" xfId="8828" xr:uid="{D8260FAF-07A8-4B41-8909-906AC469CB35}"/>
    <cellStyle name="Millares 69 2 5" xfId="7410" xr:uid="{C7D1167A-5D6F-4B28-8703-8FFBD000907D}"/>
    <cellStyle name="Millares 69 2 5 2" xfId="14173" xr:uid="{9B745D6C-4F92-4B08-A318-5AF845ACC79B}"/>
    <cellStyle name="Millares 69 2 5 3" xfId="20190" xr:uid="{FB2FD7C2-44BB-4B88-9BF3-B706A81CB0D2}"/>
    <cellStyle name="Millares 69 2 5 4" xfId="8829" xr:uid="{DBBFE451-927A-490D-BC8F-1AFA628310B3}"/>
    <cellStyle name="Millares 69 2 6" xfId="8830" xr:uid="{9D2FD994-34B4-40DE-B6F0-16F2754EB072}"/>
    <cellStyle name="Millares 69 2 6 2" xfId="14174" xr:uid="{7BB75235-D49C-4D30-9811-D1B2CCAF1B88}"/>
    <cellStyle name="Millares 69 2 7" xfId="14169" xr:uid="{2C8FFF48-5827-441D-9A44-2C3E0E832BF5}"/>
    <cellStyle name="Millares 69 2 8" xfId="11332" xr:uid="{9CEB3431-ECF9-4B5A-8524-71BC208E7EAE}"/>
    <cellStyle name="Millares 69 2 9" xfId="16567" xr:uid="{BA49A1A4-9B98-4535-88D7-6A8096D837E0}"/>
    <cellStyle name="Millares 69 3" xfId="5902" xr:uid="{9998ACF5-76BA-4E5B-AA2B-E78DC2F32BAF}"/>
    <cellStyle name="Millares 69 3 2" xfId="14175" xr:uid="{88D93E6A-B772-440F-A413-756B5469CAAF}"/>
    <cellStyle name="Millares 69 3 3" xfId="11335" xr:uid="{55B7A0B3-E06A-4267-A7AB-BCA7B6A3738C}"/>
    <cellStyle name="Millares 69 3 4" xfId="16570" xr:uid="{10F9FD00-3943-41F7-91C6-B523D863C1F4}"/>
    <cellStyle name="Millares 69 3 5" xfId="18731" xr:uid="{6129D7CC-1148-44A1-A498-FF00CF3543E7}"/>
    <cellStyle name="Millares 69 3 6" xfId="8831" xr:uid="{00231DEC-6945-4BEF-AE4A-BF710E52E655}"/>
    <cellStyle name="Millares 69 4" xfId="5903" xr:uid="{7BC4AB30-0399-4FD6-8957-259736D59AFC}"/>
    <cellStyle name="Millares 69 4 2" xfId="14176" xr:uid="{EA4D3040-0CBC-4AD7-A5A2-060116284966}"/>
    <cellStyle name="Millares 69 4 3" xfId="11336" xr:uid="{0E0508BB-CA70-4E21-BF75-CFBC3E2A9740}"/>
    <cellStyle name="Millares 69 4 4" xfId="16571" xr:uid="{41584F72-751A-48AA-8462-C2A6B9B887DD}"/>
    <cellStyle name="Millares 69 4 5" xfId="18732" xr:uid="{96BDAEF4-8816-4DA2-803A-BEDD87DA414B}"/>
    <cellStyle name="Millares 69 4 6" xfId="8832" xr:uid="{70ADCFB8-8096-4CCA-ACE8-86BEAA308B42}"/>
    <cellStyle name="Millares 69 5" xfId="5904" xr:uid="{6F1ED68C-E34E-4EF9-BBD9-F3E7A1EADF73}"/>
    <cellStyle name="Millares 69 5 2" xfId="14177" xr:uid="{9AD81077-B81F-4279-BAE4-F8AEA1EFAF89}"/>
    <cellStyle name="Millares 69 5 3" xfId="12622" xr:uid="{40AA9BAA-7B2E-4867-A870-0DEE2FF7D869}"/>
    <cellStyle name="Millares 69 5 4" xfId="18733" xr:uid="{83BC416D-C75B-45F8-9DE0-72EFCAA9290A}"/>
    <cellStyle name="Millares 69 5 5" xfId="8833" xr:uid="{A56A7593-2685-486B-954F-834E31AEC5E6}"/>
    <cellStyle name="Millares 69 6" xfId="7281" xr:uid="{6C8A75D2-DD49-433A-A073-26369ADCEAC4}"/>
    <cellStyle name="Millares 69 6 2" xfId="14178" xr:uid="{8912540E-75CF-4FDA-8903-7B6989B1C1FC}"/>
    <cellStyle name="Millares 69 6 3" xfId="20089" xr:uid="{F74F53B2-DF68-4D7E-98EC-12EFE83E917B}"/>
    <cellStyle name="Millares 69 6 4" xfId="8834" xr:uid="{2EA61E41-66B5-4924-B588-779D9F0B30AD}"/>
    <cellStyle name="Millares 69 7" xfId="8835" xr:uid="{7F82A944-EEFF-458D-AB7D-95DBE7B4582E}"/>
    <cellStyle name="Millares 69 7 2" xfId="14179" xr:uid="{88F5C489-3260-44A7-8FA5-A212D9E37DDF}"/>
    <cellStyle name="Millares 69 8" xfId="14168" xr:uid="{D52CCB65-6558-4D45-848A-79262AB3C894}"/>
    <cellStyle name="Millares 69 9" xfId="11331" xr:uid="{1F7B5420-8880-4312-A5BE-64CCC690504F}"/>
    <cellStyle name="Millares 7" xfId="109" xr:uid="{708C8362-59A1-4014-AA2F-15431DD65F5F}"/>
    <cellStyle name="Millares 7 10" xfId="11337" xr:uid="{9C774227-5DC9-42F7-B12C-44E0CBC16C74}"/>
    <cellStyle name="Millares 7 11" xfId="16572" xr:uid="{4AAC14A2-D4DF-456F-BE08-92DB9C302108}"/>
    <cellStyle name="Millares 7 12" xfId="18734" xr:uid="{4234EB53-C759-4D27-9198-2361301B0DC9}"/>
    <cellStyle name="Millares 7 13" xfId="8836" xr:uid="{6BD6F30F-396C-4D9A-82FA-A567D679EACD}"/>
    <cellStyle name="Millares 7 14" xfId="5905" xr:uid="{ED326092-9D87-4A1D-B557-E42CFE5D697A}"/>
    <cellStyle name="Millares 7 2" xfId="161" xr:uid="{103E7069-B2F7-4645-9254-0B46DC4A7174}"/>
    <cellStyle name="Millares 7 2 10" xfId="8837" xr:uid="{47012D73-F981-4169-B20D-4B72CFAC4FBE}"/>
    <cellStyle name="Millares 7 2 11" xfId="5906" xr:uid="{2AD17E86-19D0-44F6-8DF0-882C9EF3A337}"/>
    <cellStyle name="Millares 7 2 12" xfId="424" xr:uid="{D14A0EF2-9C02-4E7E-BBF5-B0A97E1C6299}"/>
    <cellStyle name="Millares 7 2 13" xfId="40573" xr:uid="{559B8886-442B-4EF5-81F4-718A7415AA26}"/>
    <cellStyle name="Millares 7 2 2" xfId="251" xr:uid="{093B1459-9D0A-4E17-8D51-34F632B56619}"/>
    <cellStyle name="Millares 7 2 2 2" xfId="352" xr:uid="{EB818A5D-0817-479B-B3EF-BEB23BB9C4EA}"/>
    <cellStyle name="Millares 7 2 2 2 2" xfId="14182" xr:uid="{8A75EAEA-B56A-4650-9C92-78F2084D2921}"/>
    <cellStyle name="Millares 7 2 2 2 3" xfId="593" xr:uid="{69B9AA91-297B-4803-9A89-624D1A9834AD}"/>
    <cellStyle name="Millares 7 2 2 2 4" xfId="40742" xr:uid="{E59E43DD-F554-4146-AFFB-F3F9ACEBB403}"/>
    <cellStyle name="Millares 7 2 2 3" xfId="11339" xr:uid="{4D60B4F8-E465-4D81-9F6B-C690F33AA755}"/>
    <cellStyle name="Millares 7 2 2 4" xfId="16574" xr:uid="{00E05CF7-D289-4F3E-9FBC-CC4EAD0D7182}"/>
    <cellStyle name="Millares 7 2 2 5" xfId="18736" xr:uid="{D20B4151-95E5-4CAB-955C-540D27400FFF}"/>
    <cellStyle name="Millares 7 2 2 6" xfId="8838" xr:uid="{B785E552-0C00-4540-96FE-D168DF6D2254}"/>
    <cellStyle name="Millares 7 2 2 7" xfId="5907" xr:uid="{F3476D2E-9CF8-44BF-9E85-C3B838D70A49}"/>
    <cellStyle name="Millares 7 2 2 8" xfId="493" xr:uid="{3B516642-9FEA-4A04-A526-6335038C7F2E}"/>
    <cellStyle name="Millares 7 2 2 9" xfId="40642" xr:uid="{D5FF81FD-2BB8-4A8F-A230-B1FA1C99F430}"/>
    <cellStyle name="Millares 7 2 3" xfId="205" xr:uid="{1EE28DF6-FAEF-488D-87C3-2D6506BB66C2}"/>
    <cellStyle name="Millares 7 2 3 2" xfId="311" xr:uid="{9DF72A59-4B68-4162-9071-BB6982A6AD09}"/>
    <cellStyle name="Millares 7 2 3 2 2" xfId="14183" xr:uid="{F135A724-4904-4167-8EC6-8247FCFBFEB8}"/>
    <cellStyle name="Millares 7 2 3 2 3" xfId="552" xr:uid="{03343FF3-9305-4E4E-A366-5FDEEB992D16}"/>
    <cellStyle name="Millares 7 2 3 2 4" xfId="40701" xr:uid="{38D3169B-64BE-4726-B0FD-1FDE03192477}"/>
    <cellStyle name="Millares 7 2 3 3" xfId="12625" xr:uid="{74CA2BA8-6A02-439F-8936-5FE6E8D9CBFF}"/>
    <cellStyle name="Millares 7 2 3 4" xfId="18737" xr:uid="{89A95DCD-20BA-43DC-8E86-5F4106EF1537}"/>
    <cellStyle name="Millares 7 2 3 5" xfId="8839" xr:uid="{C46E0ED3-7DB1-441F-8E1E-D0D71579213E}"/>
    <cellStyle name="Millares 7 2 3 6" xfId="5908" xr:uid="{73822446-2F27-44E9-AD86-EA47F0ECC765}"/>
    <cellStyle name="Millares 7 2 3 7" xfId="452" xr:uid="{BE31A67A-4635-404D-8459-C2BB1B5EA60A}"/>
    <cellStyle name="Millares 7 2 3 8" xfId="40601" xr:uid="{2C66B781-D37A-4F5F-97AD-6F6AD7225C14}"/>
    <cellStyle name="Millares 7 2 4" xfId="283" xr:uid="{4A203943-9CBF-40AD-A740-35D2937B03ED}"/>
    <cellStyle name="Millares 7 2 4 2" xfId="14184" xr:uid="{FD36E8B2-2AB8-4712-9234-6BD5A7676445}"/>
    <cellStyle name="Millares 7 2 4 3" xfId="20091" xr:uid="{130955EE-3B33-4B7A-B5E0-D47088188BEA}"/>
    <cellStyle name="Millares 7 2 4 4" xfId="8840" xr:uid="{6B41CB06-3F8E-487B-9F0C-E9BE07F5EA0A}"/>
    <cellStyle name="Millares 7 2 4 5" xfId="7283" xr:uid="{35DBC160-0AA8-486E-A3C4-73F4908A0CAE}"/>
    <cellStyle name="Millares 7 2 4 6" xfId="524" xr:uid="{07214341-EF40-4BD8-A5C2-58EEB1DD5E93}"/>
    <cellStyle name="Millares 7 2 4 7" xfId="40673" xr:uid="{F5007611-3990-45D2-9EA7-EBFE95594A2E}"/>
    <cellStyle name="Millares 7 2 5" xfId="716" xr:uid="{6728B2B0-E733-4EA6-8FF6-40EA5B6E691D}"/>
    <cellStyle name="Millares 7 2 5 2" xfId="14185" xr:uid="{F3D4B488-7028-4C89-8B75-6B1F12B5FC47}"/>
    <cellStyle name="Millares 7 2 5 3" xfId="8841" xr:uid="{04FC6AF0-8E0B-43E9-826E-E91BA4CA78A2}"/>
    <cellStyle name="Millares 7 2 6" xfId="14181" xr:uid="{ACFFF5C8-F405-485A-92EF-C05048D1A977}"/>
    <cellStyle name="Millares 7 2 7" xfId="11338" xr:uid="{A409BB0E-E32D-41CB-A38C-A7B040FB578D}"/>
    <cellStyle name="Millares 7 2 8" xfId="16573" xr:uid="{ED83F09C-07C7-4D4A-B70D-33139C7AC66E}"/>
    <cellStyle name="Millares 7 2 9" xfId="18735" xr:uid="{3D3D13D5-A736-483C-8321-69564F65305D}"/>
    <cellStyle name="Millares 7 3" xfId="174" xr:uid="{E3840F86-DE72-4DEF-9BBE-CC1564C8FD0B}"/>
    <cellStyle name="Millares 7 3 10" xfId="8842" xr:uid="{129C637A-6347-453F-A879-8D7EE4217C8B}"/>
    <cellStyle name="Millares 7 3 11" xfId="5909" xr:uid="{7449C0D6-A1A4-42EF-B1D4-BBCAFECB8B3A}"/>
    <cellStyle name="Millares 7 3 2" xfId="924" xr:uid="{680A8446-92BA-4252-91CF-9B41ABB13081}"/>
    <cellStyle name="Millares 7 3 2 2" xfId="14187" xr:uid="{6B74E55F-A815-4B83-84C3-EA775A63D452}"/>
    <cellStyle name="Millares 7 3 2 3" xfId="11341" xr:uid="{E1E00F43-A893-4225-ADB8-0B272381E573}"/>
    <cellStyle name="Millares 7 3 2 4" xfId="16576" xr:uid="{31EF3F74-8D3F-4D55-8510-1A91F7C31E73}"/>
    <cellStyle name="Millares 7 3 2 5" xfId="18739" xr:uid="{77A2D71C-E7C9-4D38-A4A1-15CF113966ED}"/>
    <cellStyle name="Millares 7 3 2 6" xfId="8843" xr:uid="{F4DE2F9C-C843-4649-9B09-8041EDECD3E8}"/>
    <cellStyle name="Millares 7 3 2 7" xfId="5910" xr:uid="{D7BFB991-74B6-4631-92A6-6C281CF4F960}"/>
    <cellStyle name="Millares 7 3 3" xfId="5911" xr:uid="{194354BC-8228-4295-8888-9664C65E2602}"/>
    <cellStyle name="Millares 7 3 3 2" xfId="14188" xr:uid="{D119E247-2BCE-411B-AD25-740DC8549556}"/>
    <cellStyle name="Millares 7 3 3 3" xfId="12626" xr:uid="{30874107-6F43-44AA-952A-D8D9A51054B5}"/>
    <cellStyle name="Millares 7 3 3 4" xfId="18740" xr:uid="{2DA3680A-FDAD-4440-8119-BAF562CB0425}"/>
    <cellStyle name="Millares 7 3 3 5" xfId="8844" xr:uid="{932E2405-A39B-4547-9608-C5BD7B45BF78}"/>
    <cellStyle name="Millares 7 3 4" xfId="7411" xr:uid="{3186FD55-AD4E-4950-9ACB-EDC8B20B52F6}"/>
    <cellStyle name="Millares 7 3 4 2" xfId="14189" xr:uid="{1E44B81C-3E1F-4CE5-8A1F-59BBB83E4822}"/>
    <cellStyle name="Millares 7 3 4 3" xfId="20191" xr:uid="{EA9805D7-0FA8-4BE0-8603-F09EEF33E6B6}"/>
    <cellStyle name="Millares 7 3 4 4" xfId="8845" xr:uid="{35636461-9302-41C1-A380-43FAD6F1C752}"/>
    <cellStyle name="Millares 7 3 5" xfId="8846" xr:uid="{FE8991B0-2041-4394-ADEE-E27518651156}"/>
    <cellStyle name="Millares 7 3 5 2" xfId="14190" xr:uid="{703A6712-4662-4871-A344-55F5BCAFD71E}"/>
    <cellStyle name="Millares 7 3 6" xfId="14186" xr:uid="{66D97571-5DF4-4BCF-8CAB-4876D74E4C72}"/>
    <cellStyle name="Millares 7 3 7" xfId="11340" xr:uid="{7E597039-9CE1-4355-8DE7-8BC1F0DFF71A}"/>
    <cellStyle name="Millares 7 3 8" xfId="16575" xr:uid="{0854DBD8-DD10-406B-86A3-68C5CF4CF156}"/>
    <cellStyle name="Millares 7 3 9" xfId="18738" xr:uid="{94371CD6-F2D8-4188-9669-D8B5C8221C0A}"/>
    <cellStyle name="Millares 7 4" xfId="239" xr:uid="{77C9E12C-7D9D-4D46-993B-C48362E9C61A}"/>
    <cellStyle name="Millares 7 4 10" xfId="11342" xr:uid="{F205FFF4-A3D3-4ADF-A0DB-EEA2DB0FF1D1}"/>
    <cellStyle name="Millares 7 4 11" xfId="16577" xr:uid="{E8D3A4BA-2B07-4650-8372-5D81A9CF44BC}"/>
    <cellStyle name="Millares 7 4 12" xfId="18741" xr:uid="{A309A107-794F-423E-9BA5-CFF64BD36E3C}"/>
    <cellStyle name="Millares 7 4 13" xfId="8847" xr:uid="{60B9FF72-2DB8-4388-9052-A2D12F7063E0}"/>
    <cellStyle name="Millares 7 4 14" xfId="23026" xr:uid="{5C0D7DB9-1D85-4189-A445-08B35CE64DBF}"/>
    <cellStyle name="Millares 7 4 14 2" xfId="28572" xr:uid="{250CFCF5-453E-4897-8132-9C2F51A8F69C}"/>
    <cellStyle name="Millares 7 4 15" xfId="5912" xr:uid="{1539BA6A-C1F5-4C2B-B562-5E26F5635839}"/>
    <cellStyle name="Millares 7 4 16" xfId="481" xr:uid="{CA2A0BB9-2C8F-4EC7-9D89-B568DA427A03}"/>
    <cellStyle name="Millares 7 4 17" xfId="40630" xr:uid="{30AFA8E9-51A2-42AC-8BB8-D51DAA4B1E96}"/>
    <cellStyle name="Millares 7 4 2" xfId="340" xr:uid="{74C67A9D-2611-4DD6-B69E-BF8C246324AB}"/>
    <cellStyle name="Millares 7 4 2 10" xfId="581" xr:uid="{1C487BD8-A06C-4AAE-ACF3-B1A342A97EF9}"/>
    <cellStyle name="Millares 7 4 2 11" xfId="40730" xr:uid="{EDB0C439-0594-4596-A35D-F7D73AAEC13C}"/>
    <cellStyle name="Millares 7 4 2 2" xfId="5914" xr:uid="{5B753487-CABF-43AC-8EAE-6C2A5EB249EE}"/>
    <cellStyle name="Millares 7 4 2 2 2" xfId="14193" xr:uid="{8D1CE6F9-A1F4-4D52-8F11-E78D9F5C1739}"/>
    <cellStyle name="Millares 7 4 2 2 3" xfId="11344" xr:uid="{AB778C65-5CAD-46B4-8176-3D16190A7C4A}"/>
    <cellStyle name="Millares 7 4 2 2 4" xfId="16579" xr:uid="{98045559-26E7-41E6-8FC6-76E282BF105D}"/>
    <cellStyle name="Millares 7 4 2 2 5" xfId="18743" xr:uid="{0EB9F342-0765-4BEB-B660-E5A75F0D82EA}"/>
    <cellStyle name="Millares 7 4 2 2 6" xfId="8849" xr:uid="{7613BACE-8D45-4EA5-894D-7C01A1EC4DA8}"/>
    <cellStyle name="Millares 7 4 2 3" xfId="5915" xr:uid="{08865A03-7DEF-4E92-9525-0ECA7055FBC8}"/>
    <cellStyle name="Millares 7 4 2 3 2" xfId="14194" xr:uid="{36DCEE23-983F-411A-A8B8-1DA4449203C4}"/>
    <cellStyle name="Millares 7 4 2 3 3" xfId="18744" xr:uid="{93B6AB72-BC90-4B08-B91B-0030FAE40B52}"/>
    <cellStyle name="Millares 7 4 2 3 4" xfId="8850" xr:uid="{2D57617D-DE1D-4D75-891E-276A5C227FBD}"/>
    <cellStyle name="Millares 7 4 2 4" xfId="14192" xr:uid="{8F852A7C-4DC5-4045-B799-DC58BE2CC1D3}"/>
    <cellStyle name="Millares 7 4 2 5" xfId="11343" xr:uid="{7F15B310-7D2A-46D8-9AB5-0B00841E8980}"/>
    <cellStyle name="Millares 7 4 2 6" xfId="16578" xr:uid="{9660CFF4-9210-4681-A590-06527574EA85}"/>
    <cellStyle name="Millares 7 4 2 7" xfId="18742" xr:uid="{B9F33E69-98D1-4BC5-98B4-29B8866CF797}"/>
    <cellStyle name="Millares 7 4 2 8" xfId="8848" xr:uid="{A67CC876-0163-4AC0-87D6-6728D2A1941F}"/>
    <cellStyle name="Millares 7 4 2 9" xfId="5913" xr:uid="{92449A35-0FE0-4F99-A8F0-89E86BEA14D6}"/>
    <cellStyle name="Millares 7 4 3" xfId="5916" xr:uid="{5A685C76-5FA1-4DDB-A340-1C9F4E47B560}"/>
    <cellStyle name="Millares 7 4 3 2" xfId="14195" xr:uid="{D5879EDF-5327-483D-8AA0-EFB14042821F}"/>
    <cellStyle name="Millares 7 4 3 3" xfId="11345" xr:uid="{1F4ADC15-4693-4378-B347-90AAD9CB6952}"/>
    <cellStyle name="Millares 7 4 3 4" xfId="16580" xr:uid="{0898A0BB-8B9A-463F-8B43-EAD55AF546C8}"/>
    <cellStyle name="Millares 7 4 3 5" xfId="18745" xr:uid="{869182EC-348A-45E9-A95E-9DA1EC06C2C2}"/>
    <cellStyle name="Millares 7 4 3 6" xfId="8851" xr:uid="{B15C0F9A-D7D3-4B10-B23C-99ACD5DA21C0}"/>
    <cellStyle name="Millares 7 4 4" xfId="5917" xr:uid="{743453D5-8D83-412E-A6A7-EE4350E71D2D}"/>
    <cellStyle name="Millares 7 4 4 2" xfId="14196" xr:uid="{A6AC5014-75E7-448D-97FC-4845A6401D0D}"/>
    <cellStyle name="Millares 7 4 4 3" xfId="11346" xr:uid="{CBED4A76-5BCC-4059-A12A-454D05CC4CD6}"/>
    <cellStyle name="Millares 7 4 4 4" xfId="16581" xr:uid="{22211F97-62FE-42A5-B768-0460D624C0FE}"/>
    <cellStyle name="Millares 7 4 4 5" xfId="18746" xr:uid="{67B660B1-E406-4706-AD44-2D5C3693ACE6}"/>
    <cellStyle name="Millares 7 4 4 6" xfId="8852" xr:uid="{65B34D39-1581-4FEF-A5DA-CBFB2D6A4FAA}"/>
    <cellStyle name="Millares 7 4 5" xfId="5918" xr:uid="{1C777F1C-6D87-4D82-B27E-F51C607D923D}"/>
    <cellStyle name="Millares 7 4 5 2" xfId="14197" xr:uid="{011A727E-3C34-484B-B46D-0C7541695AB4}"/>
    <cellStyle name="Millares 7 4 5 3" xfId="11347" xr:uid="{D830CBDB-E545-485A-A002-7467A9B59566}"/>
    <cellStyle name="Millares 7 4 5 4" xfId="16582" xr:uid="{A898CC92-8927-46D6-AA9F-EB4A853DA935}"/>
    <cellStyle name="Millares 7 4 5 5" xfId="18747" xr:uid="{E95D0CC9-5765-48AB-B8E9-9122618BA98B}"/>
    <cellStyle name="Millares 7 4 5 6" xfId="8853" xr:uid="{EC0FBB75-01FE-453D-8CA8-9080FA818FCA}"/>
    <cellStyle name="Millares 7 4 6" xfId="5919" xr:uid="{72850EFA-D472-4AE9-88BB-E3D421C01930}"/>
    <cellStyle name="Millares 7 4 6 2" xfId="14198" xr:uid="{12D1A546-FDC8-442F-AF08-8AA9D27083D2}"/>
    <cellStyle name="Millares 7 4 6 3" xfId="12627" xr:uid="{E57A153A-11B6-49A0-BCBA-9D4A2F8DAC98}"/>
    <cellStyle name="Millares 7 4 6 4" xfId="17771" xr:uid="{82AE63BA-CD3E-492F-9285-51E7AF1FA6B2}"/>
    <cellStyle name="Millares 7 4 6 5" xfId="18748" xr:uid="{A27A79E9-1AB6-494E-883E-E5A1F1E296F7}"/>
    <cellStyle name="Millares 7 4 6 6" xfId="8854" xr:uid="{3A7DC6CA-6576-41C6-801D-D23442E646C9}"/>
    <cellStyle name="Millares 7 4 7" xfId="7412" xr:uid="{3761EC7B-5EA6-4F9C-A415-E2B4DBDFE1AE}"/>
    <cellStyle name="Millares 7 4 7 2" xfId="14199" xr:uid="{FE471375-633C-4E37-99F6-677AB4E36A6A}"/>
    <cellStyle name="Millares 7 4 7 3" xfId="10521" xr:uid="{8029E565-BE91-496D-8998-CB429CDC97DF}"/>
    <cellStyle name="Millares 7 4 7 4" xfId="8855" xr:uid="{453200F1-589A-4A69-9CD4-4C5BE952546F}"/>
    <cellStyle name="Millares 7 4 8" xfId="8856" xr:uid="{17669FE1-ED69-4256-98BC-81A379F230CB}"/>
    <cellStyle name="Millares 7 4 8 2" xfId="14200" xr:uid="{D2969054-1201-4453-B98C-FADEF9134F09}"/>
    <cellStyle name="Millares 7 4 9" xfId="14191" xr:uid="{B31F1529-A026-4F75-93DD-906C05497921}"/>
    <cellStyle name="Millares 7 5" xfId="192" xr:uid="{8863F5A0-1E62-4BCB-8362-8D0E8E40CD4F}"/>
    <cellStyle name="Millares 7 5 2" xfId="298" xr:uid="{3DE6355B-B0D8-4823-81E4-45EBE3119E75}"/>
    <cellStyle name="Millares 7 5 2 2" xfId="14201" xr:uid="{7174EBDE-4B6B-4801-8D79-1C6FE0A38CB8}"/>
    <cellStyle name="Millares 7 5 2 3" xfId="539" xr:uid="{4D0D7F7B-54D1-4A15-9C12-C4C557BB1752}"/>
    <cellStyle name="Millares 7 5 2 4" xfId="40688" xr:uid="{628B6135-AD5B-4773-AE00-DC56DA075B9A}"/>
    <cellStyle name="Millares 7 5 3" xfId="11348" xr:uid="{A77BA428-0471-4A78-825C-FA52465EBB89}"/>
    <cellStyle name="Millares 7 5 4" xfId="16583" xr:uid="{76923712-2EA0-4FB3-93E0-3C32D0CE7CD9}"/>
    <cellStyle name="Millares 7 5 5" xfId="18749" xr:uid="{6C87B867-3202-4948-99D8-F01323CAF3DF}"/>
    <cellStyle name="Millares 7 5 6" xfId="8857" xr:uid="{0B96459C-D51E-4E95-8C28-CA7374FE9865}"/>
    <cellStyle name="Millares 7 5 7" xfId="5920" xr:uid="{67D759ED-D8B8-4A83-8960-652522DC76DB}"/>
    <cellStyle name="Millares 7 5 8" xfId="439" xr:uid="{4E777F35-1FE1-49C7-A1CA-9DEA89657DE3}"/>
    <cellStyle name="Millares 7 5 9" xfId="40588" xr:uid="{D56A6D9B-416B-46AF-BFB3-02668BB744FA}"/>
    <cellStyle name="Millares 7 6" xfId="144" xr:uid="{A14266B3-99E1-4B60-8A03-B0C560157389}"/>
    <cellStyle name="Millares 7 6 2" xfId="271" xr:uid="{C8D4F634-B8E1-4D1E-8230-63922BC935F6}"/>
    <cellStyle name="Millares 7 6 2 2" xfId="14202" xr:uid="{71CBCB60-608B-4F6F-9770-D1C2F8C22079}"/>
    <cellStyle name="Millares 7 6 2 3" xfId="512" xr:uid="{7B626794-056B-4C2F-8CD6-0CFA9B60602C}"/>
    <cellStyle name="Millares 7 6 2 4" xfId="40661" xr:uid="{89C03219-A485-48CD-AC41-B3B74A96BAFA}"/>
    <cellStyle name="Millares 7 6 3" xfId="12624" xr:uid="{95BB0ABF-CE90-440D-A7B8-6AAF842C24D8}"/>
    <cellStyle name="Millares 7 6 4" xfId="17770" xr:uid="{F15EB253-0463-4BD0-BFB1-F930C176B148}"/>
    <cellStyle name="Millares 7 6 5" xfId="18750" xr:uid="{0BDF07B0-952B-4829-AB6F-31FF79E1B09B}"/>
    <cellStyle name="Millares 7 6 6" xfId="8858" xr:uid="{84E721B0-869E-4D37-BB2C-28CAA0B4F85E}"/>
    <cellStyle name="Millares 7 6 7" xfId="5921" xr:uid="{C9ADB928-9C84-410D-8504-7FBD2BB9445B}"/>
    <cellStyle name="Millares 7 6 8" xfId="415" xr:uid="{A7842DB8-80C2-44CD-BE26-E000CB352FF6}"/>
    <cellStyle name="Millares 7 6 9" xfId="40561" xr:uid="{15F983A6-C8E7-4F8E-890A-E6B9CCBD5920}"/>
    <cellStyle name="Millares 7 7" xfId="372" xr:uid="{E0A882BE-C9F1-49F5-8D04-6D28ED43D469}"/>
    <cellStyle name="Millares 7 7 2" xfId="14203" xr:uid="{C92CE63D-037C-4093-B110-D74141B28F12}"/>
    <cellStyle name="Millares 7 7 3" xfId="20090" xr:uid="{10DA1695-8500-4031-9FE4-D170B7CE826D}"/>
    <cellStyle name="Millares 7 7 4" xfId="8859" xr:uid="{3792106D-B0BE-4FC7-AA48-12995E6F9178}"/>
    <cellStyle name="Millares 7 7 5" xfId="7282" xr:uid="{F13A128B-991A-446B-BFDA-C82F20CEDB47}"/>
    <cellStyle name="Millares 7 8" xfId="8860" xr:uid="{B207C2D3-F925-4DBF-92CC-87FA6069881D}"/>
    <cellStyle name="Millares 7 8 2" xfId="14204" xr:uid="{34BBF48B-868F-4CE9-B3C6-55CB99CB42C2}"/>
    <cellStyle name="Millares 7 9" xfId="14180" xr:uid="{27482DE4-A81A-4A3D-98FA-FAD93240BA9D}"/>
    <cellStyle name="Millares 70" xfId="5922" xr:uid="{9521B6E4-7877-4BE3-A44F-486AFFE0D6F8}"/>
    <cellStyle name="Millares 70 10" xfId="16584" xr:uid="{1D3F3200-28D9-4C4C-957B-55624C516C9A}"/>
    <cellStyle name="Millares 70 11" xfId="18751" xr:uid="{2965DFA4-0E50-4717-BA83-DB9C1850F29C}"/>
    <cellStyle name="Millares 70 12" xfId="8861" xr:uid="{70853E2C-1747-47CD-9AD7-7094B7E732B7}"/>
    <cellStyle name="Millares 70 2" xfId="5923" xr:uid="{E7217945-C932-4193-B163-C0A96C3B2569}"/>
    <cellStyle name="Millares 70 2 10" xfId="18752" xr:uid="{BDC815B1-E420-4D70-9ABD-5B5C506819E7}"/>
    <cellStyle name="Millares 70 2 11" xfId="8862" xr:uid="{7B0AF46A-A53F-4CD8-A594-1B9F4AAEC62B}"/>
    <cellStyle name="Millares 70 2 2" xfId="5924" xr:uid="{139C4817-7D4D-4404-873C-3AD6D2E4E302}"/>
    <cellStyle name="Millares 70 2 2 2" xfId="14207" xr:uid="{7003A43B-47A9-45CF-9407-02B458129EDE}"/>
    <cellStyle name="Millares 70 2 2 3" xfId="11351" xr:uid="{CF3880EE-C99D-4D3B-8D2F-84179A1D28C5}"/>
    <cellStyle name="Millares 70 2 2 4" xfId="16586" xr:uid="{91B36CF1-E68D-415F-966A-410536090409}"/>
    <cellStyle name="Millares 70 2 2 5" xfId="18753" xr:uid="{EFDAC593-0632-4AB2-9488-B2431A1C365A}"/>
    <cellStyle name="Millares 70 2 2 6" xfId="8863" xr:uid="{D749DF9B-3A64-4833-995D-3FB4F2FBC9DC}"/>
    <cellStyle name="Millares 70 2 3" xfId="5925" xr:uid="{C406EBA5-317E-49E6-AB4E-AD449C702C07}"/>
    <cellStyle name="Millares 70 2 3 2" xfId="14208" xr:uid="{55BB594F-3311-4900-B8B6-E61F227073E5}"/>
    <cellStyle name="Millares 70 2 3 3" xfId="11352" xr:uid="{C89F6CEF-2D68-42F0-A835-78D4B7E5F555}"/>
    <cellStyle name="Millares 70 2 3 4" xfId="16587" xr:uid="{EF3024EF-2702-46EC-AF1C-561DFD218DBC}"/>
    <cellStyle name="Millares 70 2 3 5" xfId="18754" xr:uid="{BD9116CB-E516-46F7-9F3A-C18A6CD80C16}"/>
    <cellStyle name="Millares 70 2 3 6" xfId="8864" xr:uid="{7C241276-6306-461B-B7DF-42E2C99B8D2F}"/>
    <cellStyle name="Millares 70 2 4" xfId="5926" xr:uid="{FD035811-2037-481A-8307-E38967663F0D}"/>
    <cellStyle name="Millares 70 2 4 2" xfId="14209" xr:uid="{19A02034-DFA8-45DF-A61C-A97F8945C4AC}"/>
    <cellStyle name="Millares 70 2 4 3" xfId="12629" xr:uid="{51CDA570-441F-4DF8-9CD1-3D1A2C4E0D99}"/>
    <cellStyle name="Millares 70 2 4 4" xfId="18755" xr:uid="{0CB05406-873D-4B3B-A4FC-912F4898EF1C}"/>
    <cellStyle name="Millares 70 2 4 5" xfId="8865" xr:uid="{52D98FAA-140E-4025-A3B5-AC132F309D16}"/>
    <cellStyle name="Millares 70 2 5" xfId="7413" xr:uid="{1100CDF0-FDF2-4868-958F-EE11A0A6FEF4}"/>
    <cellStyle name="Millares 70 2 5 2" xfId="14210" xr:uid="{5FCF7AA2-A6B9-40BB-80FB-31C96A4F5A8F}"/>
    <cellStyle name="Millares 70 2 5 3" xfId="20192" xr:uid="{64779FB7-5874-4430-ABBA-5B8AB7CB951C}"/>
    <cellStyle name="Millares 70 2 5 4" xfId="8866" xr:uid="{527FE51C-3608-48A2-807D-1C614CB081F7}"/>
    <cellStyle name="Millares 70 2 6" xfId="8867" xr:uid="{ACFD4833-07EF-48D0-B2E7-86D56C94E744}"/>
    <cellStyle name="Millares 70 2 6 2" xfId="14211" xr:uid="{078B723E-456B-43D8-A0BB-DC363108B099}"/>
    <cellStyle name="Millares 70 2 7" xfId="14206" xr:uid="{BD032373-4A8E-4EBA-9238-D720642F5FA4}"/>
    <cellStyle name="Millares 70 2 8" xfId="11350" xr:uid="{F7162A12-C2F4-4BBE-9AAB-0E3478457C3D}"/>
    <cellStyle name="Millares 70 2 9" xfId="16585" xr:uid="{007A83A7-682E-406F-A1DC-2BD3ABE0EDC0}"/>
    <cellStyle name="Millares 70 3" xfId="5927" xr:uid="{A5B18AEE-9FE3-4253-8F2D-0703F3602A81}"/>
    <cellStyle name="Millares 70 3 2" xfId="14212" xr:uid="{6762D4E9-827D-42F8-BDF3-ABE9E7FF2956}"/>
    <cellStyle name="Millares 70 3 3" xfId="11353" xr:uid="{651349F9-0CD4-4B15-8DF1-B3BB626786CF}"/>
    <cellStyle name="Millares 70 3 4" xfId="16588" xr:uid="{6B3EB3CA-4845-4BCD-ABAB-6F98B9A898C5}"/>
    <cellStyle name="Millares 70 3 5" xfId="18756" xr:uid="{30EB1E72-3D92-498E-A3E3-C03E2B264A4C}"/>
    <cellStyle name="Millares 70 3 6" xfId="8868" xr:uid="{435E9283-31BC-4E3F-A852-639E180D231A}"/>
    <cellStyle name="Millares 70 4" xfId="5928" xr:uid="{793D0171-D455-4189-8B89-0026F3F6ED04}"/>
    <cellStyle name="Millares 70 4 2" xfId="14213" xr:uid="{FC2DDF74-65B7-48BE-9D68-37191526932B}"/>
    <cellStyle name="Millares 70 4 3" xfId="11354" xr:uid="{65A7BFC8-48C2-4369-9DEC-3C2791576982}"/>
    <cellStyle name="Millares 70 4 4" xfId="16589" xr:uid="{221A295C-01C7-4A5B-867E-D1EC4E26B1B7}"/>
    <cellStyle name="Millares 70 4 5" xfId="18757" xr:uid="{2F372692-EEB5-47E0-AE25-B4B1F52D4EE8}"/>
    <cellStyle name="Millares 70 4 6" xfId="8869" xr:uid="{5A6E25A1-D491-4AB7-8701-DE7301C73890}"/>
    <cellStyle name="Millares 70 5" xfId="5929" xr:uid="{F36C8064-A263-4754-A4C5-1EFB3A53D684}"/>
    <cellStyle name="Millares 70 5 2" xfId="14214" xr:uid="{60B48CE5-114D-4BC8-B4AC-8C88B241A7D9}"/>
    <cellStyle name="Millares 70 5 3" xfId="12628" xr:uid="{7838403E-B80B-4DE9-B171-266A958CCDBF}"/>
    <cellStyle name="Millares 70 5 4" xfId="18758" xr:uid="{12ABCCDC-D1F2-4CCB-9792-6A04C6713504}"/>
    <cellStyle name="Millares 70 5 5" xfId="8870" xr:uid="{06EA26F9-B22B-4E40-B66E-29E6FFD65C5F}"/>
    <cellStyle name="Millares 70 6" xfId="7284" xr:uid="{01C6241E-0C19-4CA7-A229-A9107F30F6D4}"/>
    <cellStyle name="Millares 70 6 2" xfId="14215" xr:uid="{D10BB80C-2B67-4888-903A-868E09D04B26}"/>
    <cellStyle name="Millares 70 6 3" xfId="20092" xr:uid="{FF954814-9491-49E4-990E-46DC224ABC5E}"/>
    <cellStyle name="Millares 70 6 4" xfId="8871" xr:uid="{F3A04939-91E7-4736-9B64-99C4DE035139}"/>
    <cellStyle name="Millares 70 7" xfId="8872" xr:uid="{BAF3916A-D9D1-458F-9944-471F6C2C443C}"/>
    <cellStyle name="Millares 70 7 2" xfId="14216" xr:uid="{B4EDC632-59F4-4055-8AD6-89155189D6BA}"/>
    <cellStyle name="Millares 70 8" xfId="14205" xr:uid="{A2D39AA8-6975-4F08-804A-E5FDA641FE8D}"/>
    <cellStyle name="Millares 70 9" xfId="11349" xr:uid="{96CAEC52-F164-444C-91DF-3FEC747B2610}"/>
    <cellStyle name="Millares 71" xfId="5930" xr:uid="{300A339E-56D1-4E12-A8CE-394B3B841C5B}"/>
    <cellStyle name="Millares 71 10" xfId="16590" xr:uid="{0BEC3EB0-F4AC-44EB-B2EA-A95C6BF8E6EF}"/>
    <cellStyle name="Millares 71 11" xfId="18759" xr:uid="{1D0672BA-C707-4FA2-A037-9BB2142575E9}"/>
    <cellStyle name="Millares 71 12" xfId="8873" xr:uid="{DDD973B0-F412-471C-9AFE-46FE8BB4611E}"/>
    <cellStyle name="Millares 71 2" xfId="5931" xr:uid="{3A099C85-E757-4545-960C-FDB9F8828F60}"/>
    <cellStyle name="Millares 71 2 10" xfId="18760" xr:uid="{08F6DED7-EEC2-4B2F-9721-CA7EB0CD0A07}"/>
    <cellStyle name="Millares 71 2 11" xfId="8874" xr:uid="{835F3257-8E41-4AAA-8CA3-4BBC53F2631B}"/>
    <cellStyle name="Millares 71 2 2" xfId="5932" xr:uid="{E74A16DE-332A-465C-A5BC-7A0CE8444439}"/>
    <cellStyle name="Millares 71 2 2 2" xfId="14219" xr:uid="{5C82E50D-49D3-4EC8-8D2B-4F43582DF06C}"/>
    <cellStyle name="Millares 71 2 2 3" xfId="11357" xr:uid="{E32D2A19-7DB9-4AE8-9B18-82575AC36F0B}"/>
    <cellStyle name="Millares 71 2 2 4" xfId="16592" xr:uid="{0C97BB95-F83B-4CED-8BBC-4AE55B8814A1}"/>
    <cellStyle name="Millares 71 2 2 5" xfId="18761" xr:uid="{19E77439-7819-4B56-9AFD-C724CE2B101F}"/>
    <cellStyle name="Millares 71 2 2 6" xfId="8875" xr:uid="{B9476264-2261-4763-86EA-96D8318DE843}"/>
    <cellStyle name="Millares 71 2 3" xfId="5933" xr:uid="{EDF6D51A-202E-4181-A029-9B001F89731B}"/>
    <cellStyle name="Millares 71 2 3 2" xfId="14220" xr:uid="{2E816002-0DB0-44B3-A8F0-FF12448D95CD}"/>
    <cellStyle name="Millares 71 2 3 3" xfId="11358" xr:uid="{DD245D13-B709-4187-BE3E-DDDD5B023FB2}"/>
    <cellStyle name="Millares 71 2 3 4" xfId="16593" xr:uid="{255ECD48-B303-44AE-9485-59E0BBF14CEE}"/>
    <cellStyle name="Millares 71 2 3 5" xfId="18762" xr:uid="{DA01D3DD-F950-4B2A-A198-CE81CDB2FE1F}"/>
    <cellStyle name="Millares 71 2 3 6" xfId="8876" xr:uid="{4ACBAC4D-367B-44F4-A1B9-FDE8E8F44AFC}"/>
    <cellStyle name="Millares 71 2 4" xfId="5934" xr:uid="{7C8F1CC2-BF09-4D23-B9F8-AC3A506DCF80}"/>
    <cellStyle name="Millares 71 2 4 2" xfId="14221" xr:uid="{61AC8830-DD72-45B1-A1E2-2DC0BD036F49}"/>
    <cellStyle name="Millares 71 2 4 3" xfId="12631" xr:uid="{6E3FC84B-9876-44BA-BEEA-08507954A214}"/>
    <cellStyle name="Millares 71 2 4 4" xfId="18763" xr:uid="{1E180AC8-48A1-4D3C-B396-5AD72F27882D}"/>
    <cellStyle name="Millares 71 2 4 5" xfId="8877" xr:uid="{01ED571C-CA58-4F93-ABD0-58A477D21F7F}"/>
    <cellStyle name="Millares 71 2 5" xfId="7414" xr:uid="{1A54183F-A05B-42E4-9BD7-F5A785C6E8D2}"/>
    <cellStyle name="Millares 71 2 5 2" xfId="14222" xr:uid="{13081143-87CA-46C0-A380-FBD99F9F896F}"/>
    <cellStyle name="Millares 71 2 5 3" xfId="20193" xr:uid="{5C218C1D-3D81-4687-95B5-53B55612E8EE}"/>
    <cellStyle name="Millares 71 2 5 4" xfId="8878" xr:uid="{527C3A9E-8C48-41B8-B35D-332725909CCF}"/>
    <cellStyle name="Millares 71 2 6" xfId="8879" xr:uid="{25452973-DEE6-496A-9B44-11DFB93C0978}"/>
    <cellStyle name="Millares 71 2 6 2" xfId="14223" xr:uid="{62633DBE-7BA0-4990-B79A-6D8E957A6178}"/>
    <cellStyle name="Millares 71 2 7" xfId="14218" xr:uid="{6238948B-0CF1-4D61-881D-98CBC7670A23}"/>
    <cellStyle name="Millares 71 2 8" xfId="11356" xr:uid="{64951A8C-1231-4E9F-9ED8-C40FE02C8F4D}"/>
    <cellStyle name="Millares 71 2 9" xfId="16591" xr:uid="{411E1320-308B-468A-89CF-2566B84AAB2D}"/>
    <cellStyle name="Millares 71 3" xfId="5935" xr:uid="{D69E5CDD-E140-48CC-9BD9-2F1D819F8A7B}"/>
    <cellStyle name="Millares 71 3 2" xfId="14224" xr:uid="{3730D536-A4ED-4C85-945E-448352487473}"/>
    <cellStyle name="Millares 71 3 3" xfId="11359" xr:uid="{EE6B5211-1255-43C9-8400-A85E7E55BFD5}"/>
    <cellStyle name="Millares 71 3 4" xfId="16594" xr:uid="{9EB14DB3-1198-4341-90F3-8115519B2B07}"/>
    <cellStyle name="Millares 71 3 5" xfId="18764" xr:uid="{6E13C497-9FB4-4101-A03F-DA2D362E27BB}"/>
    <cellStyle name="Millares 71 3 6" xfId="8880" xr:uid="{B0101B05-4E99-4D91-8A01-CE6E4A070F85}"/>
    <cellStyle name="Millares 71 4" xfId="5936" xr:uid="{09CD3C7B-F1E7-4E66-B19D-05C81D66AB06}"/>
    <cellStyle name="Millares 71 4 2" xfId="14225" xr:uid="{10CACD97-0945-4F05-B7BC-D11107967502}"/>
    <cellStyle name="Millares 71 4 3" xfId="11360" xr:uid="{9BAFB76B-8C50-40D1-B389-E98C94D7C9D8}"/>
    <cellStyle name="Millares 71 4 4" xfId="16595" xr:uid="{B9A51E16-29FC-44A7-9F17-94CB42618180}"/>
    <cellStyle name="Millares 71 4 5" xfId="18765" xr:uid="{FD3BDA23-76EA-43A7-8A41-3289216BFB12}"/>
    <cellStyle name="Millares 71 4 6" xfId="8881" xr:uid="{81839CFA-BEE0-4C06-982D-A6A17AFEC4F5}"/>
    <cellStyle name="Millares 71 5" xfId="5937" xr:uid="{3845F6BE-051C-4185-8B11-ABEF2CFD4E0E}"/>
    <cellStyle name="Millares 71 5 2" xfId="14226" xr:uid="{236E28DF-2846-44BE-8FB5-AEB5A2CD97E0}"/>
    <cellStyle name="Millares 71 5 3" xfId="12630" xr:uid="{3AE6B62C-C0A2-4034-84F0-FB73CEA1A2C9}"/>
    <cellStyle name="Millares 71 5 4" xfId="18766" xr:uid="{AF7CA0B9-AC6C-4208-A090-C03A2EE4EF1B}"/>
    <cellStyle name="Millares 71 5 5" xfId="8882" xr:uid="{9BD66ADB-73B2-4882-B75E-6E72E210C49A}"/>
    <cellStyle name="Millares 71 6" xfId="7285" xr:uid="{E704B67D-050D-46B5-84C7-9AF195948B46}"/>
    <cellStyle name="Millares 71 6 2" xfId="14227" xr:uid="{45B9CCE8-B65C-47AE-A05A-1872FA72E370}"/>
    <cellStyle name="Millares 71 6 3" xfId="20093" xr:uid="{1A9F9782-0B24-400B-9D14-43887ACA29D6}"/>
    <cellStyle name="Millares 71 6 4" xfId="8883" xr:uid="{D9FEB530-660F-41F2-A486-096E00213737}"/>
    <cellStyle name="Millares 71 7" xfId="8884" xr:uid="{0C611DB8-0A87-4673-BBEB-34CCE5725D87}"/>
    <cellStyle name="Millares 71 7 2" xfId="14228" xr:uid="{B9AFFC82-2E71-4C52-AB32-50BC1FC91F13}"/>
    <cellStyle name="Millares 71 8" xfId="14217" xr:uid="{877A9928-8505-47E5-AE8B-69C97B41B716}"/>
    <cellStyle name="Millares 71 9" xfId="11355" xr:uid="{99A0509A-58BB-42B5-861B-F49B04E28125}"/>
    <cellStyle name="Millares 72" xfId="5938" xr:uid="{00ABE377-E8C6-4A79-B98E-3B4146574A2F}"/>
    <cellStyle name="Millares 72 10" xfId="16596" xr:uid="{BE247135-39AE-4671-847B-376540F1C759}"/>
    <cellStyle name="Millares 72 11" xfId="18767" xr:uid="{3ECE9A6B-62B0-4956-AAA1-F7D1B5DFC015}"/>
    <cellStyle name="Millares 72 12" xfId="8885" xr:uid="{B7CB281D-3D04-4748-A992-FE0B8EDF98F4}"/>
    <cellStyle name="Millares 72 2" xfId="5939" xr:uid="{D3254221-E58E-4F8A-A88D-1C1968B3A439}"/>
    <cellStyle name="Millares 72 2 10" xfId="18768" xr:uid="{05145E48-1A84-47A5-B411-3ECD1C93F6F4}"/>
    <cellStyle name="Millares 72 2 11" xfId="8886" xr:uid="{7AC7AB2B-74AF-478F-B720-21C0B2248098}"/>
    <cellStyle name="Millares 72 2 2" xfId="5940" xr:uid="{FE02281E-84B4-4BD3-8E6A-E1C5C32651FB}"/>
    <cellStyle name="Millares 72 2 2 2" xfId="14231" xr:uid="{60D6CAD8-FD5F-4960-A639-FE7C7E1258D7}"/>
    <cellStyle name="Millares 72 2 2 3" xfId="11363" xr:uid="{30F1E91C-4DC3-4BD9-89B9-B6541F9B8B23}"/>
    <cellStyle name="Millares 72 2 2 4" xfId="16598" xr:uid="{E5432261-F689-48DC-A87B-1D3E59514AD1}"/>
    <cellStyle name="Millares 72 2 2 5" xfId="18769" xr:uid="{07CFF65D-D205-4540-BA2C-6B34F8097385}"/>
    <cellStyle name="Millares 72 2 2 6" xfId="8887" xr:uid="{BD2AE95A-FCA4-4765-ADCE-7A19C9A28149}"/>
    <cellStyle name="Millares 72 2 3" xfId="5941" xr:uid="{DA027AAC-CE09-48B0-A026-16ED8F1DCD2C}"/>
    <cellStyle name="Millares 72 2 3 2" xfId="14232" xr:uid="{C70713B6-FA78-4481-844F-55E0EB32DDBF}"/>
    <cellStyle name="Millares 72 2 3 3" xfId="11364" xr:uid="{C32A0B0D-7150-4EC4-9E15-310BB284EBBE}"/>
    <cellStyle name="Millares 72 2 3 4" xfId="16599" xr:uid="{575807A8-D4BE-4E3B-9027-4B97D7D2240C}"/>
    <cellStyle name="Millares 72 2 3 5" xfId="18770" xr:uid="{7AEDD33A-BF01-49C0-B98F-B50B2D13226C}"/>
    <cellStyle name="Millares 72 2 3 6" xfId="8888" xr:uid="{E7D2A4E5-2AF4-4FCE-8B74-341B333B2FAA}"/>
    <cellStyle name="Millares 72 2 4" xfId="5942" xr:uid="{8C5D0B4D-201E-4FD5-B234-5E3BCF405A14}"/>
    <cellStyle name="Millares 72 2 4 2" xfId="14233" xr:uid="{4E6A443D-B12D-483F-993F-C5CE0977C3FD}"/>
    <cellStyle name="Millares 72 2 4 3" xfId="12633" xr:uid="{EE440243-7A2A-4C81-AFB5-ECB1AA6BAE0D}"/>
    <cellStyle name="Millares 72 2 4 4" xfId="18771" xr:uid="{A04189D8-7FC0-4E48-A18F-41CBD237CDCD}"/>
    <cellStyle name="Millares 72 2 4 5" xfId="8889" xr:uid="{8108965C-91B0-42B9-8C84-AC98865C5432}"/>
    <cellStyle name="Millares 72 2 5" xfId="7415" xr:uid="{76BAF3B7-B633-462A-8A8E-9BB17E423330}"/>
    <cellStyle name="Millares 72 2 5 2" xfId="14234" xr:uid="{78A24F2F-029F-4020-8487-8127928820CB}"/>
    <cellStyle name="Millares 72 2 5 3" xfId="20194" xr:uid="{853503E7-0B8F-4823-BD94-B732B5A15405}"/>
    <cellStyle name="Millares 72 2 5 4" xfId="8890" xr:uid="{A3018E25-4F9B-4092-8026-FD757663D3DE}"/>
    <cellStyle name="Millares 72 2 6" xfId="8891" xr:uid="{FC7515FA-EF37-4DF5-9699-EDD7FC888AB6}"/>
    <cellStyle name="Millares 72 2 6 2" xfId="14235" xr:uid="{543C5FC3-A4E6-4FA7-AC86-0039303AE409}"/>
    <cellStyle name="Millares 72 2 7" xfId="14230" xr:uid="{890B2171-3092-41A2-B324-DACA857695FE}"/>
    <cellStyle name="Millares 72 2 8" xfId="11362" xr:uid="{FFFA8FA0-26AC-4B72-9C79-7A5EA59EFE5F}"/>
    <cellStyle name="Millares 72 2 9" xfId="16597" xr:uid="{E79EE2E8-4D6F-4C47-9173-BE0D7D2D8310}"/>
    <cellStyle name="Millares 72 3" xfId="5943" xr:uid="{94B35F67-7281-4510-AB00-1450B5A3737A}"/>
    <cellStyle name="Millares 72 3 2" xfId="14236" xr:uid="{BD89DD85-D0CA-407E-B681-7084B158316D}"/>
    <cellStyle name="Millares 72 3 3" xfId="11365" xr:uid="{CA5426A5-B14C-45B2-83D8-51E24BA72FC6}"/>
    <cellStyle name="Millares 72 3 4" xfId="16600" xr:uid="{68DB341C-F647-4502-A81C-72E5504DACF4}"/>
    <cellStyle name="Millares 72 3 5" xfId="18772" xr:uid="{F4278E86-9585-40A0-B489-6D8FAA341FDF}"/>
    <cellStyle name="Millares 72 3 6" xfId="8892" xr:uid="{CC4CF8FD-15C8-4F8F-B611-28ACD92782B7}"/>
    <cellStyle name="Millares 72 4" xfId="5944" xr:uid="{338CFA62-4D60-4EB6-98B8-8936B7BF9E68}"/>
    <cellStyle name="Millares 72 4 2" xfId="14237" xr:uid="{B2A03968-6362-49E1-819B-F4627B55B9B5}"/>
    <cellStyle name="Millares 72 4 3" xfId="11366" xr:uid="{3425B80D-6F08-469A-8B55-7EF8A6AD438D}"/>
    <cellStyle name="Millares 72 4 4" xfId="16601" xr:uid="{76C228B0-5EBE-453C-AC7B-AF67A4243F14}"/>
    <cellStyle name="Millares 72 4 5" xfId="18773" xr:uid="{141FF95F-150B-4F80-A88A-F3EFDE315114}"/>
    <cellStyle name="Millares 72 4 6" xfId="8893" xr:uid="{5B5DC6EF-7389-409F-AA9D-727976C57F77}"/>
    <cellStyle name="Millares 72 5" xfId="5945" xr:uid="{5DB6409D-C067-410F-9D2D-781AB996BE3B}"/>
    <cellStyle name="Millares 72 5 2" xfId="14238" xr:uid="{1EFBA5D0-EF81-4FF8-BF69-25379FF9DDAA}"/>
    <cellStyle name="Millares 72 5 3" xfId="12632" xr:uid="{0D927609-F433-46BE-9536-B6413BA93911}"/>
    <cellStyle name="Millares 72 5 4" xfId="18774" xr:uid="{DCB90A1E-01F3-4CC3-B6DC-D1EFA59A2FB7}"/>
    <cellStyle name="Millares 72 5 5" xfId="8894" xr:uid="{866178D1-4482-495F-A022-2DE086CCD44F}"/>
    <cellStyle name="Millares 72 6" xfId="7286" xr:uid="{B2C6E056-39A5-450D-8471-1C6D14651F6F}"/>
    <cellStyle name="Millares 72 6 2" xfId="14239" xr:uid="{B3D5E3CB-7C04-4AF6-8E52-B923FE6134B5}"/>
    <cellStyle name="Millares 72 6 3" xfId="20094" xr:uid="{3702E030-48AE-43FA-BF8E-8B6F71155F68}"/>
    <cellStyle name="Millares 72 6 4" xfId="8895" xr:uid="{7B0DBA78-AB4A-402F-9DAB-5CE6611FBD92}"/>
    <cellStyle name="Millares 72 7" xfId="8896" xr:uid="{E33E8B50-C005-45AC-BC31-676F76BC51BC}"/>
    <cellStyle name="Millares 72 7 2" xfId="14240" xr:uid="{26BB5EFD-80BA-4D09-96B7-686B414510CA}"/>
    <cellStyle name="Millares 72 8" xfId="14229" xr:uid="{52E8CFAB-278D-435F-8C04-C3BAF750F33A}"/>
    <cellStyle name="Millares 72 9" xfId="11361" xr:uid="{F21F0300-5DCF-4EC2-BD16-546A35BBB368}"/>
    <cellStyle name="Millares 73" xfId="5946" xr:uid="{ED73A0D9-A0E5-43CF-893C-F54E53EF2DAA}"/>
    <cellStyle name="Millares 73 10" xfId="16602" xr:uid="{E2E48F33-80DA-4BF1-AB97-CAEF4F018245}"/>
    <cellStyle name="Millares 73 11" xfId="18775" xr:uid="{413937FD-550B-4972-9219-EBE822DD7F22}"/>
    <cellStyle name="Millares 73 12" xfId="8897" xr:uid="{BBBB5505-94AE-401A-8EE8-C9FDB4CCB65E}"/>
    <cellStyle name="Millares 73 2" xfId="5947" xr:uid="{427C5D6C-03CF-416F-966A-889EACC1D1D9}"/>
    <cellStyle name="Millares 73 2 10" xfId="18776" xr:uid="{8CBC56B5-9D52-405B-A099-51CB397463CC}"/>
    <cellStyle name="Millares 73 2 11" xfId="8898" xr:uid="{62145F3F-AE4F-47FF-B2FE-032CB0A1C617}"/>
    <cellStyle name="Millares 73 2 2" xfId="5948" xr:uid="{A0423E4F-1796-4EFF-AF53-D968604C56F5}"/>
    <cellStyle name="Millares 73 2 2 2" xfId="14243" xr:uid="{7C30CEA0-6854-4C9D-8AE9-879C2EA45A82}"/>
    <cellStyle name="Millares 73 2 2 3" xfId="11369" xr:uid="{EA8233AF-7E84-4C8B-B0CE-0514C4DF3A15}"/>
    <cellStyle name="Millares 73 2 2 4" xfId="16604" xr:uid="{BDE0247F-5CA7-4F15-8DB1-47CEBA96DE5D}"/>
    <cellStyle name="Millares 73 2 2 5" xfId="18777" xr:uid="{E64C8802-8FFF-4153-9B46-8914B477FC1F}"/>
    <cellStyle name="Millares 73 2 2 6" xfId="8899" xr:uid="{44E8F191-5724-40F7-86D5-90396EED04F5}"/>
    <cellStyle name="Millares 73 2 3" xfId="5949" xr:uid="{1703C038-61B9-41CA-91E5-22E24E7A096D}"/>
    <cellStyle name="Millares 73 2 3 2" xfId="14244" xr:uid="{5231C778-6B61-44CC-BF03-8955ABDDFA3C}"/>
    <cellStyle name="Millares 73 2 3 3" xfId="11370" xr:uid="{DD37AEC4-BCE3-42DA-A664-0433CC1038EA}"/>
    <cellStyle name="Millares 73 2 3 4" xfId="16605" xr:uid="{DDBBB5FE-71A1-4A5D-A131-CD157CCCB719}"/>
    <cellStyle name="Millares 73 2 3 5" xfId="18778" xr:uid="{6D78C37D-1AF8-4BA4-8503-C2205C4D7D37}"/>
    <cellStyle name="Millares 73 2 3 6" xfId="8900" xr:uid="{D526F224-DA93-4C9C-958E-13B87F4E0E45}"/>
    <cellStyle name="Millares 73 2 4" xfId="5950" xr:uid="{26D7621E-DB6D-4EAC-A08F-248C34076FD4}"/>
    <cellStyle name="Millares 73 2 4 2" xfId="14245" xr:uid="{08C7AEBE-D6F6-4B19-910E-E1FA1688A81B}"/>
    <cellStyle name="Millares 73 2 4 3" xfId="12635" xr:uid="{C0E70388-C929-44A6-996B-D79F6C60AE0A}"/>
    <cellStyle name="Millares 73 2 4 4" xfId="18779" xr:uid="{087BA2D9-827B-46B3-9CB6-E53B8E7DE623}"/>
    <cellStyle name="Millares 73 2 4 5" xfId="8901" xr:uid="{698A2351-4B5F-439A-B905-24ED0425F460}"/>
    <cellStyle name="Millares 73 2 5" xfId="7416" xr:uid="{0D8CC196-366A-4522-B922-86C9CB113B62}"/>
    <cellStyle name="Millares 73 2 5 2" xfId="14246" xr:uid="{161801CC-86E3-4F0D-9754-7F7D919B3600}"/>
    <cellStyle name="Millares 73 2 5 3" xfId="20195" xr:uid="{7B470608-F3CB-44E0-96BE-A2C13BD634C4}"/>
    <cellStyle name="Millares 73 2 5 4" xfId="8902" xr:uid="{FC3F9A67-142C-43ED-A088-C84CEC8CB5C3}"/>
    <cellStyle name="Millares 73 2 6" xfId="8903" xr:uid="{26A6FA28-0755-47F1-A685-9675364A6181}"/>
    <cellStyle name="Millares 73 2 6 2" xfId="14247" xr:uid="{50E43B08-630A-4023-8954-8CE83CE45D0D}"/>
    <cellStyle name="Millares 73 2 7" xfId="14242" xr:uid="{6BC0E75D-106A-48C6-835B-44902E7A01A7}"/>
    <cellStyle name="Millares 73 2 8" xfId="11368" xr:uid="{06A29954-FC9A-417A-A668-9538C10354D4}"/>
    <cellStyle name="Millares 73 2 9" xfId="16603" xr:uid="{B61C1CA4-29FB-4EBE-A439-E374AA46A055}"/>
    <cellStyle name="Millares 73 3" xfId="5951" xr:uid="{BF9ED460-028E-4FDE-A03C-48FB74846EF3}"/>
    <cellStyle name="Millares 73 3 2" xfId="14248" xr:uid="{29F8EFDB-AA5F-4103-BAF4-D1CCEF373AA4}"/>
    <cellStyle name="Millares 73 3 3" xfId="11371" xr:uid="{D948588A-CF3A-4CA3-A525-B67C4C9100FB}"/>
    <cellStyle name="Millares 73 3 4" xfId="16606" xr:uid="{E2BED04C-5428-4967-96C0-2D1063AB0F2F}"/>
    <cellStyle name="Millares 73 3 5" xfId="18780" xr:uid="{2F3894E6-C813-4505-8191-C6AA23D5E3BA}"/>
    <cellStyle name="Millares 73 3 6" xfId="8904" xr:uid="{60FB241E-E3DD-412E-A36F-331C7422370D}"/>
    <cellStyle name="Millares 73 4" xfId="5952" xr:uid="{C47478CE-B50C-4883-8176-AB19B19FB65F}"/>
    <cellStyle name="Millares 73 4 2" xfId="14249" xr:uid="{ABFFEC01-1C9C-42C3-84BA-894C4501EC33}"/>
    <cellStyle name="Millares 73 4 3" xfId="11372" xr:uid="{DD08DE62-DEC2-4F68-9201-C54A1BAC3AA0}"/>
    <cellStyle name="Millares 73 4 4" xfId="16607" xr:uid="{81309C93-45B5-41CD-A81D-E9BD73175312}"/>
    <cellStyle name="Millares 73 4 5" xfId="18781" xr:uid="{2549E87F-9457-4649-A356-303D0CFCD1CD}"/>
    <cellStyle name="Millares 73 4 6" xfId="8905" xr:uid="{7A8FDF8B-55AC-4B34-93D8-6B9C7CBF34C4}"/>
    <cellStyle name="Millares 73 5" xfId="5953" xr:uid="{0F676576-319F-4AFB-85F3-56AEB4B68532}"/>
    <cellStyle name="Millares 73 5 2" xfId="14250" xr:uid="{5A26D661-DC90-422C-9E10-052D8A45FE8E}"/>
    <cellStyle name="Millares 73 5 3" xfId="12634" xr:uid="{09B682BC-9049-431A-87C4-D6304CBA898B}"/>
    <cellStyle name="Millares 73 5 4" xfId="18782" xr:uid="{589ECEE9-1214-4A81-8B1D-4A9E84586864}"/>
    <cellStyle name="Millares 73 5 5" xfId="8906" xr:uid="{7D17F291-36F1-4958-A313-06FCC4C37F88}"/>
    <cellStyle name="Millares 73 6" xfId="7287" xr:uid="{87CA0564-3C70-4833-87E1-880D92F5E6FB}"/>
    <cellStyle name="Millares 73 6 2" xfId="14251" xr:uid="{2555D7B0-CE8B-45EE-9697-441FEFA6D4EC}"/>
    <cellStyle name="Millares 73 6 3" xfId="20095" xr:uid="{A784F11E-C5F3-47AB-B452-EEF6461AC69E}"/>
    <cellStyle name="Millares 73 6 4" xfId="8907" xr:uid="{B5E5832C-389D-435D-865F-F0CA5B4AFB0F}"/>
    <cellStyle name="Millares 73 7" xfId="8908" xr:uid="{81A55A0A-DE87-45C8-AB2F-2D964C5DA68A}"/>
    <cellStyle name="Millares 73 7 2" xfId="14252" xr:uid="{4C672FB6-535B-49E1-8211-E3D14B6549B0}"/>
    <cellStyle name="Millares 73 8" xfId="14241" xr:uid="{3122447C-BAF7-48DB-8D9D-115A396304F1}"/>
    <cellStyle name="Millares 73 9" xfId="11367" xr:uid="{D743FC6C-0B77-47DD-86CC-5F01D30170B6}"/>
    <cellStyle name="Millares 74" xfId="5954" xr:uid="{2815B726-4754-47E8-9173-56310845DEB0}"/>
    <cellStyle name="Millares 74 10" xfId="16608" xr:uid="{262F2BCB-490F-42B8-AA89-27C9178A8D91}"/>
    <cellStyle name="Millares 74 11" xfId="18783" xr:uid="{64F0020F-32CC-4DEA-9424-7224EB83A2F6}"/>
    <cellStyle name="Millares 74 12" xfId="8909" xr:uid="{C174F19A-9F8F-48EE-B067-6AD978A58983}"/>
    <cellStyle name="Millares 74 2" xfId="5955" xr:uid="{0D28B767-C4E2-439D-8BD6-7E4937983D11}"/>
    <cellStyle name="Millares 74 2 10" xfId="18784" xr:uid="{7489DFF4-C1AC-4FAA-8119-E11CA45729F1}"/>
    <cellStyle name="Millares 74 2 11" xfId="8910" xr:uid="{82A34E13-EF42-426B-A291-DF0B628AE24F}"/>
    <cellStyle name="Millares 74 2 2" xfId="5956" xr:uid="{D26ADACA-B3E5-4756-A859-A37C21707E43}"/>
    <cellStyle name="Millares 74 2 2 2" xfId="14255" xr:uid="{23D293B5-DB48-4631-AEB2-058DA8AA9FD3}"/>
    <cellStyle name="Millares 74 2 2 3" xfId="11375" xr:uid="{CEBCB8C1-D9E0-44B2-8603-240C50D9D11F}"/>
    <cellStyle name="Millares 74 2 2 4" xfId="16610" xr:uid="{3210E019-A200-470A-88A2-AF9F587B3A62}"/>
    <cellStyle name="Millares 74 2 2 5" xfId="18785" xr:uid="{621B255E-5468-4711-A52C-89B73A01A0E5}"/>
    <cellStyle name="Millares 74 2 2 6" xfId="8911" xr:uid="{66AB20DC-D822-42B7-9522-0E26FC1A0BF8}"/>
    <cellStyle name="Millares 74 2 3" xfId="5957" xr:uid="{8D3AA717-C5B0-4703-80FF-861F6211289A}"/>
    <cellStyle name="Millares 74 2 3 2" xfId="14256" xr:uid="{B55EB42B-3653-4FB5-B833-69764C5E864D}"/>
    <cellStyle name="Millares 74 2 3 3" xfId="11376" xr:uid="{BBF77360-2C49-4CA8-8D8A-7AEC684306E5}"/>
    <cellStyle name="Millares 74 2 3 4" xfId="16611" xr:uid="{4A359BE0-B372-471F-960A-D9B51DA49AF3}"/>
    <cellStyle name="Millares 74 2 3 5" xfId="18786" xr:uid="{4B090040-238A-449E-90CB-142FCC16398E}"/>
    <cellStyle name="Millares 74 2 3 6" xfId="8912" xr:uid="{2EE942BB-AA71-46D0-8C00-22C0328610A1}"/>
    <cellStyle name="Millares 74 2 4" xfId="5958" xr:uid="{4AE3F2B8-E0DB-4769-8EED-F5FDFE3B190C}"/>
    <cellStyle name="Millares 74 2 4 2" xfId="14257" xr:uid="{46825598-1BDF-4E18-B796-DD020DC4E5A2}"/>
    <cellStyle name="Millares 74 2 4 3" xfId="12637" xr:uid="{E471BE16-E03A-4B25-ACFC-23A82A7273E6}"/>
    <cellStyle name="Millares 74 2 4 4" xfId="18787" xr:uid="{FEFB7655-ED06-470E-B1C4-0D610A660CDE}"/>
    <cellStyle name="Millares 74 2 4 5" xfId="8913" xr:uid="{342A42AA-97A2-4129-9A73-40D621A8E708}"/>
    <cellStyle name="Millares 74 2 5" xfId="7417" xr:uid="{73C94FBF-1027-4461-97E8-EA9528F869F9}"/>
    <cellStyle name="Millares 74 2 5 2" xfId="14258" xr:uid="{E6CE8476-1B12-4208-8BA3-DA755A9B1489}"/>
    <cellStyle name="Millares 74 2 5 3" xfId="20196" xr:uid="{860B9632-ADE8-4991-9A99-BC04DA23A5BC}"/>
    <cellStyle name="Millares 74 2 5 4" xfId="8914" xr:uid="{6840268A-1EC1-4D93-A136-8319FEE4B904}"/>
    <cellStyle name="Millares 74 2 6" xfId="8915" xr:uid="{8D1A4438-3BAA-4A8A-A1DE-11E6F000F511}"/>
    <cellStyle name="Millares 74 2 6 2" xfId="14259" xr:uid="{92D799F4-C0BB-4A3E-BE0F-2C8344F79240}"/>
    <cellStyle name="Millares 74 2 7" xfId="14254" xr:uid="{900223EE-981C-4454-B84B-FCC598CEE317}"/>
    <cellStyle name="Millares 74 2 8" xfId="11374" xr:uid="{0B299062-D71B-4114-8C5F-4B874E100EB0}"/>
    <cellStyle name="Millares 74 2 9" xfId="16609" xr:uid="{FB3C6E00-3B96-4E10-9074-EB2C3099E288}"/>
    <cellStyle name="Millares 74 3" xfId="5959" xr:uid="{C64E8F77-F064-4EC8-85CF-55029772CE7D}"/>
    <cellStyle name="Millares 74 3 2" xfId="14260" xr:uid="{19C02937-D220-4C97-9F2D-F62D936BDA46}"/>
    <cellStyle name="Millares 74 3 3" xfId="11377" xr:uid="{A35323AB-264D-4879-BBC4-7104AAA3471C}"/>
    <cellStyle name="Millares 74 3 4" xfId="16612" xr:uid="{0E62F5FF-974F-496F-B99C-9C579021D9E3}"/>
    <cellStyle name="Millares 74 3 5" xfId="18788" xr:uid="{FE75D974-3720-4E59-BD49-330896047A9C}"/>
    <cellStyle name="Millares 74 3 6" xfId="8916" xr:uid="{7AD1CE4D-1B6E-42FF-88BD-053CDA041806}"/>
    <cellStyle name="Millares 74 4" xfId="5960" xr:uid="{F77AAAAE-0F53-40E0-9C33-55C380A28EEE}"/>
    <cellStyle name="Millares 74 4 2" xfId="14261" xr:uid="{2CCF033D-D11F-49F6-9A9F-115E48F9FF38}"/>
    <cellStyle name="Millares 74 4 3" xfId="11378" xr:uid="{DA96DC8F-D862-4BE3-8224-6B89D0AF3F08}"/>
    <cellStyle name="Millares 74 4 4" xfId="16613" xr:uid="{267FDE9C-4F46-473A-A60E-9D5AE3827554}"/>
    <cellStyle name="Millares 74 4 5" xfId="18789" xr:uid="{2089C9F6-D720-4E02-BC02-B6190531B0C8}"/>
    <cellStyle name="Millares 74 4 6" xfId="8917" xr:uid="{C03835B4-5CCA-478A-82DB-35F1E364866C}"/>
    <cellStyle name="Millares 74 5" xfId="5961" xr:uid="{4C3A91F1-F06F-4E90-A60B-4BDD631650C9}"/>
    <cellStyle name="Millares 74 5 2" xfId="14262" xr:uid="{E52B8E8C-BF4A-4565-A8BE-7510C360959A}"/>
    <cellStyle name="Millares 74 5 3" xfId="12636" xr:uid="{30F154D5-85AC-4FC9-8A3C-FEB35FCE23AD}"/>
    <cellStyle name="Millares 74 5 4" xfId="18790" xr:uid="{70A19205-20AD-4BC3-9272-A8965E8D2F62}"/>
    <cellStyle name="Millares 74 5 5" xfId="8918" xr:uid="{B9238950-97FF-4163-9CFF-D36924C54E17}"/>
    <cellStyle name="Millares 74 6" xfId="7288" xr:uid="{19E2FEED-9BB1-4F55-A86B-5317B5652A23}"/>
    <cellStyle name="Millares 74 6 2" xfId="14263" xr:uid="{50B0579E-3A5A-424E-83BD-12BE79E431A4}"/>
    <cellStyle name="Millares 74 6 3" xfId="20096" xr:uid="{608F90F7-15A2-4D22-B46A-8D9AA56D5A2E}"/>
    <cellStyle name="Millares 74 6 4" xfId="8919" xr:uid="{58E98E00-5D6B-4AD7-A7B0-C2DA8431156F}"/>
    <cellStyle name="Millares 74 7" xfId="8920" xr:uid="{4CFDEE9E-DB56-4165-8A15-BEACAE09B88B}"/>
    <cellStyle name="Millares 74 7 2" xfId="14264" xr:uid="{9A32B141-2BFD-499E-A1DF-2574FD9DF720}"/>
    <cellStyle name="Millares 74 8" xfId="14253" xr:uid="{E31E60CE-ED37-45D8-B1DC-F00ACFB812FC}"/>
    <cellStyle name="Millares 74 9" xfId="11373" xr:uid="{E9D04562-E816-46E2-A28F-BA27BF18487D}"/>
    <cellStyle name="Millares 75" xfId="5962" xr:uid="{9AD4554D-31B9-4E0B-90D6-9BFD10112402}"/>
    <cellStyle name="Millares 75 10" xfId="16614" xr:uid="{71898A8D-146B-4300-BF9F-F4E32C634FE4}"/>
    <cellStyle name="Millares 75 11" xfId="18791" xr:uid="{D4C84B50-A1B2-4B59-9815-22C9E04F7667}"/>
    <cellStyle name="Millares 75 12" xfId="8921" xr:uid="{F8CE1754-FC50-4DE4-9707-8215703EEDE4}"/>
    <cellStyle name="Millares 75 2" xfId="5963" xr:uid="{AC811A38-6CF5-4E48-8349-12FFBF054748}"/>
    <cellStyle name="Millares 75 2 10" xfId="18792" xr:uid="{08D53735-F737-433C-B8D4-F6284074739F}"/>
    <cellStyle name="Millares 75 2 11" xfId="8922" xr:uid="{DFD03AA0-C26D-42F6-AEB3-7972D924FBA7}"/>
    <cellStyle name="Millares 75 2 2" xfId="5964" xr:uid="{BA4AEFA3-1882-43B3-95C0-1A769C41B4A2}"/>
    <cellStyle name="Millares 75 2 2 2" xfId="14267" xr:uid="{CB7B5025-0DD9-47EE-8867-95D361D9EB6F}"/>
    <cellStyle name="Millares 75 2 2 3" xfId="11381" xr:uid="{63999646-EE98-4456-935E-9EC18DAA3D3D}"/>
    <cellStyle name="Millares 75 2 2 4" xfId="16616" xr:uid="{229F27B4-94C8-41DE-829F-E56B4AA7F418}"/>
    <cellStyle name="Millares 75 2 2 5" xfId="18793" xr:uid="{A94AA1C9-FA92-4A6E-A619-9A8014ECCAAE}"/>
    <cellStyle name="Millares 75 2 2 6" xfId="8923" xr:uid="{37459CA4-8CAD-4D93-BB23-BA826576CC2F}"/>
    <cellStyle name="Millares 75 2 3" xfId="5965" xr:uid="{E79C1A4C-32D7-48E0-A88D-84C91E4A3ED2}"/>
    <cellStyle name="Millares 75 2 3 2" xfId="14268" xr:uid="{15C6E53F-5525-4C36-AEAB-03D6E53D7935}"/>
    <cellStyle name="Millares 75 2 3 3" xfId="11382" xr:uid="{140D44CE-D49A-43DF-B8EA-967C6F01E3EB}"/>
    <cellStyle name="Millares 75 2 3 4" xfId="16617" xr:uid="{5EE1F00D-48B5-4FFE-BF35-75DE4693FB0F}"/>
    <cellStyle name="Millares 75 2 3 5" xfId="18794" xr:uid="{7E7717B0-C84C-4EDC-9E75-D51C50FA3E56}"/>
    <cellStyle name="Millares 75 2 3 6" xfId="8924" xr:uid="{BEADA044-8190-416D-AF0F-70BD6414DAA0}"/>
    <cellStyle name="Millares 75 2 4" xfId="5966" xr:uid="{677CDADB-A8A7-4F9D-952F-4BBC2CEA079B}"/>
    <cellStyle name="Millares 75 2 4 2" xfId="14269" xr:uid="{CBDF7FFA-1895-4044-9571-07ABE6C1705A}"/>
    <cellStyle name="Millares 75 2 4 3" xfId="12639" xr:uid="{1B1211C5-470E-40B7-B1C3-D781B33DD641}"/>
    <cellStyle name="Millares 75 2 4 4" xfId="18795" xr:uid="{BFC4AE41-EE7B-4A6D-A163-0E7B154084C7}"/>
    <cellStyle name="Millares 75 2 4 5" xfId="8925" xr:uid="{B5DDD7E0-8D29-4F03-ACBB-CE712D6551B6}"/>
    <cellStyle name="Millares 75 2 5" xfId="7418" xr:uid="{52066B0B-D90E-4874-8D86-634C2C796D3D}"/>
    <cellStyle name="Millares 75 2 5 2" xfId="14270" xr:uid="{F24FBDFD-83B8-4F9B-B0FB-4A2EC0584207}"/>
    <cellStyle name="Millares 75 2 5 3" xfId="20197" xr:uid="{3B2FA179-8022-4441-9492-FB8460ED4138}"/>
    <cellStyle name="Millares 75 2 5 4" xfId="8926" xr:uid="{C57B6BE6-BB89-4363-944F-44F78185A9FB}"/>
    <cellStyle name="Millares 75 2 6" xfId="8927" xr:uid="{F1992283-47B9-42C3-A551-7A202121EAA7}"/>
    <cellStyle name="Millares 75 2 6 2" xfId="14271" xr:uid="{DCC183D1-7CDA-4456-AB69-93E8E79A166D}"/>
    <cellStyle name="Millares 75 2 7" xfId="14266" xr:uid="{052B0E5D-B327-417A-B796-E867ED706817}"/>
    <cellStyle name="Millares 75 2 8" xfId="11380" xr:uid="{92EF9791-77C3-45E2-B492-B3AA0146A07B}"/>
    <cellStyle name="Millares 75 2 9" xfId="16615" xr:uid="{529B9988-3730-42B3-A396-A1F12B967FF7}"/>
    <cellStyle name="Millares 75 3" xfId="5967" xr:uid="{6EF51D69-5AA9-4807-B858-CB3F444EAD50}"/>
    <cellStyle name="Millares 75 3 2" xfId="14272" xr:uid="{F08C54A4-F84C-4D28-ADB1-A60ACE8964B2}"/>
    <cellStyle name="Millares 75 3 3" xfId="11383" xr:uid="{C7349948-01DC-4969-A745-98B3A2AF3F15}"/>
    <cellStyle name="Millares 75 3 4" xfId="16618" xr:uid="{77E0BC09-BA23-4D0E-86B5-1D902B7A200F}"/>
    <cellStyle name="Millares 75 3 5" xfId="18796" xr:uid="{52F028EC-4A08-43FD-B797-4AD9468D8AAC}"/>
    <cellStyle name="Millares 75 3 6" xfId="8928" xr:uid="{BFA545FB-4444-44DB-9207-5AA883FBE7C9}"/>
    <cellStyle name="Millares 75 4" xfId="5968" xr:uid="{BECD2879-002C-4FEC-8ADF-403A9746F678}"/>
    <cellStyle name="Millares 75 4 2" xfId="14273" xr:uid="{36143F85-266A-42CC-A214-7C3BC689212D}"/>
    <cellStyle name="Millares 75 4 3" xfId="11384" xr:uid="{376E4E22-2714-4B32-8CD3-131F6A7A9506}"/>
    <cellStyle name="Millares 75 4 4" xfId="16619" xr:uid="{84129AAC-B776-44DA-AD40-A052D6A65F2F}"/>
    <cellStyle name="Millares 75 4 5" xfId="18797" xr:uid="{6FC43300-C5D4-4893-B836-23C780356801}"/>
    <cellStyle name="Millares 75 4 6" xfId="8929" xr:uid="{4958CB77-5780-4714-949D-6D863D422CAD}"/>
    <cellStyle name="Millares 75 5" xfId="5969" xr:uid="{0E5AC941-F77C-40D7-AED6-D13C0ED8035D}"/>
    <cellStyle name="Millares 75 5 2" xfId="14274" xr:uid="{282817ED-23B4-49F4-8681-2A86D4956DCB}"/>
    <cellStyle name="Millares 75 5 3" xfId="12638" xr:uid="{6085A7D7-5719-4A62-A4E7-A0102AE2267C}"/>
    <cellStyle name="Millares 75 5 4" xfId="18798" xr:uid="{E2500FFB-845A-4A8E-BBD7-9F1742E6E2D0}"/>
    <cellStyle name="Millares 75 5 5" xfId="8930" xr:uid="{2915B60E-1A41-4FF5-8E84-54955A18728B}"/>
    <cellStyle name="Millares 75 6" xfId="7289" xr:uid="{4FB0B349-8BAF-43FF-8431-014F34CBB414}"/>
    <cellStyle name="Millares 75 6 2" xfId="14275" xr:uid="{66933AD8-B0C6-404A-9466-2E10934EE203}"/>
    <cellStyle name="Millares 75 6 3" xfId="20097" xr:uid="{FAFC1AF2-EB2D-4925-88F9-CA2CB1E41015}"/>
    <cellStyle name="Millares 75 6 4" xfId="8931" xr:uid="{22FD771B-6CF8-4DD0-A68F-7B47763D757E}"/>
    <cellStyle name="Millares 75 7" xfId="8932" xr:uid="{517FB491-3A84-4C57-92EE-32FC7D5DBE66}"/>
    <cellStyle name="Millares 75 7 2" xfId="14276" xr:uid="{ABD76D22-A3BF-4C4A-9DF0-2AC3497A41CC}"/>
    <cellStyle name="Millares 75 8" xfId="14265" xr:uid="{98328F6C-A672-41FD-93E8-C844EF475930}"/>
    <cellStyle name="Millares 75 9" xfId="11379" xr:uid="{746C4636-ADED-40D9-A900-1397CF2A3986}"/>
    <cellStyle name="Millares 76" xfId="5970" xr:uid="{E4AFA6DB-9109-4506-815E-427D1C76B53C}"/>
    <cellStyle name="Millares 76 10" xfId="16620" xr:uid="{5794FB01-E087-4D5E-8570-C2412F2526A5}"/>
    <cellStyle name="Millares 76 11" xfId="18799" xr:uid="{AD0B54B7-A37F-4983-BD04-468466DD8498}"/>
    <cellStyle name="Millares 76 12" xfId="8933" xr:uid="{433A7B15-53AD-495E-9485-AA1BED267AFE}"/>
    <cellStyle name="Millares 76 2" xfId="5971" xr:uid="{79DB49F3-1DFA-4784-9980-DF1A8AC8E113}"/>
    <cellStyle name="Millares 76 2 10" xfId="18800" xr:uid="{EE17AD0B-958C-413E-BF11-DB6DF4A445C0}"/>
    <cellStyle name="Millares 76 2 11" xfId="8934" xr:uid="{FAAB3231-4E72-44EF-AF9C-C89A63B78F38}"/>
    <cellStyle name="Millares 76 2 2" xfId="5972" xr:uid="{B7135FEE-D8F4-4B11-999E-F67E465D7D5C}"/>
    <cellStyle name="Millares 76 2 2 2" xfId="14279" xr:uid="{CD50D589-CCAC-4591-A0C7-73549A62ABE0}"/>
    <cellStyle name="Millares 76 2 2 3" xfId="11387" xr:uid="{A824BA9F-211B-4716-A6CF-E37E2DEF9535}"/>
    <cellStyle name="Millares 76 2 2 4" xfId="16622" xr:uid="{96B5E969-41CD-4517-B2C7-41744DD0A56D}"/>
    <cellStyle name="Millares 76 2 2 5" xfId="18801" xr:uid="{653AAEE5-7EC8-4998-A202-94FC9EA69DCE}"/>
    <cellStyle name="Millares 76 2 2 6" xfId="8935" xr:uid="{8BE9A1A4-A01E-465D-9842-A9C0948FD487}"/>
    <cellStyle name="Millares 76 2 3" xfId="5973" xr:uid="{459F2899-A705-49F4-AB13-6AEB59575753}"/>
    <cellStyle name="Millares 76 2 3 2" xfId="14280" xr:uid="{94013DDF-05B4-4379-8B25-263905A09AA4}"/>
    <cellStyle name="Millares 76 2 3 3" xfId="11388" xr:uid="{24CA5F87-487D-46FE-AB90-14F63879E672}"/>
    <cellStyle name="Millares 76 2 3 4" xfId="16623" xr:uid="{B3974ABD-F7C2-4B79-AB77-AC4727B5AEAD}"/>
    <cellStyle name="Millares 76 2 3 5" xfId="18802" xr:uid="{87246406-990A-49F2-9910-2C04AF270417}"/>
    <cellStyle name="Millares 76 2 3 6" xfId="8936" xr:uid="{5991FD4A-334C-4E29-8CAD-681C260FBB85}"/>
    <cellStyle name="Millares 76 2 4" xfId="5974" xr:uid="{0A9BB17B-EDFB-49A7-89F3-568FFBFD73AC}"/>
    <cellStyle name="Millares 76 2 4 2" xfId="14281" xr:uid="{6B51B386-B568-4A8E-8377-8A6EC563A69F}"/>
    <cellStyle name="Millares 76 2 4 3" xfId="12641" xr:uid="{DAE55D7E-1323-4999-80AD-F3A0D0BEA535}"/>
    <cellStyle name="Millares 76 2 4 4" xfId="18803" xr:uid="{8BF337F7-A404-4E46-A1C5-47AE134145E7}"/>
    <cellStyle name="Millares 76 2 4 5" xfId="8937" xr:uid="{974F852F-84D1-402E-8E91-2DA8E2377BF0}"/>
    <cellStyle name="Millares 76 2 5" xfId="7419" xr:uid="{A9EEA582-CE20-477C-83B6-F2C8313D3DD9}"/>
    <cellStyle name="Millares 76 2 5 2" xfId="14282" xr:uid="{DBCBE339-40B6-48CF-A487-88DBBE4F07D1}"/>
    <cellStyle name="Millares 76 2 5 3" xfId="20198" xr:uid="{D7DF1434-DAD5-40CE-94BF-383D00BEC71C}"/>
    <cellStyle name="Millares 76 2 5 4" xfId="8938" xr:uid="{FC0449C8-B29F-4286-A110-B75B7B8BDD35}"/>
    <cellStyle name="Millares 76 2 6" xfId="8939" xr:uid="{07133B7F-196A-4A52-B01D-75F90B18E105}"/>
    <cellStyle name="Millares 76 2 6 2" xfId="14283" xr:uid="{C2311D7D-18EF-4890-9CF7-BA6A6F4ECA7B}"/>
    <cellStyle name="Millares 76 2 7" xfId="14278" xr:uid="{B3B36833-4914-4CA4-A062-F273F7404D2F}"/>
    <cellStyle name="Millares 76 2 8" xfId="11386" xr:uid="{8EA11EB7-A1D2-460E-BE5E-6BFB3A12C02A}"/>
    <cellStyle name="Millares 76 2 9" xfId="16621" xr:uid="{8E0683E3-5740-4C20-90A6-DFCCCF53460F}"/>
    <cellStyle name="Millares 76 3" xfId="5975" xr:uid="{989E0EC0-2A81-4DDB-B5CF-ECF8575C04DC}"/>
    <cellStyle name="Millares 76 3 2" xfId="14284" xr:uid="{F4BF7347-9246-48CA-96CB-E0C7275E1239}"/>
    <cellStyle name="Millares 76 3 3" xfId="11389" xr:uid="{128D3A1A-62F1-4FD4-BB70-EB80FF451A42}"/>
    <cellStyle name="Millares 76 3 4" xfId="16624" xr:uid="{BE91D367-89DC-4767-A4D7-D39EC41084B2}"/>
    <cellStyle name="Millares 76 3 5" xfId="18804" xr:uid="{3784A63B-9ED3-448F-9A78-490E2E8F2E4D}"/>
    <cellStyle name="Millares 76 3 6" xfId="8940" xr:uid="{A2162691-C825-4421-AC85-8679D7B08683}"/>
    <cellStyle name="Millares 76 4" xfId="5976" xr:uid="{F51ADDD8-236D-438D-AFD5-4A6785C1F898}"/>
    <cellStyle name="Millares 76 4 2" xfId="14285" xr:uid="{7F66E741-1E13-4575-9015-F5CABE5ED992}"/>
    <cellStyle name="Millares 76 4 3" xfId="11390" xr:uid="{AABDDE85-1940-42FE-8A7C-4FE01F2CC8BA}"/>
    <cellStyle name="Millares 76 4 4" xfId="16625" xr:uid="{72FF8508-D6BC-430A-BE43-AE92A7749401}"/>
    <cellStyle name="Millares 76 4 5" xfId="18805" xr:uid="{7357B42E-289C-4501-972D-13CD56FECB07}"/>
    <cellStyle name="Millares 76 4 6" xfId="8941" xr:uid="{33D9E8D2-8900-4A81-B5B0-FE6FF2378CFC}"/>
    <cellStyle name="Millares 76 5" xfId="5977" xr:uid="{2E7A0767-AB76-4857-A0CE-A80D9038DFAC}"/>
    <cellStyle name="Millares 76 5 2" xfId="14286" xr:uid="{31868910-64BE-4F01-B299-10F4EE35882D}"/>
    <cellStyle name="Millares 76 5 3" xfId="12640" xr:uid="{87D45E62-011B-462C-9207-B30796E9291C}"/>
    <cellStyle name="Millares 76 5 4" xfId="18806" xr:uid="{A8B701D1-1BA2-4760-8E8B-61D9B1E5A68B}"/>
    <cellStyle name="Millares 76 5 5" xfId="8942" xr:uid="{71315227-B342-4CA0-AD9E-D23919746B8E}"/>
    <cellStyle name="Millares 76 6" xfId="7290" xr:uid="{CFB301B4-AAC9-41BB-9511-96E82EC2C998}"/>
    <cellStyle name="Millares 76 6 2" xfId="14287" xr:uid="{859F55B0-7465-4F42-AEB8-D8A4DA859F89}"/>
    <cellStyle name="Millares 76 6 3" xfId="20098" xr:uid="{6F156BBA-6102-4A53-9ACB-F50729E804AF}"/>
    <cellStyle name="Millares 76 6 4" xfId="8943" xr:uid="{00C0C6AA-61FB-4989-96FE-5EBE7B7FB5D3}"/>
    <cellStyle name="Millares 76 7" xfId="8944" xr:uid="{4F509226-1FB7-4299-8107-3A8871DC97E2}"/>
    <cellStyle name="Millares 76 7 2" xfId="14288" xr:uid="{CD759519-1666-4E3D-BC17-8C1976115EFB}"/>
    <cellStyle name="Millares 76 8" xfId="14277" xr:uid="{E1CB9A29-6410-4002-8C19-E5C9C99059B7}"/>
    <cellStyle name="Millares 76 9" xfId="11385" xr:uid="{958F0327-E16A-4478-BB77-57E86EA66B5B}"/>
    <cellStyle name="Millares 77" xfId="5978" xr:uid="{E3A39DF5-1EDD-48CA-90A3-E35FC6B55B76}"/>
    <cellStyle name="Millares 77 10" xfId="16626" xr:uid="{4ECD3252-9A4E-41A4-9ECE-B88C3DC6092E}"/>
    <cellStyle name="Millares 77 11" xfId="18807" xr:uid="{ED33B252-4B63-47A2-B7B1-73734E52549A}"/>
    <cellStyle name="Millares 77 12" xfId="8945" xr:uid="{4E1DCCEC-E65C-4D0F-AA29-F03E4A3D829E}"/>
    <cellStyle name="Millares 77 2" xfId="5979" xr:uid="{DB2BEE83-A5EA-4B57-95FD-9BFEEB4665A2}"/>
    <cellStyle name="Millares 77 2 10" xfId="18808" xr:uid="{36F17B62-671D-4069-AAE9-EF57F73F5DC4}"/>
    <cellStyle name="Millares 77 2 11" xfId="8946" xr:uid="{0A7372E2-897D-477F-836A-C2F94EF3170F}"/>
    <cellStyle name="Millares 77 2 2" xfId="5980" xr:uid="{ACB029A9-9423-4088-9510-73DFE63B83A2}"/>
    <cellStyle name="Millares 77 2 2 2" xfId="14291" xr:uid="{1CD7A992-5413-4D54-94EE-DFAB00CE590B}"/>
    <cellStyle name="Millares 77 2 2 3" xfId="11393" xr:uid="{2FD3633F-8F90-4C48-A6AD-F07A7FA15F52}"/>
    <cellStyle name="Millares 77 2 2 4" xfId="16628" xr:uid="{B70CEFCD-29C1-418F-852A-72FB0DA61ABA}"/>
    <cellStyle name="Millares 77 2 2 5" xfId="18809" xr:uid="{AD163BE4-2F3B-4E72-84B3-8904982749B0}"/>
    <cellStyle name="Millares 77 2 2 6" xfId="8947" xr:uid="{6664C2A5-3F1D-4EBC-B321-68F63E29F3A7}"/>
    <cellStyle name="Millares 77 2 3" xfId="5981" xr:uid="{4D511495-FFAB-432A-9291-B6F330605F6C}"/>
    <cellStyle name="Millares 77 2 3 2" xfId="14292" xr:uid="{F0602BC1-5D4A-4041-B99B-CDD5F78FA453}"/>
    <cellStyle name="Millares 77 2 3 3" xfId="11394" xr:uid="{7D25ECB5-B731-433A-9868-FE7663A32D68}"/>
    <cellStyle name="Millares 77 2 3 4" xfId="16629" xr:uid="{F13CA77D-2985-489F-AC9C-AF816196B256}"/>
    <cellStyle name="Millares 77 2 3 5" xfId="18810" xr:uid="{A7B7E69E-D5F3-4A04-8EF9-653D2A164983}"/>
    <cellStyle name="Millares 77 2 3 6" xfId="8948" xr:uid="{1692B717-DDAC-44AA-ABCE-E2339829ED77}"/>
    <cellStyle name="Millares 77 2 4" xfId="5982" xr:uid="{B0B1EB97-A8CE-4B49-9B79-99F8D65A141E}"/>
    <cellStyle name="Millares 77 2 4 2" xfId="14293" xr:uid="{BCA782A4-B182-423A-822E-38D99A170FD6}"/>
    <cellStyle name="Millares 77 2 4 3" xfId="12643" xr:uid="{568BDF89-D988-498D-BECB-5E3BAC246014}"/>
    <cellStyle name="Millares 77 2 4 4" xfId="18811" xr:uid="{BA19849A-DCBF-4271-B86F-A8A71E5276C1}"/>
    <cellStyle name="Millares 77 2 4 5" xfId="8949" xr:uid="{D1497F12-017B-4360-A07E-9CAA21615938}"/>
    <cellStyle name="Millares 77 2 5" xfId="7420" xr:uid="{5F2D5932-9F0A-4735-87D5-A2CD900FA2B9}"/>
    <cellStyle name="Millares 77 2 5 2" xfId="14294" xr:uid="{37000EA4-485C-433E-9496-A3BFE9078717}"/>
    <cellStyle name="Millares 77 2 5 3" xfId="20199" xr:uid="{E40ED87D-4C97-4E96-B89B-7A3C3B07D8F4}"/>
    <cellStyle name="Millares 77 2 5 4" xfId="8950" xr:uid="{C9BFC5F8-A322-409B-95E8-F40D010D042F}"/>
    <cellStyle name="Millares 77 2 6" xfId="8951" xr:uid="{8601BA07-A954-414A-A0F7-93BCCFD932AF}"/>
    <cellStyle name="Millares 77 2 6 2" xfId="14295" xr:uid="{210D0A96-F8E1-46DD-A0C3-1DBA12E8A65B}"/>
    <cellStyle name="Millares 77 2 7" xfId="14290" xr:uid="{08749C8B-D2EA-4D9D-A858-3C67D357DB1A}"/>
    <cellStyle name="Millares 77 2 8" xfId="11392" xr:uid="{216A9862-12F7-484F-B127-59F33AF812F6}"/>
    <cellStyle name="Millares 77 2 9" xfId="16627" xr:uid="{9DC36B9D-78F6-4525-B336-D9E141623D81}"/>
    <cellStyle name="Millares 77 3" xfId="5983" xr:uid="{DD626C94-2821-4C79-A33C-6B9741EE6290}"/>
    <cellStyle name="Millares 77 3 2" xfId="14296" xr:uid="{A69E1577-E2B0-4979-9BC2-ADC996D7EF32}"/>
    <cellStyle name="Millares 77 3 3" xfId="11395" xr:uid="{B40253FD-BFEE-4081-B275-7C08D7DE66EC}"/>
    <cellStyle name="Millares 77 3 4" xfId="16630" xr:uid="{6B94EF9E-1B5E-47BC-8C71-6532E68169D0}"/>
    <cellStyle name="Millares 77 3 5" xfId="18812" xr:uid="{F752743A-8946-4CBC-B96D-418E7353249E}"/>
    <cellStyle name="Millares 77 3 6" xfId="8952" xr:uid="{6B424314-F014-4ABC-93A1-FDD000206794}"/>
    <cellStyle name="Millares 77 4" xfId="5984" xr:uid="{C60B0C09-20C6-4D00-BF1F-4EFB9695C1E9}"/>
    <cellStyle name="Millares 77 4 2" xfId="14297" xr:uid="{215C9A4A-5207-4787-A5C0-235CCA3DD79D}"/>
    <cellStyle name="Millares 77 4 3" xfId="11396" xr:uid="{DA904A1F-F74D-4CA3-987E-1EDA514BA331}"/>
    <cellStyle name="Millares 77 4 4" xfId="16631" xr:uid="{9306F3A7-4D92-4CFB-8006-5C7D75B00736}"/>
    <cellStyle name="Millares 77 4 5" xfId="18813" xr:uid="{D91AC536-9218-4AF6-8128-A59770AEA523}"/>
    <cellStyle name="Millares 77 4 6" xfId="8953" xr:uid="{CE2CE363-24D1-4271-B893-25B46CAC920C}"/>
    <cellStyle name="Millares 77 5" xfId="5985" xr:uid="{A54884D3-6C2A-450B-B6EC-3D60D0552006}"/>
    <cellStyle name="Millares 77 5 2" xfId="14298" xr:uid="{9254D36A-2E5B-4413-BD29-1376389017EB}"/>
    <cellStyle name="Millares 77 5 3" xfId="12642" xr:uid="{570893BA-17A7-4C8E-A1A9-7B91A800E2BB}"/>
    <cellStyle name="Millares 77 5 4" xfId="18814" xr:uid="{60C9B45E-83D5-4062-A371-C2D9B9F44D16}"/>
    <cellStyle name="Millares 77 5 5" xfId="8954" xr:uid="{D60EAF6C-1310-4565-A6AF-D1F3CB7C9B97}"/>
    <cellStyle name="Millares 77 6" xfId="7291" xr:uid="{314D563A-AD00-4346-82B9-BF920C40E8DA}"/>
    <cellStyle name="Millares 77 6 2" xfId="14299" xr:uid="{BF50E96D-D2E0-417D-902B-356183B0E0E4}"/>
    <cellStyle name="Millares 77 6 3" xfId="20099" xr:uid="{3B93CA9F-57B1-4F07-8D40-321ABD945C1B}"/>
    <cellStyle name="Millares 77 6 4" xfId="8955" xr:uid="{218FE65E-5D03-4295-B2EE-99B6452EFE71}"/>
    <cellStyle name="Millares 77 7" xfId="8956" xr:uid="{9ECC055F-2218-4310-822F-4FFCD50EB131}"/>
    <cellStyle name="Millares 77 7 2" xfId="14300" xr:uid="{62D5E389-87D7-4922-A2E9-FBBF1EFAFD72}"/>
    <cellStyle name="Millares 77 8" xfId="14289" xr:uid="{60E33DDE-81F1-45E3-BAA0-637706BD1DFC}"/>
    <cellStyle name="Millares 77 9" xfId="11391" xr:uid="{4C431671-8E6B-450D-B36D-0A1E48477017}"/>
    <cellStyle name="Millares 78" xfId="5986" xr:uid="{714F18D5-1DBD-4130-BB49-8F3D0CEB8E4D}"/>
    <cellStyle name="Millares 78 10" xfId="16632" xr:uid="{E2750BCB-FC79-44B5-AD0C-D5872524EDCA}"/>
    <cellStyle name="Millares 78 11" xfId="18815" xr:uid="{8BD641E7-7D7D-424F-B614-6D11F409786C}"/>
    <cellStyle name="Millares 78 12" xfId="8957" xr:uid="{77433511-30F0-49A5-99D3-D4AD956870ED}"/>
    <cellStyle name="Millares 78 2" xfId="5987" xr:uid="{8E443539-30EC-4730-8930-B39FCB6B1E8F}"/>
    <cellStyle name="Millares 78 2 10" xfId="18816" xr:uid="{5EFB106C-0940-49C1-893E-0A4173339013}"/>
    <cellStyle name="Millares 78 2 11" xfId="8958" xr:uid="{4B3DF231-4511-4853-AC69-3411843A4B06}"/>
    <cellStyle name="Millares 78 2 2" xfId="5988" xr:uid="{6B0EA541-D4AC-4AE1-95EF-E139552CC320}"/>
    <cellStyle name="Millares 78 2 2 2" xfId="14303" xr:uid="{448D8AB7-6AC1-485A-94DB-336D0C8E28E6}"/>
    <cellStyle name="Millares 78 2 2 3" xfId="11399" xr:uid="{39FE6EA0-0A17-4520-8786-38CCBF18BDF2}"/>
    <cellStyle name="Millares 78 2 2 4" xfId="16634" xr:uid="{6104BCCA-0BFC-47BB-B33E-FE66DBFDBBAC}"/>
    <cellStyle name="Millares 78 2 2 5" xfId="18817" xr:uid="{67B4B5B0-62F6-4687-917A-DE4CDC548754}"/>
    <cellStyle name="Millares 78 2 2 6" xfId="8959" xr:uid="{AF0579E9-1A59-4765-8D0D-B500FA1213DE}"/>
    <cellStyle name="Millares 78 2 3" xfId="5989" xr:uid="{F41A41E9-16FC-4C69-B100-D917AABC325B}"/>
    <cellStyle name="Millares 78 2 3 2" xfId="14304" xr:uid="{877061F1-0327-4C51-8AA6-9F1C5EE3B6FD}"/>
    <cellStyle name="Millares 78 2 3 3" xfId="11400" xr:uid="{7D5BE178-2909-438E-AB83-30E3A033BA9B}"/>
    <cellStyle name="Millares 78 2 3 4" xfId="16635" xr:uid="{ED7ED47C-6D99-48E4-AAD2-AD720B4B3492}"/>
    <cellStyle name="Millares 78 2 3 5" xfId="18818" xr:uid="{6D9AA45D-53C7-4DB0-A841-9D8C974DB9DA}"/>
    <cellStyle name="Millares 78 2 3 6" xfId="8960" xr:uid="{21681597-2CF8-4E79-A768-412BC81A72A1}"/>
    <cellStyle name="Millares 78 2 4" xfId="5990" xr:uid="{25AF51C2-CB67-49BC-B2D7-811E93EAEA90}"/>
    <cellStyle name="Millares 78 2 4 2" xfId="14305" xr:uid="{AB0430DB-6E1F-49F1-8144-9A6BD36940A0}"/>
    <cellStyle name="Millares 78 2 4 3" xfId="12645" xr:uid="{154FC20A-3B19-4D36-BA38-819DBD5A3C4C}"/>
    <cellStyle name="Millares 78 2 4 4" xfId="18819" xr:uid="{74DD8BDF-92B3-40E7-8EA3-3DF3125DAB1A}"/>
    <cellStyle name="Millares 78 2 4 5" xfId="8961" xr:uid="{88BCDF44-222E-4710-92E7-902D6DCF732A}"/>
    <cellStyle name="Millares 78 2 5" xfId="7421" xr:uid="{9651102C-DD25-4920-8892-DCB2CEB08359}"/>
    <cellStyle name="Millares 78 2 5 2" xfId="14306" xr:uid="{C433D463-9163-42A6-A416-1A5C95BCBF77}"/>
    <cellStyle name="Millares 78 2 5 3" xfId="20200" xr:uid="{53981D11-116A-44D8-AC41-DBFD77E9B5B2}"/>
    <cellStyle name="Millares 78 2 5 4" xfId="8962" xr:uid="{6305FFAD-C337-4A0B-B20B-2311E75E09D4}"/>
    <cellStyle name="Millares 78 2 6" xfId="8963" xr:uid="{4808018A-6E6D-41CB-80BE-F5DA080C5C34}"/>
    <cellStyle name="Millares 78 2 6 2" xfId="14307" xr:uid="{A64E228D-3507-42E4-B181-6998154417A0}"/>
    <cellStyle name="Millares 78 2 7" xfId="14302" xr:uid="{D60C99C6-5B3E-43E8-A0B8-7A2939A3C65F}"/>
    <cellStyle name="Millares 78 2 8" xfId="11398" xr:uid="{DBADF52A-00AF-4F4E-ADB6-45D6FCB32F63}"/>
    <cellStyle name="Millares 78 2 9" xfId="16633" xr:uid="{E76019D0-6119-4B09-B1F9-0A64EE20E894}"/>
    <cellStyle name="Millares 78 3" xfId="5991" xr:uid="{876AD593-9858-4B6D-8041-0AD6FF794FED}"/>
    <cellStyle name="Millares 78 3 2" xfId="14308" xr:uid="{9804464A-0C88-4551-9EA3-0AAEF973F963}"/>
    <cellStyle name="Millares 78 3 3" xfId="11401" xr:uid="{6294C6A1-6447-410E-A522-38012F82D7A1}"/>
    <cellStyle name="Millares 78 3 4" xfId="16636" xr:uid="{3A4A7BC6-8514-45D1-87EF-F6CBF4FB2C17}"/>
    <cellStyle name="Millares 78 3 5" xfId="18820" xr:uid="{91E326DF-A8FA-4D9D-8E6B-F88EEB9FB3BF}"/>
    <cellStyle name="Millares 78 3 6" xfId="8964" xr:uid="{2CD2823F-7010-4C7B-86DA-BF51EBA8DB9F}"/>
    <cellStyle name="Millares 78 4" xfId="5992" xr:uid="{45EE8528-5995-4A38-AD5B-0D01E0445FB5}"/>
    <cellStyle name="Millares 78 4 2" xfId="14309" xr:uid="{249A0727-239F-4F3C-94D7-8FDB9FDAC495}"/>
    <cellStyle name="Millares 78 4 3" xfId="11402" xr:uid="{077AF049-221A-488A-8FED-CFF92493F586}"/>
    <cellStyle name="Millares 78 4 4" xfId="16637" xr:uid="{F8111D33-BAF8-4E82-A381-7403D38DC1A5}"/>
    <cellStyle name="Millares 78 4 5" xfId="18821" xr:uid="{F5152EBA-F4BA-413F-BFC4-593DF2980BD2}"/>
    <cellStyle name="Millares 78 4 6" xfId="8965" xr:uid="{5080D01C-1EB5-4B17-8635-10080AAF23DE}"/>
    <cellStyle name="Millares 78 5" xfId="5993" xr:uid="{90D91B7F-7BEF-459F-9E08-B096E5BCA3B2}"/>
    <cellStyle name="Millares 78 5 2" xfId="14310" xr:uid="{9C78DE6C-72D4-4C8F-987C-FE529133108E}"/>
    <cellStyle name="Millares 78 5 3" xfId="12644" xr:uid="{37AFD375-5E17-457B-B928-FB9ED00B79FB}"/>
    <cellStyle name="Millares 78 5 4" xfId="18822" xr:uid="{9A5D7C62-172C-48E1-BF2D-2F4697BF29D2}"/>
    <cellStyle name="Millares 78 5 5" xfId="8966" xr:uid="{349AFC8C-1611-4E32-B9CF-786615F51DBA}"/>
    <cellStyle name="Millares 78 6" xfId="7292" xr:uid="{8AC2CA75-67F2-4508-AEC5-989CAED41D4F}"/>
    <cellStyle name="Millares 78 6 2" xfId="14311" xr:uid="{15F07A48-C086-49D7-A0A5-83D721ECA7D7}"/>
    <cellStyle name="Millares 78 6 3" xfId="20100" xr:uid="{A0452FD8-5EF6-41EF-8C44-4AA7B417999D}"/>
    <cellStyle name="Millares 78 6 4" xfId="8967" xr:uid="{D4CE4200-9207-4B0F-A4A8-497EC799DD31}"/>
    <cellStyle name="Millares 78 7" xfId="8968" xr:uid="{7F3D7E61-C210-4C4D-AD72-EBF4BC765C8E}"/>
    <cellStyle name="Millares 78 7 2" xfId="14312" xr:uid="{4FA6CCEB-7665-49F5-98AE-82A67087F0ED}"/>
    <cellStyle name="Millares 78 8" xfId="14301" xr:uid="{08B8A058-791B-4113-A2F2-835C6A24A8FA}"/>
    <cellStyle name="Millares 78 9" xfId="11397" xr:uid="{E0EE94E8-4159-4756-A6C7-9A9A3BCA8BFD}"/>
    <cellStyle name="Millares 79" xfId="5994" xr:uid="{2C3097CF-E91E-4A9F-A5A8-6350D9F7B7F7}"/>
    <cellStyle name="Millares 79 10" xfId="8969" xr:uid="{2DF4B745-2283-4B0B-8265-1BA7C2815182}"/>
    <cellStyle name="Millares 79 2" xfId="5995" xr:uid="{072E4DBD-0179-4A4A-A271-C70F08C2B0DB}"/>
    <cellStyle name="Millares 79 2 2" xfId="14314" xr:uid="{3AE24E62-5363-4240-87EB-565F3C776B2E}"/>
    <cellStyle name="Millares 79 2 3" xfId="11404" xr:uid="{264F7ED0-936F-48EB-BE0E-03929D5D80B8}"/>
    <cellStyle name="Millares 79 2 4" xfId="16639" xr:uid="{AA2F8370-A10D-4C83-B1B2-59E7B49E8E4F}"/>
    <cellStyle name="Millares 79 2 5" xfId="18824" xr:uid="{EADDB891-9D7A-4C92-9F2E-7625F84D4374}"/>
    <cellStyle name="Millares 79 2 6" xfId="8970" xr:uid="{1C4EF966-A2DF-4701-8309-7E3F89DDCF3E}"/>
    <cellStyle name="Millares 79 3" xfId="5996" xr:uid="{FAE5E46B-936D-4CA1-84CF-C0835C876157}"/>
    <cellStyle name="Millares 79 3 2" xfId="14315" xr:uid="{15D04781-38D1-4910-9167-B0D1DC6CE7B3}"/>
    <cellStyle name="Millares 79 3 3" xfId="12646" xr:uid="{E8AC1C51-2B73-4D46-8B2D-4C3D10AF2E87}"/>
    <cellStyle name="Millares 79 3 4" xfId="18825" xr:uid="{FB839284-9E4E-40B1-944F-688C02E6610D}"/>
    <cellStyle name="Millares 79 3 5" xfId="8971" xr:uid="{501B7E11-5327-4535-914F-E620E13896FC}"/>
    <cellStyle name="Millares 79 4" xfId="7293" xr:uid="{39090831-53B4-4560-9D47-195294B89743}"/>
    <cellStyle name="Millares 79 4 2" xfId="14316" xr:uid="{1BF25211-9DB1-47A3-B845-317F2527AD25}"/>
    <cellStyle name="Millares 79 4 3" xfId="20101" xr:uid="{B6CA5BC0-26B0-4652-8EFA-1E83E7172600}"/>
    <cellStyle name="Millares 79 4 4" xfId="8972" xr:uid="{7BC0CD91-9906-46C9-B64A-FEA35563A20C}"/>
    <cellStyle name="Millares 79 5" xfId="8973" xr:uid="{7098FC14-487D-46DE-AB7E-FC3033FD24F8}"/>
    <cellStyle name="Millares 79 5 2" xfId="14317" xr:uid="{C333FA99-C55B-4A38-96DD-7D0DDE463B62}"/>
    <cellStyle name="Millares 79 6" xfId="14313" xr:uid="{2CD092B2-FBA8-469C-B822-9DC1016C68FC}"/>
    <cellStyle name="Millares 79 7" xfId="11403" xr:uid="{EF32691A-CDEB-45A7-BF0E-B143BFA39BCF}"/>
    <cellStyle name="Millares 79 8" xfId="16638" xr:uid="{85527C10-14A6-4263-8478-7AF54FCDF34F}"/>
    <cellStyle name="Millares 79 9" xfId="18823" xr:uid="{7CFA2B89-50A9-41AB-8FD1-3BEBB5BD528B}"/>
    <cellStyle name="Millares 8" xfId="112" xr:uid="{4F84AF5C-01BF-4872-BFB2-A822C13B4B35}"/>
    <cellStyle name="Millares 8 10" xfId="8975" xr:uid="{00418093-A4AB-4A60-873A-5C4083C5BBE5}"/>
    <cellStyle name="Millares 8 10 2" xfId="14319" xr:uid="{DB83B79B-927A-4CC8-9AC6-40BB619736A0}"/>
    <cellStyle name="Millares 8 11" xfId="14318" xr:uid="{BFA63EFD-2E47-4913-9945-0DA4724A74B5}"/>
    <cellStyle name="Millares 8 12" xfId="11405" xr:uid="{EFDB4F0B-B4D0-449E-80E5-8A9E9D5EABCB}"/>
    <cellStyle name="Millares 8 13" xfId="16640" xr:uid="{0BD1D03F-B1F4-4A5E-ADEE-F18FF416A3F1}"/>
    <cellStyle name="Millares 8 14" xfId="18826" xr:uid="{75DA13CE-0714-4A59-BC2D-954BACEC9A17}"/>
    <cellStyle name="Millares 8 15" xfId="8974" xr:uid="{D82B4EEC-2437-466F-A4E2-B3BA95F3D0FD}"/>
    <cellStyle name="Millares 8 16" xfId="5997" xr:uid="{A5341A39-42F4-4F64-9EE9-09B68944A5EF}"/>
    <cellStyle name="Millares 8 2" xfId="180" xr:uid="{2A2CB230-DAC2-4265-8452-0D02147FB731}"/>
    <cellStyle name="Millares 8 2 10" xfId="18827" xr:uid="{B75EACAE-31A7-4509-9D01-59038C6E1407}"/>
    <cellStyle name="Millares 8 2 11" xfId="8976" xr:uid="{4B28D958-5133-48ED-B15C-DCBE0588A0CA}"/>
    <cellStyle name="Millares 8 2 12" xfId="5998" xr:uid="{8F88007E-27F5-4156-8C45-E187E3999221}"/>
    <cellStyle name="Millares 8 2 2" xfId="5999" xr:uid="{9032A0EA-515C-45FD-B836-0F697AE979F3}"/>
    <cellStyle name="Millares 8 2 2 2" xfId="14321" xr:uid="{9CD8A14C-BD78-4042-B42E-62FF438E3267}"/>
    <cellStyle name="Millares 8 2 2 3" xfId="11407" xr:uid="{696B307E-0D13-4516-9277-4434192B08EE}"/>
    <cellStyle name="Millares 8 2 2 4" xfId="16642" xr:uid="{2BBBE047-C3D7-4F5D-98FA-685F9CA34C8C}"/>
    <cellStyle name="Millares 8 2 2 5" xfId="18828" xr:uid="{5995247E-BC26-4981-83D5-9460D2F03728}"/>
    <cellStyle name="Millares 8 2 2 6" xfId="8977" xr:uid="{585CB254-592B-49CF-A20F-666D4DF8FA77}"/>
    <cellStyle name="Millares 8 2 3" xfId="6000" xr:uid="{9E4EFE43-276A-414F-B935-5494C5CDFB9C}"/>
    <cellStyle name="Millares 8 2 3 2" xfId="14322" xr:uid="{46778E95-9447-4E83-ADAA-254F908FD46B}"/>
    <cellStyle name="Millares 8 2 3 3" xfId="11408" xr:uid="{D020BB03-1368-464D-ACC2-D90D92C1DD7B}"/>
    <cellStyle name="Millares 8 2 3 4" xfId="16643" xr:uid="{BA68E334-4826-4BB7-B323-436965BAD420}"/>
    <cellStyle name="Millares 8 2 3 5" xfId="18829" xr:uid="{8613D8CF-9E58-4153-BAEF-ED72ED74074B}"/>
    <cellStyle name="Millares 8 2 3 6" xfId="8978" xr:uid="{4775CC07-1616-4BDD-86BC-137BF8C0FC5F}"/>
    <cellStyle name="Millares 8 2 4" xfId="6001" xr:uid="{05460C25-3119-4279-B2D5-CB1EC189D403}"/>
    <cellStyle name="Millares 8 2 4 2" xfId="14323" xr:uid="{F9A4C6C0-0AC5-48A3-A1A0-8C7D3012B570}"/>
    <cellStyle name="Millares 8 2 4 3" xfId="12648" xr:uid="{77BFE021-FAE7-42E2-BE9E-D4C9BC4E6A64}"/>
    <cellStyle name="Millares 8 2 4 4" xfId="18830" xr:uid="{2AF9902F-2968-46BA-BC67-FC925CA1ADB4}"/>
    <cellStyle name="Millares 8 2 4 5" xfId="8979" xr:uid="{FE35AA73-648D-46E8-BFFE-961C210DF6D8}"/>
    <cellStyle name="Millares 8 2 5" xfId="7295" xr:uid="{9CBA4BBA-8A7D-44F3-897A-8EEBA792475B}"/>
    <cellStyle name="Millares 8 2 5 2" xfId="14324" xr:uid="{2776908E-CC03-49D4-812D-26E92225A2A5}"/>
    <cellStyle name="Millares 8 2 5 3" xfId="20103" xr:uid="{C0474B6E-EFB3-4E4D-95ED-176F50DCB3CA}"/>
    <cellStyle name="Millares 8 2 5 4" xfId="8980" xr:uid="{32F90AF1-BC21-4D15-A05A-04840C27FD5B}"/>
    <cellStyle name="Millares 8 2 6" xfId="8981" xr:uid="{EE3F2A27-C73D-455E-BBE0-F63577F25067}"/>
    <cellStyle name="Millares 8 2 6 2" xfId="14325" xr:uid="{9B958E3F-689F-490F-80EA-1D44D8B8916A}"/>
    <cellStyle name="Millares 8 2 7" xfId="14320" xr:uid="{3215F267-26E5-4FBA-99F8-394475DF0636}"/>
    <cellStyle name="Millares 8 2 8" xfId="11406" xr:uid="{80BBCA20-FD2A-451D-84F6-8221B24D2B51}"/>
    <cellStyle name="Millares 8 2 9" xfId="16641" xr:uid="{7D5F83C9-B31E-43A4-8D90-A105C5A961B1}"/>
    <cellStyle name="Millares 8 3" xfId="155" xr:uid="{6FBD4D7C-6554-41C6-8E16-1F8F309E2C44}"/>
    <cellStyle name="Millares 8 3 10" xfId="11409" xr:uid="{ADC7662E-758A-434C-8AE8-8D32221C484D}"/>
    <cellStyle name="Millares 8 3 11" xfId="16644" xr:uid="{081FD876-269C-4AF5-84E2-F4FB3BD9545F}"/>
    <cellStyle name="Millares 8 3 12" xfId="18831" xr:uid="{B3B61207-9AA4-47DC-AA09-08B9926271A2}"/>
    <cellStyle name="Millares 8 3 13" xfId="8982" xr:uid="{7958D1E9-A78B-4B87-B780-BFD5F5A53BBC}"/>
    <cellStyle name="Millares 8 3 14" xfId="6002" xr:uid="{D8EA6750-F265-4D4E-BEA0-49D507AA5A2C}"/>
    <cellStyle name="Millares 8 3 2" xfId="6003" xr:uid="{293854E8-337E-44DE-A173-192DD8CE2E5A}"/>
    <cellStyle name="Millares 8 3 2 2" xfId="14327" xr:uid="{F474BA84-3DEE-4FB1-81D4-B892191661EB}"/>
    <cellStyle name="Millares 8 3 2 3" xfId="11410" xr:uid="{962FDAB2-3F01-45ED-85ED-E644FD5DC2D0}"/>
    <cellStyle name="Millares 8 3 2 4" xfId="16645" xr:uid="{D5D18F69-4582-42C6-A6FE-9815491EA00B}"/>
    <cellStyle name="Millares 8 3 2 5" xfId="18832" xr:uid="{D99A3678-C005-4298-BE2E-BF2C376ACA3B}"/>
    <cellStyle name="Millares 8 3 2 6" xfId="8983" xr:uid="{9E9E4938-0AA3-4E91-AE83-F63F4CB643BC}"/>
    <cellStyle name="Millares 8 3 3" xfId="6004" xr:uid="{B29EBA5A-94D1-4B45-9502-61E277FCD7CF}"/>
    <cellStyle name="Millares 8 3 3 2" xfId="14328" xr:uid="{20DA276F-0944-47BA-900E-47B1C072BC2A}"/>
    <cellStyle name="Millares 8 3 3 3" xfId="11411" xr:uid="{1C1F4A09-337A-41C4-B250-6146456BB502}"/>
    <cellStyle name="Millares 8 3 3 4" xfId="16646" xr:uid="{A967BE01-5A74-4ECE-BD73-0DB2DFD0335E}"/>
    <cellStyle name="Millares 8 3 3 5" xfId="18833" xr:uid="{B2F372C9-BF0D-4D53-BE7A-11A638569AA5}"/>
    <cellStyle name="Millares 8 3 3 6" xfId="8984" xr:uid="{8D9C72F0-DF29-43E9-9961-4FA6A9B3EC8A}"/>
    <cellStyle name="Millares 8 3 4" xfId="6005" xr:uid="{EC2602F4-B7E3-4316-95F3-CF03AAC52C19}"/>
    <cellStyle name="Millares 8 3 4 2" xfId="14329" xr:uid="{46076E1B-945E-4625-9336-B8894D661EC6}"/>
    <cellStyle name="Millares 8 3 4 3" xfId="11412" xr:uid="{37524341-B5EF-4749-821D-34335614C47D}"/>
    <cellStyle name="Millares 8 3 4 4" xfId="16647" xr:uid="{730A0473-690E-4FDC-9AD1-7444C084E929}"/>
    <cellStyle name="Millares 8 3 4 5" xfId="18834" xr:uid="{471F6CBB-CB35-41F7-9DA5-621062CB5459}"/>
    <cellStyle name="Millares 8 3 4 6" xfId="8985" xr:uid="{D9D2EA65-965B-4770-AAB7-154B9F2E275F}"/>
    <cellStyle name="Millares 8 3 5" xfId="6006" xr:uid="{1E9BFC48-C4D8-4BEF-841F-F889EF435AE8}"/>
    <cellStyle name="Millares 8 3 5 2" xfId="14330" xr:uid="{083D049C-B23F-4431-9B60-C182458880DF}"/>
    <cellStyle name="Millares 8 3 5 3" xfId="11413" xr:uid="{1D192187-3693-4320-A213-7734FCD207C4}"/>
    <cellStyle name="Millares 8 3 5 4" xfId="16648" xr:uid="{206C9A99-E483-457A-B09B-EA0ECCA8C187}"/>
    <cellStyle name="Millares 8 3 5 5" xfId="18835" xr:uid="{939E7887-D4A9-4AFC-9C05-B44B99184059}"/>
    <cellStyle name="Millares 8 3 5 6" xfId="8986" xr:uid="{5A22421D-3B70-42FC-94B8-E6C068919B6E}"/>
    <cellStyle name="Millares 8 3 6" xfId="6007" xr:uid="{ACAAD4A1-4E64-41CE-8E8B-D9532053A975}"/>
    <cellStyle name="Millares 8 3 6 2" xfId="14331" xr:uid="{626B0EBD-D2C5-45EE-8790-EFFA17802C7B}"/>
    <cellStyle name="Millares 8 3 6 3" xfId="12649" xr:uid="{3D43E184-A5B7-4EEE-8E62-9BA14ACDFA3E}"/>
    <cellStyle name="Millares 8 3 6 4" xfId="18836" xr:uid="{A91E8E06-8721-4E12-B949-369B4A65970C}"/>
    <cellStyle name="Millares 8 3 6 5" xfId="8987" xr:uid="{756AB3AB-B6BE-4FF4-A55F-32D78B3145AB}"/>
    <cellStyle name="Millares 8 3 7" xfId="7296" xr:uid="{346998B9-665F-47B2-AF65-5DCF930F2F76}"/>
    <cellStyle name="Millares 8 3 7 2" xfId="14332" xr:uid="{1E3988CE-9FFF-40E9-BBAA-A1235C930B2A}"/>
    <cellStyle name="Millares 8 3 7 3" xfId="20104" xr:uid="{04350B30-9B76-4EBB-B8D0-7857F79F609B}"/>
    <cellStyle name="Millares 8 3 7 4" xfId="8988" xr:uid="{A7B05BBD-C9C1-4300-8B41-A29AAA9427C8}"/>
    <cellStyle name="Millares 8 3 8" xfId="8989" xr:uid="{906F9D32-BBBE-4FCF-BB89-489D2053AAB3}"/>
    <cellStyle name="Millares 8 3 8 2" xfId="14333" xr:uid="{D2FFC044-572A-495C-AB4B-28F4AEE4A72E}"/>
    <cellStyle name="Millares 8 3 9" xfId="14326" xr:uid="{AEE292CB-CCFB-412D-BB70-5BF0DC66967E}"/>
    <cellStyle name="Millares 8 4" xfId="375" xr:uid="{77FE07C6-CDCC-4F90-9B6B-7683E34F96A6}"/>
    <cellStyle name="Millares 8 4 10" xfId="18837" xr:uid="{8E6C4069-7744-4547-863B-AD271E67B78D}"/>
    <cellStyle name="Millares 8 4 11" xfId="8990" xr:uid="{4F4AD4AE-93AB-4631-9A40-81954B548622}"/>
    <cellStyle name="Millares 8 4 12" xfId="6008" xr:uid="{0418FBFE-8EF4-48BC-9EE6-6A255403B8D7}"/>
    <cellStyle name="Millares 8 4 13" xfId="692" xr:uid="{4549E630-688B-4540-A586-413DBE288732}"/>
    <cellStyle name="Millares 8 4 2" xfId="6009" xr:uid="{CE874403-CE24-40FF-BF43-1A95659E2947}"/>
    <cellStyle name="Millares 8 4 2 2" xfId="14335" xr:uid="{A5ED39A0-F899-4B65-A9BE-9531B661DB55}"/>
    <cellStyle name="Millares 8 4 2 3" xfId="11415" xr:uid="{3A6BC63F-81CF-48E4-85A2-33C368069149}"/>
    <cellStyle name="Millares 8 4 2 4" xfId="16650" xr:uid="{BB26D310-8CCB-42C0-A8A0-DFCF18CCA377}"/>
    <cellStyle name="Millares 8 4 2 5" xfId="18838" xr:uid="{D8E40459-B1A1-4883-A10F-324BC13E5E5C}"/>
    <cellStyle name="Millares 8 4 2 6" xfId="8991" xr:uid="{C361D548-7195-42E4-99EB-27128ABB7B96}"/>
    <cellStyle name="Millares 8 4 3" xfId="6010" xr:uid="{41DA049E-688B-4688-8931-691AE94714B9}"/>
    <cellStyle name="Millares 8 4 3 2" xfId="14336" xr:uid="{C9F8C1E1-B053-4852-BD76-46B1C919C6E4}"/>
    <cellStyle name="Millares 8 4 3 3" xfId="11416" xr:uid="{F73EFA8F-C9B0-412D-9C56-E375EFCA6074}"/>
    <cellStyle name="Millares 8 4 3 4" xfId="16651" xr:uid="{2CAFF827-18E4-4763-9A66-8DC8B9B16844}"/>
    <cellStyle name="Millares 8 4 3 5" xfId="18839" xr:uid="{AA3E0846-D1EE-4115-9431-30E16D0C8E0F}"/>
    <cellStyle name="Millares 8 4 3 6" xfId="8992" xr:uid="{BF100426-23D7-440E-A7A1-A8351AE6707B}"/>
    <cellStyle name="Millares 8 4 4" xfId="6011" xr:uid="{8D968105-8008-46BB-8483-1E261BBA1226}"/>
    <cellStyle name="Millares 8 4 4 2" xfId="14337" xr:uid="{BB5C18E1-981E-4D39-A2AE-CF37206EB92E}"/>
    <cellStyle name="Millares 8 4 4 3" xfId="12650" xr:uid="{359C44B9-EFD2-442A-986E-238557F90B5D}"/>
    <cellStyle name="Millares 8 4 4 4" xfId="18840" xr:uid="{1B839096-5ABF-42EA-B400-687F0013B56D}"/>
    <cellStyle name="Millares 8 4 4 5" xfId="8993" xr:uid="{E2DDB18E-488E-4DB2-A7C7-B524277E63D6}"/>
    <cellStyle name="Millares 8 4 5" xfId="7422" xr:uid="{89D77D0F-A7CA-4121-A24D-1268D49BE48C}"/>
    <cellStyle name="Millares 8 4 5 2" xfId="14338" xr:uid="{52CB78B1-1DA4-4E32-8539-D57151ADFDDB}"/>
    <cellStyle name="Millares 8 4 5 3" xfId="20201" xr:uid="{72B8C3C3-48C2-4058-B2D6-4681D7463A46}"/>
    <cellStyle name="Millares 8 4 5 4" xfId="8994" xr:uid="{69048BE4-30C9-4003-AE56-BAE9908882ED}"/>
    <cellStyle name="Millares 8 4 6" xfId="8995" xr:uid="{00B2721D-57E3-4A6D-979C-56FE27C26F3F}"/>
    <cellStyle name="Millares 8 4 6 2" xfId="14339" xr:uid="{8C951E94-0016-486A-B362-2ABFC522C620}"/>
    <cellStyle name="Millares 8 4 7" xfId="14334" xr:uid="{37781251-5CC0-4931-BADD-7B6C539BEC3C}"/>
    <cellStyle name="Millares 8 4 8" xfId="11414" xr:uid="{E868BE46-E7EB-4F5C-A568-52628EF564F1}"/>
    <cellStyle name="Millares 8 4 9" xfId="16649" xr:uid="{62FB175E-4932-4B0D-80D7-AD2425F2544C}"/>
    <cellStyle name="Millares 8 5" xfId="6012" xr:uid="{4775D156-1D1F-447C-A977-E703B1E0A2D1}"/>
    <cellStyle name="Millares 8 5 10" xfId="11417" xr:uid="{721D3CCB-273F-4B97-B21C-1FA296448243}"/>
    <cellStyle name="Millares 8 5 11" xfId="16652" xr:uid="{82508ED7-3004-46DA-BEF9-7F792C74BDC4}"/>
    <cellStyle name="Millares 8 5 12" xfId="18841" xr:uid="{B1EC0CE8-CECE-4BB5-AFAA-32AD1ABA6FE4}"/>
    <cellStyle name="Millares 8 5 13" xfId="8996" xr:uid="{7F12971D-EDA1-47A8-B60F-C902FAFAAEFC}"/>
    <cellStyle name="Millares 8 5 14" xfId="23027" xr:uid="{5568635D-86FF-4408-B154-C40257E961E6}"/>
    <cellStyle name="Millares 8 5 14 2" xfId="28573" xr:uid="{D54EE9A4-7677-4AB9-A8CD-2C0F67E0664D}"/>
    <cellStyle name="Millares 8 5 2" xfId="6013" xr:uid="{04B75D00-9587-4ADC-B32D-42357FEE0149}"/>
    <cellStyle name="Millares 8 5 2 2" xfId="6014" xr:uid="{BD12EC84-463A-4337-BBFC-AE9A416F24C9}"/>
    <cellStyle name="Millares 8 5 2 2 2" xfId="14342" xr:uid="{7ECBF779-688C-47E2-9530-D850D156B28B}"/>
    <cellStyle name="Millares 8 5 2 2 3" xfId="11419" xr:uid="{B4038EA6-E69D-40E3-9064-A86E0F35B754}"/>
    <cellStyle name="Millares 8 5 2 2 4" xfId="16654" xr:uid="{AF03DB14-D09F-496F-8653-A32E70DC4039}"/>
    <cellStyle name="Millares 8 5 2 2 5" xfId="18843" xr:uid="{8517B80C-BD36-4E05-A450-61DF1977C2A2}"/>
    <cellStyle name="Millares 8 5 2 2 6" xfId="8998" xr:uid="{B303078F-941F-44AB-B037-E0B922961268}"/>
    <cellStyle name="Millares 8 5 2 3" xfId="6015" xr:uid="{7832F516-7C59-42F4-95B0-8BDC0D64BAA4}"/>
    <cellStyle name="Millares 8 5 2 3 2" xfId="14343" xr:uid="{93300360-2DA7-4495-8891-6BF152613A48}"/>
    <cellStyle name="Millares 8 5 2 3 3" xfId="18844" xr:uid="{936210AB-FF60-4A6C-9B9E-7C28A7EEC619}"/>
    <cellStyle name="Millares 8 5 2 3 4" xfId="8999" xr:uid="{F31CBB2E-1E76-45B5-8A2C-8E35514FBC12}"/>
    <cellStyle name="Millares 8 5 2 4" xfId="14341" xr:uid="{5D9497B5-8DA0-4E01-AF9E-6CE26A1E8183}"/>
    <cellStyle name="Millares 8 5 2 5" xfId="11418" xr:uid="{2DCD510C-2C76-4661-9AA0-4C61200BA77D}"/>
    <cellStyle name="Millares 8 5 2 6" xfId="16653" xr:uid="{5FA11F95-A2E7-41B3-A107-259B9B55D69D}"/>
    <cellStyle name="Millares 8 5 2 7" xfId="18842" xr:uid="{F8FCC9E3-A63E-4CD1-82CE-3C7541310DB5}"/>
    <cellStyle name="Millares 8 5 2 8" xfId="8997" xr:uid="{2B23FA13-A8EA-4F0B-B7F7-1EA28D8BCBD8}"/>
    <cellStyle name="Millares 8 5 3" xfId="6016" xr:uid="{484068FD-D583-4002-A398-F592203AE8DC}"/>
    <cellStyle name="Millares 8 5 3 2" xfId="14344" xr:uid="{6D22C8F8-B3CC-49D6-AD61-D570FFC1A070}"/>
    <cellStyle name="Millares 8 5 3 3" xfId="11420" xr:uid="{4D44B93F-D278-4B73-B01F-F22D38E60EEB}"/>
    <cellStyle name="Millares 8 5 3 4" xfId="16655" xr:uid="{E54830F1-AC43-4D6D-83AA-67EF64BA8EC9}"/>
    <cellStyle name="Millares 8 5 3 5" xfId="18845" xr:uid="{BFCFF866-3209-4B4A-BE25-0D8F0E4DE34A}"/>
    <cellStyle name="Millares 8 5 3 6" xfId="9000" xr:uid="{15C69080-E64C-4EC1-801E-0824C8776EFD}"/>
    <cellStyle name="Millares 8 5 4" xfId="6017" xr:uid="{AF110829-BB2F-43A1-96D5-8D7DC510D2DF}"/>
    <cellStyle name="Millares 8 5 4 2" xfId="14345" xr:uid="{D0557DBA-7AA9-4EBC-A4AC-C4F22EAE4D8A}"/>
    <cellStyle name="Millares 8 5 4 3" xfId="11421" xr:uid="{52D70F27-5471-4D5B-BDE7-0626A5C96108}"/>
    <cellStyle name="Millares 8 5 4 4" xfId="16656" xr:uid="{6D03C2D4-BF07-40BC-AFCA-897CCFA44D07}"/>
    <cellStyle name="Millares 8 5 4 5" xfId="18846" xr:uid="{BDF49F03-2F54-44B7-A512-21404085C2CE}"/>
    <cellStyle name="Millares 8 5 4 6" xfId="9001" xr:uid="{368E8325-4DC6-4D82-B2B6-7FC6845A9CF9}"/>
    <cellStyle name="Millares 8 5 5" xfId="6018" xr:uid="{27AFC963-2C6E-440C-9A03-BC8950AAB8A9}"/>
    <cellStyle name="Millares 8 5 5 2" xfId="14346" xr:uid="{051BCBB7-B966-4B31-95B6-BF4AFCAF029E}"/>
    <cellStyle name="Millares 8 5 5 3" xfId="11422" xr:uid="{4B2FFB5E-5F1E-45E5-B036-944F32A05815}"/>
    <cellStyle name="Millares 8 5 5 4" xfId="16657" xr:uid="{826604AA-3F17-4DA1-B1A6-41162A2C4FB7}"/>
    <cellStyle name="Millares 8 5 5 5" xfId="18847" xr:uid="{913A8290-5D20-4828-9546-E54FD61EB6A9}"/>
    <cellStyle name="Millares 8 5 5 6" xfId="9002" xr:uid="{69A73DF0-8DC3-4952-B929-1D27B7D90736}"/>
    <cellStyle name="Millares 8 5 6" xfId="6019" xr:uid="{D9F29638-8609-45CA-BE22-E3397CF83024}"/>
    <cellStyle name="Millares 8 5 6 2" xfId="14347" xr:uid="{50F92734-D57E-43E6-A6F2-A6605D34B213}"/>
    <cellStyle name="Millares 8 5 6 3" xfId="12651" xr:uid="{386AF1EB-D030-448C-855E-680E90ED5D47}"/>
    <cellStyle name="Millares 8 5 6 4" xfId="17773" xr:uid="{C138D16D-E876-4786-8872-9A87BEDECD8F}"/>
    <cellStyle name="Millares 8 5 6 5" xfId="18848" xr:uid="{121A4EDA-2840-4F70-BEBE-B8397262F01C}"/>
    <cellStyle name="Millares 8 5 6 6" xfId="9003" xr:uid="{372A13BE-EA5C-4488-850C-3FEB43F00AA2}"/>
    <cellStyle name="Millares 8 5 7" xfId="7423" xr:uid="{A76601CF-AB2B-4E8F-99E1-716A56523A32}"/>
    <cellStyle name="Millares 8 5 7 2" xfId="14348" xr:uid="{C873E72D-DE7E-4208-8253-A5646F489E2A}"/>
    <cellStyle name="Millares 8 5 7 3" xfId="10520" xr:uid="{3CCDD5BF-18D6-4693-BD91-817603549734}"/>
    <cellStyle name="Millares 8 5 7 4" xfId="9004" xr:uid="{C7796B07-867B-47F9-B824-EFF670F67913}"/>
    <cellStyle name="Millares 8 5 8" xfId="9005" xr:uid="{3B1F78B0-89BE-4051-8603-072089B385CD}"/>
    <cellStyle name="Millares 8 5 8 2" xfId="14349" xr:uid="{80C623A5-A72C-4700-9328-1CA14DD24C6F}"/>
    <cellStyle name="Millares 8 5 9" xfId="14340" xr:uid="{2239C62B-2C73-4D50-B0DB-20BEC2717625}"/>
    <cellStyle name="Millares 8 6" xfId="6020" xr:uid="{E17283DC-55A1-4CCB-8E30-706D60CF6BD4}"/>
    <cellStyle name="Millares 8 6 2" xfId="14350" xr:uid="{1360A6DE-3750-44E2-8E55-05AF6BF1C225}"/>
    <cellStyle name="Millares 8 6 3" xfId="11423" xr:uid="{F092E989-B6EC-48A3-A6E6-6E6B42642F54}"/>
    <cellStyle name="Millares 8 6 4" xfId="16658" xr:uid="{8ACDE555-68F1-4F4D-B0C8-1E20885CD76A}"/>
    <cellStyle name="Millares 8 6 5" xfId="18849" xr:uid="{F29E494C-CE75-45F4-8947-0E0C3FC98808}"/>
    <cellStyle name="Millares 8 6 6" xfId="9006" xr:uid="{F934EAF1-C5E6-4EF3-AECC-070F963E433F}"/>
    <cellStyle name="Millares 8 7" xfId="6021" xr:uid="{D0D77BD8-2125-4159-966A-FF585C96C598}"/>
    <cellStyle name="Millares 8 7 2" xfId="14351" xr:uid="{BD4427F9-0F0C-4EC8-89C1-D479CD529D14}"/>
    <cellStyle name="Millares 8 7 3" xfId="11424" xr:uid="{81F2319A-A5D4-475A-8FA1-C3E37850B973}"/>
    <cellStyle name="Millares 8 7 4" xfId="16659" xr:uid="{F381C95C-8C2C-44CD-A107-B922D0016328}"/>
    <cellStyle name="Millares 8 7 5" xfId="18850" xr:uid="{CA9DEBBF-C35D-41E3-98E0-398A657E2348}"/>
    <cellStyle name="Millares 8 7 6" xfId="9007" xr:uid="{A1C30EE3-B319-45B1-B661-F5FFD6E0424F}"/>
    <cellStyle name="Millares 8 8" xfId="6022" xr:uid="{63CD2EB1-C4B5-4C3E-998F-BC9499A320CF}"/>
    <cellStyle name="Millares 8 8 2" xfId="14352" xr:uid="{31F0835E-B6F2-499B-8A4C-E527B22051CA}"/>
    <cellStyle name="Millares 8 8 3" xfId="12647" xr:uid="{32336F38-BE91-4FB8-8D6C-BC009A00C37C}"/>
    <cellStyle name="Millares 8 8 4" xfId="17772" xr:uid="{58609104-B986-46BB-AE48-688A9062FA96}"/>
    <cellStyle name="Millares 8 8 5" xfId="18851" xr:uid="{428F6620-7037-4C51-9767-405DC0D30DAC}"/>
    <cellStyle name="Millares 8 8 6" xfId="9008" xr:uid="{3C3A1BB0-1471-464C-8F3E-D6D3D0241BB0}"/>
    <cellStyle name="Millares 8 9" xfId="7294" xr:uid="{B43B34A0-82EE-4990-A707-D52F22DD9C09}"/>
    <cellStyle name="Millares 8 9 2" xfId="14353" xr:uid="{7D2C7756-A02D-40C5-8D5D-280EC478FA92}"/>
    <cellStyle name="Millares 8 9 3" xfId="20102" xr:uid="{5965B2F6-0DD3-469C-99E4-5BDF0E3A23F4}"/>
    <cellStyle name="Millares 8 9 4" xfId="9009" xr:uid="{A49042C9-8FF1-4FFC-8C78-D343B18DB993}"/>
    <cellStyle name="Millares 80" xfId="6023" xr:uid="{9647B30E-7797-4F27-8439-937C3652D2B3}"/>
    <cellStyle name="Millares 80 10" xfId="9010" xr:uid="{C4FCB735-4370-453E-8CA1-74ADFBD50522}"/>
    <cellStyle name="Millares 80 2" xfId="6024" xr:uid="{CF3A8994-3A05-478A-A66D-E00BD3CDA1CC}"/>
    <cellStyle name="Millares 80 2 2" xfId="14355" xr:uid="{9AF24234-C4FE-44A3-9797-CFDF8827BB6F}"/>
    <cellStyle name="Millares 80 2 3" xfId="11426" xr:uid="{01E2E416-F028-4036-B183-4D45E91BB08C}"/>
    <cellStyle name="Millares 80 2 4" xfId="16661" xr:uid="{F1136CF4-EE35-4FFE-B1DA-C43DFE7FB78C}"/>
    <cellStyle name="Millares 80 2 5" xfId="18853" xr:uid="{31739E0A-04E4-471A-8B51-AFA54E6F4AA0}"/>
    <cellStyle name="Millares 80 2 6" xfId="9011" xr:uid="{774A0ABD-791A-401E-963D-5DF9BE897516}"/>
    <cellStyle name="Millares 80 3" xfId="6025" xr:uid="{B6D49160-E20B-4F45-8B03-150A6FE79BBB}"/>
    <cellStyle name="Millares 80 3 2" xfId="14356" xr:uid="{FA5E66F7-EC95-4F85-9F2F-5A5379459B74}"/>
    <cellStyle name="Millares 80 3 3" xfId="12652" xr:uid="{DB5E5926-BBEB-40E3-87E1-74BFDD9B268B}"/>
    <cellStyle name="Millares 80 3 4" xfId="18854" xr:uid="{7B382EFE-E89B-4DAB-94B3-01EB9F7A4C69}"/>
    <cellStyle name="Millares 80 3 5" xfId="9012" xr:uid="{85178D6C-B559-4D2C-82CB-A7EF78EE6301}"/>
    <cellStyle name="Millares 80 4" xfId="7297" xr:uid="{3FD37E38-1A26-4554-A241-2AA22EFCEFC6}"/>
    <cellStyle name="Millares 80 4 2" xfId="14357" xr:uid="{50609206-DE75-493F-B811-06B6605A3677}"/>
    <cellStyle name="Millares 80 4 3" xfId="20105" xr:uid="{AF3A6FCC-68DB-47A4-B851-6143B9A436D9}"/>
    <cellStyle name="Millares 80 4 4" xfId="9013" xr:uid="{B36A5FC8-E23C-4519-9455-944E526B041E}"/>
    <cellStyle name="Millares 80 5" xfId="9014" xr:uid="{783B5968-A775-4E84-BED3-3F439B4EAD3B}"/>
    <cellStyle name="Millares 80 5 2" xfId="14358" xr:uid="{66054F6C-5BCE-4648-8D9F-42FAF330207C}"/>
    <cellStyle name="Millares 80 6" xfId="14354" xr:uid="{D433F8F4-88AA-453E-AA21-39EE850FD010}"/>
    <cellStyle name="Millares 80 7" xfId="11425" xr:uid="{9D69B1E4-83C0-4F87-A116-A55B34B8B7BA}"/>
    <cellStyle name="Millares 80 8" xfId="16660" xr:uid="{527CC310-B283-4B07-A09F-84B12955A843}"/>
    <cellStyle name="Millares 80 9" xfId="18852" xr:uid="{E76222F8-D969-41DE-959B-2CEC0519D879}"/>
    <cellStyle name="Millares 81" xfId="6026" xr:uid="{C70B39D6-19F8-4317-BCAA-D2D651772E29}"/>
    <cellStyle name="Millares 81 10" xfId="9015" xr:uid="{EF445BB7-807C-475A-89E3-1E8E463E559D}"/>
    <cellStyle name="Millares 81 2" xfId="6027" xr:uid="{6929BE57-72E7-457B-BBD9-0E1F9A4056FD}"/>
    <cellStyle name="Millares 81 2 2" xfId="14360" xr:uid="{D437AFDF-0259-48B4-B485-30F5DE17A2C7}"/>
    <cellStyle name="Millares 81 2 3" xfId="11428" xr:uid="{3BE37E5F-7AF8-4246-A207-19B3FF4F744D}"/>
    <cellStyle name="Millares 81 2 4" xfId="16663" xr:uid="{F35A9195-13BA-450B-B764-ED350F96C922}"/>
    <cellStyle name="Millares 81 2 5" xfId="18856" xr:uid="{69881121-664B-4745-9514-ECE98A99C4C1}"/>
    <cellStyle name="Millares 81 2 6" xfId="9016" xr:uid="{57765B28-A781-4F31-B1BF-9C3846F959D1}"/>
    <cellStyle name="Millares 81 3" xfId="6028" xr:uid="{4E2AF9D0-ECF4-4955-90BB-BCAD07A69291}"/>
    <cellStyle name="Millares 81 3 2" xfId="14361" xr:uid="{CE8C5AD5-0088-49BC-9BBA-3797BA470759}"/>
    <cellStyle name="Millares 81 3 3" xfId="12653" xr:uid="{1FC4DBE8-9F76-4C9C-B2A6-2C85F2CEBB1C}"/>
    <cellStyle name="Millares 81 3 4" xfId="18857" xr:uid="{ACCC32A1-779A-446A-90E4-E479774A5DF6}"/>
    <cellStyle name="Millares 81 3 5" xfId="9017" xr:uid="{041FD7F2-2D39-46F0-BB61-949D48B8F2CD}"/>
    <cellStyle name="Millares 81 4" xfId="7298" xr:uid="{9182933B-C52E-4D15-B02D-86E51F80D883}"/>
    <cellStyle name="Millares 81 4 2" xfId="14362" xr:uid="{FA95281E-9531-4AC6-9AB0-B525176358DC}"/>
    <cellStyle name="Millares 81 4 3" xfId="20106" xr:uid="{F3F20198-8A8F-49D1-BB0E-6563879CBF99}"/>
    <cellStyle name="Millares 81 4 4" xfId="9018" xr:uid="{B7F31981-FA2B-46AD-BAB0-67BE06A448EE}"/>
    <cellStyle name="Millares 81 5" xfId="9019" xr:uid="{79790270-C479-4E82-8EA9-7026607B30FA}"/>
    <cellStyle name="Millares 81 5 2" xfId="14363" xr:uid="{B1B0574E-B602-44DD-BDA9-2DE64D51299A}"/>
    <cellStyle name="Millares 81 6" xfId="14359" xr:uid="{D6C06538-5ABA-4166-8E67-D1286FA573DF}"/>
    <cellStyle name="Millares 81 7" xfId="11427" xr:uid="{C6A08717-3FF9-40DF-8641-5B45FCDE2F58}"/>
    <cellStyle name="Millares 81 8" xfId="16662" xr:uid="{06AA4904-52B6-48AB-B30F-E24A3E27CEF0}"/>
    <cellStyle name="Millares 81 9" xfId="18855" xr:uid="{8456EC88-50EA-4B11-B847-C8895D5488FF}"/>
    <cellStyle name="Millares 82" xfId="6029" xr:uid="{67802741-0C2F-4315-AE5A-8A742773EB26}"/>
    <cellStyle name="Millares 82 10" xfId="9020" xr:uid="{B367B5AD-B1E9-4610-B6FD-15F422D226BD}"/>
    <cellStyle name="Millares 82 2" xfId="6030" xr:uid="{C6F7E210-87DF-44AE-B71F-5BBFA768B6B2}"/>
    <cellStyle name="Millares 82 2 2" xfId="14365" xr:uid="{4306764A-D0B6-48CA-97D6-BAB385C560CE}"/>
    <cellStyle name="Millares 82 2 3" xfId="11430" xr:uid="{D32FD648-DB58-425F-83E3-88193483DF1D}"/>
    <cellStyle name="Millares 82 2 4" xfId="16665" xr:uid="{3BC11CCD-023E-4BC8-9735-AA9560714605}"/>
    <cellStyle name="Millares 82 2 5" xfId="18859" xr:uid="{2333B442-B4A8-4730-94B5-62AC3995DF0B}"/>
    <cellStyle name="Millares 82 2 6" xfId="9021" xr:uid="{C06FC88B-D9D6-46EB-98BB-05AEEB29D95B}"/>
    <cellStyle name="Millares 82 3" xfId="6031" xr:uid="{598FD885-7BCE-4FB6-A335-DF04FF1D9762}"/>
    <cellStyle name="Millares 82 3 2" xfId="14366" xr:uid="{1F46220E-EE83-4D8B-8CBB-5C76D397A6D6}"/>
    <cellStyle name="Millares 82 3 3" xfId="12654" xr:uid="{0A64D88C-04AE-4C75-8BE9-9AB930739D21}"/>
    <cellStyle name="Millares 82 3 4" xfId="18860" xr:uid="{8A2FC83E-8B60-47B0-9516-7CAA4D19B741}"/>
    <cellStyle name="Millares 82 3 5" xfId="9022" xr:uid="{FFFD3ABE-EE77-40F8-B0B4-ACB79AAD92DE}"/>
    <cellStyle name="Millares 82 4" xfId="7299" xr:uid="{76545D1B-053E-495D-B378-B7A070AF8D34}"/>
    <cellStyle name="Millares 82 4 2" xfId="14367" xr:uid="{40BD7E8E-299C-486B-9471-EEA90F43B004}"/>
    <cellStyle name="Millares 82 4 3" xfId="20107" xr:uid="{164905EE-B363-4E93-8624-3EEF359B40F9}"/>
    <cellStyle name="Millares 82 4 4" xfId="9023" xr:uid="{586F43D6-A997-4E66-9B8F-34A434252126}"/>
    <cellStyle name="Millares 82 5" xfId="9024" xr:uid="{1847E9CD-669B-4E2F-B705-8CCB01B9A589}"/>
    <cellStyle name="Millares 82 5 2" xfId="14368" xr:uid="{67AECE6F-C6EB-476C-B04A-EE71ABE898B1}"/>
    <cellStyle name="Millares 82 6" xfId="14364" xr:uid="{0AB16CC5-0C3E-4817-A9AD-1F98A4C82FD7}"/>
    <cellStyle name="Millares 82 7" xfId="11429" xr:uid="{07880636-E75B-4386-8B64-9BE51B99ECD6}"/>
    <cellStyle name="Millares 82 8" xfId="16664" xr:uid="{D5FBB404-8E0D-4AA5-B731-A22ED6DFBA47}"/>
    <cellStyle name="Millares 82 9" xfId="18858" xr:uid="{1C6B9445-00B1-46B6-993E-0B475F542B4F}"/>
    <cellStyle name="Millares 83" xfId="6032" xr:uid="{CD93FD25-EFB2-4B6A-B87D-58F4BB5DABF9}"/>
    <cellStyle name="Millares 83 10" xfId="9025" xr:uid="{E9302AA8-5DB9-47AE-ACEB-8981A5F05AB8}"/>
    <cellStyle name="Millares 83 2" xfId="6033" xr:uid="{8637F7CB-556C-40A2-9541-9B06EFE2585C}"/>
    <cellStyle name="Millares 83 2 2" xfId="14370" xr:uid="{F6543A6C-37A7-49A9-93A3-2B5014AB2339}"/>
    <cellStyle name="Millares 83 2 3" xfId="11432" xr:uid="{D362CD89-B4C7-40BE-B7E5-B3A54E90D8A0}"/>
    <cellStyle name="Millares 83 2 4" xfId="16667" xr:uid="{EF59353B-F610-439D-A8AD-CF7664A1472F}"/>
    <cellStyle name="Millares 83 2 5" xfId="18862" xr:uid="{357B25F5-C1E9-48F2-90E2-16C97CC776E5}"/>
    <cellStyle name="Millares 83 2 6" xfId="9026" xr:uid="{F35486EA-CA55-483F-8ECA-83A1355DCE0F}"/>
    <cellStyle name="Millares 83 3" xfId="6034" xr:uid="{54218A0A-D0E4-4DB8-A4D2-B27B5DBA5870}"/>
    <cellStyle name="Millares 83 3 2" xfId="14371" xr:uid="{48311524-B475-4D56-BDDB-6939AD5D31DA}"/>
    <cellStyle name="Millares 83 3 3" xfId="12655" xr:uid="{1B83ED77-699A-4A9B-9DAE-DED74ED0A39B}"/>
    <cellStyle name="Millares 83 3 4" xfId="18863" xr:uid="{CD4E7CE0-29FD-422C-97B9-9A56DD64ACA8}"/>
    <cellStyle name="Millares 83 3 5" xfId="9027" xr:uid="{A3915184-6350-4851-A2E1-48A932F72D92}"/>
    <cellStyle name="Millares 83 4" xfId="7300" xr:uid="{A1B8B445-06F8-4F3A-8769-20EB883FF604}"/>
    <cellStyle name="Millares 83 4 2" xfId="14372" xr:uid="{222B3F1F-B2A1-4600-A24F-1D2E54376888}"/>
    <cellStyle name="Millares 83 4 3" xfId="20108" xr:uid="{C54D0E44-3349-49E9-8E3A-7A0AE02864AB}"/>
    <cellStyle name="Millares 83 4 4" xfId="9028" xr:uid="{61A0B1E5-8ADE-4694-B435-B5E54905482A}"/>
    <cellStyle name="Millares 83 5" xfId="9029" xr:uid="{F366F36E-771B-4473-B3D7-EEA8315DE580}"/>
    <cellStyle name="Millares 83 5 2" xfId="14373" xr:uid="{2D3FE365-E674-42D8-81EA-1CFC4732A182}"/>
    <cellStyle name="Millares 83 6" xfId="14369" xr:uid="{87A87DED-718F-45CC-9408-C592EBBAA3DB}"/>
    <cellStyle name="Millares 83 7" xfId="11431" xr:uid="{6ACA36C4-43D5-4221-956D-117F7FBE1572}"/>
    <cellStyle name="Millares 83 8" xfId="16666" xr:uid="{CF323483-E235-4422-B294-5776CEB5D822}"/>
    <cellStyle name="Millares 83 9" xfId="18861" xr:uid="{8376A138-27A5-4712-BA0C-2F78ECF7B14B}"/>
    <cellStyle name="Millares 84" xfId="6035" xr:uid="{84D53399-5199-4E1A-84F4-A7798C65BE39}"/>
    <cellStyle name="Millares 84 10" xfId="9030" xr:uid="{610CF3D3-7799-44B9-B628-D2E8023FEBC8}"/>
    <cellStyle name="Millares 84 2" xfId="6036" xr:uid="{1AA56AA8-0076-4FF6-A114-4E6598A239A4}"/>
    <cellStyle name="Millares 84 2 2" xfId="14375" xr:uid="{FC35EB09-8BFE-4CD6-A2E5-8D14F3150F2F}"/>
    <cellStyle name="Millares 84 2 3" xfId="11434" xr:uid="{90AA6FA3-81CF-47B8-B1E4-B6EDEB148946}"/>
    <cellStyle name="Millares 84 2 4" xfId="16669" xr:uid="{D9A41864-9837-4ACB-8220-48A6FEF7CD07}"/>
    <cellStyle name="Millares 84 2 5" xfId="18865" xr:uid="{036B5B41-3E81-4C89-AF3F-A26E776D9EEA}"/>
    <cellStyle name="Millares 84 2 6" xfId="9031" xr:uid="{C55EBDBE-E1A1-4388-BDF8-C0C8A944F0B3}"/>
    <cellStyle name="Millares 84 3" xfId="6037" xr:uid="{AF38E54A-D5E7-4653-966B-24F7F32B56EB}"/>
    <cellStyle name="Millares 84 3 2" xfId="14376" xr:uid="{EF9294D1-F561-4514-8763-1C2835A429BE}"/>
    <cellStyle name="Millares 84 3 3" xfId="12656" xr:uid="{860B4D8C-D498-4F08-AE9E-6EA2B3D7351A}"/>
    <cellStyle name="Millares 84 3 4" xfId="18866" xr:uid="{E776946F-1CC5-4336-943A-55A15D05AE7A}"/>
    <cellStyle name="Millares 84 3 5" xfId="9032" xr:uid="{53F50374-5FCF-41FB-8A29-244760A182BA}"/>
    <cellStyle name="Millares 84 4" xfId="7301" xr:uid="{B372DAB7-4B3E-4FBE-AC43-17FFA0E7C3E1}"/>
    <cellStyle name="Millares 84 4 2" xfId="14377" xr:uid="{FD8C0405-E199-4C96-80C3-B5E6A992F64D}"/>
    <cellStyle name="Millares 84 4 3" xfId="20109" xr:uid="{A0767B76-CC27-4A01-8B66-CB08DFE48243}"/>
    <cellStyle name="Millares 84 4 4" xfId="9033" xr:uid="{244E9253-11ED-4A6C-ADE5-FD941ECA8A4A}"/>
    <cellStyle name="Millares 84 5" xfId="9034" xr:uid="{8EA8DA5C-61CF-4D82-9C98-06F5853C1791}"/>
    <cellStyle name="Millares 84 5 2" xfId="14378" xr:uid="{D4860A3F-2D8B-404D-AF85-6327ED768A9B}"/>
    <cellStyle name="Millares 84 6" xfId="14374" xr:uid="{BA3FAE33-BFEA-47A0-B7D9-4CACC0973EA5}"/>
    <cellStyle name="Millares 84 7" xfId="11433" xr:uid="{DF50F641-0318-4B77-844F-A736C44699AF}"/>
    <cellStyle name="Millares 84 8" xfId="16668" xr:uid="{7C5ED398-6D42-4C6C-B979-BA0C0F2AE840}"/>
    <cellStyle name="Millares 84 9" xfId="18864" xr:uid="{3EAA8EA9-DA95-42AD-9DF7-C16529E65E71}"/>
    <cellStyle name="Millares 85" xfId="6038" xr:uid="{1A6F7A28-539D-4B03-95B3-38191266221E}"/>
    <cellStyle name="Millares 85 10" xfId="9035" xr:uid="{9ACEC5E8-47D8-4A84-B857-A746395B2912}"/>
    <cellStyle name="Millares 85 2" xfId="6039" xr:uid="{DD9992F2-91D0-4F1D-80F9-F5D9541F3783}"/>
    <cellStyle name="Millares 85 2 2" xfId="14380" xr:uid="{E020A01F-51B0-4B1B-BA95-51E55B424FC4}"/>
    <cellStyle name="Millares 85 2 3" xfId="11436" xr:uid="{F52D5CC7-5AA1-402B-80F1-A6F5A658C626}"/>
    <cellStyle name="Millares 85 2 4" xfId="16671" xr:uid="{4ADBA04F-D221-4C61-BD31-571C2397FF42}"/>
    <cellStyle name="Millares 85 2 5" xfId="18868" xr:uid="{10BC4B32-27E7-4284-B65B-C984FEBE7EB9}"/>
    <cellStyle name="Millares 85 2 6" xfId="9036" xr:uid="{42A87595-2A93-4E08-9281-0C9EF9D032FA}"/>
    <cellStyle name="Millares 85 3" xfId="6040" xr:uid="{688DBED6-E917-49EA-A96B-2692956287D1}"/>
    <cellStyle name="Millares 85 3 2" xfId="14381" xr:uid="{EAB69AC1-47A8-4BF9-8D3A-551CD429ADCD}"/>
    <cellStyle name="Millares 85 3 3" xfId="12657" xr:uid="{06CBE5DC-49BB-4CBA-8DD9-2DFA0145DF07}"/>
    <cellStyle name="Millares 85 3 4" xfId="18869" xr:uid="{5797EB35-6D6D-4316-AC56-0D2AD4313173}"/>
    <cellStyle name="Millares 85 3 5" xfId="9037" xr:uid="{959851B9-0699-4A78-9E90-AC44C8F6D241}"/>
    <cellStyle name="Millares 85 4" xfId="7302" xr:uid="{1E41051A-C738-4329-A9A0-67BD329059E5}"/>
    <cellStyle name="Millares 85 4 2" xfId="14382" xr:uid="{F2D98984-069A-4DD6-BDA9-C0E300F56BFC}"/>
    <cellStyle name="Millares 85 4 3" xfId="20110" xr:uid="{07B22DDD-FEA5-4C2A-A821-B4385537C976}"/>
    <cellStyle name="Millares 85 4 4" xfId="9038" xr:uid="{B8BBA6E6-DBDF-4E00-8521-7DA5AD422BAC}"/>
    <cellStyle name="Millares 85 5" xfId="9039" xr:uid="{735A69D6-2E6B-4F32-8D48-447763D6AED8}"/>
    <cellStyle name="Millares 85 5 2" xfId="14383" xr:uid="{3ABE9E56-624E-42FC-80F4-258DC484E5D9}"/>
    <cellStyle name="Millares 85 6" xfId="14379" xr:uid="{55BBF087-3C87-43BA-B1FD-C94B94FDEBE9}"/>
    <cellStyle name="Millares 85 7" xfId="11435" xr:uid="{0B3709C0-0A97-4B17-9D7C-B0C01CB67829}"/>
    <cellStyle name="Millares 85 8" xfId="16670" xr:uid="{79CF1A90-B183-455D-98CA-D1097AF42DBE}"/>
    <cellStyle name="Millares 85 9" xfId="18867" xr:uid="{33F6C658-81A8-4B49-B3A8-A4FCB307E539}"/>
    <cellStyle name="Millares 86" xfId="6041" xr:uid="{7C484B90-8E83-4816-B767-75CBFAB660FC}"/>
    <cellStyle name="Millares 86 10" xfId="9040" xr:uid="{7018E64A-D77B-4D3E-918A-6BAEE6527B5D}"/>
    <cellStyle name="Millares 86 2" xfId="6042" xr:uid="{EA9B688B-A57C-46CB-8D3E-E6486B9BA798}"/>
    <cellStyle name="Millares 86 2 2" xfId="14385" xr:uid="{4890F2E0-EF82-467C-9DB3-F5876F0086B4}"/>
    <cellStyle name="Millares 86 2 3" xfId="11438" xr:uid="{FCD33020-5710-4282-A670-0C5BA59DFE5B}"/>
    <cellStyle name="Millares 86 2 4" xfId="16673" xr:uid="{CD519652-845E-47DA-9698-BE73181C24B1}"/>
    <cellStyle name="Millares 86 2 5" xfId="18871" xr:uid="{196CF8DA-44DC-4F69-814E-56690759F945}"/>
    <cellStyle name="Millares 86 2 6" xfId="9041" xr:uid="{68293B99-6CEB-40EA-8B84-41D886AEF02E}"/>
    <cellStyle name="Millares 86 3" xfId="6043" xr:uid="{A9E76462-3042-45FE-92F6-5B63A0829367}"/>
    <cellStyle name="Millares 86 3 2" xfId="14386" xr:uid="{1E2FC06F-D959-455D-BD67-4EAC951EAD20}"/>
    <cellStyle name="Millares 86 3 3" xfId="12658" xr:uid="{039E90B7-F4E9-4001-8913-8E0210795F95}"/>
    <cellStyle name="Millares 86 3 4" xfId="18872" xr:uid="{6F78C897-55C5-44BC-BEAB-8B64D59A5989}"/>
    <cellStyle name="Millares 86 3 5" xfId="9042" xr:uid="{478D9861-3DAB-47F5-9C29-614F0C83CDB9}"/>
    <cellStyle name="Millares 86 4" xfId="7303" xr:uid="{2CC1B11E-F4A2-4F9A-A7F7-84E87291359B}"/>
    <cellStyle name="Millares 86 4 2" xfId="14387" xr:uid="{0D14BBF9-C4B0-4515-9046-7FFE93AF9D20}"/>
    <cellStyle name="Millares 86 4 3" xfId="20111" xr:uid="{BC129E1F-DE8F-4C69-8C32-E2706D105F98}"/>
    <cellStyle name="Millares 86 4 4" xfId="9043" xr:uid="{DEF8BF35-8746-40AE-BD20-74BC5F2BBB94}"/>
    <cellStyle name="Millares 86 5" xfId="9044" xr:uid="{66175E2F-562F-4FE1-B1BF-BAC7A54ED03F}"/>
    <cellStyle name="Millares 86 5 2" xfId="14388" xr:uid="{29BEA690-D535-401D-8653-520FEF2B49B9}"/>
    <cellStyle name="Millares 86 6" xfId="14384" xr:uid="{DACF4B84-42F0-4043-B344-0A4441D98ED6}"/>
    <cellStyle name="Millares 86 7" xfId="11437" xr:uid="{4883321E-B3CC-4BF3-AA9B-A4222DC4AC18}"/>
    <cellStyle name="Millares 86 8" xfId="16672" xr:uid="{21093407-0EF3-4968-9D61-B1C98D7C516A}"/>
    <cellStyle name="Millares 86 9" xfId="18870" xr:uid="{2F04905B-B9B5-4863-87A5-7662328BC7B4}"/>
    <cellStyle name="Millares 87" xfId="6044" xr:uid="{71676D75-C05F-4B88-8273-B170376313FF}"/>
    <cellStyle name="Millares 87 10" xfId="9045" xr:uid="{FE840011-F176-4B8A-B7E3-79F2C1CA0196}"/>
    <cellStyle name="Millares 87 2" xfId="6045" xr:uid="{9DF37072-725E-4921-9816-7CACE6D8A4F7}"/>
    <cellStyle name="Millares 87 2 2" xfId="14390" xr:uid="{4DB35578-2622-4C5D-B2A9-F6A9AF7D39C0}"/>
    <cellStyle name="Millares 87 2 3" xfId="11440" xr:uid="{2A825E79-E198-4257-8BE1-997D1DA73ED4}"/>
    <cellStyle name="Millares 87 2 4" xfId="16675" xr:uid="{81DE62B6-CC7E-42E1-AC2B-B5770E07D68F}"/>
    <cellStyle name="Millares 87 2 5" xfId="18874" xr:uid="{3E529443-E592-4793-99EE-F3A0E2A9B65C}"/>
    <cellStyle name="Millares 87 2 6" xfId="9046" xr:uid="{0B506EAA-7CDF-4851-9E45-D696ADF735DC}"/>
    <cellStyle name="Millares 87 3" xfId="6046" xr:uid="{36B5FD5C-5249-4582-9480-3EAFBD043A20}"/>
    <cellStyle name="Millares 87 3 2" xfId="14391" xr:uid="{AE1C0960-6EAD-4163-B748-C024BF47695F}"/>
    <cellStyle name="Millares 87 3 3" xfId="12659" xr:uid="{AE925785-0A09-446B-B758-6B524B941117}"/>
    <cellStyle name="Millares 87 3 4" xfId="18875" xr:uid="{53155F7A-9D7B-47A3-AB98-352820E53591}"/>
    <cellStyle name="Millares 87 3 5" xfId="9047" xr:uid="{D7E52C18-0DBE-41B7-BB8C-CBBE420EA15B}"/>
    <cellStyle name="Millares 87 4" xfId="7304" xr:uid="{56B981DC-B4EF-4D90-AAE7-AE2BD5561093}"/>
    <cellStyle name="Millares 87 4 2" xfId="14392" xr:uid="{AD2DEDB8-7279-4A52-8F9A-59723EF3549C}"/>
    <cellStyle name="Millares 87 4 3" xfId="20112" xr:uid="{CC7E6F19-91C2-4D7D-870C-8F7187761278}"/>
    <cellStyle name="Millares 87 4 4" xfId="9048" xr:uid="{6BB3B09D-72DB-47A8-B547-8C7F92743B0C}"/>
    <cellStyle name="Millares 87 5" xfId="9049" xr:uid="{672CA323-DD21-4E5E-9E3D-9B352A932D3E}"/>
    <cellStyle name="Millares 87 5 2" xfId="14393" xr:uid="{19286965-D8B7-452F-848E-3400886B7B54}"/>
    <cellStyle name="Millares 87 6" xfId="14389" xr:uid="{3410DE90-0031-4721-8476-84DBE29FE944}"/>
    <cellStyle name="Millares 87 7" xfId="11439" xr:uid="{34A92E55-FDC3-4EED-A892-F5CF133E9391}"/>
    <cellStyle name="Millares 87 8" xfId="16674" xr:uid="{F683D56A-9320-4CB1-80A0-143B4AA7C7C6}"/>
    <cellStyle name="Millares 87 9" xfId="18873" xr:uid="{9C1E64A2-F1D1-4C39-B3B4-C3FF69E515DA}"/>
    <cellStyle name="Millares 88" xfId="6047" xr:uid="{3702A0D1-BD43-47AF-9886-11689E18DFBB}"/>
    <cellStyle name="Millares 88 10" xfId="9050" xr:uid="{E315595D-0CE3-484A-9401-E7602F153876}"/>
    <cellStyle name="Millares 88 2" xfId="6048" xr:uid="{2660B840-375C-4B5D-87EB-AD488409A2BA}"/>
    <cellStyle name="Millares 88 2 2" xfId="14395" xr:uid="{908CD6BD-59B5-4EEB-86BC-959F56A23D57}"/>
    <cellStyle name="Millares 88 2 3" xfId="11442" xr:uid="{EDDC76CB-4068-40E6-98AD-94E93FF54E81}"/>
    <cellStyle name="Millares 88 2 4" xfId="16677" xr:uid="{E1DECA52-48AC-4EC2-8174-23A88D2686F6}"/>
    <cellStyle name="Millares 88 2 5" xfId="18877" xr:uid="{37736C94-579D-4BC9-9D9E-B1A9E369C660}"/>
    <cellStyle name="Millares 88 2 6" xfId="9051" xr:uid="{25563894-8FE9-4B15-A162-6EE3EC7DCE69}"/>
    <cellStyle name="Millares 88 3" xfId="6049" xr:uid="{63EC1003-533E-4E5F-8336-57967BDC761A}"/>
    <cellStyle name="Millares 88 3 2" xfId="14396" xr:uid="{C7F3EB01-547B-46BD-8CE2-9C5498A5BD5F}"/>
    <cellStyle name="Millares 88 3 3" xfId="12660" xr:uid="{EBCAD9F5-C9B7-42C4-B5DE-D3E5BCA89267}"/>
    <cellStyle name="Millares 88 3 4" xfId="18878" xr:uid="{24DD0351-3238-4F7A-9B70-23170773FE90}"/>
    <cellStyle name="Millares 88 3 5" xfId="9052" xr:uid="{BEE7C97B-ECEA-4176-9D06-706C503E8609}"/>
    <cellStyle name="Millares 88 4" xfId="7305" xr:uid="{6B23C0E8-6FF1-4A2D-845B-44EC11E69286}"/>
    <cellStyle name="Millares 88 4 2" xfId="14397" xr:uid="{EE80DF68-C8D6-4B33-8951-DD8383FD3CCC}"/>
    <cellStyle name="Millares 88 4 3" xfId="20113" xr:uid="{1B4ADEF5-BA33-4723-BE9B-5B5253489931}"/>
    <cellStyle name="Millares 88 4 4" xfId="9053" xr:uid="{B80EF900-71D8-4D04-84DF-610B9D585756}"/>
    <cellStyle name="Millares 88 5" xfId="9054" xr:uid="{16EA2714-86FD-415C-88F9-13F2E35A25DD}"/>
    <cellStyle name="Millares 88 5 2" xfId="14398" xr:uid="{653DB2C9-1FAE-4103-9AB2-8DAB402E556C}"/>
    <cellStyle name="Millares 88 6" xfId="14394" xr:uid="{71717D13-8116-4EE2-96CB-D020A5016899}"/>
    <cellStyle name="Millares 88 7" xfId="11441" xr:uid="{BD936079-7BB3-4A3B-A070-F4B3168DBDFA}"/>
    <cellStyle name="Millares 88 8" xfId="16676" xr:uid="{54BD9A0A-F977-474A-97E8-A3B907D74229}"/>
    <cellStyle name="Millares 88 9" xfId="18876" xr:uid="{CCF2C07E-2844-48F3-8277-040C442F7B7A}"/>
    <cellStyle name="Millares 89" xfId="6050" xr:uid="{31F310F3-1EDA-43A5-9B92-D3C335448AF1}"/>
    <cellStyle name="Millares 89 10" xfId="9055" xr:uid="{3728E84C-3CB8-4DD2-A777-987F33A07B89}"/>
    <cellStyle name="Millares 89 2" xfId="6051" xr:uid="{8D4E39EA-D379-4D4E-92A2-D75B2A7BB2C6}"/>
    <cellStyle name="Millares 89 2 2" xfId="14400" xr:uid="{B9DB2FB1-E055-400F-A8D3-84EF990BBE7A}"/>
    <cellStyle name="Millares 89 2 3" xfId="11444" xr:uid="{61F71298-170A-4B51-818F-A55E102D2393}"/>
    <cellStyle name="Millares 89 2 4" xfId="16679" xr:uid="{DA1FF6DF-2C3D-49CE-93EE-DE4D53879FCD}"/>
    <cellStyle name="Millares 89 2 5" xfId="18880" xr:uid="{B2F21731-B701-4EE0-ADA2-57BD5E2ED38A}"/>
    <cellStyle name="Millares 89 2 6" xfId="9056" xr:uid="{0BD37B9C-43FD-4304-9693-3FF67AF3DA32}"/>
    <cellStyle name="Millares 89 3" xfId="6052" xr:uid="{5B4A1B88-5725-4653-A403-2E43AE56E95F}"/>
    <cellStyle name="Millares 89 3 2" xfId="14401" xr:uid="{C92C4DB7-C1D3-45F2-B38F-44A56478FB84}"/>
    <cellStyle name="Millares 89 3 3" xfId="12661" xr:uid="{7A67C10F-42AE-4A0C-A9AF-908263EA5690}"/>
    <cellStyle name="Millares 89 3 4" xfId="18881" xr:uid="{27CD0ABA-B845-4F0F-977A-DAAC51C2CE10}"/>
    <cellStyle name="Millares 89 3 5" xfId="9057" xr:uid="{211B3FF0-25DE-4568-B1A5-131C02518751}"/>
    <cellStyle name="Millares 89 4" xfId="7306" xr:uid="{61C0AC86-B171-4B84-A080-0A8757696FBA}"/>
    <cellStyle name="Millares 89 4 2" xfId="14402" xr:uid="{1E6CD0E4-99EE-493D-98C8-403BAFA46545}"/>
    <cellStyle name="Millares 89 4 3" xfId="20114" xr:uid="{EE28AB1B-6D22-423F-898D-5BEEC2BF0B86}"/>
    <cellStyle name="Millares 89 4 4" xfId="9058" xr:uid="{C676F13F-24B7-455B-9B20-C69A595D7A8B}"/>
    <cellStyle name="Millares 89 5" xfId="9059" xr:uid="{BAA6CE39-F104-4551-A003-1559862968D6}"/>
    <cellStyle name="Millares 89 5 2" xfId="14403" xr:uid="{F983D34C-27BA-45BD-B03D-85AD99D03340}"/>
    <cellStyle name="Millares 89 6" xfId="14399" xr:uid="{FAD54BB3-4A2D-4B3B-AA31-DAF9BBF89DF2}"/>
    <cellStyle name="Millares 89 7" xfId="11443" xr:uid="{C503AE98-7231-43EC-8E2A-BA15C548066A}"/>
    <cellStyle name="Millares 89 8" xfId="16678" xr:uid="{21746739-B747-49DF-93F5-341F5A68BE35}"/>
    <cellStyle name="Millares 89 9" xfId="18879" xr:uid="{8B8F3CE4-373C-46CD-929C-996FDE02C0A0}"/>
    <cellStyle name="Millares 9" xfId="136" xr:uid="{BCF5ADA2-0500-4C02-AB51-8F77DDE703C1}"/>
    <cellStyle name="Millares 9 10" xfId="6054" xr:uid="{CD7E4F71-C528-4BC3-8782-5819E290D5FB}"/>
    <cellStyle name="Millares 9 10 2" xfId="14405" xr:uid="{1FFB38AA-5698-4313-B7FE-EE6CD2629A21}"/>
    <cellStyle name="Millares 9 10 3" xfId="12662" xr:uid="{9D3EEF31-98CB-4EC0-B89F-10695B806C4E}"/>
    <cellStyle name="Millares 9 10 4" xfId="18883" xr:uid="{FC22A1E1-BBC6-43B3-BD34-1D9A6B6BBE3F}"/>
    <cellStyle name="Millares 9 10 5" xfId="9061" xr:uid="{9CB5F3E8-1C70-4BA6-A8C2-088DCB367BC7}"/>
    <cellStyle name="Millares 9 11" xfId="7307" xr:uid="{07515771-F567-4390-98B0-EE9393665B5B}"/>
    <cellStyle name="Millares 9 11 2" xfId="14406" xr:uid="{51495A2D-4C90-4D28-BF2F-83C847F8245A}"/>
    <cellStyle name="Millares 9 11 3" xfId="20115" xr:uid="{8164E53C-AE4D-431C-AEC9-511477D73AAA}"/>
    <cellStyle name="Millares 9 11 4" xfId="9062" xr:uid="{F2EC8A11-B65D-4790-A72E-0C61B49DFA9B}"/>
    <cellStyle name="Millares 9 12" xfId="9063" xr:uid="{211FBF0F-9C6F-484A-ADCD-D4427CFFA992}"/>
    <cellStyle name="Millares 9 12 2" xfId="14407" xr:uid="{E4EB2768-11C6-4051-85E9-8CB44A3A5B90}"/>
    <cellStyle name="Millares 9 13" xfId="14404" xr:uid="{A09DE71A-F0B3-4BB5-B3AC-DBDBABF6918D}"/>
    <cellStyle name="Millares 9 14" xfId="11445" xr:uid="{D9BC57C2-7F45-4D8A-AC34-92882E594900}"/>
    <cellStyle name="Millares 9 15" xfId="16680" xr:uid="{EBFF9D2E-64D0-496B-AF15-5FFFB402A611}"/>
    <cellStyle name="Millares 9 16" xfId="18882" xr:uid="{9FF4ED70-8418-4808-9B23-9270D279C94A}"/>
    <cellStyle name="Millares 9 17" xfId="9060" xr:uid="{1C8D13CE-D8EB-48AE-BBA9-4468A0489A86}"/>
    <cellStyle name="Millares 9 18" xfId="6053" xr:uid="{5E61C7B5-177A-4F34-862A-FF4C62D6E70E}"/>
    <cellStyle name="Millares 9 2" xfId="170" xr:uid="{7F0DA7D4-7ECE-4DA2-A919-6E95AB81A25B}"/>
    <cellStyle name="Millares 9 2 10" xfId="14408" xr:uid="{05AD0129-D390-4871-BD20-AA96CEE45767}"/>
    <cellStyle name="Millares 9 2 11" xfId="11446" xr:uid="{A12D6AEE-2895-495B-9456-CE6D68753CA4}"/>
    <cellStyle name="Millares 9 2 12" xfId="16681" xr:uid="{316E6192-EEFC-4631-852F-F247C90C1F31}"/>
    <cellStyle name="Millares 9 2 13" xfId="18884" xr:uid="{5530C111-5F67-459F-A202-11FE2A2272EC}"/>
    <cellStyle name="Millares 9 2 14" xfId="9064" xr:uid="{081CE138-64CB-4A68-9A9B-8045E8C57F46}"/>
    <cellStyle name="Millares 9 2 15" xfId="6055" xr:uid="{08649383-0979-4294-97A4-C85F655959BB}"/>
    <cellStyle name="Millares 9 2 2" xfId="6056" xr:uid="{E02BC353-DD61-4EB3-8141-4A9D8C7CD824}"/>
    <cellStyle name="Millares 9 2 2 2" xfId="14409" xr:uid="{3BC15C1F-D3DA-4F7E-9398-BDB860F9344C}"/>
    <cellStyle name="Millares 9 2 2 3" xfId="11447" xr:uid="{14C33ED1-99A8-4BB4-8872-B8BB78BF3DB3}"/>
    <cellStyle name="Millares 9 2 2 4" xfId="16682" xr:uid="{F0191199-8612-44B5-9B6B-CD9AF7EE62BB}"/>
    <cellStyle name="Millares 9 2 2 5" xfId="18885" xr:uid="{B1154DB3-9796-4ABF-A0D5-1B14B4AD7C82}"/>
    <cellStyle name="Millares 9 2 2 6" xfId="9065" xr:uid="{A29FEE4F-E638-4284-8EAE-241BE996068D}"/>
    <cellStyle name="Millares 9 2 3" xfId="6057" xr:uid="{EB597812-7365-410E-9C65-B26F7F062D5B}"/>
    <cellStyle name="Millares 9 2 3 2" xfId="14410" xr:uid="{B8A108E9-303D-43C2-B5E1-802770FA6876}"/>
    <cellStyle name="Millares 9 2 3 3" xfId="11448" xr:uid="{35AD104D-3444-4E69-B224-B05B27481B0C}"/>
    <cellStyle name="Millares 9 2 3 4" xfId="16683" xr:uid="{501A2039-5350-4074-BD05-DB78A807191E}"/>
    <cellStyle name="Millares 9 2 3 5" xfId="18886" xr:uid="{D5D4BBD8-CDD9-4627-8607-AF810BC606FE}"/>
    <cellStyle name="Millares 9 2 3 6" xfId="9066" xr:uid="{4C039D6F-3251-4960-86E0-2157655ED49D}"/>
    <cellStyle name="Millares 9 2 4" xfId="6058" xr:uid="{0308BB1E-D85D-4993-9F01-EE1F474D0E14}"/>
    <cellStyle name="Millares 9 2 4 2" xfId="14411" xr:uid="{F2B76039-9FEE-436C-BC4F-0075F0DE5ADA}"/>
    <cellStyle name="Millares 9 2 4 3" xfId="11449" xr:uid="{7D5BB686-3A92-4C43-86A4-A3DEFA39715B}"/>
    <cellStyle name="Millares 9 2 4 4" xfId="16684" xr:uid="{F751064A-D9FF-4714-BA06-7DFF5FC6F8CD}"/>
    <cellStyle name="Millares 9 2 4 5" xfId="18887" xr:uid="{07A8CA09-19D6-49CB-A183-496748CA5634}"/>
    <cellStyle name="Millares 9 2 4 6" xfId="9067" xr:uid="{606C19A4-369C-4015-8E1C-305039FCC2DD}"/>
    <cellStyle name="Millares 9 2 5" xfId="6059" xr:uid="{F902A1CA-C8D9-415C-B49E-FCCF9F9D009B}"/>
    <cellStyle name="Millares 9 2 5 2" xfId="14412" xr:uid="{82855098-A525-48BC-A420-9B172862CA30}"/>
    <cellStyle name="Millares 9 2 5 3" xfId="11450" xr:uid="{B85EA2B3-88AA-47E5-8103-841B0CF075F2}"/>
    <cellStyle name="Millares 9 2 5 4" xfId="16685" xr:uid="{D8E2C53B-12F1-4396-8D22-552F60CF219E}"/>
    <cellStyle name="Millares 9 2 5 5" xfId="18888" xr:uid="{33054110-48A0-4A03-81B1-333730585F67}"/>
    <cellStyle name="Millares 9 2 5 6" xfId="9068" xr:uid="{0421F9E7-D982-4D4F-9D37-432791761F34}"/>
    <cellStyle name="Millares 9 2 6" xfId="6060" xr:uid="{859ABB30-A455-4CD7-9632-F64DB404E115}"/>
    <cellStyle name="Millares 9 2 6 2" xfId="14413" xr:uid="{2DCD0542-420B-454C-AA39-5A0273187DEC}"/>
    <cellStyle name="Millares 9 2 6 3" xfId="11451" xr:uid="{F450ABB1-5327-463C-BAA3-3F83E816BAEF}"/>
    <cellStyle name="Millares 9 2 6 4" xfId="16686" xr:uid="{1AC22761-D24F-496F-96C9-6FD8B458CC69}"/>
    <cellStyle name="Millares 9 2 6 5" xfId="18889" xr:uid="{568C049C-2E64-419E-B042-5A57996A534B}"/>
    <cellStyle name="Millares 9 2 6 6" xfId="9069" xr:uid="{9C08B266-A640-4479-861A-A1623FF2DD9F}"/>
    <cellStyle name="Millares 9 2 7" xfId="6061" xr:uid="{FB84D591-325E-4F52-B377-EAEB5D329E13}"/>
    <cellStyle name="Millares 9 2 7 2" xfId="14414" xr:uid="{F03442ED-5701-4218-AEC8-93FFF42AD7A6}"/>
    <cellStyle name="Millares 9 2 7 3" xfId="12663" xr:uid="{FC480E27-04AF-4B01-A08B-5BAC99A59757}"/>
    <cellStyle name="Millares 9 2 7 4" xfId="18890" xr:uid="{D6F341AA-BF76-4C0B-9C47-2F52E09BACD5}"/>
    <cellStyle name="Millares 9 2 7 5" xfId="9070" xr:uid="{CAB6D31C-5EE9-4E49-A9F1-BA9C9AF494BD}"/>
    <cellStyle name="Millares 9 2 8" xfId="7424" xr:uid="{D4379ADB-E6DA-406C-956A-4EBD0DDBE0DA}"/>
    <cellStyle name="Millares 9 2 8 2" xfId="14415" xr:uid="{2508CE29-EECD-4DDA-878F-53F95B2D2A99}"/>
    <cellStyle name="Millares 9 2 8 3" xfId="20202" xr:uid="{44E8AF19-8CA5-49FB-A394-77C57A82A847}"/>
    <cellStyle name="Millares 9 2 8 4" xfId="9071" xr:uid="{8D3AE8A2-9151-4881-9747-89568114D4CD}"/>
    <cellStyle name="Millares 9 2 9" xfId="9072" xr:uid="{C5E76A24-C209-4FA8-8FFA-1F322847A5B6}"/>
    <cellStyle name="Millares 9 2 9 2" xfId="14416" xr:uid="{837A1CF8-84F0-4C12-AF5D-B3C35E5478F9}"/>
    <cellStyle name="Millares 9 3" xfId="1009" xr:uid="{CEF67911-98A5-4565-AED2-E2AAFF671DEF}"/>
    <cellStyle name="Millares 9 3 10" xfId="9074" xr:uid="{F015C1FB-C5A7-45F1-8AAE-CE57121FB6A0}"/>
    <cellStyle name="Millares 9 3 10 2" xfId="14418" xr:uid="{A250787C-C5F7-4F72-8372-B080FFB44243}"/>
    <cellStyle name="Millares 9 3 11" xfId="14417" xr:uid="{7675BE44-E11C-44DF-95DA-306EDED0D254}"/>
    <cellStyle name="Millares 9 3 12" xfId="11452" xr:uid="{886F0B55-B1DA-4A29-BC11-7938EE82F565}"/>
    <cellStyle name="Millares 9 3 13" xfId="16687" xr:uid="{D56EF6BE-49BF-41E8-BAE9-216E30C430AD}"/>
    <cellStyle name="Millares 9 3 14" xfId="18891" xr:uid="{AB756CD3-A56C-49C2-89B2-48A9055AF934}"/>
    <cellStyle name="Millares 9 3 15" xfId="9073" xr:uid="{EC293252-28A7-4360-B809-96917537F668}"/>
    <cellStyle name="Millares 9 3 16" xfId="6062" xr:uid="{6C5F8741-D58B-4686-BF3E-F32ABDEEC317}"/>
    <cellStyle name="Millares 9 3 2" xfId="6063" xr:uid="{C0E9E493-4229-451D-AD40-B544AC401A50}"/>
    <cellStyle name="Millares 9 3 2 10" xfId="9075" xr:uid="{2F01C5B3-C988-4502-991D-78C82EADA662}"/>
    <cellStyle name="Millares 9 3 2 2" xfId="6064" xr:uid="{C8A44E33-F794-482A-8232-FA7156BD165E}"/>
    <cellStyle name="Millares 9 3 2 2 2" xfId="6065" xr:uid="{C3E8B18C-0934-4A60-AF01-0CA2CF93772B}"/>
    <cellStyle name="Millares 9 3 2 2 2 2" xfId="14421" xr:uid="{FFDF2AEB-36A6-4040-A745-B189C97FD643}"/>
    <cellStyle name="Millares 9 3 2 2 2 3" xfId="11455" xr:uid="{CC32854B-E6DC-4E7E-927F-E84F2F79CA17}"/>
    <cellStyle name="Millares 9 3 2 2 2 4" xfId="16690" xr:uid="{1B08B167-1403-4680-A27F-1F24D9646C76}"/>
    <cellStyle name="Millares 9 3 2 2 2 5" xfId="18894" xr:uid="{FACA5D90-A78F-417A-86D4-F393268EA9C2}"/>
    <cellStyle name="Millares 9 3 2 2 2 6" xfId="9077" xr:uid="{E075143A-5F76-445E-B093-CE44B14C6E9F}"/>
    <cellStyle name="Millares 9 3 2 2 3" xfId="14420" xr:uid="{FB13C876-E33B-40E9-A966-F68706DCA2B6}"/>
    <cellStyle name="Millares 9 3 2 2 4" xfId="11454" xr:uid="{5D184553-CE10-425F-92E2-C24039ACE403}"/>
    <cellStyle name="Millares 9 3 2 2 5" xfId="16689" xr:uid="{07FED39A-568E-43CB-A265-19CC9F7BA2B1}"/>
    <cellStyle name="Millares 9 3 2 2 6" xfId="18893" xr:uid="{62EAB6A3-1F30-47B0-9E9C-C5160E9FC1D6}"/>
    <cellStyle name="Millares 9 3 2 2 7" xfId="9076" xr:uid="{5BE6B0FF-CD08-4D26-B541-E0A9DA17D895}"/>
    <cellStyle name="Millares 9 3 2 3" xfId="6066" xr:uid="{8354B3BE-DDE6-422E-85FA-92485EFEF45D}"/>
    <cellStyle name="Millares 9 3 2 3 2" xfId="14422" xr:uid="{D565D25D-0119-4A3B-A89F-E7A1E475E097}"/>
    <cellStyle name="Millares 9 3 2 3 3" xfId="11456" xr:uid="{9C37E363-DA4D-4732-A661-09438F2050BF}"/>
    <cellStyle name="Millares 9 3 2 3 4" xfId="16691" xr:uid="{125AE84C-EF21-4319-9078-5F520A30E7E0}"/>
    <cellStyle name="Millares 9 3 2 3 5" xfId="18895" xr:uid="{96687427-A68A-42D3-88DB-C1D9AEE81BD9}"/>
    <cellStyle name="Millares 9 3 2 3 6" xfId="9078" xr:uid="{73BC881F-B5CC-412E-A254-06044CFC20EC}"/>
    <cellStyle name="Millares 9 3 2 4" xfId="6067" xr:uid="{C165FF26-94D4-402B-8C33-8662029D47B3}"/>
    <cellStyle name="Millares 9 3 2 4 2" xfId="14423" xr:uid="{52CC56D6-DF94-447E-971F-6A40115724A8}"/>
    <cellStyle name="Millares 9 3 2 4 3" xfId="11457" xr:uid="{65F0B670-9E3D-4F4B-B548-42FA8A75FAAA}"/>
    <cellStyle name="Millares 9 3 2 4 4" xfId="16692" xr:uid="{3F3B2A82-B549-40B5-89C6-DCE908A5092A}"/>
    <cellStyle name="Millares 9 3 2 4 5" xfId="18896" xr:uid="{4F68032D-47AB-450E-8D63-BE2003070FCF}"/>
    <cellStyle name="Millares 9 3 2 4 6" xfId="9079" xr:uid="{CD78BD27-4E6C-46A6-82B2-B5F93DE9EA8C}"/>
    <cellStyle name="Millares 9 3 2 5" xfId="6068" xr:uid="{2FDC11BF-9D17-496C-AC5E-F960477CE7D4}"/>
    <cellStyle name="Millares 9 3 2 5 2" xfId="14424" xr:uid="{9C695173-EFEF-4C3D-BEFC-F06A96A96CCA}"/>
    <cellStyle name="Millares 9 3 2 5 3" xfId="18897" xr:uid="{5A637758-7C17-4AF8-8955-05020688EAA1}"/>
    <cellStyle name="Millares 9 3 2 5 4" xfId="9080" xr:uid="{962AD394-AFC6-4171-9F6E-20B0AA111B68}"/>
    <cellStyle name="Millares 9 3 2 6" xfId="14419" xr:uid="{BB13E06A-E6B6-41E0-9E8B-5D4E5B9B0A94}"/>
    <cellStyle name="Millares 9 3 2 7" xfId="11453" xr:uid="{6D2AF8FE-B035-4233-9146-6060778F901A}"/>
    <cellStyle name="Millares 9 3 2 8" xfId="16688" xr:uid="{2EBC939D-6815-4E62-A3C8-13B4CE0D9BAB}"/>
    <cellStyle name="Millares 9 3 2 9" xfId="18892" xr:uid="{F10A2FAC-D1DE-4AB8-932A-83F145062C0B}"/>
    <cellStyle name="Millares 9 3 3" xfId="6069" xr:uid="{1C86F2B8-0EEF-4836-A820-213578491866}"/>
    <cellStyle name="Millares 9 3 3 2" xfId="6070" xr:uid="{7885E99E-9329-44B8-8D45-97FB6E00F7B7}"/>
    <cellStyle name="Millares 9 3 3 2 2" xfId="14426" xr:uid="{AC4B7A86-7AD2-416C-B7A1-7A3CFABB290F}"/>
    <cellStyle name="Millares 9 3 3 2 3" xfId="11459" xr:uid="{52B472AB-D5FE-40C4-9781-2724AB5571A4}"/>
    <cellStyle name="Millares 9 3 3 2 4" xfId="16694" xr:uid="{B5A4ADBA-CBC6-4D4C-BF4B-0FDA4D934180}"/>
    <cellStyle name="Millares 9 3 3 2 5" xfId="18899" xr:uid="{A35A6175-97C8-4BF7-9730-C89FCAB28CA1}"/>
    <cellStyle name="Millares 9 3 3 2 6" xfId="9082" xr:uid="{58AAEA31-0D43-49C7-8C75-35ACF0820528}"/>
    <cellStyle name="Millares 9 3 3 3" xfId="14425" xr:uid="{654F1646-B16C-4385-A75A-159A7F4A60B2}"/>
    <cellStyle name="Millares 9 3 3 4" xfId="11458" xr:uid="{FE8549EC-02B0-4181-B985-432B516D8C96}"/>
    <cellStyle name="Millares 9 3 3 5" xfId="16693" xr:uid="{7B988582-AD74-4137-A09F-C507EB4E201A}"/>
    <cellStyle name="Millares 9 3 3 6" xfId="18898" xr:uid="{AF8BB120-E304-433B-8E5A-A4F4614240D5}"/>
    <cellStyle name="Millares 9 3 3 7" xfId="9081" xr:uid="{D7F76B71-3E92-40EE-A5F8-6E62F73E4BCF}"/>
    <cellStyle name="Millares 9 3 4" xfId="6071" xr:uid="{FCCD9F61-3810-4151-8B9D-8D1B961AF638}"/>
    <cellStyle name="Millares 9 3 4 2" xfId="6072" xr:uid="{7189507F-9392-4D6D-ABA7-83EEE8A78DD6}"/>
    <cellStyle name="Millares 9 3 4 2 2" xfId="14428" xr:uid="{1F43CD36-F07B-4A46-B43C-4CCBD8D9D660}"/>
    <cellStyle name="Millares 9 3 4 2 3" xfId="11461" xr:uid="{F1169021-DC0E-4E55-810B-829C6F0D3F6B}"/>
    <cellStyle name="Millares 9 3 4 2 4" xfId="16696" xr:uid="{FE2BB05B-E9D8-422F-9A95-C7458FFEC607}"/>
    <cellStyle name="Millares 9 3 4 2 5" xfId="18901" xr:uid="{60834DA7-252C-4873-BBD8-7CEF8A05F8EB}"/>
    <cellStyle name="Millares 9 3 4 2 6" xfId="9084" xr:uid="{D1A2130C-2384-4CD8-A2EF-4B8C13FFC7F0}"/>
    <cellStyle name="Millares 9 3 4 3" xfId="14427" xr:uid="{6365CA96-423F-412A-8FD9-D4C622D2F021}"/>
    <cellStyle name="Millares 9 3 4 4" xfId="11460" xr:uid="{A060A8F9-42D5-4F49-BCE8-BC80FD068F16}"/>
    <cellStyle name="Millares 9 3 4 5" xfId="16695" xr:uid="{34189642-F6E5-4197-AFD6-3EE54842F7FA}"/>
    <cellStyle name="Millares 9 3 4 6" xfId="18900" xr:uid="{3D452186-AF29-4E8F-AAB4-CCACAF6266E6}"/>
    <cellStyle name="Millares 9 3 4 7" xfId="9083" xr:uid="{868E85BE-0821-4CF1-B59F-16E6334C888D}"/>
    <cellStyle name="Millares 9 3 5" xfId="6073" xr:uid="{EFF31CC9-4F4C-49B5-98BC-E527C08CA18E}"/>
    <cellStyle name="Millares 9 3 5 2" xfId="14429" xr:uid="{5FABC19D-D83B-474E-A990-5FAAEC396CD2}"/>
    <cellStyle name="Millares 9 3 5 3" xfId="11462" xr:uid="{8AA2378D-9183-4996-A2A5-538FBEB68A90}"/>
    <cellStyle name="Millares 9 3 5 4" xfId="16697" xr:uid="{B03A4EF7-1D62-4EA0-993E-58151260ED52}"/>
    <cellStyle name="Millares 9 3 5 5" xfId="18902" xr:uid="{9B0D06DF-E412-4359-8585-3BBE240EB091}"/>
    <cellStyle name="Millares 9 3 5 6" xfId="9085" xr:uid="{CE233A4B-3D00-43F3-8521-C17D6FAB2416}"/>
    <cellStyle name="Millares 9 3 6" xfId="6074" xr:uid="{E91128D6-9A2C-4508-B71F-41967C72E8D5}"/>
    <cellStyle name="Millares 9 3 6 2" xfId="14430" xr:uid="{7CFE21B7-B3DA-4AEF-B2CE-AF3DF1FC6D2C}"/>
    <cellStyle name="Millares 9 3 6 3" xfId="11463" xr:uid="{D62B83F9-C496-4B68-9A55-AC6B2EA017B9}"/>
    <cellStyle name="Millares 9 3 6 4" xfId="16698" xr:uid="{D532615C-6A8E-4F7C-9434-26536ABED59A}"/>
    <cellStyle name="Millares 9 3 6 5" xfId="18903" xr:uid="{1EAE98A2-42FF-4983-BCEE-8BFC7DE1930B}"/>
    <cellStyle name="Millares 9 3 6 6" xfId="9086" xr:uid="{7731C1A4-0DB8-43B7-95FE-56DCED151493}"/>
    <cellStyle name="Millares 9 3 7" xfId="6075" xr:uid="{417AB362-F404-4E9D-B06C-D3687D992525}"/>
    <cellStyle name="Millares 9 3 7 2" xfId="14431" xr:uid="{93294E85-4D23-4EC5-B1B7-F6A0AD702231}"/>
    <cellStyle name="Millares 9 3 7 3" xfId="11464" xr:uid="{BF3EE6D5-6D7E-4DB1-BDF1-1A262C733C32}"/>
    <cellStyle name="Millares 9 3 7 4" xfId="16699" xr:uid="{C317DDCC-7F84-4B7B-BC07-C1B0CE637775}"/>
    <cellStyle name="Millares 9 3 7 5" xfId="18904" xr:uid="{5B1417FD-43F7-4BDD-847D-A41F168EBA2B}"/>
    <cellStyle name="Millares 9 3 7 6" xfId="9087" xr:uid="{6143CE28-482C-470B-BF0E-D622053D345A}"/>
    <cellStyle name="Millares 9 3 8" xfId="6076" xr:uid="{A702888C-3280-464A-A1B5-54A99678C623}"/>
    <cellStyle name="Millares 9 3 8 2" xfId="14432" xr:uid="{17A3AEEC-8C32-4363-B392-938B63231CDA}"/>
    <cellStyle name="Millares 9 3 8 3" xfId="12664" xr:uid="{98DB2443-E07A-49C1-8DC9-CF81697E0C6C}"/>
    <cellStyle name="Millares 9 3 8 4" xfId="18905" xr:uid="{8F875899-401C-4D20-A85C-C0DB927A3BCD}"/>
    <cellStyle name="Millares 9 3 8 5" xfId="9088" xr:uid="{C5C9683F-25CB-4CFD-8DF0-CA1D4C5F3ABA}"/>
    <cellStyle name="Millares 9 3 9" xfId="7425" xr:uid="{9BD9B741-AF45-4C45-BC80-D6EDCAFA5B07}"/>
    <cellStyle name="Millares 9 3 9 2" xfId="14433" xr:uid="{1F7A5A9A-C957-4C13-920E-D50FB8911615}"/>
    <cellStyle name="Millares 9 3 9 3" xfId="20203" xr:uid="{61D1EB05-0205-4000-9F64-6E6F1DD45FB8}"/>
    <cellStyle name="Millares 9 3 9 4" xfId="9089" xr:uid="{18581E79-D845-48F7-8B82-202E8E5E0DF9}"/>
    <cellStyle name="Millares 9 4" xfId="6077" xr:uid="{4AC423AE-E4C1-4C9E-ABD1-065DE866DD1F}"/>
    <cellStyle name="Millares 9 4 2" xfId="6078" xr:uid="{85820A27-E40F-4366-8B5C-AE1550B3FF16}"/>
    <cellStyle name="Millares 9 4 2 2" xfId="6079" xr:uid="{D3B1BE1C-5A29-4632-9360-3FCFB487A565}"/>
    <cellStyle name="Millares 9 4 2 2 2" xfId="14436" xr:uid="{57CF5DE6-54B0-406C-A7E1-0769DAEA8CD4}"/>
    <cellStyle name="Millares 9 4 2 2 3" xfId="11467" xr:uid="{D0FAD5AC-7014-44CB-9EBC-8F3E0AFBAB28}"/>
    <cellStyle name="Millares 9 4 2 2 4" xfId="16702" xr:uid="{20CBA879-2387-4CD4-896F-537A4A036BDB}"/>
    <cellStyle name="Millares 9 4 2 2 5" xfId="18908" xr:uid="{E2B02710-7CCF-407D-9D2E-C36F0817B061}"/>
    <cellStyle name="Millares 9 4 2 2 6" xfId="9092" xr:uid="{A82A7A2B-2562-428E-98F2-E9B896D6303A}"/>
    <cellStyle name="Millares 9 4 2 3" xfId="14435" xr:uid="{F9EA4343-F2C4-4C95-B7D0-A6F2BCFE9B78}"/>
    <cellStyle name="Millares 9 4 2 4" xfId="11466" xr:uid="{26280F7F-3D6E-4A4E-AC67-C805BA537D65}"/>
    <cellStyle name="Millares 9 4 2 5" xfId="16701" xr:uid="{699D224E-ED5B-4D59-9AC0-0C572BAC05E6}"/>
    <cellStyle name="Millares 9 4 2 6" xfId="18907" xr:uid="{0B2F84BA-4065-4327-82B9-13752890E889}"/>
    <cellStyle name="Millares 9 4 2 7" xfId="9091" xr:uid="{5C1FECEF-E4D1-4180-AA6C-82C2EA1A3018}"/>
    <cellStyle name="Millares 9 4 3" xfId="6080" xr:uid="{94345F77-277C-4E37-BDEC-8A4DCDC271DF}"/>
    <cellStyle name="Millares 9 4 3 2" xfId="14437" xr:uid="{BD48A4CA-E01D-42E4-936A-42CA7C699D3E}"/>
    <cellStyle name="Millares 9 4 3 3" xfId="11468" xr:uid="{AAA3C595-FF69-4A57-BAD2-5FF845306904}"/>
    <cellStyle name="Millares 9 4 3 4" xfId="16703" xr:uid="{30FDCEEF-2066-4362-9F77-4F06D60F5C5D}"/>
    <cellStyle name="Millares 9 4 3 5" xfId="18909" xr:uid="{7AA13EA0-2FD0-4DE7-9A41-24AB21080EBE}"/>
    <cellStyle name="Millares 9 4 3 6" xfId="9093" xr:uid="{677A6F59-8F89-4FEA-B11C-D4E252DE663B}"/>
    <cellStyle name="Millares 9 4 4" xfId="14434" xr:uid="{ACF2D13F-063F-4C9B-8D0E-1E9F6B225697}"/>
    <cellStyle name="Millares 9 4 5" xfId="11465" xr:uid="{00A5553B-FEDA-4704-B716-89D6647CC28F}"/>
    <cellStyle name="Millares 9 4 6" xfId="16700" xr:uid="{9841AAEA-3889-45BF-B91A-DBA88487171C}"/>
    <cellStyle name="Millares 9 4 7" xfId="18906" xr:uid="{CE15ACF4-9C22-401D-BD82-1758A5FE1B1A}"/>
    <cellStyle name="Millares 9 4 8" xfId="9090" xr:uid="{ABDDD23B-1B48-4748-AAA7-B10FA8146F0F}"/>
    <cellStyle name="Millares 9 5" xfId="6081" xr:uid="{758A8093-F51D-409C-817F-B08CDC58C316}"/>
    <cellStyle name="Millares 9 5 2" xfId="6082" xr:uid="{B7F9F34E-8C23-4B2C-BA4D-5C9AD98370A3}"/>
    <cellStyle name="Millares 9 5 2 2" xfId="14439" xr:uid="{C444AF2F-7AB6-4E62-9B72-60518B64341D}"/>
    <cellStyle name="Millares 9 5 2 3" xfId="11470" xr:uid="{7C212279-B0C6-4B7A-9EDC-3140E24EE411}"/>
    <cellStyle name="Millares 9 5 2 4" xfId="16705" xr:uid="{0BF0D19F-EF47-4FDA-A614-C150E94E3BF7}"/>
    <cellStyle name="Millares 9 5 2 5" xfId="18911" xr:uid="{D7DB1856-ABAC-4AAE-BD44-90EF3A174FAE}"/>
    <cellStyle name="Millares 9 5 2 6" xfId="9095" xr:uid="{7B59B3D8-AFFB-4866-BD06-58E8AA871DC2}"/>
    <cellStyle name="Millares 9 5 3" xfId="14438" xr:uid="{B4C2EAA1-5D52-4A99-AC00-EBD2CA9BAED4}"/>
    <cellStyle name="Millares 9 5 4" xfId="11469" xr:uid="{BCDA347F-7C21-40E0-B522-ACFB3F306F40}"/>
    <cellStyle name="Millares 9 5 5" xfId="16704" xr:uid="{65591FDD-63A9-4D46-88A6-543C276B2B78}"/>
    <cellStyle name="Millares 9 5 6" xfId="18910" xr:uid="{84B9D810-ACEA-4ACE-8449-B49EF7A2569A}"/>
    <cellStyle name="Millares 9 5 7" xfId="9094" xr:uid="{15E2B44F-6177-4B62-A57C-A36ACDD00BA1}"/>
    <cellStyle name="Millares 9 6" xfId="6083" xr:uid="{98BC8793-464B-4BB8-95A0-9956E0005DA4}"/>
    <cellStyle name="Millares 9 6 2" xfId="6084" xr:uid="{D7C12792-49A7-4568-A073-9042E7C6E81E}"/>
    <cellStyle name="Millares 9 6 2 2" xfId="14441" xr:uid="{47C043D6-DDC5-4332-B1F7-9B7FA38CDEEE}"/>
    <cellStyle name="Millares 9 6 2 3" xfId="11472" xr:uid="{3679F5D0-ED5D-43B2-922F-43AF30FA5A9D}"/>
    <cellStyle name="Millares 9 6 2 4" xfId="16707" xr:uid="{105CD51A-F300-45CA-AE73-143C85C6D871}"/>
    <cellStyle name="Millares 9 6 2 5" xfId="18913" xr:uid="{5CC8DFFB-D70E-450A-B0B1-14240F92C3D0}"/>
    <cellStyle name="Millares 9 6 2 6" xfId="9097" xr:uid="{06487C25-3048-4075-A407-7F328E8B7478}"/>
    <cellStyle name="Millares 9 6 3" xfId="14440" xr:uid="{39D8EEC8-35A0-41F2-B3F7-D80BA823357B}"/>
    <cellStyle name="Millares 9 6 4" xfId="11471" xr:uid="{C495E9B5-D146-4D39-80F3-5C9A7DCF1A24}"/>
    <cellStyle name="Millares 9 6 5" xfId="16706" xr:uid="{E6288AB4-95E4-41E8-BCC2-299CC28598E1}"/>
    <cellStyle name="Millares 9 6 6" xfId="18912" xr:uid="{C382F2D1-FCE2-43F8-BEF7-305053EA3BAD}"/>
    <cellStyle name="Millares 9 6 7" xfId="9096" xr:uid="{54CE5CCA-9546-44EF-8E77-BF87E4EE6915}"/>
    <cellStyle name="Millares 9 7" xfId="6085" xr:uid="{207E503D-4AC9-4F1E-A468-24FE2DBFA84A}"/>
    <cellStyle name="Millares 9 7 2" xfId="6086" xr:uid="{697C5D84-E915-48A3-9153-B752487C3FF0}"/>
    <cellStyle name="Millares 9 7 2 2" xfId="14443" xr:uid="{9F1E71D4-116F-4C18-A3C0-7544AF8F66C5}"/>
    <cellStyle name="Millares 9 7 2 3" xfId="11474" xr:uid="{63A051A7-630D-4B46-80C6-8244E7BA14CA}"/>
    <cellStyle name="Millares 9 7 2 4" xfId="16709" xr:uid="{376A909C-1358-4649-B011-08486F4E1B02}"/>
    <cellStyle name="Millares 9 7 2 5" xfId="18915" xr:uid="{BC2120D5-423B-40F7-A2F5-687AE8C558B0}"/>
    <cellStyle name="Millares 9 7 2 6" xfId="9099" xr:uid="{4B90767C-5D0B-4C2C-99C8-0716F9BD9DF6}"/>
    <cellStyle name="Millares 9 7 3" xfId="14442" xr:uid="{3745D5D2-DB51-4AA8-AE1B-B83B0CF9ABCB}"/>
    <cellStyle name="Millares 9 7 4" xfId="11473" xr:uid="{13E8FD86-5A55-437E-8FFD-78FFBD9DEBB4}"/>
    <cellStyle name="Millares 9 7 5" xfId="16708" xr:uid="{1DAECC1D-7A01-4E73-985B-FC4DEE6F7CE6}"/>
    <cellStyle name="Millares 9 7 6" xfId="18914" xr:uid="{6A43F077-2572-4B60-B26F-284F3544E230}"/>
    <cellStyle name="Millares 9 7 7" xfId="9098" xr:uid="{904CB34C-9CE9-4BEF-A3B3-8B321345BCA4}"/>
    <cellStyle name="Millares 9 8" xfId="6087" xr:uid="{B37614AC-5933-4BE5-B149-3F892C0E6D3A}"/>
    <cellStyle name="Millares 9 8 2" xfId="14444" xr:uid="{475FD4B9-B2AF-4EA1-886B-67998273E52E}"/>
    <cellStyle name="Millares 9 8 3" xfId="11475" xr:uid="{3024438A-0681-4A7E-BBE9-A12A0CCDF96F}"/>
    <cellStyle name="Millares 9 8 4" xfId="16710" xr:uid="{041875F6-884C-4C5A-A49B-451CDADF3ABF}"/>
    <cellStyle name="Millares 9 8 5" xfId="18916" xr:uid="{46E034FA-D53B-4861-A4AA-3F5CD694AB51}"/>
    <cellStyle name="Millares 9 8 6" xfId="9100" xr:uid="{EF3BF2CC-CB2F-44AA-8580-5E2C3B09763E}"/>
    <cellStyle name="Millares 9 9" xfId="6088" xr:uid="{A0D06AAC-3178-4351-A4B5-CF3F5AEF45CE}"/>
    <cellStyle name="Millares 9 9 2" xfId="14445" xr:uid="{BF0B67A8-F488-4229-A6B1-E4D92F1C199E}"/>
    <cellStyle name="Millares 9 9 3" xfId="11476" xr:uid="{95CD243D-75A7-41B8-8463-C713B36E7268}"/>
    <cellStyle name="Millares 9 9 4" xfId="16711" xr:uid="{4700DE34-7B50-4783-B1E7-C206912835A3}"/>
    <cellStyle name="Millares 9 9 5" xfId="18917" xr:uid="{81DFA8B2-ED34-4D72-A503-A87DA40E0EF3}"/>
    <cellStyle name="Millares 9 9 6" xfId="9101" xr:uid="{73594C1B-15F8-4A66-928C-D4E2394934B2}"/>
    <cellStyle name="Millares 90" xfId="6089" xr:uid="{7D2B08D7-6AFD-4155-B725-FFAC860AE2F3}"/>
    <cellStyle name="Millares 90 10" xfId="9102" xr:uid="{20EC73EF-4B0B-4769-ACD4-8B00101D5CF1}"/>
    <cellStyle name="Millares 90 2" xfId="6090" xr:uid="{37583103-2E94-4492-A7CF-57F813DB0062}"/>
    <cellStyle name="Millares 90 2 2" xfId="14447" xr:uid="{0CFC6678-9351-491F-9AF1-C723D3EA3AF1}"/>
    <cellStyle name="Millares 90 2 3" xfId="11478" xr:uid="{727AEF36-2BBE-41E4-BAE9-9E7122EE8392}"/>
    <cellStyle name="Millares 90 2 4" xfId="16713" xr:uid="{2FE6FC8A-1E86-4A75-B9D8-E6276B93FFF6}"/>
    <cellStyle name="Millares 90 2 5" xfId="18919" xr:uid="{56F96577-F154-4343-8051-89204EF95FF3}"/>
    <cellStyle name="Millares 90 2 6" xfId="9103" xr:uid="{B5C7A90B-7870-47EE-9FB1-D13C654D38D6}"/>
    <cellStyle name="Millares 90 3" xfId="6091" xr:uid="{1BD56645-B827-4C74-9A23-C7A155793FF2}"/>
    <cellStyle name="Millares 90 3 2" xfId="14448" xr:uid="{1B98008E-5092-4225-9E75-AA7CF88828EA}"/>
    <cellStyle name="Millares 90 3 3" xfId="12665" xr:uid="{35A9676D-1144-4FA1-AF8B-1856F4171CEF}"/>
    <cellStyle name="Millares 90 3 4" xfId="18920" xr:uid="{04FE520D-64F9-439B-BF64-F53E4B0EBBB4}"/>
    <cellStyle name="Millares 90 3 5" xfId="9104" xr:uid="{95E2D034-025A-4D1F-B90C-EF42E1F04489}"/>
    <cellStyle name="Millares 90 4" xfId="7308" xr:uid="{13967353-23C1-436B-9D5B-73015A136ED1}"/>
    <cellStyle name="Millares 90 4 2" xfId="14449" xr:uid="{E7E19CA3-EDC2-48AC-82D4-45A4DAC2DB8D}"/>
    <cellStyle name="Millares 90 4 3" xfId="20116" xr:uid="{B379241B-71F1-4252-BEB2-8A860E6272F0}"/>
    <cellStyle name="Millares 90 4 4" xfId="9105" xr:uid="{A3A395FB-FF7B-4C9C-AD3D-ED4685BAC7A5}"/>
    <cellStyle name="Millares 90 5" xfId="9106" xr:uid="{DCC4C57E-46C6-4E0F-AA9C-122B30F6A476}"/>
    <cellStyle name="Millares 90 5 2" xfId="14450" xr:uid="{324044FF-B8CA-44F8-9830-3A84B3A2A5F6}"/>
    <cellStyle name="Millares 90 6" xfId="14446" xr:uid="{A6BD43DA-BAA7-4A71-A95B-0FC42C5E45C4}"/>
    <cellStyle name="Millares 90 7" xfId="11477" xr:uid="{73E12D2F-BF5E-4486-8A01-C57FE98363EC}"/>
    <cellStyle name="Millares 90 8" xfId="16712" xr:uid="{E31F9C49-FB40-4177-92CE-3C08FD5D2180}"/>
    <cellStyle name="Millares 90 9" xfId="18918" xr:uid="{083B6FA1-FF32-47ED-BC56-0C7AA5CF369C}"/>
    <cellStyle name="Millares 91" xfId="6092" xr:uid="{85B80BCE-1DDF-4EC6-B724-9FCA04BB18A8}"/>
    <cellStyle name="Millares 91 10" xfId="9107" xr:uid="{34AF4433-26B0-4989-9F1E-376198F46400}"/>
    <cellStyle name="Millares 91 2" xfId="6093" xr:uid="{4647F369-AD4E-4F39-A1D3-C5B9A326A439}"/>
    <cellStyle name="Millares 91 2 2" xfId="14452" xr:uid="{6473C0FA-BED2-418E-8722-42AB74605598}"/>
    <cellStyle name="Millares 91 2 3" xfId="11480" xr:uid="{021458CC-FAB4-4ACA-90CE-633ADC8E5646}"/>
    <cellStyle name="Millares 91 2 4" xfId="16715" xr:uid="{28F12A10-41DB-4B21-A55D-CE1AAF532A80}"/>
    <cellStyle name="Millares 91 2 5" xfId="18922" xr:uid="{B3E827CA-E3E5-418A-8302-0CDFCF8361D4}"/>
    <cellStyle name="Millares 91 2 6" xfId="9108" xr:uid="{8CE0615A-BED6-45AC-987B-E0699AD76631}"/>
    <cellStyle name="Millares 91 3" xfId="6094" xr:uid="{DC79603F-6A95-42DA-A646-A8D33A103314}"/>
    <cellStyle name="Millares 91 3 2" xfId="14453" xr:uid="{6E354797-F5F7-4D18-A578-C8152C5A6011}"/>
    <cellStyle name="Millares 91 3 3" xfId="12666" xr:uid="{F52CA19B-6E13-405B-8D96-DADC818B28C9}"/>
    <cellStyle name="Millares 91 3 4" xfId="18923" xr:uid="{90F7A772-035F-418E-937E-607DB0696A74}"/>
    <cellStyle name="Millares 91 3 5" xfId="9109" xr:uid="{1A816952-74CA-449B-B6A5-9BFE7A18601C}"/>
    <cellStyle name="Millares 91 4" xfId="7309" xr:uid="{D4E43F29-1112-46E9-A006-49A0A688659B}"/>
    <cellStyle name="Millares 91 4 2" xfId="14454" xr:uid="{01321C91-F06F-4000-AC01-FE3315D46769}"/>
    <cellStyle name="Millares 91 4 3" xfId="20117" xr:uid="{3FC453A6-03DF-4925-8806-AE74855269D3}"/>
    <cellStyle name="Millares 91 4 4" xfId="9110" xr:uid="{B52F988D-02FE-4109-8671-0A6C89E33707}"/>
    <cellStyle name="Millares 91 5" xfId="9111" xr:uid="{33099A93-8146-43E0-B82E-F37B7944DE85}"/>
    <cellStyle name="Millares 91 5 2" xfId="14455" xr:uid="{05F397E4-E23B-4E8F-A6C6-D19B014C4616}"/>
    <cellStyle name="Millares 91 6" xfId="14451" xr:uid="{D2590A14-5AD5-4676-B8B6-DBA06FE00001}"/>
    <cellStyle name="Millares 91 7" xfId="11479" xr:uid="{426F157A-DF27-4A00-9AB9-AAD0C8F01A85}"/>
    <cellStyle name="Millares 91 8" xfId="16714" xr:uid="{52C8B19F-E83F-4E0A-A22A-590DAE7A0240}"/>
    <cellStyle name="Millares 91 9" xfId="18921" xr:uid="{87986BE8-1629-496B-B716-680670F13938}"/>
    <cellStyle name="Millares 92" xfId="6095" xr:uid="{4054573C-00AF-42F1-9291-BD9CC3EE996F}"/>
    <cellStyle name="Millares 92 10" xfId="9112" xr:uid="{9F17F114-CED2-4292-B118-2E574C307024}"/>
    <cellStyle name="Millares 92 2" xfId="6096" xr:uid="{A5A848DE-79D8-4EB0-B095-259046781265}"/>
    <cellStyle name="Millares 92 2 2" xfId="14457" xr:uid="{4304E368-C6E8-4A34-83CD-620E08A84D9E}"/>
    <cellStyle name="Millares 92 2 3" xfId="11482" xr:uid="{F1B5C299-8C25-4B05-892B-F81768F951C5}"/>
    <cellStyle name="Millares 92 2 4" xfId="16717" xr:uid="{1B6F9EB2-6ED6-4CA2-A4CB-1DF911EBC053}"/>
    <cellStyle name="Millares 92 2 5" xfId="18925" xr:uid="{F651B331-7B72-4DB5-BBFC-BB94A7221379}"/>
    <cellStyle name="Millares 92 2 6" xfId="9113" xr:uid="{63B5B6AE-2F03-4AA0-BC29-3CFAE529952B}"/>
    <cellStyle name="Millares 92 3" xfId="6097" xr:uid="{937957F3-BDEA-46C4-958E-7ACC62278DC2}"/>
    <cellStyle name="Millares 92 3 2" xfId="14458" xr:uid="{9E4920CD-8E99-4199-9442-4856CF055010}"/>
    <cellStyle name="Millares 92 3 3" xfId="12667" xr:uid="{B7BBA282-3CF9-4D55-AEC7-14CD3ABCA640}"/>
    <cellStyle name="Millares 92 3 4" xfId="18926" xr:uid="{D210A132-AB2E-4C50-9936-CDADB0528354}"/>
    <cellStyle name="Millares 92 3 5" xfId="9114" xr:uid="{4134EB08-DD16-43A9-A64E-53ED8DCEA24B}"/>
    <cellStyle name="Millares 92 4" xfId="7310" xr:uid="{630E98C2-FDEC-445D-869D-CA070AB76BAC}"/>
    <cellStyle name="Millares 92 4 2" xfId="14459" xr:uid="{376E880F-348A-4510-9338-68AE45DAA111}"/>
    <cellStyle name="Millares 92 4 3" xfId="20118" xr:uid="{0F29C611-59CE-41C0-85CF-99DEEAA7CA76}"/>
    <cellStyle name="Millares 92 4 4" xfId="9115" xr:uid="{168EE116-B93F-4473-B380-D27F323C5566}"/>
    <cellStyle name="Millares 92 5" xfId="9116" xr:uid="{8265B3FA-55B2-4D8D-B189-F4B7D9B265A5}"/>
    <cellStyle name="Millares 92 5 2" xfId="14460" xr:uid="{D7A17C87-22B6-4F56-BDC5-58B9DA748652}"/>
    <cellStyle name="Millares 92 6" xfId="14456" xr:uid="{74AC5A6D-3D00-4E15-88D8-0A3A80215453}"/>
    <cellStyle name="Millares 92 7" xfId="11481" xr:uid="{F284AC21-B288-4055-8F83-3AF3148B2131}"/>
    <cellStyle name="Millares 92 8" xfId="16716" xr:uid="{ECC62270-06E0-459E-89A5-FB121CD9FC06}"/>
    <cellStyle name="Millares 92 9" xfId="18924" xr:uid="{0887C300-8281-4491-9729-63C33E09FB28}"/>
    <cellStyle name="Millares 93" xfId="6098" xr:uid="{BB6AB758-8DBA-4778-953F-5668EF3368AA}"/>
    <cellStyle name="Millares 93 10" xfId="16718" xr:uid="{5473C956-8FF7-46C3-87B8-853FD24CF7CD}"/>
    <cellStyle name="Millares 93 11" xfId="18927" xr:uid="{A2EFEBC3-B759-4042-940E-0589083F0068}"/>
    <cellStyle name="Millares 93 12" xfId="9117" xr:uid="{9419A802-E10A-492E-BB42-675ABC72BB3F}"/>
    <cellStyle name="Millares 93 2" xfId="6099" xr:uid="{09E6B6C0-06CE-4C6C-9A51-7C1071480E95}"/>
    <cellStyle name="Millares 93 2 2" xfId="14462" xr:uid="{AB4352B6-B7FF-4E3A-BD3D-8BAC470D40B3}"/>
    <cellStyle name="Millares 93 2 3" xfId="11484" xr:uid="{5A0F0170-7A04-479C-9BB5-1DAC87C0368F}"/>
    <cellStyle name="Millares 93 2 4" xfId="16719" xr:uid="{064E8C33-AFD4-40F4-8B56-01DD71F49114}"/>
    <cellStyle name="Millares 93 2 5" xfId="18928" xr:uid="{D72BEB58-0D05-49A8-B516-F86427F7C2B7}"/>
    <cellStyle name="Millares 93 2 6" xfId="9118" xr:uid="{E7610234-F024-4DB9-A57D-43F30F051D41}"/>
    <cellStyle name="Millares 93 3" xfId="6100" xr:uid="{1B23A6E4-84F8-4913-8A59-141624C04B89}"/>
    <cellStyle name="Millares 93 3 2" xfId="14463" xr:uid="{2F5A41FC-C9EB-47C6-8299-224D7CE00569}"/>
    <cellStyle name="Millares 93 3 3" xfId="11485" xr:uid="{016307A8-1CE3-421D-B81A-D0BE9856F553}"/>
    <cellStyle name="Millares 93 3 4" xfId="16720" xr:uid="{04CDC1BD-9ADA-4C92-823A-A12FA4BF8862}"/>
    <cellStyle name="Millares 93 3 5" xfId="18929" xr:uid="{F6854907-68CA-4584-B637-B3F53BEAE11C}"/>
    <cellStyle name="Millares 93 3 6" xfId="9119" xr:uid="{6789CFA6-C35C-41BE-88C1-D52F8CD7B75D}"/>
    <cellStyle name="Millares 93 4" xfId="6101" xr:uid="{0DFF9CF3-0762-465A-B3B9-75B39EF8F90F}"/>
    <cellStyle name="Millares 93 4 2" xfId="14464" xr:uid="{63F902E2-5EBD-4771-9129-165216AEF4CF}"/>
    <cellStyle name="Millares 93 4 3" xfId="11486" xr:uid="{23032057-B6EC-4BEF-88A2-F9411C0D7243}"/>
    <cellStyle name="Millares 93 4 4" xfId="16721" xr:uid="{F496EA61-9BDA-4223-9585-9C79983FD7C9}"/>
    <cellStyle name="Millares 93 4 5" xfId="18930" xr:uid="{A0E090CD-ABD1-49A2-9D33-197379E91774}"/>
    <cellStyle name="Millares 93 4 6" xfId="9120" xr:uid="{570FD68F-CDA7-490F-B617-5C053C5E3D14}"/>
    <cellStyle name="Millares 93 5" xfId="6102" xr:uid="{548E0F40-8815-4B39-9A6F-922981A1BAD9}"/>
    <cellStyle name="Millares 93 5 2" xfId="14465" xr:uid="{3B10B8A8-D6CE-469E-AC9B-58513C62DFDC}"/>
    <cellStyle name="Millares 93 5 3" xfId="12668" xr:uid="{00288ADE-0FF6-4C13-964F-C6A3AB60DA27}"/>
    <cellStyle name="Millares 93 5 4" xfId="18931" xr:uid="{631F736B-FBCD-43C3-A71D-714F02CEB6F9}"/>
    <cellStyle name="Millares 93 5 5" xfId="9121" xr:uid="{AC478E50-EB9E-4722-8C0F-6C3A5BC3A885}"/>
    <cellStyle name="Millares 93 6" xfId="7311" xr:uid="{D996F14A-272C-406C-BC22-AF6391AE4993}"/>
    <cellStyle name="Millares 93 6 2" xfId="14466" xr:uid="{0330B7D9-693E-4C78-A29E-BA2FD5D1F7B4}"/>
    <cellStyle name="Millares 93 6 3" xfId="20119" xr:uid="{CDAC2778-EEA9-4553-87B3-D585AD141CBB}"/>
    <cellStyle name="Millares 93 6 4" xfId="9122" xr:uid="{A51A5D07-62B4-4DD1-A99E-3FBD3F483F1D}"/>
    <cellStyle name="Millares 93 7" xfId="9123" xr:uid="{7A79F9B9-9905-47CC-942C-0F06622263EB}"/>
    <cellStyle name="Millares 93 7 2" xfId="14467" xr:uid="{F338C087-4870-488E-9A39-2A350EC63B38}"/>
    <cellStyle name="Millares 93 8" xfId="14461" xr:uid="{F6A00AE3-4666-429B-8D75-1C3339F3C124}"/>
    <cellStyle name="Millares 93 9" xfId="11483" xr:uid="{9AB8F9C8-75DE-4BE8-B2A9-3619715AC247}"/>
    <cellStyle name="Millares 94" xfId="6103" xr:uid="{2B90A47F-0C61-49CC-91DC-ED809948C6DD}"/>
    <cellStyle name="Millares 94 10" xfId="9124" xr:uid="{9FA3D051-995C-4AFB-841D-15E0B70E0750}"/>
    <cellStyle name="Millares 94 2" xfId="6104" xr:uid="{6D5FAF95-B766-4CB4-8ED4-621720C161CF}"/>
    <cellStyle name="Millares 94 2 2" xfId="14469" xr:uid="{810B4830-7C2F-48BE-BA26-73E2A37696AC}"/>
    <cellStyle name="Millares 94 2 3" xfId="11488" xr:uid="{94009C54-E50D-4961-9E59-1FB868A35DFC}"/>
    <cellStyle name="Millares 94 2 4" xfId="16723" xr:uid="{9D51D4C7-F79C-4FD3-9E9C-BD1B8F341522}"/>
    <cellStyle name="Millares 94 2 5" xfId="18933" xr:uid="{6C28DFD1-1C1C-4A7E-9EEB-7EE28F6DC6B3}"/>
    <cellStyle name="Millares 94 2 6" xfId="9125" xr:uid="{90CC9614-4814-4DA1-8D4B-84FA5C95C254}"/>
    <cellStyle name="Millares 94 3" xfId="6105" xr:uid="{24E0584C-8407-467C-88BA-1E16EF67DF7F}"/>
    <cellStyle name="Millares 94 3 2" xfId="14470" xr:uid="{967A9311-6FD2-4E74-AC16-EA7FD7F935A6}"/>
    <cellStyle name="Millares 94 3 3" xfId="12669" xr:uid="{C91B79C3-41C7-4472-933B-EC154FAA50EE}"/>
    <cellStyle name="Millares 94 3 4" xfId="18934" xr:uid="{6D69E3DB-6E2C-4945-9A74-87B3B620E648}"/>
    <cellStyle name="Millares 94 3 5" xfId="9126" xr:uid="{6C1E19F6-73C1-4DBC-86B3-A1FBC9F30BDF}"/>
    <cellStyle name="Millares 94 4" xfId="7312" xr:uid="{2DE325EE-33D7-4E1A-8A4A-42D9C47D2FA0}"/>
    <cellStyle name="Millares 94 4 2" xfId="14471" xr:uid="{F2E4DDAA-91D8-470C-818E-F038C5063C47}"/>
    <cellStyle name="Millares 94 4 3" xfId="20120" xr:uid="{F5EAB88E-FE17-4D1F-AC5B-ABF1B4C83B7A}"/>
    <cellStyle name="Millares 94 4 4" xfId="9127" xr:uid="{88ACC0E0-4770-4CF0-87D8-200606C5B0AD}"/>
    <cellStyle name="Millares 94 5" xfId="9128" xr:uid="{A9641E79-6086-4C1D-9FCA-F87A2B134B5F}"/>
    <cellStyle name="Millares 94 5 2" xfId="14472" xr:uid="{1C0840AE-11D8-46FB-8235-7D1307F5086B}"/>
    <cellStyle name="Millares 94 6" xfId="14468" xr:uid="{21A17332-0739-4AE9-AB9B-27A0B3E63103}"/>
    <cellStyle name="Millares 94 7" xfId="11487" xr:uid="{DA801035-D2FF-40A6-83ED-FF90BFB06A42}"/>
    <cellStyle name="Millares 94 8" xfId="16722" xr:uid="{F6C545C9-CB70-4447-96A9-FDDFCE8C0FC1}"/>
    <cellStyle name="Millares 94 9" xfId="18932" xr:uid="{EC76F368-47D3-4099-98FD-36BA35C3A8C9}"/>
    <cellStyle name="Millares 95" xfId="6106" xr:uid="{1F1A28B8-7AEB-428D-8518-9BCBF00BB668}"/>
    <cellStyle name="Millares 95 10" xfId="9129" xr:uid="{5D6CCA09-E9E5-4194-A4D5-72C00A1EE60D}"/>
    <cellStyle name="Millares 95 2" xfId="6107" xr:uid="{CB137038-9D15-4BD6-98AC-5BBBA5A53DD3}"/>
    <cellStyle name="Millares 95 2 2" xfId="14474" xr:uid="{F827294A-C11A-4B54-B22E-22D9D158927B}"/>
    <cellStyle name="Millares 95 2 3" xfId="11490" xr:uid="{811EDA62-2613-4E59-8B0E-1C4CC58D1618}"/>
    <cellStyle name="Millares 95 2 4" xfId="16725" xr:uid="{1BB66887-B612-4A79-B590-17882C4A05DC}"/>
    <cellStyle name="Millares 95 2 5" xfId="18936" xr:uid="{FF606E9A-8E11-4E1D-B592-501CD2FDB329}"/>
    <cellStyle name="Millares 95 2 6" xfId="9130" xr:uid="{5C336A88-0401-4C6A-919E-C0A0B1037EBC}"/>
    <cellStyle name="Millares 95 3" xfId="6108" xr:uid="{5DEB5143-F3DE-437A-87C2-CA50AA2F8C81}"/>
    <cellStyle name="Millares 95 3 2" xfId="14475" xr:uid="{F2A7B3C3-CD92-41ED-BDA2-29806733E124}"/>
    <cellStyle name="Millares 95 3 3" xfId="12670" xr:uid="{FF6336DD-5C03-4DFA-B38D-2CE5268B499D}"/>
    <cellStyle name="Millares 95 3 4" xfId="18937" xr:uid="{17651B11-3C52-4B2B-B44B-5024E9EFA142}"/>
    <cellStyle name="Millares 95 3 5" xfId="9131" xr:uid="{F5E7A2C6-F505-4397-ADFA-3E5D9A45F98B}"/>
    <cellStyle name="Millares 95 4" xfId="7313" xr:uid="{C7F59111-79AA-4FAD-A202-BAC25EC47DD5}"/>
    <cellStyle name="Millares 95 4 2" xfId="14476" xr:uid="{5BDCDED7-4851-4440-B885-7BD3859EFAF1}"/>
    <cellStyle name="Millares 95 4 3" xfId="20121" xr:uid="{66B5A3EB-6570-49B7-A73B-5FE90F053EC5}"/>
    <cellStyle name="Millares 95 4 4" xfId="9132" xr:uid="{28E5FD01-1D72-45D1-9BE0-874EAD0094CA}"/>
    <cellStyle name="Millares 95 5" xfId="9133" xr:uid="{5A01C5AE-96A0-456E-B03D-D97027693617}"/>
    <cellStyle name="Millares 95 5 2" xfId="14477" xr:uid="{42A158A8-0E75-4645-B4DF-F009FD79814A}"/>
    <cellStyle name="Millares 95 6" xfId="14473" xr:uid="{90D0AE0C-97D8-4B06-BE85-C8F7BC37B639}"/>
    <cellStyle name="Millares 95 7" xfId="11489" xr:uid="{53FB9525-A73A-4FFA-8CC4-94BD1EE9E4C1}"/>
    <cellStyle name="Millares 95 8" xfId="16724" xr:uid="{730D367C-4C9B-4FCC-BF1B-13CCF3E44853}"/>
    <cellStyle name="Millares 95 9" xfId="18935" xr:uid="{B68C2E81-56D0-4FD2-8DDE-2FD34956958E}"/>
    <cellStyle name="Millares 96" xfId="6109" xr:uid="{15824C44-1664-4C37-B4D8-D20125451C4F}"/>
    <cellStyle name="Millares 96 10" xfId="9134" xr:uid="{1B9299D9-B4D4-4388-9E52-1B871666AB28}"/>
    <cellStyle name="Millares 96 2" xfId="6110" xr:uid="{C085C367-A9F9-41BC-85CA-D00F19F0F242}"/>
    <cellStyle name="Millares 96 2 2" xfId="14479" xr:uid="{E5A41DD6-623E-42A1-9B0D-8C2DA3CD7AC1}"/>
    <cellStyle name="Millares 96 2 3" xfId="11492" xr:uid="{4644566B-E3FB-490D-9F7A-A2B14B96A12C}"/>
    <cellStyle name="Millares 96 2 4" xfId="16727" xr:uid="{651BE21F-0026-4195-A765-4C351928B6EF}"/>
    <cellStyle name="Millares 96 2 5" xfId="18939" xr:uid="{91E98C93-5F11-40EF-841F-07E3A8080703}"/>
    <cellStyle name="Millares 96 2 6" xfId="9135" xr:uid="{FD448887-5198-45BA-9161-3E981B45C742}"/>
    <cellStyle name="Millares 96 3" xfId="6111" xr:uid="{763FC4DD-DDBE-4D2E-81C1-D3C07307A7F4}"/>
    <cellStyle name="Millares 96 3 2" xfId="14480" xr:uid="{C60CC338-B4F7-4E9C-92CA-7FE9F2D3C1C0}"/>
    <cellStyle name="Millares 96 3 3" xfId="12671" xr:uid="{BF7098D7-A430-4F07-A0A7-3AE1D1761D88}"/>
    <cellStyle name="Millares 96 3 4" xfId="18940" xr:uid="{F50BD46A-C27E-46BD-87AA-44BD0AC4F5C0}"/>
    <cellStyle name="Millares 96 3 5" xfId="9136" xr:uid="{BFBA7D0F-2C4B-49DB-887A-DF80C48E9BE1}"/>
    <cellStyle name="Millares 96 4" xfId="7314" xr:uid="{76DA3E5B-B84B-4D7E-9E5F-EFCDE49A6E81}"/>
    <cellStyle name="Millares 96 4 2" xfId="14481" xr:uid="{55FDA6BE-9266-4153-897E-F1D686F7861F}"/>
    <cellStyle name="Millares 96 4 3" xfId="20122" xr:uid="{967DCB31-AD64-4DD2-B595-BE506684EFE0}"/>
    <cellStyle name="Millares 96 4 4" xfId="9137" xr:uid="{5B6ACE19-F8F4-4818-A4C6-D4EBF48DB1B8}"/>
    <cellStyle name="Millares 96 5" xfId="9138" xr:uid="{F839D629-75B8-4F88-BACC-DA02882EFFB5}"/>
    <cellStyle name="Millares 96 5 2" xfId="14482" xr:uid="{E123037C-C615-45F4-B49A-08FDBD66D00C}"/>
    <cellStyle name="Millares 96 6" xfId="14478" xr:uid="{58DE9708-6885-4E36-87DC-FD42377DC2CB}"/>
    <cellStyle name="Millares 96 7" xfId="11491" xr:uid="{7BDC2070-ED05-4A4A-A949-3E0A435BF0D3}"/>
    <cellStyle name="Millares 96 8" xfId="16726" xr:uid="{06FDDC03-84A2-452B-A596-C916EFDE46DC}"/>
    <cellStyle name="Millares 96 9" xfId="18938" xr:uid="{1A431ED5-69AF-46CF-9DAD-1A864AFBAB0F}"/>
    <cellStyle name="Millares 97" xfId="6112" xr:uid="{DBD5F43B-5645-4C61-B6BE-35CC427A9D62}"/>
    <cellStyle name="Millares 97 10" xfId="9139" xr:uid="{1D6AF017-1027-4A39-9E18-8A038A552259}"/>
    <cellStyle name="Millares 97 2" xfId="6113" xr:uid="{7C3E5FB2-49A2-4D7C-925A-068715D5E70E}"/>
    <cellStyle name="Millares 97 2 2" xfId="14484" xr:uid="{482C5538-5DEF-464E-A9AF-29D7A7B08F75}"/>
    <cellStyle name="Millares 97 2 3" xfId="11494" xr:uid="{0F758391-9B09-4BAE-8B6A-24E757E20E34}"/>
    <cellStyle name="Millares 97 2 4" xfId="16729" xr:uid="{9C58BDE5-9381-4D25-A41B-4F6CE14E69DE}"/>
    <cellStyle name="Millares 97 2 5" xfId="18942" xr:uid="{83CBC893-157E-40DF-91B8-30327F8D0D54}"/>
    <cellStyle name="Millares 97 2 6" xfId="9140" xr:uid="{4EE49361-BC21-4DBF-ADF8-7BD91DB98957}"/>
    <cellStyle name="Millares 97 3" xfId="6114" xr:uid="{69409C93-9327-4775-80A8-8F3DC78F64CD}"/>
    <cellStyle name="Millares 97 3 2" xfId="14485" xr:uid="{B595BC75-90EF-4F7E-9D59-B0CE57D5902A}"/>
    <cellStyle name="Millares 97 3 3" xfId="12672" xr:uid="{669FCCFC-2388-427D-9C9B-86B3D9DBC484}"/>
    <cellStyle name="Millares 97 3 4" xfId="18943" xr:uid="{23FB2472-08A5-4CC5-94D3-8F65CAC362CA}"/>
    <cellStyle name="Millares 97 3 5" xfId="9141" xr:uid="{10A7BE99-470F-4012-8BA3-38E70EB0B8D1}"/>
    <cellStyle name="Millares 97 4" xfId="7426" xr:uid="{B5BD76AA-E3CC-48E3-BE53-F58323777512}"/>
    <cellStyle name="Millares 97 4 2" xfId="14486" xr:uid="{D7E57C5A-8130-45E0-AC72-80F6CEC55465}"/>
    <cellStyle name="Millares 97 4 3" xfId="20204" xr:uid="{9C7608A8-38E8-4E69-BF7D-5910315B59C2}"/>
    <cellStyle name="Millares 97 4 4" xfId="9142" xr:uid="{6CA4217D-F2D4-447F-BF45-0867581FE4F3}"/>
    <cellStyle name="Millares 97 5" xfId="9143" xr:uid="{EB48E970-6509-429A-887F-7F743885758D}"/>
    <cellStyle name="Millares 97 5 2" xfId="14487" xr:uid="{458148CF-C860-4D3E-B695-056EA58A6D70}"/>
    <cellStyle name="Millares 97 6" xfId="14483" xr:uid="{7E304A72-2855-4CD4-8E62-1AEA8B2F8FDD}"/>
    <cellStyle name="Millares 97 7" xfId="11493" xr:uid="{D73F237F-F79F-488F-AF82-64E212FFB9C1}"/>
    <cellStyle name="Millares 97 8" xfId="16728" xr:uid="{C23B51F6-EE43-4A6F-8132-BDBB40A6F0A1}"/>
    <cellStyle name="Millares 97 9" xfId="18941" xr:uid="{1CDB4CD6-D4D5-429E-A4AE-CB027B2B186D}"/>
    <cellStyle name="Millares 98" xfId="6115" xr:uid="{560EBEC7-F82E-48A4-A6AC-C6BB10D4D555}"/>
    <cellStyle name="Millares 98 10" xfId="9145" xr:uid="{350A758D-8EB9-4AD0-85E3-48C46A98E8B1}"/>
    <cellStyle name="Millares 98 10 2" xfId="14489" xr:uid="{476ACEC0-26E8-44CD-BE1C-219807C5F06A}"/>
    <cellStyle name="Millares 98 11" xfId="14488" xr:uid="{3316899C-B718-482E-A1C8-FF4B8F42E6EA}"/>
    <cellStyle name="Millares 98 12" xfId="11495" xr:uid="{6CDEC192-6F51-4398-BB7B-079FB413D9D7}"/>
    <cellStyle name="Millares 98 13" xfId="16730" xr:uid="{2D1799DB-ECB2-4FBA-96DD-AB32610DDA20}"/>
    <cellStyle name="Millares 98 14" xfId="18944" xr:uid="{4EA4992D-C094-4396-B2D4-F8755BC1FE44}"/>
    <cellStyle name="Millares 98 15" xfId="9144" xr:uid="{C181F95F-5D74-4337-A2F7-D91AD6A54B5A}"/>
    <cellStyle name="Millares 98 2" xfId="6116" xr:uid="{5F37762C-E9B3-40D1-95AF-EECEF970D064}"/>
    <cellStyle name="Millares 98 2 10" xfId="9146" xr:uid="{284F06FE-14F7-44CB-A426-22A84BD7EBD3}"/>
    <cellStyle name="Millares 98 2 2" xfId="6117" xr:uid="{4BC79D57-8B64-470E-9E8D-1E45EE4529F6}"/>
    <cellStyle name="Millares 98 2 2 2" xfId="14491" xr:uid="{ED713772-2D2D-43A8-960A-E50F2C62E90C}"/>
    <cellStyle name="Millares 98 2 2 3" xfId="11497" xr:uid="{D765EA93-4E41-49CB-A3F6-89917DFCC54A}"/>
    <cellStyle name="Millares 98 2 2 4" xfId="16732" xr:uid="{E28DA1BC-74F9-48C4-9E9A-7EAA4B7D64CD}"/>
    <cellStyle name="Millares 98 2 2 5" xfId="18946" xr:uid="{9EFE38BF-D5EF-420C-B30A-CBA4AC23B98E}"/>
    <cellStyle name="Millares 98 2 2 6" xfId="9147" xr:uid="{84680B29-5A8D-4F43-B080-A3E09F023498}"/>
    <cellStyle name="Millares 98 2 3" xfId="6118" xr:uid="{23436FB9-2B94-4C5A-854D-AF4A4C55A3CA}"/>
    <cellStyle name="Millares 98 2 3 2" xfId="14492" xr:uid="{DBB2EFA8-4599-4A26-89A6-BF3488D71907}"/>
    <cellStyle name="Millares 98 2 3 3" xfId="12674" xr:uid="{2201277C-936A-4C70-9372-5F4AC0762B94}"/>
    <cellStyle name="Millares 98 2 3 4" xfId="18947" xr:uid="{B48915DA-1073-4446-A16C-723B25BFD428}"/>
    <cellStyle name="Millares 98 2 3 5" xfId="9148" xr:uid="{5CEE65F2-8450-47DD-8C6D-BBDFB16A3CCB}"/>
    <cellStyle name="Millares 98 2 4" xfId="7428" xr:uid="{2D8461E1-0AAF-4BF7-9DA4-DB8472D94116}"/>
    <cellStyle name="Millares 98 2 4 2" xfId="14493" xr:uid="{3F6BE751-D47D-4987-80F1-579838CCC380}"/>
    <cellStyle name="Millares 98 2 4 3" xfId="20206" xr:uid="{75B1C4EF-DEA7-4B5A-B6EC-E3FA4357932D}"/>
    <cellStyle name="Millares 98 2 4 4" xfId="9149" xr:uid="{E4EF2986-5E87-417A-B7E2-569C3C54EE0B}"/>
    <cellStyle name="Millares 98 2 5" xfId="9150" xr:uid="{1521CB6F-50B5-45C7-9489-3E42925E1003}"/>
    <cellStyle name="Millares 98 2 5 2" xfId="14494" xr:uid="{FCD72FBB-A54E-487C-B7E4-B5ECC73E82A9}"/>
    <cellStyle name="Millares 98 2 6" xfId="14490" xr:uid="{E9D833A0-0D6A-4A42-B3E8-BB5BB86714B8}"/>
    <cellStyle name="Millares 98 2 7" xfId="11496" xr:uid="{2A8686C6-76FD-4870-8760-D602FD6E88E9}"/>
    <cellStyle name="Millares 98 2 8" xfId="16731" xr:uid="{DF8D0E43-6DAF-4965-B3BD-8590A4179075}"/>
    <cellStyle name="Millares 98 2 9" xfId="18945" xr:uid="{31177CB0-A7B7-467B-BC49-0FD54E4A2AE9}"/>
    <cellStyle name="Millares 98 3" xfId="6119" xr:uid="{4B85D399-2F51-406C-9C07-B931F607A6C7}"/>
    <cellStyle name="Millares 98 3 10" xfId="11498" xr:uid="{C7ED1F2F-E882-4CEC-913E-9B7C0CD6C573}"/>
    <cellStyle name="Millares 98 3 11" xfId="16733" xr:uid="{2DEA3A0A-EBA1-4D70-8BA2-FFEBC643E0AA}"/>
    <cellStyle name="Millares 98 3 12" xfId="18948" xr:uid="{82CA0691-9ECA-423B-9BE9-785D72D2EB8A}"/>
    <cellStyle name="Millares 98 3 13" xfId="9151" xr:uid="{3CDE4F25-1C13-47AD-BAA1-4E089053A699}"/>
    <cellStyle name="Millares 98 3 2" xfId="6120" xr:uid="{56FF0D0B-6BF3-4B36-B74D-2F231B2CE466}"/>
    <cellStyle name="Millares 98 3 2 10" xfId="9152" xr:uid="{ABDD0602-176B-4D9A-9350-9AB7B4F921AF}"/>
    <cellStyle name="Millares 98 3 2 2" xfId="6121" xr:uid="{D42FD926-4D74-426D-B51F-187F5DB9B7D7}"/>
    <cellStyle name="Millares 98 3 2 2 2" xfId="14497" xr:uid="{00FF4C29-16BA-4ABD-9D5A-8FE4CF22A3F4}"/>
    <cellStyle name="Millares 98 3 2 2 3" xfId="11500" xr:uid="{21BCB078-4391-4F3A-8D82-8F7129B7B080}"/>
    <cellStyle name="Millares 98 3 2 2 4" xfId="16735" xr:uid="{10BF9904-DDA1-43E5-8C0C-8D1659333A74}"/>
    <cellStyle name="Millares 98 3 2 2 5" xfId="18950" xr:uid="{5622050D-947E-4610-A855-55A2460E2F5E}"/>
    <cellStyle name="Millares 98 3 2 2 6" xfId="9153" xr:uid="{1C97CCB3-DB0C-438A-A62E-8910813750E8}"/>
    <cellStyle name="Millares 98 3 2 3" xfId="6122" xr:uid="{404A4D9A-779F-4173-9EE4-BF7D8A353954}"/>
    <cellStyle name="Millares 98 3 2 3 2" xfId="14498" xr:uid="{0FF0B830-8EEE-4722-96F3-A43D3E9C0334}"/>
    <cellStyle name="Millares 98 3 2 3 3" xfId="12676" xr:uid="{FDE451AD-74AE-4945-A505-5F7158AD2BB0}"/>
    <cellStyle name="Millares 98 3 2 3 4" xfId="18951" xr:uid="{D9F4EECA-6D44-4FB9-95F3-F94EC644EA34}"/>
    <cellStyle name="Millares 98 3 2 3 5" xfId="9154" xr:uid="{BAA7FDB5-4634-4CC2-85AB-4A4F7447308A}"/>
    <cellStyle name="Millares 98 3 2 4" xfId="7430" xr:uid="{B76022DE-15A9-4133-B98A-3BDF6955E23F}"/>
    <cellStyle name="Millares 98 3 2 4 2" xfId="14499" xr:uid="{C6DC92EB-760C-4F7E-BEF1-4BDD7174F299}"/>
    <cellStyle name="Millares 98 3 2 4 3" xfId="20208" xr:uid="{98035281-65D0-4F16-8004-20F89EB659F9}"/>
    <cellStyle name="Millares 98 3 2 4 4" xfId="9155" xr:uid="{CFCDAFFB-D03E-4D1E-BA46-B3C686EF794D}"/>
    <cellStyle name="Millares 98 3 2 5" xfId="9156" xr:uid="{0D5CB7F3-3503-4E6E-A182-40737C2B4958}"/>
    <cellStyle name="Millares 98 3 2 5 2" xfId="14500" xr:uid="{D825E08A-897A-46E8-A65A-61C5BE4937DB}"/>
    <cellStyle name="Millares 98 3 2 6" xfId="14496" xr:uid="{97F48656-CCAB-478B-8CE7-2B82917D1AB0}"/>
    <cellStyle name="Millares 98 3 2 7" xfId="11499" xr:uid="{1117C380-C26D-45CC-BA6D-BA5B94061786}"/>
    <cellStyle name="Millares 98 3 2 8" xfId="16734" xr:uid="{E50343D9-3048-4D75-8FB7-0E60E194EF86}"/>
    <cellStyle name="Millares 98 3 2 9" xfId="18949" xr:uid="{CEA77B95-FD19-4246-8D44-34C131BC8D2A}"/>
    <cellStyle name="Millares 98 3 3" xfId="6123" xr:uid="{CAE91DDC-0044-4F98-AE62-165737EACDB2}"/>
    <cellStyle name="Millares 98 3 3 2" xfId="6124" xr:uid="{2C063810-F215-4E96-8E93-3014B4640D22}"/>
    <cellStyle name="Millares 98 3 3 2 2" xfId="14502" xr:uid="{29B94806-C462-4441-89D0-C9825DCF4E5F}"/>
    <cellStyle name="Millares 98 3 3 2 3" xfId="18953" xr:uid="{6328732F-DE1F-4798-A76F-C14A48A4F379}"/>
    <cellStyle name="Millares 98 3 3 2 4" xfId="9158" xr:uid="{60F8B703-F72C-4BD8-81D8-642B36E8E21F}"/>
    <cellStyle name="Millares 98 3 3 3" xfId="14501" xr:uid="{F4816814-5769-4B61-A040-DA9DB17CB033}"/>
    <cellStyle name="Millares 98 3 3 4" xfId="11501" xr:uid="{B9FCF7BD-02FA-4D65-9C87-0A6C164E55C1}"/>
    <cellStyle name="Millares 98 3 3 5" xfId="16736" xr:uid="{8B96F116-8687-4EB9-A11E-7A9D41AD7C72}"/>
    <cellStyle name="Millares 98 3 3 6" xfId="18952" xr:uid="{C7A1230E-076B-4E4D-B104-059B4E4FAA24}"/>
    <cellStyle name="Millares 98 3 3 7" xfId="9157" xr:uid="{32B853A2-B253-4D57-B3F7-C60D1FA97440}"/>
    <cellStyle name="Millares 98 3 4" xfId="6125" xr:uid="{44CE81B1-1BA6-494A-9913-06C717020283}"/>
    <cellStyle name="Millares 98 3 4 2" xfId="6126" xr:uid="{35F16A5E-5654-4C6E-A92B-512EC7A0650F}"/>
    <cellStyle name="Millares 98 3 4 2 2" xfId="14504" xr:uid="{E2C69EAB-271F-43F1-96F1-C6DBA2D76575}"/>
    <cellStyle name="Millares 98 3 4 2 3" xfId="18955" xr:uid="{0737CFA7-E805-4A4E-92E9-3D58B5FA0FE1}"/>
    <cellStyle name="Millares 98 3 4 2 4" xfId="9160" xr:uid="{3D58D03B-CA49-4CE0-B97C-A06BE36BFCDF}"/>
    <cellStyle name="Millares 98 3 4 3" xfId="14503" xr:uid="{580BDF83-8BEF-4473-81B0-35A44C466CEE}"/>
    <cellStyle name="Millares 98 3 4 4" xfId="11502" xr:uid="{004B8E4D-B21D-4992-A3A1-EA2C026D9008}"/>
    <cellStyle name="Millares 98 3 4 5" xfId="16737" xr:uid="{DCEE90E7-492B-4BBA-B6CA-19BBDB0C379C}"/>
    <cellStyle name="Millares 98 3 4 6" xfId="18954" xr:uid="{AE34F87D-C641-453A-B2F1-B55BB29DA652}"/>
    <cellStyle name="Millares 98 3 4 7" xfId="9159" xr:uid="{AFB88D21-A9EE-49FA-BD26-68BC6D304939}"/>
    <cellStyle name="Millares 98 3 5" xfId="6127" xr:uid="{7DB8DEA8-EBD5-4706-9AB8-AFD8E0C5E118}"/>
    <cellStyle name="Millares 98 3 5 2" xfId="14505" xr:uid="{FD345B7E-C9AE-42D5-9D92-7E60FACF3D68}"/>
    <cellStyle name="Millares 98 3 5 3" xfId="11503" xr:uid="{9B1A32B6-D016-458C-B876-D74034BEF7AD}"/>
    <cellStyle name="Millares 98 3 5 4" xfId="16738" xr:uid="{F0C6D8AC-102F-4F00-9E11-89847826D6EF}"/>
    <cellStyle name="Millares 98 3 5 5" xfId="18956" xr:uid="{637C385A-775F-49AF-A56A-615E77091C00}"/>
    <cellStyle name="Millares 98 3 5 6" xfId="9161" xr:uid="{23A7D217-70F6-452E-8F28-2CFBB30CD9B6}"/>
    <cellStyle name="Millares 98 3 6" xfId="6128" xr:uid="{F4F65EED-BF78-4AAA-BEA8-94528EE8B8B2}"/>
    <cellStyle name="Millares 98 3 6 2" xfId="14506" xr:uid="{7D540110-3AC0-4CFB-A75D-10C2D771B114}"/>
    <cellStyle name="Millares 98 3 6 3" xfId="12675" xr:uid="{225D3131-0F17-4E55-8293-B3210222ACC3}"/>
    <cellStyle name="Millares 98 3 6 4" xfId="18957" xr:uid="{5BD67920-AE87-4EF0-9922-D6638CB863E1}"/>
    <cellStyle name="Millares 98 3 6 5" xfId="9162" xr:uid="{9B753F22-7A86-4526-9C90-85E0CA8762D7}"/>
    <cellStyle name="Millares 98 3 7" xfId="7429" xr:uid="{A1B1F6CD-1E23-43C1-9C8E-D69FB1F86726}"/>
    <cellStyle name="Millares 98 3 7 2" xfId="14507" xr:uid="{2E0333E2-2E25-4B68-8951-FF7D7A5A83E4}"/>
    <cellStyle name="Millares 98 3 7 3" xfId="20207" xr:uid="{51DA3C12-58AC-463F-A0B5-45CFEDFCF84A}"/>
    <cellStyle name="Millares 98 3 7 4" xfId="9163" xr:uid="{ACE0F725-9BF0-4EC5-A742-48E8E754A83D}"/>
    <cellStyle name="Millares 98 3 8" xfId="9164" xr:uid="{0F369603-6523-405F-AC75-16973CA5BB3E}"/>
    <cellStyle name="Millares 98 3 8 2" xfId="14508" xr:uid="{2DD4C47F-52E0-4EFA-899E-C31E360EB4AD}"/>
    <cellStyle name="Millares 98 3 9" xfId="14495" xr:uid="{A8917DE3-0CE4-46F3-92E6-0C0F3893EB40}"/>
    <cellStyle name="Millares 98 4" xfId="6129" xr:uid="{1439D49E-4ABA-40F0-93CD-31C8F22C0A3B}"/>
    <cellStyle name="Millares 98 4 2" xfId="6130" xr:uid="{90524F02-46A6-4034-8C30-81FADE10A044}"/>
    <cellStyle name="Millares 98 4 2 2" xfId="14510" xr:uid="{26B1A447-8ABA-45C5-902E-3E241CC15B78}"/>
    <cellStyle name="Millares 98 4 2 3" xfId="11505" xr:uid="{A176A475-4AC6-452E-8919-91D524E1E7C1}"/>
    <cellStyle name="Millares 98 4 2 4" xfId="16740" xr:uid="{C5738FC5-FCEA-40B5-8BFB-FB390633E3F7}"/>
    <cellStyle name="Millares 98 4 2 5" xfId="18959" xr:uid="{F345C75E-7C83-4582-A459-144EB9CAE00F}"/>
    <cellStyle name="Millares 98 4 2 6" xfId="9166" xr:uid="{4D755BE6-82E3-4E37-95E1-3CE89B1E554A}"/>
    <cellStyle name="Millares 98 4 3" xfId="6131" xr:uid="{74F06DD2-1027-471B-89DE-00218DFFCE38}"/>
    <cellStyle name="Millares 98 4 3 2" xfId="14511" xr:uid="{4829295D-5A31-42A9-9F10-CEA3D497788B}"/>
    <cellStyle name="Millares 98 4 3 3" xfId="11506" xr:uid="{C38A6EEE-F345-4273-B6B5-E9A52FD86E55}"/>
    <cellStyle name="Millares 98 4 3 4" xfId="16741" xr:uid="{194F28E4-9AE5-4509-83ED-A48DFE0804AF}"/>
    <cellStyle name="Millares 98 4 3 5" xfId="18960" xr:uid="{2529A165-94E4-492D-9896-B497BFE6ACA5}"/>
    <cellStyle name="Millares 98 4 3 6" xfId="9167" xr:uid="{F0BDB0AF-D023-4D82-A7B8-69D2550AA54C}"/>
    <cellStyle name="Millares 98 4 4" xfId="14509" xr:uid="{BED4FA1B-702F-4CBB-A8CD-2EEFA6C59997}"/>
    <cellStyle name="Millares 98 4 5" xfId="11504" xr:uid="{1F3392AF-294C-4DB6-AB68-B052861EBFF3}"/>
    <cellStyle name="Millares 98 4 6" xfId="16739" xr:uid="{CF868D76-CF1D-4E70-96FD-1DA08E671386}"/>
    <cellStyle name="Millares 98 4 7" xfId="18958" xr:uid="{140E2222-5399-4612-8791-F1A5EF310783}"/>
    <cellStyle name="Millares 98 4 8" xfId="9165" xr:uid="{397AB819-B0E1-4F7A-92A3-6D09513D807E}"/>
    <cellStyle name="Millares 98 5" xfId="6132" xr:uid="{F198702D-F09F-446A-BC58-1711899F7009}"/>
    <cellStyle name="Millares 98 5 2" xfId="6133" xr:uid="{F0D50A6C-26B7-4186-B535-AFEF6A67C979}"/>
    <cellStyle name="Millares 98 5 2 2" xfId="14513" xr:uid="{EF328A74-3D1D-40DC-ACDA-7B3397CEC706}"/>
    <cellStyle name="Millares 98 5 2 3" xfId="11508" xr:uid="{D967B25F-29F2-48A8-B733-FBAEF9BA51F7}"/>
    <cellStyle name="Millares 98 5 2 4" xfId="16743" xr:uid="{606E57C8-EA1B-442E-A63E-2A40A294A9D1}"/>
    <cellStyle name="Millares 98 5 2 5" xfId="18962" xr:uid="{E386D332-4C1E-4D01-A18C-5AC8B3F53AB6}"/>
    <cellStyle name="Millares 98 5 2 6" xfId="9169" xr:uid="{E9B6E6AE-3B06-4435-A928-6DEF00D6AA58}"/>
    <cellStyle name="Millares 98 5 3" xfId="14512" xr:uid="{256DE537-36A3-4992-9668-8A56918ED8AB}"/>
    <cellStyle name="Millares 98 5 4" xfId="11507" xr:uid="{6CF800DC-C6EB-43AD-99F2-3294B6C78FC2}"/>
    <cellStyle name="Millares 98 5 5" xfId="16742" xr:uid="{823F4518-D3F5-4320-A4E9-6751B3E10D81}"/>
    <cellStyle name="Millares 98 5 6" xfId="18961" xr:uid="{1D6740C8-3449-4888-853D-65FBB5FB4AD6}"/>
    <cellStyle name="Millares 98 5 7" xfId="9168" xr:uid="{D404563E-DB4D-4A31-9583-7717510A3A9F}"/>
    <cellStyle name="Millares 98 6" xfId="6134" xr:uid="{090C819C-2427-47E1-9CE5-6BDD60B42AE6}"/>
    <cellStyle name="Millares 98 6 2" xfId="14514" xr:uid="{459CB42E-E330-4274-B4D4-826212533481}"/>
    <cellStyle name="Millares 98 6 3" xfId="11509" xr:uid="{AA243664-5209-42BD-A345-B25A1A4FD16F}"/>
    <cellStyle name="Millares 98 6 4" xfId="16744" xr:uid="{EAA06E93-9051-4619-BE78-DB73B1CAE879}"/>
    <cellStyle name="Millares 98 6 5" xfId="18963" xr:uid="{738526B7-4D68-4884-9798-A6649014718B}"/>
    <cellStyle name="Millares 98 6 6" xfId="9170" xr:uid="{E937EDCB-3232-4E32-9FB5-368F9C9D5B88}"/>
    <cellStyle name="Millares 98 7" xfId="6135" xr:uid="{21E6BF7F-9790-4BFC-97E8-47942C5CF3A5}"/>
    <cellStyle name="Millares 98 7 2" xfId="14515" xr:uid="{5F2941F0-DEF8-462D-90A0-42E182B081DE}"/>
    <cellStyle name="Millares 98 7 3" xfId="11510" xr:uid="{66F7E196-B435-4B66-A6DE-56D031CCD3C0}"/>
    <cellStyle name="Millares 98 7 4" xfId="16745" xr:uid="{D338FD01-7687-4EFE-9018-B8298C9C7D76}"/>
    <cellStyle name="Millares 98 7 5" xfId="18964" xr:uid="{CCCAA720-3B71-49DB-A35B-CE446D6EB33D}"/>
    <cellStyle name="Millares 98 7 6" xfId="9171" xr:uid="{66CF7A8E-FBAF-41B6-902A-EB780AE2C24B}"/>
    <cellStyle name="Millares 98 8" xfId="6136" xr:uid="{5CC8E47B-8FC7-4DAB-B8BF-07DCBC9AF004}"/>
    <cellStyle name="Millares 98 8 2" xfId="14516" xr:uid="{3EBA9A0C-0D0A-4CF0-A3B3-3FC2DFDCE5C8}"/>
    <cellStyle name="Millares 98 8 3" xfId="12673" xr:uid="{FAC24E3E-3EE5-434E-8DA4-BE89FCC074EE}"/>
    <cellStyle name="Millares 98 8 4" xfId="18965" xr:uid="{109FF253-0816-4C96-9EE6-F07E8145CD3A}"/>
    <cellStyle name="Millares 98 8 5" xfId="9172" xr:uid="{9CB6920F-1961-4DBB-8DA1-CE425AE03B7C}"/>
    <cellStyle name="Millares 98 9" xfId="7427" xr:uid="{273AE7DA-714C-47C1-83E8-9CBF27F09BE9}"/>
    <cellStyle name="Millares 98 9 2" xfId="14517" xr:uid="{E55E6CE8-5B1A-410D-9B6E-7FD72F48AFD4}"/>
    <cellStyle name="Millares 98 9 3" xfId="20205" xr:uid="{73385005-FCAB-4138-AEEE-100C2AC97866}"/>
    <cellStyle name="Millares 98 9 4" xfId="9173" xr:uid="{871ECCDA-7913-4250-ADF1-EEEDE15CC031}"/>
    <cellStyle name="Millares 99" xfId="6137" xr:uid="{4F6C59B0-8B0A-450D-9E2E-A8D8112C0EE6}"/>
    <cellStyle name="Millares 99 10" xfId="14518" xr:uid="{350AAC8D-7540-4FC2-BB52-5A6DF8D34EC4}"/>
    <cellStyle name="Millares 99 11" xfId="11511" xr:uid="{18E9D52A-F25D-4CD9-89D9-3E948EBED417}"/>
    <cellStyle name="Millares 99 12" xfId="16746" xr:uid="{BB5DB88C-C851-48F6-8424-7FC91273FE60}"/>
    <cellStyle name="Millares 99 13" xfId="18966" xr:uid="{DA081E94-7D07-4E37-AC13-24DB285B4D29}"/>
    <cellStyle name="Millares 99 14" xfId="9174" xr:uid="{E4DC676B-68F6-4C4A-A32A-1FC0FE95D0CB}"/>
    <cellStyle name="Millares 99 2" xfId="6138" xr:uid="{73CFC262-2792-45E4-BCCC-4607299B1C42}"/>
    <cellStyle name="Millares 99 2 10" xfId="16747" xr:uid="{C45D8D43-4095-4075-9F45-D06C9DC077BD}"/>
    <cellStyle name="Millares 99 2 11" xfId="18967" xr:uid="{3F1E4001-B35D-4D79-B962-1A83FA16F969}"/>
    <cellStyle name="Millares 99 2 12" xfId="9175" xr:uid="{2DF6E0CF-FA28-4F8F-A8EA-7FA9ACB12744}"/>
    <cellStyle name="Millares 99 2 2" xfId="6139" xr:uid="{BD85FC96-DBE0-4503-B588-EB29D4241ABF}"/>
    <cellStyle name="Millares 99 2 2 2" xfId="6140" xr:uid="{378FCB41-A8DB-403A-AB5E-2418877AD974}"/>
    <cellStyle name="Millares 99 2 2 2 2" xfId="14521" xr:uid="{18BC208D-65DF-4382-B95E-70BA9ACF4AB8}"/>
    <cellStyle name="Millares 99 2 2 2 3" xfId="18969" xr:uid="{1AB8FBA8-E0F9-45E7-B41F-9A3403549CCA}"/>
    <cellStyle name="Millares 99 2 2 2 4" xfId="9177" xr:uid="{655197EF-ED5A-49A2-A6B7-2316FE5281A6}"/>
    <cellStyle name="Millares 99 2 2 3" xfId="14520" xr:uid="{5866E5F8-165B-4785-B6E4-4BEC748F03FD}"/>
    <cellStyle name="Millares 99 2 2 4" xfId="11513" xr:uid="{D604CC15-9A60-4BED-A7BB-1C3A1521F776}"/>
    <cellStyle name="Millares 99 2 2 5" xfId="16748" xr:uid="{3823425D-7FD6-4D3D-BAFB-52A1C4D8E94A}"/>
    <cellStyle name="Millares 99 2 2 6" xfId="18968" xr:uid="{ADE24B5D-2E98-4731-9838-EA1EEDB9A9B5}"/>
    <cellStyle name="Millares 99 2 2 7" xfId="9176" xr:uid="{077AE671-FB2B-46C0-9C97-A31AACC6F3A5}"/>
    <cellStyle name="Millares 99 2 3" xfId="6141" xr:uid="{28CD43A1-27AF-47D6-B079-FD456D838757}"/>
    <cellStyle name="Millares 99 2 3 2" xfId="14522" xr:uid="{24EE21FF-E316-45AA-A445-D66E48E432C7}"/>
    <cellStyle name="Millares 99 2 3 3" xfId="11514" xr:uid="{A1DFDA4D-8359-407C-95A7-E85A3C07F244}"/>
    <cellStyle name="Millares 99 2 3 4" xfId="16749" xr:uid="{0A232C24-4C8B-44E7-A515-B650CCC5A661}"/>
    <cellStyle name="Millares 99 2 3 5" xfId="18970" xr:uid="{B84E62D2-2EAD-4756-82C7-F08A2AF097F0}"/>
    <cellStyle name="Millares 99 2 3 6" xfId="9178" xr:uid="{4F43ADD2-00A6-40FA-BAF4-2DFA44D3CBE4}"/>
    <cellStyle name="Millares 99 2 4" xfId="6142" xr:uid="{BA87E6FC-64DC-46B7-80FC-9D3C12707B2F}"/>
    <cellStyle name="Millares 99 2 4 2" xfId="14523" xr:uid="{4568A17C-2242-4C2D-8BDF-4FED8CC392BB}"/>
    <cellStyle name="Millares 99 2 4 3" xfId="11515" xr:uid="{3EEF94D9-9E24-41C9-9204-5E5981380C1B}"/>
    <cellStyle name="Millares 99 2 4 4" xfId="16750" xr:uid="{490828B5-961F-4A12-9BF3-01726779F233}"/>
    <cellStyle name="Millares 99 2 4 5" xfId="18971" xr:uid="{11C7C2F3-C61C-4FF6-9639-FB3F9EE9C46F}"/>
    <cellStyle name="Millares 99 2 4 6" xfId="9179" xr:uid="{5C0F136F-BAE8-4E34-90EA-488CFF11ECCF}"/>
    <cellStyle name="Millares 99 2 5" xfId="6143" xr:uid="{722CFCAA-57A0-4E31-9D87-4BA894849DCB}"/>
    <cellStyle name="Millares 99 2 5 2" xfId="14524" xr:uid="{5552A03F-6D3A-4A99-ACCC-2E965F30BD03}"/>
    <cellStyle name="Millares 99 2 5 3" xfId="12678" xr:uid="{9A81539E-E89C-429D-9749-F2415ABDD18C}"/>
    <cellStyle name="Millares 99 2 5 4" xfId="18972" xr:uid="{6BD7F32F-A096-499A-9438-BCC294EAC028}"/>
    <cellStyle name="Millares 99 2 5 5" xfId="9180" xr:uid="{600F5FD1-C3E4-4F5A-9C6A-FB536221F9FC}"/>
    <cellStyle name="Millares 99 2 6" xfId="7432" xr:uid="{9C8E8E54-8FC1-45B6-ABCE-20A2F3CDDD4D}"/>
    <cellStyle name="Millares 99 2 6 2" xfId="14525" xr:uid="{321EFCA8-4840-4714-930C-DCA10452E2AC}"/>
    <cellStyle name="Millares 99 2 6 3" xfId="20210" xr:uid="{483A795F-EFAA-458B-8E81-8A80608FB15E}"/>
    <cellStyle name="Millares 99 2 6 4" xfId="9181" xr:uid="{1DC59FA3-02B2-40E6-9D42-2B3A7A57A058}"/>
    <cellStyle name="Millares 99 2 7" xfId="9182" xr:uid="{67E69494-6949-46E7-9B48-FA82DD262FF9}"/>
    <cellStyle name="Millares 99 2 7 2" xfId="14526" xr:uid="{CF710EAC-F61F-4AA4-9D75-E60B85B19798}"/>
    <cellStyle name="Millares 99 2 8" xfId="14519" xr:uid="{016A8747-72B9-4914-946B-E39D2A56931F}"/>
    <cellStyle name="Millares 99 2 9" xfId="11512" xr:uid="{DEAE0338-B736-4E29-BB4C-87FB21884D99}"/>
    <cellStyle name="Millares 99 3" xfId="6144" xr:uid="{33B9017D-444F-4660-9D61-3A14E69E3751}"/>
    <cellStyle name="Millares 99 3 2" xfId="6145" xr:uid="{A7F6E7D6-3A1F-4060-8511-38A9477A961C}"/>
    <cellStyle name="Millares 99 3 2 2" xfId="14528" xr:uid="{B8D8EDFB-3048-425A-B431-088E770DF4C4}"/>
    <cellStyle name="Millares 99 3 2 3" xfId="11517" xr:uid="{7D9F0E7A-768A-485F-9B85-93C8EA490C60}"/>
    <cellStyle name="Millares 99 3 2 4" xfId="16752" xr:uid="{C832F970-2DE6-42D3-B778-F9F205F865FB}"/>
    <cellStyle name="Millares 99 3 2 5" xfId="18974" xr:uid="{B118CDC0-7173-4FA5-8A98-752DC4935E4F}"/>
    <cellStyle name="Millares 99 3 2 6" xfId="9184" xr:uid="{FD7D6100-D8E3-4555-9F7F-74046F9352D0}"/>
    <cellStyle name="Millares 99 3 3" xfId="6146" xr:uid="{279C05DC-6B07-42DC-993F-6EFF361B29DC}"/>
    <cellStyle name="Millares 99 3 3 2" xfId="14529" xr:uid="{41777998-DACB-4C2A-A3A3-A79A7B12555B}"/>
    <cellStyle name="Millares 99 3 3 3" xfId="11518" xr:uid="{482E9359-A62D-4EFB-B4A6-AB7474273021}"/>
    <cellStyle name="Millares 99 3 3 4" xfId="16753" xr:uid="{92F320E0-EDEC-4FB9-89A8-F0A2D6C506D0}"/>
    <cellStyle name="Millares 99 3 3 5" xfId="18975" xr:uid="{1B5F70FA-A01D-4D6F-A391-E2B6C9DF3FCA}"/>
    <cellStyle name="Millares 99 3 3 6" xfId="9185" xr:uid="{AA0E7CE6-DF1A-44A2-92A1-3F7F58B5D1E5}"/>
    <cellStyle name="Millares 99 3 4" xfId="14527" xr:uid="{6DFA02DF-66AC-4A5E-8536-F1EEF39EA6E5}"/>
    <cellStyle name="Millares 99 3 5" xfId="11516" xr:uid="{9F7D28F1-EB50-47BD-95B9-C30898E52F1D}"/>
    <cellStyle name="Millares 99 3 6" xfId="16751" xr:uid="{1618BA42-3905-4767-B3B8-4EE0FD7B8A77}"/>
    <cellStyle name="Millares 99 3 7" xfId="18973" xr:uid="{8F2DF136-5591-41EE-B34F-D965834B8858}"/>
    <cellStyle name="Millares 99 3 8" xfId="9183" xr:uid="{EAF16BDF-EE44-499F-9996-09C0FB9CACD0}"/>
    <cellStyle name="Millares 99 4" xfId="6147" xr:uid="{ACD0C11B-B4E7-43ED-8B23-5D1D8FF8E6C8}"/>
    <cellStyle name="Millares 99 4 2" xfId="6148" xr:uid="{0AD12027-9708-4D3C-A344-A478F075C048}"/>
    <cellStyle name="Millares 99 4 2 2" xfId="14531" xr:uid="{337B21C0-E460-42CE-9FCC-E331B9073344}"/>
    <cellStyle name="Millares 99 4 2 3" xfId="11520" xr:uid="{476CCB64-6916-46FF-86C3-779FE5315138}"/>
    <cellStyle name="Millares 99 4 2 4" xfId="16755" xr:uid="{35C8C5FA-9721-4418-B7D3-1732AACCC1E0}"/>
    <cellStyle name="Millares 99 4 2 5" xfId="18977" xr:uid="{CAC96EAC-247B-4551-BA4B-F74D5A2E31E3}"/>
    <cellStyle name="Millares 99 4 2 6" xfId="9187" xr:uid="{DE97B4FE-EDD3-49E3-AA17-10D92C81353A}"/>
    <cellStyle name="Millares 99 4 3" xfId="14530" xr:uid="{2A1AE4DF-3BE1-4A04-B63E-7A69D23D930C}"/>
    <cellStyle name="Millares 99 4 4" xfId="11519" xr:uid="{DC4AB86C-7F41-408E-95B6-94DD735C7398}"/>
    <cellStyle name="Millares 99 4 5" xfId="16754" xr:uid="{21A892E4-AD56-4912-9048-E3BD0840FC14}"/>
    <cellStyle name="Millares 99 4 6" xfId="18976" xr:uid="{162AD86A-00E8-4F7A-9060-2D99D4236EFA}"/>
    <cellStyle name="Millares 99 4 7" xfId="9186" xr:uid="{BE845D0E-FB91-4BA3-A7F2-452FFE77659E}"/>
    <cellStyle name="Millares 99 5" xfId="6149" xr:uid="{7E0AEFC6-DC48-4CBE-B2FC-5B543CC366D0}"/>
    <cellStyle name="Millares 99 5 2" xfId="14532" xr:uid="{8BAABCCD-5C28-42A5-AC08-FBFBF3B570DD}"/>
    <cellStyle name="Millares 99 5 3" xfId="11521" xr:uid="{749FE4B0-F8D1-479E-B330-48A4051E238E}"/>
    <cellStyle name="Millares 99 5 4" xfId="16756" xr:uid="{2ABFF805-7E1D-43A2-9638-0CB3615136EC}"/>
    <cellStyle name="Millares 99 5 5" xfId="18978" xr:uid="{44CA0455-B6B7-43F3-B21B-B8FED6113C7C}"/>
    <cellStyle name="Millares 99 5 6" xfId="9188" xr:uid="{B13B0258-A697-4CA9-8435-0799B1029239}"/>
    <cellStyle name="Millares 99 6" xfId="6150" xr:uid="{BFE85173-1B55-4335-B139-10FEF16B1AD9}"/>
    <cellStyle name="Millares 99 6 2" xfId="14533" xr:uid="{ACCCD47B-A65E-4A0A-9656-62E393DBAC48}"/>
    <cellStyle name="Millares 99 6 3" xfId="11522" xr:uid="{EBA41C4B-4CB0-4476-B706-68037000471C}"/>
    <cellStyle name="Millares 99 6 4" xfId="16757" xr:uid="{E3796743-8A8B-4EC4-9C48-557A65CFAE04}"/>
    <cellStyle name="Millares 99 6 5" xfId="18979" xr:uid="{739B3FCD-B091-4403-AF20-4F39DDC91B08}"/>
    <cellStyle name="Millares 99 6 6" xfId="9189" xr:uid="{C284280F-F8AC-4AD4-8BDF-73390B36DEDA}"/>
    <cellStyle name="Millares 99 7" xfId="6151" xr:uid="{8C4DB886-D62A-4E80-9E17-F69C282CCED8}"/>
    <cellStyle name="Millares 99 7 2" xfId="14534" xr:uid="{F00A50F9-0D2C-4CD3-B160-EBD30B78E9BB}"/>
    <cellStyle name="Millares 99 7 3" xfId="12677" xr:uid="{33A003DF-B93C-4E99-B36A-6E7A3051E29D}"/>
    <cellStyle name="Millares 99 7 4" xfId="18980" xr:uid="{EE8CDAF0-E426-4A96-AA16-191FA21190BD}"/>
    <cellStyle name="Millares 99 7 5" xfId="9190" xr:uid="{BD7AB40B-18E7-4B62-A431-CEDA81467710}"/>
    <cellStyle name="Millares 99 8" xfId="7431" xr:uid="{62E19617-A008-4C6E-AD4D-B3BFD0CE266B}"/>
    <cellStyle name="Millares 99 8 2" xfId="14535" xr:uid="{77BEBC8F-DA7A-4E07-B6F7-2F1C2B1316B6}"/>
    <cellStyle name="Millares 99 8 3" xfId="20209" xr:uid="{229CC1E5-6FCB-49C5-91B2-A4927A0EE9D7}"/>
    <cellStyle name="Millares 99 8 4" xfId="9191" xr:uid="{8D6E9405-ABDD-42F8-9767-7F202277F27C}"/>
    <cellStyle name="Millares 99 9" xfId="9192" xr:uid="{EF9008CF-5CDA-4E20-8571-244D6BF4F0A2}"/>
    <cellStyle name="Millares 99 9 2" xfId="14536" xr:uid="{A8E9D1EF-DF30-47EB-841D-33C6B936DCA3}"/>
    <cellStyle name="Moneda 10" xfId="701" xr:uid="{294ADF38-3B27-42C4-B231-EBD49387EA6D}"/>
    <cellStyle name="Neutral" xfId="8" builtinId="28" customBuiltin="1"/>
    <cellStyle name="Neutral 2" xfId="925" xr:uid="{90125C05-DD62-4B1B-97A7-1BFCF009A67C}"/>
    <cellStyle name="Neutral 2 10" xfId="18981" xr:uid="{863D0BF2-690C-4077-BFB3-6F555E0DBB9D}"/>
    <cellStyle name="Neutral 2 11" xfId="9193" xr:uid="{DF87BB72-F7EB-4832-99F1-3DA3E3A74C14}"/>
    <cellStyle name="Neutral 2 12" xfId="6152" xr:uid="{013609C9-964D-4CD1-9B13-520370E242B1}"/>
    <cellStyle name="Neutral 2 2" xfId="6153" xr:uid="{415D59E4-0B9C-49E7-B049-2909CEF19FBA}"/>
    <cellStyle name="Neutral 2 2 2" xfId="6154" xr:uid="{CCC1B810-94DB-475B-B5A0-FF474B76A05D}"/>
    <cellStyle name="Neutral 2 2 2 2" xfId="14539" xr:uid="{A2B9E981-392B-437B-A358-5B43A3BFE0DB}"/>
    <cellStyle name="Neutral 2 2 2 3" xfId="11526" xr:uid="{80575DD5-44AF-47BA-A393-FB61756F01AE}"/>
    <cellStyle name="Neutral 2 2 2 4" xfId="16761" xr:uid="{6798D9D9-DA9A-46F2-9624-1D6566C83C7E}"/>
    <cellStyle name="Neutral 2 2 2 5" xfId="18983" xr:uid="{9777F8B2-DC7B-45BF-B755-C09123B18437}"/>
    <cellStyle name="Neutral 2 2 2 6" xfId="9195" xr:uid="{4C2A3893-E28F-49A2-BB4A-109127FEC973}"/>
    <cellStyle name="Neutral 2 2 3" xfId="14538" xr:uid="{77E9E226-8108-4593-9A67-2F4998B20364}"/>
    <cellStyle name="Neutral 2 2 4" xfId="11525" xr:uid="{E1FC2C19-48A0-4067-8F6F-2B6B48686872}"/>
    <cellStyle name="Neutral 2 2 5" xfId="16760" xr:uid="{DD1867C3-0A09-43B5-B292-DEB884BDB08E}"/>
    <cellStyle name="Neutral 2 2 6" xfId="18982" xr:uid="{8DC9BBF8-49A6-4BCE-9157-F5F27240798C}"/>
    <cellStyle name="Neutral 2 2 7" xfId="9194" xr:uid="{88291D98-F413-4CED-8287-BE9B40109DC5}"/>
    <cellStyle name="Neutral 2 3" xfId="6155" xr:uid="{2CFC1060-F70C-442E-9E09-F437AFA604E8}"/>
    <cellStyle name="Neutral 2 3 2" xfId="14540" xr:uid="{889D79FD-4750-46D5-8A47-8546B01CDE60}"/>
    <cellStyle name="Neutral 2 3 3" xfId="11527" xr:uid="{9B88AA9E-6328-4252-A48B-45F542E26996}"/>
    <cellStyle name="Neutral 2 3 4" xfId="16762" xr:uid="{420057B5-7594-4840-B660-609CDE4B00D6}"/>
    <cellStyle name="Neutral 2 3 5" xfId="18984" xr:uid="{DEDCBF04-C74D-4777-82BE-0F00077FBF36}"/>
    <cellStyle name="Neutral 2 3 6" xfId="9196" xr:uid="{E6F6DC1E-423D-43AB-9182-E3B78D845C4A}"/>
    <cellStyle name="Neutral 2 4" xfId="6156" xr:uid="{2C9AD500-6087-495E-8F4A-27B63824ED76}"/>
    <cellStyle name="Neutral 2 4 2" xfId="14541" xr:uid="{A6896B4A-A427-4C6D-8F6D-221915ECE3E5}"/>
    <cellStyle name="Neutral 2 4 3" xfId="12679" xr:uid="{FE1CBF99-F691-46D9-B3EA-BEBCE0E3D823}"/>
    <cellStyle name="Neutral 2 4 4" xfId="18985" xr:uid="{F1600F12-D5D3-40D9-8E76-3F4AA6B1FEC5}"/>
    <cellStyle name="Neutral 2 4 5" xfId="9197" xr:uid="{ED9BBE43-5AB3-473C-A681-570D2DCF89D0}"/>
    <cellStyle name="Neutral 2 5" xfId="7315" xr:uid="{25444AF8-600B-437D-8AE9-FD7BF5D8CB56}"/>
    <cellStyle name="Neutral 2 5 2" xfId="14542" xr:uid="{6C7D561A-6F5E-4EAE-AC3B-294D876E52AC}"/>
    <cellStyle name="Neutral 2 5 3" xfId="20123" xr:uid="{BCD28C98-E17A-43C9-AAF4-B54E968EADB1}"/>
    <cellStyle name="Neutral 2 5 4" xfId="9198" xr:uid="{6D100C07-68D7-4DE9-B2DD-E3753A69822F}"/>
    <cellStyle name="Neutral 2 6" xfId="9199" xr:uid="{C8D93D79-0097-4D9E-838E-91DE64B4A701}"/>
    <cellStyle name="Neutral 2 6 2" xfId="14543" xr:uid="{2BC33A9A-3689-4FD9-99A5-81B2E3E9DF7A}"/>
    <cellStyle name="Neutral 2 7" xfId="14537" xr:uid="{B14C9DD7-23F3-49D2-B146-5AED3EA8CB28}"/>
    <cellStyle name="Neutral 2 8" xfId="11524" xr:uid="{0DCA2B24-3E1C-4474-B729-3CE2814E4E9A}"/>
    <cellStyle name="Neutral 2 9" xfId="16759" xr:uid="{52FD2A21-B467-4174-BD62-C525854E89DE}"/>
    <cellStyle name="Neutral 3" xfId="926" xr:uid="{BF658978-5108-4B49-95C4-0500AFB5D5F1}"/>
    <cellStyle name="Neutral 3 10" xfId="9200" xr:uid="{06C6715E-722A-4B9B-BDAE-9FEDEC15ECFE}"/>
    <cellStyle name="Neutral 3 11" xfId="6157" xr:uid="{250142CC-E503-42AA-AE38-EC7420DADCAD}"/>
    <cellStyle name="Neutral 3 2" xfId="6158" xr:uid="{7F65C1ED-9423-4674-B19C-12F3D0F35A4F}"/>
    <cellStyle name="Neutral 3 2 2" xfId="14545" xr:uid="{E6C44E39-ED14-4B23-949F-A7DE222F2D6D}"/>
    <cellStyle name="Neutral 3 2 3" xfId="11529" xr:uid="{346EB66F-74DE-4CDE-92D1-B474224E3D5B}"/>
    <cellStyle name="Neutral 3 2 4" xfId="16764" xr:uid="{DDCD9995-4A47-43D1-9211-6F1E412F1CD8}"/>
    <cellStyle name="Neutral 3 2 5" xfId="18987" xr:uid="{F51ED5AD-6234-45FB-B7F4-6B0AE1EEC45D}"/>
    <cellStyle name="Neutral 3 2 6" xfId="9201" xr:uid="{9A7D4DCC-E748-4D2D-B11C-2E9CBE585D90}"/>
    <cellStyle name="Neutral 3 3" xfId="6159" xr:uid="{2C714C60-9CCE-4ACF-B64E-A37A04F76A73}"/>
    <cellStyle name="Neutral 3 3 2" xfId="14546" xr:uid="{CAF780F8-4141-4AFF-BA85-D38367E5DB81}"/>
    <cellStyle name="Neutral 3 3 3" xfId="12680" xr:uid="{9F75A211-CB5A-47B8-B6F6-5B57AD3B07F9}"/>
    <cellStyle name="Neutral 3 3 4" xfId="18988" xr:uid="{C481DD6C-7CE9-4E94-A5E8-49CC7B120D17}"/>
    <cellStyle name="Neutral 3 3 5" xfId="9202" xr:uid="{E5A28F15-C9FE-4004-ACCA-D894DE384315}"/>
    <cellStyle name="Neutral 3 4" xfId="7316" xr:uid="{85D5CB44-15F8-454C-8A53-DADACCCE2C44}"/>
    <cellStyle name="Neutral 3 4 2" xfId="14547" xr:uid="{DF8877D2-6BCA-4B43-B86F-58B4DC169445}"/>
    <cellStyle name="Neutral 3 4 3" xfId="20124" xr:uid="{3048EB77-AB72-415A-BDC3-7525ED997DB8}"/>
    <cellStyle name="Neutral 3 4 4" xfId="9203" xr:uid="{7B098698-A3A3-4DE7-AA42-4F88F984BAFE}"/>
    <cellStyle name="Neutral 3 5" xfId="9204" xr:uid="{952201B7-FA97-4A8F-806F-BAA713642B45}"/>
    <cellStyle name="Neutral 3 5 2" xfId="14548" xr:uid="{A4D1F206-CF65-4501-A287-67BA5B28629B}"/>
    <cellStyle name="Neutral 3 6" xfId="14544" xr:uid="{C6E88E87-D39E-4290-840A-04FCC5B7D5B3}"/>
    <cellStyle name="Neutral 3 7" xfId="11528" xr:uid="{5E7192EE-D561-4942-9238-3E55B79E8B9D}"/>
    <cellStyle name="Neutral 3 8" xfId="16763" xr:uid="{4949D2E1-32E8-42E7-948E-682222F6BCBB}"/>
    <cellStyle name="Neutral 3 9" xfId="18986" xr:uid="{C1D71528-BB13-4088-9779-8D2D48C7517D}"/>
    <cellStyle name="Neutral 4" xfId="927" xr:uid="{AD48BD79-2BF3-4075-8F36-27818FDF85D3}"/>
    <cellStyle name="Neutral 4 2" xfId="6161" xr:uid="{738ED7D8-166B-411D-8F84-B6C754EE34DD}"/>
    <cellStyle name="Neutral 4 2 2" xfId="14550" xr:uid="{625ADFAD-8D32-4F05-8414-DF43E215E171}"/>
    <cellStyle name="Neutral 4 2 3" xfId="11531" xr:uid="{595784AD-8F78-49A2-B25C-32AE75C8CC9B}"/>
    <cellStyle name="Neutral 4 2 4" xfId="16766" xr:uid="{9807BE58-D8C7-44CC-B628-CECB65B921F0}"/>
    <cellStyle name="Neutral 4 2 5" xfId="18990" xr:uid="{3C7E080A-D046-4BE9-8DE0-8B70461095D8}"/>
    <cellStyle name="Neutral 4 2 6" xfId="9206" xr:uid="{0FFC4167-8A78-40E8-9707-FFC2D3BB1400}"/>
    <cellStyle name="Neutral 4 3" xfId="6162" xr:uid="{D2BD1CBA-9609-47CF-AAB5-DA80891A0181}"/>
    <cellStyle name="Neutral 4 3 2" xfId="14551" xr:uid="{88810FB0-3C9A-4BFB-8AE6-8478DB972F6A}"/>
    <cellStyle name="Neutral 4 3 3" xfId="11532" xr:uid="{3D6328D8-43DF-405A-BE35-A12E7C1F02ED}"/>
    <cellStyle name="Neutral 4 3 4" xfId="16767" xr:uid="{7F486A6F-E931-4B40-851A-5AD4D613C424}"/>
    <cellStyle name="Neutral 4 3 5" xfId="18991" xr:uid="{458B6CA5-32DD-427C-83AF-DD88368EAF00}"/>
    <cellStyle name="Neutral 4 3 6" xfId="9207" xr:uid="{D8FE7581-BC83-4B37-B87F-2B63B5BDFBEF}"/>
    <cellStyle name="Neutral 4 4" xfId="14549" xr:uid="{29B49FBC-2B87-4A26-9443-99DF2E3B8199}"/>
    <cellStyle name="Neutral 4 5" xfId="11530" xr:uid="{D0A1DE48-3F5D-4C5C-9649-13B270F3CB3C}"/>
    <cellStyle name="Neutral 4 6" xfId="16765" xr:uid="{51A5484F-5062-456B-BF58-2955FCAEDCCB}"/>
    <cellStyle name="Neutral 4 7" xfId="18989" xr:uid="{336BF505-28D2-4917-9867-753690EF96CB}"/>
    <cellStyle name="Neutral 4 8" xfId="9205" xr:uid="{E34291F1-765E-4BCF-B064-CE2DE3ECFF02}"/>
    <cellStyle name="Neutral 4 9" xfId="6160" xr:uid="{EC1BAE4A-A5CD-4265-8811-928AFA9D1E4F}"/>
    <cellStyle name="Neutral 5" xfId="928" xr:uid="{0F37E24A-08ED-4145-BDAE-51B37DA35C56}"/>
    <cellStyle name="Neutral 5 2" xfId="6164" xr:uid="{8DBDAE29-EC7D-48A3-BA9F-8FEF5F6CB9CD}"/>
    <cellStyle name="Neutral 5 2 2" xfId="14553" xr:uid="{7C646C52-9973-426B-81DC-E4C42F19E017}"/>
    <cellStyle name="Neutral 5 2 3" xfId="11534" xr:uid="{D4CD2E81-53BF-403E-9BED-C302A289AC83}"/>
    <cellStyle name="Neutral 5 2 4" xfId="16769" xr:uid="{92BA4B6D-BC9E-4D28-8179-AA00AE25581F}"/>
    <cellStyle name="Neutral 5 2 5" xfId="18993" xr:uid="{C7A3065F-B0C8-4AC2-BF87-1A043E74EE53}"/>
    <cellStyle name="Neutral 5 2 6" xfId="9209" xr:uid="{518778E8-4584-480B-9FB9-AA1129DB5423}"/>
    <cellStyle name="Neutral 5 3" xfId="14552" xr:uid="{508DC000-C053-44CB-902D-0F960BDC9573}"/>
    <cellStyle name="Neutral 5 4" xfId="11533" xr:uid="{9A1E43C7-5C01-40D0-BF79-84ABB2FC9681}"/>
    <cellStyle name="Neutral 5 5" xfId="16768" xr:uid="{EAC77C5E-C4B5-4B8E-B799-56417377F333}"/>
    <cellStyle name="Neutral 5 6" xfId="18992" xr:uid="{497AB4FE-4D97-4009-91BC-CE186E2C3320}"/>
    <cellStyle name="Neutral 5 7" xfId="9208" xr:uid="{4C88E390-7B4D-49EB-8E15-6C89D3FB0B6C}"/>
    <cellStyle name="Neutral 5 8" xfId="6163" xr:uid="{E1054040-842F-40D6-BCA6-FD8A6CE1687D}"/>
    <cellStyle name="Neutral 6" xfId="929" xr:uid="{9F2D0CC4-BA6A-422E-9C36-2A961F3B704B}"/>
    <cellStyle name="Neutral 6 2" xfId="14554" xr:uid="{07C9998C-14B7-41E1-B559-FCB16DD39620}"/>
    <cellStyle name="Neutral 6 3" xfId="18994" xr:uid="{C24D2326-34A9-4214-A30F-1676A0D747CD}"/>
    <cellStyle name="Neutral 6 4" xfId="9210" xr:uid="{2F6C957F-8649-4D87-BBE5-D0A10AB90AEA}"/>
    <cellStyle name="Neutral 6 5" xfId="6165" xr:uid="{3F0F2920-3521-45E7-908F-8ECF9128228C}"/>
    <cellStyle name="Neutral 7" xfId="930" xr:uid="{F82BE36D-F035-48F1-B82C-154F994BD8AE}"/>
    <cellStyle name="Neutral 7 2" xfId="11523" xr:uid="{06E1C453-A227-4AEB-B188-AD2FAFEF7710}"/>
    <cellStyle name="Neutral 8" xfId="16758" xr:uid="{D838B09D-40C8-43DF-96D7-48E33DD3460F}"/>
    <cellStyle name="Normal" xfId="0" builtinId="0"/>
    <cellStyle name="Normal 10" xfId="135" xr:uid="{FEB6744F-8A59-477B-827C-72741CB794AC}"/>
    <cellStyle name="Normal 10 10" xfId="6167" xr:uid="{9CC48A38-9A75-45ED-AA36-AAD3895A6931}"/>
    <cellStyle name="Normal 10 10 2" xfId="14556" xr:uid="{04BA244A-FEB5-4CDA-8D4C-DA65BF0EC2D7}"/>
    <cellStyle name="Normal 10 10 2 2" xfId="21843" xr:uid="{C0D960CD-D694-45F5-95C5-37DB5E25564F}"/>
    <cellStyle name="Normal 10 10 2 2 2" xfId="677" xr:uid="{087B1C6A-A517-44D7-88BB-3915019E1DB1}"/>
    <cellStyle name="Normal 10 10 2 2 2 2" xfId="27399" xr:uid="{5A062E0E-BDB4-46F7-BA01-DD8A2A4864ED}"/>
    <cellStyle name="Normal 10 10 2 2 3" xfId="32893" xr:uid="{28BE22CC-9CC7-42D9-BED4-56D8EB0DD969}"/>
    <cellStyle name="Normal 10 10 2 2 4" xfId="38377" xr:uid="{406537D6-8A59-4BD6-B3B1-BEFF17CAF4E5}"/>
    <cellStyle name="Normal 10 10 2 3" xfId="24670" xr:uid="{E3F9AD28-C349-43A9-8EC1-AB1A5F8B3E70}"/>
    <cellStyle name="Normal 10 10 2 4" xfId="30164" xr:uid="{0DF42478-3724-4AF4-ABBF-3578413F2B66}"/>
    <cellStyle name="Normal 10 10 2 5" xfId="35648" xr:uid="{0286D67F-CF89-4ED4-B13C-878AD7F16BC0}"/>
    <cellStyle name="Normal 10 10 2 6" xfId="40751" xr:uid="{0F16B418-09EC-4597-A4E5-09A8FF98B78F}"/>
    <cellStyle name="Normal 10 10 3" xfId="11536" xr:uid="{16420F5C-1231-4DF4-BA62-62CD2C9748EF}"/>
    <cellStyle name="Normal 10 10 4" xfId="16771" xr:uid="{9CFD77C6-3A86-4286-BCCD-2A8FF913C6B6}"/>
    <cellStyle name="Normal 10 10 5" xfId="18995" xr:uid="{60B86A20-6A27-4DCF-9303-BE6EC41F42D9}"/>
    <cellStyle name="Normal 10 10 6" xfId="9211" xr:uid="{71F5FF3A-2839-4769-A374-367A157E855E}"/>
    <cellStyle name="Normal 10 10 6 2" xfId="20531" xr:uid="{DECCA777-E094-477B-A91F-E87EF3013459}"/>
    <cellStyle name="Normal 10 10 6 2 2" xfId="26087" xr:uid="{740868C3-9EE8-495D-B5FF-03B0FE30595A}"/>
    <cellStyle name="Normal 10 10 6 2 3" xfId="31581" xr:uid="{3B5324DA-D661-409A-82DD-3E5B0C349098}"/>
    <cellStyle name="Normal 10 10 6 2 4" xfId="37065" xr:uid="{4376A955-6227-4E37-9AF4-5AD587BE7706}"/>
    <cellStyle name="Normal 10 10 6 3" xfId="23358" xr:uid="{46897501-222F-4592-BFB4-AAB6AB84FCD2}"/>
    <cellStyle name="Normal 10 10 6 4" xfId="28852" xr:uid="{B802D079-5BBB-46A5-B15C-1EB063262156}"/>
    <cellStyle name="Normal 10 10 6 5" xfId="34336" xr:uid="{4D0764F8-D631-40A9-BD47-52642B3FD001}"/>
    <cellStyle name="Normal 10 11" xfId="6168" xr:uid="{87F9C2AD-5EBA-4C33-B3A0-4EB3D6D3FC47}"/>
    <cellStyle name="Normal 10 11 2" xfId="14557" xr:uid="{81A6C76F-62F4-4B8E-83B6-FBD01FF89FEC}"/>
    <cellStyle name="Normal 10 11 2 2" xfId="21844" xr:uid="{C5C928E9-40BF-4ACF-A351-9A586AC2C141}"/>
    <cellStyle name="Normal 10 11 2 2 2" xfId="27400" xr:uid="{D49858EA-325A-4C02-B6CF-FF40079FD4B5}"/>
    <cellStyle name="Normal 10 11 2 2 3" xfId="32894" xr:uid="{97A9516F-9874-4214-B38A-C807C252E961}"/>
    <cellStyle name="Normal 10 11 2 2 4" xfId="38378" xr:uid="{F23A0A8A-50C4-49F3-A8FC-4A332C36A774}"/>
    <cellStyle name="Normal 10 11 2 3" xfId="24671" xr:uid="{6F2C4FA6-307E-4909-BF83-CCC520F91DE5}"/>
    <cellStyle name="Normal 10 11 2 4" xfId="30165" xr:uid="{2B54F1E6-CFF0-4CE1-A271-A2EC6A771F53}"/>
    <cellStyle name="Normal 10 11 2 5" xfId="35649" xr:uid="{7679065D-9723-4808-B152-5B2CA116C0A4}"/>
    <cellStyle name="Normal 10 11 3" xfId="11537" xr:uid="{EA9A41F6-4915-4455-8297-73EF2B03DAF3}"/>
    <cellStyle name="Normal 10 11 4" xfId="16772" xr:uid="{BDA6CAB4-7994-4704-9C5E-B173B5CD753C}"/>
    <cellStyle name="Normal 10 11 5" xfId="18996" xr:uid="{8D4D1221-377A-4518-946F-9C811F39B295}"/>
    <cellStyle name="Normal 10 11 6" xfId="9212" xr:uid="{F6450273-6B20-4D90-8DC9-3A8101318EF7}"/>
    <cellStyle name="Normal 10 11 6 2" xfId="20532" xr:uid="{675C84B6-C30C-4442-8F1C-9CF9FA74DD34}"/>
    <cellStyle name="Normal 10 11 6 2 2" xfId="26088" xr:uid="{050D4ADA-4AAD-4967-8465-AB74DCE4F410}"/>
    <cellStyle name="Normal 10 11 6 2 3" xfId="31582" xr:uid="{09409E7D-5E5A-479A-BF34-10BDEB8A055F}"/>
    <cellStyle name="Normal 10 11 6 2 4" xfId="37066" xr:uid="{524224A9-D3A3-4EB3-B2F7-2CBF6F134A1D}"/>
    <cellStyle name="Normal 10 11 6 3" xfId="23359" xr:uid="{AE471855-0958-435D-AE7A-EB72E5A9D67F}"/>
    <cellStyle name="Normal 10 11 6 4" xfId="28853" xr:uid="{C852C4DD-D676-48E8-9049-141E725B24C6}"/>
    <cellStyle name="Normal 10 11 6 5" xfId="34337" xr:uid="{2218765E-387E-419B-B5A9-30FF8A966805}"/>
    <cellStyle name="Normal 10 12" xfId="6169" xr:uid="{7D56BDDE-B808-4792-B082-2468F5F109F5}"/>
    <cellStyle name="Normal 10 12 2" xfId="14558" xr:uid="{040CE7FE-5BF9-4581-9933-822116A651F7}"/>
    <cellStyle name="Normal 10 12 2 2" xfId="21845" xr:uid="{8BFAF697-CBA5-448D-A12F-74DAECE00F5D}"/>
    <cellStyle name="Normal 10 12 2 2 2" xfId="27401" xr:uid="{4D4DBB1C-1131-4AD5-B0E0-839EE09BE75A}"/>
    <cellStyle name="Normal 10 12 2 2 3" xfId="32895" xr:uid="{31CDB81C-C317-4EAF-AEF9-9808E2DEF6EB}"/>
    <cellStyle name="Normal 10 12 2 2 4" xfId="38379" xr:uid="{A465A75A-7721-4940-8A41-8E0943D0403C}"/>
    <cellStyle name="Normal 10 12 2 3" xfId="24672" xr:uid="{736AAE52-5E36-48EE-B064-A8B8D8074521}"/>
    <cellStyle name="Normal 10 12 2 4" xfId="30166" xr:uid="{A066008F-F7E9-4B92-B588-343476BA7E79}"/>
    <cellStyle name="Normal 10 12 2 5" xfId="35650" xr:uid="{662E447F-1508-46B9-AB6F-2B134B000E2F}"/>
    <cellStyle name="Normal 10 12 3" xfId="11538" xr:uid="{3491CE94-E79A-4266-AF07-1A62A74B6E3E}"/>
    <cellStyle name="Normal 10 12 4" xfId="16773" xr:uid="{3288E026-FE64-40F6-8B6F-EF1AC6AD0B00}"/>
    <cellStyle name="Normal 10 12 5" xfId="18997" xr:uid="{1521745B-7720-4244-8E4E-002D0D98A0E8}"/>
    <cellStyle name="Normal 10 12 6" xfId="9213" xr:uid="{554B7363-0A1D-46A3-80BE-88422E32F7A9}"/>
    <cellStyle name="Normal 10 12 6 2" xfId="20533" xr:uid="{B420A1B6-8D0B-4811-8504-8456DC82D434}"/>
    <cellStyle name="Normal 10 12 6 2 2" xfId="26089" xr:uid="{F79C45A8-1F3D-424F-9F29-71B23A380EFB}"/>
    <cellStyle name="Normal 10 12 6 2 3" xfId="31583" xr:uid="{18A6DB19-9263-48BB-B86D-5FA28614B30E}"/>
    <cellStyle name="Normal 10 12 6 2 4" xfId="37067" xr:uid="{7932A686-BC0B-4676-9298-DA0C9A069A53}"/>
    <cellStyle name="Normal 10 12 6 3" xfId="23360" xr:uid="{5C28A747-22E0-41EC-8453-8DDB033FC389}"/>
    <cellStyle name="Normal 10 12 6 4" xfId="28854" xr:uid="{53A40D55-0969-45A8-9A80-184CECC1C981}"/>
    <cellStyle name="Normal 10 12 6 5" xfId="34338" xr:uid="{D6F047D5-1824-450C-AD0C-93458924FCCD}"/>
    <cellStyle name="Normal 10 13" xfId="6170" xr:uid="{9CAFF1CD-6BF2-4862-A809-EAA72A8AA4AD}"/>
    <cellStyle name="Normal 10 13 2" xfId="14559" xr:uid="{E5ADE165-6691-4352-9C32-D92FAD1773AE}"/>
    <cellStyle name="Normal 10 13 2 2" xfId="21846" xr:uid="{65687B94-21E2-4A65-A5BE-BB87CC627153}"/>
    <cellStyle name="Normal 10 13 2 2 2" xfId="27402" xr:uid="{AC5C0EAA-EA68-4A1A-B9C9-109285F71C45}"/>
    <cellStyle name="Normal 10 13 2 2 3" xfId="32896" xr:uid="{3FB6278B-C90F-484F-9846-13616989F8B8}"/>
    <cellStyle name="Normal 10 13 2 2 4" xfId="38380" xr:uid="{9093D83C-D5EF-4734-A059-424597F9DC1A}"/>
    <cellStyle name="Normal 10 13 2 3" xfId="24673" xr:uid="{3AE0AF2E-1C10-4CD8-9174-7772BA117E4D}"/>
    <cellStyle name="Normal 10 13 2 4" xfId="30167" xr:uid="{434274F6-E918-4052-BF44-F187E9A0C1CB}"/>
    <cellStyle name="Normal 10 13 2 5" xfId="35651" xr:uid="{C1BAEAB7-27F7-4530-9EFB-00EECA71B601}"/>
    <cellStyle name="Normal 10 13 3" xfId="11539" xr:uid="{8FB51146-B28A-4854-8229-E870C2B62BB8}"/>
    <cellStyle name="Normal 10 13 4" xfId="16774" xr:uid="{51D25292-251A-4EFB-B1C3-AD5321F948E4}"/>
    <cellStyle name="Normal 10 13 5" xfId="18998" xr:uid="{905BFE74-53AF-4DE3-A9F7-111039EFE7C4}"/>
    <cellStyle name="Normal 10 13 6" xfId="9214" xr:uid="{8A0A29DD-FCB2-4EDA-8455-DDD550169479}"/>
    <cellStyle name="Normal 10 13 6 2" xfId="20534" xr:uid="{6EA16792-11D4-4FAA-8809-9DE0629D9967}"/>
    <cellStyle name="Normal 10 13 6 2 2" xfId="26090" xr:uid="{C19BC315-79CF-493F-ABB6-4610E5B924D5}"/>
    <cellStyle name="Normal 10 13 6 2 3" xfId="31584" xr:uid="{2EF346AA-7E8F-4FFB-986D-67BB44802F76}"/>
    <cellStyle name="Normal 10 13 6 2 4" xfId="37068" xr:uid="{1B1461B9-FB70-4A1E-BC42-0505EA74776C}"/>
    <cellStyle name="Normal 10 13 6 3" xfId="23361" xr:uid="{1AADEBFC-226B-4073-86AC-E7B3E040C2A3}"/>
    <cellStyle name="Normal 10 13 6 4" xfId="28855" xr:uid="{F7CE359B-4725-4E6F-ACC6-4FC83C654C55}"/>
    <cellStyle name="Normal 10 13 6 5" xfId="34339" xr:uid="{80F22E9F-2CE3-4565-9C97-264D6699F877}"/>
    <cellStyle name="Normal 10 14" xfId="6171" xr:uid="{118D6640-D5A1-41ED-9D4F-0278414EBC74}"/>
    <cellStyle name="Normal 10 14 2" xfId="14560" xr:uid="{FD8ADB3E-0F6E-4925-AC3A-70B84D2A248B}"/>
    <cellStyle name="Normal 10 14 2 2" xfId="21847" xr:uid="{55B95A9B-B4A5-46B7-AAD4-0E9092BC52EA}"/>
    <cellStyle name="Normal 10 14 2 2 2" xfId="27403" xr:uid="{BD5424A2-3778-4EAA-86D4-C078A6836477}"/>
    <cellStyle name="Normal 10 14 2 2 3" xfId="32897" xr:uid="{F461204D-2F40-43D4-A814-EAC519D98480}"/>
    <cellStyle name="Normal 10 14 2 2 4" xfId="38381" xr:uid="{A4DBC2A1-32E7-42A5-A2CB-E54F0A2938D0}"/>
    <cellStyle name="Normal 10 14 2 3" xfId="24674" xr:uid="{18139416-AA32-427A-94A7-1B615B9C7283}"/>
    <cellStyle name="Normal 10 14 2 4" xfId="30168" xr:uid="{94A3D8C7-EF6F-4F56-9E0E-196CC6C46C46}"/>
    <cellStyle name="Normal 10 14 2 5" xfId="35652" xr:uid="{14BFF82A-16BE-40AB-8422-BF4C712B0DAA}"/>
    <cellStyle name="Normal 10 14 3" xfId="11540" xr:uid="{E79EC425-1387-42FE-81B9-734F45CAE7E6}"/>
    <cellStyle name="Normal 10 14 4" xfId="16775" xr:uid="{BD4CD6ED-4F0A-49E8-951F-19D9EBCE26C9}"/>
    <cellStyle name="Normal 10 14 5" xfId="18999" xr:uid="{5C3F1C32-F966-45FA-A48C-B50EDC763B89}"/>
    <cellStyle name="Normal 10 14 6" xfId="9215" xr:uid="{EAD2469E-EF40-4248-B296-4ADA6B4BDBF1}"/>
    <cellStyle name="Normal 10 14 6 2" xfId="20535" xr:uid="{562ACA6C-AD98-4C0D-81A7-A38D6D87B780}"/>
    <cellStyle name="Normal 10 14 6 2 2" xfId="26091" xr:uid="{917112E0-532A-4933-97C3-7178F8855A38}"/>
    <cellStyle name="Normal 10 14 6 2 3" xfId="31585" xr:uid="{C2AC1630-54C2-48F2-BDF7-8451CDC0B5B6}"/>
    <cellStyle name="Normal 10 14 6 2 4" xfId="37069" xr:uid="{6C002EC0-C398-407B-9F2F-5246E648F8AD}"/>
    <cellStyle name="Normal 10 14 6 3" xfId="23362" xr:uid="{311909CC-55BA-41FE-9DFD-C7C289A83E2F}"/>
    <cellStyle name="Normal 10 14 6 4" xfId="28856" xr:uid="{4FB8C047-B8FC-46B7-9095-F8C95276D45D}"/>
    <cellStyle name="Normal 10 14 6 5" xfId="34340" xr:uid="{62804808-D17D-4BD7-9AFF-AE90A7C48660}"/>
    <cellStyle name="Normal 10 15" xfId="6172" xr:uid="{E63657DA-60EB-4B5C-B185-8CEAF0093B2D}"/>
    <cellStyle name="Normal 10 15 2" xfId="14561" xr:uid="{99CE0668-FF5C-4416-98D9-2083E6EFDFA2}"/>
    <cellStyle name="Normal 10 15 2 2" xfId="21848" xr:uid="{C67EBC29-BCDC-4E81-B183-DCD57E9D6CFD}"/>
    <cellStyle name="Normal 10 15 2 2 2" xfId="27404" xr:uid="{5E303E69-2E75-466E-B75E-82085863C4DA}"/>
    <cellStyle name="Normal 10 15 2 2 3" xfId="32898" xr:uid="{9843E393-C64C-4C8F-8503-382E0295E72B}"/>
    <cellStyle name="Normal 10 15 2 2 4" xfId="38382" xr:uid="{7F66A74A-CE94-4C03-86C3-ADE018E59F85}"/>
    <cellStyle name="Normal 10 15 2 3" xfId="24675" xr:uid="{9BFDDAF8-B033-44B0-9C57-43C7E6A22FB8}"/>
    <cellStyle name="Normal 10 15 2 4" xfId="30169" xr:uid="{452E0CC7-9E4C-46D6-AE43-F93C504E87B4}"/>
    <cellStyle name="Normal 10 15 2 5" xfId="35653" xr:uid="{48237974-F318-4557-8BBF-0AA3BE1353E8}"/>
    <cellStyle name="Normal 10 15 3" xfId="11541" xr:uid="{9029E0CF-EC74-4649-AD70-60F24C6902C3}"/>
    <cellStyle name="Normal 10 15 4" xfId="16776" xr:uid="{F55CAF6E-2400-4AFB-9EBC-B6DB693FBD9C}"/>
    <cellStyle name="Normal 10 15 5" xfId="19000" xr:uid="{E3DEB024-1440-46F3-B36A-60D260517115}"/>
    <cellStyle name="Normal 10 15 6" xfId="9216" xr:uid="{4CA71C03-4BBB-45FF-BCEE-909F512FD17F}"/>
    <cellStyle name="Normal 10 15 6 2" xfId="20536" xr:uid="{F94EB68A-422D-4C8C-981C-F771C1A15B28}"/>
    <cellStyle name="Normal 10 15 6 2 2" xfId="26092" xr:uid="{7007C191-6DFD-4965-BCA4-201342358813}"/>
    <cellStyle name="Normal 10 15 6 2 3" xfId="31586" xr:uid="{D704C486-A63C-40A1-A9CF-5DAF7F79F42F}"/>
    <cellStyle name="Normal 10 15 6 2 4" xfId="37070" xr:uid="{5CA1EED6-4B3D-4E1F-A6C6-E563D876C3B1}"/>
    <cellStyle name="Normal 10 15 6 3" xfId="23363" xr:uid="{9DF47C1C-EED7-4E9E-93FE-6DA2C3BFFA63}"/>
    <cellStyle name="Normal 10 15 6 4" xfId="28857" xr:uid="{253C7DDC-B9B6-4303-9DDC-8CE122C44EBB}"/>
    <cellStyle name="Normal 10 15 6 5" xfId="34341" xr:uid="{72503EAE-BB1A-4A25-8A5B-90002199995B}"/>
    <cellStyle name="Normal 10 16" xfId="6173" xr:uid="{C317D84B-35DC-4AE5-A56A-6E917FE1E306}"/>
    <cellStyle name="Normal 10 16 2" xfId="14562" xr:uid="{FB15C05B-D674-483D-9B9E-4C4D3D53FA8B}"/>
    <cellStyle name="Normal 10 16 2 2" xfId="21849" xr:uid="{B02D0CCD-0505-45A9-BB58-8588B2843F28}"/>
    <cellStyle name="Normal 10 16 2 2 2" xfId="27405" xr:uid="{086BAD6F-781B-4853-ABEF-B54E6A6C63BB}"/>
    <cellStyle name="Normal 10 16 2 2 3" xfId="32899" xr:uid="{CD1AD48A-9BE0-4DDD-A02A-14C27F0B9171}"/>
    <cellStyle name="Normal 10 16 2 2 4" xfId="38383" xr:uid="{D1712DDF-9398-45D3-AFD6-01DA64BA8F84}"/>
    <cellStyle name="Normal 10 16 2 3" xfId="24676" xr:uid="{2F67C08C-2BCE-4546-89EA-48FACEDA055E}"/>
    <cellStyle name="Normal 10 16 2 4" xfId="30170" xr:uid="{DBE56320-AA33-401F-A0B6-3706E74548CE}"/>
    <cellStyle name="Normal 10 16 2 5" xfId="35654" xr:uid="{FF663FBF-9919-46A2-AB6A-643377D59B57}"/>
    <cellStyle name="Normal 10 16 3" xfId="11542" xr:uid="{8664288F-AE58-43DF-A5F3-B20D72B096F4}"/>
    <cellStyle name="Normal 10 16 4" xfId="16777" xr:uid="{BDEF1640-C774-415B-8871-5399639E9F56}"/>
    <cellStyle name="Normal 10 16 5" xfId="19001" xr:uid="{4A7E8C2E-8715-449F-8F3A-F0A76C88B3AE}"/>
    <cellStyle name="Normal 10 16 6" xfId="9217" xr:uid="{4CBFC138-85FA-4DF0-8D4C-053F6BA9FCFB}"/>
    <cellStyle name="Normal 10 16 6 2" xfId="20537" xr:uid="{155C1E5B-150E-49F7-9156-52A9236F5DEA}"/>
    <cellStyle name="Normal 10 16 6 2 2" xfId="26093" xr:uid="{A3AF82F6-EBCC-4568-8120-4A321C495104}"/>
    <cellStyle name="Normal 10 16 6 2 3" xfId="31587" xr:uid="{15591B44-1E6E-4B7C-A775-5074241810DD}"/>
    <cellStyle name="Normal 10 16 6 2 4" xfId="37071" xr:uid="{B90512D5-E9EF-4E39-99C6-CFF292A927E8}"/>
    <cellStyle name="Normal 10 16 6 3" xfId="23364" xr:uid="{30A93F1C-F3AF-4C11-BA6D-8D60B2450A76}"/>
    <cellStyle name="Normal 10 16 6 4" xfId="28858" xr:uid="{F53A16D2-F909-41EC-A4C7-32C6A09B58E9}"/>
    <cellStyle name="Normal 10 16 6 5" xfId="34342" xr:uid="{0F20F52A-EE45-4C53-9C63-AD31CAB76604}"/>
    <cellStyle name="Normal 10 17" xfId="6174" xr:uid="{97D3D5A0-74EA-4685-B3D3-7DA7939A850C}"/>
    <cellStyle name="Normal 10 17 2" xfId="14563" xr:uid="{031C577F-39F6-4FC9-8F43-E01BF5CF8936}"/>
    <cellStyle name="Normal 10 17 2 2" xfId="21850" xr:uid="{655FEFD4-5ED6-41B8-A0EC-97B23600861E}"/>
    <cellStyle name="Normal 10 17 2 2 2" xfId="27406" xr:uid="{82E7E8C2-BC38-41EC-8CC4-A535C0D5A4B1}"/>
    <cellStyle name="Normal 10 17 2 2 3" xfId="32900" xr:uid="{D2AC483F-E6B2-425E-B563-D12CBABBF777}"/>
    <cellStyle name="Normal 10 17 2 2 4" xfId="38384" xr:uid="{945CDF22-52A9-42EB-9363-06ECBFB7DDC6}"/>
    <cellStyle name="Normal 10 17 2 3" xfId="24677" xr:uid="{5C1664F4-52F2-4F76-AB37-DC47B4B88278}"/>
    <cellStyle name="Normal 10 17 2 4" xfId="30171" xr:uid="{97C1D890-EDEB-4B2A-A770-43BFA51810D8}"/>
    <cellStyle name="Normal 10 17 2 5" xfId="35655" xr:uid="{D25B444B-235B-428F-8FD0-DA62C010E3E0}"/>
    <cellStyle name="Normal 10 17 3" xfId="11543" xr:uid="{684C3E01-6784-469A-BD35-536BE0871E1A}"/>
    <cellStyle name="Normal 10 17 4" xfId="16778" xr:uid="{164B83BC-D2D7-4251-98D1-0236E579D03B}"/>
    <cellStyle name="Normal 10 17 5" xfId="19002" xr:uid="{3694A258-ACAD-4179-8FAE-D139AC28E44F}"/>
    <cellStyle name="Normal 10 17 6" xfId="9218" xr:uid="{8A893DF2-9625-412A-B35B-D54ADE9D45E7}"/>
    <cellStyle name="Normal 10 17 6 2" xfId="20538" xr:uid="{1AA1A623-A0F4-419C-A980-E26F2CE8AEF7}"/>
    <cellStyle name="Normal 10 17 6 2 2" xfId="26094" xr:uid="{3178AE35-40E5-432E-92A9-A903E6F1A018}"/>
    <cellStyle name="Normal 10 17 6 2 3" xfId="31588" xr:uid="{ABF7CFAB-D2D6-41E4-82B6-23A0D98D518D}"/>
    <cellStyle name="Normal 10 17 6 2 4" xfId="37072" xr:uid="{CA7DB6AB-1EF6-4B1A-B8E2-210FCC4C8988}"/>
    <cellStyle name="Normal 10 17 6 3" xfId="23365" xr:uid="{0A9E8550-F280-40A0-B53F-29D26A6673B1}"/>
    <cellStyle name="Normal 10 17 6 4" xfId="28859" xr:uid="{ABA960C4-2B3E-42C4-9BC9-E5A0DEE0B7AE}"/>
    <cellStyle name="Normal 10 17 6 5" xfId="34343" xr:uid="{76975448-50FB-468B-AC4B-D203A7ABEA64}"/>
    <cellStyle name="Normal 10 18" xfId="6175" xr:uid="{B59AF140-EE33-4F8A-A15B-26533F6F340A}"/>
    <cellStyle name="Normal 10 18 2" xfId="14564" xr:uid="{DF5EE7F2-7266-47C9-ABC8-B9399C1E3E45}"/>
    <cellStyle name="Normal 10 18 2 2" xfId="21851" xr:uid="{1F77E968-6A26-4289-9D96-EF3C1FEAC0AC}"/>
    <cellStyle name="Normal 10 18 2 2 2" xfId="27407" xr:uid="{E1B0BB35-1CD2-4722-A036-60446D2C8DBB}"/>
    <cellStyle name="Normal 10 18 2 2 3" xfId="32901" xr:uid="{FF9DE2CC-C9C4-4C40-9D77-6C5E871C838C}"/>
    <cellStyle name="Normal 10 18 2 2 4" xfId="38385" xr:uid="{DFEDC2C9-FF56-4EE9-ADAC-882281D098BD}"/>
    <cellStyle name="Normal 10 18 2 3" xfId="24678" xr:uid="{3D97908D-6FF6-46A4-9EA5-94C25FF4B6E1}"/>
    <cellStyle name="Normal 10 18 2 4" xfId="30172" xr:uid="{E06AA6FA-D9E1-4C9C-AB03-93E73F1E68EE}"/>
    <cellStyle name="Normal 10 18 2 5" xfId="35656" xr:uid="{2665BEC6-7323-48D8-8AD5-6097C6FD5128}"/>
    <cellStyle name="Normal 10 18 3" xfId="11544" xr:uid="{6A9CA8C7-99E9-4553-BE1A-79ACB0DB4BA1}"/>
    <cellStyle name="Normal 10 18 4" xfId="16779" xr:uid="{622EFC83-83E1-490C-8731-838346E0A7F2}"/>
    <cellStyle name="Normal 10 18 5" xfId="19003" xr:uid="{A9010AC0-C516-4924-82BC-BBB63B187769}"/>
    <cellStyle name="Normal 10 18 6" xfId="9219" xr:uid="{8D8D33C8-2C12-40C4-B0BB-C84859B7A854}"/>
    <cellStyle name="Normal 10 18 6 2" xfId="20539" xr:uid="{F7331307-DBF4-411C-A910-D1FADD98C08E}"/>
    <cellStyle name="Normal 10 18 6 2 2" xfId="26095" xr:uid="{8B4EE70F-07A0-4BD3-99BF-6C5534B66A38}"/>
    <cellStyle name="Normal 10 18 6 2 3" xfId="31589" xr:uid="{7AC1DBF7-36EE-40BC-9494-0DE6C74C0977}"/>
    <cellStyle name="Normal 10 18 6 2 4" xfId="37073" xr:uid="{E618BD4E-DB62-4DF8-AD85-36E64EB1FA5E}"/>
    <cellStyle name="Normal 10 18 6 3" xfId="23366" xr:uid="{DDC33760-DB85-472C-982F-BDADD1A8E8CC}"/>
    <cellStyle name="Normal 10 18 6 4" xfId="28860" xr:uid="{1C731EF7-9806-4AEE-8CED-3E835D664208}"/>
    <cellStyle name="Normal 10 18 6 5" xfId="34344" xr:uid="{BD07EA13-4EDB-484E-933C-0008AB5FBFF1}"/>
    <cellStyle name="Normal 10 19" xfId="6176" xr:uid="{D3817533-AD71-4F66-86DC-06B9BCB7B407}"/>
    <cellStyle name="Normal 10 19 2" xfId="14565" xr:uid="{A37B4FBB-1C7D-416B-8482-9002915EDC06}"/>
    <cellStyle name="Normal 10 19 2 2" xfId="21852" xr:uid="{4AE1EA83-E124-4B99-BDC6-11A8279BF720}"/>
    <cellStyle name="Normal 10 19 2 2 2" xfId="27408" xr:uid="{35F1F17A-8FF8-4354-857E-2A7F14A646E7}"/>
    <cellStyle name="Normal 10 19 2 2 3" xfId="32902" xr:uid="{1DA06479-A4D3-46B8-ACB0-08AF70B1311B}"/>
    <cellStyle name="Normal 10 19 2 2 4" xfId="38386" xr:uid="{42C2C79F-F1A4-41D3-AE2D-9A3B00B81EFF}"/>
    <cellStyle name="Normal 10 19 2 3" xfId="24679" xr:uid="{27454B8E-0011-47A5-9154-158D0F438AC9}"/>
    <cellStyle name="Normal 10 19 2 4" xfId="30173" xr:uid="{CAE0EDD8-F078-4646-9CCA-4D21BEAEA1DF}"/>
    <cellStyle name="Normal 10 19 2 5" xfId="35657" xr:uid="{45FFC515-2C25-4FAD-9ACB-33C438A1FB48}"/>
    <cellStyle name="Normal 10 19 3" xfId="11545" xr:uid="{1C05A1F8-E679-4BD3-A10B-FC7572CE5BD1}"/>
    <cellStyle name="Normal 10 19 4" xfId="16780" xr:uid="{973C4401-54AB-4C96-8315-FD75314C6189}"/>
    <cellStyle name="Normal 10 19 5" xfId="19004" xr:uid="{D2E31A81-B8EB-4084-9F4B-678BA9D74E64}"/>
    <cellStyle name="Normal 10 19 6" xfId="9220" xr:uid="{1D094652-1A74-44FD-B249-21FFEF30103F}"/>
    <cellStyle name="Normal 10 19 6 2" xfId="20540" xr:uid="{5F298817-1556-4D34-B04E-6E2204432659}"/>
    <cellStyle name="Normal 10 19 6 2 2" xfId="26096" xr:uid="{156EF009-A2A6-4EB2-9E61-A5F92BBD0C94}"/>
    <cellStyle name="Normal 10 19 6 2 3" xfId="31590" xr:uid="{210176A3-EE9C-407D-BF44-FAAF043F38DF}"/>
    <cellStyle name="Normal 10 19 6 2 4" xfId="37074" xr:uid="{02BE5D4B-1953-4482-BAF7-A6908ECE0A13}"/>
    <cellStyle name="Normal 10 19 6 3" xfId="23367" xr:uid="{128D66FB-DF0C-46E6-A9A6-3D1124462EC1}"/>
    <cellStyle name="Normal 10 19 6 4" xfId="28861" xr:uid="{F1BA8E9C-F737-4938-A0B0-CC88458A858E}"/>
    <cellStyle name="Normal 10 19 6 5" xfId="34345" xr:uid="{03CF19D6-C47E-4CC7-9EBA-C250C9C7DFB9}"/>
    <cellStyle name="Normal 10 2" xfId="931" xr:uid="{A2D8FBA6-5608-4094-A791-FD7A1AACE557}"/>
    <cellStyle name="Normal 10 2 10" xfId="6177" xr:uid="{75908AE3-42CC-4425-BF19-225671349600}"/>
    <cellStyle name="Normal 10 2 2" xfId="6178" xr:uid="{C6351D34-F103-44BE-B809-5CBC00C6B52E}"/>
    <cellStyle name="Normal 10 2 2 2" xfId="14567" xr:uid="{4CF83313-4808-4CC1-9BEF-6A0C2C96B175}"/>
    <cellStyle name="Normal 10 2 2 2 2" xfId="21854" xr:uid="{5345A556-489D-43C1-9379-C2BB662EBD92}"/>
    <cellStyle name="Normal 10 2 2 2 2 2" xfId="27410" xr:uid="{6415DC7F-D8AA-483E-B70A-7D6D8D9B5C58}"/>
    <cellStyle name="Normal 10 2 2 2 2 3" xfId="32904" xr:uid="{E6186815-B2CB-4939-B86B-C296611D26C6}"/>
    <cellStyle name="Normal 10 2 2 2 2 4" xfId="38388" xr:uid="{14F8619D-1D3F-4467-A2AA-F20325205E76}"/>
    <cellStyle name="Normal 10 2 2 2 3" xfId="24681" xr:uid="{71B9D214-1835-41E6-837D-48BF3F1D39EC}"/>
    <cellStyle name="Normal 10 2 2 2 4" xfId="30175" xr:uid="{D9C102CE-AF22-4672-B708-AD612D842F6A}"/>
    <cellStyle name="Normal 10 2 2 2 4 2" xfId="40752" xr:uid="{BEB38938-9825-4675-BEB9-A8C6787E8450}"/>
    <cellStyle name="Normal 10 2 2 2 5" xfId="35659" xr:uid="{502BE836-5550-49CF-9CD9-407A3A29C027}"/>
    <cellStyle name="Normal 10 2 2 3" xfId="11547" xr:uid="{69ED8F5D-65F4-4C0E-A1A2-873F948A5C21}"/>
    <cellStyle name="Normal 10 2 2 4" xfId="16782" xr:uid="{E32AF52A-FA22-463A-B3CE-842F40E67B74}"/>
    <cellStyle name="Normal 10 2 2 5" xfId="19005" xr:uid="{30935510-9A06-46E5-AC8A-54D1454D1BE1}"/>
    <cellStyle name="Normal 10 2 2 6" xfId="9222" xr:uid="{0F2D1324-FFE5-489F-B32E-0F70439E0342}"/>
    <cellStyle name="Normal 10 2 2 6 2" xfId="20542" xr:uid="{388E7863-358E-44DB-B118-AC7A0DB1F632}"/>
    <cellStyle name="Normal 10 2 2 6 2 2" xfId="26098" xr:uid="{4D1838EE-815E-4F62-8CC6-C46E83FD634F}"/>
    <cellStyle name="Normal 10 2 2 6 2 3" xfId="31592" xr:uid="{E7EDCE7F-B301-400C-ACFB-17467CF4FB91}"/>
    <cellStyle name="Normal 10 2 2 6 2 4" xfId="37076" xr:uid="{F0A188D0-014B-44EA-AD47-3F0DEABA718A}"/>
    <cellStyle name="Normal 10 2 2 6 3" xfId="23369" xr:uid="{73D3C846-DAC2-43AE-83C6-7717D7EAA0A2}"/>
    <cellStyle name="Normal 10 2 2 6 4" xfId="28863" xr:uid="{56983E47-1697-4D21-9C69-A82FEB7F7F0D}"/>
    <cellStyle name="Normal 10 2 2 6 5" xfId="34347" xr:uid="{3E53594E-AC34-4F16-86DD-7F164A607181}"/>
    <cellStyle name="Normal 10 2 3" xfId="6179" xr:uid="{4C790DB1-1E16-4634-9FC4-77288A2F1339}"/>
    <cellStyle name="Normal 10 2 3 2" xfId="14568" xr:uid="{EE716A40-4338-49AF-90F0-F563895D1413}"/>
    <cellStyle name="Normal 10 2 3 2 2" xfId="21855" xr:uid="{1662B90A-4225-482F-91D5-0C3E889B11E4}"/>
    <cellStyle name="Normal 10 2 3 2 2 2" xfId="27411" xr:uid="{7FC0E074-EC03-47CD-A67B-C50BB3225F08}"/>
    <cellStyle name="Normal 10 2 3 2 2 3" xfId="32905" xr:uid="{E4F36FFD-9253-479F-A8AD-FE1DAFA1B414}"/>
    <cellStyle name="Normal 10 2 3 2 2 4" xfId="38389" xr:uid="{65C84AB9-5ADB-478E-AD32-8B9FE3AFFE01}"/>
    <cellStyle name="Normal 10 2 3 2 3" xfId="24682" xr:uid="{665097BF-2AB6-4B9A-94F1-F271673EFAF4}"/>
    <cellStyle name="Normal 10 2 3 2 4" xfId="30176" xr:uid="{C9C9101B-FB2A-4EB8-9364-13B7427FBEB5}"/>
    <cellStyle name="Normal 10 2 3 2 5" xfId="35660" xr:uid="{03413C38-C217-4234-B233-026694E37CFE}"/>
    <cellStyle name="Normal 10 2 3 3" xfId="11548" xr:uid="{727784D6-5DA5-4F1C-901E-540EEBCD7E79}"/>
    <cellStyle name="Normal 10 2 3 4" xfId="16783" xr:uid="{A9913AFD-2DA5-4E0B-878C-AEFDB5BBB496}"/>
    <cellStyle name="Normal 10 2 3 5" xfId="19006" xr:uid="{18F1B614-D42B-4F98-91B0-89755688C5A1}"/>
    <cellStyle name="Normal 10 2 3 6" xfId="9223" xr:uid="{B5B7266B-ABAF-4E34-A8B7-EC441179C4E5}"/>
    <cellStyle name="Normal 10 2 3 6 2" xfId="20543" xr:uid="{688C2884-413E-4063-A54C-B117996F791C}"/>
    <cellStyle name="Normal 10 2 3 6 2 2" xfId="26099" xr:uid="{1B48BFA5-4BED-44F6-B29E-BDB7F37AE76F}"/>
    <cellStyle name="Normal 10 2 3 6 2 3" xfId="31593" xr:uid="{7FB804FF-7A31-4E31-A57E-C4AD01AC090A}"/>
    <cellStyle name="Normal 10 2 3 6 2 4" xfId="37077" xr:uid="{4ACBB7AC-A649-4A3D-B58B-36494248030A}"/>
    <cellStyle name="Normal 10 2 3 6 3" xfId="23370" xr:uid="{E80D0C2D-9539-4037-86F7-A3570D20ED91}"/>
    <cellStyle name="Normal 10 2 3 6 4" xfId="28864" xr:uid="{C348F48A-7133-4BF0-91FC-89B205C4F350}"/>
    <cellStyle name="Normal 10 2 3 6 5" xfId="34348" xr:uid="{BC4E7330-211F-49AD-825C-C206F7998474}"/>
    <cellStyle name="Normal 10 2 4" xfId="6180" xr:uid="{1EE6BAF4-5F9E-4E14-A09F-BCAD606DA32E}"/>
    <cellStyle name="Normal 10 2 4 2" xfId="14569" xr:uid="{4F02A328-A88A-4EAE-AB8F-D34016F6DB73}"/>
    <cellStyle name="Normal 10 2 4 2 2" xfId="21856" xr:uid="{67D882A9-4F3C-4C93-97A9-4278DF7B25A2}"/>
    <cellStyle name="Normal 10 2 4 2 2 2" xfId="27412" xr:uid="{DA21EF3E-3470-4220-86D6-15E20C73F69F}"/>
    <cellStyle name="Normal 10 2 4 2 2 3" xfId="32906" xr:uid="{DBD13014-475B-4BF0-9EB3-311AC3D47D5C}"/>
    <cellStyle name="Normal 10 2 4 2 2 4" xfId="38390" xr:uid="{84731DA2-CC1B-4B86-AE62-EC02F3DC378E}"/>
    <cellStyle name="Normal 10 2 4 2 3" xfId="24683" xr:uid="{F751B11E-3F07-49CE-A40F-D43E7D4D83BC}"/>
    <cellStyle name="Normal 10 2 4 2 4" xfId="30177" xr:uid="{5445868D-8B4A-4981-A499-ED73B31FA043}"/>
    <cellStyle name="Normal 10 2 4 2 5" xfId="35661" xr:uid="{E230423E-8691-4C21-8E8B-8834AB9E210D}"/>
    <cellStyle name="Normal 10 2 4 3" xfId="11549" xr:uid="{B4F6D5AE-84F7-4E79-8A2F-E1D11C773EA9}"/>
    <cellStyle name="Normal 10 2 4 4" xfId="16784" xr:uid="{CC553695-1332-48BA-9F99-16C41707C1BF}"/>
    <cellStyle name="Normal 10 2 4 5" xfId="19007" xr:uid="{4740B69C-DD0D-44D3-A661-5BA153218EA5}"/>
    <cellStyle name="Normal 10 2 4 6" xfId="9224" xr:uid="{50C756D6-CB5D-48AD-A1D1-6DC4408601DA}"/>
    <cellStyle name="Normal 10 2 4 6 2" xfId="20544" xr:uid="{88213D27-D2B9-4D4D-9E6D-D500F8665600}"/>
    <cellStyle name="Normal 10 2 4 6 2 2" xfId="26100" xr:uid="{6099E074-7C6A-4E37-AF19-5955903E1218}"/>
    <cellStyle name="Normal 10 2 4 6 2 3" xfId="31594" xr:uid="{72BE56DE-3B2E-4F95-899C-6CE807AA5D2D}"/>
    <cellStyle name="Normal 10 2 4 6 2 4" xfId="37078" xr:uid="{A7E6B4CE-A76C-4654-9D8D-1089EC9E8211}"/>
    <cellStyle name="Normal 10 2 4 6 3" xfId="23371" xr:uid="{23C386E8-75E4-42BC-BD5B-E7EEEDC9EF97}"/>
    <cellStyle name="Normal 10 2 4 6 4" xfId="28865" xr:uid="{9A355F92-58E2-4B87-A4D5-9F87ACB79468}"/>
    <cellStyle name="Normal 10 2 4 6 5" xfId="34349" xr:uid="{A3054A27-8168-403E-8614-25515A0F397B}"/>
    <cellStyle name="Normal 10 2 5" xfId="6181" xr:uid="{8913C987-8A34-4198-9C11-EAC0CDCEF1A8}"/>
    <cellStyle name="Normal 10 2 5 2" xfId="14570" xr:uid="{2DBBBE79-CBCB-4DFF-8260-9109AEAB803B}"/>
    <cellStyle name="Normal 10 2 5 2 2" xfId="21857" xr:uid="{F18647CA-D180-4CD3-BBCD-C45798311BB1}"/>
    <cellStyle name="Normal 10 2 5 2 2 2" xfId="27413" xr:uid="{77EA6BDF-82DC-414A-8DB7-4A0E5B9DBD8C}"/>
    <cellStyle name="Normal 10 2 5 2 2 3" xfId="32907" xr:uid="{F5CBC33A-2D60-4230-8607-276E24758429}"/>
    <cellStyle name="Normal 10 2 5 2 2 4" xfId="38391" xr:uid="{832FA273-B619-4215-87B1-06764BB95F59}"/>
    <cellStyle name="Normal 10 2 5 2 3" xfId="24684" xr:uid="{8CB33187-BED7-42F6-B2E1-95186BE96A86}"/>
    <cellStyle name="Normal 10 2 5 2 4" xfId="30178" xr:uid="{CE3DE82C-1D20-4392-9453-8784309D060C}"/>
    <cellStyle name="Normal 10 2 5 2 5" xfId="35662" xr:uid="{9E3DC2BA-CDE1-438D-ABC8-ECD1F9E562BE}"/>
    <cellStyle name="Normal 10 2 5 3" xfId="12682" xr:uid="{E8EBDE1E-178E-4B10-9814-B1B02E4E9446}"/>
    <cellStyle name="Normal 10 2 5 4" xfId="9225" xr:uid="{004209E0-B2F5-4520-B903-64720D88A44C}"/>
    <cellStyle name="Normal 10 2 5 4 2" xfId="20545" xr:uid="{3D1BD020-C88B-49C4-B575-4C9A4848755D}"/>
    <cellStyle name="Normal 10 2 5 4 2 2" xfId="26101" xr:uid="{2EAAA32C-429D-4D5C-9E14-17D14437D535}"/>
    <cellStyle name="Normal 10 2 5 4 2 3" xfId="31595" xr:uid="{4F3595ED-E2D7-4EB0-B786-FF69BA43F197}"/>
    <cellStyle name="Normal 10 2 5 4 2 4" xfId="37079" xr:uid="{6C669212-4908-47AD-B21F-0A869185A071}"/>
    <cellStyle name="Normal 10 2 5 4 3" xfId="23372" xr:uid="{A8A52834-BBC3-42A9-BAF5-47EF7CF0C8C0}"/>
    <cellStyle name="Normal 10 2 5 4 4" xfId="28866" xr:uid="{FE41B0A0-CF18-4408-AF9B-71DF54798452}"/>
    <cellStyle name="Normal 10 2 5 4 5" xfId="34350" xr:uid="{FF480A76-A597-4B34-99FB-CA1269D3F768}"/>
    <cellStyle name="Normal 10 2 6" xfId="14566" xr:uid="{06F4C101-7830-49A1-9EEF-A03FDA41AF7D}"/>
    <cellStyle name="Normal 10 2 6 2" xfId="21853" xr:uid="{7FEF1DE7-1013-4C53-B176-1AF9334DB38C}"/>
    <cellStyle name="Normal 10 2 6 2 2" xfId="27409" xr:uid="{4B2EE884-8177-4743-92FC-40D5B4EC77E3}"/>
    <cellStyle name="Normal 10 2 6 2 3" xfId="32903" xr:uid="{469881A1-0142-4921-BA5E-4E5391B53C1F}"/>
    <cellStyle name="Normal 10 2 6 2 4" xfId="38387" xr:uid="{67E8429A-3DC8-4708-9634-D3BDA96DB59B}"/>
    <cellStyle name="Normal 10 2 6 3" xfId="24680" xr:uid="{56225917-D406-4E0B-A066-3A21BFFDE5B4}"/>
    <cellStyle name="Normal 10 2 6 4" xfId="30174" xr:uid="{261F595A-17F8-4143-A19A-A9B9BB697BBD}"/>
    <cellStyle name="Normal 10 2 6 5" xfId="35658" xr:uid="{97171252-C88B-4BBE-96E1-8C35219802F0}"/>
    <cellStyle name="Normal 10 2 7" xfId="11546" xr:uid="{1B6693AA-F706-47EE-AF46-1A21F2352F50}"/>
    <cellStyle name="Normal 10 2 8" xfId="16781" xr:uid="{E36EC7E1-C896-4FBC-9C14-CD82E8C2034C}"/>
    <cellStyle name="Normal 10 2 9" xfId="9221" xr:uid="{921D1100-AB7D-4810-A703-FBF05AFB69D9}"/>
    <cellStyle name="Normal 10 2 9 2" xfId="20541" xr:uid="{82C6124B-3C76-4AFB-B18C-6C441FF64841}"/>
    <cellStyle name="Normal 10 2 9 2 2" xfId="26097" xr:uid="{05B03C76-7D95-460B-9E47-48EA5CE87F40}"/>
    <cellStyle name="Normal 10 2 9 2 3" xfId="31591" xr:uid="{4AB61F16-38C2-4421-90B5-B029D4CD1786}"/>
    <cellStyle name="Normal 10 2 9 2 4" xfId="37075" xr:uid="{65961D2D-4EA6-4DD8-A5DA-89C260650BA7}"/>
    <cellStyle name="Normal 10 2 9 3" xfId="23368" xr:uid="{71F639A1-6A61-4252-896B-93858B6581AD}"/>
    <cellStyle name="Normal 10 2 9 4" xfId="28862" xr:uid="{0DC2DDA6-BB9E-4B13-AC15-BD4D657B071C}"/>
    <cellStyle name="Normal 10 2 9 5" xfId="34346" xr:uid="{C878172F-3A27-45FD-BA30-7AFC407657C2}"/>
    <cellStyle name="Normal 10 20" xfId="6182" xr:uid="{C4B0D321-55CB-432E-8534-3A2A8A7DDC4D}"/>
    <cellStyle name="Normal 10 20 2" xfId="14571" xr:uid="{AD0A3B28-5566-40D2-95B1-AF3E1BEC224A}"/>
    <cellStyle name="Normal 10 20 2 2" xfId="21858" xr:uid="{D0B8A16B-27BA-42BF-B4D1-E020E67BABD9}"/>
    <cellStyle name="Normal 10 20 2 2 2" xfId="27414" xr:uid="{FA61A6F9-186B-4417-9DB5-6538D0B63570}"/>
    <cellStyle name="Normal 10 20 2 2 3" xfId="32908" xr:uid="{E38B4042-2557-49BD-90EE-D2248FEBA8AE}"/>
    <cellStyle name="Normal 10 20 2 2 4" xfId="38392" xr:uid="{04F71C61-25B7-4915-B914-69EF73BC47E1}"/>
    <cellStyle name="Normal 10 20 2 3" xfId="24685" xr:uid="{F0475D2F-0628-4832-80AD-57AAC94D521D}"/>
    <cellStyle name="Normal 10 20 2 4" xfId="30179" xr:uid="{2B21636D-A753-4E22-987C-9D76123621FC}"/>
    <cellStyle name="Normal 10 20 2 5" xfId="35663" xr:uid="{D4D57004-80CB-4DFF-A53F-F892D41DA81E}"/>
    <cellStyle name="Normal 10 20 3" xfId="11550" xr:uid="{5E4B9E0F-78B6-4952-B55B-3DAC0C261AD3}"/>
    <cellStyle name="Normal 10 20 4" xfId="16785" xr:uid="{D4ADA0DC-AAE9-4855-B389-8B7960627ED3}"/>
    <cellStyle name="Normal 10 20 5" xfId="19008" xr:uid="{F7140BBB-6DC1-4A66-970A-935162F45196}"/>
    <cellStyle name="Normal 10 20 6" xfId="9226" xr:uid="{6315568E-B7D8-4AB2-A4DE-E879A6DEB936}"/>
    <cellStyle name="Normal 10 20 6 2" xfId="20546" xr:uid="{982959FE-C118-4E8C-B508-3A045C293119}"/>
    <cellStyle name="Normal 10 20 6 2 2" xfId="26102" xr:uid="{71F8E91F-40DC-4A6B-AC3C-8A07FFCA6E90}"/>
    <cellStyle name="Normal 10 20 6 2 3" xfId="31596" xr:uid="{5D2401FC-14A8-4983-9CB5-54B9B0010252}"/>
    <cellStyle name="Normal 10 20 6 2 4" xfId="37080" xr:uid="{7CB29A07-1301-4F57-8781-C60EAEA89F57}"/>
    <cellStyle name="Normal 10 20 6 3" xfId="23373" xr:uid="{9EA76C86-88B8-40B5-BDB9-135361951007}"/>
    <cellStyle name="Normal 10 20 6 4" xfId="28867" xr:uid="{CA3FBA8B-20A2-4E9A-BBF9-98DE700A1944}"/>
    <cellStyle name="Normal 10 20 6 5" xfId="34351" xr:uid="{014BB8C9-9807-4945-91F0-5B9D08507EFD}"/>
    <cellStyle name="Normal 10 21" xfId="6183" xr:uid="{C40E7D3E-1DD3-458A-A4E2-92560164C179}"/>
    <cellStyle name="Normal 10 21 2" xfId="14572" xr:uid="{2AF5E976-F332-42D8-A34D-576D5AE427FF}"/>
    <cellStyle name="Normal 10 21 2 2" xfId="21859" xr:uid="{743957BD-440C-4111-BBB6-4D610592AEC9}"/>
    <cellStyle name="Normal 10 21 2 2 2" xfId="27415" xr:uid="{51C0526F-3B7E-4236-836E-4FE7DFCA3CA9}"/>
    <cellStyle name="Normal 10 21 2 2 3" xfId="32909" xr:uid="{62C25676-C619-4ED3-B89E-D17F20534D47}"/>
    <cellStyle name="Normal 10 21 2 2 4" xfId="38393" xr:uid="{A43F257F-BC47-4D2E-AA6F-8F63228ED647}"/>
    <cellStyle name="Normal 10 21 2 3" xfId="24686" xr:uid="{246C9E68-758E-479A-945F-76455951C471}"/>
    <cellStyle name="Normal 10 21 2 4" xfId="30180" xr:uid="{E91D80A0-72F0-4C87-B49E-51901CD79DD2}"/>
    <cellStyle name="Normal 10 21 2 5" xfId="35664" xr:uid="{3564B28E-F782-4112-B457-6730A6075B8E}"/>
    <cellStyle name="Normal 10 21 3" xfId="11551" xr:uid="{14403736-A336-42C9-BE2F-1F2808069C38}"/>
    <cellStyle name="Normal 10 21 4" xfId="16786" xr:uid="{99A13A6A-9EA6-46AF-8217-E5E043C0D926}"/>
    <cellStyle name="Normal 10 21 5" xfId="19009" xr:uid="{F1784A1B-E0B5-4B17-B4B1-D7CE8DD813B8}"/>
    <cellStyle name="Normal 10 21 6" xfId="9227" xr:uid="{26D1A801-B5C4-4016-B0A3-157CB22F6169}"/>
    <cellStyle name="Normal 10 21 6 2" xfId="20547" xr:uid="{2F02E661-5E43-48BC-BEF0-2FF72EC4EB5A}"/>
    <cellStyle name="Normal 10 21 6 2 2" xfId="26103" xr:uid="{E12C9833-2DE3-429F-A757-0122240A7312}"/>
    <cellStyle name="Normal 10 21 6 2 3" xfId="31597" xr:uid="{35A8720E-D860-48BF-B6C5-DC23D38C6F91}"/>
    <cellStyle name="Normal 10 21 6 2 4" xfId="37081" xr:uid="{7154F822-FA8F-4DA0-B9E4-2EF733BEC16E}"/>
    <cellStyle name="Normal 10 21 6 3" xfId="23374" xr:uid="{0B6EF060-3C7D-4B05-BC12-817289E9A226}"/>
    <cellStyle name="Normal 10 21 6 4" xfId="28868" xr:uid="{D651E222-D8A5-436B-BFC2-7ECD4D79737D}"/>
    <cellStyle name="Normal 10 21 6 5" xfId="34352" xr:uid="{D94C94C4-FA52-45C4-BFFE-70B531F5B364}"/>
    <cellStyle name="Normal 10 22" xfId="6184" xr:uid="{F240C19C-1598-4E58-8FAB-AAF7096D90F8}"/>
    <cellStyle name="Normal 10 22 2" xfId="14573" xr:uid="{2EABA706-1C7F-4811-8C56-CBE3FE273E17}"/>
    <cellStyle name="Normal 10 22 2 2" xfId="21860" xr:uid="{9E6152CE-5B67-4D35-9080-9119A730B57D}"/>
    <cellStyle name="Normal 10 22 2 2 2" xfId="27416" xr:uid="{C3CEF4A7-B340-4D24-BE47-D052D065FD7F}"/>
    <cellStyle name="Normal 10 22 2 2 3" xfId="32910" xr:uid="{E3BAF10F-666F-4586-803C-C8A837F7E46A}"/>
    <cellStyle name="Normal 10 22 2 2 4" xfId="38394" xr:uid="{ADD59200-5FC7-4C53-A155-D15D75B1E0F7}"/>
    <cellStyle name="Normal 10 22 2 3" xfId="24687" xr:uid="{B82F144C-D7B7-4833-B250-C02E6147CFCD}"/>
    <cellStyle name="Normal 10 22 2 4" xfId="30181" xr:uid="{7ADD67C6-9C9E-47A8-8160-8B5DF3554142}"/>
    <cellStyle name="Normal 10 22 2 5" xfId="35665" xr:uid="{F9099BFE-6EEF-4DD8-B7DF-F34DC7AE7FDD}"/>
    <cellStyle name="Normal 10 22 3" xfId="11552" xr:uid="{95AF77C3-E3BB-499C-9B9F-6E11A7EEDA92}"/>
    <cellStyle name="Normal 10 22 4" xfId="16787" xr:uid="{86130360-47EC-4958-9068-55A5465893CF}"/>
    <cellStyle name="Normal 10 22 5" xfId="19010" xr:uid="{9C535A2E-F44A-44F4-B008-82F76FD535BB}"/>
    <cellStyle name="Normal 10 22 6" xfId="9228" xr:uid="{347947BA-B8A3-4E6C-A1A0-FBBB606EF530}"/>
    <cellStyle name="Normal 10 22 6 2" xfId="20548" xr:uid="{C286839A-FCCF-4E05-9F06-C449D9A64369}"/>
    <cellStyle name="Normal 10 22 6 2 2" xfId="26104" xr:uid="{C580E9D7-B267-494B-9405-99C664207175}"/>
    <cellStyle name="Normal 10 22 6 2 3" xfId="31598" xr:uid="{3D0086F6-A18B-4712-9795-31D870F6A30D}"/>
    <cellStyle name="Normal 10 22 6 2 4" xfId="37082" xr:uid="{7D33E0A8-98A2-41C2-881A-51DBABA683F6}"/>
    <cellStyle name="Normal 10 22 6 3" xfId="23375" xr:uid="{CF8F9114-BA59-4B06-998A-7DFED1F0C286}"/>
    <cellStyle name="Normal 10 22 6 4" xfId="28869" xr:uid="{290CB201-F1E1-41AD-A897-06C4EB4AAD69}"/>
    <cellStyle name="Normal 10 22 6 5" xfId="34353" xr:uid="{515BDF0B-EAC9-4AD7-A470-B3B8A293D45A}"/>
    <cellStyle name="Normal 10 23" xfId="6185" xr:uid="{DA78DE55-F3F7-4FD2-A834-662D2097B954}"/>
    <cellStyle name="Normal 10 23 2" xfId="14574" xr:uid="{C89C196B-AB51-4CCA-9ED2-B1FD496B9489}"/>
    <cellStyle name="Normal 10 23 2 2" xfId="21861" xr:uid="{B1033F68-01FA-4255-95DD-83710DEC5708}"/>
    <cellStyle name="Normal 10 23 2 2 2" xfId="27417" xr:uid="{B2D96A10-6D4B-45D4-B73F-988CB1BF922D}"/>
    <cellStyle name="Normal 10 23 2 2 3" xfId="32911" xr:uid="{9BF3F16E-BFE1-499C-B530-B209E91C0EC2}"/>
    <cellStyle name="Normal 10 23 2 2 4" xfId="38395" xr:uid="{98338CDF-5174-42E2-9528-28AFDEA4AFCF}"/>
    <cellStyle name="Normal 10 23 2 3" xfId="24688" xr:uid="{4E4AB97F-7C33-424A-8098-53660D6140E1}"/>
    <cellStyle name="Normal 10 23 2 4" xfId="30182" xr:uid="{5A6EB126-77F8-42DE-A6BA-1974BC8F5FA8}"/>
    <cellStyle name="Normal 10 23 2 5" xfId="35666" xr:uid="{3B406179-FAA5-4879-8759-0BE4BB8DC925}"/>
    <cellStyle name="Normal 10 23 3" xfId="11553" xr:uid="{E199742E-3BA3-49A7-BC5F-B4B1C84A353C}"/>
    <cellStyle name="Normal 10 23 4" xfId="16788" xr:uid="{98297EEC-02BA-4DA5-9418-705FC28D9EB1}"/>
    <cellStyle name="Normal 10 23 5" xfId="19011" xr:uid="{2D5192F9-8145-4788-BD40-B0575EB5459B}"/>
    <cellStyle name="Normal 10 23 6" xfId="9229" xr:uid="{6624D8AC-1953-4409-89A6-9A0CD7DDAA5C}"/>
    <cellStyle name="Normal 10 23 6 2" xfId="20549" xr:uid="{45ED6CDA-49D6-494E-9824-543C2C0BF4E6}"/>
    <cellStyle name="Normal 10 23 6 2 2" xfId="26105" xr:uid="{5AF054E0-01E5-4A5F-9CAC-5FB8B1B52DEB}"/>
    <cellStyle name="Normal 10 23 6 2 3" xfId="31599" xr:uid="{4DBFF875-7A0B-46CE-80F8-240148EDD465}"/>
    <cellStyle name="Normal 10 23 6 2 4" xfId="37083" xr:uid="{2FF48218-D2BF-4122-954B-1C1F94C2E977}"/>
    <cellStyle name="Normal 10 23 6 3" xfId="23376" xr:uid="{6613F6CB-8647-4206-B1A1-1B52C261A2BC}"/>
    <cellStyle name="Normal 10 23 6 4" xfId="28870" xr:uid="{E234D525-E972-4EAF-B815-D85502E2F02A}"/>
    <cellStyle name="Normal 10 23 6 5" xfId="34354" xr:uid="{9D0BFEAA-07E9-45EC-9610-D817338A98D6}"/>
    <cellStyle name="Normal 10 24" xfId="6186" xr:uid="{0AAC6A0F-4BF7-4D16-BA04-3E98A9D8964A}"/>
    <cellStyle name="Normal 10 24 2" xfId="14575" xr:uid="{D64598EA-8B03-407A-9A0D-DD4E4A6D905B}"/>
    <cellStyle name="Normal 10 24 2 2" xfId="21862" xr:uid="{13D197BA-2084-4827-A083-CF00118DC5A1}"/>
    <cellStyle name="Normal 10 24 2 2 2" xfId="27418" xr:uid="{7436D71B-E914-429B-8487-B65E466DC144}"/>
    <cellStyle name="Normal 10 24 2 2 3" xfId="32912" xr:uid="{0A2DF094-CA84-48D8-AFE4-D7EB7D685C54}"/>
    <cellStyle name="Normal 10 24 2 2 4" xfId="38396" xr:uid="{8465BE29-4227-45B2-A29E-14BEE1EE2355}"/>
    <cellStyle name="Normal 10 24 2 3" xfId="24689" xr:uid="{30982221-247C-4629-AE0A-FD6B06362DD7}"/>
    <cellStyle name="Normal 10 24 2 4" xfId="30183" xr:uid="{ED6D9C54-0280-4067-94E2-2F578E1B394F}"/>
    <cellStyle name="Normal 10 24 2 5" xfId="35667" xr:uid="{E7CF59E4-D26D-4B5E-B215-B668128B9114}"/>
    <cellStyle name="Normal 10 24 3" xfId="11554" xr:uid="{BA457288-9756-45D4-A39E-4507FE0D3705}"/>
    <cellStyle name="Normal 10 24 4" xfId="16789" xr:uid="{C3A12218-822E-4355-B6D5-D6B0BAE07E54}"/>
    <cellStyle name="Normal 10 24 5" xfId="19012" xr:uid="{57118782-C892-4F00-AE28-79AAC4F0D9C6}"/>
    <cellStyle name="Normal 10 24 6" xfId="9230" xr:uid="{D4EB08BB-F7C4-4AEB-8B50-DEEACAB84CCB}"/>
    <cellStyle name="Normal 10 24 6 2" xfId="20550" xr:uid="{F8CBEC70-441A-4173-815B-48AAA3230B6A}"/>
    <cellStyle name="Normal 10 24 6 2 2" xfId="26106" xr:uid="{83342225-2478-4DF7-B920-42F7C06FE4EA}"/>
    <cellStyle name="Normal 10 24 6 2 3" xfId="31600" xr:uid="{4F7F7456-9D3A-420A-9AB6-4F6FF4820C6A}"/>
    <cellStyle name="Normal 10 24 6 2 4" xfId="37084" xr:uid="{CDBAC746-A68B-418A-8606-654C8C54CE1B}"/>
    <cellStyle name="Normal 10 24 6 3" xfId="23377" xr:uid="{953161AD-8E26-4A8B-A8C4-0A8B3D18A053}"/>
    <cellStyle name="Normal 10 24 6 4" xfId="28871" xr:uid="{479C6A55-F5AC-43A5-87BB-DDB2D507C2ED}"/>
    <cellStyle name="Normal 10 24 6 5" xfId="34355" xr:uid="{A49AD773-1D64-4B96-BB2D-0857DD29CA8D}"/>
    <cellStyle name="Normal 10 25" xfId="6187" xr:uid="{941EB424-9242-49BE-A17C-99507CEE20EB}"/>
    <cellStyle name="Normal 10 25 2" xfId="14576" xr:uid="{6436BABA-5D46-455C-9B08-68A9C5A4EAB0}"/>
    <cellStyle name="Normal 10 25 2 2" xfId="21863" xr:uid="{2ADB77BD-9F3F-4680-8777-6A7C73741B69}"/>
    <cellStyle name="Normal 10 25 2 2 2" xfId="27419" xr:uid="{2DFDA4B8-55E4-4FF4-B676-3946FAA267FD}"/>
    <cellStyle name="Normal 10 25 2 2 3" xfId="32913" xr:uid="{F3EF6EE3-4056-41CE-AEEC-2F28A8EF4A56}"/>
    <cellStyle name="Normal 10 25 2 2 4" xfId="38397" xr:uid="{5DEF6B59-2931-42F7-8FC7-4215622E4181}"/>
    <cellStyle name="Normal 10 25 2 3" xfId="24690" xr:uid="{77E1CBDC-0F90-4FDE-A29A-FAFF29332297}"/>
    <cellStyle name="Normal 10 25 2 4" xfId="30184" xr:uid="{63CD98EF-F204-4C60-9A6E-E065E786F069}"/>
    <cellStyle name="Normal 10 25 2 5" xfId="35668" xr:uid="{1D5BA0AC-5A14-4ADD-A44E-278245754064}"/>
    <cellStyle name="Normal 10 25 3" xfId="11555" xr:uid="{9805B9F6-9452-481B-811C-FB69A18475FF}"/>
    <cellStyle name="Normal 10 25 4" xfId="16790" xr:uid="{3340DE29-F52F-43F2-93E2-C53872445409}"/>
    <cellStyle name="Normal 10 25 5" xfId="19013" xr:uid="{A9331873-886E-4028-868E-00D4828AEA49}"/>
    <cellStyle name="Normal 10 25 6" xfId="9231" xr:uid="{6DB1192F-4986-4D6A-A7BC-67D2A79DF1B8}"/>
    <cellStyle name="Normal 10 25 6 2" xfId="20551" xr:uid="{10083A14-657E-414F-A9D7-204B7294561E}"/>
    <cellStyle name="Normal 10 25 6 2 2" xfId="26107" xr:uid="{741C5916-F46A-4362-B5E6-53E8084A6893}"/>
    <cellStyle name="Normal 10 25 6 2 3" xfId="31601" xr:uid="{71E61363-E285-46D5-AC0C-E2A58FA84728}"/>
    <cellStyle name="Normal 10 25 6 2 4" xfId="37085" xr:uid="{C088B7E7-A8E1-4E96-98F6-26E52A2CAD08}"/>
    <cellStyle name="Normal 10 25 6 3" xfId="23378" xr:uid="{62888BA9-D40E-4FED-8D61-0DB4DCFD5BB5}"/>
    <cellStyle name="Normal 10 25 6 4" xfId="28872" xr:uid="{88BC3093-0639-4026-83F5-A6ADC3341776}"/>
    <cellStyle name="Normal 10 25 6 5" xfId="34356" xr:uid="{25F8062F-DD63-42EB-BA26-8988B765D74C}"/>
    <cellStyle name="Normal 10 26" xfId="6188" xr:uid="{2EA9C964-C7A9-4D73-AFE2-901B08244766}"/>
    <cellStyle name="Normal 10 26 2" xfId="14577" xr:uid="{C8FF1C0C-D4EB-4317-AE5F-92EC2ACB27E6}"/>
    <cellStyle name="Normal 10 26 2 2" xfId="21864" xr:uid="{9C784B5B-18B5-41A6-A406-83057B3E8DE6}"/>
    <cellStyle name="Normal 10 26 2 2 2" xfId="27420" xr:uid="{CB36D36F-30E6-4447-A7D9-E509E8C6D25B}"/>
    <cellStyle name="Normal 10 26 2 2 3" xfId="32914" xr:uid="{0A0B82F1-8D22-457F-9D1D-D043316AA9AB}"/>
    <cellStyle name="Normal 10 26 2 2 4" xfId="38398" xr:uid="{217555FE-9E5E-419D-9408-794E48F79C83}"/>
    <cellStyle name="Normal 10 26 2 3" xfId="24691" xr:uid="{C608F368-7C46-4C75-A0A4-086CBA0A0520}"/>
    <cellStyle name="Normal 10 26 2 4" xfId="30185" xr:uid="{C5D863C4-526A-4CD8-A2DE-CB75584F172B}"/>
    <cellStyle name="Normal 10 26 2 5" xfId="35669" xr:uid="{E50A1420-65F9-43A2-A26F-2C41959188B7}"/>
    <cellStyle name="Normal 10 26 3" xfId="11556" xr:uid="{BEE86FC9-8DF4-4BF8-A52E-792AF71EAC71}"/>
    <cellStyle name="Normal 10 26 4" xfId="16791" xr:uid="{374998EF-E6A5-4369-8ECE-128B11CC47BD}"/>
    <cellStyle name="Normal 10 26 5" xfId="19014" xr:uid="{50B6B376-00A6-40E1-AE05-7538E9FADFE0}"/>
    <cellStyle name="Normal 10 26 6" xfId="9232" xr:uid="{A2CDABCA-6A85-4A4A-8B05-1212B2FAEA83}"/>
    <cellStyle name="Normal 10 26 6 2" xfId="20552" xr:uid="{C7A36A88-66A5-40C3-9E9E-D4438B46E2C1}"/>
    <cellStyle name="Normal 10 26 6 2 2" xfId="26108" xr:uid="{B3FCC2D1-167B-4327-AD48-269A06002DF1}"/>
    <cellStyle name="Normal 10 26 6 2 3" xfId="31602" xr:uid="{71F397B2-929C-4ED6-BC8A-A8F67337CB6B}"/>
    <cellStyle name="Normal 10 26 6 2 4" xfId="37086" xr:uid="{8848ECD3-DD10-457C-85F3-A978D89C3C1B}"/>
    <cellStyle name="Normal 10 26 6 3" xfId="23379" xr:uid="{1DF0C00E-98BF-4307-9FDB-4CB26FEB6A02}"/>
    <cellStyle name="Normal 10 26 6 4" xfId="28873" xr:uid="{8E9A082E-FC73-45AE-8974-A8A0B8CAF865}"/>
    <cellStyle name="Normal 10 26 6 5" xfId="34357" xr:uid="{EDCF017B-23D2-4D9B-BE84-7BA19AF9A7E5}"/>
    <cellStyle name="Normal 10 27" xfId="6189" xr:uid="{D2EA177C-E9D0-4F41-A13D-FBE9A9BC44B0}"/>
    <cellStyle name="Normal 10 27 2" xfId="14578" xr:uid="{C303A988-6C59-4105-9ECA-2DD3C4043FE8}"/>
    <cellStyle name="Normal 10 27 2 2" xfId="21865" xr:uid="{890C48C7-EA6C-4CC1-B9CE-5300B36CA0E2}"/>
    <cellStyle name="Normal 10 27 2 2 2" xfId="27421" xr:uid="{66EF895B-E6BB-431D-9377-34FCD926CC6B}"/>
    <cellStyle name="Normal 10 27 2 2 3" xfId="32915" xr:uid="{1DD548B0-486E-41A0-911D-2B545AC0DC3D}"/>
    <cellStyle name="Normal 10 27 2 2 4" xfId="38399" xr:uid="{04A6BB3A-1CEE-4BAF-B3EF-397D277D27E2}"/>
    <cellStyle name="Normal 10 27 2 3" xfId="24692" xr:uid="{A82DE8A7-C8B8-4D6C-9731-1F8A833AC7EE}"/>
    <cellStyle name="Normal 10 27 2 4" xfId="30186" xr:uid="{8C5403C1-AB1B-4D3C-BCAC-C201573B352E}"/>
    <cellStyle name="Normal 10 27 2 5" xfId="35670" xr:uid="{F8E70853-1C92-4E10-BF08-3DA92F3C3B87}"/>
    <cellStyle name="Normal 10 27 3" xfId="11557" xr:uid="{267D9E0E-832B-4EF7-816B-AC436514F537}"/>
    <cellStyle name="Normal 10 27 4" xfId="16792" xr:uid="{B3F0C8B4-D597-4CBC-B3AD-5647D6DFCD74}"/>
    <cellStyle name="Normal 10 27 5" xfId="19015" xr:uid="{0B6ECEEE-C38C-4958-9052-A38B46C68183}"/>
    <cellStyle name="Normal 10 27 6" xfId="9233" xr:uid="{457E0B61-975D-4412-830B-968980177CBF}"/>
    <cellStyle name="Normal 10 27 6 2" xfId="20553" xr:uid="{EF900D9E-A3A1-4DD3-BC39-B3C239C30D15}"/>
    <cellStyle name="Normal 10 27 6 2 2" xfId="26109" xr:uid="{85A624FD-B00D-4452-90D9-A8A99726B0AA}"/>
    <cellStyle name="Normal 10 27 6 2 3" xfId="31603" xr:uid="{81652E97-C0E9-4E0C-9AAC-5E1D388E89CC}"/>
    <cellStyle name="Normal 10 27 6 2 4" xfId="37087" xr:uid="{16B54319-7620-498C-BBB4-D2E8842D2A79}"/>
    <cellStyle name="Normal 10 27 6 3" xfId="23380" xr:uid="{9A17E275-E6B3-4AC0-809D-912E033E1276}"/>
    <cellStyle name="Normal 10 27 6 4" xfId="28874" xr:uid="{10D19496-5B8F-4DF3-8A04-F9AA0C29A3DD}"/>
    <cellStyle name="Normal 10 27 6 5" xfId="34358" xr:uid="{60A28B58-39BD-4835-8536-F08D11CFFB4E}"/>
    <cellStyle name="Normal 10 28" xfId="6190" xr:uid="{60BD547D-026E-456A-A848-CDA42C1A543B}"/>
    <cellStyle name="Normal 10 28 2" xfId="14579" xr:uid="{226E9C32-C637-400F-AAFE-091B0618A52E}"/>
    <cellStyle name="Normal 10 28 2 2" xfId="21866" xr:uid="{471CD845-8212-445B-AAEB-59222A6C3398}"/>
    <cellStyle name="Normal 10 28 2 2 2" xfId="27422" xr:uid="{8F03A984-23F0-42AE-B9A1-D619CB36B256}"/>
    <cellStyle name="Normal 10 28 2 2 3" xfId="32916" xr:uid="{B447DDDC-9674-4699-8178-BBEF71B30778}"/>
    <cellStyle name="Normal 10 28 2 2 4" xfId="38400" xr:uid="{C12A6B72-623E-4AE8-A49A-BB1CD7D5AD17}"/>
    <cellStyle name="Normal 10 28 2 3" xfId="24693" xr:uid="{859A1112-FE8E-432C-A042-F655AD9C2C3D}"/>
    <cellStyle name="Normal 10 28 2 4" xfId="30187" xr:uid="{78ECDAA8-5C2B-4B93-B4AF-02B74F7DD07A}"/>
    <cellStyle name="Normal 10 28 2 5" xfId="35671" xr:uid="{CB97E7A2-8BC5-45A8-BDF6-356EA96C0355}"/>
    <cellStyle name="Normal 10 28 3" xfId="11558" xr:uid="{EECCABF3-B563-47F3-8507-5D7498BF8C8C}"/>
    <cellStyle name="Normal 10 28 4" xfId="16793" xr:uid="{E2E053E6-8676-4588-9DD6-B8EFE38E7209}"/>
    <cellStyle name="Normal 10 28 5" xfId="19016" xr:uid="{143DE630-60EA-4A19-9709-F0EAB44738B1}"/>
    <cellStyle name="Normal 10 28 6" xfId="9234" xr:uid="{8DFCAAEA-56D9-4CEC-81D3-106E67B87285}"/>
    <cellStyle name="Normal 10 28 6 2" xfId="20554" xr:uid="{1C45CEC7-FB07-4556-B4ED-1E4D0B8F9911}"/>
    <cellStyle name="Normal 10 28 6 2 2" xfId="26110" xr:uid="{140751ED-35BF-4F33-A7E3-02FADC377CD1}"/>
    <cellStyle name="Normal 10 28 6 2 3" xfId="31604" xr:uid="{AEC5A83A-B113-4063-BF3E-F772FA8BF6EE}"/>
    <cellStyle name="Normal 10 28 6 2 4" xfId="37088" xr:uid="{DA60DD5B-35BE-4996-A61E-AB3CE245E7C8}"/>
    <cellStyle name="Normal 10 28 6 3" xfId="23381" xr:uid="{73D3F7DB-2E9C-429E-802E-B5D2B7B8D1D0}"/>
    <cellStyle name="Normal 10 28 6 4" xfId="28875" xr:uid="{10C01C7F-0D51-4742-AE97-07723731DD4F}"/>
    <cellStyle name="Normal 10 28 6 5" xfId="34359" xr:uid="{12A66B58-3CC8-4C89-A86F-A71F86E919B3}"/>
    <cellStyle name="Normal 10 29" xfId="6191" xr:uid="{6AA72226-070E-4418-A7B5-057D212CF2A3}"/>
    <cellStyle name="Normal 10 29 2" xfId="14580" xr:uid="{B7E4D0AF-CE09-4759-ADE5-4FF25CB83BFE}"/>
    <cellStyle name="Normal 10 29 2 2" xfId="21867" xr:uid="{E176540B-B5D8-4FA3-8AE5-4BE4673A3BC4}"/>
    <cellStyle name="Normal 10 29 2 2 2" xfId="27423" xr:uid="{F0CC1344-6A52-4007-B652-8D7AD3C06777}"/>
    <cellStyle name="Normal 10 29 2 2 3" xfId="32917" xr:uid="{DEDA625F-2D0C-403B-812E-38ED8238601D}"/>
    <cellStyle name="Normal 10 29 2 2 4" xfId="38401" xr:uid="{C38ABD3B-FEC8-43C3-A125-BA938FF56225}"/>
    <cellStyle name="Normal 10 29 2 3" xfId="24694" xr:uid="{00E041D9-0E6F-4DDC-9F62-6DB67AAF2FD3}"/>
    <cellStyle name="Normal 10 29 2 4" xfId="30188" xr:uid="{2CEAAA62-EA43-44B6-A369-340ADE051F98}"/>
    <cellStyle name="Normal 10 29 2 5" xfId="35672" xr:uid="{EB7EE477-D4F0-41DC-BA3C-A4DA989D2561}"/>
    <cellStyle name="Normal 10 29 3" xfId="11559" xr:uid="{A2481608-6FFD-40A3-AE86-DDE6980A7464}"/>
    <cellStyle name="Normal 10 29 4" xfId="16794" xr:uid="{87CB9B5D-A05C-4D4D-9DF1-9BDE7C0EE9B7}"/>
    <cellStyle name="Normal 10 29 5" xfId="19017" xr:uid="{B8AA4D95-4C7C-496C-9A4B-047B2A6155A3}"/>
    <cellStyle name="Normal 10 29 6" xfId="9235" xr:uid="{84101704-1D4A-4576-A2C2-71E20197B8CB}"/>
    <cellStyle name="Normal 10 29 6 2" xfId="20555" xr:uid="{6B64543E-587F-4C04-BC44-5FA846F2AA83}"/>
    <cellStyle name="Normal 10 29 6 2 2" xfId="26111" xr:uid="{B7F0C407-F10B-45FF-BAE3-D4E15CDE3EA5}"/>
    <cellStyle name="Normal 10 29 6 2 3" xfId="31605" xr:uid="{251CD1C5-DD2A-42B5-B17A-3606E82F7282}"/>
    <cellStyle name="Normal 10 29 6 2 4" xfId="37089" xr:uid="{E63CB511-2240-4AFC-ACE8-A6D3B026D84E}"/>
    <cellStyle name="Normal 10 29 6 3" xfId="23382" xr:uid="{2A62EEE6-53A1-45DF-A28D-22396ED9701D}"/>
    <cellStyle name="Normal 10 29 6 4" xfId="28876" xr:uid="{2FF50999-C75E-4478-8724-AD9A0613BA8B}"/>
    <cellStyle name="Normal 10 29 6 5" xfId="34360" xr:uid="{4F564455-3AC4-43AF-BA4D-E79D8E6AA6B7}"/>
    <cellStyle name="Normal 10 3" xfId="6192" xr:uid="{774DACF8-D6F5-48F0-ACDD-F25D73C94E5E}"/>
    <cellStyle name="Normal 10 3 10" xfId="19018" xr:uid="{32A05802-A80C-4F4F-960E-702E35EB2245}"/>
    <cellStyle name="Normal 10 3 11" xfId="23029" xr:uid="{1D5E3E29-E3EA-4006-9C94-57A42EACD8A5}"/>
    <cellStyle name="Normal 10 3 11 2" xfId="28575" xr:uid="{6FE59E76-D07D-422B-9E31-01D67C26164E}"/>
    <cellStyle name="Normal 10 3 11 3" xfId="34065" xr:uid="{83333C97-7438-48C9-99E5-BED83876FA4B}"/>
    <cellStyle name="Normal 10 3 11 4" xfId="39549" xr:uid="{66783F45-930E-4AEB-8AD0-D050D0D666A8}"/>
    <cellStyle name="Normal 10 3 2" xfId="6193" xr:uid="{FBADE9D3-00F4-4F6F-ACE4-86FD35367590}"/>
    <cellStyle name="Normal 10 3 2 2" xfId="14581" xr:uid="{9D3FA149-020A-4C8B-B7E0-979BDCC308F9}"/>
    <cellStyle name="Normal 10 3 2 2 2" xfId="21868" xr:uid="{0EF8E701-84D2-4204-9B1F-97DD3F93AFEF}"/>
    <cellStyle name="Normal 10 3 2 2 2 2" xfId="27424" xr:uid="{BF68C1A1-525A-4BBC-8723-5482F99780E6}"/>
    <cellStyle name="Normal 10 3 2 2 2 3" xfId="32918" xr:uid="{78C6EE60-A4CA-4AE2-A39F-FCA45EA173A3}"/>
    <cellStyle name="Normal 10 3 2 2 2 4" xfId="38402" xr:uid="{285A3607-D8F1-48EE-ABBC-9381675E72AA}"/>
    <cellStyle name="Normal 10 3 2 2 3" xfId="24695" xr:uid="{407C814E-BFB7-457D-8417-019A8F71D1B3}"/>
    <cellStyle name="Normal 10 3 2 2 4" xfId="30189" xr:uid="{8EE36B33-5045-4692-AD68-0DC72ADFEC26}"/>
    <cellStyle name="Normal 10 3 2 2 5" xfId="35673" xr:uid="{FFD62C86-5A72-441D-A027-1A981D50E214}"/>
    <cellStyle name="Normal 10 3 2 3" xfId="11561" xr:uid="{66549027-8A1F-4C6F-8615-B1F2195F175B}"/>
    <cellStyle name="Normal 10 3 2 4" xfId="16796" xr:uid="{D79FB717-EC30-4858-94BE-DFC64D52BD8E}"/>
    <cellStyle name="Normal 10 3 2 5" xfId="19019" xr:uid="{567EF662-9AAB-449D-A101-494993876519}"/>
    <cellStyle name="Normal 10 3 2 6" xfId="9236" xr:uid="{0874EE30-34DA-44F9-BE3F-DC55F02277EA}"/>
    <cellStyle name="Normal 10 3 2 6 2" xfId="20556" xr:uid="{AE3C590B-D40A-4CB1-B003-4A5F7D74CFD8}"/>
    <cellStyle name="Normal 10 3 2 6 2 2" xfId="26112" xr:uid="{26A0D3DB-C908-41FB-9A5C-93B7FE908D59}"/>
    <cellStyle name="Normal 10 3 2 6 2 3" xfId="31606" xr:uid="{38A4B0FB-D6E7-43D7-AD9A-771160752C40}"/>
    <cellStyle name="Normal 10 3 2 6 2 4" xfId="37090" xr:uid="{5EFAF6C6-CD39-4AB7-B4BA-E4867B4C42B3}"/>
    <cellStyle name="Normal 10 3 2 6 3" xfId="23383" xr:uid="{54CFF5E2-A97C-4F6B-91D9-1AEB0B977BA3}"/>
    <cellStyle name="Normal 10 3 2 6 4" xfId="28877" xr:uid="{D61C0AC0-77F6-4AE6-968E-0135C1F1713C}"/>
    <cellStyle name="Normal 10 3 2 6 5" xfId="34361" xr:uid="{9081C376-3529-4B9E-931F-117E6C32265B}"/>
    <cellStyle name="Normal 10 3 3" xfId="6194" xr:uid="{72657375-F75D-45D9-B447-CD4F08CF69D8}"/>
    <cellStyle name="Normal 10 3 3 2" xfId="14582" xr:uid="{E8A8B88B-DF22-41AF-B536-C162DC3AF1DC}"/>
    <cellStyle name="Normal 10 3 3 2 2" xfId="21869" xr:uid="{8792193A-83C4-4F81-8781-52FBCAE144B3}"/>
    <cellStyle name="Normal 10 3 3 2 2 2" xfId="27425" xr:uid="{F3A43A96-C672-4B12-B2A1-79BBC802789B}"/>
    <cellStyle name="Normal 10 3 3 2 2 3" xfId="32919" xr:uid="{9E19B9D6-8C9B-4AD8-AE7E-8210EBA3E10D}"/>
    <cellStyle name="Normal 10 3 3 2 2 4" xfId="38403" xr:uid="{E3EC1700-5B2B-4D71-B753-D893C5194DB3}"/>
    <cellStyle name="Normal 10 3 3 2 3" xfId="24696" xr:uid="{AB989379-4166-4119-8355-40F17A43E91B}"/>
    <cellStyle name="Normal 10 3 3 2 4" xfId="30190" xr:uid="{5B5D61F4-A2CB-43CA-923B-CE514E02AC44}"/>
    <cellStyle name="Normal 10 3 3 2 5" xfId="35674" xr:uid="{3F7C2B62-6598-42A6-BB58-B42D9E34891A}"/>
    <cellStyle name="Normal 10 3 3 3" xfId="19020" xr:uid="{C369F644-0F8F-4063-B54C-0AD6BC204CAF}"/>
    <cellStyle name="Normal 10 3 3 4" xfId="9237" xr:uid="{FF265F5D-0CF9-4990-B236-853848BCDC19}"/>
    <cellStyle name="Normal 10 3 3 4 2" xfId="20557" xr:uid="{0FCEF01A-31E5-4249-B08F-E0EF274D828B}"/>
    <cellStyle name="Normal 10 3 3 4 2 2" xfId="26113" xr:uid="{DA0C074E-8197-49DF-9847-9C92EAC08FDD}"/>
    <cellStyle name="Normal 10 3 3 4 2 3" xfId="31607" xr:uid="{6471B113-80A3-4223-BFF6-4BD96541C2D7}"/>
    <cellStyle name="Normal 10 3 3 4 2 4" xfId="37091" xr:uid="{036A3711-8C9F-43EE-B778-916779DBA57B}"/>
    <cellStyle name="Normal 10 3 3 4 3" xfId="23384" xr:uid="{B60C75C4-214B-4BCB-AE04-C66FCF307FC0}"/>
    <cellStyle name="Normal 10 3 3 4 4" xfId="28878" xr:uid="{CD858EC6-42B2-4FF7-A848-B840565941D2}"/>
    <cellStyle name="Normal 10 3 3 4 5" xfId="34362" xr:uid="{D0575C41-D6B2-4984-BAB6-78FB4132F0CE}"/>
    <cellStyle name="Normal 10 3 4" xfId="7318" xr:uid="{3EA6DCF2-F635-4B04-A542-F1E2344EEE27}"/>
    <cellStyle name="Normal 10 3 4 2" xfId="9238" xr:uid="{52A0BD71-98F0-4C46-8572-273993F403BF}"/>
    <cellStyle name="Normal 10 3 4 2 2" xfId="20558" xr:uid="{979F5EA6-4BBD-4928-939B-A040404B2E6D}"/>
    <cellStyle name="Normal 10 3 4 2 2 2" xfId="26114" xr:uid="{C09DF261-17C2-4927-8F91-E4004BCB5CA2}"/>
    <cellStyle name="Normal 10 3 4 2 2 3" xfId="31608" xr:uid="{72B204B2-CF91-43EE-87FE-DEB14FBC91A5}"/>
    <cellStyle name="Normal 10 3 4 2 2 4" xfId="37092" xr:uid="{82833786-FAFC-4619-94FB-97D300934F3B}"/>
    <cellStyle name="Normal 10 3 4 2 3" xfId="23385" xr:uid="{C7815BC0-DF5E-4558-BF0D-BCE071BD019E}"/>
    <cellStyle name="Normal 10 3 4 2 4" xfId="28879" xr:uid="{DE41094C-206F-4E31-9DB5-4DAED0E24182}"/>
    <cellStyle name="Normal 10 3 4 2 5" xfId="34363" xr:uid="{6AB93654-4AF3-426F-BAB7-05A89A659187}"/>
    <cellStyle name="Normal 10 3 4 3" xfId="20335" xr:uid="{A1F88D07-9935-4D8A-92DA-BFB72A784CA4}"/>
    <cellStyle name="Normal 10 3 4 3 2" xfId="25891" xr:uid="{BC619E2C-C18B-4EBB-AA20-6F91977E7079}"/>
    <cellStyle name="Normal 10 3 4 3 3" xfId="31385" xr:uid="{E225D399-DB5A-4254-BDC6-C4B5E41EA15D}"/>
    <cellStyle name="Normal 10 3 4 3 4" xfId="36869" xr:uid="{7EEC1626-C8DF-4E3A-8942-417EE1FDEF02}"/>
    <cellStyle name="Normal 10 3 4 4" xfId="23162" xr:uid="{AC357367-52B5-40C8-A002-F9A65753A081}"/>
    <cellStyle name="Normal 10 3 4 5" xfId="28654" xr:uid="{D52B0C4F-63C5-486A-9C08-49E8A76FEEAB}"/>
    <cellStyle name="Normal 10 3 4 6" xfId="34138" xr:uid="{014D6356-CD60-46BD-B8FC-8B120DDE4DD1}"/>
    <cellStyle name="Normal 10 3 5" xfId="7468" xr:uid="{50158C8E-84E4-4B07-916D-A478CB610EE4}"/>
    <cellStyle name="Normal 10 3 5 2" xfId="9239" xr:uid="{700A4EEC-7684-4A99-A7E6-91AB9885E494}"/>
    <cellStyle name="Normal 10 3 5 2 2" xfId="20559" xr:uid="{66A91729-E35D-4FD3-B61D-B801646ED66C}"/>
    <cellStyle name="Normal 10 3 5 2 2 2" xfId="26115" xr:uid="{5FF68284-B3B3-4671-9587-CE2ECAD1FACE}"/>
    <cellStyle name="Normal 10 3 5 2 2 3" xfId="31609" xr:uid="{813F3E74-84B5-465B-A0EC-802CA44AA59E}"/>
    <cellStyle name="Normal 10 3 5 2 2 4" xfId="37093" xr:uid="{9524F55D-18E7-4EDF-B2D5-0693A1DD12C9}"/>
    <cellStyle name="Normal 10 3 5 2 3" xfId="23386" xr:uid="{B1058904-1267-4366-B8EE-D77D174C361D}"/>
    <cellStyle name="Normal 10 3 5 2 4" xfId="28880" xr:uid="{63798D6D-6128-44D6-9CC5-9F24386E8E0A}"/>
    <cellStyle name="Normal 10 3 5 2 5" xfId="34364" xr:uid="{BCE0C83F-0744-4A04-A34B-13849C7DE1E9}"/>
    <cellStyle name="Normal 10 3 5 3" xfId="20356" xr:uid="{770650E0-80CC-4D0B-A28A-5C53C56CBBA2}"/>
    <cellStyle name="Normal 10 3 5 3 2" xfId="25912" xr:uid="{E541CFFA-AB37-4419-8931-0BD2A805E7FA}"/>
    <cellStyle name="Normal 10 3 5 3 3" xfId="31406" xr:uid="{8966C293-28D3-4225-B748-584E4D04B9C4}"/>
    <cellStyle name="Normal 10 3 5 3 4" xfId="36890" xr:uid="{4C3654F5-8D5C-4CCC-A9D4-F4214A9911AC}"/>
    <cellStyle name="Normal 10 3 5 4" xfId="23183" xr:uid="{26A01149-6B46-415B-9109-057D416C7394}"/>
    <cellStyle name="Normal 10 3 5 5" xfId="28675" xr:uid="{B147A22E-6715-4766-9653-7CF87075C82F}"/>
    <cellStyle name="Normal 10 3 5 6" xfId="34159" xr:uid="{EE6C522F-9DE9-46FA-956A-BB19D2C05CF9}"/>
    <cellStyle name="Normal 10 3 6" xfId="7558" xr:uid="{9BC35728-9ED0-403D-856A-7DB3AC243AB7}"/>
    <cellStyle name="Normal 10 3 6 2" xfId="9240" xr:uid="{AEA551F1-D0A6-4945-8066-F9DA2770971C}"/>
    <cellStyle name="Normal 10 3 6 2 2" xfId="20560" xr:uid="{EC24B4DF-7C88-4F05-B72B-7402FEC356EC}"/>
    <cellStyle name="Normal 10 3 6 2 2 2" xfId="26116" xr:uid="{6C20228F-6E1C-4568-BB32-0D95FD56FA09}"/>
    <cellStyle name="Normal 10 3 6 2 2 3" xfId="31610" xr:uid="{C3996CA7-99DC-49C7-B45B-653BD38E20B3}"/>
    <cellStyle name="Normal 10 3 6 2 2 4" xfId="37094" xr:uid="{95687B59-1CA0-49EE-857E-8D7BCF3DB6AC}"/>
    <cellStyle name="Normal 10 3 6 2 3" xfId="23387" xr:uid="{DA617697-94E8-43C6-BAC2-E84C56619AC5}"/>
    <cellStyle name="Normal 10 3 6 2 4" xfId="28881" xr:uid="{68620382-C911-4B36-9707-6492606A0CF7}"/>
    <cellStyle name="Normal 10 3 6 2 5" xfId="34365" xr:uid="{26E6354A-B6C9-4E16-9A4E-22BC694F3648}"/>
    <cellStyle name="Normal 10 3 6 3" xfId="20442" xr:uid="{487BF0E1-F847-4B9E-A850-14C6750FBA56}"/>
    <cellStyle name="Normal 10 3 6 3 2" xfId="25998" xr:uid="{13826E42-2DD0-4C99-8CCD-D64FE950E80F}"/>
    <cellStyle name="Normal 10 3 6 3 3" xfId="31492" xr:uid="{39D0B169-64B6-4754-AD7B-525ACDCE60B8}"/>
    <cellStyle name="Normal 10 3 6 3 4" xfId="36976" xr:uid="{85530572-33DA-4323-B833-92CC0EAE0DF2}"/>
    <cellStyle name="Normal 10 3 6 4" xfId="23269" xr:uid="{3C94C285-BE68-4DBE-8703-F441C7FF2DBF}"/>
    <cellStyle name="Normal 10 3 6 5" xfId="28761" xr:uid="{ED026E87-5B90-4A42-A2ED-2B07D0652A01}"/>
    <cellStyle name="Normal 10 3 6 6" xfId="34245" xr:uid="{C2F2EEA9-6FD2-42AA-A1B2-29C922C4BA7B}"/>
    <cellStyle name="Normal 10 3 7" xfId="7610" xr:uid="{203F8D4B-643A-4B76-8ED0-1AD2075A1FE5}"/>
    <cellStyle name="Normal 10 3 7 2" xfId="20494" xr:uid="{3F8A5C8B-1C51-426E-BA36-6BFCD9044632}"/>
    <cellStyle name="Normal 10 3 7 2 2" xfId="26050" xr:uid="{762F2D40-4C6D-4783-88D0-FF70D9E45BBE}"/>
    <cellStyle name="Normal 10 3 7 2 3" xfId="31544" xr:uid="{CA94AE0E-0D39-4D08-A52A-2FF00749E06B}"/>
    <cellStyle name="Normal 10 3 7 2 4" xfId="37028" xr:uid="{03EC441A-9736-4146-A2C0-A8EEDAF257C2}"/>
    <cellStyle name="Normal 10 3 7 3" xfId="23321" xr:uid="{09AE78B2-196D-4DE5-BF82-A85416C5D59E}"/>
    <cellStyle name="Normal 10 3 7 4" xfId="28815" xr:uid="{7AB4C1CF-8FE0-4A18-B026-48FC9327FEB7}"/>
    <cellStyle name="Normal 10 3 7 5" xfId="34299" xr:uid="{8F6012FC-B045-4A4C-9DAE-55B98E49EAD6}"/>
    <cellStyle name="Normal 10 3 8" xfId="11560" xr:uid="{7E8FEA29-A0C6-4109-AEEE-943BF1E1B740}"/>
    <cellStyle name="Normal 10 3 9" xfId="16795" xr:uid="{7B9C0162-C9A0-4190-90D4-0D88AC590368}"/>
    <cellStyle name="Normal 10 30" xfId="6195" xr:uid="{E96BE4B2-0B48-4438-A28E-F59AB42390DE}"/>
    <cellStyle name="Normal 10 30 2" xfId="14583" xr:uid="{E1BA6E7C-AC9D-47DF-BFE1-F5E1C6ADA2CF}"/>
    <cellStyle name="Normal 10 30 2 2" xfId="21870" xr:uid="{1BB7C490-38F3-4F7A-8B6C-642DED21DBFB}"/>
    <cellStyle name="Normal 10 30 2 2 2" xfId="27426" xr:uid="{1C9BB167-E88C-4A27-91E2-A07BA9C769B4}"/>
    <cellStyle name="Normal 10 30 2 2 3" xfId="32920" xr:uid="{014F4052-5EDE-468B-B5AB-62463B572289}"/>
    <cellStyle name="Normal 10 30 2 2 4" xfId="38404" xr:uid="{B035FDEA-A542-4E4C-AFF5-106B6E10AC2E}"/>
    <cellStyle name="Normal 10 30 2 3" xfId="24697" xr:uid="{124EC0F3-B327-460E-8768-6FF6BE8B3790}"/>
    <cellStyle name="Normal 10 30 2 4" xfId="30191" xr:uid="{AF89B16A-0AA6-4D5B-9CEF-0A7CB28E7204}"/>
    <cellStyle name="Normal 10 30 2 5" xfId="35675" xr:uid="{DA5135FD-C157-415E-9613-89F2EA170129}"/>
    <cellStyle name="Normal 10 30 3" xfId="11562" xr:uid="{423D5268-5D54-4BE9-B726-6429844E9CFF}"/>
    <cellStyle name="Normal 10 30 4" xfId="16797" xr:uid="{CBE44017-6E6C-48B1-A108-0F4F6E0874DE}"/>
    <cellStyle name="Normal 10 30 5" xfId="19021" xr:uid="{5B09F7C4-F9A0-46D7-B925-7FA2C92378E1}"/>
    <cellStyle name="Normal 10 30 6" xfId="9241" xr:uid="{0BE6A7BD-6E7D-418D-9204-93B4914E3156}"/>
    <cellStyle name="Normal 10 30 6 2" xfId="20561" xr:uid="{2CE34C41-E946-43D0-BC14-F6561513DD86}"/>
    <cellStyle name="Normal 10 30 6 2 2" xfId="26117" xr:uid="{9D64690F-BC09-42DF-B676-6BC8757217B7}"/>
    <cellStyle name="Normal 10 30 6 2 3" xfId="31611" xr:uid="{148D48C1-206F-4900-806B-628753A17D26}"/>
    <cellStyle name="Normal 10 30 6 2 4" xfId="37095" xr:uid="{56439105-3A61-44BB-AC42-CF23AA83C437}"/>
    <cellStyle name="Normal 10 30 6 3" xfId="23388" xr:uid="{89D40CCE-BFD6-4D8B-89B9-EA3B115E928E}"/>
    <cellStyle name="Normal 10 30 6 4" xfId="28882" xr:uid="{26AC4CBD-4759-4F7D-B7B0-A32D70675B92}"/>
    <cellStyle name="Normal 10 30 6 5" xfId="34366" xr:uid="{555038AF-B9B5-414F-9B8F-3CD729E65D56}"/>
    <cellStyle name="Normal 10 31" xfId="6196" xr:uid="{FFE81EF1-B1F7-40AF-9CF7-6ACBDF2817BA}"/>
    <cellStyle name="Normal 10 31 2" xfId="14584" xr:uid="{68904F65-09DD-47DD-A70E-1C06256866C4}"/>
    <cellStyle name="Normal 10 31 2 2" xfId="21871" xr:uid="{A749550B-7333-4170-8CD6-59BE5E33E8BC}"/>
    <cellStyle name="Normal 10 31 2 2 2" xfId="27427" xr:uid="{3E56F6E1-D666-4940-93D7-7205119A1C71}"/>
    <cellStyle name="Normal 10 31 2 2 3" xfId="32921" xr:uid="{99AB5046-FE8C-4136-8591-1994AC2325F4}"/>
    <cellStyle name="Normal 10 31 2 2 4" xfId="38405" xr:uid="{51A818D3-E4F2-47BA-98AF-3CBB0E5D1633}"/>
    <cellStyle name="Normal 10 31 2 3" xfId="24698" xr:uid="{1D429550-2F8F-4F8F-992A-BD24E62BFF1D}"/>
    <cellStyle name="Normal 10 31 2 4" xfId="30192" xr:uid="{744C4BB5-F33C-48EF-82D8-37BA1639BD54}"/>
    <cellStyle name="Normal 10 31 2 5" xfId="35676" xr:uid="{6B0D2DD7-F433-4594-B70C-EF74F911326E}"/>
    <cellStyle name="Normal 10 31 3" xfId="11563" xr:uid="{84BB3DF7-A6CD-45FB-8E13-9C7F5940011D}"/>
    <cellStyle name="Normal 10 31 4" xfId="16798" xr:uid="{AC6E6CE0-A362-4363-BCA7-122C1C13F451}"/>
    <cellStyle name="Normal 10 31 5" xfId="19022" xr:uid="{3F29CD64-D64D-4557-B6E5-8C5A481901E0}"/>
    <cellStyle name="Normal 10 31 6" xfId="9242" xr:uid="{14618F98-FF75-490A-A92C-D960B93D0007}"/>
    <cellStyle name="Normal 10 31 6 2" xfId="20562" xr:uid="{62D7687F-3946-4C20-8AA5-A9D13221037E}"/>
    <cellStyle name="Normal 10 31 6 2 2" xfId="26118" xr:uid="{C6D7A5B8-8955-428D-9DA1-C5213929EFDC}"/>
    <cellStyle name="Normal 10 31 6 2 3" xfId="31612" xr:uid="{893CF66C-75A2-4943-8086-AE059E7876F1}"/>
    <cellStyle name="Normal 10 31 6 2 4" xfId="37096" xr:uid="{096F6739-CEE9-425D-BFEF-A004CE70601E}"/>
    <cellStyle name="Normal 10 31 6 3" xfId="23389" xr:uid="{B6E1CA92-C0EA-4425-A8E7-350CEA6829C2}"/>
    <cellStyle name="Normal 10 31 6 4" xfId="28883" xr:uid="{70207995-2A5B-45AD-81C3-93A7FD8AB426}"/>
    <cellStyle name="Normal 10 31 6 5" xfId="34367" xr:uid="{9A5ABA46-1C1C-4AAF-A074-621C60D91919}"/>
    <cellStyle name="Normal 10 32" xfId="6197" xr:uid="{6B583644-E3A2-4083-9180-284F3776BED1}"/>
    <cellStyle name="Normal 10 32 2" xfId="14585" xr:uid="{B2653B11-5609-4C78-B7A9-9667C020CB95}"/>
    <cellStyle name="Normal 10 32 2 2" xfId="21872" xr:uid="{BE8E532B-117D-40A8-9163-743A9A13A064}"/>
    <cellStyle name="Normal 10 32 2 2 2" xfId="27428" xr:uid="{CA532911-788D-4E5B-AF37-B8B377187052}"/>
    <cellStyle name="Normal 10 32 2 2 3" xfId="32922" xr:uid="{0CB5F0BC-C33F-4AFD-BBB6-E8B8E9DD2F36}"/>
    <cellStyle name="Normal 10 32 2 2 4" xfId="38406" xr:uid="{C281F138-0B4A-4CAF-B198-168D335FCC49}"/>
    <cellStyle name="Normal 10 32 2 3" xfId="24699" xr:uid="{02F44A89-A0C0-42BA-8290-C730C253F138}"/>
    <cellStyle name="Normal 10 32 2 4" xfId="30193" xr:uid="{64A3042C-4828-4585-AEC3-42F8D33D9CEA}"/>
    <cellStyle name="Normal 10 32 2 5" xfId="35677" xr:uid="{C5D71529-74BB-45B2-B82E-FD59D3CB91FA}"/>
    <cellStyle name="Normal 10 32 3" xfId="11564" xr:uid="{1E664AD6-B757-4BF7-9ADA-15D08A748C5B}"/>
    <cellStyle name="Normal 10 32 4" xfId="16799" xr:uid="{1B2A07B9-10CE-4274-A68D-5AD5EB2B90FF}"/>
    <cellStyle name="Normal 10 32 5" xfId="19023" xr:uid="{D315E7AB-3D77-4258-AB4F-ECA8DFE0D551}"/>
    <cellStyle name="Normal 10 32 6" xfId="9243" xr:uid="{493D6AEA-F35D-415C-8F35-7EA736340E93}"/>
    <cellStyle name="Normal 10 32 6 2" xfId="20563" xr:uid="{F085E4B4-A255-4E24-A595-80759E2D07B9}"/>
    <cellStyle name="Normal 10 32 6 2 2" xfId="26119" xr:uid="{587261D7-DED8-40D7-AED7-374FE444E4D6}"/>
    <cellStyle name="Normal 10 32 6 2 3" xfId="31613" xr:uid="{E537FF3A-C0D1-4323-A59D-9AB214A74F25}"/>
    <cellStyle name="Normal 10 32 6 2 4" xfId="37097" xr:uid="{A72A605C-60A4-459B-B70B-48C96892A717}"/>
    <cellStyle name="Normal 10 32 6 3" xfId="23390" xr:uid="{3F9131E5-DD28-4440-872B-1B35AB90A987}"/>
    <cellStyle name="Normal 10 32 6 4" xfId="28884" xr:uid="{AE4E36AF-7531-42D8-A4EF-F952E82B3A23}"/>
    <cellStyle name="Normal 10 32 6 5" xfId="34368" xr:uid="{57D45134-A58A-4736-AAEA-6F41E7E506CC}"/>
    <cellStyle name="Normal 10 33" xfId="6198" xr:uid="{44E0D420-385D-4935-A113-262AB5D1806F}"/>
    <cellStyle name="Normal 10 33 2" xfId="14586" xr:uid="{016045D2-5415-45CA-ADD0-245A1C8DD829}"/>
    <cellStyle name="Normal 10 33 2 2" xfId="21873" xr:uid="{F4EB5043-AA73-43CE-A1E9-16EEB31B8582}"/>
    <cellStyle name="Normal 10 33 2 2 2" xfId="27429" xr:uid="{E13EAA55-FE37-4C4D-8A44-8615105C0691}"/>
    <cellStyle name="Normal 10 33 2 2 3" xfId="32923" xr:uid="{11BB36C2-7587-45E0-A480-E65C7878BFDF}"/>
    <cellStyle name="Normal 10 33 2 2 4" xfId="38407" xr:uid="{CDFB0167-7CE7-45A9-9A96-1D66926CCD14}"/>
    <cellStyle name="Normal 10 33 2 3" xfId="24700" xr:uid="{E0300FC5-C81E-4E09-B3E3-2D8C1AD7397D}"/>
    <cellStyle name="Normal 10 33 2 4" xfId="30194" xr:uid="{863BEDFD-28B2-42B0-814B-E47781FA90A4}"/>
    <cellStyle name="Normal 10 33 2 5" xfId="35678" xr:uid="{3700DDCA-1F34-40A6-B567-5ABB8C66463B}"/>
    <cellStyle name="Normal 10 33 3" xfId="11565" xr:uid="{A99F046D-5577-4057-8919-6BF49F2B3037}"/>
    <cellStyle name="Normal 10 33 4" xfId="16800" xr:uid="{DDBD7CBE-6E6A-410B-B452-EC51ACF707F0}"/>
    <cellStyle name="Normal 10 33 5" xfId="19024" xr:uid="{B4213CA8-B8E5-4105-84E6-2604791A6EEE}"/>
    <cellStyle name="Normal 10 33 6" xfId="9244" xr:uid="{FD39FD24-CFD7-4FAF-9793-F23D9FCE6DC7}"/>
    <cellStyle name="Normal 10 33 6 2" xfId="20564" xr:uid="{B095E4F9-0E6A-4B6D-9FD4-A5AF88FD1F51}"/>
    <cellStyle name="Normal 10 33 6 2 2" xfId="26120" xr:uid="{8B1CC5BC-3F78-4B45-AEE9-AB2A36CED5FA}"/>
    <cellStyle name="Normal 10 33 6 2 3" xfId="31614" xr:uid="{BDB699FF-33B3-4E30-8417-5300D54571F4}"/>
    <cellStyle name="Normal 10 33 6 2 4" xfId="37098" xr:uid="{39309DCD-F4F2-47B2-96B5-ED47FEE968D0}"/>
    <cellStyle name="Normal 10 33 6 3" xfId="23391" xr:uid="{4A338124-E0EE-46AB-AA9F-2E05C8CB5907}"/>
    <cellStyle name="Normal 10 33 6 4" xfId="28885" xr:uid="{8EFDA07A-1047-40D7-B120-8494527E566B}"/>
    <cellStyle name="Normal 10 33 6 5" xfId="34369" xr:uid="{9FDAB437-C8E8-49F5-9512-33AF9160602A}"/>
    <cellStyle name="Normal 10 34" xfId="6199" xr:uid="{E0DEAE41-30C3-4D71-A542-06643341E0DD}"/>
    <cellStyle name="Normal 10 34 2" xfId="14587" xr:uid="{D1AFC879-ED11-49B1-8F7C-80C487BB32B4}"/>
    <cellStyle name="Normal 10 34 2 2" xfId="21874" xr:uid="{DFF8D636-D6E6-4F2D-8B70-1030B1CB9DFC}"/>
    <cellStyle name="Normal 10 34 2 2 2" xfId="27430" xr:uid="{2B949D64-117D-41CE-8FEC-C164CAA38E71}"/>
    <cellStyle name="Normal 10 34 2 2 3" xfId="32924" xr:uid="{86041FAD-646A-4D92-A859-38E84F258B30}"/>
    <cellStyle name="Normal 10 34 2 2 4" xfId="38408" xr:uid="{A117DB42-EFD2-4BD9-A350-13DAFAE4E171}"/>
    <cellStyle name="Normal 10 34 2 3" xfId="24701" xr:uid="{8EC33B07-94E0-41E2-B709-D46EDA2CF847}"/>
    <cellStyle name="Normal 10 34 2 4" xfId="30195" xr:uid="{E7E2333A-800D-46BE-A5F9-7A12DC78036C}"/>
    <cellStyle name="Normal 10 34 2 5" xfId="35679" xr:uid="{5075A003-CB1C-43A5-92F8-31009E4061F5}"/>
    <cellStyle name="Normal 10 34 3" xfId="11566" xr:uid="{4F36A88B-7701-45E5-80B1-D044E687B1DE}"/>
    <cellStyle name="Normal 10 34 4" xfId="16801" xr:uid="{F143C3CA-941A-46CD-B0C7-597B4664B70B}"/>
    <cellStyle name="Normal 10 34 5" xfId="19025" xr:uid="{95D75C4E-8154-49E9-916F-57296C045135}"/>
    <cellStyle name="Normal 10 34 6" xfId="9245" xr:uid="{719D2E67-60B4-41BE-812C-950C200C81B6}"/>
    <cellStyle name="Normal 10 34 6 2" xfId="20565" xr:uid="{7EF3AB7C-EA27-4FA7-BDB7-CEBF1F1EAA0E}"/>
    <cellStyle name="Normal 10 34 6 2 2" xfId="26121" xr:uid="{EE00CDC1-2C44-4F53-82A7-64B5E85F79C2}"/>
    <cellStyle name="Normal 10 34 6 2 3" xfId="31615" xr:uid="{322FE9DF-3295-4D51-992C-036ADC36AE2C}"/>
    <cellStyle name="Normal 10 34 6 2 4" xfId="37099" xr:uid="{AE38E546-7B03-41D8-A0D1-27B4AACCFFE7}"/>
    <cellStyle name="Normal 10 34 6 3" xfId="23392" xr:uid="{82AFEE19-7583-43E2-AF18-D2496E989515}"/>
    <cellStyle name="Normal 10 34 6 4" xfId="28886" xr:uid="{3D5187B0-3B69-49F7-8F44-516776A641A8}"/>
    <cellStyle name="Normal 10 34 6 5" xfId="34370" xr:uid="{0320DF3E-ABA4-42A0-9098-3CABAA3CA48B}"/>
    <cellStyle name="Normal 10 35" xfId="6200" xr:uid="{5B436BE3-751D-4872-B5EF-1C37AFC6B013}"/>
    <cellStyle name="Normal 10 35 2" xfId="14588" xr:uid="{8D25519B-3898-4F23-A66B-964ACC4407CF}"/>
    <cellStyle name="Normal 10 35 2 2" xfId="21875" xr:uid="{4C5FE5CE-6B57-4378-8C94-98C9867B7A96}"/>
    <cellStyle name="Normal 10 35 2 2 2" xfId="27431" xr:uid="{BE4398D5-226F-4270-B14F-09409963DB43}"/>
    <cellStyle name="Normal 10 35 2 2 3" xfId="32925" xr:uid="{49FAFC08-49B0-4821-A630-384D8C38EE0B}"/>
    <cellStyle name="Normal 10 35 2 2 4" xfId="38409" xr:uid="{73A9DACE-FFDB-4A20-B686-AA3C2B48B789}"/>
    <cellStyle name="Normal 10 35 2 3" xfId="24702" xr:uid="{644E2DC6-A05B-4763-B5EA-1ACE249EABF9}"/>
    <cellStyle name="Normal 10 35 2 4" xfId="30196" xr:uid="{7FC365FB-9B12-4ED3-8437-E812AB5F320E}"/>
    <cellStyle name="Normal 10 35 2 5" xfId="35680" xr:uid="{208A7F38-E5C6-4CA9-9BA4-763020DDBDB2}"/>
    <cellStyle name="Normal 10 35 3" xfId="11567" xr:uid="{EE227399-3358-4B50-BEB9-300CD17A6EB8}"/>
    <cellStyle name="Normal 10 35 4" xfId="16802" xr:uid="{AF32CD5E-126D-4A7B-A093-E99DFB64D100}"/>
    <cellStyle name="Normal 10 35 5" xfId="19026" xr:uid="{E2D2C536-70DE-4674-AC14-F93014CC71BE}"/>
    <cellStyle name="Normal 10 35 6" xfId="9246" xr:uid="{3901ACAD-8446-4C8D-93EE-184F93B968D6}"/>
    <cellStyle name="Normal 10 35 6 2" xfId="20566" xr:uid="{CECA092D-32CB-4733-9E82-9A8B043313D3}"/>
    <cellStyle name="Normal 10 35 6 2 2" xfId="26122" xr:uid="{CC381C57-D50A-4079-9185-EE9F597CEC1C}"/>
    <cellStyle name="Normal 10 35 6 2 3" xfId="31616" xr:uid="{A4BB7763-AD62-44E9-9131-21868927A6DF}"/>
    <cellStyle name="Normal 10 35 6 2 4" xfId="37100" xr:uid="{91501BC7-5FD8-4F5B-B86A-3614605D191F}"/>
    <cellStyle name="Normal 10 35 6 3" xfId="23393" xr:uid="{D7456D5B-6830-4222-A704-E83516EAB52F}"/>
    <cellStyle name="Normal 10 35 6 4" xfId="28887" xr:uid="{514FDBEC-085B-41A4-AD95-85AF449E1838}"/>
    <cellStyle name="Normal 10 35 6 5" xfId="34371" xr:uid="{AE232138-A01E-4F57-A261-77523B1B615E}"/>
    <cellStyle name="Normal 10 36" xfId="6201" xr:uid="{1054F016-F660-410B-B0BA-97B92448AF17}"/>
    <cellStyle name="Normal 10 36 2" xfId="14589" xr:uid="{2F27C5BF-624C-4276-AC18-08DC25487050}"/>
    <cellStyle name="Normal 10 36 2 2" xfId="21876" xr:uid="{D3B689DF-B490-4A66-988E-38D2EEAA1EFF}"/>
    <cellStyle name="Normal 10 36 2 2 2" xfId="27432" xr:uid="{FAF494BA-7E6B-4D57-9E2E-CD54B9887E7B}"/>
    <cellStyle name="Normal 10 36 2 2 3" xfId="32926" xr:uid="{E3198CC2-B014-4341-90D4-DD358A645086}"/>
    <cellStyle name="Normal 10 36 2 2 4" xfId="38410" xr:uid="{DFCD33A2-B002-4AA4-91B8-4A620C6A3A28}"/>
    <cellStyle name="Normal 10 36 2 3" xfId="24703" xr:uid="{151F1609-7FFE-4C1C-ACCC-6BB0093EE79D}"/>
    <cellStyle name="Normal 10 36 2 4" xfId="30197" xr:uid="{6A6032E2-7CC9-4EA9-8177-42C1AD2DD4FB}"/>
    <cellStyle name="Normal 10 36 2 5" xfId="35681" xr:uid="{2DC62B2C-A328-4D9C-85FC-78D17484626B}"/>
    <cellStyle name="Normal 10 36 3" xfId="11568" xr:uid="{7173364F-7846-4F1F-90BF-E8C1754FA07D}"/>
    <cellStyle name="Normal 10 36 4" xfId="16803" xr:uid="{328283E0-C07E-4B7D-B553-0F13D780A4DA}"/>
    <cellStyle name="Normal 10 36 5" xfId="19027" xr:uid="{9F83A70F-275C-433E-97C1-39A247F148BE}"/>
    <cellStyle name="Normal 10 36 6" xfId="9247" xr:uid="{2F4BC96E-1FFA-41C8-8420-C6CA1C34AE5F}"/>
    <cellStyle name="Normal 10 36 6 2" xfId="20567" xr:uid="{ACCCC75F-8EB0-45DA-9778-4E7295C3A895}"/>
    <cellStyle name="Normal 10 36 6 2 2" xfId="26123" xr:uid="{C5F3243C-0A08-402F-8FD6-38CDC58CE060}"/>
    <cellStyle name="Normal 10 36 6 2 3" xfId="31617" xr:uid="{DAC6E5FA-C789-4043-8EA8-A7E96CF74B82}"/>
    <cellStyle name="Normal 10 36 6 2 4" xfId="37101" xr:uid="{FFA99CD3-57EE-47FE-8B0A-600822B76FE1}"/>
    <cellStyle name="Normal 10 36 6 3" xfId="23394" xr:uid="{5B9A131B-CFA0-47C3-8301-249BDCBF3290}"/>
    <cellStyle name="Normal 10 36 6 4" xfId="28888" xr:uid="{94B19437-DA0D-4A03-852A-5A0C633FD65E}"/>
    <cellStyle name="Normal 10 36 6 5" xfId="34372" xr:uid="{C9504D41-3C41-47C4-82D2-CB224F9666D8}"/>
    <cellStyle name="Normal 10 37" xfId="6202" xr:uid="{63BE5F0F-A3C9-46FA-AA63-212E3A8574DB}"/>
    <cellStyle name="Normal 10 37 2" xfId="14590" xr:uid="{08BFC474-FFC8-4449-A349-5052AD6F2022}"/>
    <cellStyle name="Normal 10 37 2 2" xfId="21877" xr:uid="{CB100FB8-1DBA-47D4-B521-8D5006D0664E}"/>
    <cellStyle name="Normal 10 37 2 2 2" xfId="27433" xr:uid="{1D0FCD89-2EAE-49DA-8220-B60759C24F95}"/>
    <cellStyle name="Normal 10 37 2 2 3" xfId="32927" xr:uid="{D4CD149C-1C16-4372-8759-9CB8A451709E}"/>
    <cellStyle name="Normal 10 37 2 2 4" xfId="38411" xr:uid="{E23E339E-D1AF-4FAA-AF53-864C3FF604A6}"/>
    <cellStyle name="Normal 10 37 2 3" xfId="24704" xr:uid="{6D6DD94E-1A3F-4F90-B541-324F84278EB9}"/>
    <cellStyle name="Normal 10 37 2 4" xfId="30198" xr:uid="{4BB586C5-10C6-4DAB-BF4F-2715F7EAE482}"/>
    <cellStyle name="Normal 10 37 2 5" xfId="35682" xr:uid="{77557F26-BBA9-446B-A06C-515AD725898A}"/>
    <cellStyle name="Normal 10 37 3" xfId="11569" xr:uid="{33812F44-15D1-4BF6-8D11-CC066072753D}"/>
    <cellStyle name="Normal 10 37 4" xfId="16804" xr:uid="{1BB38149-E4CF-4840-847E-0B11629F3859}"/>
    <cellStyle name="Normal 10 37 5" xfId="19028" xr:uid="{8ADF4641-6EA8-44F8-A650-D0C014EA5887}"/>
    <cellStyle name="Normal 10 37 6" xfId="9248" xr:uid="{5376E763-E65C-4B93-850C-4C1CE031AF12}"/>
    <cellStyle name="Normal 10 37 6 2" xfId="20568" xr:uid="{5066EDFA-CAE8-4563-B1FE-05CAE0F4D808}"/>
    <cellStyle name="Normal 10 37 6 2 2" xfId="26124" xr:uid="{6DCC07D9-D350-408E-B4FD-52ADD6EF7958}"/>
    <cellStyle name="Normal 10 37 6 2 3" xfId="31618" xr:uid="{F1511B95-689F-4EA1-B359-644DC542377F}"/>
    <cellStyle name="Normal 10 37 6 2 4" xfId="37102" xr:uid="{5D148AC1-7FF0-4969-80CB-6EA0A093E36E}"/>
    <cellStyle name="Normal 10 37 6 3" xfId="23395" xr:uid="{58AEC4FC-FA93-4CE7-A869-4EA74B6F0ED5}"/>
    <cellStyle name="Normal 10 37 6 4" xfId="28889" xr:uid="{592DD145-8B0A-468C-A9EA-74A836299689}"/>
    <cellStyle name="Normal 10 37 6 5" xfId="34373" xr:uid="{5288E333-550F-4015-B7C4-264DA79270D8}"/>
    <cellStyle name="Normal 10 38" xfId="6203" xr:uid="{82275B36-6A3F-4752-8C86-6B7136C6C64F}"/>
    <cellStyle name="Normal 10 38 2" xfId="14591" xr:uid="{11DAB759-B342-425A-A6BF-CF5E91AB2E8C}"/>
    <cellStyle name="Normal 10 38 2 2" xfId="21878" xr:uid="{1C388022-E5E8-4CCD-A840-E05D21B0792F}"/>
    <cellStyle name="Normal 10 38 2 2 2" xfId="27434" xr:uid="{D1E90630-0E0F-427B-A49D-D9EB148148F4}"/>
    <cellStyle name="Normal 10 38 2 2 3" xfId="32928" xr:uid="{F49DD7B0-5462-47D2-B1C9-1C3E925F5A4D}"/>
    <cellStyle name="Normal 10 38 2 2 4" xfId="38412" xr:uid="{D8BF9975-F91F-4ED4-A66D-4788995EAE25}"/>
    <cellStyle name="Normal 10 38 2 3" xfId="24705" xr:uid="{FFECD925-B2AF-48F5-8FB0-4FBA837B0D13}"/>
    <cellStyle name="Normal 10 38 2 4" xfId="30199" xr:uid="{175BD1B8-AC88-430C-8F0E-0345DF419856}"/>
    <cellStyle name="Normal 10 38 2 5" xfId="35683" xr:uid="{6F5C9AAD-C548-463C-B6F2-5A186C2568AB}"/>
    <cellStyle name="Normal 10 38 3" xfId="11570" xr:uid="{F8A92083-7DA2-48BD-9DB1-A894E05E6457}"/>
    <cellStyle name="Normal 10 38 4" xfId="16805" xr:uid="{302544DA-A230-400E-8044-8020F98218A6}"/>
    <cellStyle name="Normal 10 38 5" xfId="19029" xr:uid="{628F96F2-437C-4D7D-9359-B0085DE76316}"/>
    <cellStyle name="Normal 10 38 6" xfId="9249" xr:uid="{984A33E9-74F8-4751-88B5-811BCCC18DE0}"/>
    <cellStyle name="Normal 10 38 6 2" xfId="20569" xr:uid="{92590B30-2408-4544-B7C5-F5706DE0C4F4}"/>
    <cellStyle name="Normal 10 38 6 2 2" xfId="26125" xr:uid="{9A89A0BE-1093-4591-80B0-7D9CE8A78BFF}"/>
    <cellStyle name="Normal 10 38 6 2 3" xfId="31619" xr:uid="{4213F636-3534-4EC7-8CE5-D604489FBA96}"/>
    <cellStyle name="Normal 10 38 6 2 4" xfId="37103" xr:uid="{1FCCD5A0-4E02-4E22-8008-55D6A7353DED}"/>
    <cellStyle name="Normal 10 38 6 3" xfId="23396" xr:uid="{612069D0-7857-4134-8B74-ACE8413B9327}"/>
    <cellStyle name="Normal 10 38 6 4" xfId="28890" xr:uid="{57846227-6867-45C4-A995-2D9842D9F77D}"/>
    <cellStyle name="Normal 10 38 6 5" xfId="34374" xr:uid="{85FE587B-5DD4-4364-8495-C1D8874743A3}"/>
    <cellStyle name="Normal 10 39" xfId="6204" xr:uid="{28678E55-E749-4D9C-8A1B-971E4AC94925}"/>
    <cellStyle name="Normal 10 39 2" xfId="14592" xr:uid="{065DA80D-C472-4D5A-9B1C-EFD7DD9E5D3B}"/>
    <cellStyle name="Normal 10 39 2 2" xfId="21879" xr:uid="{29C48DAE-8E1A-42A9-9408-1B4EE4CF7DD6}"/>
    <cellStyle name="Normal 10 39 2 2 2" xfId="27435" xr:uid="{F455F08E-0C65-49D4-A246-CD647911B2AB}"/>
    <cellStyle name="Normal 10 39 2 2 3" xfId="32929" xr:uid="{9E4E8AC8-0FD2-4E36-8CBB-B415D27AD544}"/>
    <cellStyle name="Normal 10 39 2 2 4" xfId="38413" xr:uid="{27C2B5EE-3BEA-41B4-B32C-4D30B814F122}"/>
    <cellStyle name="Normal 10 39 2 3" xfId="24706" xr:uid="{59C236F2-6CA0-4040-AAB5-3EBB51B986FF}"/>
    <cellStyle name="Normal 10 39 2 4" xfId="30200" xr:uid="{7D55384F-970E-4529-98D9-3AB9D50FB721}"/>
    <cellStyle name="Normal 10 39 2 5" xfId="35684" xr:uid="{EE8387F8-BC7F-4DC3-8B41-3EAF9C34D5D5}"/>
    <cellStyle name="Normal 10 39 3" xfId="11571" xr:uid="{F38B350F-3E6B-43FC-84C7-9921E89533BD}"/>
    <cellStyle name="Normal 10 39 4" xfId="16806" xr:uid="{A9E283E1-3FA2-42FD-BB62-E6D88A80F684}"/>
    <cellStyle name="Normal 10 39 5" xfId="19030" xr:uid="{C7BD2665-D8DB-45FF-8ED8-F72153474965}"/>
    <cellStyle name="Normal 10 39 6" xfId="9250" xr:uid="{5EE8190F-CEA2-41C7-BA5A-435FE8CD5EF9}"/>
    <cellStyle name="Normal 10 39 6 2" xfId="20570" xr:uid="{28293036-E9CF-44DB-B47A-785C86D1B602}"/>
    <cellStyle name="Normal 10 39 6 2 2" xfId="26126" xr:uid="{C1F806F7-AE47-410D-91E2-765C77A4DE64}"/>
    <cellStyle name="Normal 10 39 6 2 3" xfId="31620" xr:uid="{E4FF12E6-A6C4-46F2-855C-60B6ADEFED9F}"/>
    <cellStyle name="Normal 10 39 6 2 4" xfId="37104" xr:uid="{A272F35D-DA9E-4616-BE78-E3829792A304}"/>
    <cellStyle name="Normal 10 39 6 3" xfId="23397" xr:uid="{7FE1E08B-52DD-48ED-BF4F-8A66A342071A}"/>
    <cellStyle name="Normal 10 39 6 4" xfId="28891" xr:uid="{0603373E-083E-4AFF-A790-31284BE3ADD8}"/>
    <cellStyle name="Normal 10 39 6 5" xfId="34375" xr:uid="{F09E7B7E-F93E-4019-B4BF-50E9E79A379D}"/>
    <cellStyle name="Normal 10 4" xfId="6205" xr:uid="{8F511762-5249-4518-A4B5-0489E90C92AD}"/>
    <cellStyle name="Normal 10 4 2" xfId="6206" xr:uid="{4344698C-25B6-44B8-B86B-DFFB98A28C29}"/>
    <cellStyle name="Normal 10 4 2 2" xfId="14594" xr:uid="{1FF32321-61A1-4810-AC74-DCF3BC6E8655}"/>
    <cellStyle name="Normal 10 4 2 2 2" xfId="21881" xr:uid="{2D90C5EF-A770-4309-9CC7-D4E1E7DF7AD6}"/>
    <cellStyle name="Normal 10 4 2 2 2 2" xfId="27437" xr:uid="{F86CA05B-89CB-4FF5-AA49-C9ED13618498}"/>
    <cellStyle name="Normal 10 4 2 2 2 3" xfId="32931" xr:uid="{CAC9FF6D-AC61-4277-89BE-406E7F627DE0}"/>
    <cellStyle name="Normal 10 4 2 2 2 4" xfId="38415" xr:uid="{2E31FE7C-B022-454B-80E5-104C520D40C5}"/>
    <cellStyle name="Normal 10 4 2 2 3" xfId="24708" xr:uid="{D119C9F6-7F9F-41E6-957E-62B500CDE06C}"/>
    <cellStyle name="Normal 10 4 2 2 4" xfId="30202" xr:uid="{CBFC4611-0BA4-48D6-BC63-1A583C7F1D6E}"/>
    <cellStyle name="Normal 10 4 2 2 5" xfId="35686" xr:uid="{5ECC1F2E-C985-46A5-BAAA-19BC69CB6B74}"/>
    <cellStyle name="Normal 10 4 2 3" xfId="11573" xr:uid="{746FD9F0-1879-49E9-A593-472B5313A373}"/>
    <cellStyle name="Normal 10 4 2 4" xfId="16808" xr:uid="{577CFD9B-2248-48CF-AAF5-67515F4B058B}"/>
    <cellStyle name="Normal 10 4 2 5" xfId="19031" xr:uid="{D6B013A6-CDB8-4B7B-BED6-A363E1D2FFF5}"/>
    <cellStyle name="Normal 10 4 2 6" xfId="9252" xr:uid="{FA6BCBEF-CAD7-4BBF-B473-D7931C9C14E1}"/>
    <cellStyle name="Normal 10 4 2 6 2" xfId="20572" xr:uid="{1EF80AA9-C55C-49BD-A499-A67713159FE4}"/>
    <cellStyle name="Normal 10 4 2 6 2 2" xfId="26128" xr:uid="{BC846E81-7668-4D3A-9D2E-6FEA659ACF30}"/>
    <cellStyle name="Normal 10 4 2 6 2 3" xfId="31622" xr:uid="{332CB728-992C-4BC7-8C33-5CF8A7A7FEB2}"/>
    <cellStyle name="Normal 10 4 2 6 2 4" xfId="37106" xr:uid="{FB365F78-51B0-4B3B-BAB5-C2133C58B734}"/>
    <cellStyle name="Normal 10 4 2 6 3" xfId="23399" xr:uid="{6B6B2973-1B25-4457-A539-BCA1CD8518D4}"/>
    <cellStyle name="Normal 10 4 2 6 4" xfId="28893" xr:uid="{58F312A4-809E-4898-A351-869338A5A5EB}"/>
    <cellStyle name="Normal 10 4 2 6 5" xfId="34377" xr:uid="{76F674F7-B655-42AC-B9A0-737846263BEA}"/>
    <cellStyle name="Normal 10 4 3" xfId="6207" xr:uid="{9683BE82-D0F6-4FA0-A15A-9147A544B018}"/>
    <cellStyle name="Normal 10 4 3 2" xfId="14595" xr:uid="{B8BC5C19-791D-4C9D-B9BE-F2E2A4A12D33}"/>
    <cellStyle name="Normal 10 4 3 2 2" xfId="21882" xr:uid="{149DACDF-D064-4C25-876F-7B8C4FA4EBE2}"/>
    <cellStyle name="Normal 10 4 3 2 2 2" xfId="27438" xr:uid="{1938CD3C-09BF-4290-A13F-073083BF3B0B}"/>
    <cellStyle name="Normal 10 4 3 2 2 3" xfId="32932" xr:uid="{B1548640-DDFB-4207-9FDE-868DF7D28942}"/>
    <cellStyle name="Normal 10 4 3 2 2 4" xfId="38416" xr:uid="{30F7A99D-ECB9-4DDE-91B5-7409DB973586}"/>
    <cellStyle name="Normal 10 4 3 2 3" xfId="24709" xr:uid="{A0DFE705-5E60-42B8-998F-C0C923CAC886}"/>
    <cellStyle name="Normal 10 4 3 2 4" xfId="30203" xr:uid="{5C4BCD60-D511-4502-9929-3DCDEE65C2D7}"/>
    <cellStyle name="Normal 10 4 3 2 5" xfId="35687" xr:uid="{49AF0C28-E3F8-47B5-9A5E-F40674854384}"/>
    <cellStyle name="Normal 10 4 3 3" xfId="11574" xr:uid="{F705FAC2-D273-4BC0-A53C-64D15015138E}"/>
    <cellStyle name="Normal 10 4 3 4" xfId="16809" xr:uid="{F7FA10EC-3E0C-4495-A1BB-48756CEFA34E}"/>
    <cellStyle name="Normal 10 4 3 5" xfId="19032" xr:uid="{70BBA3C3-F79F-4F9A-8070-1B91474FED22}"/>
    <cellStyle name="Normal 10 4 3 6" xfId="9253" xr:uid="{F99BD6CD-93FF-4C1C-8A12-A2A88E8F7981}"/>
    <cellStyle name="Normal 10 4 3 6 2" xfId="20573" xr:uid="{E3BE2788-731B-40CC-95E5-FB69A157D60F}"/>
    <cellStyle name="Normal 10 4 3 6 2 2" xfId="26129" xr:uid="{5CBADD54-DDF3-4937-A9EC-53106D6260A5}"/>
    <cellStyle name="Normal 10 4 3 6 2 3" xfId="31623" xr:uid="{62E802EB-E537-4F32-824E-750DA4C99FA9}"/>
    <cellStyle name="Normal 10 4 3 6 2 4" xfId="37107" xr:uid="{6181F55F-2F13-4F34-841D-49E33140BF95}"/>
    <cellStyle name="Normal 10 4 3 6 3" xfId="23400" xr:uid="{0537B24C-BF19-46E2-AA3B-9C97B1C5091D}"/>
    <cellStyle name="Normal 10 4 3 6 4" xfId="28894" xr:uid="{B0108DCE-C804-4E5B-86CD-CC74F3E95BD1}"/>
    <cellStyle name="Normal 10 4 3 6 5" xfId="34378" xr:uid="{B0BDDAE4-F2C2-47D8-B72F-ABBDB84924BC}"/>
    <cellStyle name="Normal 10 4 4" xfId="6208" xr:uid="{C67A3270-DF83-4293-9B05-1F2258088F27}"/>
    <cellStyle name="Normal 10 4 4 2" xfId="14596" xr:uid="{D9AB2455-0FAE-414C-8CB0-063C6AF8DC17}"/>
    <cellStyle name="Normal 10 4 4 2 2" xfId="21883" xr:uid="{D7A7A737-5CC9-4F50-970D-3CFB028FFAF5}"/>
    <cellStyle name="Normal 10 4 4 2 2 2" xfId="27439" xr:uid="{F7529F15-6C28-49C7-A5A1-743310E9B3A1}"/>
    <cellStyle name="Normal 10 4 4 2 2 3" xfId="32933" xr:uid="{18D85CD4-21B9-44A9-ABF9-CB81A46E84EA}"/>
    <cellStyle name="Normal 10 4 4 2 2 4" xfId="38417" xr:uid="{E64F808F-7F5E-49FC-8CF5-63EC18173898}"/>
    <cellStyle name="Normal 10 4 4 2 3" xfId="24710" xr:uid="{252A07C4-9B03-4885-807B-861A2F7958C8}"/>
    <cellStyle name="Normal 10 4 4 2 4" xfId="30204" xr:uid="{ED1246FA-FC1A-4127-A312-BE1ECE81AB05}"/>
    <cellStyle name="Normal 10 4 4 2 5" xfId="35688" xr:uid="{736AB859-2F3F-4BAD-BC4D-CFCE0FE8C99A}"/>
    <cellStyle name="Normal 10 4 4 3" xfId="11575" xr:uid="{FCCF4473-9DE1-4923-BA43-7A579EEEE094}"/>
    <cellStyle name="Normal 10 4 4 4" xfId="16810" xr:uid="{C39F2427-208D-4631-9C7D-EC76287DC8C7}"/>
    <cellStyle name="Normal 10 4 4 5" xfId="19033" xr:uid="{C9479F51-09D2-47A6-AB5B-F483406CF4A9}"/>
    <cellStyle name="Normal 10 4 4 6" xfId="9254" xr:uid="{4C09554E-22A0-4CAF-8B71-2A3802232DB8}"/>
    <cellStyle name="Normal 10 4 4 6 2" xfId="20574" xr:uid="{8CA9A9A2-BC30-4C4F-B63A-3A0F83AD4EED}"/>
    <cellStyle name="Normal 10 4 4 6 2 2" xfId="26130" xr:uid="{A30F3976-A398-4AE6-873E-577510403B5A}"/>
    <cellStyle name="Normal 10 4 4 6 2 3" xfId="31624" xr:uid="{7D2D50F9-B331-4EDB-AAC4-C3BFABBEE49F}"/>
    <cellStyle name="Normal 10 4 4 6 2 4" xfId="37108" xr:uid="{D6A02D62-43DB-4D49-AEA2-54FDADEA94B9}"/>
    <cellStyle name="Normal 10 4 4 6 3" xfId="23401" xr:uid="{215A4E13-3B5F-4C32-99D8-D18425162E09}"/>
    <cellStyle name="Normal 10 4 4 6 4" xfId="28895" xr:uid="{1B8F222A-5EAA-4520-80BC-35580B71391A}"/>
    <cellStyle name="Normal 10 4 4 6 5" xfId="34379" xr:uid="{8968060E-C1C4-42D3-8F04-5E40BFF9FB1B}"/>
    <cellStyle name="Normal 10 4 5" xfId="6209" xr:uid="{ECE4590C-B199-4F18-ACE6-734C9304B208}"/>
    <cellStyle name="Normal 10 4 5 2" xfId="14597" xr:uid="{24175FC3-464A-4D19-A327-B338955AC58D}"/>
    <cellStyle name="Normal 10 4 5 2 2" xfId="21884" xr:uid="{4E1E1A1E-EF79-4617-94B9-8A21F038BC95}"/>
    <cellStyle name="Normal 10 4 5 2 2 2" xfId="27440" xr:uid="{08AF5CA3-6E7A-4C03-81FC-C5C27264C57F}"/>
    <cellStyle name="Normal 10 4 5 2 2 3" xfId="32934" xr:uid="{744B95DD-6625-4112-8264-3E8067547521}"/>
    <cellStyle name="Normal 10 4 5 2 2 4" xfId="38418" xr:uid="{26E409A7-188D-40B6-AB44-E713F3F35D02}"/>
    <cellStyle name="Normal 10 4 5 2 3" xfId="24711" xr:uid="{510CFA04-2406-4AEA-8DD9-7B3946AFB5F6}"/>
    <cellStyle name="Normal 10 4 5 2 4" xfId="30205" xr:uid="{4F8029D9-D8FC-497B-AB79-4B2C1FB7D73C}"/>
    <cellStyle name="Normal 10 4 5 2 5" xfId="35689" xr:uid="{0F2E313A-39A0-4F61-9090-4AD58958FEA6}"/>
    <cellStyle name="Normal 10 4 5 3" xfId="12683" xr:uid="{CCC3A9A0-EC34-485F-839E-F4327E2D1EC3}"/>
    <cellStyle name="Normal 10 4 5 4" xfId="9255" xr:uid="{60818FBD-116C-4672-8B69-AD33A4CA9DC5}"/>
    <cellStyle name="Normal 10 4 5 4 2" xfId="20575" xr:uid="{CEF16E93-193B-47E7-AFC1-47F18AAE2480}"/>
    <cellStyle name="Normal 10 4 5 4 2 2" xfId="26131" xr:uid="{35A14D44-CE1C-4F3A-B3B1-1269265B24B7}"/>
    <cellStyle name="Normal 10 4 5 4 2 3" xfId="31625" xr:uid="{35C9C136-4F21-48BF-9CF7-FBFEFCD25AD8}"/>
    <cellStyle name="Normal 10 4 5 4 2 4" xfId="37109" xr:uid="{37831EB9-8A27-422F-B7DE-FD35837231BB}"/>
    <cellStyle name="Normal 10 4 5 4 3" xfId="23402" xr:uid="{42AE14B4-94D7-4EB4-92D3-276D5DC82C49}"/>
    <cellStyle name="Normal 10 4 5 4 4" xfId="28896" xr:uid="{6A6C4B68-C7EC-4218-B2C0-B6F4DC5741FA}"/>
    <cellStyle name="Normal 10 4 5 4 5" xfId="34380" xr:uid="{D5DB6478-6BE4-4067-9E82-2131677693C9}"/>
    <cellStyle name="Normal 10 4 6" xfId="14593" xr:uid="{FC08069B-B18D-4ADB-834B-29496B7EAA9F}"/>
    <cellStyle name="Normal 10 4 6 2" xfId="21880" xr:uid="{07F7D0E8-F57B-43F1-A613-ADE268E5D07A}"/>
    <cellStyle name="Normal 10 4 6 2 2" xfId="27436" xr:uid="{49C9C0D4-4583-4F11-83C1-8FFDC171AAC1}"/>
    <cellStyle name="Normal 10 4 6 2 3" xfId="32930" xr:uid="{5906EDE7-771B-4B70-9EA3-95C8B5F7C64B}"/>
    <cellStyle name="Normal 10 4 6 2 4" xfId="38414" xr:uid="{D53E68C6-556D-405D-82F0-0786B0B8F05C}"/>
    <cellStyle name="Normal 10 4 6 3" xfId="24707" xr:uid="{CD3AE771-FB41-4682-8337-763F4CA9A370}"/>
    <cellStyle name="Normal 10 4 6 4" xfId="30201" xr:uid="{9CCF09BE-EEC2-45EF-ACFF-971AA54C4263}"/>
    <cellStyle name="Normal 10 4 6 5" xfId="35685" xr:uid="{19DDA05A-5454-4BD4-B588-5EDBEFC88D0F}"/>
    <cellStyle name="Normal 10 4 7" xfId="11572" xr:uid="{8D39D13C-2105-4B83-ACE3-65D00D501B3A}"/>
    <cellStyle name="Normal 10 4 8" xfId="16807" xr:uid="{A4E4DEBD-CAAE-49E1-9608-DFD7C15ECDBC}"/>
    <cellStyle name="Normal 10 4 9" xfId="9251" xr:uid="{35CF4B6B-BCD4-4BC3-AE32-E44E4DD252B6}"/>
    <cellStyle name="Normal 10 4 9 2" xfId="20571" xr:uid="{68D1BBC5-E035-4517-82E2-7B13D593EE83}"/>
    <cellStyle name="Normal 10 4 9 2 2" xfId="26127" xr:uid="{EC146148-FD78-4987-BD85-E85DE9E7F858}"/>
    <cellStyle name="Normal 10 4 9 2 3" xfId="31621" xr:uid="{51DE5B88-AA87-468A-A49C-4575DBAD0A8A}"/>
    <cellStyle name="Normal 10 4 9 2 4" xfId="37105" xr:uid="{AA000839-7BDB-44B5-A81F-9EED64DD86B3}"/>
    <cellStyle name="Normal 10 4 9 3" xfId="23398" xr:uid="{8D077570-D1EF-495D-8188-EC54D89D0A8A}"/>
    <cellStyle name="Normal 10 4 9 4" xfId="28892" xr:uid="{1E7F040C-89D2-49B1-BE64-712A8AE33309}"/>
    <cellStyle name="Normal 10 4 9 5" xfId="34376" xr:uid="{D917FAE4-20DC-4E6D-9E2A-37AB85977890}"/>
    <cellStyle name="Normal 10 40" xfId="6210" xr:uid="{9B1C869F-E13B-4061-8C78-426C5FCF75F1}"/>
    <cellStyle name="Normal 10 40 2" xfId="14598" xr:uid="{CDF6F471-041D-4355-8D79-A602E1CC1100}"/>
    <cellStyle name="Normal 10 40 2 2" xfId="21885" xr:uid="{4F1F0A8C-83AF-4C68-BCAD-C174E0390ED6}"/>
    <cellStyle name="Normal 10 40 2 2 2" xfId="27441" xr:uid="{93B1782D-EB1E-4F7A-A292-732109E13C65}"/>
    <cellStyle name="Normal 10 40 2 2 3" xfId="32935" xr:uid="{0D06D0C4-EE6B-4775-A639-3CC401F61FE5}"/>
    <cellStyle name="Normal 10 40 2 2 4" xfId="38419" xr:uid="{FFD590B8-CC95-407C-B80F-0DCBE937D4B3}"/>
    <cellStyle name="Normal 10 40 2 3" xfId="24712" xr:uid="{7B5231B2-00B0-46CF-A1D0-F855C2C22ADA}"/>
    <cellStyle name="Normal 10 40 2 4" xfId="30206" xr:uid="{BE85F4D1-74D7-48F0-8FD3-D84A367631C8}"/>
    <cellStyle name="Normal 10 40 2 5" xfId="35690" xr:uid="{B9EDB0A3-F645-4919-AEB8-F5EFD3984D2E}"/>
    <cellStyle name="Normal 10 40 3" xfId="11576" xr:uid="{F1CF8F0D-3E52-49B8-AE05-5AA6819BCFE8}"/>
    <cellStyle name="Normal 10 40 4" xfId="16811" xr:uid="{EC80AB3D-630D-49AE-940F-F517C00EFB0E}"/>
    <cellStyle name="Normal 10 40 5" xfId="19034" xr:uid="{BA27DA4B-5CA6-4A82-9AA2-6B5EF4886F60}"/>
    <cellStyle name="Normal 10 40 6" xfId="9256" xr:uid="{288C3320-EF2D-48F0-8CEC-3AF724E57AA0}"/>
    <cellStyle name="Normal 10 40 6 2" xfId="20576" xr:uid="{C4B132DB-7452-46BD-B97E-0DC6DA25118C}"/>
    <cellStyle name="Normal 10 40 6 2 2" xfId="26132" xr:uid="{3B92AC84-177A-4B00-9149-8110C0D499F3}"/>
    <cellStyle name="Normal 10 40 6 2 3" xfId="31626" xr:uid="{87904733-B8E9-4223-862F-F662E6BA79CB}"/>
    <cellStyle name="Normal 10 40 6 2 4" xfId="37110" xr:uid="{F892B256-C5A1-4386-9094-B2E48F8E3311}"/>
    <cellStyle name="Normal 10 40 6 3" xfId="23403" xr:uid="{30845B86-490F-4C37-8068-E42C01275D47}"/>
    <cellStyle name="Normal 10 40 6 4" xfId="28897" xr:uid="{ECB6F528-B1C3-4A16-A1A0-21DEE055321E}"/>
    <cellStyle name="Normal 10 40 6 5" xfId="34381" xr:uid="{86483556-BC4B-439F-AADD-8908F7524554}"/>
    <cellStyle name="Normal 10 41" xfId="6211" xr:uid="{A3716117-822B-417D-BCE9-8F9572D5FE2E}"/>
    <cellStyle name="Normal 10 41 2" xfId="14599" xr:uid="{96AA9CB6-C40F-4AFA-8F3A-8DF805F7913D}"/>
    <cellStyle name="Normal 10 41 2 2" xfId="21886" xr:uid="{8A3BC3A1-8A9D-4CCF-8E8B-746EDCF0F3F4}"/>
    <cellStyle name="Normal 10 41 2 2 2" xfId="27442" xr:uid="{52DB6456-6A51-452D-B9DF-BB2E824D0BAE}"/>
    <cellStyle name="Normal 10 41 2 2 3" xfId="32936" xr:uid="{07CFDB54-E4EC-4C7D-9D68-FFF8BCCA2A1D}"/>
    <cellStyle name="Normal 10 41 2 2 4" xfId="38420" xr:uid="{AC6A7A54-CE64-48DD-B831-CD45A2F3B839}"/>
    <cellStyle name="Normal 10 41 2 3" xfId="24713" xr:uid="{B44E33FC-7F11-417F-B241-37889DFD5DD4}"/>
    <cellStyle name="Normal 10 41 2 4" xfId="30207" xr:uid="{5F953B88-77E0-43F1-8885-619360580A60}"/>
    <cellStyle name="Normal 10 41 2 5" xfId="35691" xr:uid="{95E0068F-AA9A-4A74-AFD1-9655AB21C12D}"/>
    <cellStyle name="Normal 10 41 3" xfId="12681" xr:uid="{EC789D7B-72BD-4E35-916B-D68A2A0B9902}"/>
    <cellStyle name="Normal 10 41 4" xfId="9257" xr:uid="{0326AD2A-FA80-4327-9E21-B19D6712D659}"/>
    <cellStyle name="Normal 10 41 4 2" xfId="20577" xr:uid="{F8396577-3C46-4328-BA80-364CBE7AB33F}"/>
    <cellStyle name="Normal 10 41 4 2 2" xfId="26133" xr:uid="{43DAF7D4-AB65-4B0B-A8CA-B06358B38755}"/>
    <cellStyle name="Normal 10 41 4 2 3" xfId="31627" xr:uid="{11005DDD-5D26-40E8-BCA7-788E26D44A95}"/>
    <cellStyle name="Normal 10 41 4 2 4" xfId="37111" xr:uid="{7776EF25-B5CA-40D1-BD53-5E91545B174B}"/>
    <cellStyle name="Normal 10 41 4 3" xfId="23404" xr:uid="{6DDE5D16-89E2-468A-8A00-8F9A0303306B}"/>
    <cellStyle name="Normal 10 41 4 4" xfId="28898" xr:uid="{91C351FF-FA10-4833-B39B-68B9F8FA0C80}"/>
    <cellStyle name="Normal 10 41 4 5" xfId="34382" xr:uid="{6C90A341-B0F1-4080-B0DD-FCBDB8281EB5}"/>
    <cellStyle name="Normal 10 42" xfId="7317" xr:uid="{BFFAAA22-29A9-4AD3-92A8-61F32114CCAD}"/>
    <cellStyle name="Normal 10 42 2" xfId="9258" xr:uid="{B03A5FF6-D333-4B2F-B03F-DA095894866B}"/>
    <cellStyle name="Normal 10 42 2 2" xfId="20578" xr:uid="{6695E814-83DB-48DB-A808-1F2BC5CF4D02}"/>
    <cellStyle name="Normal 10 42 2 2 2" xfId="26134" xr:uid="{D4C5DE59-9083-4AAE-A7CA-57AF1EF9EB0B}"/>
    <cellStyle name="Normal 10 42 2 2 3" xfId="31628" xr:uid="{99F1392B-EB8C-4BA6-A7F8-DA4BB382C69C}"/>
    <cellStyle name="Normal 10 42 2 2 4" xfId="37112" xr:uid="{A3AF9376-35AF-4896-9C89-705369D24716}"/>
    <cellStyle name="Normal 10 42 2 3" xfId="23405" xr:uid="{9F4AA6E3-B683-4C72-A3EC-493126268BD2}"/>
    <cellStyle name="Normal 10 42 2 4" xfId="28899" xr:uid="{D9A2553E-578A-44FE-A243-851E9F0B31E6}"/>
    <cellStyle name="Normal 10 42 2 5" xfId="34383" xr:uid="{6FCF5BB0-14D0-4AA7-99A3-9FCE485541FC}"/>
    <cellStyle name="Normal 10 42 3" xfId="20334" xr:uid="{2A2DD2F8-74EE-474F-A2BF-FD1E52D1B044}"/>
    <cellStyle name="Normal 10 42 3 2" xfId="25890" xr:uid="{DF06F76A-8020-489A-B0BB-041848A3131D}"/>
    <cellStyle name="Normal 10 42 3 3" xfId="31384" xr:uid="{932B5E32-2FBF-440D-8275-26322BB552DC}"/>
    <cellStyle name="Normal 10 42 3 4" xfId="36868" xr:uid="{3D1A8025-4D48-4D19-8559-511FF00A469D}"/>
    <cellStyle name="Normal 10 42 4" xfId="23161" xr:uid="{FAF32A7C-DE85-4126-952D-25B2432DE6A0}"/>
    <cellStyle name="Normal 10 42 5" xfId="28653" xr:uid="{FF608CD3-7041-42EC-9CA8-8398851801EA}"/>
    <cellStyle name="Normal 10 42 6" xfId="34137" xr:uid="{0179BBB1-B724-4D40-BBCB-14445FA0A755}"/>
    <cellStyle name="Normal 10 43" xfId="7467" xr:uid="{314608B4-46D9-49EE-BF6B-56CA025909FF}"/>
    <cellStyle name="Normal 10 43 2" xfId="9259" xr:uid="{8C9C1851-2D60-424F-8340-E156301B99C1}"/>
    <cellStyle name="Normal 10 43 2 2" xfId="20579" xr:uid="{559C9058-59C9-4AB4-A099-A49289C73DFC}"/>
    <cellStyle name="Normal 10 43 2 2 2" xfId="26135" xr:uid="{C7C4D1E4-998C-41E8-A817-EA868E644DE4}"/>
    <cellStyle name="Normal 10 43 2 2 3" xfId="31629" xr:uid="{450758F7-C1B2-4078-986B-1D66510EC660}"/>
    <cellStyle name="Normal 10 43 2 2 4" xfId="37113" xr:uid="{130CB93B-2477-4DBE-8913-A738EB10F7C5}"/>
    <cellStyle name="Normal 10 43 2 3" xfId="23406" xr:uid="{DED73D98-4764-4BA1-9B67-BD8980896115}"/>
    <cellStyle name="Normal 10 43 2 4" xfId="28900" xr:uid="{620E0054-FC06-4275-BDB9-D4E50511A19F}"/>
    <cellStyle name="Normal 10 43 2 5" xfId="34384" xr:uid="{B0C8B888-63DF-4070-9DF5-8AA0BC27E64E}"/>
    <cellStyle name="Normal 10 43 3" xfId="20355" xr:uid="{D3D6EC8B-9C44-4231-A1D3-88C91C1DEE70}"/>
    <cellStyle name="Normal 10 43 3 2" xfId="25911" xr:uid="{EFCDC99D-6DCB-44F9-85D5-25E4FD2784CC}"/>
    <cellStyle name="Normal 10 43 3 3" xfId="31405" xr:uid="{F780098A-DB21-4164-B4F1-3A1763581226}"/>
    <cellStyle name="Normal 10 43 3 4" xfId="36889" xr:uid="{9FB042C6-A2A6-4A0D-AAAF-AAAE7BA710E4}"/>
    <cellStyle name="Normal 10 43 4" xfId="23182" xr:uid="{A30519B3-3AB9-43ED-8414-7F1B68693228}"/>
    <cellStyle name="Normal 10 43 5" xfId="28674" xr:uid="{C2B6625F-4B47-428A-8455-A2C2B34294C7}"/>
    <cellStyle name="Normal 10 43 6" xfId="34158" xr:uid="{CD502FD6-30A9-4DE7-AFAC-73D419CEC6F8}"/>
    <cellStyle name="Normal 10 44" xfId="7557" xr:uid="{B11B68D6-C9AE-499C-A9F7-3FDB78DFDF2F}"/>
    <cellStyle name="Normal 10 44 2" xfId="14555" xr:uid="{517B0BA7-D2D8-4A27-91AC-5F9E79A97A71}"/>
    <cellStyle name="Normal 10 44 2 2" xfId="21842" xr:uid="{9C2CBAFB-1A83-495D-9B26-675B6473F490}"/>
    <cellStyle name="Normal 10 44 2 2 2" xfId="27398" xr:uid="{DD0EFC8E-9A5A-4500-9896-A0767F2D428C}"/>
    <cellStyle name="Normal 10 44 2 2 3" xfId="32892" xr:uid="{59C94AE1-B008-4FF4-83B5-D3B8269E4CAB}"/>
    <cellStyle name="Normal 10 44 2 2 4" xfId="38376" xr:uid="{AF4DECCB-A1B6-4DBA-AB4D-5709372909F7}"/>
    <cellStyle name="Normal 10 44 2 3" xfId="24669" xr:uid="{F68E7F2E-5083-4BEF-BE98-D7B6D007E358}"/>
    <cellStyle name="Normal 10 44 2 4" xfId="30163" xr:uid="{ABF676CE-C6F7-45E4-BEAA-4979124B9E01}"/>
    <cellStyle name="Normal 10 44 2 5" xfId="35647" xr:uid="{C87283EC-8203-4FAD-8933-11D0C86D0005}"/>
    <cellStyle name="Normal 10 44 3" xfId="20441" xr:uid="{4271CBA3-8101-4F5A-9C94-3AC384B30545}"/>
    <cellStyle name="Normal 10 44 3 2" xfId="25997" xr:uid="{2C76E055-E584-4320-97C3-41A3496FA492}"/>
    <cellStyle name="Normal 10 44 3 3" xfId="31491" xr:uid="{9DADD4D4-6AAE-45B1-969F-FA9A5A5AF598}"/>
    <cellStyle name="Normal 10 44 3 4" xfId="36975" xr:uid="{BFD71C43-B310-41CB-B01D-3170D25B905D}"/>
    <cellStyle name="Normal 10 44 4" xfId="23268" xr:uid="{9F593862-67AA-443C-8685-121E212E4852}"/>
    <cellStyle name="Normal 10 44 5" xfId="28760" xr:uid="{C7144192-44AE-4476-86FA-A5931B260892}"/>
    <cellStyle name="Normal 10 44 6" xfId="34244" xr:uid="{A1204495-C8D4-4648-83D7-BFC5D852E193}"/>
    <cellStyle name="Normal 10 45" xfId="7609" xr:uid="{E9B7F047-9769-45D0-BB22-7978695318C2}"/>
    <cellStyle name="Normal 10 45 2" xfId="20258" xr:uid="{0C1E5E80-360F-4A7F-8369-75713ED9E497}"/>
    <cellStyle name="Normal 10 45 2 2" xfId="22992" xr:uid="{B0932BAA-FB89-4C73-B91B-35A589DD1B7D}"/>
    <cellStyle name="Normal 10 45 2 2 2" xfId="28548" xr:uid="{99640970-3576-40A3-A6ED-2DB963BEFAFD}"/>
    <cellStyle name="Normal 10 45 2 2 3" xfId="34042" xr:uid="{4C04D578-83F2-48BE-BDAB-0B3D34868421}"/>
    <cellStyle name="Normal 10 45 2 2 4" xfId="39526" xr:uid="{9EBFA080-414C-43FE-BB09-1D7D7ACF606E}"/>
    <cellStyle name="Normal 10 45 2 3" xfId="25819" xr:uid="{FA145228-A26B-4071-B3BB-A13C2F94ACDF}"/>
    <cellStyle name="Normal 10 45 2 4" xfId="31313" xr:uid="{F67F254B-CF30-45D8-9205-C425477A9795}"/>
    <cellStyle name="Normal 10 45 2 5" xfId="36797" xr:uid="{1DA5DD40-A22F-4930-A3E8-36A3A1D86336}"/>
    <cellStyle name="Normal 10 45 3" xfId="11535" xr:uid="{C9E119DD-8DE4-4541-9753-919E749A07D2}"/>
    <cellStyle name="Normal 10 45 4" xfId="20493" xr:uid="{3DB12D1F-61D3-4F32-AFDA-C0051A80AA24}"/>
    <cellStyle name="Normal 10 45 4 2" xfId="26049" xr:uid="{4BBA328D-115E-4C77-84D9-89B90AC096AF}"/>
    <cellStyle name="Normal 10 45 4 3" xfId="31543" xr:uid="{72620323-2B71-47AF-A802-36EBF7B25A24}"/>
    <cellStyle name="Normal 10 45 4 4" xfId="37027" xr:uid="{0B13D93D-D349-42CC-9895-E9266DDD7A35}"/>
    <cellStyle name="Normal 10 45 5" xfId="23320" xr:uid="{21F43E3F-CC66-423A-9BBA-1CA1BB89B1E7}"/>
    <cellStyle name="Normal 10 45 6" xfId="28814" xr:uid="{236A087D-37E8-48D6-BE3E-4BBAC1DA40B5}"/>
    <cellStyle name="Normal 10 45 7" xfId="34298" xr:uid="{72384424-BDB8-474D-AF7A-CCC2A7CBD4BC}"/>
    <cellStyle name="Normal 10 46" xfId="16770" xr:uid="{57047E9C-8F15-49A9-886C-2D43B1F1DA3D}"/>
    <cellStyle name="Normal 10 47" xfId="23028" xr:uid="{79DF56F2-97F6-45BF-8F53-5C71758DC557}"/>
    <cellStyle name="Normal 10 47 2" xfId="28574" xr:uid="{2B694BAE-55F1-4384-AC18-25077A3451D6}"/>
    <cellStyle name="Normal 10 47 3" xfId="34064" xr:uid="{01560608-8F76-45A5-8D13-21C23F29A669}"/>
    <cellStyle name="Normal 10 47 4" xfId="39548" xr:uid="{398BEF92-7403-49B7-A0EF-F8C7E7A2B687}"/>
    <cellStyle name="Normal 10 48" xfId="6166" xr:uid="{9EC754F8-4FB5-45FF-9AAE-6E4C8BFB643D}"/>
    <cellStyle name="Normal 10 5" xfId="6212" xr:uid="{93BBC935-3408-47FA-83E1-8AE8141F72B1}"/>
    <cellStyle name="Normal 10 5 10" xfId="19035" xr:uid="{C2234EDE-3F3E-49D4-B7BB-3B263B5B9CE6}"/>
    <cellStyle name="Normal 10 5 11" xfId="23030" xr:uid="{B815D332-F972-48BE-850A-A30EC4AB26EE}"/>
    <cellStyle name="Normal 10 5 11 2" xfId="28576" xr:uid="{FFEF3B1B-DB6C-4CE7-95B9-3444BFD12059}"/>
    <cellStyle name="Normal 10 5 11 3" xfId="34066" xr:uid="{93F3C0D3-F714-4166-8FDB-85FC5C215704}"/>
    <cellStyle name="Normal 10 5 11 4" xfId="39550" xr:uid="{666DC243-89C7-486D-8970-5D61DD3EBE7B}"/>
    <cellStyle name="Normal 10 5 2" xfId="6213" xr:uid="{8DC19F13-6ADF-43B9-BBEA-2BBF48D5C737}"/>
    <cellStyle name="Normal 10 5 2 2" xfId="14600" xr:uid="{FA517903-4FDE-4B73-83CB-16810518DE68}"/>
    <cellStyle name="Normal 10 5 2 2 2" xfId="21887" xr:uid="{D003F188-8A61-4FF8-9C75-97FC38CEEE96}"/>
    <cellStyle name="Normal 10 5 2 2 2 2" xfId="27443" xr:uid="{97BD4BC8-D057-4CF7-84CD-02FAB398CFF0}"/>
    <cellStyle name="Normal 10 5 2 2 2 3" xfId="32937" xr:uid="{29ED618A-7E1D-4659-9A41-840E69478684}"/>
    <cellStyle name="Normal 10 5 2 2 2 4" xfId="38421" xr:uid="{2694F8BF-9D90-4CE7-98D8-FA1D7249D038}"/>
    <cellStyle name="Normal 10 5 2 2 3" xfId="24714" xr:uid="{B9FF11EB-7F51-474C-A3A3-973067ABFB68}"/>
    <cellStyle name="Normal 10 5 2 2 4" xfId="30208" xr:uid="{1CD63AC9-158D-4AE7-983E-9B9A329AA87C}"/>
    <cellStyle name="Normal 10 5 2 2 5" xfId="35692" xr:uid="{E0384CA2-38BF-48F0-B3CB-48A9C8D2B7E7}"/>
    <cellStyle name="Normal 10 5 2 3" xfId="11578" xr:uid="{57070CEC-E4E2-4527-A11E-F7A7237DCB6C}"/>
    <cellStyle name="Normal 10 5 2 4" xfId="16813" xr:uid="{B21EBCC3-F731-43EC-8391-C02EFBC8BE23}"/>
    <cellStyle name="Normal 10 5 2 5" xfId="19036" xr:uid="{37B89D44-09EE-4C65-90C1-5E47FA97EB5B}"/>
    <cellStyle name="Normal 10 5 2 6" xfId="9260" xr:uid="{FBEFDA9F-5C0A-4223-A5A8-E164597914A7}"/>
    <cellStyle name="Normal 10 5 2 6 2" xfId="20580" xr:uid="{9F6D0788-2ED1-4C74-BCFC-59CDEEAE77DB}"/>
    <cellStyle name="Normal 10 5 2 6 2 2" xfId="26136" xr:uid="{39A410B4-A4B8-4B21-AE8E-EEE201CB8065}"/>
    <cellStyle name="Normal 10 5 2 6 2 3" xfId="31630" xr:uid="{D34BD474-8289-4F08-B540-CA35DE7A5D5B}"/>
    <cellStyle name="Normal 10 5 2 6 2 4" xfId="37114" xr:uid="{FC66E7A3-5C3E-4BF9-97B5-1ED4D030F311}"/>
    <cellStyle name="Normal 10 5 2 6 3" xfId="23407" xr:uid="{18DAC94C-66FD-4CDF-949E-AA621DCC2AA1}"/>
    <cellStyle name="Normal 10 5 2 6 4" xfId="28901" xr:uid="{33B68A3E-D0D2-41A5-BB03-2B1E50D67E75}"/>
    <cellStyle name="Normal 10 5 2 6 5" xfId="34385" xr:uid="{CC7505C4-8981-4621-8E28-8502915923E4}"/>
    <cellStyle name="Normal 10 5 3" xfId="6214" xr:uid="{FE202B33-911E-4B17-A2F5-C94E251A0F5E}"/>
    <cellStyle name="Normal 10 5 3 2" xfId="14601" xr:uid="{9408BDFF-F6C6-4117-B53A-8ECB5DACD434}"/>
    <cellStyle name="Normal 10 5 3 2 2" xfId="21888" xr:uid="{9DB62FC9-4E62-4D6D-B765-70B87405AD1A}"/>
    <cellStyle name="Normal 10 5 3 2 2 2" xfId="27444" xr:uid="{E64AB1C0-575E-446C-8631-51C49BD79DE9}"/>
    <cellStyle name="Normal 10 5 3 2 2 3" xfId="32938" xr:uid="{0E9B3AF5-A2D1-4AE2-8587-FE036EED1F90}"/>
    <cellStyle name="Normal 10 5 3 2 2 4" xfId="38422" xr:uid="{B06710E7-9E3A-4E2B-B809-B2188BC2B09B}"/>
    <cellStyle name="Normal 10 5 3 2 3" xfId="24715" xr:uid="{3066F8DE-61CC-4AAE-BEBA-C36D79246B18}"/>
    <cellStyle name="Normal 10 5 3 2 4" xfId="30209" xr:uid="{E92DB843-E522-4964-B0FA-EC4F2B099E09}"/>
    <cellStyle name="Normal 10 5 3 2 5" xfId="35693" xr:uid="{763CCA31-F576-4032-84EA-EE350BCD83F4}"/>
    <cellStyle name="Normal 10 5 3 3" xfId="19037" xr:uid="{D169F6F8-905E-4BA2-B832-DAB71DD2DE0A}"/>
    <cellStyle name="Normal 10 5 3 4" xfId="9261" xr:uid="{116069CD-3DD7-4FA7-A650-A493540720F0}"/>
    <cellStyle name="Normal 10 5 3 4 2" xfId="20581" xr:uid="{06370670-18E5-4D26-9897-56DA7E443CE7}"/>
    <cellStyle name="Normal 10 5 3 4 2 2" xfId="26137" xr:uid="{E6FB0643-57F1-4EB0-985C-AED117C908C8}"/>
    <cellStyle name="Normal 10 5 3 4 2 3" xfId="31631" xr:uid="{528F62CB-DFFA-4312-8A94-643D954FC464}"/>
    <cellStyle name="Normal 10 5 3 4 2 4" xfId="37115" xr:uid="{E63270DB-7CBB-4A09-BC34-E9051954712B}"/>
    <cellStyle name="Normal 10 5 3 4 3" xfId="23408" xr:uid="{05FE08C7-C3FC-4B91-9FBB-F5E5C19F6811}"/>
    <cellStyle name="Normal 10 5 3 4 4" xfId="28902" xr:uid="{C0DB76C4-E63C-4AFF-995C-74DC7DC49D02}"/>
    <cellStyle name="Normal 10 5 3 4 5" xfId="34386" xr:uid="{ED2ED57D-02BF-4436-995C-BC6A430803AE}"/>
    <cellStyle name="Normal 10 5 4" xfId="7433" xr:uid="{1871DB92-4733-40F8-B72E-671FE862C709}"/>
    <cellStyle name="Normal 10 5 4 2" xfId="9262" xr:uid="{346BB590-79C7-4DF4-8D4B-4300369162F3}"/>
    <cellStyle name="Normal 10 5 4 2 2" xfId="20582" xr:uid="{DE4DC1B4-2829-4728-AD35-399ADE6EE5EE}"/>
    <cellStyle name="Normal 10 5 4 2 2 2" xfId="26138" xr:uid="{866090C6-045A-49E0-854D-EAEACBDCEC9C}"/>
    <cellStyle name="Normal 10 5 4 2 2 3" xfId="31632" xr:uid="{8A8AC121-47A3-44EA-B037-88C13835D981}"/>
    <cellStyle name="Normal 10 5 4 2 2 4" xfId="37116" xr:uid="{6D155403-BAC3-4166-AC3F-3D58F73D8441}"/>
    <cellStyle name="Normal 10 5 4 2 3" xfId="23409" xr:uid="{F48B127E-5230-42AD-A5C7-0552D2ED3405}"/>
    <cellStyle name="Normal 10 5 4 2 4" xfId="28903" xr:uid="{A8447C90-A118-4F03-B897-7416D75D0619}"/>
    <cellStyle name="Normal 10 5 4 2 5" xfId="34387" xr:uid="{5575B511-E3A8-4171-95DE-3B618D97CF6B}"/>
    <cellStyle name="Normal 10 5 4 3" xfId="20348" xr:uid="{4CA990EF-C258-44A2-A52A-27AE824CEBE1}"/>
    <cellStyle name="Normal 10 5 4 3 2" xfId="25904" xr:uid="{6C9168F1-7D1E-4CA9-B435-B3016D2E71A6}"/>
    <cellStyle name="Normal 10 5 4 3 3" xfId="31398" xr:uid="{16FE9EFD-F77B-4ABD-A931-83AFB935B9C6}"/>
    <cellStyle name="Normal 10 5 4 3 4" xfId="36882" xr:uid="{C63E6CC2-90DF-4C55-89F6-257F12D60B23}"/>
    <cellStyle name="Normal 10 5 4 4" xfId="23175" xr:uid="{E25C2200-8339-4FC0-A68C-968078848BAA}"/>
    <cellStyle name="Normal 10 5 4 5" xfId="28667" xr:uid="{DCEEB233-6FDF-45AA-8299-85A5C26677EF}"/>
    <cellStyle name="Normal 10 5 4 6" xfId="34151" xr:uid="{85A9B0B7-65FC-4598-804D-B999C5347A63}"/>
    <cellStyle name="Normal 10 5 5" xfId="7469" xr:uid="{0656B483-FD28-473A-8540-80477F56D9FA}"/>
    <cellStyle name="Normal 10 5 5 2" xfId="9263" xr:uid="{AE5ADA14-7CD0-4976-92D3-717FD62BA3CC}"/>
    <cellStyle name="Normal 10 5 5 2 2" xfId="20583" xr:uid="{E3FC159B-D06A-41EA-94B2-7C8E65E3FA1A}"/>
    <cellStyle name="Normal 10 5 5 2 2 2" xfId="26139" xr:uid="{051F8F31-E440-463C-9FD8-7A1B4859F274}"/>
    <cellStyle name="Normal 10 5 5 2 2 3" xfId="31633" xr:uid="{0ED6ADBD-3205-47EB-BD05-7AD9ED66AB60}"/>
    <cellStyle name="Normal 10 5 5 2 2 4" xfId="37117" xr:uid="{14BB1C8D-E1C5-4E08-986C-7AC3996F2EBF}"/>
    <cellStyle name="Normal 10 5 5 2 3" xfId="23410" xr:uid="{6E1036A1-5362-4CC5-832B-C68EB5782C8C}"/>
    <cellStyle name="Normal 10 5 5 2 4" xfId="28904" xr:uid="{69904E54-4513-46E1-A987-A42872E96201}"/>
    <cellStyle name="Normal 10 5 5 2 5" xfId="34388" xr:uid="{F2ADB476-EFA1-4E3C-A165-CA69361C72F9}"/>
    <cellStyle name="Normal 10 5 5 3" xfId="20357" xr:uid="{6B67D35D-1959-4313-BCE0-A02A1127D6B3}"/>
    <cellStyle name="Normal 10 5 5 3 2" xfId="25913" xr:uid="{78742847-FD81-4339-AE83-525D6193AED5}"/>
    <cellStyle name="Normal 10 5 5 3 3" xfId="31407" xr:uid="{D2991ED8-493B-40E0-ACE6-97160501EF6C}"/>
    <cellStyle name="Normal 10 5 5 3 4" xfId="36891" xr:uid="{C461194F-BBAA-4765-931F-4985F549C044}"/>
    <cellStyle name="Normal 10 5 5 4" xfId="23184" xr:uid="{6DBE7F18-F660-4919-90B0-442195DADB05}"/>
    <cellStyle name="Normal 10 5 5 5" xfId="28676" xr:uid="{FF6034CB-F7CC-4B81-86E3-7396546D39C7}"/>
    <cellStyle name="Normal 10 5 5 6" xfId="34160" xr:uid="{E047B4CD-CC67-49A0-BFD6-4134AA1A2D64}"/>
    <cellStyle name="Normal 10 5 6" xfId="7559" xr:uid="{0B6EA163-BFCA-49D9-A042-DCDB8F80A920}"/>
    <cellStyle name="Normal 10 5 6 2" xfId="9264" xr:uid="{E5105C3F-39E6-4DF8-AB39-7D2A066879DF}"/>
    <cellStyle name="Normal 10 5 6 2 2" xfId="20584" xr:uid="{7C618FC0-47A8-43FD-837F-9774132E81C6}"/>
    <cellStyle name="Normal 10 5 6 2 2 2" xfId="26140" xr:uid="{B96E4358-E81D-4101-860E-528BC50DD084}"/>
    <cellStyle name="Normal 10 5 6 2 2 3" xfId="31634" xr:uid="{DDAB3ABC-85A2-4678-9CB3-7E409913DF25}"/>
    <cellStyle name="Normal 10 5 6 2 2 4" xfId="37118" xr:uid="{57C83CF3-B694-4638-801B-004FA5627272}"/>
    <cellStyle name="Normal 10 5 6 2 3" xfId="23411" xr:uid="{6363550A-9732-492F-9396-D48B7580439E}"/>
    <cellStyle name="Normal 10 5 6 2 4" xfId="28905" xr:uid="{000CC025-6304-477B-8243-1E3327714CB2}"/>
    <cellStyle name="Normal 10 5 6 2 5" xfId="34389" xr:uid="{73707E33-C34D-4E7F-82E7-DFC3F79A6DDE}"/>
    <cellStyle name="Normal 10 5 6 3" xfId="20443" xr:uid="{44E5978F-2698-4645-BFC1-333700855F0E}"/>
    <cellStyle name="Normal 10 5 6 3 2" xfId="25999" xr:uid="{C9DEF742-C6E0-49D0-B026-70D99EA517BC}"/>
    <cellStyle name="Normal 10 5 6 3 3" xfId="31493" xr:uid="{910FEAEE-1244-4806-BB99-9DE3C5745814}"/>
    <cellStyle name="Normal 10 5 6 3 4" xfId="36977" xr:uid="{446769FA-BB54-46BC-B6CE-33F0521018A3}"/>
    <cellStyle name="Normal 10 5 6 4" xfId="23270" xr:uid="{2D857C24-0891-421A-949E-4F3A3B9ECEA6}"/>
    <cellStyle name="Normal 10 5 6 5" xfId="28762" xr:uid="{61162B22-20FE-438F-BD38-296E4F05B48F}"/>
    <cellStyle name="Normal 10 5 6 6" xfId="34246" xr:uid="{D7256A97-340A-4A67-85BB-BF2070F7622E}"/>
    <cellStyle name="Normal 10 5 7" xfId="7611" xr:uid="{02B3F83E-D042-44DA-B829-46F694F71E07}"/>
    <cellStyle name="Normal 10 5 7 2" xfId="20495" xr:uid="{EDB917D4-F64A-43F4-9A21-B7492BD6C45B}"/>
    <cellStyle name="Normal 10 5 7 2 2" xfId="26051" xr:uid="{8ECBBE3B-2A4E-4192-A322-1249F5E6B13F}"/>
    <cellStyle name="Normal 10 5 7 2 3" xfId="31545" xr:uid="{F121B928-470D-43B4-AA44-568907A66A95}"/>
    <cellStyle name="Normal 10 5 7 2 4" xfId="37029" xr:uid="{9F907EB4-67D2-45C4-9130-62E53C2F3BB6}"/>
    <cellStyle name="Normal 10 5 7 3" xfId="23322" xr:uid="{8E05ABB0-88B0-4CFE-85C2-41258D0491E6}"/>
    <cellStyle name="Normal 10 5 7 4" xfId="28816" xr:uid="{6318E419-322A-4784-8129-4E0A43298A74}"/>
    <cellStyle name="Normal 10 5 7 5" xfId="34300" xr:uid="{435BB4A3-40E8-4770-8944-0B3B6B6774BC}"/>
    <cellStyle name="Normal 10 5 8" xfId="11577" xr:uid="{D09AC95C-6570-49AC-84AB-4AE292862DEB}"/>
    <cellStyle name="Normal 10 5 9" xfId="16812" xr:uid="{0FBCB722-3C1A-4430-8691-364F984316F2}"/>
    <cellStyle name="Normal 10 6" xfId="706" xr:uid="{7885466D-378F-4F62-B402-227EFD424216}"/>
    <cellStyle name="Normal 10 6 2" xfId="14602" xr:uid="{053EC3C3-C92E-469A-9C9B-9CD859B5B9A1}"/>
    <cellStyle name="Normal 10 6 2 2" xfId="21889" xr:uid="{9230B366-E5AE-45B0-BF33-4E9F78D180CA}"/>
    <cellStyle name="Normal 10 6 2 2 2" xfId="27445" xr:uid="{4136B668-80E0-4525-8DC4-CAB0248716FF}"/>
    <cellStyle name="Normal 10 6 2 2 3" xfId="32939" xr:uid="{9A713046-A94B-4ADE-B917-907DC047E726}"/>
    <cellStyle name="Normal 10 6 2 2 4" xfId="38423" xr:uid="{17DDDFEE-84D5-478D-BBFD-BA20E08604FA}"/>
    <cellStyle name="Normal 10 6 2 3" xfId="24716" xr:uid="{7A115FE1-DECC-4797-9C62-B2899063133C}"/>
    <cellStyle name="Normal 10 6 2 4" xfId="30210" xr:uid="{AF884E2D-F60E-49CC-B5C5-CF89D9E79F06}"/>
    <cellStyle name="Normal 10 6 2 5" xfId="35694" xr:uid="{1F49E114-A5F2-4D60-AE75-22E50FEF95DB}"/>
    <cellStyle name="Normal 10 6 3" xfId="11579" xr:uid="{00552398-1C5C-432F-9046-CE1BC7954E1F}"/>
    <cellStyle name="Normal 10 6 4" xfId="16814" xr:uid="{772ECE1C-B124-402C-BF5D-C1FC7DBF1353}"/>
    <cellStyle name="Normal 10 6 5" xfId="19038" xr:uid="{5C07A87B-C67A-498A-9FED-845FE5B10340}"/>
    <cellStyle name="Normal 10 6 6" xfId="9265" xr:uid="{C2614B5D-3235-43A2-8C1A-EF396E8B2887}"/>
    <cellStyle name="Normal 10 6 6 2" xfId="20585" xr:uid="{C7787CED-AFC1-452C-9BFA-BED14B8334CA}"/>
    <cellStyle name="Normal 10 6 6 2 2" xfId="26141" xr:uid="{D931E818-1BCF-4472-8327-1AD051C610CD}"/>
    <cellStyle name="Normal 10 6 6 2 3" xfId="31635" xr:uid="{12DD19D7-34D6-4EC1-88CA-8DDDB98DE095}"/>
    <cellStyle name="Normal 10 6 6 2 4" xfId="37119" xr:uid="{9D75D00F-17C1-4103-AD53-948CE19723DA}"/>
    <cellStyle name="Normal 10 6 6 3" xfId="23412" xr:uid="{003348A8-2FD2-4B0F-B13C-94B10928572B}"/>
    <cellStyle name="Normal 10 6 6 4" xfId="28906" xr:uid="{86ECBCB9-EBE8-4308-84B0-521CCB49E7E1}"/>
    <cellStyle name="Normal 10 6 6 5" xfId="34390" xr:uid="{3FA67FC2-5B09-439F-B789-606228B56534}"/>
    <cellStyle name="Normal 10 6 7" xfId="6215" xr:uid="{E231D39F-2F57-41AF-8339-47C7E9270EF1}"/>
    <cellStyle name="Normal 10 7" xfId="6216" xr:uid="{0B72B82A-5A48-4FB7-A1DE-12D652F7EA17}"/>
    <cellStyle name="Normal 10 7 2" xfId="14603" xr:uid="{A083E0F4-BBAF-4441-B329-1039D8DE452A}"/>
    <cellStyle name="Normal 10 7 2 2" xfId="21890" xr:uid="{9374FDED-9F82-45CB-9281-90C3E62D6AAF}"/>
    <cellStyle name="Normal 10 7 2 2 2" xfId="27446" xr:uid="{400336CE-A2C4-4771-B428-BD30945D992B}"/>
    <cellStyle name="Normal 10 7 2 2 3" xfId="32940" xr:uid="{7F8F65D9-0110-466F-9EEF-002A7ECC0E44}"/>
    <cellStyle name="Normal 10 7 2 2 4" xfId="38424" xr:uid="{97E1CA44-9F04-4D41-97B5-5F6F67436587}"/>
    <cellStyle name="Normal 10 7 2 3" xfId="24717" xr:uid="{6578477D-E410-4FC0-9036-084683A3781C}"/>
    <cellStyle name="Normal 10 7 2 4" xfId="30211" xr:uid="{EABE478D-7FAD-4242-97D7-BC308D8761AF}"/>
    <cellStyle name="Normal 10 7 2 5" xfId="35695" xr:uid="{57E47AAD-6E64-4627-B5CD-726688A68063}"/>
    <cellStyle name="Normal 10 7 3" xfId="11580" xr:uid="{8C402C27-A4DD-4958-B291-EBBF0B24CA8B}"/>
    <cellStyle name="Normal 10 7 4" xfId="16815" xr:uid="{515F1313-4FEA-4B67-AEB5-FFCEAF695140}"/>
    <cellStyle name="Normal 10 7 5" xfId="19039" xr:uid="{64174FB5-87C9-472C-8E10-A8EF632B12C4}"/>
    <cellStyle name="Normal 10 7 6" xfId="9266" xr:uid="{6B29A48F-CD39-475F-89A2-BCEE1A7D6627}"/>
    <cellStyle name="Normal 10 7 6 2" xfId="20586" xr:uid="{B6461724-9B36-42F6-900A-141D0C5E3730}"/>
    <cellStyle name="Normal 10 7 6 2 2" xfId="26142" xr:uid="{8C030826-BB7D-4C44-B479-70E85C143B4E}"/>
    <cellStyle name="Normal 10 7 6 2 3" xfId="31636" xr:uid="{59B87C1C-FB72-4EE3-861C-F7A663C4FCD3}"/>
    <cellStyle name="Normal 10 7 6 2 4" xfId="37120" xr:uid="{5583A906-9094-4FF6-89EE-180EC5FDEABD}"/>
    <cellStyle name="Normal 10 7 6 3" xfId="23413" xr:uid="{AF734EA7-9046-4D94-B10B-95529BBCA3A2}"/>
    <cellStyle name="Normal 10 7 6 4" xfId="28907" xr:uid="{E119B73E-DE57-494E-9D35-EED62655B08C}"/>
    <cellStyle name="Normal 10 7 6 5" xfId="34391" xr:uid="{77188D5B-1D24-4405-AA9C-EC67D21EAAE7}"/>
    <cellStyle name="Normal 10 8" xfId="6217" xr:uid="{1385FEA9-B805-4F8C-8300-A843BA9C4631}"/>
    <cellStyle name="Normal 10 8 2" xfId="14604" xr:uid="{727E5281-FBA4-41E9-B7EE-7FF28FF3D2D1}"/>
    <cellStyle name="Normal 10 8 2 2" xfId="21891" xr:uid="{D27D4BF9-BF8F-4027-B7C8-BA84526CD985}"/>
    <cellStyle name="Normal 10 8 2 2 2" xfId="27447" xr:uid="{5C2D0B36-20E8-4DBF-AA0A-E978BAEDA5F2}"/>
    <cellStyle name="Normal 10 8 2 2 3" xfId="32941" xr:uid="{0274622D-F2AE-4B6C-85E5-751BB745FF62}"/>
    <cellStyle name="Normal 10 8 2 2 4" xfId="38425" xr:uid="{B898723C-E7D6-4C53-A3A0-7905706A5A1E}"/>
    <cellStyle name="Normal 10 8 2 3" xfId="24718" xr:uid="{378DABC1-CAE4-49E7-B0AB-7C66D266F273}"/>
    <cellStyle name="Normal 10 8 2 4" xfId="30212" xr:uid="{022432A4-4887-40D5-9D3D-34AF1CF54394}"/>
    <cellStyle name="Normal 10 8 2 5" xfId="35696" xr:uid="{7BA3E37A-07FD-40A5-AF96-59B07FDFA189}"/>
    <cellStyle name="Normal 10 8 3" xfId="11581" xr:uid="{5404C515-836D-452B-B3A1-126DD99EFE30}"/>
    <cellStyle name="Normal 10 8 4" xfId="16816" xr:uid="{E600B078-F774-4583-8C07-C4A6D43E3962}"/>
    <cellStyle name="Normal 10 8 5" xfId="19040" xr:uid="{7CFAB27D-F7C7-4A5A-9261-9FB263131C3D}"/>
    <cellStyle name="Normal 10 8 6" xfId="9267" xr:uid="{8BE2E35D-049C-4CF9-93BB-6F98AFFE4B42}"/>
    <cellStyle name="Normal 10 8 6 2" xfId="20587" xr:uid="{6043C8B3-6D26-45F1-BC81-AD6D4245F950}"/>
    <cellStyle name="Normal 10 8 6 2 2" xfId="26143" xr:uid="{57913D5B-97B4-48D0-8211-B9748AB3DEE5}"/>
    <cellStyle name="Normal 10 8 6 2 3" xfId="31637" xr:uid="{DF3CCEC0-D716-41D7-BAE5-359248C443D8}"/>
    <cellStyle name="Normal 10 8 6 2 4" xfId="37121" xr:uid="{1A09C885-D319-4E4F-A9EB-15015B8B0300}"/>
    <cellStyle name="Normal 10 8 6 3" xfId="23414" xr:uid="{A2CB3A3F-F46E-49DC-AD82-03729C4BE788}"/>
    <cellStyle name="Normal 10 8 6 4" xfId="28908" xr:uid="{7FA185AE-CB1D-433A-BDF1-3251E74592E5}"/>
    <cellStyle name="Normal 10 8 6 5" xfId="34392" xr:uid="{B7801858-EEA4-4FF7-95C0-2552E3392AB9}"/>
    <cellStyle name="Normal 10 9" xfId="6218" xr:uid="{E20AD707-A16C-48E7-B75B-E991C657F2D6}"/>
    <cellStyle name="Normal 10 9 2" xfId="14605" xr:uid="{302B42D5-DB63-449B-ABFA-2461F34D42E1}"/>
    <cellStyle name="Normal 10 9 2 2" xfId="21892" xr:uid="{9C737F8F-DA3E-46F3-9D1A-84A789E667AF}"/>
    <cellStyle name="Normal 10 9 2 2 2" xfId="27448" xr:uid="{4D11AE4E-282D-4C98-A99E-C11C0118C411}"/>
    <cellStyle name="Normal 10 9 2 2 3" xfId="32942" xr:uid="{295C2B56-7EDF-4C2A-8008-5FAACA05AFA0}"/>
    <cellStyle name="Normal 10 9 2 2 4" xfId="38426" xr:uid="{A93529E4-DB7D-40EB-AA17-7D303529F2AC}"/>
    <cellStyle name="Normal 10 9 2 3" xfId="24719" xr:uid="{14AE3200-4823-4F0F-9FC4-7E5E0BF299F7}"/>
    <cellStyle name="Normal 10 9 2 4" xfId="30213" xr:uid="{38481C73-C2CC-48E8-80A4-9B44883D58B2}"/>
    <cellStyle name="Normal 10 9 2 5" xfId="35697" xr:uid="{8FEC5908-F906-44F7-91C0-3F463EEE4C07}"/>
    <cellStyle name="Normal 10 9 3" xfId="11582" xr:uid="{85B7BBB5-18B3-494B-A02A-9AA9F57C1B26}"/>
    <cellStyle name="Normal 10 9 4" xfId="16817" xr:uid="{981C77D3-3A0C-4BB2-8927-CD615D0055F7}"/>
    <cellStyle name="Normal 10 9 5" xfId="19041" xr:uid="{EEFD1736-E8E5-4E3F-9401-9F7E069057CD}"/>
    <cellStyle name="Normal 10 9 6" xfId="9268" xr:uid="{9166CA6D-C2A7-4696-9887-9026F24D8D4B}"/>
    <cellStyle name="Normal 10 9 6 2" xfId="20588" xr:uid="{8BCC2048-0AB8-4434-8FC0-F9E2BE77516B}"/>
    <cellStyle name="Normal 10 9 6 2 2" xfId="26144" xr:uid="{E636827D-BA7A-4622-9197-5CE12AE2CB2E}"/>
    <cellStyle name="Normal 10 9 6 2 3" xfId="31638" xr:uid="{1B7AA3A0-0911-47B0-B06E-AEDDAC191FB3}"/>
    <cellStyle name="Normal 10 9 6 2 4" xfId="37122" xr:uid="{0F4BE51B-FE82-48BA-AE2A-8A793D2D24FD}"/>
    <cellStyle name="Normal 10 9 6 3" xfId="23415" xr:uid="{DDE6F4DD-BECC-4F4A-8C60-C955B2C40962}"/>
    <cellStyle name="Normal 10 9 6 4" xfId="28909" xr:uid="{37783246-7FE6-412C-9607-F77E48AE0CA8}"/>
    <cellStyle name="Normal 10 9 6 5" xfId="34393" xr:uid="{C69D2420-375E-4ABF-961B-FEC4E0F26E08}"/>
    <cellStyle name="Normal 100" xfId="23016" xr:uid="{9EBA3251-465F-4549-B930-464457928149}"/>
    <cellStyle name="Normal 1000" xfId="40415" xr:uid="{0E1B8787-8FFB-4F2A-99FD-07F402A7C5B8}"/>
    <cellStyle name="Normal 1001" xfId="40416" xr:uid="{7308E1B5-A469-48A3-A509-AA7132B11D51}"/>
    <cellStyle name="Normal 1002" xfId="40417" xr:uid="{5426D5C1-AB54-49AE-841D-DDF15981E96C}"/>
    <cellStyle name="Normal 1003" xfId="40418" xr:uid="{8AB439B5-BD1F-464E-B7C9-4B266096ED31}"/>
    <cellStyle name="Normal 1004" xfId="40419" xr:uid="{C43FAAF2-FF03-4AAC-8E7E-C2E327043BBA}"/>
    <cellStyle name="Normal 1005" xfId="40420" xr:uid="{323B463A-5EC2-4108-9C71-1AE95B4C6B99}"/>
    <cellStyle name="Normal 1006" xfId="40421" xr:uid="{54DB174A-3BC3-4A56-9905-1C4DA0917F77}"/>
    <cellStyle name="Normal 1007" xfId="40422" xr:uid="{58CCA383-26A4-41A1-8E5E-5E4A820EC5D7}"/>
    <cellStyle name="Normal 1008" xfId="40423" xr:uid="{E82408B9-9D1A-4ADB-BB37-5C757082014F}"/>
    <cellStyle name="Normal 1009" xfId="40424" xr:uid="{C3AEA122-23CD-4B38-ACB4-263687650E64}"/>
    <cellStyle name="Normal 101" xfId="23017" xr:uid="{D494B016-74E5-4D33-BE22-4CC7AEAFBF67}"/>
    <cellStyle name="Normal 101 2" xfId="28563" xr:uid="{B3986353-9737-42B2-A2F4-5BCCAAD6FB5E}"/>
    <cellStyle name="Normal 101 3" xfId="34057" xr:uid="{82FDAADE-640E-4DEE-899B-175858E30B43}"/>
    <cellStyle name="Normal 101 4" xfId="39541" xr:uid="{9B31709F-4FE4-42FF-95CA-C1EC90DBEFAB}"/>
    <cellStyle name="Normal 1010" xfId="40425" xr:uid="{F014568B-BD4F-432D-8FA2-9DD7666A1603}"/>
    <cellStyle name="Normal 1011" xfId="40426" xr:uid="{7BBC1421-CF95-46DE-9C3A-DD509A1B3EB0}"/>
    <cellStyle name="Normal 1012" xfId="40427" xr:uid="{1083FD64-5C07-4935-8CEE-53EED5FDE1BB}"/>
    <cellStyle name="Normal 1013" xfId="40428" xr:uid="{C35B278A-16EB-4117-BB63-227E98F3CA58}"/>
    <cellStyle name="Normal 1014" xfId="40429" xr:uid="{B52474DF-D724-461D-94F3-BCA34A575968}"/>
    <cellStyle name="Normal 1015" xfId="40430" xr:uid="{2C07F7AD-26F5-4A0D-877C-DA6E74CC04F7}"/>
    <cellStyle name="Normal 1016" xfId="615" xr:uid="{D7BD2D43-149F-4D78-84C7-A84E9AD045AB}"/>
    <cellStyle name="Normal 1016 2" xfId="40445" xr:uid="{1C3349CC-67A8-4100-8FA0-82ED5ABB129A}"/>
    <cellStyle name="Normal 1017" xfId="40431" xr:uid="{57C66BAC-5A03-4AA2-9018-87BB8C5BC280}"/>
    <cellStyle name="Normal 1018" xfId="645" xr:uid="{C99EB2F4-9950-4069-9897-D8EC8B97924D}"/>
    <cellStyle name="Normal 1018 2" xfId="40474" xr:uid="{4796ED81-4208-4D66-AFB6-2DF4DE8B8C1B}"/>
    <cellStyle name="Normal 1019" xfId="40432" xr:uid="{6F7E3C1F-C649-49D6-9AA8-4FC7F6621C9B}"/>
    <cellStyle name="Normal 1019 2" xfId="40528" xr:uid="{E2813613-7C67-4CCC-BA18-86E9AE9593D1}"/>
    <cellStyle name="Normal 1019 3" xfId="40519" xr:uid="{3CB37668-AFC2-4A8B-9EB2-D2BC228B2FB3}"/>
    <cellStyle name="Normal 102" xfId="23019" xr:uid="{73C100B9-A389-48F5-A654-6114E5D6CEED}"/>
    <cellStyle name="Normal 102 2" xfId="28565" xr:uid="{85707BA5-8C86-4BC7-82A9-3E52BD9BDA75}"/>
    <cellStyle name="Normal 102 3" xfId="34059" xr:uid="{4116178F-D00C-4DB7-BC97-72407F1E4675}"/>
    <cellStyle name="Normal 102 4" xfId="39543" xr:uid="{470D8D22-BBBE-4C31-851D-8BFABD337671}"/>
    <cellStyle name="Normal 1020" xfId="40436" xr:uid="{E5339AF7-3641-4890-BD65-5598B8E2D07D}"/>
    <cellStyle name="Normal 1021" xfId="40510" xr:uid="{9E16FADD-1FB8-4E96-9A56-115ED77A0407}"/>
    <cellStyle name="Normal 1022" xfId="669" xr:uid="{7DCE96A1-8690-4053-8B52-5883C3336BD2}"/>
    <cellStyle name="Normal 1022 2" xfId="40525" xr:uid="{BFFFA328-1AE1-4A18-A856-4E26C29DA8CE}"/>
    <cellStyle name="Normal 1023" xfId="40505" xr:uid="{B085D76B-D748-4E1D-90CF-D1D1E76DF45D}"/>
    <cellStyle name="Normal 1024" xfId="622" xr:uid="{34C15444-9C64-4B6E-BEA8-4A7AF723E4D2}"/>
    <cellStyle name="Normal 1024 2" xfId="40506" xr:uid="{F8BC496A-2C20-4DD1-BEB4-7051B99FDD9F}"/>
    <cellStyle name="Normal 1025" xfId="672" xr:uid="{9CCAAE65-5740-4E23-BC60-3DC720A10643}"/>
    <cellStyle name="Normal 1026" xfId="671" xr:uid="{B71CD0BA-01C4-4E4D-B315-4F4738A2035B}"/>
    <cellStyle name="Normal 1027" xfId="673" xr:uid="{D7A8D706-58C2-4548-8B4C-51228A758F20}"/>
    <cellStyle name="Normal 1028" xfId="40543" xr:uid="{5295429E-3ADC-42CA-B320-526BC340372E}"/>
    <cellStyle name="Normal 1029" xfId="40750" xr:uid="{2599EAD4-4EB4-45F3-A494-F43F2AC95407}"/>
    <cellStyle name="Normal 103" xfId="23021" xr:uid="{311E9ED2-74BB-4825-B3B4-59DAED248D44}"/>
    <cellStyle name="Normal 103 2" xfId="28567" xr:uid="{1C0B1018-F679-4E6F-B93E-95E3A3B9C79B}"/>
    <cellStyle name="Normal 103 3" xfId="34061" xr:uid="{88EC5E4E-5CC5-4966-AF5D-4646C700B475}"/>
    <cellStyle name="Normal 103 4" xfId="39545" xr:uid="{3D2AA658-FC08-4E85-A986-6A6A91D7F736}"/>
    <cellStyle name="Normal 1030" xfId="40754" xr:uid="{78F7AEA6-6FFD-4F35-AF9A-73FC87CCDDBE}"/>
    <cellStyle name="Normal 104" xfId="23046" xr:uid="{7B67CAAA-1E25-48F6-A119-CD2B33DE4A5C}"/>
    <cellStyle name="Normal 104 2" xfId="28592" xr:uid="{A5AF5780-24A7-44BD-A26E-3459FD0072DA}"/>
    <cellStyle name="Normal 105" xfId="683" xr:uid="{84C6D0A5-3410-4AA6-9340-93F3D018C459}"/>
    <cellStyle name="Normal 105 2" xfId="23047" xr:uid="{50A9975F-B95D-46AC-9BD5-E0DEF6F11D91}"/>
    <cellStyle name="Normal 106" xfId="28593" xr:uid="{13FBB3FE-5525-49BB-9B1C-591D39F5EAB8}"/>
    <cellStyle name="Normal 107" xfId="687" xr:uid="{5D2E649E-062C-41CD-BA68-C3EFA3FA38B6}"/>
    <cellStyle name="Normal 107 2" xfId="28594" xr:uid="{98E5328F-74BB-4CF2-B844-BCB65CD37ACE}"/>
    <cellStyle name="Normal 108" xfId="34078" xr:uid="{04CA8174-A414-4CE1-A525-0AD772D43AEE}"/>
    <cellStyle name="Normal 109" xfId="688" xr:uid="{F90E2F67-248B-4BFE-9C13-2817258DDF6F}"/>
    <cellStyle name="Normal 109 2" xfId="39562" xr:uid="{868D14E2-E775-4B1E-951A-86BD1BBF4FD0}"/>
    <cellStyle name="Normal 11" xfId="364" xr:uid="{75D5F64F-CEBA-47F7-ABC6-75CE3CAB9A4F}"/>
    <cellStyle name="Normal 11 10" xfId="6219" xr:uid="{9E4CD222-F423-4A48-92E2-C43FC3A79C96}"/>
    <cellStyle name="Normal 11 11" xfId="932" xr:uid="{1C196246-8836-488D-AD02-7BF036A8796C}"/>
    <cellStyle name="Normal 11 2" xfId="6220" xr:uid="{ECA06210-E80A-4B2E-A04B-B379DF85253A}"/>
    <cellStyle name="Normal 11 2 2" xfId="6221" xr:uid="{098FD1B4-EECF-424B-997C-EB56048496BF}"/>
    <cellStyle name="Normal 11 2 2 2" xfId="14608" xr:uid="{0FF4D150-F93D-4693-8013-F5530E3E15F0}"/>
    <cellStyle name="Normal 11 2 2 2 2" xfId="21895" xr:uid="{9DACAEE4-5EEE-4A95-9950-3E6379C98E77}"/>
    <cellStyle name="Normal 11 2 2 2 2 2" xfId="27451" xr:uid="{1B4BEF72-9F73-4248-A19B-8E44AC840AE2}"/>
    <cellStyle name="Normal 11 2 2 2 2 3" xfId="32945" xr:uid="{198E431B-4664-44E3-BBF4-166DF824B8BE}"/>
    <cellStyle name="Normal 11 2 2 2 2 4" xfId="38429" xr:uid="{ED8D12BF-63D4-464E-826F-BCD3857BEBF9}"/>
    <cellStyle name="Normal 11 2 2 2 3" xfId="24722" xr:uid="{D3FCF6E6-C1DB-492F-8900-52A83BF2D9E9}"/>
    <cellStyle name="Normal 11 2 2 2 4" xfId="30216" xr:uid="{F995804B-AC36-4879-B9EF-0E5D71C946AA}"/>
    <cellStyle name="Normal 11 2 2 2 5" xfId="35700" xr:uid="{A5422B84-70B2-4FAC-8FB3-C170FAA2AF99}"/>
    <cellStyle name="Normal 11 2 2 3" xfId="11585" xr:uid="{8A9B06BA-C065-4FA4-B741-E2894F743A04}"/>
    <cellStyle name="Normal 11 2 2 4" xfId="16820" xr:uid="{8DCEEF57-6EAD-48DF-8BEA-4E97CEADF686}"/>
    <cellStyle name="Normal 11 2 2 5" xfId="19042" xr:uid="{AF304458-D95B-4946-878E-B3472D60C4AF}"/>
    <cellStyle name="Normal 11 2 2 6" xfId="9270" xr:uid="{BC370DAA-3416-4F91-8803-4009E90A5879}"/>
    <cellStyle name="Normal 11 2 2 6 2" xfId="20590" xr:uid="{FDB6046D-4BF7-4AA1-9B9A-7648D52905C3}"/>
    <cellStyle name="Normal 11 2 2 6 2 2" xfId="26146" xr:uid="{FF3A8E4E-4594-4B56-A4A8-770D4ACB509A}"/>
    <cellStyle name="Normal 11 2 2 6 2 3" xfId="31640" xr:uid="{2B45487E-3F8E-4979-A315-26719F8C6C29}"/>
    <cellStyle name="Normal 11 2 2 6 2 4" xfId="37124" xr:uid="{3E9E75BD-AC5C-4EE7-B824-DDEDE2E08299}"/>
    <cellStyle name="Normal 11 2 2 6 3" xfId="23417" xr:uid="{FFE90FFA-AD27-4AC3-B7CD-882A41DE3384}"/>
    <cellStyle name="Normal 11 2 2 6 4" xfId="28911" xr:uid="{6EC5C71A-7E39-44AD-9B87-F3B3601672F4}"/>
    <cellStyle name="Normal 11 2 2 6 5" xfId="34395" xr:uid="{D433BF0F-51DD-456C-9F82-630749B35CE0}"/>
    <cellStyle name="Normal 11 2 3" xfId="6222" xr:uid="{79251C35-3D0D-4C24-ADC6-E25BDEBC0331}"/>
    <cellStyle name="Normal 11 2 3 2" xfId="14609" xr:uid="{5D73BF65-F5B8-48BA-B29F-92B7213C9285}"/>
    <cellStyle name="Normal 11 2 3 2 2" xfId="21896" xr:uid="{560BAA29-76AD-441E-AE98-324CF069D06A}"/>
    <cellStyle name="Normal 11 2 3 2 2 2" xfId="27452" xr:uid="{1546BA73-4786-4E96-B7AF-C1449B88A479}"/>
    <cellStyle name="Normal 11 2 3 2 2 3" xfId="32946" xr:uid="{40A0016C-E630-4556-8491-3C6E71DB5179}"/>
    <cellStyle name="Normal 11 2 3 2 2 4" xfId="38430" xr:uid="{299D1EF9-ED46-40AE-A406-19247719EB6F}"/>
    <cellStyle name="Normal 11 2 3 2 3" xfId="24723" xr:uid="{260F4983-106B-401F-B4A2-26D718DF667C}"/>
    <cellStyle name="Normal 11 2 3 2 4" xfId="30217" xr:uid="{577A905D-ABB1-4122-B23D-65C949E4E762}"/>
    <cellStyle name="Normal 11 2 3 2 5" xfId="35701" xr:uid="{A7FAD3A2-6A34-40A1-BC8B-7E640EAC59E2}"/>
    <cellStyle name="Normal 11 2 3 3" xfId="11586" xr:uid="{99053F51-91A3-4006-9E50-89FFBB9CC1E6}"/>
    <cellStyle name="Normal 11 2 3 4" xfId="16821" xr:uid="{22FC002E-0D98-470B-A304-2CFE47B29213}"/>
    <cellStyle name="Normal 11 2 3 5" xfId="19043" xr:uid="{7D00E417-777F-4147-B5E8-0C8B865CDB15}"/>
    <cellStyle name="Normal 11 2 3 6" xfId="9271" xr:uid="{32059401-C513-4DB1-BCB6-FD01DC7830E9}"/>
    <cellStyle name="Normal 11 2 3 6 2" xfId="20591" xr:uid="{C4D960F8-8764-4E6B-B8A6-1A116F3A9128}"/>
    <cellStyle name="Normal 11 2 3 6 2 2" xfId="26147" xr:uid="{310B82C0-6D32-45CB-9061-46C1D8E12AF3}"/>
    <cellStyle name="Normal 11 2 3 6 2 3" xfId="31641" xr:uid="{D5691D09-0744-48E0-8C14-8F92EF8A027F}"/>
    <cellStyle name="Normal 11 2 3 6 2 4" xfId="37125" xr:uid="{0B799F5A-2E1F-4B3C-A75B-480DAEC5115E}"/>
    <cellStyle name="Normal 11 2 3 6 3" xfId="23418" xr:uid="{0505D15A-6838-4C47-BD97-6950CD0E9D27}"/>
    <cellStyle name="Normal 11 2 3 6 4" xfId="28912" xr:uid="{8AB676B8-0CBD-4391-8F83-A7A7B962C063}"/>
    <cellStyle name="Normal 11 2 3 6 5" xfId="34396" xr:uid="{A66215AB-B79A-4F2E-8C34-3CEF3BB84F19}"/>
    <cellStyle name="Normal 11 2 4" xfId="6223" xr:uid="{B9BA8006-2930-4A8B-A559-5E68D44D9879}"/>
    <cellStyle name="Normal 11 2 4 2" xfId="14610" xr:uid="{3A658696-4BDB-4102-9E10-D07B49804AD6}"/>
    <cellStyle name="Normal 11 2 4 2 2" xfId="21897" xr:uid="{D51F7750-4D29-49EB-AAFA-EB56470079F3}"/>
    <cellStyle name="Normal 11 2 4 2 2 2" xfId="27453" xr:uid="{4CC6FB74-43A0-419F-BEE1-CDB32FAAD2D7}"/>
    <cellStyle name="Normal 11 2 4 2 2 3" xfId="32947" xr:uid="{FBD7B7A9-2581-4C3F-A452-8ED3EEBCE9AC}"/>
    <cellStyle name="Normal 11 2 4 2 2 4" xfId="38431" xr:uid="{D63F55E3-4EEB-443A-84E7-1DE2057C28A3}"/>
    <cellStyle name="Normal 11 2 4 2 3" xfId="24724" xr:uid="{18E09599-E720-4362-9A3B-0EBF6AFBAE60}"/>
    <cellStyle name="Normal 11 2 4 2 4" xfId="30218" xr:uid="{E9681AA1-338A-483F-8D2D-F022B7E282D1}"/>
    <cellStyle name="Normal 11 2 4 2 5" xfId="35702" xr:uid="{CC4BEB05-4E79-4100-91C8-2F52BB46E0D2}"/>
    <cellStyle name="Normal 11 2 4 3" xfId="12684" xr:uid="{06842480-733C-48F7-B94A-3319445EBC26}"/>
    <cellStyle name="Normal 11 2 4 4" xfId="9272" xr:uid="{ECC68AF4-7FB0-4DC8-92ED-1B8F051EB1A5}"/>
    <cellStyle name="Normal 11 2 4 4 2" xfId="20592" xr:uid="{428B401B-A9E8-46D9-8DB7-2369ACDE4735}"/>
    <cellStyle name="Normal 11 2 4 4 2 2" xfId="26148" xr:uid="{7C16AD6D-2CD1-45C2-927A-B1624195CEBA}"/>
    <cellStyle name="Normal 11 2 4 4 2 3" xfId="31642" xr:uid="{2A02AE3E-A066-495D-AF23-F7D59A0623B1}"/>
    <cellStyle name="Normal 11 2 4 4 2 4" xfId="37126" xr:uid="{CC7E6459-6ADB-4717-A46A-4D24FDC2FD26}"/>
    <cellStyle name="Normal 11 2 4 4 3" xfId="23419" xr:uid="{4F555990-4B5C-491E-B6C6-BBF01BA28D1D}"/>
    <cellStyle name="Normal 11 2 4 4 4" xfId="28913" xr:uid="{2ABD7DE9-0E94-438C-B655-1C005A51F483}"/>
    <cellStyle name="Normal 11 2 4 4 5" xfId="34397" xr:uid="{E475466A-F751-4E9E-A35F-AD7FA37710E0}"/>
    <cellStyle name="Normal 11 2 5" xfId="14607" xr:uid="{46B03E32-0574-42E4-B652-D7A89F55850B}"/>
    <cellStyle name="Normal 11 2 5 2" xfId="21894" xr:uid="{0A16B4DD-A5D7-417C-8AE7-CDE4AE42E274}"/>
    <cellStyle name="Normal 11 2 5 2 2" xfId="27450" xr:uid="{76F0F5C6-08E4-4168-8C0A-A082894790E7}"/>
    <cellStyle name="Normal 11 2 5 2 3" xfId="32944" xr:uid="{1D7CFD99-BDEF-4C6B-97DF-BF7B73BF8E27}"/>
    <cellStyle name="Normal 11 2 5 2 4" xfId="38428" xr:uid="{87026C08-C469-4DB3-A016-28D0466CBB3C}"/>
    <cellStyle name="Normal 11 2 5 3" xfId="24721" xr:uid="{2ED6FBE4-CA71-4B5E-909E-8958711FB185}"/>
    <cellStyle name="Normal 11 2 5 4" xfId="30215" xr:uid="{896E6D37-A96F-4976-AF6F-0127E4023EAE}"/>
    <cellStyle name="Normal 11 2 5 5" xfId="35699" xr:uid="{8753844D-7FF8-4341-A245-FA2B8154C30F}"/>
    <cellStyle name="Normal 11 2 6" xfId="11584" xr:uid="{2D6F063B-5C89-483F-A3A3-8AED9AC0A2DF}"/>
    <cellStyle name="Normal 11 2 7" xfId="16819" xr:uid="{E082EF4D-09F9-483F-B42E-9A586C4C819E}"/>
    <cellStyle name="Normal 11 2 8" xfId="9269" xr:uid="{84F33EAB-31F7-4CF9-A0F3-0D52372412B5}"/>
    <cellStyle name="Normal 11 2 8 2" xfId="20589" xr:uid="{1E94DE62-F66E-40E3-ACFA-308E2D09206C}"/>
    <cellStyle name="Normal 11 2 8 2 2" xfId="26145" xr:uid="{06C9C281-70E2-45FB-BD7E-C74D2062C952}"/>
    <cellStyle name="Normal 11 2 8 2 3" xfId="31639" xr:uid="{410C5AEB-1F27-45B2-9354-571F6ACA7EBF}"/>
    <cellStyle name="Normal 11 2 8 2 4" xfId="37123" xr:uid="{00E15F20-1684-46F7-83FD-853D9551CBEC}"/>
    <cellStyle name="Normal 11 2 8 3" xfId="23416" xr:uid="{F5E6650E-FB27-491F-A2CA-514844D6F2D1}"/>
    <cellStyle name="Normal 11 2 8 4" xfId="28910" xr:uid="{3CAF274D-D827-436C-AA52-C01A171AF1D3}"/>
    <cellStyle name="Normal 11 2 8 5" xfId="34394" xr:uid="{F708BF61-DB2A-4D0A-A6DE-3C9EA8393DDB}"/>
    <cellStyle name="Normal 11 3" xfId="6224" xr:uid="{D3850452-7B5F-487F-AFF7-1EC4BDC52FF2}"/>
    <cellStyle name="Normal 11 3 10" xfId="19044" xr:uid="{6F8555EB-BD52-4874-8206-3A1B5A3DC2AE}"/>
    <cellStyle name="Normal 11 3 11" xfId="23031" xr:uid="{717D5A03-7DF1-40B5-98B5-AB98A3AD574D}"/>
    <cellStyle name="Normal 11 3 11 2" xfId="28577" xr:uid="{34F8C8A8-3ADF-4B7D-8A50-F72B6FC03E5E}"/>
    <cellStyle name="Normal 11 3 11 3" xfId="34067" xr:uid="{9A63C5AD-C2BD-48DE-8915-BAB24CE5F102}"/>
    <cellStyle name="Normal 11 3 11 4" xfId="39551" xr:uid="{23CD061A-0BBE-40F0-A849-6A712D4FD385}"/>
    <cellStyle name="Normal 11 3 2" xfId="6225" xr:uid="{DF59A22A-EE6F-41F1-8B12-EF94E0220F30}"/>
    <cellStyle name="Normal 11 3 2 2" xfId="14611" xr:uid="{6CFA3A10-FE42-4590-8A10-08EB0FB29909}"/>
    <cellStyle name="Normal 11 3 2 2 2" xfId="21898" xr:uid="{41F3EE0D-F885-4DFF-AABF-C83EA8F24F5A}"/>
    <cellStyle name="Normal 11 3 2 2 2 2" xfId="27454" xr:uid="{4F5B946A-54E8-473B-85D1-722AB8C6B9D8}"/>
    <cellStyle name="Normal 11 3 2 2 2 3" xfId="32948" xr:uid="{BE7F92F2-0146-40BD-A0DF-AC7419772C9A}"/>
    <cellStyle name="Normal 11 3 2 2 2 4" xfId="38432" xr:uid="{362595C8-561B-4AA0-A2D6-AF3F9B44F997}"/>
    <cellStyle name="Normal 11 3 2 2 3" xfId="24725" xr:uid="{DBC02386-FFD4-417D-98B3-23CF842512BB}"/>
    <cellStyle name="Normal 11 3 2 2 4" xfId="30219" xr:uid="{95E153F6-7E1E-4996-9ACD-3940FA427B7A}"/>
    <cellStyle name="Normal 11 3 2 2 5" xfId="35703" xr:uid="{0706F680-4307-473E-92E5-B9EFFF0EE10B}"/>
    <cellStyle name="Normal 11 3 2 3" xfId="11588" xr:uid="{407D97E3-BE0B-49CB-B4B7-BBBEDC69D399}"/>
    <cellStyle name="Normal 11 3 2 4" xfId="16823" xr:uid="{2777D0C1-6036-41A6-A470-D5947860490F}"/>
    <cellStyle name="Normal 11 3 2 5" xfId="19045" xr:uid="{DEAAA700-6A7A-4D77-86BD-73EBE37A3D34}"/>
    <cellStyle name="Normal 11 3 2 6" xfId="9273" xr:uid="{B7790821-CE53-47F3-B066-DBAE8C42D289}"/>
    <cellStyle name="Normal 11 3 2 6 2" xfId="20593" xr:uid="{F2C27768-9CD0-44E8-8733-5944D5694094}"/>
    <cellStyle name="Normal 11 3 2 6 2 2" xfId="26149" xr:uid="{432DFFBD-F3B1-4AF5-9F02-55A7FDFA63C0}"/>
    <cellStyle name="Normal 11 3 2 6 2 3" xfId="31643" xr:uid="{49D1F053-B509-43DC-9D07-2DE6C483A803}"/>
    <cellStyle name="Normal 11 3 2 6 2 4" xfId="37127" xr:uid="{7E946B0C-ABA6-4085-88D0-BBE688A18FDB}"/>
    <cellStyle name="Normal 11 3 2 6 3" xfId="23420" xr:uid="{6C4ABF03-E3AF-47CC-AB3F-73B506639535}"/>
    <cellStyle name="Normal 11 3 2 6 4" xfId="28914" xr:uid="{CD97E33D-045D-4C8B-9E11-AD9B7A455D82}"/>
    <cellStyle name="Normal 11 3 2 6 5" xfId="34398" xr:uid="{0A60E3C2-5F76-47D7-9927-06813F4700F2}"/>
    <cellStyle name="Normal 11 3 3" xfId="6226" xr:uid="{38CDBDD0-6B41-4839-9F6D-863D1E4253B0}"/>
    <cellStyle name="Normal 11 3 3 2" xfId="14612" xr:uid="{0279BF57-77D6-49D4-B217-9673C5E22413}"/>
    <cellStyle name="Normal 11 3 3 2 2" xfId="21899" xr:uid="{D19C1F6F-9E8F-4489-BEBF-002C6C870958}"/>
    <cellStyle name="Normal 11 3 3 2 2 2" xfId="27455" xr:uid="{A0D8B2FB-462B-453C-8B63-5ACC37A32333}"/>
    <cellStyle name="Normal 11 3 3 2 2 3" xfId="32949" xr:uid="{F0E6AE5C-7524-4835-81D4-B02D8F88D5B8}"/>
    <cellStyle name="Normal 11 3 3 2 2 4" xfId="38433" xr:uid="{8790A8B9-36A4-4ABB-B873-6B80E40704BB}"/>
    <cellStyle name="Normal 11 3 3 2 3" xfId="24726" xr:uid="{1EACA144-07B4-4FC9-8CE8-9A3127A01043}"/>
    <cellStyle name="Normal 11 3 3 2 4" xfId="30220" xr:uid="{9BBC043E-8ED8-4286-B004-3A824EAEBEA8}"/>
    <cellStyle name="Normal 11 3 3 2 5" xfId="35704" xr:uid="{C84F9A61-55CB-4BA1-88BB-BD83861C7C2A}"/>
    <cellStyle name="Normal 11 3 3 3" xfId="19046" xr:uid="{68FEEC4F-8CF2-4A37-93F6-6F9B864BC277}"/>
    <cellStyle name="Normal 11 3 3 4" xfId="9274" xr:uid="{20B64FAB-D78D-4E61-8940-6D7AF7F6C2E9}"/>
    <cellStyle name="Normal 11 3 3 4 2" xfId="20594" xr:uid="{57CB3731-1279-4212-AAF9-BE1E4686E1BA}"/>
    <cellStyle name="Normal 11 3 3 4 2 2" xfId="26150" xr:uid="{83B2B8AB-1082-4AB8-A0EC-8683825E3CE8}"/>
    <cellStyle name="Normal 11 3 3 4 2 3" xfId="31644" xr:uid="{03355A63-9D03-414E-BA43-07222B73E398}"/>
    <cellStyle name="Normal 11 3 3 4 2 4" xfId="37128" xr:uid="{D4F22C2B-800C-43D8-BF6A-721D64885807}"/>
    <cellStyle name="Normal 11 3 3 4 3" xfId="23421" xr:uid="{D97FA7A6-9675-459A-A838-F25D3511393F}"/>
    <cellStyle name="Normal 11 3 3 4 4" xfId="28915" xr:uid="{05C4AE02-C552-4209-9931-9D5358ABF5A7}"/>
    <cellStyle name="Normal 11 3 3 4 5" xfId="34399" xr:uid="{005E2F9A-0FDD-4F47-8CE1-EBF6DEFCB167}"/>
    <cellStyle name="Normal 11 3 4" xfId="7320" xr:uid="{F7F1FCE4-77C0-4F83-B19D-03915CA1ED29}"/>
    <cellStyle name="Normal 11 3 4 2" xfId="9275" xr:uid="{4704EE78-43F3-41E7-9B3B-E42BC2A7FDA9}"/>
    <cellStyle name="Normal 11 3 4 2 2" xfId="20595" xr:uid="{14DFC0BC-4B6D-41B0-865D-4167FA9E2710}"/>
    <cellStyle name="Normal 11 3 4 2 2 2" xfId="26151" xr:uid="{02A8441A-081F-4C26-8D83-85BFE023CB5B}"/>
    <cellStyle name="Normal 11 3 4 2 2 3" xfId="31645" xr:uid="{877AE06C-3419-4FF8-922D-6779BB0A3872}"/>
    <cellStyle name="Normal 11 3 4 2 2 4" xfId="37129" xr:uid="{A5D6504B-00BE-47F6-BD6D-DD2991F824C9}"/>
    <cellStyle name="Normal 11 3 4 2 3" xfId="23422" xr:uid="{4FF55363-16B0-4345-948B-BFEE611E662F}"/>
    <cellStyle name="Normal 11 3 4 2 4" xfId="28916" xr:uid="{560ED6D2-D096-46B3-8A3A-77CF232C33F5}"/>
    <cellStyle name="Normal 11 3 4 2 5" xfId="34400" xr:uid="{62249DED-F6D8-4C5A-B9D6-79427ADCBEF4}"/>
    <cellStyle name="Normal 11 3 4 3" xfId="20337" xr:uid="{DCC595C0-18E0-4453-9027-347E64E1B883}"/>
    <cellStyle name="Normal 11 3 4 3 2" xfId="25893" xr:uid="{95B5B94A-2473-4850-963F-1C7C80088E06}"/>
    <cellStyle name="Normal 11 3 4 3 3" xfId="31387" xr:uid="{DD80D7C5-EBCA-42FD-9933-D729CFFDCD1E}"/>
    <cellStyle name="Normal 11 3 4 3 4" xfId="36871" xr:uid="{6EC7DF14-2A8C-43F3-8955-777B6686FA39}"/>
    <cellStyle name="Normal 11 3 4 4" xfId="23164" xr:uid="{D0381D08-6F9B-4874-91EC-190588EECED0}"/>
    <cellStyle name="Normal 11 3 4 5" xfId="28656" xr:uid="{00A6283A-A604-4150-9EA2-AAE46CF7758F}"/>
    <cellStyle name="Normal 11 3 4 6" xfId="34140" xr:uid="{E0C88891-D967-44E7-A25D-08557DDEAFE1}"/>
    <cellStyle name="Normal 11 3 5" xfId="7470" xr:uid="{64BE3B72-C0B7-4248-8BB7-986842463CE1}"/>
    <cellStyle name="Normal 11 3 5 2" xfId="9276" xr:uid="{160791EB-F859-4F04-97CE-15666F72110A}"/>
    <cellStyle name="Normal 11 3 5 2 2" xfId="20596" xr:uid="{2A2D1882-3EB9-4BF9-B96D-EFEEFA99E5B1}"/>
    <cellStyle name="Normal 11 3 5 2 2 2" xfId="26152" xr:uid="{9241BBE4-DEAF-4D7C-A698-BFD3EA9B0ACA}"/>
    <cellStyle name="Normal 11 3 5 2 2 3" xfId="31646" xr:uid="{74FFD274-2281-46A6-869F-36A47F4330D0}"/>
    <cellStyle name="Normal 11 3 5 2 2 4" xfId="37130" xr:uid="{843F8C05-6741-4293-8AAC-CA66E3CD0C38}"/>
    <cellStyle name="Normal 11 3 5 2 3" xfId="23423" xr:uid="{4908AA34-D731-4CBC-B246-32EBF338E1C8}"/>
    <cellStyle name="Normal 11 3 5 2 4" xfId="28917" xr:uid="{3270EB3C-B64F-46A7-8D26-08D89C6632A0}"/>
    <cellStyle name="Normal 11 3 5 2 5" xfId="34401" xr:uid="{1AD27AD9-BBDF-46B7-81F0-12F987CAD8C9}"/>
    <cellStyle name="Normal 11 3 5 3" xfId="20358" xr:uid="{F8F82A86-63F7-4F9E-8896-7CAD6F5E30FE}"/>
    <cellStyle name="Normal 11 3 5 3 2" xfId="25914" xr:uid="{24B53579-6C64-41B1-B626-50E92322BA29}"/>
    <cellStyle name="Normal 11 3 5 3 3" xfId="31408" xr:uid="{E086FB5A-E750-4209-8979-354AB565ABB2}"/>
    <cellStyle name="Normal 11 3 5 3 4" xfId="36892" xr:uid="{2F6E5B8F-620F-481B-85CA-BF1AC23AC50C}"/>
    <cellStyle name="Normal 11 3 5 4" xfId="23185" xr:uid="{65836B91-E3E2-4744-B442-79E7962A1315}"/>
    <cellStyle name="Normal 11 3 5 5" xfId="28677" xr:uid="{D7D556BF-B3FB-4866-8D55-D17C886E1641}"/>
    <cellStyle name="Normal 11 3 5 6" xfId="34161" xr:uid="{1C8F0343-1BFC-4380-BFD2-37BCB1644F6C}"/>
    <cellStyle name="Normal 11 3 6" xfId="7560" xr:uid="{997A63B2-A1DD-4E6D-88FD-CEBE361E5B27}"/>
    <cellStyle name="Normal 11 3 6 2" xfId="9277" xr:uid="{8E3E0884-BC34-4357-A4B0-C465845A689E}"/>
    <cellStyle name="Normal 11 3 6 2 2" xfId="20597" xr:uid="{48B1E6A2-07A1-41FD-BB69-CC01C3BF6CC8}"/>
    <cellStyle name="Normal 11 3 6 2 2 2" xfId="26153" xr:uid="{79418779-167E-451A-A6CC-42D2E116661A}"/>
    <cellStyle name="Normal 11 3 6 2 2 3" xfId="31647" xr:uid="{278AE8E1-E8A3-477A-A4ED-3A7861EE532A}"/>
    <cellStyle name="Normal 11 3 6 2 2 4" xfId="37131" xr:uid="{6007FF63-2BBF-491A-ACC4-2FEB08B73629}"/>
    <cellStyle name="Normal 11 3 6 2 3" xfId="23424" xr:uid="{7E1C7A82-4707-406D-AA3F-5F9456BC95BE}"/>
    <cellStyle name="Normal 11 3 6 2 4" xfId="28918" xr:uid="{8756A243-5464-4531-9DD4-87F9330EDF10}"/>
    <cellStyle name="Normal 11 3 6 2 5" xfId="34402" xr:uid="{484CFFDC-A51E-4CC5-A302-3041B51E7DB9}"/>
    <cellStyle name="Normal 11 3 6 3" xfId="20444" xr:uid="{AB9F4374-A295-4227-837C-14AC56A70EDE}"/>
    <cellStyle name="Normal 11 3 6 3 2" xfId="26000" xr:uid="{953DAB7D-8F2E-4BB1-B682-341BAB5DDE72}"/>
    <cellStyle name="Normal 11 3 6 3 3" xfId="31494" xr:uid="{B52D5AC1-EF95-42ED-907C-DF43E26AE1C0}"/>
    <cellStyle name="Normal 11 3 6 3 4" xfId="36978" xr:uid="{2D15F3A8-6001-413E-8516-93F39E124C27}"/>
    <cellStyle name="Normal 11 3 6 4" xfId="23271" xr:uid="{867CF7FC-A618-4762-83FC-68F2EDE4D086}"/>
    <cellStyle name="Normal 11 3 6 5" xfId="28763" xr:uid="{3BAD297E-5FBE-4F77-985A-66A7D18C130F}"/>
    <cellStyle name="Normal 11 3 6 6" xfId="34247" xr:uid="{93511458-AC06-4560-B919-70DE9AE2AB8B}"/>
    <cellStyle name="Normal 11 3 7" xfId="7612" xr:uid="{15A51373-B66F-47E8-9CB3-BD514D14A23B}"/>
    <cellStyle name="Normal 11 3 7 2" xfId="20496" xr:uid="{8B72A49D-61CC-4E18-BDDE-0D41A4BFF94D}"/>
    <cellStyle name="Normal 11 3 7 2 2" xfId="26052" xr:uid="{810CB561-243A-4DC2-8E68-16416035521A}"/>
    <cellStyle name="Normal 11 3 7 2 3" xfId="31546" xr:uid="{28D4F058-BE32-4FD9-926B-BF303188F163}"/>
    <cellStyle name="Normal 11 3 7 2 4" xfId="37030" xr:uid="{926BE31A-6EFC-475A-B7AA-A97C70C8512C}"/>
    <cellStyle name="Normal 11 3 7 3" xfId="23323" xr:uid="{BFC6BC4A-30BB-4B62-B9D2-C4DD0009D75F}"/>
    <cellStyle name="Normal 11 3 7 4" xfId="28817" xr:uid="{3E4680EE-15E1-48CC-8BC5-9B5CA6D6B7D6}"/>
    <cellStyle name="Normal 11 3 7 5" xfId="34301" xr:uid="{4536BC4D-112A-4F7D-B899-F12720631255}"/>
    <cellStyle name="Normal 11 3 8" xfId="11587" xr:uid="{C156221B-BB13-40E2-B7DC-E0154175193F}"/>
    <cellStyle name="Normal 11 3 9" xfId="16822" xr:uid="{ADFE29B3-088B-4193-A286-C7162564403D}"/>
    <cellStyle name="Normal 11 4" xfId="6227" xr:uid="{1968B943-11FA-4108-A2CB-6FB95AEF14F9}"/>
    <cellStyle name="Normal 11 4 2" xfId="6228" xr:uid="{F1B3B3B7-22AE-4023-8B6F-428289D32DD7}"/>
    <cellStyle name="Normal 11 4 2 2" xfId="14614" xr:uid="{9B1BBDBC-C098-46E3-813A-33E725005860}"/>
    <cellStyle name="Normal 11 4 2 2 2" xfId="21901" xr:uid="{B56D7F76-502B-4149-9AF5-43BAA28E52EB}"/>
    <cellStyle name="Normal 11 4 2 2 2 2" xfId="27457" xr:uid="{DEDB60E2-65C8-4E9F-9F87-521B998FF06B}"/>
    <cellStyle name="Normal 11 4 2 2 2 3" xfId="32951" xr:uid="{82D3A4FE-3ABB-498C-849F-E5BA73F82EDF}"/>
    <cellStyle name="Normal 11 4 2 2 2 4" xfId="38435" xr:uid="{E9504CFE-4D48-40F3-9509-2BB51C17BA3C}"/>
    <cellStyle name="Normal 11 4 2 2 3" xfId="24728" xr:uid="{A9C4C132-BC06-42A6-ADDF-86FA8D96E666}"/>
    <cellStyle name="Normal 11 4 2 2 4" xfId="30222" xr:uid="{A377D256-80FF-4549-9E7B-BACDCDF31CE5}"/>
    <cellStyle name="Normal 11 4 2 2 5" xfId="35706" xr:uid="{CB47649B-71B5-4E48-984D-49E863570B5C}"/>
    <cellStyle name="Normal 11 4 2 3" xfId="11590" xr:uid="{31ED7CFC-7D3B-47B3-A53F-0F89B7111A53}"/>
    <cellStyle name="Normal 11 4 2 4" xfId="16825" xr:uid="{E25C6281-7E40-42A9-8018-1AD199E640AE}"/>
    <cellStyle name="Normal 11 4 2 5" xfId="19047" xr:uid="{52805130-AC50-4E9F-A83C-3C083B713EEA}"/>
    <cellStyle name="Normal 11 4 2 6" xfId="9279" xr:uid="{4ED57D50-977B-4932-AEBC-00A458F7AB6B}"/>
    <cellStyle name="Normal 11 4 2 6 2" xfId="20599" xr:uid="{85F43943-12B6-456F-828E-AAF221DAA0B6}"/>
    <cellStyle name="Normal 11 4 2 6 2 2" xfId="26155" xr:uid="{03AE6552-4496-4738-B84F-34A719803F80}"/>
    <cellStyle name="Normal 11 4 2 6 2 3" xfId="31649" xr:uid="{3501A1E3-1E33-4CD3-A7AE-99641265FD99}"/>
    <cellStyle name="Normal 11 4 2 6 2 4" xfId="37133" xr:uid="{B2E88736-6DC1-4F92-BE29-A005F4D36714}"/>
    <cellStyle name="Normal 11 4 2 6 3" xfId="23426" xr:uid="{F276F530-09B4-4A51-8919-1EC749B9A5F4}"/>
    <cellStyle name="Normal 11 4 2 6 4" xfId="28920" xr:uid="{5F8AE6AB-2414-4AF1-9CC7-315617420AD6}"/>
    <cellStyle name="Normal 11 4 2 6 5" xfId="34404" xr:uid="{B8DB7D97-B927-489E-96AF-DC141807176E}"/>
    <cellStyle name="Normal 11 4 3" xfId="6229" xr:uid="{71437E2F-07D6-4C81-8B21-E6AA95149F09}"/>
    <cellStyle name="Normal 11 4 3 2" xfId="14615" xr:uid="{1505894B-F57E-4288-9F5C-9AFDAABF044E}"/>
    <cellStyle name="Normal 11 4 3 2 2" xfId="21902" xr:uid="{E37A5601-9F74-4293-A2EA-53CF6AB1102C}"/>
    <cellStyle name="Normal 11 4 3 2 2 2" xfId="27458" xr:uid="{734EF88A-F06B-4DC0-A541-B045C27D99C3}"/>
    <cellStyle name="Normal 11 4 3 2 2 3" xfId="32952" xr:uid="{A96B039C-FE08-41B6-A214-4B0C4BED0FB0}"/>
    <cellStyle name="Normal 11 4 3 2 2 4" xfId="38436" xr:uid="{0177678C-0B6A-4D87-A3B6-946B3A2F20FA}"/>
    <cellStyle name="Normal 11 4 3 2 3" xfId="24729" xr:uid="{F740D15C-106A-44FF-A7C4-8B8D1423FF87}"/>
    <cellStyle name="Normal 11 4 3 2 4" xfId="30223" xr:uid="{9C017423-D3CD-4198-AAF7-1FAEBB8688F4}"/>
    <cellStyle name="Normal 11 4 3 2 5" xfId="35707" xr:uid="{DECB6710-5C3D-467D-8D21-E670473BE5CD}"/>
    <cellStyle name="Normal 11 4 3 3" xfId="11591" xr:uid="{2F7B117F-DF8B-43C6-A158-81DC4B3E8465}"/>
    <cellStyle name="Normal 11 4 3 4" xfId="16826" xr:uid="{73B9D0D1-601B-4D3E-B445-1B370FD66FD2}"/>
    <cellStyle name="Normal 11 4 3 5" xfId="19048" xr:uid="{10936AC5-B0FB-4C8E-B954-10238772AD2A}"/>
    <cellStyle name="Normal 11 4 3 6" xfId="9280" xr:uid="{CD101D5B-BFAD-4CF6-A50B-7C8D71F2C034}"/>
    <cellStyle name="Normal 11 4 3 6 2" xfId="20600" xr:uid="{F3B82049-AFFC-4374-816A-86A91E415746}"/>
    <cellStyle name="Normal 11 4 3 6 2 2" xfId="26156" xr:uid="{5639F2AC-B0C4-4211-8142-5B32A18D0D33}"/>
    <cellStyle name="Normal 11 4 3 6 2 3" xfId="31650" xr:uid="{9205E23E-9E01-4CB6-A375-1F65DD3B69F8}"/>
    <cellStyle name="Normal 11 4 3 6 2 4" xfId="37134" xr:uid="{EAB1170E-F2DE-423C-82E2-CDC2085A4674}"/>
    <cellStyle name="Normal 11 4 3 6 3" xfId="23427" xr:uid="{8AFFF6C3-212A-48D0-B3DF-0E18FAF5313C}"/>
    <cellStyle name="Normal 11 4 3 6 4" xfId="28921" xr:uid="{7954EEC9-8A97-49DE-A1F7-BD80943345C7}"/>
    <cellStyle name="Normal 11 4 3 6 5" xfId="34405" xr:uid="{65D8A685-D973-47A7-A7DE-0285C73C0FAC}"/>
    <cellStyle name="Normal 11 4 4" xfId="6230" xr:uid="{CA8A696A-2347-4C69-A6F0-9D95CBEF2F4A}"/>
    <cellStyle name="Normal 11 4 4 2" xfId="14616" xr:uid="{B17B1FAC-8D09-4EC3-9A87-8FF4EF410276}"/>
    <cellStyle name="Normal 11 4 4 2 2" xfId="21903" xr:uid="{F007CAE1-EB05-42B5-BDAD-060E1FC4860A}"/>
    <cellStyle name="Normal 11 4 4 2 2 2" xfId="27459" xr:uid="{DD223561-3821-446C-ABD1-6BEAF0FE4C1A}"/>
    <cellStyle name="Normal 11 4 4 2 2 3" xfId="32953" xr:uid="{18761B26-FC63-4E57-98EB-68F65CB74A0B}"/>
    <cellStyle name="Normal 11 4 4 2 2 4" xfId="38437" xr:uid="{C95B1D3A-A526-4A45-966B-615727CE5E15}"/>
    <cellStyle name="Normal 11 4 4 2 3" xfId="24730" xr:uid="{CDD7108E-6BF8-4AC0-BE08-ED198D6915B5}"/>
    <cellStyle name="Normal 11 4 4 2 4" xfId="30224" xr:uid="{52A2E4E6-7607-42E7-9567-DF66F8C46E6C}"/>
    <cellStyle name="Normal 11 4 4 2 5" xfId="35708" xr:uid="{8A13922F-4E25-40DF-AC9F-E249FB09CE14}"/>
    <cellStyle name="Normal 11 4 4 3" xfId="12685" xr:uid="{140BEEAB-C745-46C2-9A15-5E76A3EC06D4}"/>
    <cellStyle name="Normal 11 4 4 4" xfId="9281" xr:uid="{39AB054C-890F-4802-8768-D239BF4BE5FD}"/>
    <cellStyle name="Normal 11 4 4 4 2" xfId="20601" xr:uid="{85F0FE52-2553-409B-ACDC-59FA2ED95186}"/>
    <cellStyle name="Normal 11 4 4 4 2 2" xfId="26157" xr:uid="{B9A5301A-D808-454E-AB98-526BC071D10D}"/>
    <cellStyle name="Normal 11 4 4 4 2 3" xfId="31651" xr:uid="{00EEA898-EC3C-4541-A0EA-24DA033B176D}"/>
    <cellStyle name="Normal 11 4 4 4 2 4" xfId="37135" xr:uid="{FFDBCDC6-E7FE-4006-9AE7-F000F3A8E44A}"/>
    <cellStyle name="Normal 11 4 4 4 3" xfId="23428" xr:uid="{A7FD0272-8CB5-4BBC-A37D-74ABA364BAE6}"/>
    <cellStyle name="Normal 11 4 4 4 4" xfId="28922" xr:uid="{4D26AFEC-E624-43BD-82F3-E80FC6116B5D}"/>
    <cellStyle name="Normal 11 4 4 4 5" xfId="34406" xr:uid="{8D5F2935-76ED-45EA-B6DA-8E1EA9BDEE86}"/>
    <cellStyle name="Normal 11 4 5" xfId="14613" xr:uid="{E4D52FE5-96D9-4900-9462-BC5D75555D83}"/>
    <cellStyle name="Normal 11 4 5 2" xfId="21900" xr:uid="{13EFA72B-FF36-40DE-9524-B67918C6DCA4}"/>
    <cellStyle name="Normal 11 4 5 2 2" xfId="27456" xr:uid="{7D3D9CF8-D4A9-4699-9AF5-A7F1D480D15E}"/>
    <cellStyle name="Normal 11 4 5 2 3" xfId="32950" xr:uid="{C434A4E3-552C-4446-B3C5-B206C48304B8}"/>
    <cellStyle name="Normal 11 4 5 2 4" xfId="38434" xr:uid="{B39D716A-D62A-4A3F-B20C-FDC79A11FF03}"/>
    <cellStyle name="Normal 11 4 5 3" xfId="24727" xr:uid="{F4FF130B-D1FD-41A9-8196-8151CB70F9D5}"/>
    <cellStyle name="Normal 11 4 5 4" xfId="30221" xr:uid="{9EF176C7-9805-46E0-B037-BA65ACB780AA}"/>
    <cellStyle name="Normal 11 4 5 5" xfId="35705" xr:uid="{44DEB2DB-45D2-4869-B054-1E42F1B458A5}"/>
    <cellStyle name="Normal 11 4 6" xfId="11589" xr:uid="{93EBBFB6-8F64-4764-A0B0-2301B0A9428E}"/>
    <cellStyle name="Normal 11 4 7" xfId="16824" xr:uid="{8560B9AA-AFE8-408E-B86A-D34D8284D300}"/>
    <cellStyle name="Normal 11 4 8" xfId="9278" xr:uid="{850FDC44-84E3-4117-A618-801220ED0A8C}"/>
    <cellStyle name="Normal 11 4 8 2" xfId="20598" xr:uid="{7DB81DB3-D2D0-4214-84F1-857CD5E9A08C}"/>
    <cellStyle name="Normal 11 4 8 2 2" xfId="26154" xr:uid="{97BC4D15-65FA-4A28-8DCC-2F4D11F65D4B}"/>
    <cellStyle name="Normal 11 4 8 2 3" xfId="31648" xr:uid="{C3A906CA-D233-415C-B2BA-59F319AA7B5A}"/>
    <cellStyle name="Normal 11 4 8 2 4" xfId="37132" xr:uid="{CEADA59C-B9F6-4B3E-ACE5-EC9E8940BDEE}"/>
    <cellStyle name="Normal 11 4 8 3" xfId="23425" xr:uid="{795912CE-8E24-4E90-8E9C-2856C3D75897}"/>
    <cellStyle name="Normal 11 4 8 4" xfId="28919" xr:uid="{B30541AC-56B5-4BD6-8F0C-CBD22B383BAF}"/>
    <cellStyle name="Normal 11 4 8 5" xfId="34403" xr:uid="{50D530F9-FC55-473A-9EA4-4DC0233C5635}"/>
    <cellStyle name="Normal 11 5" xfId="6231" xr:uid="{40C3F4F4-6873-4196-AE3A-E14CCE2CBC58}"/>
    <cellStyle name="Normal 11 5 2" xfId="14617" xr:uid="{0F9B7027-651A-42C0-ABBF-BE7A65150EAC}"/>
    <cellStyle name="Normal 11 5 2 2" xfId="21904" xr:uid="{2A7C4845-D62A-4472-BEA6-19782891CE06}"/>
    <cellStyle name="Normal 11 5 2 2 2" xfId="27460" xr:uid="{408BAC0F-E82B-4157-9E11-F5CF7B430DD4}"/>
    <cellStyle name="Normal 11 5 2 2 3" xfId="32954" xr:uid="{F7A1E453-2FB2-4FFF-9F50-5312F407718D}"/>
    <cellStyle name="Normal 11 5 2 2 4" xfId="38438" xr:uid="{39C0644D-C2DB-4B4D-AB02-25FF1EA0C956}"/>
    <cellStyle name="Normal 11 5 2 3" xfId="24731" xr:uid="{C4244B15-5BC7-47E2-89C5-0077D79A1BE1}"/>
    <cellStyle name="Normal 11 5 2 4" xfId="30225" xr:uid="{2B157110-3760-44AF-A713-12B2AA2563E5}"/>
    <cellStyle name="Normal 11 5 2 5" xfId="35709" xr:uid="{90A5E7A6-ED7B-47C6-ABE6-9A3587D25BC9}"/>
    <cellStyle name="Normal 11 5 3" xfId="11592" xr:uid="{ECFD02C7-C931-48E9-8C02-CEC917C6F907}"/>
    <cellStyle name="Normal 11 5 4" xfId="16827" xr:uid="{368D27AD-8049-4226-8BFF-47109D3F97A6}"/>
    <cellStyle name="Normal 11 5 5" xfId="19049" xr:uid="{98BD12FD-15D7-4DF2-8C50-3E1E126D7F68}"/>
    <cellStyle name="Normal 11 5 6" xfId="9282" xr:uid="{80B53C64-E252-4AD3-ACC9-F7A703D37CB0}"/>
    <cellStyle name="Normal 11 5 6 2" xfId="20602" xr:uid="{E06BC314-EB4C-42C5-B63F-47DC3921DA00}"/>
    <cellStyle name="Normal 11 5 6 2 2" xfId="26158" xr:uid="{E2B43E54-E225-4B42-AE31-5FA1DA3670E3}"/>
    <cellStyle name="Normal 11 5 6 2 3" xfId="31652" xr:uid="{F55BC34C-C6DA-48D6-9483-A0BB6C9E610A}"/>
    <cellStyle name="Normal 11 5 6 2 4" xfId="37136" xr:uid="{288083DF-B906-4690-A116-DFD5987C624D}"/>
    <cellStyle name="Normal 11 5 6 3" xfId="23429" xr:uid="{D6F3C2F3-145B-4335-B914-FEFC2A1C5B2F}"/>
    <cellStyle name="Normal 11 5 6 4" xfId="28923" xr:uid="{10842F89-B4AE-42AE-865A-8FCB2DB5B5CB}"/>
    <cellStyle name="Normal 11 5 6 5" xfId="34407" xr:uid="{3C0A1D10-D2E5-48BE-BCCE-4420E27D9EC5}"/>
    <cellStyle name="Normal 11 6" xfId="6232" xr:uid="{9D9072E1-A33F-450D-8EBC-96D5387654A1}"/>
    <cellStyle name="Normal 11 6 2" xfId="14618" xr:uid="{2FE20D74-6834-44BA-ACAC-2855C9E169BD}"/>
    <cellStyle name="Normal 11 6 2 2" xfId="21905" xr:uid="{E8FE8961-4EC5-4362-A342-A8E8C25FCD41}"/>
    <cellStyle name="Normal 11 6 2 2 2" xfId="27461" xr:uid="{CB4520DD-CE52-4731-96B9-8280E42539F8}"/>
    <cellStyle name="Normal 11 6 2 2 3" xfId="32955" xr:uid="{71DB6B83-3486-464B-A8B0-E07F2254EABB}"/>
    <cellStyle name="Normal 11 6 2 2 4" xfId="38439" xr:uid="{1F89FAFE-A4DF-47AA-B4D2-ECAE98A8C422}"/>
    <cellStyle name="Normal 11 6 2 3" xfId="24732" xr:uid="{8E86A4A5-E4BD-4328-A0B0-51FD52BDE4D6}"/>
    <cellStyle name="Normal 11 6 2 4" xfId="30226" xr:uid="{2E2D16C8-BBC0-4A40-81C6-729312B7A817}"/>
    <cellStyle name="Normal 11 6 2 5" xfId="35710" xr:uid="{909D99CA-7140-48AE-A0DE-AFF5B3FBB27A}"/>
    <cellStyle name="Normal 11 6 3" xfId="19050" xr:uid="{143DE979-7FDD-4ED8-B620-E0319C9F9CF3}"/>
    <cellStyle name="Normal 11 6 4" xfId="9283" xr:uid="{A5D9E1E7-4655-45CB-902B-F7EF4296E051}"/>
    <cellStyle name="Normal 11 6 4 2" xfId="20603" xr:uid="{572F6CC2-D9B0-4F8D-9A3D-153BAE7535D2}"/>
    <cellStyle name="Normal 11 6 4 2 2" xfId="26159" xr:uid="{07B2BD71-6DFD-4E6F-9A7E-A4A97C0DC608}"/>
    <cellStyle name="Normal 11 6 4 2 3" xfId="31653" xr:uid="{55046AC0-ADF1-4747-B261-EC8958315DA9}"/>
    <cellStyle name="Normal 11 6 4 2 4" xfId="37137" xr:uid="{7402C42F-7F83-434B-8049-8052A5A2B134}"/>
    <cellStyle name="Normal 11 6 4 3" xfId="23430" xr:uid="{63D6402A-479C-430A-BFCF-644EAC629FEC}"/>
    <cellStyle name="Normal 11 6 4 4" xfId="28924" xr:uid="{D91EEB99-56DA-4DA8-BB41-C3E73560BD41}"/>
    <cellStyle name="Normal 11 6 4 5" xfId="34408" xr:uid="{58649C87-7035-4A9E-B499-50B476AC83B9}"/>
    <cellStyle name="Normal 11 7" xfId="14606" xr:uid="{34A84F6F-E293-4B80-92C0-2636C6137285}"/>
    <cellStyle name="Normal 11 7 2" xfId="21893" xr:uid="{40CB33A7-F5E0-4FCF-9B7B-AB6B36EC3DAB}"/>
    <cellStyle name="Normal 11 7 2 2" xfId="27449" xr:uid="{F9C0995C-75BF-4BB0-A0A1-6CFDCCED35D6}"/>
    <cellStyle name="Normal 11 7 2 3" xfId="32943" xr:uid="{9402930E-8537-4AB8-88FD-4CB9622F4AC5}"/>
    <cellStyle name="Normal 11 7 2 4" xfId="38427" xr:uid="{2654705F-B4C3-4892-A56C-60BCA09AFD80}"/>
    <cellStyle name="Normal 11 7 3" xfId="24720" xr:uid="{04D2FC16-495D-4B17-96B5-74FF49B27957}"/>
    <cellStyle name="Normal 11 7 4" xfId="30214" xr:uid="{49395358-81B9-47F2-8D57-5138744D7B85}"/>
    <cellStyle name="Normal 11 7 5" xfId="35698" xr:uid="{760DCA06-C242-4CB7-BCC7-3D6DE2349DFC}"/>
    <cellStyle name="Normal 11 8" xfId="11583" xr:uid="{9A375FCE-3EE0-4ED1-B28B-732B994A1E95}"/>
    <cellStyle name="Normal 11 9" xfId="16818" xr:uid="{ADD72F09-CF4D-462F-A504-6923595BD039}"/>
    <cellStyle name="Normal 110" xfId="39564" xr:uid="{ACCE4BF9-10DD-45B0-8A2A-7F38B18B873A}"/>
    <cellStyle name="Normal 1101" xfId="40501" xr:uid="{11198241-BC6F-4EB2-97D8-8BFEB571E447}"/>
    <cellStyle name="Normal 111" xfId="39565" xr:uid="{B73E698C-5E28-4FA9-B594-B3CCC0E3D04B}"/>
    <cellStyle name="Normal 112" xfId="39567" xr:uid="{ED55B34A-8292-461C-BB3A-D1B26DA5F723}"/>
    <cellStyle name="Normal 113" xfId="39569" xr:uid="{0451378E-1784-472F-87AE-C520E23BDBF5}"/>
    <cellStyle name="Normal 114" xfId="39570" xr:uid="{D6E57E43-014C-415F-ADEC-FD89CADC8677}"/>
    <cellStyle name="Normal 115" xfId="39571" xr:uid="{A27BE064-FE6E-4343-BA7B-2DC199718786}"/>
    <cellStyle name="Normal 116" xfId="39572" xr:uid="{BC1DF6AC-6223-4CBE-9C5F-93DD12E5D01D}"/>
    <cellStyle name="Normal 117" xfId="39573" xr:uid="{336CCA9A-874A-4DFB-9007-CF9AD1F4809F}"/>
    <cellStyle name="Normal 118" xfId="39574" xr:uid="{A801D985-0333-49ED-A189-08155764C956}"/>
    <cellStyle name="Normal 119" xfId="39575" xr:uid="{42F66122-F8F6-4E36-9FF3-30401CAFDA58}"/>
    <cellStyle name="Normal 12" xfId="46" xr:uid="{00000000-0005-0000-0000-00002F000000}"/>
    <cellStyle name="Normal 12 10" xfId="610" xr:uid="{622B38FB-03A4-4FCC-BD3D-ECBBDFD82EEE}"/>
    <cellStyle name="Normal 12 11" xfId="16828" xr:uid="{B00715F2-1BC3-4CE1-98C8-99AA1ABE717B}"/>
    <cellStyle name="Normal 12 12" xfId="19051" xr:uid="{FBC23195-2E6C-4860-A41E-3BF49C8761D9}"/>
    <cellStyle name="Normal 12 13" xfId="9284" xr:uid="{0EAFD3F5-2B60-46C5-B03E-B12BA8167E04}"/>
    <cellStyle name="Normal 12 13 2" xfId="20604" xr:uid="{8452C73F-F695-450B-849A-189D651B7518}"/>
    <cellStyle name="Normal 12 13 2 2" xfId="26160" xr:uid="{D5EF8058-B94F-4D7D-AA34-9C7C5B2579CD}"/>
    <cellStyle name="Normal 12 13 2 3" xfId="31654" xr:uid="{D5E2CDF7-932E-4189-BF6C-49A56B4E50AE}"/>
    <cellStyle name="Normal 12 13 2 4" xfId="37138" xr:uid="{C7E0A729-E65C-4760-BD88-BB29B839F537}"/>
    <cellStyle name="Normal 12 13 3" xfId="23431" xr:uid="{BBF426D9-22E5-46F7-98CD-8A6C8218906D}"/>
    <cellStyle name="Normal 12 13 4" xfId="28925" xr:uid="{102B2147-3D69-4BD8-B479-451D7F6082EE}"/>
    <cellStyle name="Normal 12 13 5" xfId="34409" xr:uid="{C0BE0562-CB30-43E1-AB1E-079A36E0E372}"/>
    <cellStyle name="Normal 12 14" xfId="23032" xr:uid="{E40CD5A2-E2BE-4630-A6D7-7B59201695FC}"/>
    <cellStyle name="Normal 12 14 2" xfId="28578" xr:uid="{289E6FA9-9845-46FF-A1AA-B3E14CD74BFD}"/>
    <cellStyle name="Normal 12 15" xfId="6233" xr:uid="{2A608F06-2F9E-4CBC-A7B1-95B401BD70D1}"/>
    <cellStyle name="Normal 12 2" xfId="933" xr:uid="{A162994C-D47A-4DB8-9780-59D2EF6C21A3}"/>
    <cellStyle name="Normal 12 2 10" xfId="606" xr:uid="{E4D15951-D46B-41DB-A928-9F3D22F4AC92}"/>
    <cellStyle name="Normal 12 2 10 2" xfId="40340" xr:uid="{AEC0F93F-AF11-4C3B-962B-0B24D7DC204B}"/>
    <cellStyle name="Normal 12 2 11" xfId="19052" xr:uid="{7E63ABD9-F0D4-44BA-AA5C-C49ADD92DCF3}"/>
    <cellStyle name="Normal 12 2 12" xfId="9285" xr:uid="{89C71284-19D4-4B2E-893B-9F01BAD8C703}"/>
    <cellStyle name="Normal 12 2 12 2" xfId="20605" xr:uid="{25189614-FCE1-4338-97EF-F721B6202A73}"/>
    <cellStyle name="Normal 12 2 12 2 2" xfId="26161" xr:uid="{67B824C8-5D0B-42FC-8EEC-03E44B91BBAB}"/>
    <cellStyle name="Normal 12 2 12 2 3" xfId="31655" xr:uid="{239F021B-0FA2-41AD-9237-420BE3393D4C}"/>
    <cellStyle name="Normal 12 2 12 2 4" xfId="37139" xr:uid="{67FCBAD1-335C-4963-906F-A319928CA3F5}"/>
    <cellStyle name="Normal 12 2 12 3" xfId="23432" xr:uid="{FD6960F4-DFBA-4EDF-9FCA-7E4015701FA8}"/>
    <cellStyle name="Normal 12 2 12 4" xfId="28926" xr:uid="{D4DA77D3-2C20-425E-A1F9-CD387DB41587}"/>
    <cellStyle name="Normal 12 2 12 5" xfId="34410" xr:uid="{3A2D3726-E77A-41BD-B370-C1F9C7347327}"/>
    <cellStyle name="Normal 12 2 13" xfId="6234" xr:uid="{24601B65-D2E9-4850-9338-99D3F5A51486}"/>
    <cellStyle name="Normal 12 2 2" xfId="6235" xr:uid="{15FCEC79-7A09-4DBA-97EB-F6EA5E5706DD}"/>
    <cellStyle name="Normal 12 2 2 2" xfId="6236" xr:uid="{F5F473AC-D751-4B89-93E0-1D07B770DDCD}"/>
    <cellStyle name="Normal 12 2 2 2 2" xfId="14622" xr:uid="{5D32E9B6-3FD2-4C69-B257-2FB66EFD8DB6}"/>
    <cellStyle name="Normal 12 2 2 2 2 2" xfId="21909" xr:uid="{F16875F5-059F-43CB-AE1E-93EC283B72AB}"/>
    <cellStyle name="Normal 12 2 2 2 2 2 2" xfId="27465" xr:uid="{C023F45C-1305-4637-BADD-C3A623B4F020}"/>
    <cellStyle name="Normal 12 2 2 2 2 2 3" xfId="32959" xr:uid="{65C4ED86-37B3-4AC7-8FAF-FFE5F39D909E}"/>
    <cellStyle name="Normal 12 2 2 2 2 2 4" xfId="38443" xr:uid="{2FD108EB-1054-421A-BEB4-069CED2A48A9}"/>
    <cellStyle name="Normal 12 2 2 2 2 3" xfId="24736" xr:uid="{315CEAE0-C2AE-426C-B694-F8507E8D4C0D}"/>
    <cellStyle name="Normal 12 2 2 2 2 4" xfId="30230" xr:uid="{61C47552-A16E-4B8F-B917-4852DA01C603}"/>
    <cellStyle name="Normal 12 2 2 2 2 5" xfId="35714" xr:uid="{28EFAB42-9BF5-4E64-9D5E-F23A49762415}"/>
    <cellStyle name="Normal 12 2 2 2 3" xfId="11595" xr:uid="{28FDAD70-8B7D-4723-96DB-35164745C5E3}"/>
    <cellStyle name="Normal 12 2 2 2 4" xfId="16830" xr:uid="{C52E4CF5-2B54-4ACC-A691-F23D5047331F}"/>
    <cellStyle name="Normal 12 2 2 2 5" xfId="19054" xr:uid="{7D0C529A-2ACE-4689-BA84-640E3A6CA5BE}"/>
    <cellStyle name="Normal 12 2 2 2 6" xfId="9287" xr:uid="{A8AC8D3A-EB7B-4F5C-9A15-6CC25B03CF54}"/>
    <cellStyle name="Normal 12 2 2 2 6 2" xfId="20607" xr:uid="{E947C583-B029-4C57-8EE2-1BC41D1F45D7}"/>
    <cellStyle name="Normal 12 2 2 2 6 2 2" xfId="26163" xr:uid="{358CC61B-0BB1-4EE4-B3A0-07A42658BD4A}"/>
    <cellStyle name="Normal 12 2 2 2 6 2 3" xfId="31657" xr:uid="{D69BD450-0EA6-4FE8-93AB-8E81148C03B9}"/>
    <cellStyle name="Normal 12 2 2 2 6 2 4" xfId="37141" xr:uid="{C7A9233A-B2E4-4B78-B297-4CBEE421430A}"/>
    <cellStyle name="Normal 12 2 2 2 6 3" xfId="23434" xr:uid="{53C5C57D-0D44-47AD-8228-7CC201E356FD}"/>
    <cellStyle name="Normal 12 2 2 2 6 4" xfId="28928" xr:uid="{9FE1182D-D9B8-4EE2-A28A-7844B0079291}"/>
    <cellStyle name="Normal 12 2 2 2 6 5" xfId="34412" xr:uid="{38CA2CC2-25F3-4985-8DD2-733D04305EA6}"/>
    <cellStyle name="Normal 12 2 2 3" xfId="7434" xr:uid="{EA85E734-496F-4E1C-8699-82FFAC2A7A85}"/>
    <cellStyle name="Normal 12 2 2 3 2" xfId="14623" xr:uid="{69A28D8F-9D7C-4702-B001-5D0DD019FBA4}"/>
    <cellStyle name="Normal 12 2 2 3 2 2" xfId="21910" xr:uid="{F91F89F6-C7D9-4206-A053-38C1C05EC9DA}"/>
    <cellStyle name="Normal 12 2 2 3 2 2 2" xfId="27466" xr:uid="{0EA286B0-2B45-4D92-B11B-39518CED3DD2}"/>
    <cellStyle name="Normal 12 2 2 3 2 2 3" xfId="32960" xr:uid="{189CCC7B-9C39-4A8B-8CF6-793BCD5C5E26}"/>
    <cellStyle name="Normal 12 2 2 3 2 2 4" xfId="38444" xr:uid="{9D913478-3126-48FC-8CFE-0215BF0A31FA}"/>
    <cellStyle name="Normal 12 2 2 3 2 3" xfId="24737" xr:uid="{5790D8C2-C3C0-486D-B6A2-853646137D37}"/>
    <cellStyle name="Normal 12 2 2 3 2 4" xfId="30231" xr:uid="{F35333A1-7D26-48C0-AE12-D0EC21F0F514}"/>
    <cellStyle name="Normal 12 2 2 3 2 5" xfId="35715" xr:uid="{48BFE3D3-82F0-41CB-AC28-693B9874E232}"/>
    <cellStyle name="Normal 12 2 2 3 3" xfId="12687" xr:uid="{4699C0DF-0A9E-4E21-BD80-7DA724229F54}"/>
    <cellStyle name="Normal 12 2 2 3 4" xfId="9288" xr:uid="{9B0A3603-1996-45FB-B007-E30CB74AB8D7}"/>
    <cellStyle name="Normal 12 2 2 3 4 2" xfId="20608" xr:uid="{D9316C75-7534-4319-9D93-C07C7DEDD6F0}"/>
    <cellStyle name="Normal 12 2 2 3 4 2 2" xfId="26164" xr:uid="{D7C4489F-585F-463B-AE48-EAF35E5DEF7C}"/>
    <cellStyle name="Normal 12 2 2 3 4 2 3" xfId="31658" xr:uid="{DBA78900-1CEA-4B0D-AD36-C85D590242FA}"/>
    <cellStyle name="Normal 12 2 2 3 4 2 4" xfId="37142" xr:uid="{58FCA5B5-D25C-438C-832D-74844CE2DCD5}"/>
    <cellStyle name="Normal 12 2 2 3 4 3" xfId="23435" xr:uid="{BCC2C4F3-721A-4648-B1D9-E157488F1D71}"/>
    <cellStyle name="Normal 12 2 2 3 4 4" xfId="28929" xr:uid="{8A50EC23-7484-4730-959B-75DC4A8105C3}"/>
    <cellStyle name="Normal 12 2 2 3 4 5" xfId="34413" xr:uid="{7F777361-23EC-4CA3-89A5-8F7590B3F473}"/>
    <cellStyle name="Normal 12 2 2 4" xfId="613" xr:uid="{3F70DC13-5AA5-4DF6-9CB8-F42082705CB0}"/>
    <cellStyle name="Normal 12 2 2 4 2" xfId="20609" xr:uid="{DD176F19-AE44-4055-BE55-90557FDFF730}"/>
    <cellStyle name="Normal 12 2 2 4 2 2" xfId="26165" xr:uid="{10C72C5D-5E1D-4BC1-9600-BFFD7D22A66F}"/>
    <cellStyle name="Normal 12 2 2 4 2 3" xfId="31659" xr:uid="{AC113659-F3DA-47F8-BD65-8B5C00AF0C08}"/>
    <cellStyle name="Normal 12 2 2 4 2 4" xfId="37143" xr:uid="{0D9125DF-4845-4E15-B084-B2806C65F0B4}"/>
    <cellStyle name="Normal 12 2 2 4 3" xfId="23436" xr:uid="{7641DAA7-1CA0-42E4-9EAB-14E17F379A36}"/>
    <cellStyle name="Normal 12 2 2 4 4" xfId="28930" xr:uid="{8EE30078-4C71-4C28-8461-C4C6D9AA245E}"/>
    <cellStyle name="Normal 12 2 2 4 5" xfId="34414" xr:uid="{BDE402D5-560E-46CF-A2E6-9D363364D438}"/>
    <cellStyle name="Normal 12 2 2 4 6" xfId="40435" xr:uid="{74B24BB9-126A-45BD-AD31-0339D6AEF310}"/>
    <cellStyle name="Normal 12 2 2 4 6 2" xfId="40523" xr:uid="{F5F98DAB-E8C6-4060-B8CD-8FB8116B0C06}"/>
    <cellStyle name="Normal 12 2 2 4 7" xfId="40443" xr:uid="{C991A51A-9193-4371-8C68-1C62208160BE}"/>
    <cellStyle name="Normal 12 2 2 5" xfId="14621" xr:uid="{1E374227-A19E-473D-B649-42DD78AC9D24}"/>
    <cellStyle name="Normal 12 2 2 5 2" xfId="21908" xr:uid="{CDCC4590-A90F-446A-8815-B6D51A694D47}"/>
    <cellStyle name="Normal 12 2 2 5 2 2" xfId="27464" xr:uid="{860E0595-E5EF-4B57-B6F7-9A26E8322B94}"/>
    <cellStyle name="Normal 12 2 2 5 2 3" xfId="32958" xr:uid="{09AE8BA1-0268-4387-8567-E2FB1101FD99}"/>
    <cellStyle name="Normal 12 2 2 5 2 4" xfId="38442" xr:uid="{50F81521-A294-46D9-B9A5-F68639F3CFF1}"/>
    <cellStyle name="Normal 12 2 2 5 3" xfId="24735" xr:uid="{8F97D24B-F074-4CD4-9EAC-46B47F59C1B4}"/>
    <cellStyle name="Normal 12 2 2 5 4" xfId="30229" xr:uid="{81CB475E-2E98-4C96-BEC6-871FC215E6ED}"/>
    <cellStyle name="Normal 12 2 2 5 5" xfId="35713" xr:uid="{CCD86B42-4720-4CE7-B57D-D5FFB8806FD3}"/>
    <cellStyle name="Normal 12 2 2 6" xfId="11594" xr:uid="{31434CF7-C4CE-4F53-B612-46B1F54A8AC5}"/>
    <cellStyle name="Normal 12 2 2 7" xfId="16829" xr:uid="{031D476F-FB58-4C1C-BFB1-0A5D1C9E56E2}"/>
    <cellStyle name="Normal 12 2 2 8" xfId="19053" xr:uid="{BFE29326-CB1A-4A94-89D6-F2F2F9E469F7}"/>
    <cellStyle name="Normal 12 2 2 9" xfId="9286" xr:uid="{2EF8EF22-9573-4584-9C6D-0880EA13AA0A}"/>
    <cellStyle name="Normal 12 2 2 9 2" xfId="20606" xr:uid="{BDBB564C-9F93-4262-A713-7001DDC19275}"/>
    <cellStyle name="Normal 12 2 2 9 2 2" xfId="26162" xr:uid="{3E6A8BDA-7D47-4D1C-A1D0-F605E902BD26}"/>
    <cellStyle name="Normal 12 2 2 9 2 3" xfId="31656" xr:uid="{F22A2558-D91A-4A1E-B9D0-C407A71F1065}"/>
    <cellStyle name="Normal 12 2 2 9 2 4" xfId="37140" xr:uid="{435AF74F-41E3-4ABA-9564-4F8A9E109206}"/>
    <cellStyle name="Normal 12 2 2 9 3" xfId="23433" xr:uid="{A664E10A-E199-4E84-BE44-29A0490572CE}"/>
    <cellStyle name="Normal 12 2 2 9 4" xfId="28927" xr:uid="{7C110D30-E2B8-4AA0-A9DE-BB2BA053A617}"/>
    <cellStyle name="Normal 12 2 2 9 5" xfId="34411" xr:uid="{895D0569-2412-4120-953C-9D4D015F0186}"/>
    <cellStyle name="Normal 12 2 3" xfId="6237" xr:uid="{65FD9133-6DFA-45F3-ABD4-D8111E75D90D}"/>
    <cellStyle name="Normal 12 2 3 10" xfId="9289" xr:uid="{D181C815-A595-429B-8606-68377B9467C8}"/>
    <cellStyle name="Normal 12 2 3 10 2" xfId="20610" xr:uid="{2E549F6E-2DCD-43D2-B991-DEF0B53E32E7}"/>
    <cellStyle name="Normal 12 2 3 10 2 2" xfId="26166" xr:uid="{13273E41-E3B1-4989-BD9D-0C1043D0DDCE}"/>
    <cellStyle name="Normal 12 2 3 10 2 3" xfId="31660" xr:uid="{68D4572F-03EE-410A-8179-D2E28612D140}"/>
    <cellStyle name="Normal 12 2 3 10 2 4" xfId="37144" xr:uid="{8EEC3FB0-72F9-4E97-A0E9-60F10D37DA1B}"/>
    <cellStyle name="Normal 12 2 3 10 3" xfId="23437" xr:uid="{8EE1687B-E305-466F-94AF-E172AE3EF444}"/>
    <cellStyle name="Normal 12 2 3 10 4" xfId="28931" xr:uid="{984EB444-FE93-43B4-89AB-E4C8A4E28B7E}"/>
    <cellStyle name="Normal 12 2 3 10 5" xfId="34415" xr:uid="{62BDB0D6-5A59-4C9D-AC2D-262E50C93113}"/>
    <cellStyle name="Normal 12 2 3 2" xfId="6238" xr:uid="{9ED2272C-50A2-400F-8CA4-82F0DCF4FD1A}"/>
    <cellStyle name="Normal 12 2 3 2 2" xfId="14625" xr:uid="{C128D643-77CF-403D-91A6-999383DFCAE1}"/>
    <cellStyle name="Normal 12 2 3 2 2 2" xfId="21912" xr:uid="{33A4E978-EA52-44CB-B274-3DECBF90DB4E}"/>
    <cellStyle name="Normal 12 2 3 2 2 2 2" xfId="27468" xr:uid="{49016589-8191-4B07-AD31-F7A26A8BDE8A}"/>
    <cellStyle name="Normal 12 2 3 2 2 2 3" xfId="32962" xr:uid="{77F17107-1153-46E6-8574-8749D2B916D0}"/>
    <cellStyle name="Normal 12 2 3 2 2 2 4" xfId="38446" xr:uid="{42167E63-07EA-44A3-9659-33B22A02DB80}"/>
    <cellStyle name="Normal 12 2 3 2 2 3" xfId="24739" xr:uid="{C283BAF2-57EC-4290-B24A-0ADA3FD8127D}"/>
    <cellStyle name="Normal 12 2 3 2 2 4" xfId="30233" xr:uid="{1B8C61FA-28A5-4F64-8534-857A0558BF12}"/>
    <cellStyle name="Normal 12 2 3 2 2 5" xfId="35717" xr:uid="{36605DC7-4F54-402E-8921-2C0A878D0CA8}"/>
    <cellStyle name="Normal 12 2 3 2 3" xfId="11597" xr:uid="{9C019424-D356-42C2-AD75-CAC71ED56B90}"/>
    <cellStyle name="Normal 12 2 3 2 4" xfId="16832" xr:uid="{D2E62B5C-A04E-406C-9C01-05B0F8B7317A}"/>
    <cellStyle name="Normal 12 2 3 2 5" xfId="19056" xr:uid="{0C94508A-5B99-4AA2-8795-A1FFF432F00F}"/>
    <cellStyle name="Normal 12 2 3 2 6" xfId="9290" xr:uid="{173699A0-4635-4573-B63E-22081F6A26A9}"/>
    <cellStyle name="Normal 12 2 3 2 6 2" xfId="20611" xr:uid="{50707EC2-2126-410E-9AC5-FF99A652FCC8}"/>
    <cellStyle name="Normal 12 2 3 2 6 2 2" xfId="26167" xr:uid="{43AA38C4-F5F3-4368-ACC4-46723AC0BD28}"/>
    <cellStyle name="Normal 12 2 3 2 6 2 3" xfId="31661" xr:uid="{ACBE5B3F-1CA2-4291-A38F-30D57CF39B14}"/>
    <cellStyle name="Normal 12 2 3 2 6 2 4" xfId="37145" xr:uid="{36F8B614-A6AC-45DE-BDF9-CF52B059DD01}"/>
    <cellStyle name="Normal 12 2 3 2 6 3" xfId="23438" xr:uid="{E7847FA5-5978-48C2-B5B8-BF90AE851B48}"/>
    <cellStyle name="Normal 12 2 3 2 6 4" xfId="28932" xr:uid="{9EFB93FA-5220-401B-849F-E84C9C381E23}"/>
    <cellStyle name="Normal 12 2 3 2 6 5" xfId="34416" xr:uid="{AAF96E6A-AAA0-4612-8ABD-5E3A482BF708}"/>
    <cellStyle name="Normal 12 2 3 3" xfId="6239" xr:uid="{580EBACA-5B02-495F-9822-E9712539842A}"/>
    <cellStyle name="Normal 12 2 3 3 2" xfId="14626" xr:uid="{C555C2C9-A8B6-4F50-A6F0-7FF77F0D21D4}"/>
    <cellStyle name="Normal 12 2 3 3 2 2" xfId="21913" xr:uid="{D5B325BC-C907-4FB8-A4BE-2C7AB11D273A}"/>
    <cellStyle name="Normal 12 2 3 3 2 2 2" xfId="27469" xr:uid="{B1EFFC10-EA7F-4D0E-AE97-9A74720C1AC7}"/>
    <cellStyle name="Normal 12 2 3 3 2 2 3" xfId="32963" xr:uid="{CFEB788C-FBA7-47CA-A0F9-16F97856CEE1}"/>
    <cellStyle name="Normal 12 2 3 3 2 2 4" xfId="38447" xr:uid="{97D2B32A-6D7C-4958-84D6-231FF5C7B181}"/>
    <cellStyle name="Normal 12 2 3 3 2 3" xfId="24740" xr:uid="{B22D27FD-5140-4CD4-93EA-8C9D14FF7839}"/>
    <cellStyle name="Normal 12 2 3 3 2 4" xfId="30234" xr:uid="{71204843-C6BD-4BCA-984F-2D0D09A3A719}"/>
    <cellStyle name="Normal 12 2 3 3 2 5" xfId="35718" xr:uid="{FCE85CBF-9529-4F97-96B4-C5FBFC653D58}"/>
    <cellStyle name="Normal 12 2 3 3 3" xfId="12688" xr:uid="{5B57C979-1E79-4FFC-8716-557726080EC7}"/>
    <cellStyle name="Normal 12 2 3 3 4" xfId="19057" xr:uid="{96318B43-48DB-4696-8EBE-E05500E6131A}"/>
    <cellStyle name="Normal 12 2 3 3 5" xfId="9291" xr:uid="{E4468A63-8D65-4AC1-9E98-8BDB571627F1}"/>
    <cellStyle name="Normal 12 2 3 3 5 2" xfId="20612" xr:uid="{32FFED37-A12A-48C0-A32C-F40F6806812C}"/>
    <cellStyle name="Normal 12 2 3 3 5 2 2" xfId="26168" xr:uid="{726293CC-088F-4574-934F-3759FC32DE79}"/>
    <cellStyle name="Normal 12 2 3 3 5 2 3" xfId="31662" xr:uid="{24C0DE25-DF83-4D07-BB24-5EF810E9161C}"/>
    <cellStyle name="Normal 12 2 3 3 5 2 4" xfId="37146" xr:uid="{B1AAA43C-99A6-4AA5-8F66-0658E1BCCC85}"/>
    <cellStyle name="Normal 12 2 3 3 5 3" xfId="23439" xr:uid="{CE6093B9-0066-4048-AE20-FCBB368B963F}"/>
    <cellStyle name="Normal 12 2 3 3 5 4" xfId="28933" xr:uid="{4BA0BB31-7B14-40F6-A91A-EA91FD60C09A}"/>
    <cellStyle name="Normal 12 2 3 3 5 5" xfId="34417" xr:uid="{0CB769AC-6175-4271-A907-3A8B899176D7}"/>
    <cellStyle name="Normal 12 2 3 4" xfId="7435" xr:uid="{6E1C89F7-1496-4C78-A9C6-06DC9A6AC657}"/>
    <cellStyle name="Normal 12 2 3 4 2" xfId="20211" xr:uid="{A5A60883-927A-47AE-B68D-6C0B256D4633}"/>
    <cellStyle name="Normal 12 2 3 4 3" xfId="9292" xr:uid="{28068D29-D2A0-448D-BF95-488DF4C0F198}"/>
    <cellStyle name="Normal 12 2 3 4 3 2" xfId="20613" xr:uid="{1ACF7903-E143-4849-99A2-BBDC34B3679A}"/>
    <cellStyle name="Normal 12 2 3 4 3 2 2" xfId="26169" xr:uid="{6B21E6C0-BD76-4B8F-BC4B-AB5AC7718EB8}"/>
    <cellStyle name="Normal 12 2 3 4 3 2 3" xfId="31663" xr:uid="{DE92AC31-C5DB-40BF-B811-BF54328DC84E}"/>
    <cellStyle name="Normal 12 2 3 4 3 2 4" xfId="37147" xr:uid="{8F9172C3-BFF6-44C8-9BFF-E0209FB9CB9E}"/>
    <cellStyle name="Normal 12 2 3 4 3 3" xfId="23440" xr:uid="{893E5488-913B-4D6C-B36B-9165FFA95996}"/>
    <cellStyle name="Normal 12 2 3 4 3 4" xfId="28934" xr:uid="{35E8A7FB-FE80-4C4A-BD76-19229EAE9858}"/>
    <cellStyle name="Normal 12 2 3 4 3 5" xfId="34418" xr:uid="{7D9006D9-1955-4E4B-BEDE-BAADE890F4FE}"/>
    <cellStyle name="Normal 12 2 3 5" xfId="9293" xr:uid="{354BD788-BFCE-4297-B323-1875A011F4EF}"/>
    <cellStyle name="Normal 12 2 3 5 2" xfId="20614" xr:uid="{1000B81A-7E98-4165-AC0C-89BA89E79FAB}"/>
    <cellStyle name="Normal 12 2 3 5 2 2" xfId="26170" xr:uid="{CD89C926-B4B5-44E0-9248-F5872F105DFE}"/>
    <cellStyle name="Normal 12 2 3 5 2 3" xfId="31664" xr:uid="{556DDFDF-3AC2-4548-8ECE-90C766C9F9DB}"/>
    <cellStyle name="Normal 12 2 3 5 2 4" xfId="37148" xr:uid="{9944D6B0-C133-4D8F-9273-7D6DF2C7EF23}"/>
    <cellStyle name="Normal 12 2 3 5 3" xfId="23441" xr:uid="{689A17C8-5824-4B5B-B7DD-82F324548328}"/>
    <cellStyle name="Normal 12 2 3 5 4" xfId="28935" xr:uid="{79904B42-7722-4632-9DCD-74B2D12A94D1}"/>
    <cellStyle name="Normal 12 2 3 5 5" xfId="34419" xr:uid="{DCA7C7E0-1DBB-4781-A6D3-483C33592E0D}"/>
    <cellStyle name="Normal 12 2 3 6" xfId="14624" xr:uid="{E507C5F7-06B3-42A1-A7C2-83F73A4AFE3D}"/>
    <cellStyle name="Normal 12 2 3 6 2" xfId="21911" xr:uid="{AC63D0C7-BC9C-4082-B3BF-4A884D87E536}"/>
    <cellStyle name="Normal 12 2 3 6 2 2" xfId="27467" xr:uid="{F6D0231F-5DF9-431A-A6C4-1095A927EB4C}"/>
    <cellStyle name="Normal 12 2 3 6 2 3" xfId="32961" xr:uid="{8D52E68C-9995-440C-AA36-9481EFC9E2A7}"/>
    <cellStyle name="Normal 12 2 3 6 2 4" xfId="38445" xr:uid="{99B28F43-377A-439D-8399-422D9C8E814E}"/>
    <cellStyle name="Normal 12 2 3 6 3" xfId="24738" xr:uid="{F1A0429C-71BB-4F2D-B1EF-8278C11BF2DF}"/>
    <cellStyle name="Normal 12 2 3 6 4" xfId="30232" xr:uid="{2C162FE8-E528-4EF4-914D-B7CC04F03A7C}"/>
    <cellStyle name="Normal 12 2 3 6 5" xfId="35716" xr:uid="{36E8C13C-31DB-49E8-B465-70C62EF47E01}"/>
    <cellStyle name="Normal 12 2 3 7" xfId="11596" xr:uid="{FCA3BB37-822B-4691-9401-58204C4C1DF0}"/>
    <cellStyle name="Normal 12 2 3 8" xfId="16831" xr:uid="{8142BD75-7AD8-4B05-9A0C-C237233DC5CA}"/>
    <cellStyle name="Normal 12 2 3 9" xfId="19055" xr:uid="{1022F950-CD2D-4D0A-940C-426E0BC40259}"/>
    <cellStyle name="Normal 12 2 4" xfId="6240" xr:uid="{2C690C96-90C3-4D7F-A6BC-98CE224E7DC5}"/>
    <cellStyle name="Normal 12 2 4 2" xfId="14627" xr:uid="{991D9589-CDC0-47CA-A8C3-E8D4A8616598}"/>
    <cellStyle name="Normal 12 2 4 2 2" xfId="21914" xr:uid="{DE5E32A1-38E6-44CD-9B8B-06A3A2847763}"/>
    <cellStyle name="Normal 12 2 4 2 2 2" xfId="27470" xr:uid="{59C39C73-1438-4D8F-BEEB-B51972A6EF6D}"/>
    <cellStyle name="Normal 12 2 4 2 2 3" xfId="32964" xr:uid="{092D4044-C958-4373-9351-74B46A04AA2C}"/>
    <cellStyle name="Normal 12 2 4 2 2 4" xfId="38448" xr:uid="{05EAB91A-604C-4A2F-8D5D-8A5D8E418286}"/>
    <cellStyle name="Normal 12 2 4 2 3" xfId="24741" xr:uid="{E3AA7A9C-F80E-40B7-8C8F-9E9BB76AD744}"/>
    <cellStyle name="Normal 12 2 4 2 4" xfId="30235" xr:uid="{AF00BD70-5CC5-4E2D-9731-6CA47B4DAEB4}"/>
    <cellStyle name="Normal 12 2 4 2 5" xfId="35719" xr:uid="{0DEFDAA6-A9D6-4141-A1A9-7F560AE49FF3}"/>
    <cellStyle name="Normal 12 2 4 3" xfId="11598" xr:uid="{A0B24D43-2E0F-496A-9E47-7C31125070E6}"/>
    <cellStyle name="Normal 12 2 4 4" xfId="16833" xr:uid="{DC917BB3-9C74-4C82-B523-AC34F1C70C2E}"/>
    <cellStyle name="Normal 12 2 4 5" xfId="19058" xr:uid="{87E33B70-CDE3-42E1-AB06-BE22B163FFA5}"/>
    <cellStyle name="Normal 12 2 4 6" xfId="9294" xr:uid="{3B98A012-CA10-4EC4-912C-A0BE449E76BC}"/>
    <cellStyle name="Normal 12 2 4 6 2" xfId="20615" xr:uid="{FD9A1F10-5EA9-4577-B706-1246D0FD2D74}"/>
    <cellStyle name="Normal 12 2 4 6 2 2" xfId="26171" xr:uid="{66B81689-75D8-4CDB-A03E-D5B3C7DBD375}"/>
    <cellStyle name="Normal 12 2 4 6 2 3" xfId="31665" xr:uid="{DDCAA407-2EC3-4612-B674-CBFD0D77B24D}"/>
    <cellStyle name="Normal 12 2 4 6 2 4" xfId="37149" xr:uid="{2588F517-DBCD-4630-8118-CF33BFFCEF7A}"/>
    <cellStyle name="Normal 12 2 4 6 3" xfId="23442" xr:uid="{C1E7AEF1-689C-4696-9737-2D77D54A06E6}"/>
    <cellStyle name="Normal 12 2 4 6 4" xfId="28936" xr:uid="{758CA948-1F07-4972-8413-853D5F8CB8AB}"/>
    <cellStyle name="Normal 12 2 4 6 5" xfId="34420" xr:uid="{D9A1DE2E-DF08-4809-9A43-B177B42F30FE}"/>
    <cellStyle name="Normal 12 2 5" xfId="6241" xr:uid="{E015780C-8DCA-4C70-9208-8273B3C67B5A}"/>
    <cellStyle name="Normal 12 2 5 2" xfId="14628" xr:uid="{62C3A2BE-0529-46DF-9D55-84C64E5EFCB7}"/>
    <cellStyle name="Normal 12 2 5 2 2" xfId="21915" xr:uid="{9BF62BFA-2F38-467B-8603-40123270DD07}"/>
    <cellStyle name="Normal 12 2 5 2 2 2" xfId="27471" xr:uid="{7DA59CCC-E197-4A83-9A4B-9DCD64CF8BEA}"/>
    <cellStyle name="Normal 12 2 5 2 2 3" xfId="32965" xr:uid="{35A9E9ED-C9BA-48F6-AA3F-F55B31E110D5}"/>
    <cellStyle name="Normal 12 2 5 2 2 4" xfId="38449" xr:uid="{0EA1648E-E712-4F72-B042-AFDE2B3DF0EB}"/>
    <cellStyle name="Normal 12 2 5 2 3" xfId="24742" xr:uid="{D773CE9A-C7D9-4A65-859A-D5953B5C5934}"/>
    <cellStyle name="Normal 12 2 5 2 4" xfId="30236" xr:uid="{46E6D45B-B085-4A7A-85CE-906092C3BB79}"/>
    <cellStyle name="Normal 12 2 5 2 5" xfId="35720" xr:uid="{4351ECB5-43FD-46B9-9DF9-780FA4D2B35B}"/>
    <cellStyle name="Normal 12 2 5 3" xfId="11599" xr:uid="{F2E23545-E608-47A1-B629-2A831ACDE7C1}"/>
    <cellStyle name="Normal 12 2 5 4" xfId="16834" xr:uid="{424CF4C1-524E-49C2-9D3A-58C0DB249CFA}"/>
    <cellStyle name="Normal 12 2 5 5" xfId="19059" xr:uid="{0C4006B9-C064-48EF-AA41-457A0B38385B}"/>
    <cellStyle name="Normal 12 2 5 6" xfId="9295" xr:uid="{C1E02430-7B82-4829-A2D1-C855E5DF1541}"/>
    <cellStyle name="Normal 12 2 5 6 2" xfId="20616" xr:uid="{7F9EE866-CB77-4CC9-96EE-8812F744809D}"/>
    <cellStyle name="Normal 12 2 5 6 2 2" xfId="26172" xr:uid="{4C54E8B8-DA9F-4678-98A3-F4521650F4D7}"/>
    <cellStyle name="Normal 12 2 5 6 2 3" xfId="31666" xr:uid="{A77F8386-0A4C-452E-9EF8-4D1B93B846E4}"/>
    <cellStyle name="Normal 12 2 5 6 2 4" xfId="37150" xr:uid="{AC2702AA-885E-466F-AA1D-EF647DD25EB4}"/>
    <cellStyle name="Normal 12 2 5 6 3" xfId="23443" xr:uid="{8EBA1DE4-1B6D-4F84-85F5-7A6E386FE125}"/>
    <cellStyle name="Normal 12 2 5 6 4" xfId="28937" xr:uid="{C904978B-A96A-41B9-8381-C3D7C138CEC8}"/>
    <cellStyle name="Normal 12 2 5 6 5" xfId="34421" xr:uid="{19CD2D96-5F62-49F4-95AF-E894056016A9}"/>
    <cellStyle name="Normal 12 2 6" xfId="7322" xr:uid="{FD8917F9-FF89-44FD-AC18-8DEEE20204FC}"/>
    <cellStyle name="Normal 12 2 6 2" xfId="14629" xr:uid="{8EDA8A80-8A6A-40BB-B88E-6016260CF0AA}"/>
    <cellStyle name="Normal 12 2 6 2 2" xfId="21916" xr:uid="{2A3834DD-870B-4031-BD44-10493BFDE968}"/>
    <cellStyle name="Normal 12 2 6 2 2 2" xfId="27472" xr:uid="{51132CE4-148A-40A9-9EFF-1AF42CE0B5DC}"/>
    <cellStyle name="Normal 12 2 6 2 2 3" xfId="32966" xr:uid="{BD3ACBFE-8765-41F6-A4FC-99EE70AD87E3}"/>
    <cellStyle name="Normal 12 2 6 2 2 4" xfId="38450" xr:uid="{917D98F8-E8FB-4A1A-AE13-A3AD9C232055}"/>
    <cellStyle name="Normal 12 2 6 2 3" xfId="24743" xr:uid="{4B1D022C-4B71-43E5-B2C6-1944D4701A95}"/>
    <cellStyle name="Normal 12 2 6 2 4" xfId="30237" xr:uid="{BE988491-E543-4F92-88B8-42E1D6961C9C}"/>
    <cellStyle name="Normal 12 2 6 2 5" xfId="35721" xr:uid="{6B29FFFB-1332-4D22-82B9-6841325CAC2B}"/>
    <cellStyle name="Normal 12 2 6 3" xfId="12686" xr:uid="{4DF417C6-5374-496B-B955-B60E32ACBA00}"/>
    <cellStyle name="Normal 12 2 6 4" xfId="20127" xr:uid="{506F1C33-7A7C-40E5-A62B-F6E50F1F83B2}"/>
    <cellStyle name="Normal 12 2 6 5" xfId="9296" xr:uid="{B268EB11-9647-477B-911D-61498BCBD308}"/>
    <cellStyle name="Normal 12 2 6 5 2" xfId="20617" xr:uid="{D2F1A6DB-61DD-4E2D-B3F0-62BA84B7A2D3}"/>
    <cellStyle name="Normal 12 2 6 5 2 2" xfId="26173" xr:uid="{8661CC26-5659-4D23-80D0-0D43122667FA}"/>
    <cellStyle name="Normal 12 2 6 5 2 3" xfId="31667" xr:uid="{0BF398B0-658F-4DAC-8088-BFF6F32EEEC1}"/>
    <cellStyle name="Normal 12 2 6 5 2 4" xfId="37151" xr:uid="{8E8C764F-BBEA-4F9B-8F63-71A38E8216C4}"/>
    <cellStyle name="Normal 12 2 6 5 3" xfId="23444" xr:uid="{ABD60A2D-0539-455D-B2D5-26635BFADB22}"/>
    <cellStyle name="Normal 12 2 6 5 4" xfId="28938" xr:uid="{5761F34F-EB00-44C6-B16E-FE48F034A910}"/>
    <cellStyle name="Normal 12 2 6 5 5" xfId="34422" xr:uid="{03B24851-9034-4447-9F0B-C5C9C8ED4E18}"/>
    <cellStyle name="Normal 12 2 7" xfId="9297" xr:uid="{7F20DDFB-F8B9-4CC6-9345-4D777C0EDF90}"/>
    <cellStyle name="Normal 12 2 7 2" xfId="20618" xr:uid="{685E435F-022C-4DC0-9FA0-C19CD399C3A6}"/>
    <cellStyle name="Normal 12 2 7 2 2" xfId="26174" xr:uid="{8EA1A53A-C040-42D3-B9D2-BECEC0DC5EF4}"/>
    <cellStyle name="Normal 12 2 7 2 3" xfId="31668" xr:uid="{3D1B5A48-474A-40E8-B2EE-AB6DC90A05D4}"/>
    <cellStyle name="Normal 12 2 7 2 4" xfId="37152" xr:uid="{D5E10A8A-58B1-4841-952D-E7B043F8B213}"/>
    <cellStyle name="Normal 12 2 7 3" xfId="23445" xr:uid="{9941BE2E-7D2A-4E3A-99F1-3303DDD391BD}"/>
    <cellStyle name="Normal 12 2 7 4" xfId="28939" xr:uid="{7C49AF1A-5A0C-4251-8D1A-B946BC5208FD}"/>
    <cellStyle name="Normal 12 2 7 5" xfId="34423" xr:uid="{44419F9A-B0A8-41CA-A9EE-5636CE393317}"/>
    <cellStyle name="Normal 12 2 8" xfId="14620" xr:uid="{E946B851-0783-4AFC-8705-8A2231257CD6}"/>
    <cellStyle name="Normal 12 2 8 2" xfId="21907" xr:uid="{0474E01D-1424-4CBA-99D2-6D07C064809D}"/>
    <cellStyle name="Normal 12 2 8 2 2" xfId="27463" xr:uid="{236D34E0-B99F-48A7-8206-B8AEF9DE4B15}"/>
    <cellStyle name="Normal 12 2 8 2 3" xfId="32957" xr:uid="{A70EA965-7DF3-4AA3-A495-A2004855D168}"/>
    <cellStyle name="Normal 12 2 8 2 4" xfId="38441" xr:uid="{8A9B2DCF-834D-4803-8348-6EA86B6A6C01}"/>
    <cellStyle name="Normal 12 2 8 3" xfId="24734" xr:uid="{1CC5E3FF-DE38-42E8-9FBC-5CFCBCC8A512}"/>
    <cellStyle name="Normal 12 2 8 4" xfId="30228" xr:uid="{91D246B5-8338-477C-8146-6BD17F8616E9}"/>
    <cellStyle name="Normal 12 2 8 5" xfId="35712" xr:uid="{F397B999-2ED9-416F-8016-2245D3EB966E}"/>
    <cellStyle name="Normal 12 2 9" xfId="11593" xr:uid="{8429403F-FBB4-410A-A1E3-0B3D15271D35}"/>
    <cellStyle name="Normal 12 3" xfId="6242" xr:uid="{2E1BB0AD-7154-4210-9983-F454937238E6}"/>
    <cellStyle name="Normal 12 3 2" xfId="6243" xr:uid="{77DDC903-6197-4A76-A33E-222D1BE711D1}"/>
    <cellStyle name="Normal 12 3 2 2" xfId="14631" xr:uid="{7A95119D-8775-4B31-BFF5-C7F62AB467D2}"/>
    <cellStyle name="Normal 12 3 2 2 2" xfId="21918" xr:uid="{8796CFA6-7826-4CC4-BB33-563D569C29A0}"/>
    <cellStyle name="Normal 12 3 2 2 2 2" xfId="27474" xr:uid="{F37EDEBC-0342-45EA-AF4C-53226686A761}"/>
    <cellStyle name="Normal 12 3 2 2 2 3" xfId="32968" xr:uid="{73B6F695-04CC-4BE8-8189-99CC5F9CC37E}"/>
    <cellStyle name="Normal 12 3 2 2 2 4" xfId="38452" xr:uid="{7AF04E37-73E2-463C-AD4C-AF03C924B871}"/>
    <cellStyle name="Normal 12 3 2 2 3" xfId="24745" xr:uid="{75B47424-4CC6-4F5C-AE68-BEF7703773D5}"/>
    <cellStyle name="Normal 12 3 2 2 4" xfId="30239" xr:uid="{62CA1E3D-0C31-4EEA-B88D-E9BA00E1C0E8}"/>
    <cellStyle name="Normal 12 3 2 2 5" xfId="35723" xr:uid="{83AF8361-41AF-4152-B6FA-CED17FAF9F5F}"/>
    <cellStyle name="Normal 12 3 2 3" xfId="11601" xr:uid="{BD7AF2B4-BF7B-4AE2-81A4-6F55294BA810}"/>
    <cellStyle name="Normal 12 3 2 4" xfId="16836" xr:uid="{1009F9A2-4D3A-46CA-9E61-10AD7C9288EF}"/>
    <cellStyle name="Normal 12 3 2 5" xfId="19061" xr:uid="{A7356434-3745-4C5D-8E60-306A15A6E1D8}"/>
    <cellStyle name="Normal 12 3 2 6" xfId="9299" xr:uid="{688FDD18-3408-4548-A3A8-BD31E4FB608D}"/>
    <cellStyle name="Normal 12 3 2 6 2" xfId="20620" xr:uid="{98018459-15A2-4249-A49B-1688DA47A05D}"/>
    <cellStyle name="Normal 12 3 2 6 2 2" xfId="26176" xr:uid="{62319E73-C3EC-49A5-B56E-63BC669EE1D8}"/>
    <cellStyle name="Normal 12 3 2 6 2 3" xfId="31670" xr:uid="{C3F37C9C-FA38-40DB-8EB2-DC2E774B3D5E}"/>
    <cellStyle name="Normal 12 3 2 6 2 4" xfId="37154" xr:uid="{C5B5D2FB-C539-427F-B000-9A53407D8C1F}"/>
    <cellStyle name="Normal 12 3 2 6 3" xfId="23447" xr:uid="{B5D55292-AB14-4E1B-9DCF-8E9E1E3E8296}"/>
    <cellStyle name="Normal 12 3 2 6 4" xfId="28941" xr:uid="{AADBB06D-7682-4949-A15A-9CBA5E698E02}"/>
    <cellStyle name="Normal 12 3 2 6 5" xfId="34425" xr:uid="{9D74EB07-D969-4339-A2C5-9DEED088A93B}"/>
    <cellStyle name="Normal 12 3 3" xfId="7323" xr:uid="{74CEEDBB-01EF-42B7-B8E4-02E89F3EA830}"/>
    <cellStyle name="Normal 12 3 3 2" xfId="14632" xr:uid="{DB9F573E-5403-4F77-B3DF-44581F6EAEBD}"/>
    <cellStyle name="Normal 12 3 3 2 2" xfId="21919" xr:uid="{8120A37E-B6B7-4B96-8EBD-B84F6051D45F}"/>
    <cellStyle name="Normal 12 3 3 2 2 2" xfId="27475" xr:uid="{AACAA2A6-8CC3-4BD2-9B68-392EC1C01380}"/>
    <cellStyle name="Normal 12 3 3 2 2 3" xfId="32969" xr:uid="{CF31328C-C96E-4D21-B9CF-128DDBD157EA}"/>
    <cellStyle name="Normal 12 3 3 2 2 4" xfId="38453" xr:uid="{817D1B52-69EC-44AB-A58D-0760F967A3D3}"/>
    <cellStyle name="Normal 12 3 3 2 3" xfId="24746" xr:uid="{2B09EAB1-2204-4E4D-8DA2-A4B4638D7508}"/>
    <cellStyle name="Normal 12 3 3 2 4" xfId="30240" xr:uid="{E4CC5EE2-52EF-4476-9267-E88100D42AFA}"/>
    <cellStyle name="Normal 12 3 3 2 5" xfId="35724" xr:uid="{A597BB38-E608-4A6D-8A5C-D24DFC12EDB7}"/>
    <cellStyle name="Normal 12 3 3 3" xfId="12689" xr:uid="{775C6344-6F46-48FE-9715-337F1AE6779F}"/>
    <cellStyle name="Normal 12 3 3 4" xfId="9300" xr:uid="{EF93974E-A289-43BE-9A9F-013CAEADBCB4}"/>
    <cellStyle name="Normal 12 3 3 4 2" xfId="20621" xr:uid="{1CF9526D-2836-4539-96CB-2FD1AA29AD6F}"/>
    <cellStyle name="Normal 12 3 3 4 2 2" xfId="26177" xr:uid="{B29F896B-32DC-4027-B515-725BB67F01E2}"/>
    <cellStyle name="Normal 12 3 3 4 2 3" xfId="31671" xr:uid="{63DFD20C-120D-47DF-8A3C-2447D001EC88}"/>
    <cellStyle name="Normal 12 3 3 4 2 4" xfId="37155" xr:uid="{8D9A3C7E-206F-406B-87B2-33FA01AB04C5}"/>
    <cellStyle name="Normal 12 3 3 4 3" xfId="23448" xr:uid="{03F172B3-90D6-4D91-9A5E-A36183DEB6FB}"/>
    <cellStyle name="Normal 12 3 3 4 4" xfId="28942" xr:uid="{538B37CB-79C8-41A2-AD49-103FCEEF99CD}"/>
    <cellStyle name="Normal 12 3 3 4 5" xfId="34426" xr:uid="{C6744DF1-3245-414F-889D-4E26DA2CA259}"/>
    <cellStyle name="Normal 12 3 4" xfId="9301" xr:uid="{7B5D0944-93AD-4327-88E2-1E3FA57F2832}"/>
    <cellStyle name="Normal 12 3 4 2" xfId="20622" xr:uid="{0A2E78F6-28B5-4E3B-BEA9-04634E99906A}"/>
    <cellStyle name="Normal 12 3 4 2 2" xfId="26178" xr:uid="{61066C5C-31C6-4591-AD97-5124088EE434}"/>
    <cellStyle name="Normal 12 3 4 2 3" xfId="31672" xr:uid="{ECD51F35-44F7-4B70-869A-BA453FE23305}"/>
    <cellStyle name="Normal 12 3 4 2 4" xfId="37156" xr:uid="{6001679D-9388-4BFC-9878-05A86175394C}"/>
    <cellStyle name="Normal 12 3 4 3" xfId="23449" xr:uid="{5DB1FC97-2862-497F-8F3C-8AABB37E36AA}"/>
    <cellStyle name="Normal 12 3 4 4" xfId="28943" xr:uid="{89EF98EA-9877-4BD0-B982-048C0B8D0ADA}"/>
    <cellStyle name="Normal 12 3 4 5" xfId="34427" xr:uid="{652C5509-2C2C-4FDE-AB56-5E2C83A3376D}"/>
    <cellStyle name="Normal 12 3 5" xfId="14630" xr:uid="{E56A45F6-1E59-4680-A05E-DAD847DF12DE}"/>
    <cellStyle name="Normal 12 3 5 2" xfId="21917" xr:uid="{1734472D-6E1C-4CED-ACE6-2CC6573933FC}"/>
    <cellStyle name="Normal 12 3 5 2 2" xfId="27473" xr:uid="{4ACFEEF1-B977-4DE9-9CF3-469F89F32F09}"/>
    <cellStyle name="Normal 12 3 5 2 3" xfId="32967" xr:uid="{E6ECFE7E-E37C-44CD-8B76-E9E4D1F7A011}"/>
    <cellStyle name="Normal 12 3 5 2 4" xfId="38451" xr:uid="{5ABCE2E1-78F2-4E9D-A903-2CBE1243EF28}"/>
    <cellStyle name="Normal 12 3 5 3" xfId="24744" xr:uid="{FC640E5C-16AA-4E61-9641-D700E3E4DBAF}"/>
    <cellStyle name="Normal 12 3 5 4" xfId="30238" xr:uid="{C72A6357-7DAC-4DC6-BE09-5601F2530C5F}"/>
    <cellStyle name="Normal 12 3 5 5" xfId="35722" xr:uid="{31306283-68DF-4A9C-9955-3AA97EF0AB30}"/>
    <cellStyle name="Normal 12 3 6" xfId="11600" xr:uid="{9AF008FE-6BDB-4370-8B68-76E5A4064FA2}"/>
    <cellStyle name="Normal 12 3 7" xfId="16835" xr:uid="{C03AF106-A4AB-4C17-AE86-0DECA0273557}"/>
    <cellStyle name="Normal 12 3 8" xfId="19060" xr:uid="{72640222-EB44-4C04-8EE6-6C793087A06B}"/>
    <cellStyle name="Normal 12 3 9" xfId="9298" xr:uid="{8E85A823-6D39-47CA-9AC9-A74784407CDF}"/>
    <cellStyle name="Normal 12 3 9 2" xfId="20619" xr:uid="{64E673DD-4F15-44ED-9EAB-7A08FB422160}"/>
    <cellStyle name="Normal 12 3 9 2 2" xfId="26175" xr:uid="{2F173E88-70F8-4ADB-8CAE-41EA11445B6B}"/>
    <cellStyle name="Normal 12 3 9 2 3" xfId="31669" xr:uid="{F52B6D8C-161E-4988-BBE4-25D5AB31D14B}"/>
    <cellStyle name="Normal 12 3 9 2 4" xfId="37153" xr:uid="{D0D03DA5-8EB1-4581-8E9D-A7743E97FD31}"/>
    <cellStyle name="Normal 12 3 9 3" xfId="23446" xr:uid="{9F855639-C5B1-4C31-AAB2-A95F8797A26E}"/>
    <cellStyle name="Normal 12 3 9 4" xfId="28940" xr:uid="{90341E2A-78BF-4FE6-AB73-E6B3C125CF12}"/>
    <cellStyle name="Normal 12 3 9 5" xfId="34424" xr:uid="{5E18A67C-C6BC-4936-A950-392CA2CB44B6}"/>
    <cellStyle name="Normal 12 4" xfId="6244" xr:uid="{983306F4-05F1-457E-94F2-3192DFF4B0AB}"/>
    <cellStyle name="Normal 12 4 2" xfId="6245" xr:uid="{0C55867D-9D55-4B20-9536-680033AF7B13}"/>
    <cellStyle name="Normal 12 4 2 2" xfId="14634" xr:uid="{6202E9B7-1CBD-44AF-BC77-7D71C2E14398}"/>
    <cellStyle name="Normal 12 4 2 2 2" xfId="21921" xr:uid="{34F52C21-D63D-4CE8-9B4D-18D554FCCBC5}"/>
    <cellStyle name="Normal 12 4 2 2 2 2" xfId="27477" xr:uid="{2F62B169-FE97-44EA-AC2E-66FDF99B44A4}"/>
    <cellStyle name="Normal 12 4 2 2 2 3" xfId="32971" xr:uid="{683C78F4-04B0-49D3-8F2A-9F358746DC9A}"/>
    <cellStyle name="Normal 12 4 2 2 2 4" xfId="38455" xr:uid="{5E63A3B7-F820-4D54-88A7-0C5D97BC4609}"/>
    <cellStyle name="Normal 12 4 2 2 3" xfId="24748" xr:uid="{A3D47FB4-A28B-4A63-954E-49F05F0C3759}"/>
    <cellStyle name="Normal 12 4 2 2 4" xfId="30242" xr:uid="{46B524E8-9912-4150-AC3C-6D93A74E6D45}"/>
    <cellStyle name="Normal 12 4 2 2 5" xfId="35726" xr:uid="{3F0DEC98-B5FD-4F98-800B-47ECEF9472F4}"/>
    <cellStyle name="Normal 12 4 2 3" xfId="11603" xr:uid="{B534D3FB-03E5-470C-8DE3-641B9B15FC8F}"/>
    <cellStyle name="Normal 12 4 2 4" xfId="16838" xr:uid="{EE4B489C-B917-4141-8833-D3504699034A}"/>
    <cellStyle name="Normal 12 4 2 5" xfId="19063" xr:uid="{03B89DA3-92C9-4917-BB4E-ACDAE9728A93}"/>
    <cellStyle name="Normal 12 4 2 6" xfId="9303" xr:uid="{B2441F7B-34B5-4E4F-BD2B-925D6C8ED85A}"/>
    <cellStyle name="Normal 12 4 2 6 2" xfId="20624" xr:uid="{26EFC6E8-DDE3-4E01-8798-AF549B252453}"/>
    <cellStyle name="Normal 12 4 2 6 2 2" xfId="26180" xr:uid="{CEDEF799-21E1-417D-9574-D7CB4D8A5FA0}"/>
    <cellStyle name="Normal 12 4 2 6 2 3" xfId="31674" xr:uid="{B2882155-D011-4503-BB71-65EBB617B567}"/>
    <cellStyle name="Normal 12 4 2 6 2 4" xfId="37158" xr:uid="{A3EFA7D7-2572-4F19-A5D4-2ACE0D434E0D}"/>
    <cellStyle name="Normal 12 4 2 6 3" xfId="23451" xr:uid="{A988471C-7C94-4593-866E-6E78AEF37565}"/>
    <cellStyle name="Normal 12 4 2 6 4" xfId="28945" xr:uid="{0399B4FF-C794-48FF-9FA3-E4C7835F2601}"/>
    <cellStyle name="Normal 12 4 2 6 5" xfId="34429" xr:uid="{F311CED4-96D5-4C3E-B862-5DAD76EFB418}"/>
    <cellStyle name="Normal 12 4 3" xfId="7436" xr:uid="{CBE6E88C-1F89-4AE6-8B5D-86203CEA48C7}"/>
    <cellStyle name="Normal 12 4 3 2" xfId="14635" xr:uid="{DB1F09B6-564A-42FD-A2A4-496695D09928}"/>
    <cellStyle name="Normal 12 4 3 2 2" xfId="21922" xr:uid="{C157E2D2-8CFD-44D5-AAEA-FCFE3CEF00DC}"/>
    <cellStyle name="Normal 12 4 3 2 2 2" xfId="27478" xr:uid="{BD433F97-12B0-42CC-9748-4061723476B9}"/>
    <cellStyle name="Normal 12 4 3 2 2 3" xfId="32972" xr:uid="{A4428D1C-3890-4CA6-8A60-EF1F180C2B6F}"/>
    <cellStyle name="Normal 12 4 3 2 2 4" xfId="38456" xr:uid="{EB79F041-1DC6-4B4E-88AE-7A9EB415B858}"/>
    <cellStyle name="Normal 12 4 3 2 3" xfId="24749" xr:uid="{02C82968-451D-4B6A-A8BD-14EC7F29CDFC}"/>
    <cellStyle name="Normal 12 4 3 2 4" xfId="30243" xr:uid="{00659D3C-5D51-4C00-A9DF-D6C0877F247A}"/>
    <cellStyle name="Normal 12 4 3 2 5" xfId="35727" xr:uid="{AD762C2C-4A77-4A6A-8A3C-A0328B8B1571}"/>
    <cellStyle name="Normal 12 4 3 3" xfId="12690" xr:uid="{FCF893B6-EA87-4AFD-92C3-B0E841EF6032}"/>
    <cellStyle name="Normal 12 4 3 4" xfId="9304" xr:uid="{4E16E1F8-A9A9-473D-ACA5-F60450289E8B}"/>
    <cellStyle name="Normal 12 4 3 4 2" xfId="20625" xr:uid="{CB69C933-A55C-44A6-B4FC-5A4CEAE7033C}"/>
    <cellStyle name="Normal 12 4 3 4 2 2" xfId="26181" xr:uid="{A9462688-BAA5-48CC-950E-BC128495B913}"/>
    <cellStyle name="Normal 12 4 3 4 2 3" xfId="31675" xr:uid="{50C3A734-DBAA-43D3-A511-EBBB2C84943A}"/>
    <cellStyle name="Normal 12 4 3 4 2 4" xfId="37159" xr:uid="{CBF644C3-2AE7-45B6-9A24-E7222EA68BB3}"/>
    <cellStyle name="Normal 12 4 3 4 3" xfId="23452" xr:uid="{27FF2C4E-FCE5-40FE-9927-2DA067FB5ADD}"/>
    <cellStyle name="Normal 12 4 3 4 4" xfId="28946" xr:uid="{BCF14B05-FAE1-4E3D-8262-97C0F5E4648B}"/>
    <cellStyle name="Normal 12 4 3 4 5" xfId="34430" xr:uid="{9DC2C9EE-1CD7-4FD5-85D1-9E3EB6B2B841}"/>
    <cellStyle name="Normal 12 4 4" xfId="9305" xr:uid="{E0DA9721-8E4D-488B-A70D-0B135B692C35}"/>
    <cellStyle name="Normal 12 4 4 2" xfId="20626" xr:uid="{35CE6589-6763-4D71-BD8F-78B2843D43FA}"/>
    <cellStyle name="Normal 12 4 4 2 2" xfId="26182" xr:uid="{2B4CA3F0-2E5C-4C15-A042-5C98C2927FE0}"/>
    <cellStyle name="Normal 12 4 4 2 3" xfId="31676" xr:uid="{84985635-2976-46A6-90FD-3B2CBD38C333}"/>
    <cellStyle name="Normal 12 4 4 2 4" xfId="37160" xr:uid="{1B137A79-A42D-4DFF-9798-B3508676558D}"/>
    <cellStyle name="Normal 12 4 4 3" xfId="23453" xr:uid="{9D2818FF-FA9D-47A7-B3DD-45663C1BFAC3}"/>
    <cellStyle name="Normal 12 4 4 4" xfId="28947" xr:uid="{13C2E3AA-69E6-4267-8EF6-B9DDE0F7D2D5}"/>
    <cellStyle name="Normal 12 4 4 5" xfId="34431" xr:uid="{54AA90DE-02B6-40E1-A9FA-5D8F858E288C}"/>
    <cellStyle name="Normal 12 4 5" xfId="14633" xr:uid="{BB8673EC-430F-4E20-8CD4-1FE6FAA36B90}"/>
    <cellStyle name="Normal 12 4 5 2" xfId="21920" xr:uid="{7E269986-EFAA-45B8-AEFC-B6EE6B6AD4D6}"/>
    <cellStyle name="Normal 12 4 5 2 2" xfId="27476" xr:uid="{F7E3011D-65F7-4EC1-BA57-492DDE9FFB00}"/>
    <cellStyle name="Normal 12 4 5 2 3" xfId="32970" xr:uid="{A7B5E428-1BB0-4802-B240-B1BD4910A383}"/>
    <cellStyle name="Normal 12 4 5 2 4" xfId="38454" xr:uid="{D9BF0B18-8E7E-4101-B83F-A92A38E0A3BE}"/>
    <cellStyle name="Normal 12 4 5 3" xfId="24747" xr:uid="{97DD59FE-2CEB-4F00-97B4-ED111255F68C}"/>
    <cellStyle name="Normal 12 4 5 4" xfId="30241" xr:uid="{BB7186B3-4FCC-40C9-AB33-3797AEEC907D}"/>
    <cellStyle name="Normal 12 4 5 5" xfId="35725" xr:uid="{B4A88350-E30C-47C6-9303-CDD0BFBEB107}"/>
    <cellStyle name="Normal 12 4 6" xfId="11602" xr:uid="{C20D5B60-36D2-414F-B103-02E6FF1809F1}"/>
    <cellStyle name="Normal 12 4 7" xfId="16837" xr:uid="{EC60C8DB-4EA3-4965-9F22-773FA9B7A4C7}"/>
    <cellStyle name="Normal 12 4 8" xfId="19062" xr:uid="{125AF00E-30B5-4C8D-9262-D3C481599AD1}"/>
    <cellStyle name="Normal 12 4 9" xfId="9302" xr:uid="{A1DF808B-F473-4763-8FCC-AC8CC29C1C2A}"/>
    <cellStyle name="Normal 12 4 9 2" xfId="20623" xr:uid="{08DFBD06-3C88-4609-BCF0-94883FEE7FD7}"/>
    <cellStyle name="Normal 12 4 9 2 2" xfId="26179" xr:uid="{1ED38273-38F4-4B55-9A7A-796433D34300}"/>
    <cellStyle name="Normal 12 4 9 2 3" xfId="31673" xr:uid="{D39F2A13-A98C-4615-B961-50267DA94D1C}"/>
    <cellStyle name="Normal 12 4 9 2 4" xfId="37157" xr:uid="{C4DA176D-40AE-4FA8-9093-209266C92BFE}"/>
    <cellStyle name="Normal 12 4 9 3" xfId="23450" xr:uid="{FADA17F9-E49B-46F9-9DF6-40FD50607AE9}"/>
    <cellStyle name="Normal 12 4 9 4" xfId="28944" xr:uid="{9FED13EE-0F2A-4D66-BD8E-164AC993E33A}"/>
    <cellStyle name="Normal 12 4 9 5" xfId="34428" xr:uid="{FB988515-C40E-4D8F-8150-449A8E2A672D}"/>
    <cellStyle name="Normal 12 5" xfId="6246" xr:uid="{4572E144-9DEF-46E7-BD39-88AC5AC95B5E}"/>
    <cellStyle name="Normal 12 5 10" xfId="16839" xr:uid="{27616D5C-BA64-4ADD-8823-34F8381398BF}"/>
    <cellStyle name="Normal 12 5 11" xfId="19064" xr:uid="{1F7BC8D0-7401-4B12-83F5-FEEE4EB61EA7}"/>
    <cellStyle name="Normal 12 5 12" xfId="9306" xr:uid="{B02CB33D-024F-43E1-94AB-1CC6AF12F482}"/>
    <cellStyle name="Normal 12 5 12 2" xfId="20627" xr:uid="{2DC44192-8D91-46CF-984B-3E110642C154}"/>
    <cellStyle name="Normal 12 5 12 2 2" xfId="26183" xr:uid="{5D2154C2-FCF4-4E61-9892-D4CF5901E8C6}"/>
    <cellStyle name="Normal 12 5 12 2 3" xfId="31677" xr:uid="{DB2CCA7D-E41F-467E-B357-41661CF0F1FF}"/>
    <cellStyle name="Normal 12 5 12 2 4" xfId="37161" xr:uid="{DA24C5BC-AE5D-476C-A2EE-661ACCF93951}"/>
    <cellStyle name="Normal 12 5 12 3" xfId="23454" xr:uid="{E4403039-2764-4B1D-82B0-FF5BE263BD9E}"/>
    <cellStyle name="Normal 12 5 12 4" xfId="28948" xr:uid="{FC7D817D-AD8D-4891-95BC-2970D9947B26}"/>
    <cellStyle name="Normal 12 5 12 5" xfId="34432" xr:uid="{09474EC8-068C-4CEE-8594-3B4232B24751}"/>
    <cellStyle name="Normal 12 5 13" xfId="23033" xr:uid="{455CDE40-401C-4D12-8F42-AA9A5AC1CA5F}"/>
    <cellStyle name="Normal 12 5 13 2" xfId="28579" xr:uid="{F9D8EB0B-A3D5-420D-A3D8-C452C937E8D3}"/>
    <cellStyle name="Normal 12 5 2" xfId="6247" xr:uid="{5147F55F-42AA-4456-8F31-F654334A421E}"/>
    <cellStyle name="Normal 12 5 2 2" xfId="6248" xr:uid="{E3C9B4F4-0003-47A0-8455-2D38C027694C}"/>
    <cellStyle name="Normal 12 5 2 2 2" xfId="14638" xr:uid="{EED4D940-5016-4676-9925-C3E7A460ED87}"/>
    <cellStyle name="Normal 12 5 2 2 2 2" xfId="21925" xr:uid="{F1DE4F3E-DCB0-45E5-B244-0FE7746D6594}"/>
    <cellStyle name="Normal 12 5 2 2 2 2 2" xfId="27481" xr:uid="{893FBC5E-3DBF-49E3-B435-AD83DA7DB4C0}"/>
    <cellStyle name="Normal 12 5 2 2 2 2 3" xfId="32975" xr:uid="{6DC3B9AE-A79E-490E-B75F-EE2BFD293B82}"/>
    <cellStyle name="Normal 12 5 2 2 2 2 4" xfId="38459" xr:uid="{C2BDF11B-6692-47EA-A446-8B290345ACE2}"/>
    <cellStyle name="Normal 12 5 2 2 2 3" xfId="24752" xr:uid="{8065A139-4F72-4A17-83B8-705BD9206D98}"/>
    <cellStyle name="Normal 12 5 2 2 2 4" xfId="30246" xr:uid="{C42D0D8C-2D07-498E-BBD7-50EECA64C18E}"/>
    <cellStyle name="Normal 12 5 2 2 2 5" xfId="35730" xr:uid="{97B3029C-9A9F-4074-BAC9-84033CAA53A2}"/>
    <cellStyle name="Normal 12 5 2 2 3" xfId="11606" xr:uid="{94A3168F-2E78-4836-B2A3-F5DF36E41BF6}"/>
    <cellStyle name="Normal 12 5 2 2 4" xfId="16841" xr:uid="{1E54212F-0173-46AF-A735-EB0E3A708409}"/>
    <cellStyle name="Normal 12 5 2 2 5" xfId="19066" xr:uid="{43A6E4E1-2AFB-410D-AF75-56511979B6B9}"/>
    <cellStyle name="Normal 12 5 2 2 6" xfId="9308" xr:uid="{0C44BD5A-870A-47D4-BC0B-19B649036CD2}"/>
    <cellStyle name="Normal 12 5 2 2 6 2" xfId="20629" xr:uid="{79D851F4-FA45-4EB5-9E67-6CBBE4BFE965}"/>
    <cellStyle name="Normal 12 5 2 2 6 2 2" xfId="26185" xr:uid="{1C745110-320C-4CA2-B4C7-E9030D971EC3}"/>
    <cellStyle name="Normal 12 5 2 2 6 2 3" xfId="31679" xr:uid="{6822FB7E-568E-4631-BC54-D21BCD40A2C9}"/>
    <cellStyle name="Normal 12 5 2 2 6 2 4" xfId="37163" xr:uid="{A8F2C063-9CF9-413A-A97D-8B3545E67992}"/>
    <cellStyle name="Normal 12 5 2 2 6 3" xfId="23456" xr:uid="{98797FC8-57CF-4F67-9B57-F2B12E7D8B8D}"/>
    <cellStyle name="Normal 12 5 2 2 6 4" xfId="28950" xr:uid="{DB8D847D-83E2-4A2E-96B5-FFC739FC5FC4}"/>
    <cellStyle name="Normal 12 5 2 2 6 5" xfId="34434" xr:uid="{BF46581E-4975-43C4-AA1E-E265AA904595}"/>
    <cellStyle name="Normal 12 5 2 3" xfId="14637" xr:uid="{80028043-EC90-439D-82EC-62EFA2F127C2}"/>
    <cellStyle name="Normal 12 5 2 3 2" xfId="21924" xr:uid="{75C1C1F1-5600-41A3-B7BA-36B600392976}"/>
    <cellStyle name="Normal 12 5 2 3 2 2" xfId="27480" xr:uid="{04B49B47-C87C-4D1B-8ED5-C5513C4FF910}"/>
    <cellStyle name="Normal 12 5 2 3 2 3" xfId="32974" xr:uid="{FFF80071-DEDC-4CE4-938B-38A3C72CC69C}"/>
    <cellStyle name="Normal 12 5 2 3 2 4" xfId="38458" xr:uid="{B5CE32E8-8969-45EB-ABBA-8475CDB92365}"/>
    <cellStyle name="Normal 12 5 2 3 3" xfId="24751" xr:uid="{6CB83259-13AC-446C-A3DE-358B6039AFFA}"/>
    <cellStyle name="Normal 12 5 2 3 4" xfId="30245" xr:uid="{EC57E99F-42F3-4261-B650-5ECBC779B3E4}"/>
    <cellStyle name="Normal 12 5 2 3 5" xfId="35729" xr:uid="{A67F7CC0-558D-4BF3-A639-8555D0CDBE7E}"/>
    <cellStyle name="Normal 12 5 2 4" xfId="11605" xr:uid="{04E7B993-94B3-4018-9BF6-9BC29E0B20B6}"/>
    <cellStyle name="Normal 12 5 2 5" xfId="16840" xr:uid="{262D4AC6-EDC2-40A6-9443-317C57A84D42}"/>
    <cellStyle name="Normal 12 5 2 6" xfId="19065" xr:uid="{39B73C3B-183A-4A11-8D81-858AED0AB05B}"/>
    <cellStyle name="Normal 12 5 2 7" xfId="9307" xr:uid="{855FD782-7BB7-456F-84EE-31B0142C0BA4}"/>
    <cellStyle name="Normal 12 5 2 7 2" xfId="20628" xr:uid="{40093AE0-3886-43DE-B21F-255CCAD855BC}"/>
    <cellStyle name="Normal 12 5 2 7 2 2" xfId="26184" xr:uid="{0FC41FC5-1F4F-4EA9-8923-7586B46A1289}"/>
    <cellStyle name="Normal 12 5 2 7 2 3" xfId="31678" xr:uid="{F0ADB88B-FAF4-4728-8BB8-F340C4BFBD82}"/>
    <cellStyle name="Normal 12 5 2 7 2 4" xfId="37162" xr:uid="{65DDA872-3B00-46FF-BE30-4553C481115E}"/>
    <cellStyle name="Normal 12 5 2 7 3" xfId="23455" xr:uid="{E02B215E-8671-4626-B75B-8B6B016FD4FC}"/>
    <cellStyle name="Normal 12 5 2 7 4" xfId="28949" xr:uid="{57F4A0C1-91F1-4DE8-B073-CC2A2C09D160}"/>
    <cellStyle name="Normal 12 5 2 7 5" xfId="34433" xr:uid="{797AC8DC-BBDE-431C-8664-278D24ED0E23}"/>
    <cellStyle name="Normal 12 5 3" xfId="6249" xr:uid="{0CB092B5-F7DA-46D7-8F4E-426954C91564}"/>
    <cellStyle name="Normal 12 5 3 2" xfId="14639" xr:uid="{CE11C1F6-EF45-4FFB-8D22-DA3610CB6F3C}"/>
    <cellStyle name="Normal 12 5 3 2 2" xfId="21926" xr:uid="{63949475-47F8-41C6-958A-FCCD2209A1AA}"/>
    <cellStyle name="Normal 12 5 3 2 2 2" xfId="27482" xr:uid="{2C433A2F-9850-4B58-874C-97DB0F1388E9}"/>
    <cellStyle name="Normal 12 5 3 2 2 3" xfId="32976" xr:uid="{4FD7FAF1-15CD-427F-B9F8-7C50CEF1218A}"/>
    <cellStyle name="Normal 12 5 3 2 2 4" xfId="38460" xr:uid="{C82CC5BE-9472-4782-87AF-E125BDFF2FC5}"/>
    <cellStyle name="Normal 12 5 3 2 3" xfId="24753" xr:uid="{33DB77F9-6F42-4A28-9FF3-B51A4CA99C5A}"/>
    <cellStyle name="Normal 12 5 3 2 4" xfId="30247" xr:uid="{F672A1CA-5C0E-4F84-AA42-45929B0FDA95}"/>
    <cellStyle name="Normal 12 5 3 2 5" xfId="35731" xr:uid="{B6B834EB-E5A9-4ED2-A252-7B4F0E898A29}"/>
    <cellStyle name="Normal 12 5 3 3" xfId="11607" xr:uid="{9AB5483B-6AFC-4AB7-B1A3-55997CE6BFC0}"/>
    <cellStyle name="Normal 12 5 3 4" xfId="16842" xr:uid="{91CA8F78-7DCA-48C3-AD8F-39B1D3CECD21}"/>
    <cellStyle name="Normal 12 5 3 5" xfId="19067" xr:uid="{A18501E0-A83D-495C-8494-6E03B563F103}"/>
    <cellStyle name="Normal 12 5 3 6" xfId="9309" xr:uid="{63B3AF6E-0AAF-4285-BBFE-BF531A7FC3DD}"/>
    <cellStyle name="Normal 12 5 3 6 2" xfId="20630" xr:uid="{476F2ACF-673C-4B0A-B2BE-FB9F5339D7C9}"/>
    <cellStyle name="Normal 12 5 3 6 2 2" xfId="26186" xr:uid="{183B8360-6824-4785-AB1E-A2940E679360}"/>
    <cellStyle name="Normal 12 5 3 6 2 3" xfId="31680" xr:uid="{EBE55C47-8DF7-4F17-ACE6-1AB8BE3A1C72}"/>
    <cellStyle name="Normal 12 5 3 6 2 4" xfId="37164" xr:uid="{FA3AB48D-B002-4145-AEFB-A9CD81251BA6}"/>
    <cellStyle name="Normal 12 5 3 6 3" xfId="23457" xr:uid="{A5945325-5732-4F58-821C-F319B3FEE9E5}"/>
    <cellStyle name="Normal 12 5 3 6 4" xfId="28951" xr:uid="{465599E1-46EB-445E-9661-06F50CA8F6FE}"/>
    <cellStyle name="Normal 12 5 3 6 5" xfId="34435" xr:uid="{7805E6DB-2E6A-4C0B-BB91-4FC9520F32ED}"/>
    <cellStyle name="Normal 12 5 4" xfId="6250" xr:uid="{0A741F5E-38A3-4F47-8C48-598CAD42BC08}"/>
    <cellStyle name="Normal 12 5 4 2" xfId="14640" xr:uid="{CD04F134-17AC-404D-8685-4EA3C08A6173}"/>
    <cellStyle name="Normal 12 5 4 2 2" xfId="21927" xr:uid="{9AA7FE41-7158-46FF-8797-3CA002F4FF14}"/>
    <cellStyle name="Normal 12 5 4 2 2 2" xfId="27483" xr:uid="{460B68BF-FBB2-4A3C-820A-9C7CA49F02C2}"/>
    <cellStyle name="Normal 12 5 4 2 2 3" xfId="32977" xr:uid="{1F64D08D-F43C-42E8-B54A-55002A61408F}"/>
    <cellStyle name="Normal 12 5 4 2 2 4" xfId="38461" xr:uid="{30CACB86-8ABC-447A-9140-E692CABBFB77}"/>
    <cellStyle name="Normal 12 5 4 2 3" xfId="24754" xr:uid="{FA6AA973-FE7C-43B5-8FFD-08AD8B07E464}"/>
    <cellStyle name="Normal 12 5 4 2 4" xfId="30248" xr:uid="{604334E5-30AA-41DC-B78F-EC3525D7A79F}"/>
    <cellStyle name="Normal 12 5 4 2 5" xfId="35732" xr:uid="{B175D4E0-51AD-4D94-A929-856916071DA8}"/>
    <cellStyle name="Normal 12 5 4 3" xfId="11608" xr:uid="{4FF0F024-17B7-49CF-A997-17F75A649404}"/>
    <cellStyle name="Normal 12 5 4 4" xfId="16843" xr:uid="{2DDE9902-206C-4C68-A5A0-06D618DF0176}"/>
    <cellStyle name="Normal 12 5 4 5" xfId="19068" xr:uid="{950AA350-9E19-4A30-8537-7257AB42DBA1}"/>
    <cellStyle name="Normal 12 5 4 6" xfId="9310" xr:uid="{90954554-6E32-4682-B721-0BFF2485C16F}"/>
    <cellStyle name="Normal 12 5 4 6 2" xfId="20631" xr:uid="{F178CFCD-F93D-44B7-900F-D4A1A976AA39}"/>
    <cellStyle name="Normal 12 5 4 6 2 2" xfId="26187" xr:uid="{6F27DF24-BB21-4D39-8411-09CC77743F44}"/>
    <cellStyle name="Normal 12 5 4 6 2 3" xfId="31681" xr:uid="{ECAB0EB5-A0D9-47A4-8881-AE1333B84DF9}"/>
    <cellStyle name="Normal 12 5 4 6 2 4" xfId="37165" xr:uid="{ED4C3F8C-6652-4700-BF21-B3E748E0E4EE}"/>
    <cellStyle name="Normal 12 5 4 6 3" xfId="23458" xr:uid="{D3909976-E9D4-4D96-AE7A-C9CCED49DE47}"/>
    <cellStyle name="Normal 12 5 4 6 4" xfId="28952" xr:uid="{14DB06A2-4387-447F-BE3E-68C90DB10289}"/>
    <cellStyle name="Normal 12 5 4 6 5" xfId="34436" xr:uid="{8CD8D126-F785-4C3D-A23B-60519B3200B0}"/>
    <cellStyle name="Normal 12 5 5" xfId="6251" xr:uid="{BD524D2A-9143-4532-9A3A-999EF8CCE92F}"/>
    <cellStyle name="Normal 12 5 5 2" xfId="14641" xr:uid="{A2C10B09-532D-46C9-A506-EE42BB6C6E6C}"/>
    <cellStyle name="Normal 12 5 5 2 2" xfId="21928" xr:uid="{1EE55269-F43A-49B2-A649-AE0BFEC678A9}"/>
    <cellStyle name="Normal 12 5 5 2 2 2" xfId="27484" xr:uid="{CD2E436F-779D-42F8-9C3D-03EA189AD325}"/>
    <cellStyle name="Normal 12 5 5 2 2 3" xfId="32978" xr:uid="{4118C582-E7CD-4AA9-BA83-5F8AA0B7CFB7}"/>
    <cellStyle name="Normal 12 5 5 2 2 4" xfId="38462" xr:uid="{DB0F6191-1E9E-4612-85BC-A027C03FF18C}"/>
    <cellStyle name="Normal 12 5 5 2 3" xfId="24755" xr:uid="{86CF8D15-9E40-4594-87EB-49643ECD4F82}"/>
    <cellStyle name="Normal 12 5 5 2 4" xfId="30249" xr:uid="{E2B2A2D3-4806-450A-B20D-E6AA7EA89510}"/>
    <cellStyle name="Normal 12 5 5 2 5" xfId="35733" xr:uid="{529D189F-9549-4FC6-A0BB-38CA220220DA}"/>
    <cellStyle name="Normal 12 5 5 3" xfId="11609" xr:uid="{D06601C2-C9C9-4543-8BBF-4BFBC7B529D2}"/>
    <cellStyle name="Normal 12 5 5 4" xfId="16844" xr:uid="{D7C83BEC-4F32-4AFF-8D28-C7DDED350D24}"/>
    <cellStyle name="Normal 12 5 5 5" xfId="19069" xr:uid="{2BD8059E-68F0-4D06-885F-A983AB9D5692}"/>
    <cellStyle name="Normal 12 5 5 6" xfId="9311" xr:uid="{B1C64418-4618-4A0E-B84D-13F25741582A}"/>
    <cellStyle name="Normal 12 5 5 6 2" xfId="20632" xr:uid="{F70CA95B-FA32-440C-B51D-BE6917D4A70D}"/>
    <cellStyle name="Normal 12 5 5 6 2 2" xfId="26188" xr:uid="{850D6263-EC37-463E-83A5-71A2CE9FA897}"/>
    <cellStyle name="Normal 12 5 5 6 2 3" xfId="31682" xr:uid="{519ACD1B-3A09-433A-9D65-6AEBA9D2D001}"/>
    <cellStyle name="Normal 12 5 5 6 2 4" xfId="37166" xr:uid="{B78840C7-2815-4A46-93B2-234A551FBD99}"/>
    <cellStyle name="Normal 12 5 5 6 3" xfId="23459" xr:uid="{671F8340-A4D0-4242-8B40-5E94FAACDBDC}"/>
    <cellStyle name="Normal 12 5 5 6 4" xfId="28953" xr:uid="{C0FDD855-63C3-4990-B1DD-982C663A04C4}"/>
    <cellStyle name="Normal 12 5 5 6 5" xfId="34437" xr:uid="{B60413FB-454E-45C6-9A10-4A4336AB8F59}"/>
    <cellStyle name="Normal 12 5 6" xfId="7437" xr:uid="{0FC3C7D8-EE4D-4F13-9911-493A22CEF72A}"/>
    <cellStyle name="Normal 12 5 6 2" xfId="14642" xr:uid="{A35B5D9F-5B97-409E-8125-2AB6415E0CF5}"/>
    <cellStyle name="Normal 12 5 6 2 2" xfId="21929" xr:uid="{31FA3D35-5607-4F52-A863-2C4A8C9B9A54}"/>
    <cellStyle name="Normal 12 5 6 2 2 2" xfId="27485" xr:uid="{6F4C4098-CA7C-489C-A65A-E30163AFF8C2}"/>
    <cellStyle name="Normal 12 5 6 2 2 3" xfId="32979" xr:uid="{649F5F04-437E-4B8D-9C82-CBC6A7F7CE9C}"/>
    <cellStyle name="Normal 12 5 6 2 2 4" xfId="38463" xr:uid="{922FB97B-6734-4235-8A3C-8F3725076313}"/>
    <cellStyle name="Normal 12 5 6 2 3" xfId="24756" xr:uid="{24C5260C-FCF1-4D8D-9494-695A5E4FD899}"/>
    <cellStyle name="Normal 12 5 6 2 4" xfId="30250" xr:uid="{00A81963-8FF7-4DB8-9F30-E18070643624}"/>
    <cellStyle name="Normal 12 5 6 2 5" xfId="35734" xr:uid="{F46B9C2A-84E0-4082-B022-3413F4A9E482}"/>
    <cellStyle name="Normal 12 5 6 3" xfId="10504" xr:uid="{EC9A3814-CFCB-4B35-ACEE-16A06D7F4365}"/>
    <cellStyle name="Normal 12 5 6 4" xfId="9312" xr:uid="{C38AC11B-C293-401E-B139-8F41E3741230}"/>
    <cellStyle name="Normal 12 5 6 4 2" xfId="20633" xr:uid="{43423B9C-CB3B-490D-888B-5484EED85E93}"/>
    <cellStyle name="Normal 12 5 6 4 2 2" xfId="26189" xr:uid="{37439044-7BAC-471C-A313-61EDA69B532C}"/>
    <cellStyle name="Normal 12 5 6 4 2 3" xfId="31683" xr:uid="{B99F7186-2478-49B6-B432-77575936DE0F}"/>
    <cellStyle name="Normal 12 5 6 4 2 4" xfId="37167" xr:uid="{B87D80C6-6C95-4CE6-8F0D-C2C868E84326}"/>
    <cellStyle name="Normal 12 5 6 4 3" xfId="23460" xr:uid="{92E0DF11-F15C-4572-A79B-D42371388744}"/>
    <cellStyle name="Normal 12 5 6 4 4" xfId="28954" xr:uid="{8C661CD7-D87C-4255-B4F0-2AD71D4DE556}"/>
    <cellStyle name="Normal 12 5 6 4 5" xfId="34438" xr:uid="{1760B8A9-2AEA-462E-9CD5-5C408052681A}"/>
    <cellStyle name="Normal 12 5 7" xfId="9313" xr:uid="{4DE34733-6DB8-4550-B3FC-C8FE7B7AEFD2}"/>
    <cellStyle name="Normal 12 5 7 2" xfId="20634" xr:uid="{6D68DC2D-D47E-4DF6-8FFC-036A3C31337B}"/>
    <cellStyle name="Normal 12 5 7 2 2" xfId="26190" xr:uid="{6D75A890-904B-462F-B474-60F75415C9F5}"/>
    <cellStyle name="Normal 12 5 7 2 3" xfId="31684" xr:uid="{EE5D18EE-D99F-44E7-98D7-D0B91F9797BE}"/>
    <cellStyle name="Normal 12 5 7 2 4" xfId="37168" xr:uid="{A51F79A3-0F19-4D77-92BE-DC3CD8EA1FB5}"/>
    <cellStyle name="Normal 12 5 7 3" xfId="23461" xr:uid="{328C5217-28B3-4250-B73C-D70CF9D7C18C}"/>
    <cellStyle name="Normal 12 5 7 4" xfId="28955" xr:uid="{2318D864-8A02-49DA-9E29-315CAC3C77DA}"/>
    <cellStyle name="Normal 12 5 7 5" xfId="34439" xr:uid="{9AD592B4-B101-4C1B-B2B8-26F8569BD5D5}"/>
    <cellStyle name="Normal 12 5 8" xfId="14636" xr:uid="{1B8C6CE0-A47F-4416-AD8C-ACB1DDEAE2F3}"/>
    <cellStyle name="Normal 12 5 8 2" xfId="21923" xr:uid="{94A37BB3-DC31-4B7C-A6FF-0395CBCF7F94}"/>
    <cellStyle name="Normal 12 5 8 2 2" xfId="27479" xr:uid="{CE7F8552-5059-4BB7-BCE4-7ADCF8281510}"/>
    <cellStyle name="Normal 12 5 8 2 3" xfId="32973" xr:uid="{F2B162B9-2B7C-4816-896D-876EEF9BCAEA}"/>
    <cellStyle name="Normal 12 5 8 2 4" xfId="38457" xr:uid="{08EB3B41-FEF1-45DD-B791-971BE6CCC77C}"/>
    <cellStyle name="Normal 12 5 8 3" xfId="24750" xr:uid="{7F0B5D6B-E545-4BF1-90B7-FF12117ED500}"/>
    <cellStyle name="Normal 12 5 8 4" xfId="30244" xr:uid="{40C0666C-0DC7-40F0-B818-CBCB772BBC68}"/>
    <cellStyle name="Normal 12 5 8 5" xfId="35728" xr:uid="{95F91716-DC1C-4E12-8D2E-C5024C81DAA2}"/>
    <cellStyle name="Normal 12 5 9" xfId="11604" xr:uid="{2454E4D4-34EF-4B7F-884F-E289CA6B2B50}"/>
    <cellStyle name="Normal 12 6" xfId="6252" xr:uid="{277FDFF1-672E-4262-B214-D9D8D1313BA0}"/>
    <cellStyle name="Normal 12 6 2" xfId="14643" xr:uid="{9CA15AC7-FCA4-49EC-B2EC-27E04878CD8F}"/>
    <cellStyle name="Normal 12 6 2 2" xfId="21930" xr:uid="{7F4D4630-9482-400D-848F-4546429A7137}"/>
    <cellStyle name="Normal 12 6 2 2 2" xfId="27486" xr:uid="{BA48979C-9989-420A-9ADF-7C936E537334}"/>
    <cellStyle name="Normal 12 6 2 2 3" xfId="32980" xr:uid="{5F4FE56C-43D6-4A71-9C36-DFB4D035C06B}"/>
    <cellStyle name="Normal 12 6 2 2 4" xfId="38464" xr:uid="{2E4894B5-BE44-4E31-B9EF-F41E54ABA451}"/>
    <cellStyle name="Normal 12 6 2 3" xfId="24757" xr:uid="{6831E5B2-2765-457F-A7DD-12531A5573A9}"/>
    <cellStyle name="Normal 12 6 2 4" xfId="30251" xr:uid="{F9666F38-F8B0-4DD4-8608-11E8EA45D32E}"/>
    <cellStyle name="Normal 12 6 2 5" xfId="35735" xr:uid="{690FCAD1-BC7C-431F-8A3C-5DB06F3CB946}"/>
    <cellStyle name="Normal 12 6 3" xfId="11610" xr:uid="{814306D6-D7F8-46E8-95CC-30C0C62E6692}"/>
    <cellStyle name="Normal 12 6 4" xfId="16845" xr:uid="{2B15FDC6-5BFD-4F0F-AC8A-511A0EB04B6B}"/>
    <cellStyle name="Normal 12 6 5" xfId="19070" xr:uid="{052E2CD7-E229-4244-89A7-F2534ADF6D74}"/>
    <cellStyle name="Normal 12 6 6" xfId="9314" xr:uid="{BAD1E3C0-A658-4ED5-8A08-924685B90BCB}"/>
    <cellStyle name="Normal 12 6 6 2" xfId="20635" xr:uid="{B9ECBA8C-56E9-4060-8434-8C891842E03F}"/>
    <cellStyle name="Normal 12 6 6 2 2" xfId="26191" xr:uid="{1F327B5C-57A8-4161-BA53-C4515AA70175}"/>
    <cellStyle name="Normal 12 6 6 2 3" xfId="31685" xr:uid="{056065C6-33A7-4D8E-BB48-32600192C319}"/>
    <cellStyle name="Normal 12 6 6 2 4" xfId="37169" xr:uid="{2CF0C26C-18DE-4E25-86C4-9AE7C5A9FC7D}"/>
    <cellStyle name="Normal 12 6 6 3" xfId="23462" xr:uid="{0ED0D60A-AE1A-421D-AE3E-9F978DBB4DE7}"/>
    <cellStyle name="Normal 12 6 6 4" xfId="28956" xr:uid="{4DB51DEA-AB00-4379-9FEB-FC3D5B62CF22}"/>
    <cellStyle name="Normal 12 6 6 5" xfId="34440" xr:uid="{A684E79F-54BF-40F7-860E-A735AD610BDC}"/>
    <cellStyle name="Normal 12 7" xfId="7321" xr:uid="{FEB58385-B3C3-404B-8A86-FC9E416035C0}"/>
    <cellStyle name="Normal 12 7 2" xfId="20126" xr:uid="{0182CB16-652D-4363-95CB-3D32B6BC48F7}"/>
    <cellStyle name="Normal 12 7 3" xfId="9315" xr:uid="{8F2DD687-47A2-42D4-A600-C18EB43544C6}"/>
    <cellStyle name="Normal 12 7 3 2" xfId="20636" xr:uid="{C265DEA2-147D-4A11-A083-756825979907}"/>
    <cellStyle name="Normal 12 7 3 2 2" xfId="26192" xr:uid="{52C62850-2D9B-4EC5-82D0-F5C3347C4168}"/>
    <cellStyle name="Normal 12 7 3 2 3" xfId="31686" xr:uid="{80866EA7-36C8-40E7-A496-DE136B571BF7}"/>
    <cellStyle name="Normal 12 7 3 2 4" xfId="37170" xr:uid="{D6AB6AF4-4C2C-4C1D-9E40-9A0957E8056D}"/>
    <cellStyle name="Normal 12 7 3 3" xfId="23463" xr:uid="{16A68513-FD93-4892-A73F-9CB847425E60}"/>
    <cellStyle name="Normal 12 7 3 4" xfId="28957" xr:uid="{C6C45286-C88E-4C93-A6EF-C37AFB78A5BF}"/>
    <cellStyle name="Normal 12 7 3 5" xfId="34441" xr:uid="{C798332A-944A-42E0-9133-62E18454FE7D}"/>
    <cellStyle name="Normal 12 8" xfId="9316" xr:uid="{0BFD01B5-76FA-49D1-A0BB-EC5A102F6230}"/>
    <cellStyle name="Normal 12 8 2" xfId="20637" xr:uid="{CC3DF0B3-A792-4119-A9BF-2E39AE301B2A}"/>
    <cellStyle name="Normal 12 8 2 2" xfId="26193" xr:uid="{2309933B-ED66-41D5-9AE1-E6488961024E}"/>
    <cellStyle name="Normal 12 8 2 3" xfId="31687" xr:uid="{49D4FDC6-FD33-40D5-AA9C-DCF45E6FF4FB}"/>
    <cellStyle name="Normal 12 8 2 4" xfId="37171" xr:uid="{8B363B83-F4C2-46A8-8687-24E2618BBFEA}"/>
    <cellStyle name="Normal 12 8 3" xfId="23464" xr:uid="{52C050FB-2F12-4FCF-A899-043BB504347F}"/>
    <cellStyle name="Normal 12 8 4" xfId="28958" xr:uid="{1795150F-072F-4D57-9BA8-87D31EBE4D81}"/>
    <cellStyle name="Normal 12 8 5" xfId="34442" xr:uid="{30728E36-3007-47E1-A3E4-B74EB08A0278}"/>
    <cellStyle name="Normal 12 9" xfId="14619" xr:uid="{35812DD1-192D-4361-9F41-AD7213D04C4E}"/>
    <cellStyle name="Normal 12 9 2" xfId="21906" xr:uid="{B0E07820-20E3-4248-A88D-484D04D36F74}"/>
    <cellStyle name="Normal 12 9 2 2" xfId="27462" xr:uid="{F8613317-31FF-4DEE-B263-B1107868B798}"/>
    <cellStyle name="Normal 12 9 2 3" xfId="32956" xr:uid="{9DAD455F-1FB6-4148-8129-2B76B8AAE736}"/>
    <cellStyle name="Normal 12 9 2 4" xfId="38440" xr:uid="{7C2F7D46-4938-422F-A1A1-94EC55E606D9}"/>
    <cellStyle name="Normal 12 9 3" xfId="24733" xr:uid="{9E8C6974-2CD1-496E-ADC2-47BB8B2D2C82}"/>
    <cellStyle name="Normal 12 9 4" xfId="30227" xr:uid="{F4227A3E-B08E-4B8C-8C66-9CA93A1E4BE6}"/>
    <cellStyle name="Normal 12 9 5" xfId="35711" xr:uid="{7F074B9C-F640-4E24-9D31-C1DC96FD9D9A}"/>
    <cellStyle name="Normal 120" xfId="39576" xr:uid="{CDC83809-E26E-4B55-AD26-36AB52A2B4E3}"/>
    <cellStyle name="Normal 121" xfId="39577" xr:uid="{928C6D69-EF09-4ECD-8FE7-B19DE0C2F7BB}"/>
    <cellStyle name="Normal 122" xfId="39578" xr:uid="{F6F2C29C-73E8-4789-9144-F3E8F9D80B8E}"/>
    <cellStyle name="Normal 123" xfId="39579" xr:uid="{C75D51F8-5B1F-4D5E-84FB-124219B23721}"/>
    <cellStyle name="Normal 124" xfId="39581" xr:uid="{53831254-4109-4BCC-BC3B-D3569E7FAE27}"/>
    <cellStyle name="Normal 125" xfId="608" xr:uid="{03F70508-A7D9-4B25-9824-079DC8AFA57A}"/>
    <cellStyle name="Normal 125 2" xfId="40434" xr:uid="{121D93B0-6BD9-4DC8-87EC-3A3A036C91D1}"/>
    <cellStyle name="Normal 125 2 2" xfId="40529" xr:uid="{DBBF9874-D92F-4BFB-9709-E389C892AB61}"/>
    <cellStyle name="Normal 125 2 3" xfId="40521" xr:uid="{E933F2AA-1CC1-4BD6-BE7B-D7CE50176237}"/>
    <cellStyle name="Normal 125 3" xfId="40438" xr:uid="{BC42BFA7-13A2-4536-B342-8A21EABB831E}"/>
    <cellStyle name="Normal 126" xfId="675" xr:uid="{B971CA28-E2F9-4A9E-9F30-8AAE8BEF0806}"/>
    <cellStyle name="Normal 127" xfId="39583" xr:uid="{103EC8C8-5C02-4F31-BE7E-B9EA9C5C59F6}"/>
    <cellStyle name="Normal 128" xfId="39584" xr:uid="{6DE49D43-4F7B-4830-BCD5-98D205608B06}"/>
    <cellStyle name="Normal 129" xfId="39585" xr:uid="{571C33FE-F718-4E62-8100-6A83E15BF3E5}"/>
    <cellStyle name="Normal 13" xfId="934" xr:uid="{289191C8-2709-4914-88A0-E2D78FD13499}"/>
    <cellStyle name="Normal 13 10" xfId="6254" xr:uid="{CA8C3B1F-E2C1-4220-9DE0-C4AC87C1DD90}"/>
    <cellStyle name="Normal 13 10 2" xfId="14645" xr:uid="{DD947B37-B87B-4080-BF6B-AB4479E2D219}"/>
    <cellStyle name="Normal 13 10 2 2" xfId="21932" xr:uid="{612B1E48-93EF-4F77-B2BD-795ABD76C65B}"/>
    <cellStyle name="Normal 13 10 2 2 2" xfId="27488" xr:uid="{526F9122-A81E-4F2B-93F3-1B273CF5BD6E}"/>
    <cellStyle name="Normal 13 10 2 2 3" xfId="32982" xr:uid="{44A5D236-5D45-4B80-9B0E-3C904410FE42}"/>
    <cellStyle name="Normal 13 10 2 2 4" xfId="38466" xr:uid="{5B5E0BA2-1970-4339-9367-118EE29A5698}"/>
    <cellStyle name="Normal 13 10 2 3" xfId="24759" xr:uid="{3F613882-27B7-423D-848A-80810615891C}"/>
    <cellStyle name="Normal 13 10 2 4" xfId="30253" xr:uid="{A03F6B85-4576-4EC7-8F93-A5D173CF647F}"/>
    <cellStyle name="Normal 13 10 2 5" xfId="35737" xr:uid="{C69B3559-ACA7-4C0B-B9D4-578D82F2567B}"/>
    <cellStyle name="Normal 13 10 3" xfId="11612" xr:uid="{6C73C180-DA64-4981-B4FD-ECABE2DB14E5}"/>
    <cellStyle name="Normal 13 10 4" xfId="16847" xr:uid="{45BBD2F5-DE57-4015-AB36-7758936ED81B}"/>
    <cellStyle name="Normal 13 10 5" xfId="19072" xr:uid="{D6BED29D-ABC4-4A2C-B75D-F669853C845F}"/>
    <cellStyle name="Normal 13 10 6" xfId="9318" xr:uid="{8E551860-6733-45BA-98B9-167C3546B08A}"/>
    <cellStyle name="Normal 13 10 6 2" xfId="20639" xr:uid="{96D2D162-030E-4D57-ADA2-5E9E1476C591}"/>
    <cellStyle name="Normal 13 10 6 2 2" xfId="26195" xr:uid="{EE45174C-6D0B-4A65-9275-B18FD4EB3645}"/>
    <cellStyle name="Normal 13 10 6 2 3" xfId="31689" xr:uid="{F8852953-D90D-4DDE-83D4-AE7EDB061B1C}"/>
    <cellStyle name="Normal 13 10 6 2 4" xfId="37173" xr:uid="{A950B319-82DD-452A-A2C2-10551031B9D6}"/>
    <cellStyle name="Normal 13 10 6 3" xfId="23466" xr:uid="{1FF55B09-7EE0-43D0-AE3A-748D11F4B9C7}"/>
    <cellStyle name="Normal 13 10 6 4" xfId="28960" xr:uid="{2812C8E3-DDE0-4009-AE17-8E42D6207D8A}"/>
    <cellStyle name="Normal 13 10 6 5" xfId="34444" xr:uid="{32D8843F-8697-4A3C-9DA7-A2F18CA33E76}"/>
    <cellStyle name="Normal 13 11" xfId="6255" xr:uid="{2BD93A4D-812D-4B31-8E43-98E7A89EDCCC}"/>
    <cellStyle name="Normal 13 11 2" xfId="14646" xr:uid="{F0B95033-E085-4A6C-98D0-FA652C0BE8D6}"/>
    <cellStyle name="Normal 13 11 2 2" xfId="21933" xr:uid="{4C526465-0F22-4EE5-9F71-D284A1299CDA}"/>
    <cellStyle name="Normal 13 11 2 2 2" xfId="27489" xr:uid="{1FE32BBC-C283-44CB-92CF-3F1265FFBB00}"/>
    <cellStyle name="Normal 13 11 2 2 3" xfId="32983" xr:uid="{4512859D-584A-4F9D-9A3C-784F733F6FFB}"/>
    <cellStyle name="Normal 13 11 2 2 4" xfId="38467" xr:uid="{F0B5F94B-1E6B-46DA-BF4B-D4E14169106B}"/>
    <cellStyle name="Normal 13 11 2 3" xfId="24760" xr:uid="{87E8EA8E-8848-41C8-A2E2-3F463961E42E}"/>
    <cellStyle name="Normal 13 11 2 4" xfId="30254" xr:uid="{EDDC8764-EE83-4FFD-9A12-66A6B19FBD2D}"/>
    <cellStyle name="Normal 13 11 2 5" xfId="35738" xr:uid="{33F51929-0D85-4D02-AB15-1AE907E09D30}"/>
    <cellStyle name="Normal 13 11 3" xfId="11613" xr:uid="{EAE40B4B-EC02-482D-9837-235E65482834}"/>
    <cellStyle name="Normal 13 11 4" xfId="16848" xr:uid="{D99A0710-37E0-43C0-AE78-3FEB16CB8943}"/>
    <cellStyle name="Normal 13 11 5" xfId="19073" xr:uid="{BD4B471C-6332-47BB-8679-27DE93CD4AFB}"/>
    <cellStyle name="Normal 13 11 6" xfId="9319" xr:uid="{3EDF817B-3CF1-48DA-BAE2-048CAF69858A}"/>
    <cellStyle name="Normal 13 11 6 2" xfId="20640" xr:uid="{C1B4DAB3-5B68-4CFA-91A5-056C15C0C6BE}"/>
    <cellStyle name="Normal 13 11 6 2 2" xfId="26196" xr:uid="{B9410B15-3D7D-4649-9A5D-040F97924E14}"/>
    <cellStyle name="Normal 13 11 6 2 3" xfId="31690" xr:uid="{61E12530-3D39-4356-99C9-7B1DC5C474FE}"/>
    <cellStyle name="Normal 13 11 6 2 4" xfId="37174" xr:uid="{B3CF2BE0-6C0F-4B6A-88B1-AE87BCA040ED}"/>
    <cellStyle name="Normal 13 11 6 3" xfId="23467" xr:uid="{07D8E20F-80D9-4C8C-AA96-3ACCBCD343F8}"/>
    <cellStyle name="Normal 13 11 6 4" xfId="28961" xr:uid="{4F10BCD2-722B-4522-A5A8-C2B129F62BB8}"/>
    <cellStyle name="Normal 13 11 6 5" xfId="34445" xr:uid="{FAE2B448-C888-4E2E-BD61-6E0A1E49FDCE}"/>
    <cellStyle name="Normal 13 12" xfId="6256" xr:uid="{FB23C032-F6D7-426C-B2F7-1B99B5802FA3}"/>
    <cellStyle name="Normal 13 12 2" xfId="14647" xr:uid="{51664FEE-4619-433B-AE39-4B3378A3E9E1}"/>
    <cellStyle name="Normal 13 12 2 2" xfId="21934" xr:uid="{0AC8E199-FBB5-487D-A3FC-F5F94BE79A9F}"/>
    <cellStyle name="Normal 13 12 2 2 2" xfId="27490" xr:uid="{1088808F-E5A7-49EF-B6FE-F00635C9A523}"/>
    <cellStyle name="Normal 13 12 2 2 3" xfId="32984" xr:uid="{55C93A2E-147E-46B6-A7AB-6F693AFD4E4E}"/>
    <cellStyle name="Normal 13 12 2 2 4" xfId="38468" xr:uid="{F402FF10-9FEE-4129-9357-982EB39BCC9D}"/>
    <cellStyle name="Normal 13 12 2 3" xfId="24761" xr:uid="{C3CABBD2-FBCB-4DA0-8150-56D1C16E2130}"/>
    <cellStyle name="Normal 13 12 2 4" xfId="30255" xr:uid="{B82B9352-9CB4-434A-9C89-2528CACAB1A6}"/>
    <cellStyle name="Normal 13 12 2 5" xfId="35739" xr:uid="{CF45DEE4-99CF-464D-ACF4-743C1AAA9DDF}"/>
    <cellStyle name="Normal 13 12 3" xfId="11614" xr:uid="{C1A50EC0-40E3-4DA1-A9BD-6842D9F0FEDE}"/>
    <cellStyle name="Normal 13 12 4" xfId="16849" xr:uid="{7F15D493-5347-4487-95B6-3CC7785E1CF5}"/>
    <cellStyle name="Normal 13 12 5" xfId="19074" xr:uid="{7B850714-B427-48A6-A936-84DE285E1C96}"/>
    <cellStyle name="Normal 13 12 6" xfId="9320" xr:uid="{AD20DA99-CDCA-4D58-AF20-D8F6081253AC}"/>
    <cellStyle name="Normal 13 12 6 2" xfId="20641" xr:uid="{E74B036B-7841-4269-8F2D-6A05AF538BC6}"/>
    <cellStyle name="Normal 13 12 6 2 2" xfId="26197" xr:uid="{713A8991-9CD1-4905-8F8A-12BAA0A234C5}"/>
    <cellStyle name="Normal 13 12 6 2 3" xfId="31691" xr:uid="{81F89EBF-BB31-4DDC-A0B3-F5BF30934F32}"/>
    <cellStyle name="Normal 13 12 6 2 4" xfId="37175" xr:uid="{5C6AAB0A-9DC3-4DF1-93C0-B2F130E2669E}"/>
    <cellStyle name="Normal 13 12 6 3" xfId="23468" xr:uid="{37F245FB-5649-4CC6-AF2D-A9330DA6AD8C}"/>
    <cellStyle name="Normal 13 12 6 4" xfId="28962" xr:uid="{6DF4F556-2B2A-45B1-B6EA-64F179E84431}"/>
    <cellStyle name="Normal 13 12 6 5" xfId="34446" xr:uid="{DE83C293-297E-476C-9EB9-EB01B235E4BC}"/>
    <cellStyle name="Normal 13 13" xfId="6257" xr:uid="{2411C4B9-636A-4F01-94B2-22CE15D378FC}"/>
    <cellStyle name="Normal 13 13 2" xfId="14648" xr:uid="{D8B57652-3EDA-4EBA-9734-EF719A6EAA2E}"/>
    <cellStyle name="Normal 13 13 2 2" xfId="21935" xr:uid="{1D830CAA-5B24-4AD9-BDE9-5C1BBA570F37}"/>
    <cellStyle name="Normal 13 13 2 2 2" xfId="27491" xr:uid="{78973326-0F99-4013-995F-1C311F90D4C4}"/>
    <cellStyle name="Normal 13 13 2 2 3" xfId="32985" xr:uid="{36ED7D64-B163-4901-8EB8-42D3DB064FA7}"/>
    <cellStyle name="Normal 13 13 2 2 4" xfId="38469" xr:uid="{A69EB704-F761-4624-AE0F-FA56919EEB6E}"/>
    <cellStyle name="Normal 13 13 2 3" xfId="24762" xr:uid="{7C6380F3-9C28-4527-B805-99AA1B0D7598}"/>
    <cellStyle name="Normal 13 13 2 4" xfId="30256" xr:uid="{942B8137-6D81-463D-923C-8BF243C6E3E1}"/>
    <cellStyle name="Normal 13 13 2 5" xfId="35740" xr:uid="{4DB14492-1F8F-431E-AE24-19CDC0AF6138}"/>
    <cellStyle name="Normal 13 13 3" xfId="11615" xr:uid="{10CAB0DF-EE13-4393-9317-4A78C45DF56D}"/>
    <cellStyle name="Normal 13 13 4" xfId="16850" xr:uid="{953431D2-2B5C-424E-A0BD-8F17F95A9FED}"/>
    <cellStyle name="Normal 13 13 5" xfId="19075" xr:uid="{CCCE4CED-9DCF-41BC-9D73-DAC89B4A3A7A}"/>
    <cellStyle name="Normal 13 13 6" xfId="9321" xr:uid="{CF692B0A-E1C2-44E6-8D76-962C2575A460}"/>
    <cellStyle name="Normal 13 13 6 2" xfId="20642" xr:uid="{94F41D42-2948-4DA8-ACC5-CB1DD3141D1B}"/>
    <cellStyle name="Normal 13 13 6 2 2" xfId="26198" xr:uid="{37EB90D5-1D03-4806-9609-D78B30BA374E}"/>
    <cellStyle name="Normal 13 13 6 2 3" xfId="31692" xr:uid="{59E4A175-A2D6-4908-9177-33507A80DB63}"/>
    <cellStyle name="Normal 13 13 6 2 4" xfId="37176" xr:uid="{038E1BCB-AD89-4238-BF52-BE7A94C47614}"/>
    <cellStyle name="Normal 13 13 6 3" xfId="23469" xr:uid="{10541174-CA55-4AC1-962B-44807C661787}"/>
    <cellStyle name="Normal 13 13 6 4" xfId="28963" xr:uid="{E0339399-20C0-4780-A792-A61B9204CA64}"/>
    <cellStyle name="Normal 13 13 6 5" xfId="34447" xr:uid="{59EA561C-2B0C-44C0-816D-712D3E081967}"/>
    <cellStyle name="Normal 13 14" xfId="6258" xr:uid="{E4C193B1-5BE0-47F5-89F7-422397C946E1}"/>
    <cellStyle name="Normal 13 14 2" xfId="14649" xr:uid="{C15592B8-227D-4CD1-887F-BC0AB269161F}"/>
    <cellStyle name="Normal 13 14 2 2" xfId="21936" xr:uid="{443269CD-0497-4DDE-B9E1-80A859564FAA}"/>
    <cellStyle name="Normal 13 14 2 2 2" xfId="27492" xr:uid="{7B067CC1-2B08-4CDE-9FC6-4C1746A96864}"/>
    <cellStyle name="Normal 13 14 2 2 3" xfId="32986" xr:uid="{182F6DF4-C49A-465D-A5A8-B8CFF0183901}"/>
    <cellStyle name="Normal 13 14 2 2 4" xfId="38470" xr:uid="{ACB267E1-F683-4D00-8C30-601C7995DA4D}"/>
    <cellStyle name="Normal 13 14 2 3" xfId="24763" xr:uid="{10A4A5FB-33E8-4011-B07D-3E49529615C6}"/>
    <cellStyle name="Normal 13 14 2 4" xfId="30257" xr:uid="{6952CA44-BED5-4BDB-95DD-8EB11F46FC2E}"/>
    <cellStyle name="Normal 13 14 2 5" xfId="35741" xr:uid="{1673C0E9-D973-40B6-8147-834D1182343F}"/>
    <cellStyle name="Normal 13 14 3" xfId="11616" xr:uid="{070A03C0-3C36-4590-BAAF-F894A56DD317}"/>
    <cellStyle name="Normal 13 14 4" xfId="16851" xr:uid="{69EDB5CE-ADEC-4F55-BC5B-A0C9A14C6CDA}"/>
    <cellStyle name="Normal 13 14 5" xfId="19076" xr:uid="{FD1D6EAE-D281-4605-8E17-9565295CCD7B}"/>
    <cellStyle name="Normal 13 14 6" xfId="9322" xr:uid="{BF216548-0682-414D-A9AB-67594DD7C7DD}"/>
    <cellStyle name="Normal 13 14 6 2" xfId="20643" xr:uid="{B196E68D-A5DC-4344-9473-C28B280F0694}"/>
    <cellStyle name="Normal 13 14 6 2 2" xfId="26199" xr:uid="{7186D3FF-09D2-44E4-8C53-CC42398CC4FB}"/>
    <cellStyle name="Normal 13 14 6 2 3" xfId="31693" xr:uid="{B2B1EC59-C532-4228-8F02-4C71932653C1}"/>
    <cellStyle name="Normal 13 14 6 2 4" xfId="37177" xr:uid="{CF67D0D0-D183-4C0A-BADD-D6C45DBFE30D}"/>
    <cellStyle name="Normal 13 14 6 3" xfId="23470" xr:uid="{AA8E32E7-24B9-4915-A0BD-64E1457A3395}"/>
    <cellStyle name="Normal 13 14 6 4" xfId="28964" xr:uid="{1AF80387-88E3-487A-BAB6-F30A6DD31648}"/>
    <cellStyle name="Normal 13 14 6 5" xfId="34448" xr:uid="{321C532F-2907-4EDA-875B-9B89C4391BBA}"/>
    <cellStyle name="Normal 13 15" xfId="6259" xr:uid="{E8AF446C-ADC5-4C3C-B523-AE0D8DB35EFE}"/>
    <cellStyle name="Normal 13 15 2" xfId="14650" xr:uid="{BADFBBEA-CA13-4FF0-A438-EF143E02A716}"/>
    <cellStyle name="Normal 13 15 2 2" xfId="21937" xr:uid="{75A21EAA-B586-4F3E-A63C-CF4BCD02BF9C}"/>
    <cellStyle name="Normal 13 15 2 2 2" xfId="27493" xr:uid="{2D18EA8F-BFE8-4C08-9F47-1B9B7C774C72}"/>
    <cellStyle name="Normal 13 15 2 2 3" xfId="32987" xr:uid="{4D004025-D439-4D1F-9151-8250A0C5667D}"/>
    <cellStyle name="Normal 13 15 2 2 4" xfId="38471" xr:uid="{68EE5A60-F7EC-4345-9FD9-379EF11D45DD}"/>
    <cellStyle name="Normal 13 15 2 3" xfId="24764" xr:uid="{3C21DCC4-1072-4752-8B5B-97FA8519148D}"/>
    <cellStyle name="Normal 13 15 2 4" xfId="30258" xr:uid="{AFB12BCF-48A9-43C3-BE04-AD07FF0F1036}"/>
    <cellStyle name="Normal 13 15 2 5" xfId="35742" xr:uid="{3F8B7401-849E-49C1-A999-30E400A1C41F}"/>
    <cellStyle name="Normal 13 15 3" xfId="11617" xr:uid="{47036E1D-E9A8-437D-B982-EFD902394B8A}"/>
    <cellStyle name="Normal 13 15 4" xfId="16852" xr:uid="{42D67E9B-74C8-497E-AEB7-CB1229F5FC6F}"/>
    <cellStyle name="Normal 13 15 5" xfId="19077" xr:uid="{C7EF0617-B433-4FEF-BC50-C5135703B5FF}"/>
    <cellStyle name="Normal 13 15 6" xfId="9323" xr:uid="{3EA1C5CD-F03C-42BD-A4E4-697DA363B257}"/>
    <cellStyle name="Normal 13 15 6 2" xfId="20644" xr:uid="{1BDBC2C3-E044-49D1-BB4B-9ABEDFF7DAF1}"/>
    <cellStyle name="Normal 13 15 6 2 2" xfId="26200" xr:uid="{F2CFB131-E8E7-4911-A009-22CA640BD8ED}"/>
    <cellStyle name="Normal 13 15 6 2 3" xfId="31694" xr:uid="{69E31D5B-FE3C-4D3B-85CE-E562C78F42FD}"/>
    <cellStyle name="Normal 13 15 6 2 4" xfId="37178" xr:uid="{72772D10-4134-4A38-A22C-E48C36511469}"/>
    <cellStyle name="Normal 13 15 6 3" xfId="23471" xr:uid="{CEB6AF73-3BC1-46DE-B178-A058D640D5F7}"/>
    <cellStyle name="Normal 13 15 6 4" xfId="28965" xr:uid="{67E89BF5-F01D-4909-AEB8-292CF636CB44}"/>
    <cellStyle name="Normal 13 15 6 5" xfId="34449" xr:uid="{B022F079-B4FD-4D9C-AB35-6A5B3B8755E7}"/>
    <cellStyle name="Normal 13 16" xfId="6260" xr:uid="{3A0B515A-3DE5-4C5D-B57C-6227879ACB66}"/>
    <cellStyle name="Normal 13 16 2" xfId="14651" xr:uid="{043658F8-3E56-4219-B7C5-F488913E79BD}"/>
    <cellStyle name="Normal 13 16 2 2" xfId="21938" xr:uid="{E80150F0-D148-4DF8-8056-169A0556EBCA}"/>
    <cellStyle name="Normal 13 16 2 2 2" xfId="27494" xr:uid="{C244F967-92C7-469C-8984-C1618867AD38}"/>
    <cellStyle name="Normal 13 16 2 2 3" xfId="32988" xr:uid="{5E1754D4-08A3-4F91-B4D5-1088402E6508}"/>
    <cellStyle name="Normal 13 16 2 2 4" xfId="38472" xr:uid="{29061096-4DEA-4FEF-8A55-C5D50572E875}"/>
    <cellStyle name="Normal 13 16 2 3" xfId="24765" xr:uid="{954385C7-2E98-4770-9680-996C3C756F1F}"/>
    <cellStyle name="Normal 13 16 2 4" xfId="30259" xr:uid="{7140FBE7-45AD-4E55-A937-AC007C036D9C}"/>
    <cellStyle name="Normal 13 16 2 5" xfId="35743" xr:uid="{26B4586F-7040-4EE1-8832-F0EDEFD9D82F}"/>
    <cellStyle name="Normal 13 16 3" xfId="11618" xr:uid="{B569FDBF-C30B-4CF6-9A56-77A82517BC14}"/>
    <cellStyle name="Normal 13 16 4" xfId="16853" xr:uid="{93556A71-E01F-4647-AE80-51953CF9B52B}"/>
    <cellStyle name="Normal 13 16 5" xfId="19078" xr:uid="{58072BB6-3C17-4D67-BC49-B507989C7867}"/>
    <cellStyle name="Normal 13 16 6" xfId="9324" xr:uid="{B4CF7964-F286-474D-A74D-B614E204E50E}"/>
    <cellStyle name="Normal 13 16 6 2" xfId="20645" xr:uid="{FE8FE8AD-D7E9-4E2E-86F7-0500AC4304F8}"/>
    <cellStyle name="Normal 13 16 6 2 2" xfId="26201" xr:uid="{6427D55E-DA53-446C-88CC-1B77F616D260}"/>
    <cellStyle name="Normal 13 16 6 2 3" xfId="31695" xr:uid="{DEC59534-E873-4F53-9E82-70E0D3D42F29}"/>
    <cellStyle name="Normal 13 16 6 2 4" xfId="37179" xr:uid="{27E2FC0B-617F-40ED-A62C-4B8CAD725816}"/>
    <cellStyle name="Normal 13 16 6 3" xfId="23472" xr:uid="{0D1B9A8E-7129-43A8-A4E6-9799DEE5E067}"/>
    <cellStyle name="Normal 13 16 6 4" xfId="28966" xr:uid="{E7C4415C-FEFE-45A4-965F-19DFA180413A}"/>
    <cellStyle name="Normal 13 16 6 5" xfId="34450" xr:uid="{4DB2635A-E88C-4BDF-83ED-B87C00BBBDE3}"/>
    <cellStyle name="Normal 13 17" xfId="6261" xr:uid="{1E8A55B6-3772-4ACF-A26C-D926A7FEA2A0}"/>
    <cellStyle name="Normal 13 17 2" xfId="14652" xr:uid="{09CFA573-4A10-482F-9891-3D79641FFBDF}"/>
    <cellStyle name="Normal 13 17 2 2" xfId="21939" xr:uid="{DE994FD4-35DB-4B78-BCA2-B39E6132AEDC}"/>
    <cellStyle name="Normal 13 17 2 2 2" xfId="27495" xr:uid="{208D87B5-33FF-4F6C-9A6A-7C90402291CA}"/>
    <cellStyle name="Normal 13 17 2 2 3" xfId="32989" xr:uid="{EDBC8319-0703-4D47-9E9F-634E5F19C9E4}"/>
    <cellStyle name="Normal 13 17 2 2 4" xfId="38473" xr:uid="{051C9334-7AEF-4765-ADEC-EB2D883F5B83}"/>
    <cellStyle name="Normal 13 17 2 3" xfId="24766" xr:uid="{4A141504-1EB5-42CC-AB48-A087BBCA3F17}"/>
    <cellStyle name="Normal 13 17 2 4" xfId="30260" xr:uid="{8A48792E-D9EC-4A78-97F9-C633E7845B11}"/>
    <cellStyle name="Normal 13 17 2 5" xfId="35744" xr:uid="{78EBE1A5-DEBC-446E-A91F-E0AD594AAB91}"/>
    <cellStyle name="Normal 13 17 3" xfId="11619" xr:uid="{8C87B304-D1F4-464F-B395-3D40AEA97027}"/>
    <cellStyle name="Normal 13 17 4" xfId="16854" xr:uid="{363E9D13-DBF7-44F5-AA5D-0F893CA517B2}"/>
    <cellStyle name="Normal 13 17 5" xfId="19079" xr:uid="{5E762579-F733-4F69-9879-60AC13BBCBB0}"/>
    <cellStyle name="Normal 13 17 6" xfId="9325" xr:uid="{9484FC84-EDC4-480E-A9CF-F19B0CDC8FBB}"/>
    <cellStyle name="Normal 13 17 6 2" xfId="20646" xr:uid="{21C7D823-9FE6-4E96-AA63-49ECA4E77CE9}"/>
    <cellStyle name="Normal 13 17 6 2 2" xfId="26202" xr:uid="{B9BA3A5C-1CFC-4E13-AF8D-7CC779EE0D9E}"/>
    <cellStyle name="Normal 13 17 6 2 3" xfId="31696" xr:uid="{35E4DD64-1369-4D37-BA2E-D57F567C346D}"/>
    <cellStyle name="Normal 13 17 6 2 4" xfId="37180" xr:uid="{3167A240-74A8-472C-AEC6-7D247940ED41}"/>
    <cellStyle name="Normal 13 17 6 3" xfId="23473" xr:uid="{19DA5C21-2A5B-4092-8EBF-CD74615DF132}"/>
    <cellStyle name="Normal 13 17 6 4" xfId="28967" xr:uid="{70A51931-5C0D-425C-BEAE-7EB490E22114}"/>
    <cellStyle name="Normal 13 17 6 5" xfId="34451" xr:uid="{1ECB3AAD-F6F2-4729-9EC0-FB86AA476338}"/>
    <cellStyle name="Normal 13 18" xfId="6262" xr:uid="{C212B7A2-97A8-4224-8C7D-D29C1461E5D7}"/>
    <cellStyle name="Normal 13 18 2" xfId="14653" xr:uid="{A01C36E0-FFD1-4F39-8DA7-C4F61B7AE832}"/>
    <cellStyle name="Normal 13 18 2 2" xfId="21940" xr:uid="{F855DCF2-CCDB-469A-8C05-F7A18E959CF5}"/>
    <cellStyle name="Normal 13 18 2 2 2" xfId="27496" xr:uid="{E6F336C5-6C35-4718-A7EA-4BED139BEEC9}"/>
    <cellStyle name="Normal 13 18 2 2 3" xfId="32990" xr:uid="{3229B338-B034-4425-A6F4-828FD6B2147F}"/>
    <cellStyle name="Normal 13 18 2 2 4" xfId="38474" xr:uid="{2AF81416-37C3-4A65-B7FD-227470EE1F7F}"/>
    <cellStyle name="Normal 13 18 2 3" xfId="24767" xr:uid="{2B149562-576A-49B5-9394-DA0A79424466}"/>
    <cellStyle name="Normal 13 18 2 4" xfId="30261" xr:uid="{342B8C84-3406-48A0-8806-86BF2DEE4763}"/>
    <cellStyle name="Normal 13 18 2 5" xfId="35745" xr:uid="{28DF4F11-7EE7-4E45-92AF-936BD5B89107}"/>
    <cellStyle name="Normal 13 18 3" xfId="11620" xr:uid="{8210C73C-8B28-476C-AF95-78061632A85C}"/>
    <cellStyle name="Normal 13 18 4" xfId="16855" xr:uid="{487B4BD5-7DB1-45C3-A3B2-FBD98CC67747}"/>
    <cellStyle name="Normal 13 18 5" xfId="19080" xr:uid="{44992DC1-24F7-4BB8-990B-4EF651804F97}"/>
    <cellStyle name="Normal 13 18 6" xfId="9326" xr:uid="{9D9499CE-5397-4913-8D6E-2B5FD4FDCBE2}"/>
    <cellStyle name="Normal 13 18 6 2" xfId="20647" xr:uid="{9EECE6FE-7BE4-4D7F-A15B-26548FB01581}"/>
    <cellStyle name="Normal 13 18 6 2 2" xfId="26203" xr:uid="{BBB24353-9CF0-48DC-AB18-0E3D67C68226}"/>
    <cellStyle name="Normal 13 18 6 2 3" xfId="31697" xr:uid="{2AF0E0CF-ECCC-4246-A731-BACDABF42293}"/>
    <cellStyle name="Normal 13 18 6 2 4" xfId="37181" xr:uid="{54CD5E04-92D2-4255-B1F0-CCB52785DBD0}"/>
    <cellStyle name="Normal 13 18 6 3" xfId="23474" xr:uid="{FB9FDC22-85C5-4D58-BCCB-9CF1974CAB3B}"/>
    <cellStyle name="Normal 13 18 6 4" xfId="28968" xr:uid="{8CE77443-DBDF-401F-8CD7-7B1878FA3AB7}"/>
    <cellStyle name="Normal 13 18 6 5" xfId="34452" xr:uid="{CD0283F1-4EB3-48D0-8B9A-34CD0063403B}"/>
    <cellStyle name="Normal 13 19" xfId="6263" xr:uid="{27FDC76A-BBB3-43F9-89E1-38DD2535966A}"/>
    <cellStyle name="Normal 13 19 2" xfId="14654" xr:uid="{591B6696-BE7A-4DFD-9474-4429E68E9FD9}"/>
    <cellStyle name="Normal 13 19 2 2" xfId="21941" xr:uid="{AFB8B628-D0E1-49CB-9641-8AFE7730AF27}"/>
    <cellStyle name="Normal 13 19 2 2 2" xfId="27497" xr:uid="{D27BCF8F-DB79-4A4C-ABFC-9D3B1EBEAE20}"/>
    <cellStyle name="Normal 13 19 2 2 3" xfId="32991" xr:uid="{746BD40B-5362-4B99-BA4F-9275C4DC896D}"/>
    <cellStyle name="Normal 13 19 2 2 4" xfId="38475" xr:uid="{5FF4DC1D-FEB2-4082-99BE-F8C1C1DBE5A3}"/>
    <cellStyle name="Normal 13 19 2 3" xfId="24768" xr:uid="{24AC93D8-E098-4054-A200-385A4AF68C43}"/>
    <cellStyle name="Normal 13 19 2 4" xfId="30262" xr:uid="{17795FC2-4EF3-44FC-A7CA-F8BE00254C58}"/>
    <cellStyle name="Normal 13 19 2 5" xfId="35746" xr:uid="{837C4D32-9AB9-46DB-81F5-DCE711590356}"/>
    <cellStyle name="Normal 13 19 3" xfId="11621" xr:uid="{40AC02B3-7DAC-48D6-B31B-56A1D0FB2391}"/>
    <cellStyle name="Normal 13 19 4" xfId="16856" xr:uid="{9A77A761-0C98-490B-97D7-E540683C7F5F}"/>
    <cellStyle name="Normal 13 19 5" xfId="19081" xr:uid="{580D3066-F5DB-4B87-B12D-7AC064F7BFEA}"/>
    <cellStyle name="Normal 13 19 6" xfId="9327" xr:uid="{D332D7B0-95F3-4A1F-B9E8-185B0F861CCD}"/>
    <cellStyle name="Normal 13 19 6 2" xfId="20648" xr:uid="{45F3E081-DB33-4A7D-AC52-D8C4002A89C3}"/>
    <cellStyle name="Normal 13 19 6 2 2" xfId="26204" xr:uid="{8C950924-21E3-4654-9672-D9E05B64CE52}"/>
    <cellStyle name="Normal 13 19 6 2 3" xfId="31698" xr:uid="{FE81E46B-DDCC-48FF-9E0B-9B9E3478A83E}"/>
    <cellStyle name="Normal 13 19 6 2 4" xfId="37182" xr:uid="{1C301331-A46C-4DD5-96DC-A7200BBA9D0B}"/>
    <cellStyle name="Normal 13 19 6 3" xfId="23475" xr:uid="{394B6F3F-DF9E-4A95-8507-5BC7454314F3}"/>
    <cellStyle name="Normal 13 19 6 4" xfId="28969" xr:uid="{432A5D33-5B0B-4343-865E-795056E7E8EB}"/>
    <cellStyle name="Normal 13 19 6 5" xfId="34453" xr:uid="{A5ED0723-2764-423A-9D06-A902B4CCB370}"/>
    <cellStyle name="Normal 13 2" xfId="6264" xr:uid="{9BDD0366-0624-4752-86B5-236D54A973CB}"/>
    <cellStyle name="Normal 13 2 2" xfId="14655" xr:uid="{869D56D2-D9F8-469B-BEAC-665253493666}"/>
    <cellStyle name="Normal 13 2 2 2" xfId="21942" xr:uid="{94402564-4E2F-4232-88B1-1FA5165B2D8A}"/>
    <cellStyle name="Normal 13 2 2 2 2" xfId="27498" xr:uid="{FD5FE0ED-64DD-4484-AF3A-3E84FD4A3D30}"/>
    <cellStyle name="Normal 13 2 2 2 3" xfId="32992" xr:uid="{8AB51A0B-0C5A-49E3-B7B3-B0C886CBB91C}"/>
    <cellStyle name="Normal 13 2 2 2 4" xfId="38476" xr:uid="{BBF75E1A-C8A7-40A7-8DAC-98FBAF289FAB}"/>
    <cellStyle name="Normal 13 2 2 3" xfId="24769" xr:uid="{D69FB3EE-A682-4B61-B6F8-7F1F45CC23C4}"/>
    <cellStyle name="Normal 13 2 2 4" xfId="30263" xr:uid="{2DFF654A-1BE1-4052-87F7-A74AD9A1973B}"/>
    <cellStyle name="Normal 13 2 2 5" xfId="35747" xr:uid="{C9B86985-D73B-4D01-BC9F-93CEB457995F}"/>
    <cellStyle name="Normal 13 2 3" xfId="11622" xr:uid="{9F420C75-6E6D-40AD-AC32-4DFF618FDB88}"/>
    <cellStyle name="Normal 13 2 4" xfId="16857" xr:uid="{BFFFC0BE-9FE9-4E3F-A29C-6FB4A1C89138}"/>
    <cellStyle name="Normal 13 2 5" xfId="19082" xr:uid="{E7CE679B-E4DD-426B-9DE1-2E11ABB77960}"/>
    <cellStyle name="Normal 13 2 6" xfId="9328" xr:uid="{83C4ABD3-5DE5-4766-8F7C-1B6815CA09EC}"/>
    <cellStyle name="Normal 13 2 6 2" xfId="20649" xr:uid="{9323B529-418D-4989-837D-D63B5CB5AAD5}"/>
    <cellStyle name="Normal 13 2 6 2 2" xfId="26205" xr:uid="{0590D0CA-C099-459E-9695-F14BEE47DFC0}"/>
    <cellStyle name="Normal 13 2 6 2 3" xfId="31699" xr:uid="{0CAE8B69-D2B4-4434-80EF-78D1BC2D45B8}"/>
    <cellStyle name="Normal 13 2 6 2 4" xfId="37183" xr:uid="{88098070-75DD-495D-8B95-FAECA79B8BCD}"/>
    <cellStyle name="Normal 13 2 6 3" xfId="23476" xr:uid="{2BB928F7-0AC4-4A4F-98E1-8C21D192ACFA}"/>
    <cellStyle name="Normal 13 2 6 4" xfId="28970" xr:uid="{148D05AC-35BC-45B3-9821-72FEABE1C095}"/>
    <cellStyle name="Normal 13 2 6 5" xfId="34454" xr:uid="{7629B502-0E0F-4DE0-AAF5-55FE6CE12114}"/>
    <cellStyle name="Normal 13 20" xfId="6265" xr:uid="{AD06CFB6-2394-4F62-9927-C1037B7F257B}"/>
    <cellStyle name="Normal 13 20 2" xfId="14656" xr:uid="{86B007C4-DD35-451B-A3B3-7F55734B530F}"/>
    <cellStyle name="Normal 13 20 2 2" xfId="21943" xr:uid="{E8FCE689-2EC3-4308-9C2B-954C70D81F9C}"/>
    <cellStyle name="Normal 13 20 2 2 2" xfId="27499" xr:uid="{4BB21BF7-D454-4208-8C4E-D464E100A674}"/>
    <cellStyle name="Normal 13 20 2 2 3" xfId="32993" xr:uid="{B914A40E-8EB1-429B-8D80-D716CE75510D}"/>
    <cellStyle name="Normal 13 20 2 2 4" xfId="38477" xr:uid="{C952500D-6CF0-4F6A-AB49-45A298D98DEE}"/>
    <cellStyle name="Normal 13 20 2 3" xfId="24770" xr:uid="{363478B4-6896-479D-97D9-1464781FCE5C}"/>
    <cellStyle name="Normal 13 20 2 4" xfId="30264" xr:uid="{0A581E79-7FAA-4B96-A4E5-282F04245E02}"/>
    <cellStyle name="Normal 13 20 2 5" xfId="35748" xr:uid="{815C3E73-CA10-4130-8A21-C7773E2803E4}"/>
    <cellStyle name="Normal 13 20 3" xfId="11623" xr:uid="{9F79D55D-F1A3-43EF-A405-7CE43B4A5195}"/>
    <cellStyle name="Normal 13 20 4" xfId="16858" xr:uid="{97023FF8-6E8F-41C6-B70B-EAFC6AA0D66B}"/>
    <cellStyle name="Normal 13 20 5" xfId="19083" xr:uid="{E2DB658C-01E9-4EC9-A9E9-C7C06470A1AE}"/>
    <cellStyle name="Normal 13 20 6" xfId="9329" xr:uid="{6DE912B6-36BB-4750-8C7A-48E1E42EB185}"/>
    <cellStyle name="Normal 13 20 6 2" xfId="20650" xr:uid="{99141537-6AC4-4D12-A57C-7D95C9508B38}"/>
    <cellStyle name="Normal 13 20 6 2 2" xfId="26206" xr:uid="{65776381-5BC1-42C3-B4EF-D18E4C637FA3}"/>
    <cellStyle name="Normal 13 20 6 2 3" xfId="31700" xr:uid="{254C8850-C300-4145-ACAF-977DF81BAD5F}"/>
    <cellStyle name="Normal 13 20 6 2 4" xfId="37184" xr:uid="{47D96643-47A6-42F4-AF91-6C965C26AE2D}"/>
    <cellStyle name="Normal 13 20 6 3" xfId="23477" xr:uid="{F119AD79-85E5-48F7-A99F-DAB3A3821A19}"/>
    <cellStyle name="Normal 13 20 6 4" xfId="28971" xr:uid="{CB8A3413-E341-4EB4-A0EB-315EB52FB741}"/>
    <cellStyle name="Normal 13 20 6 5" xfId="34455" xr:uid="{EA03C73C-C6C0-441E-92E3-E0B1D6F18F04}"/>
    <cellStyle name="Normal 13 21" xfId="6266" xr:uid="{63991D0E-1D0F-4A32-81FF-DDF375601D6C}"/>
    <cellStyle name="Normal 13 21 2" xfId="14657" xr:uid="{6E794D62-31BB-4926-9492-9606D8C36080}"/>
    <cellStyle name="Normal 13 21 2 2" xfId="21944" xr:uid="{56180743-18BF-4170-B0A2-4EE9EFDE90B1}"/>
    <cellStyle name="Normal 13 21 2 2 2" xfId="27500" xr:uid="{4F953CCF-2083-4501-A242-76BE4DAF706F}"/>
    <cellStyle name="Normal 13 21 2 2 3" xfId="32994" xr:uid="{545F761F-A38C-4228-9F58-96B607ED7E4A}"/>
    <cellStyle name="Normal 13 21 2 2 4" xfId="38478" xr:uid="{9376ADCB-2E13-45A5-8965-2C9E0026297E}"/>
    <cellStyle name="Normal 13 21 2 3" xfId="24771" xr:uid="{FC5C312F-69EA-43A3-8835-4A00B2018095}"/>
    <cellStyle name="Normal 13 21 2 4" xfId="30265" xr:uid="{B4B5C9C1-B29B-4903-A3E4-0D3F229AE2D1}"/>
    <cellStyle name="Normal 13 21 2 5" xfId="35749" xr:uid="{D0ABBCEA-F80D-4B95-9BD8-799220A82AC6}"/>
    <cellStyle name="Normal 13 21 3" xfId="11624" xr:uid="{56C90B79-64FF-4D49-B9F2-DA11485012D9}"/>
    <cellStyle name="Normal 13 21 4" xfId="16859" xr:uid="{D55B751D-D098-412F-A941-A2A7D92CAD0B}"/>
    <cellStyle name="Normal 13 21 5" xfId="19084" xr:uid="{8A48F802-F70E-4A20-AA22-B46D6742A260}"/>
    <cellStyle name="Normal 13 21 6" xfId="9330" xr:uid="{FE38E856-B658-449D-922E-5943509ECFF5}"/>
    <cellStyle name="Normal 13 21 6 2" xfId="20651" xr:uid="{2F79322A-22EF-4A62-996F-3722F1E847C2}"/>
    <cellStyle name="Normal 13 21 6 2 2" xfId="26207" xr:uid="{BB47FA7D-FB3B-4F12-A399-4393F6DBFC12}"/>
    <cellStyle name="Normal 13 21 6 2 3" xfId="31701" xr:uid="{F9C10D26-9876-4CF3-8BFE-DF9BE4C9FE54}"/>
    <cellStyle name="Normal 13 21 6 2 4" xfId="37185" xr:uid="{42EFEA6A-ED5D-4DC4-8663-2E6D1FE90E55}"/>
    <cellStyle name="Normal 13 21 6 3" xfId="23478" xr:uid="{E0C8DD56-B060-4A2C-8AC1-8E33E1BBE016}"/>
    <cellStyle name="Normal 13 21 6 4" xfId="28972" xr:uid="{1A2CBB2D-F3C6-4A13-A736-FE6DB8EFC6D7}"/>
    <cellStyle name="Normal 13 21 6 5" xfId="34456" xr:uid="{DDCC0F7D-BB04-46EB-BFFF-72344F48EC47}"/>
    <cellStyle name="Normal 13 22" xfId="6267" xr:uid="{845CAAEB-7079-4791-813B-328526A19EE1}"/>
    <cellStyle name="Normal 13 22 2" xfId="14658" xr:uid="{58E9C435-629C-4B6C-8D4B-E264448B1B95}"/>
    <cellStyle name="Normal 13 22 2 2" xfId="21945" xr:uid="{A22B32BA-CBA6-46A7-AE33-CABA21BFDCAF}"/>
    <cellStyle name="Normal 13 22 2 2 2" xfId="27501" xr:uid="{3950ED64-FB3D-4D73-84B8-462C23DCFFE7}"/>
    <cellStyle name="Normal 13 22 2 2 3" xfId="32995" xr:uid="{BA30B0ED-814B-460D-9D7D-756DA572E098}"/>
    <cellStyle name="Normal 13 22 2 2 4" xfId="38479" xr:uid="{4AE108B1-7BC6-499C-8664-BE45CCC38102}"/>
    <cellStyle name="Normal 13 22 2 3" xfId="24772" xr:uid="{5DDC7608-4A06-44CE-B015-7485B12A2D37}"/>
    <cellStyle name="Normal 13 22 2 4" xfId="30266" xr:uid="{5CE4AB7F-75BD-474E-924F-998BA98B2CC9}"/>
    <cellStyle name="Normal 13 22 2 5" xfId="35750" xr:uid="{3751DB2B-1CA2-402D-BC29-2C72C90F2E7E}"/>
    <cellStyle name="Normal 13 22 3" xfId="11625" xr:uid="{2DAA2D43-A14C-4305-9E12-4B21F8105BBC}"/>
    <cellStyle name="Normal 13 22 4" xfId="16860" xr:uid="{56CEAD3A-4907-4612-A1D9-41B04894813D}"/>
    <cellStyle name="Normal 13 22 5" xfId="19085" xr:uid="{2950FB6E-4226-4DEB-909F-463E5ABC27B6}"/>
    <cellStyle name="Normal 13 22 6" xfId="9331" xr:uid="{E5746873-A5E9-45A4-894C-B0182F8AAE6E}"/>
    <cellStyle name="Normal 13 22 6 2" xfId="20652" xr:uid="{49EC22C4-F250-42BF-B051-C728B985B726}"/>
    <cellStyle name="Normal 13 22 6 2 2" xfId="26208" xr:uid="{74EBD67B-6BBE-43F9-A5F8-E0FA531C119C}"/>
    <cellStyle name="Normal 13 22 6 2 3" xfId="31702" xr:uid="{680900CA-7AAD-4FDC-BE23-25EEF31C5C64}"/>
    <cellStyle name="Normal 13 22 6 2 4" xfId="37186" xr:uid="{A6E211AF-A12E-48D6-A102-03AB18A373BA}"/>
    <cellStyle name="Normal 13 22 6 3" xfId="23479" xr:uid="{35BA2BA5-FB68-4657-AC79-D0ABF8F3AA52}"/>
    <cellStyle name="Normal 13 22 6 4" xfId="28973" xr:uid="{53C6FF08-D061-48AA-AF0C-FC3AB56328C2}"/>
    <cellStyle name="Normal 13 22 6 5" xfId="34457" xr:uid="{52CEFC51-2128-456F-895C-BA7F396F0907}"/>
    <cellStyle name="Normal 13 23" xfId="6268" xr:uid="{D4A07744-D129-4607-8A67-43B9E04BEBA1}"/>
    <cellStyle name="Normal 13 23 2" xfId="14659" xr:uid="{7E0833FB-C1B4-45B2-8B29-668FA74D7D7F}"/>
    <cellStyle name="Normal 13 23 2 2" xfId="21946" xr:uid="{E7B039F5-2DE8-44EC-AC1B-04D86A01DEB8}"/>
    <cellStyle name="Normal 13 23 2 2 2" xfId="27502" xr:uid="{ED8ABE79-AB96-4F43-BA0C-FA65F9049045}"/>
    <cellStyle name="Normal 13 23 2 2 3" xfId="32996" xr:uid="{2D2BCE7C-C4B1-43E9-A69F-08BF99E3981D}"/>
    <cellStyle name="Normal 13 23 2 2 4" xfId="38480" xr:uid="{0ADC5DD4-11A6-417E-B61E-36E540BC922E}"/>
    <cellStyle name="Normal 13 23 2 3" xfId="24773" xr:uid="{C356FD4B-0EC8-49AC-ADE0-6B7D17AF2C20}"/>
    <cellStyle name="Normal 13 23 2 4" xfId="30267" xr:uid="{E7DECB81-809B-4FA5-AFC0-3E6C85EED330}"/>
    <cellStyle name="Normal 13 23 2 5" xfId="35751" xr:uid="{105248FC-B9F5-4C00-B3CE-A325C5766B0F}"/>
    <cellStyle name="Normal 13 23 3" xfId="11626" xr:uid="{79A3E48B-9999-4E04-9F61-DBDFEB34BD7D}"/>
    <cellStyle name="Normal 13 23 4" xfId="16861" xr:uid="{DF2AA02B-E5A7-4126-A13A-B8E8C8BBB7A0}"/>
    <cellStyle name="Normal 13 23 5" xfId="19086" xr:uid="{F5C4D816-197A-4A92-B057-42658F9B40F9}"/>
    <cellStyle name="Normal 13 23 6" xfId="9332" xr:uid="{BE4D175A-9A11-4EBF-81B6-95DEAAC95A4F}"/>
    <cellStyle name="Normal 13 23 6 2" xfId="20653" xr:uid="{BA8C3958-0330-4079-B569-06A26ADB2447}"/>
    <cellStyle name="Normal 13 23 6 2 2" xfId="26209" xr:uid="{0E060784-4FF4-4C93-A40E-FEFDAA6E96AA}"/>
    <cellStyle name="Normal 13 23 6 2 3" xfId="31703" xr:uid="{B6810BA2-4D5C-4B64-9B75-687D04CBFDF7}"/>
    <cellStyle name="Normal 13 23 6 2 4" xfId="37187" xr:uid="{15C919F4-D660-446E-8F92-4F9DE2173796}"/>
    <cellStyle name="Normal 13 23 6 3" xfId="23480" xr:uid="{55BF6B01-2F65-45CC-AA27-645BC88079C2}"/>
    <cellStyle name="Normal 13 23 6 4" xfId="28974" xr:uid="{0DFE8EA0-AA74-426F-8493-96369EA116E3}"/>
    <cellStyle name="Normal 13 23 6 5" xfId="34458" xr:uid="{0058B91B-2869-42F4-8D4E-56FB9F612AE0}"/>
    <cellStyle name="Normal 13 24" xfId="6269" xr:uid="{2CC4AF20-3190-4CA4-9589-03D8C17A233A}"/>
    <cellStyle name="Normal 13 24 2" xfId="14660" xr:uid="{14206629-8A3D-465D-A683-2B521D58D531}"/>
    <cellStyle name="Normal 13 24 2 2" xfId="21947" xr:uid="{BFFAA8DE-032A-488F-BE04-4B0C5F1AC4A1}"/>
    <cellStyle name="Normal 13 24 2 2 2" xfId="27503" xr:uid="{54843962-AE57-48BC-8E2E-C865FED39BED}"/>
    <cellStyle name="Normal 13 24 2 2 3" xfId="32997" xr:uid="{831B483D-1D37-475C-A51F-F342F3411040}"/>
    <cellStyle name="Normal 13 24 2 2 4" xfId="38481" xr:uid="{ACD6BF0D-EFD0-47B3-A82A-9E87CA60F835}"/>
    <cellStyle name="Normal 13 24 2 3" xfId="24774" xr:uid="{3F2C9040-4E67-4109-8842-BFF40F3D5647}"/>
    <cellStyle name="Normal 13 24 2 4" xfId="30268" xr:uid="{682F9097-4A76-4B2A-A14C-C16A8EEA00F6}"/>
    <cellStyle name="Normal 13 24 2 5" xfId="35752" xr:uid="{C5D6AC46-1442-460A-9350-572D96F9E5C5}"/>
    <cellStyle name="Normal 13 24 3" xfId="11627" xr:uid="{93C82C17-E504-40DC-8F89-EAAA25F61590}"/>
    <cellStyle name="Normal 13 24 4" xfId="16862" xr:uid="{5E20B472-3BFA-4D9F-A4FB-5C3500C4E3D9}"/>
    <cellStyle name="Normal 13 24 5" xfId="19087" xr:uid="{C323E09B-DCD2-4646-B747-308F6861531B}"/>
    <cellStyle name="Normal 13 24 6" xfId="9333" xr:uid="{47EAF114-43DE-4942-AAF1-85ED29B8F099}"/>
    <cellStyle name="Normal 13 24 6 2" xfId="20654" xr:uid="{DEA350BB-7A5C-4B20-9197-F7BD85B3E918}"/>
    <cellStyle name="Normal 13 24 6 2 2" xfId="26210" xr:uid="{15D1085D-EA6A-4E1A-B36F-C57989667FB4}"/>
    <cellStyle name="Normal 13 24 6 2 3" xfId="31704" xr:uid="{629CBC07-C1B9-4E8B-A955-FE605248CFDF}"/>
    <cellStyle name="Normal 13 24 6 2 4" xfId="37188" xr:uid="{7DA6E920-C70B-41C2-B663-2BAFD5A29B21}"/>
    <cellStyle name="Normal 13 24 6 3" xfId="23481" xr:uid="{1B29E6C1-D282-489B-8754-38F15ABCF2A8}"/>
    <cellStyle name="Normal 13 24 6 4" xfId="28975" xr:uid="{56257976-855C-47C7-93F3-E8D94E9F4B7B}"/>
    <cellStyle name="Normal 13 24 6 5" xfId="34459" xr:uid="{141183E5-1281-4182-9743-0A249409E33C}"/>
    <cellStyle name="Normal 13 25" xfId="6270" xr:uid="{5F7474E4-3F13-4F3E-A582-F8160B3E75C7}"/>
    <cellStyle name="Normal 13 25 2" xfId="14661" xr:uid="{F7A8CAED-81FE-4AB7-93DB-BED879ABE41F}"/>
    <cellStyle name="Normal 13 25 2 2" xfId="21948" xr:uid="{82545FDB-7FB3-4A3E-A277-4191AFDA9A29}"/>
    <cellStyle name="Normal 13 25 2 2 2" xfId="27504" xr:uid="{EBBF1BFA-B6D0-40C2-A97E-91976FA0B0E1}"/>
    <cellStyle name="Normal 13 25 2 2 3" xfId="32998" xr:uid="{6E931F4A-E635-4121-BB02-360A17416110}"/>
    <cellStyle name="Normal 13 25 2 2 4" xfId="38482" xr:uid="{87245397-CF80-4F14-AB44-03BF1B00EE4F}"/>
    <cellStyle name="Normal 13 25 2 3" xfId="24775" xr:uid="{EE3BEE23-EEC9-426F-93DB-D149197CB71C}"/>
    <cellStyle name="Normal 13 25 2 4" xfId="30269" xr:uid="{F8D49B4E-AC7B-4B60-967B-4E49DCF430A6}"/>
    <cellStyle name="Normal 13 25 2 5" xfId="35753" xr:uid="{92840E32-17CE-4ED9-A36D-8EBE331B939A}"/>
    <cellStyle name="Normal 13 25 3" xfId="11628" xr:uid="{9E249972-89E3-4EE2-B270-3404270F1B67}"/>
    <cellStyle name="Normal 13 25 4" xfId="16863" xr:uid="{911A7F1A-3EC3-43E9-8D54-445F658CC73B}"/>
    <cellStyle name="Normal 13 25 5" xfId="19088" xr:uid="{99158309-490C-4A06-BC64-BBDC24CD9795}"/>
    <cellStyle name="Normal 13 25 6" xfId="9334" xr:uid="{23A038E8-A99A-4316-9BDF-A4B56832E41A}"/>
    <cellStyle name="Normal 13 25 6 2" xfId="20655" xr:uid="{9BB2E369-4BA8-403D-A562-084900477E5A}"/>
    <cellStyle name="Normal 13 25 6 2 2" xfId="26211" xr:uid="{1678B9F4-28E9-4FF4-B5B0-E5A9EE32E510}"/>
    <cellStyle name="Normal 13 25 6 2 3" xfId="31705" xr:uid="{6C8647B2-F0D9-411F-9053-189DC3F894F6}"/>
    <cellStyle name="Normal 13 25 6 2 4" xfId="37189" xr:uid="{1C7008ED-F666-4965-850B-A44B210B62F0}"/>
    <cellStyle name="Normal 13 25 6 3" xfId="23482" xr:uid="{6E73482A-8FBC-49E6-9384-6D139E0FAD39}"/>
    <cellStyle name="Normal 13 25 6 4" xfId="28976" xr:uid="{32F6D6B6-A2F9-459C-A74C-6011E58A699E}"/>
    <cellStyle name="Normal 13 25 6 5" xfId="34460" xr:uid="{A80E7DE1-1E16-42E8-926E-3F7B966DDB21}"/>
    <cellStyle name="Normal 13 26" xfId="6271" xr:uid="{89545666-B1B2-481F-A0DE-B29744D2D66E}"/>
    <cellStyle name="Normal 13 26 2" xfId="14662" xr:uid="{A341153E-6854-45D7-9252-C849DAA8171F}"/>
    <cellStyle name="Normal 13 26 2 2" xfId="21949" xr:uid="{CB585363-EA15-481A-A6CA-A8E6D4FAC0E9}"/>
    <cellStyle name="Normal 13 26 2 2 2" xfId="27505" xr:uid="{051953D0-8670-43FE-A2D1-209B8AF10B5E}"/>
    <cellStyle name="Normal 13 26 2 2 3" xfId="32999" xr:uid="{F98B7B06-9F7D-423E-BF64-1242E37B8028}"/>
    <cellStyle name="Normal 13 26 2 2 4" xfId="38483" xr:uid="{3FD3FFB0-AE43-406C-A61B-4D7472CA58FD}"/>
    <cellStyle name="Normal 13 26 2 3" xfId="24776" xr:uid="{298577B7-B308-4807-9EB3-F81DD2EB6005}"/>
    <cellStyle name="Normal 13 26 2 4" xfId="30270" xr:uid="{8FC2FA9A-254D-4634-8E48-666044FA094A}"/>
    <cellStyle name="Normal 13 26 2 5" xfId="35754" xr:uid="{BAD398D8-EB00-4A03-9603-AF594C87285F}"/>
    <cellStyle name="Normal 13 26 3" xfId="11629" xr:uid="{7B807272-FE9A-4B5C-BB67-3BAD928ADF0D}"/>
    <cellStyle name="Normal 13 26 4" xfId="16864" xr:uid="{279F3C54-2114-4C2C-ADAB-63CB5C557499}"/>
    <cellStyle name="Normal 13 26 5" xfId="19089" xr:uid="{F809B86F-F33C-4939-BD6E-7AAF009BC865}"/>
    <cellStyle name="Normal 13 26 6" xfId="9335" xr:uid="{CCFAFAE3-D7C9-428A-80BD-ABB25A5F9D3E}"/>
    <cellStyle name="Normal 13 26 6 2" xfId="20656" xr:uid="{E875EF5E-81AB-47C8-98AE-BE297560D638}"/>
    <cellStyle name="Normal 13 26 6 2 2" xfId="26212" xr:uid="{A33A935E-A2CC-449C-B001-42AD0F1C9561}"/>
    <cellStyle name="Normal 13 26 6 2 3" xfId="31706" xr:uid="{4D650B69-1DA3-4A49-B017-1783ABBCC933}"/>
    <cellStyle name="Normal 13 26 6 2 4" xfId="37190" xr:uid="{6FBA68F1-1144-42F8-91AB-1BEF0CFF0CC6}"/>
    <cellStyle name="Normal 13 26 6 3" xfId="23483" xr:uid="{A717DBE2-3C15-4C0F-B8D0-61A11344B304}"/>
    <cellStyle name="Normal 13 26 6 4" xfId="28977" xr:uid="{07860917-6403-4561-AD3F-435ED5108FF7}"/>
    <cellStyle name="Normal 13 26 6 5" xfId="34461" xr:uid="{CF626F81-B8C8-4154-B088-3C4D943E8A3F}"/>
    <cellStyle name="Normal 13 27" xfId="6272" xr:uid="{7320FF4E-CE07-479B-99B8-D8080FEC1216}"/>
    <cellStyle name="Normal 13 27 2" xfId="14663" xr:uid="{8F5B3895-7C52-45AF-9AB5-63685AC38746}"/>
    <cellStyle name="Normal 13 27 2 2" xfId="21950" xr:uid="{2C36F8F3-DDDB-4DE0-868F-6342872A3B12}"/>
    <cellStyle name="Normal 13 27 2 2 2" xfId="27506" xr:uid="{514FBBD8-AE59-4E61-BC79-B2D264575F96}"/>
    <cellStyle name="Normal 13 27 2 2 3" xfId="33000" xr:uid="{E986142B-EC9E-4FAE-9F00-60AFE3C6F964}"/>
    <cellStyle name="Normal 13 27 2 2 4" xfId="38484" xr:uid="{89B739C9-7F9B-4F9D-8989-F564CB5F8904}"/>
    <cellStyle name="Normal 13 27 2 3" xfId="24777" xr:uid="{F82EC41A-3AAB-4839-8157-74BBEC16AB86}"/>
    <cellStyle name="Normal 13 27 2 4" xfId="30271" xr:uid="{9D8FA1AE-8D98-40B0-8FF5-AF0A2145E5F4}"/>
    <cellStyle name="Normal 13 27 2 5" xfId="35755" xr:uid="{C4CACB58-7C29-4A88-913C-F87526D65DAE}"/>
    <cellStyle name="Normal 13 27 3" xfId="11630" xr:uid="{6269911F-3B46-41F5-88CC-04762FC4675C}"/>
    <cellStyle name="Normal 13 27 4" xfId="16865" xr:uid="{EA14F810-4420-4370-84A6-FA4B282E28AF}"/>
    <cellStyle name="Normal 13 27 5" xfId="19090" xr:uid="{D2B70EE3-D7BA-4E92-83C7-A11670FA9225}"/>
    <cellStyle name="Normal 13 27 6" xfId="9336" xr:uid="{2DA998A9-6659-4EDC-8DB0-7B4648A612D8}"/>
    <cellStyle name="Normal 13 27 6 2" xfId="20657" xr:uid="{1B2E686C-1686-413D-8945-B14876F78C3E}"/>
    <cellStyle name="Normal 13 27 6 2 2" xfId="26213" xr:uid="{AE7A8BE3-ACC0-47A8-ADD0-AD60FF86FAD8}"/>
    <cellStyle name="Normal 13 27 6 2 3" xfId="31707" xr:uid="{CC900BC9-4802-44DC-9888-DFC0EA4E0BEE}"/>
    <cellStyle name="Normal 13 27 6 2 4" xfId="37191" xr:uid="{F4A90FAC-DC11-4332-989A-4DE4ECCD944D}"/>
    <cellStyle name="Normal 13 27 6 3" xfId="23484" xr:uid="{93D5FA18-B21E-445F-AB2D-FA29E5B64850}"/>
    <cellStyle name="Normal 13 27 6 4" xfId="28978" xr:uid="{F7A5762B-24B1-4CA5-BB49-D20B479BBB48}"/>
    <cellStyle name="Normal 13 27 6 5" xfId="34462" xr:uid="{83DD2F9A-4E5A-4225-B7E3-A134545E3525}"/>
    <cellStyle name="Normal 13 28" xfId="6273" xr:uid="{7703D6B8-E0D8-418B-B2B9-2A751D756949}"/>
    <cellStyle name="Normal 13 28 2" xfId="14664" xr:uid="{DFD9E66B-B52F-44FF-949B-023F6DD072B7}"/>
    <cellStyle name="Normal 13 28 2 2" xfId="21951" xr:uid="{A8C5966E-95AF-4A77-9EFC-8E4EEE4E2BA5}"/>
    <cellStyle name="Normal 13 28 2 2 2" xfId="27507" xr:uid="{9A8DC7AF-94C8-43C4-8E2C-D651EB7CA424}"/>
    <cellStyle name="Normal 13 28 2 2 3" xfId="33001" xr:uid="{7498CAAB-B090-49B1-B800-88F86C01D3E6}"/>
    <cellStyle name="Normal 13 28 2 2 4" xfId="38485" xr:uid="{681A67B5-1DA1-4465-9CDB-24F90A772DBF}"/>
    <cellStyle name="Normal 13 28 2 3" xfId="24778" xr:uid="{0E4F6E27-0FB7-4763-B5C4-5D28DDD01D52}"/>
    <cellStyle name="Normal 13 28 2 4" xfId="30272" xr:uid="{8C17DB3A-FFDF-48F1-A127-9B12EA5EC6C4}"/>
    <cellStyle name="Normal 13 28 2 5" xfId="35756" xr:uid="{56C58EE1-E654-4640-A13D-042C7F6B6B5D}"/>
    <cellStyle name="Normal 13 28 3" xfId="11631" xr:uid="{C7C44D5B-13D9-4DF9-99A9-51433EC0AB66}"/>
    <cellStyle name="Normal 13 28 4" xfId="16866" xr:uid="{47D628F7-1F0C-4E6F-93E2-3820518EC69E}"/>
    <cellStyle name="Normal 13 28 5" xfId="19091" xr:uid="{4B97250F-D9EF-48C0-A1E8-6AD5307C0DB8}"/>
    <cellStyle name="Normal 13 28 6" xfId="9337" xr:uid="{F60DE50C-5012-4023-BFCD-FCE62F2FADFC}"/>
    <cellStyle name="Normal 13 28 6 2" xfId="20658" xr:uid="{04E150D6-9E41-4F75-B089-49809B4E2EEF}"/>
    <cellStyle name="Normal 13 28 6 2 2" xfId="26214" xr:uid="{AD4BB961-B152-4C72-B382-5A0D603B7DAF}"/>
    <cellStyle name="Normal 13 28 6 2 3" xfId="31708" xr:uid="{9A76A374-88DF-4CD7-AD40-9AEE1BFD0C35}"/>
    <cellStyle name="Normal 13 28 6 2 4" xfId="37192" xr:uid="{0D11218A-382F-41A9-A96C-B2AC84FAB0E1}"/>
    <cellStyle name="Normal 13 28 6 3" xfId="23485" xr:uid="{423A6B5D-B976-4071-9C2C-07D733650842}"/>
    <cellStyle name="Normal 13 28 6 4" xfId="28979" xr:uid="{A50BBD07-1A42-4F46-A258-BA1FABFDF8EB}"/>
    <cellStyle name="Normal 13 28 6 5" xfId="34463" xr:uid="{87FA0E29-83BC-43F7-966E-58D3C735B8D1}"/>
    <cellStyle name="Normal 13 29" xfId="6274" xr:uid="{CB4F14A8-AD88-4C2E-84F8-D8A28DF45602}"/>
    <cellStyle name="Normal 13 29 2" xfId="14665" xr:uid="{525C4874-516F-4CEC-BF9F-B2B1CA0B4FC8}"/>
    <cellStyle name="Normal 13 29 2 2" xfId="21952" xr:uid="{A1C6C488-7D1E-4A7D-9187-ECCF3E77D092}"/>
    <cellStyle name="Normal 13 29 2 2 2" xfId="27508" xr:uid="{7AEAC38A-C4A6-42BA-B682-FA526F62EFB9}"/>
    <cellStyle name="Normal 13 29 2 2 3" xfId="33002" xr:uid="{CD25BC39-4315-4BDE-A7F0-6339A49825D1}"/>
    <cellStyle name="Normal 13 29 2 2 4" xfId="38486" xr:uid="{742DCA14-0CFB-458C-869F-4D8D294BF9EB}"/>
    <cellStyle name="Normal 13 29 2 3" xfId="24779" xr:uid="{26E1E7D7-35F6-4AB7-AA2B-3CA791B4136C}"/>
    <cellStyle name="Normal 13 29 2 4" xfId="30273" xr:uid="{9A7AA048-78E4-4A55-ADD5-FBB20AAE5DB7}"/>
    <cellStyle name="Normal 13 29 2 5" xfId="35757" xr:uid="{551857E7-276E-44E7-80CD-9172EAC25226}"/>
    <cellStyle name="Normal 13 29 3" xfId="11632" xr:uid="{4343B26C-A718-4166-887F-A33E0FA6D782}"/>
    <cellStyle name="Normal 13 29 4" xfId="16867" xr:uid="{FC83E77B-3A1A-4F66-854D-AAC24046794B}"/>
    <cellStyle name="Normal 13 29 5" xfId="19092" xr:uid="{1E9A77C2-B60B-498C-BB9C-FC935066D6C3}"/>
    <cellStyle name="Normal 13 29 6" xfId="9338" xr:uid="{A78B3FAF-AB87-4746-B298-0BD92847BA17}"/>
    <cellStyle name="Normal 13 29 6 2" xfId="20659" xr:uid="{BB91B67D-0907-49E6-AA83-87F65C785320}"/>
    <cellStyle name="Normal 13 29 6 2 2" xfId="26215" xr:uid="{14B0AD97-EC6D-4A0A-A2F9-D3C4A42D8069}"/>
    <cellStyle name="Normal 13 29 6 2 3" xfId="31709" xr:uid="{6173789D-E561-4FF1-B348-0FC444561739}"/>
    <cellStyle name="Normal 13 29 6 2 4" xfId="37193" xr:uid="{3C18A4F2-E711-4036-89F7-CB2319F20D41}"/>
    <cellStyle name="Normal 13 29 6 3" xfId="23486" xr:uid="{71562659-F5CA-4FEC-8D06-351C8E51FB97}"/>
    <cellStyle name="Normal 13 29 6 4" xfId="28980" xr:uid="{4AACDFA2-0509-47C5-B8BA-9A48F90D905B}"/>
    <cellStyle name="Normal 13 29 6 5" xfId="34464" xr:uid="{90AC2866-463C-4045-A294-F7C53144847F}"/>
    <cellStyle name="Normal 13 3" xfId="6275" xr:uid="{C347C4D0-3DEC-4B10-8F7A-F281ED4C61FB}"/>
    <cellStyle name="Normal 13 3 2" xfId="14666" xr:uid="{997835A8-7263-430D-9870-556365344E79}"/>
    <cellStyle name="Normal 13 3 2 2" xfId="21953" xr:uid="{9C7BE505-01F4-41D0-A5F6-F90000B0DFAE}"/>
    <cellStyle name="Normal 13 3 2 2 2" xfId="27509" xr:uid="{FAA36195-8B13-4E10-A845-69AB8B71B75C}"/>
    <cellStyle name="Normal 13 3 2 2 3" xfId="33003" xr:uid="{E4B161D6-E9EF-46DD-8C0D-8544CC0109BD}"/>
    <cellStyle name="Normal 13 3 2 2 4" xfId="38487" xr:uid="{634B01AC-15EF-4713-9EAD-0A88E9E4BB8F}"/>
    <cellStyle name="Normal 13 3 2 3" xfId="24780" xr:uid="{A60A09AB-C37D-43A6-996F-4278C885E04C}"/>
    <cellStyle name="Normal 13 3 2 4" xfId="30274" xr:uid="{8A3E8B01-BB5E-4274-BC9C-C9D1FA100FB6}"/>
    <cellStyle name="Normal 13 3 2 5" xfId="35758" xr:uid="{CEE23F80-9D2A-41C4-8EB2-D05CFEC6DCA4}"/>
    <cellStyle name="Normal 13 3 3" xfId="11633" xr:uid="{4BF39A6E-D209-42C1-9BF8-844F8D06DA2F}"/>
    <cellStyle name="Normal 13 3 4" xfId="16868" xr:uid="{3274361A-AC08-4F3E-BE24-DC5621187B9F}"/>
    <cellStyle name="Normal 13 3 5" xfId="19093" xr:uid="{F2D5DD40-BABE-4D3C-B8FD-F595387222D3}"/>
    <cellStyle name="Normal 13 3 6" xfId="9339" xr:uid="{35FFB331-2546-41EB-8999-4FE0458C32E1}"/>
    <cellStyle name="Normal 13 3 6 2" xfId="20660" xr:uid="{DCBAE37D-4CBD-4EDE-A1CE-4FD7A994E32C}"/>
    <cellStyle name="Normal 13 3 6 2 2" xfId="26216" xr:uid="{8CD4BD4F-2CB2-4649-B8E0-FB93F4F58A5F}"/>
    <cellStyle name="Normal 13 3 6 2 3" xfId="31710" xr:uid="{2CEC428F-D858-4BE1-A1A8-E0EF0917DE2E}"/>
    <cellStyle name="Normal 13 3 6 2 4" xfId="37194" xr:uid="{DA5235FE-04C5-4882-B810-E9793BC80CD5}"/>
    <cellStyle name="Normal 13 3 6 3" xfId="23487" xr:uid="{E9D95EBF-8557-4C50-8ECA-D531C8955E7C}"/>
    <cellStyle name="Normal 13 3 6 4" xfId="28981" xr:uid="{AF00DFF9-6DA8-463A-8BC6-4803441B72E1}"/>
    <cellStyle name="Normal 13 3 6 5" xfId="34465" xr:uid="{2125132A-FA63-402F-B71F-57258366C9EF}"/>
    <cellStyle name="Normal 13 30" xfId="6276" xr:uid="{FA3B55E4-DFFF-453C-AA75-F142A5F6F928}"/>
    <cellStyle name="Normal 13 30 2" xfId="14667" xr:uid="{AED9A965-B2C4-45AC-8357-DE3AFEA6DBA3}"/>
    <cellStyle name="Normal 13 30 2 2" xfId="21954" xr:uid="{16534492-19F9-4C1F-8FE1-D61892099591}"/>
    <cellStyle name="Normal 13 30 2 2 2" xfId="27510" xr:uid="{79732616-D27B-4F01-B58F-F98F37CDFC80}"/>
    <cellStyle name="Normal 13 30 2 2 3" xfId="33004" xr:uid="{B881CBDB-F575-42A4-816E-4CDEB74CB20E}"/>
    <cellStyle name="Normal 13 30 2 2 4" xfId="38488" xr:uid="{85DAE9AB-6162-4E32-8C57-5E7BDE9212C6}"/>
    <cellStyle name="Normal 13 30 2 3" xfId="24781" xr:uid="{BABE221A-9584-4C08-86AA-1A689052B463}"/>
    <cellStyle name="Normal 13 30 2 4" xfId="30275" xr:uid="{43940129-1CBB-47C7-85C0-242ACF289E08}"/>
    <cellStyle name="Normal 13 30 2 5" xfId="35759" xr:uid="{AA20BC8F-597C-4D7D-85E9-5B16C0417E47}"/>
    <cellStyle name="Normal 13 30 3" xfId="11634" xr:uid="{0C7606BD-6FDA-4C68-892C-26A2137C72CC}"/>
    <cellStyle name="Normal 13 30 4" xfId="16869" xr:uid="{E7C62FC2-081A-4E33-930E-46087B6003AE}"/>
    <cellStyle name="Normal 13 30 5" xfId="19094" xr:uid="{3C6A9DB7-3AFD-4C8B-82BB-E0C565939C2F}"/>
    <cellStyle name="Normal 13 30 6" xfId="9340" xr:uid="{90B0C522-0FF9-4D46-B082-3C7CBF2C5E90}"/>
    <cellStyle name="Normal 13 30 6 2" xfId="20661" xr:uid="{FD8B4290-BCEE-47F8-B6DD-DD9E0468385B}"/>
    <cellStyle name="Normal 13 30 6 2 2" xfId="26217" xr:uid="{0DF0459F-846E-4315-A334-9B90AD29F850}"/>
    <cellStyle name="Normal 13 30 6 2 3" xfId="31711" xr:uid="{FF3C80DB-2FFC-411D-91BC-04C5C857D012}"/>
    <cellStyle name="Normal 13 30 6 2 4" xfId="37195" xr:uid="{30DD95A5-52F3-4552-8F26-7728C5848926}"/>
    <cellStyle name="Normal 13 30 6 3" xfId="23488" xr:uid="{DF22C576-DE06-4785-B40F-392BA88B16DC}"/>
    <cellStyle name="Normal 13 30 6 4" xfId="28982" xr:uid="{38684805-00CC-4365-8EB3-DE527133D795}"/>
    <cellStyle name="Normal 13 30 6 5" xfId="34466" xr:uid="{D4A07E93-ADCA-4F76-9E54-7FBECBC958A6}"/>
    <cellStyle name="Normal 13 31" xfId="6277" xr:uid="{2D211EE7-6C15-448D-9FA4-7A4971B9B8A3}"/>
    <cellStyle name="Normal 13 31 2" xfId="14668" xr:uid="{97F087D2-D5B0-4811-BA45-7D60B147F9E1}"/>
    <cellStyle name="Normal 13 31 2 2" xfId="21955" xr:uid="{E83D9E8B-E2E9-4779-86B7-4D0109EF0BFB}"/>
    <cellStyle name="Normal 13 31 2 2 2" xfId="27511" xr:uid="{1E283254-30EE-49DF-BBED-5E7DDCCD76F8}"/>
    <cellStyle name="Normal 13 31 2 2 3" xfId="33005" xr:uid="{EEBCF41F-0C8C-4E04-82C6-3D92E7F93528}"/>
    <cellStyle name="Normal 13 31 2 2 4" xfId="38489" xr:uid="{0ECD2B31-9220-4182-885F-17175393B3D5}"/>
    <cellStyle name="Normal 13 31 2 3" xfId="24782" xr:uid="{08F56DEA-2119-47A8-B26E-4C28B486BF0E}"/>
    <cellStyle name="Normal 13 31 2 4" xfId="30276" xr:uid="{30B53A99-379C-4E5A-8765-279379C083AE}"/>
    <cellStyle name="Normal 13 31 2 5" xfId="35760" xr:uid="{2259B09C-CF9F-43D0-ABC7-DCC59E786223}"/>
    <cellStyle name="Normal 13 31 3" xfId="11635" xr:uid="{404A80C3-3160-4906-A39A-A37254B1F8F4}"/>
    <cellStyle name="Normal 13 31 4" xfId="16870" xr:uid="{E118202C-BA34-4DEA-9672-E7CC92CC6EC5}"/>
    <cellStyle name="Normal 13 31 5" xfId="19095" xr:uid="{166410AB-D4CF-4912-B08A-675BD41E22B2}"/>
    <cellStyle name="Normal 13 31 6" xfId="9341" xr:uid="{1A156FA5-D032-4A24-8A25-93C484BB52F6}"/>
    <cellStyle name="Normal 13 31 6 2" xfId="20662" xr:uid="{03B5EB4E-DFD3-44A6-91B5-8361CAB56C10}"/>
    <cellStyle name="Normal 13 31 6 2 2" xfId="26218" xr:uid="{3B0FB5E5-91AD-447F-9FCD-2014A853AE17}"/>
    <cellStyle name="Normal 13 31 6 2 3" xfId="31712" xr:uid="{487CF262-D488-49E3-902C-CE474173529E}"/>
    <cellStyle name="Normal 13 31 6 2 4" xfId="37196" xr:uid="{335C23E5-E1F3-4816-BAB4-D87F9CCB5E12}"/>
    <cellStyle name="Normal 13 31 6 3" xfId="23489" xr:uid="{D85D15DD-BAA4-4209-AD34-1B27C0F42675}"/>
    <cellStyle name="Normal 13 31 6 4" xfId="28983" xr:uid="{7560C2EF-30C6-42DF-BC2B-3C80F58B56BD}"/>
    <cellStyle name="Normal 13 31 6 5" xfId="34467" xr:uid="{36DFAFB7-14E3-478B-886F-7BE86ABECA9D}"/>
    <cellStyle name="Normal 13 32" xfId="6278" xr:uid="{B4F8EC74-3641-4F16-A0BA-62A9BC82D01B}"/>
    <cellStyle name="Normal 13 32 2" xfId="14669" xr:uid="{15A3BF3E-28B7-4E43-A5C7-DC5889823D51}"/>
    <cellStyle name="Normal 13 32 2 2" xfId="21956" xr:uid="{272132CA-4230-4BD4-9454-91B3DD51DED0}"/>
    <cellStyle name="Normal 13 32 2 2 2" xfId="27512" xr:uid="{7A3718BD-0FF1-487C-817C-1E69C24879FC}"/>
    <cellStyle name="Normal 13 32 2 2 3" xfId="33006" xr:uid="{EDA78FAC-2FA9-446E-A9E2-DD2DA4661C11}"/>
    <cellStyle name="Normal 13 32 2 2 4" xfId="38490" xr:uid="{34FD9279-C995-48AC-BE09-DF6C3525A165}"/>
    <cellStyle name="Normal 13 32 2 3" xfId="24783" xr:uid="{26E32BF8-FD62-49AE-859B-2A3E37D8E5E6}"/>
    <cellStyle name="Normal 13 32 2 4" xfId="30277" xr:uid="{535CDBFC-EFF9-4F9E-B484-43C19D3B09AF}"/>
    <cellStyle name="Normal 13 32 2 5" xfId="35761" xr:uid="{DDDF8308-849C-436B-90D9-559B32653FE8}"/>
    <cellStyle name="Normal 13 32 3" xfId="11636" xr:uid="{54D7F74A-85D8-42CE-A289-5ADE69551AB2}"/>
    <cellStyle name="Normal 13 32 4" xfId="16871" xr:uid="{49484398-EC82-4839-B891-DA5F3565B7E8}"/>
    <cellStyle name="Normal 13 32 5" xfId="19096" xr:uid="{387CA545-B332-498E-A3C6-E4E2970835A3}"/>
    <cellStyle name="Normal 13 32 6" xfId="9342" xr:uid="{4CAA72A2-BF9D-464B-B86F-4C8C14F2883C}"/>
    <cellStyle name="Normal 13 32 6 2" xfId="20663" xr:uid="{3B7FE642-A18D-4A5F-8035-AF2B3301D9DE}"/>
    <cellStyle name="Normal 13 32 6 2 2" xfId="26219" xr:uid="{B1B3AC4A-3E31-420E-88E7-FA87ACAB2673}"/>
    <cellStyle name="Normal 13 32 6 2 3" xfId="31713" xr:uid="{17801BC0-09F9-4FBD-B9AF-E7570E642F29}"/>
    <cellStyle name="Normal 13 32 6 2 4" xfId="37197" xr:uid="{DC551FF0-8C93-4CE8-9F6E-F22315E5C6E7}"/>
    <cellStyle name="Normal 13 32 6 3" xfId="23490" xr:uid="{84010715-6A66-40A9-88B2-C90A1C71038B}"/>
    <cellStyle name="Normal 13 32 6 4" xfId="28984" xr:uid="{7E24F71C-22AA-403E-8F4D-CC7E8C921910}"/>
    <cellStyle name="Normal 13 32 6 5" xfId="34468" xr:uid="{54733AB6-4DD6-45EF-A010-1BA953EBA7FA}"/>
    <cellStyle name="Normal 13 33" xfId="6279" xr:uid="{B451A7FD-2C16-4D22-9000-9A07157EE54E}"/>
    <cellStyle name="Normal 13 33 2" xfId="14670" xr:uid="{43419140-DC6F-40A0-A27A-FB79CF68443F}"/>
    <cellStyle name="Normal 13 33 2 2" xfId="21957" xr:uid="{0388F4EC-3B65-4E46-BB78-6F1686B3D85C}"/>
    <cellStyle name="Normal 13 33 2 2 2" xfId="27513" xr:uid="{E2291791-66C4-4F91-A5E9-062848DC0FFE}"/>
    <cellStyle name="Normal 13 33 2 2 3" xfId="33007" xr:uid="{B700ADB9-65D2-45BD-B681-8B92BA9ABCB2}"/>
    <cellStyle name="Normal 13 33 2 2 4" xfId="38491" xr:uid="{8AD0CA99-BC18-44C5-918B-45389EAF2F60}"/>
    <cellStyle name="Normal 13 33 2 3" xfId="24784" xr:uid="{52A4754A-1F84-486E-AD43-B1AADFAAA19E}"/>
    <cellStyle name="Normal 13 33 2 4" xfId="30278" xr:uid="{4F2D0F25-A714-48FE-81BC-F3B46FEE307A}"/>
    <cellStyle name="Normal 13 33 2 5" xfId="35762" xr:uid="{728FAAD9-8F5B-4411-8CED-615E8C72B2CB}"/>
    <cellStyle name="Normal 13 33 3" xfId="11637" xr:uid="{EFF2A006-9F4E-45C7-98C2-1C420015C811}"/>
    <cellStyle name="Normal 13 33 4" xfId="16872" xr:uid="{E6A6206D-DADC-4EDA-A905-404741E127DB}"/>
    <cellStyle name="Normal 13 33 5" xfId="19097" xr:uid="{4D8FCCC2-2446-4068-9563-A10CEA90ADF6}"/>
    <cellStyle name="Normal 13 33 6" xfId="9343" xr:uid="{F2498151-02BE-4DB0-AD53-99923D625078}"/>
    <cellStyle name="Normal 13 33 6 2" xfId="20664" xr:uid="{D8921D0A-5E8F-40DE-9031-4BC8572CE744}"/>
    <cellStyle name="Normal 13 33 6 2 2" xfId="26220" xr:uid="{EAA1A4BD-6C7B-4E76-9FE7-E5800CFA2487}"/>
    <cellStyle name="Normal 13 33 6 2 3" xfId="31714" xr:uid="{C5B42A3B-50A4-4284-A812-098CD9349189}"/>
    <cellStyle name="Normal 13 33 6 2 4" xfId="37198" xr:uid="{9A6A93DE-A2B1-4C56-ABE4-61C71D9FD7B6}"/>
    <cellStyle name="Normal 13 33 6 3" xfId="23491" xr:uid="{7E762610-B18E-42BE-B329-BC2F8F13E489}"/>
    <cellStyle name="Normal 13 33 6 4" xfId="28985" xr:uid="{6F570B10-8DA7-4A68-9EA9-0A887704E7F5}"/>
    <cellStyle name="Normal 13 33 6 5" xfId="34469" xr:uid="{AA73559E-75F0-4F15-B127-4DE5A6A715BA}"/>
    <cellStyle name="Normal 13 34" xfId="6280" xr:uid="{DFE64E65-43D5-4A3F-9A20-99493131EB04}"/>
    <cellStyle name="Normal 13 34 2" xfId="14671" xr:uid="{C67A4CE8-138A-4D38-AB94-BBD9FE5F6F19}"/>
    <cellStyle name="Normal 13 34 2 2" xfId="21958" xr:uid="{21B21CE5-BD1C-44EF-B189-AA6126E8FB70}"/>
    <cellStyle name="Normal 13 34 2 2 2" xfId="27514" xr:uid="{94F35663-DD8B-4118-A598-71CBDBE7E56B}"/>
    <cellStyle name="Normal 13 34 2 2 3" xfId="33008" xr:uid="{652C05D8-0EBC-4D8C-9C01-409C40404B0D}"/>
    <cellStyle name="Normal 13 34 2 2 4" xfId="38492" xr:uid="{9A36ACD2-444F-43FF-B73D-485C038B23C1}"/>
    <cellStyle name="Normal 13 34 2 3" xfId="24785" xr:uid="{60AC3A33-309F-40F2-A095-1FA1E2187C27}"/>
    <cellStyle name="Normal 13 34 2 4" xfId="30279" xr:uid="{FB822231-172E-49BA-ABE0-74CD7BCF7F63}"/>
    <cellStyle name="Normal 13 34 2 5" xfId="35763" xr:uid="{5E979F25-DD64-4D28-AC89-90BB9B0339A2}"/>
    <cellStyle name="Normal 13 34 3" xfId="11638" xr:uid="{9EEA74C8-6746-4146-A483-40E2B976C1DC}"/>
    <cellStyle name="Normal 13 34 4" xfId="16873" xr:uid="{7C1F572C-CC01-45E2-8509-4D67E97318ED}"/>
    <cellStyle name="Normal 13 34 5" xfId="19098" xr:uid="{3874D029-B398-4DE2-B3B8-366573A58F99}"/>
    <cellStyle name="Normal 13 34 6" xfId="9344" xr:uid="{BDD8689D-3E06-4D1D-ABC4-DB9275A4B176}"/>
    <cellStyle name="Normal 13 34 6 2" xfId="20665" xr:uid="{5916C4E2-DF6A-4275-9EAE-A051ED607A11}"/>
    <cellStyle name="Normal 13 34 6 2 2" xfId="26221" xr:uid="{C35400D1-AD50-4F46-868F-C9C156500377}"/>
    <cellStyle name="Normal 13 34 6 2 3" xfId="31715" xr:uid="{97E3F613-8762-4186-B0FE-C3DCFDFE23E0}"/>
    <cellStyle name="Normal 13 34 6 2 4" xfId="37199" xr:uid="{6AD1DFC5-B4D0-4740-BDBD-7716AC360AF9}"/>
    <cellStyle name="Normal 13 34 6 3" xfId="23492" xr:uid="{D0329147-D2F8-45DF-A76D-9E56E1BFCD7C}"/>
    <cellStyle name="Normal 13 34 6 4" xfId="28986" xr:uid="{9F748D12-2346-4615-B12B-770AEDB86D90}"/>
    <cellStyle name="Normal 13 34 6 5" xfId="34470" xr:uid="{748E58F0-D3FC-4DFF-87F1-7ADF45C4AD15}"/>
    <cellStyle name="Normal 13 35" xfId="6281" xr:uid="{8F5035C2-A3A7-47B5-99F9-D9B4008F0AF8}"/>
    <cellStyle name="Normal 13 35 2" xfId="14672" xr:uid="{B0510627-5245-42EB-BB1E-A78CB832173C}"/>
    <cellStyle name="Normal 13 35 2 2" xfId="21959" xr:uid="{54830BFA-BCCD-428C-8C7A-0379AE266980}"/>
    <cellStyle name="Normal 13 35 2 2 2" xfId="27515" xr:uid="{E96F7A4E-56C1-4494-9EC0-B44D3003922D}"/>
    <cellStyle name="Normal 13 35 2 2 3" xfId="33009" xr:uid="{D612D694-EC66-4812-948A-C97974E052E7}"/>
    <cellStyle name="Normal 13 35 2 2 4" xfId="38493" xr:uid="{B97F10F6-C22F-429E-AFB8-F2A3C1CBA779}"/>
    <cellStyle name="Normal 13 35 2 3" xfId="24786" xr:uid="{47FD682E-751C-49FB-9513-B0AB4E9B2563}"/>
    <cellStyle name="Normal 13 35 2 4" xfId="30280" xr:uid="{C0D34226-20B9-4892-AE44-1397D3C38433}"/>
    <cellStyle name="Normal 13 35 2 5" xfId="35764" xr:uid="{601329B3-00CC-46EA-BB3A-76C735974221}"/>
    <cellStyle name="Normal 13 35 3" xfId="11639" xr:uid="{8AF42EAD-E4BB-4B07-848B-C61F539CD31F}"/>
    <cellStyle name="Normal 13 35 4" xfId="16874" xr:uid="{804E0925-A34F-450A-80F8-881AE2C2B970}"/>
    <cellStyle name="Normal 13 35 5" xfId="19099" xr:uid="{2D826101-338C-4118-898B-64697B9A07DA}"/>
    <cellStyle name="Normal 13 35 6" xfId="9345" xr:uid="{0F760102-8C30-47C4-B1AD-B74C3AE4116B}"/>
    <cellStyle name="Normal 13 35 6 2" xfId="20666" xr:uid="{1ADB7246-E40F-407B-83D1-D91C34E57542}"/>
    <cellStyle name="Normal 13 35 6 2 2" xfId="26222" xr:uid="{63BE3F63-4794-4E8B-96D9-4D3C7B8F0C54}"/>
    <cellStyle name="Normal 13 35 6 2 3" xfId="31716" xr:uid="{5E061B72-E582-43A7-92D2-1950F0EB2E89}"/>
    <cellStyle name="Normal 13 35 6 2 4" xfId="37200" xr:uid="{CFCB2798-4F61-49D0-AD04-A541ECC90AE1}"/>
    <cellStyle name="Normal 13 35 6 3" xfId="23493" xr:uid="{E6A62229-1804-4B30-A5DE-C5C252AB3A63}"/>
    <cellStyle name="Normal 13 35 6 4" xfId="28987" xr:uid="{274CDBD6-4C78-4DF6-998E-A895B15C3CD7}"/>
    <cellStyle name="Normal 13 35 6 5" xfId="34471" xr:uid="{4B20917A-5CAC-4648-92D3-BF493EA87A2B}"/>
    <cellStyle name="Normal 13 36" xfId="6282" xr:uid="{44CBC9FD-18FE-48F2-8774-C62657E6C215}"/>
    <cellStyle name="Normal 13 36 2" xfId="14673" xr:uid="{38AD4C3C-07D2-418C-BD96-1232F5D66BAC}"/>
    <cellStyle name="Normal 13 36 2 2" xfId="21960" xr:uid="{0B3A2FD3-C541-4B93-90D4-7B5EA7AEAF13}"/>
    <cellStyle name="Normal 13 36 2 2 2" xfId="27516" xr:uid="{F9146B57-0D8E-4537-B96F-220A1198EB27}"/>
    <cellStyle name="Normal 13 36 2 2 3" xfId="33010" xr:uid="{E57DA316-A2DA-4260-B5BB-9EFF36AAAB77}"/>
    <cellStyle name="Normal 13 36 2 2 4" xfId="38494" xr:uid="{A4651FB6-B62F-4BDB-8EA9-E7C8F77D0CAC}"/>
    <cellStyle name="Normal 13 36 2 3" xfId="24787" xr:uid="{15061F4C-5B85-4FF9-BDC0-21703DE77ADE}"/>
    <cellStyle name="Normal 13 36 2 4" xfId="30281" xr:uid="{8EC0A6D1-8CF1-4DD4-8122-9B50F672E4CD}"/>
    <cellStyle name="Normal 13 36 2 5" xfId="35765" xr:uid="{BC26F28C-BE80-4182-A4F4-5DD8C56A9038}"/>
    <cellStyle name="Normal 13 36 3" xfId="11640" xr:uid="{72CDDE72-844C-4257-BD5D-7EB4064DF498}"/>
    <cellStyle name="Normal 13 36 4" xfId="16875" xr:uid="{BAEAEB32-9B9B-4352-AC8B-1E61B21B051E}"/>
    <cellStyle name="Normal 13 36 5" xfId="19100" xr:uid="{DF64012D-6F59-4C89-96FA-E07F8B322689}"/>
    <cellStyle name="Normal 13 36 6" xfId="9346" xr:uid="{A9CBBD6D-B63A-4DF7-AC65-7198B53C061F}"/>
    <cellStyle name="Normal 13 36 6 2" xfId="20667" xr:uid="{8919A53A-E4C5-40C5-9EA9-24D28B364F2B}"/>
    <cellStyle name="Normal 13 36 6 2 2" xfId="26223" xr:uid="{778D9AAE-D8C7-485D-9087-A3CF86FDCD11}"/>
    <cellStyle name="Normal 13 36 6 2 3" xfId="31717" xr:uid="{89E363D0-5691-4B3C-81C1-2A05AC69B7D0}"/>
    <cellStyle name="Normal 13 36 6 2 4" xfId="37201" xr:uid="{3601045A-9E70-4EB2-8911-FF4DD9FA2868}"/>
    <cellStyle name="Normal 13 36 6 3" xfId="23494" xr:uid="{F5EADADF-55AF-4AD1-B3F8-A4D3F17F8FE1}"/>
    <cellStyle name="Normal 13 36 6 4" xfId="28988" xr:uid="{E29D1111-E632-4A0E-ACB3-449B6998E6B2}"/>
    <cellStyle name="Normal 13 36 6 5" xfId="34472" xr:uid="{CB7FBEF9-79C4-43D2-9327-F91B0A8B6C58}"/>
    <cellStyle name="Normal 13 37" xfId="6283" xr:uid="{37C887D6-6935-4CAF-AD2F-4E071E0C9597}"/>
    <cellStyle name="Normal 13 37 2" xfId="14674" xr:uid="{3663EEB4-88B8-4C1E-B140-155FA91A83DC}"/>
    <cellStyle name="Normal 13 37 2 2" xfId="21961" xr:uid="{88B708E6-8FC4-4E1C-B152-6153637C5ABD}"/>
    <cellStyle name="Normal 13 37 2 2 2" xfId="27517" xr:uid="{0481DC18-C27A-438B-9D37-373C2C59F643}"/>
    <cellStyle name="Normal 13 37 2 2 3" xfId="33011" xr:uid="{5EFA25AF-240A-4645-A742-AA707B658CAC}"/>
    <cellStyle name="Normal 13 37 2 2 4" xfId="38495" xr:uid="{52D7423E-6159-4557-89D4-77C092D3BCF6}"/>
    <cellStyle name="Normal 13 37 2 3" xfId="24788" xr:uid="{07852C17-07E9-48EF-A053-D33B7EA01B19}"/>
    <cellStyle name="Normal 13 37 2 4" xfId="30282" xr:uid="{C484204F-491F-4075-BE8A-FAC2CE22AA0C}"/>
    <cellStyle name="Normal 13 37 2 5" xfId="35766" xr:uid="{4FFD1B88-2DF2-443E-8CEE-EBBA3E1552C3}"/>
    <cellStyle name="Normal 13 37 3" xfId="11641" xr:uid="{6F181696-5674-4F20-B25D-EE87F25B5784}"/>
    <cellStyle name="Normal 13 37 4" xfId="16876" xr:uid="{5DA59ECE-73E0-4E64-9B8D-80244E00BB43}"/>
    <cellStyle name="Normal 13 37 5" xfId="19101" xr:uid="{D0151F82-AE12-4821-A851-AD9E2AF964F0}"/>
    <cellStyle name="Normal 13 37 6" xfId="9347" xr:uid="{6988242B-299D-47A6-9263-A623192AD89F}"/>
    <cellStyle name="Normal 13 37 6 2" xfId="20668" xr:uid="{B1C6EFCD-7B4A-44FA-BEA7-BA63F36EE29D}"/>
    <cellStyle name="Normal 13 37 6 2 2" xfId="26224" xr:uid="{72B2504C-3505-4DAB-8AB0-708FEA34020D}"/>
    <cellStyle name="Normal 13 37 6 2 3" xfId="31718" xr:uid="{33863EB7-9FBB-4554-BEDD-4DF166441A32}"/>
    <cellStyle name="Normal 13 37 6 2 4" xfId="37202" xr:uid="{1574DB05-DD5E-4C30-8A63-53050AC65BD7}"/>
    <cellStyle name="Normal 13 37 6 3" xfId="23495" xr:uid="{4CE9E97A-FDC2-45E4-BD0D-6A24DE4718B9}"/>
    <cellStyle name="Normal 13 37 6 4" xfId="28989" xr:uid="{5FB98AA2-272E-47B7-A11C-EDF4B4740E4D}"/>
    <cellStyle name="Normal 13 37 6 5" xfId="34473" xr:uid="{842F54F5-CACF-4E5A-B60D-4A1317712CA9}"/>
    <cellStyle name="Normal 13 38" xfId="6284" xr:uid="{16B9C415-9640-403C-A572-57AF47801FFF}"/>
    <cellStyle name="Normal 13 38 2" xfId="14675" xr:uid="{22CB28C7-6AFE-4572-BF6E-A6DAB206C076}"/>
    <cellStyle name="Normal 13 38 2 2" xfId="21962" xr:uid="{D464DF25-1B34-4A1E-B5C6-15A35B28CD37}"/>
    <cellStyle name="Normal 13 38 2 2 2" xfId="27518" xr:uid="{0F6776EB-7A6B-4C0B-ADF8-3A2706AB8EA8}"/>
    <cellStyle name="Normal 13 38 2 2 3" xfId="33012" xr:uid="{13B0508D-6C7B-4D53-97B6-ACCE765F7A8A}"/>
    <cellStyle name="Normal 13 38 2 2 4" xfId="38496" xr:uid="{D36F1411-5D41-46E8-9F63-62CE4FD34318}"/>
    <cellStyle name="Normal 13 38 2 3" xfId="24789" xr:uid="{4AC202A3-F6D3-4BF5-8506-5CB5FEECA933}"/>
    <cellStyle name="Normal 13 38 2 4" xfId="30283" xr:uid="{BE6F594A-5149-446F-B157-8B50577FDD9C}"/>
    <cellStyle name="Normal 13 38 2 5" xfId="35767" xr:uid="{317D376F-C2A6-44C3-AC10-FE5D46CB245A}"/>
    <cellStyle name="Normal 13 38 3" xfId="11642" xr:uid="{075F88A7-DF91-41E0-A271-74B3AEE8899B}"/>
    <cellStyle name="Normal 13 38 4" xfId="16877" xr:uid="{C715170F-7953-49A7-9769-215B9307EC54}"/>
    <cellStyle name="Normal 13 38 5" xfId="19102" xr:uid="{7B0D28B7-8D1C-486A-AC07-9448513DD2E1}"/>
    <cellStyle name="Normal 13 38 6" xfId="9348" xr:uid="{4198DDE0-69FA-45BC-9428-A5755920F0C8}"/>
    <cellStyle name="Normal 13 38 6 2" xfId="20669" xr:uid="{A5D8A811-F536-4D4E-ABA5-7BCCAB9B19AF}"/>
    <cellStyle name="Normal 13 38 6 2 2" xfId="26225" xr:uid="{1B5F35F5-F693-49AB-90E4-A76DFFAF046C}"/>
    <cellStyle name="Normal 13 38 6 2 3" xfId="31719" xr:uid="{23F6AB9E-01A2-4417-ACDD-F211858E6632}"/>
    <cellStyle name="Normal 13 38 6 2 4" xfId="37203" xr:uid="{CB57C564-EE2A-48F5-91AB-1B385051BE40}"/>
    <cellStyle name="Normal 13 38 6 3" xfId="23496" xr:uid="{10A2E0C8-30E4-4BFE-BC66-44EBC7F3C4B7}"/>
    <cellStyle name="Normal 13 38 6 4" xfId="28990" xr:uid="{75E626E9-B232-49C0-9719-7834FA9B3A94}"/>
    <cellStyle name="Normal 13 38 6 5" xfId="34474" xr:uid="{173F7BAC-7ABD-482F-A693-57659C4D7870}"/>
    <cellStyle name="Normal 13 39" xfId="6285" xr:uid="{01311F0C-66CA-490B-9005-CDF4749D4B51}"/>
    <cellStyle name="Normal 13 39 2" xfId="14676" xr:uid="{7F28C658-59F3-460D-ACD2-DD6B82405A62}"/>
    <cellStyle name="Normal 13 39 2 2" xfId="21963" xr:uid="{9F4FF27C-18EB-4D5D-B022-348FEF7CD95E}"/>
    <cellStyle name="Normal 13 39 2 2 2" xfId="27519" xr:uid="{985AB01D-5823-44AA-92E2-03B2B91C45C5}"/>
    <cellStyle name="Normal 13 39 2 2 3" xfId="33013" xr:uid="{4C69F078-6C5A-4969-90BA-D9DEA0FAA9DA}"/>
    <cellStyle name="Normal 13 39 2 2 4" xfId="38497" xr:uid="{447DAC26-6567-41F3-B1C1-93928C560998}"/>
    <cellStyle name="Normal 13 39 2 3" xfId="24790" xr:uid="{AB95D904-91F0-4282-B05E-9683489C96CE}"/>
    <cellStyle name="Normal 13 39 2 4" xfId="30284" xr:uid="{77E0FA35-E092-47E1-A28F-4B9A05DC195C}"/>
    <cellStyle name="Normal 13 39 2 5" xfId="35768" xr:uid="{4F2A277D-3307-42F7-AA1B-2BDB08DF7F64}"/>
    <cellStyle name="Normal 13 39 3" xfId="12691" xr:uid="{4813798F-3310-49E3-A61A-A6E7089CCB82}"/>
    <cellStyle name="Normal 13 39 4" xfId="19103" xr:uid="{C788378B-D5C2-45E4-9860-134AD704FC31}"/>
    <cellStyle name="Normal 13 39 5" xfId="9349" xr:uid="{743E8EBA-23CE-4E60-B737-23E0A39BD00A}"/>
    <cellStyle name="Normal 13 39 5 2" xfId="20670" xr:uid="{AFD16CF4-080F-42C6-A4C5-B03DE258DE99}"/>
    <cellStyle name="Normal 13 39 5 2 2" xfId="26226" xr:uid="{ACF463E1-C025-4E0C-9C48-96EB64858A04}"/>
    <cellStyle name="Normal 13 39 5 2 3" xfId="31720" xr:uid="{20A28218-9730-4B1B-BAF6-80E2999399E6}"/>
    <cellStyle name="Normal 13 39 5 2 4" xfId="37204" xr:uid="{A9821F7C-7C6B-48C8-949B-AAF2CA4A2D7F}"/>
    <cellStyle name="Normal 13 39 5 3" xfId="23497" xr:uid="{A35DE3B0-9229-4D55-BBE3-A02C207C63D0}"/>
    <cellStyle name="Normal 13 39 5 4" xfId="28991" xr:uid="{EFE0F94C-9EF3-4221-A433-24691ED2CCE6}"/>
    <cellStyle name="Normal 13 39 5 5" xfId="34475" xr:uid="{B3D699D4-E539-47C7-B2A4-47D2ED2DDC8C}"/>
    <cellStyle name="Normal 13 4" xfId="6286" xr:uid="{33131368-A28E-4555-8CCB-5E1900439987}"/>
    <cellStyle name="Normal 13 4 2" xfId="14677" xr:uid="{381EDE21-CE36-4048-AD7C-27D632EAC73D}"/>
    <cellStyle name="Normal 13 4 2 2" xfId="21964" xr:uid="{32305A5A-A3B3-42D9-872C-1A49D8EC8708}"/>
    <cellStyle name="Normal 13 4 2 2 2" xfId="27520" xr:uid="{B1BF5886-1CAE-45F6-BEF7-19F9CCC5E56C}"/>
    <cellStyle name="Normal 13 4 2 2 3" xfId="33014" xr:uid="{11D55BB2-A7F0-4F80-8711-A3A42A4281B2}"/>
    <cellStyle name="Normal 13 4 2 2 4" xfId="38498" xr:uid="{958CF3AB-D232-470F-993F-9FCBC26B7122}"/>
    <cellStyle name="Normal 13 4 2 3" xfId="24791" xr:uid="{04BB32FB-FB70-44EB-ADC8-96ACCAD84EC0}"/>
    <cellStyle name="Normal 13 4 2 4" xfId="30285" xr:uid="{8C5BD4D9-89D8-4432-81B2-DADB6C99FCC9}"/>
    <cellStyle name="Normal 13 4 2 5" xfId="35769" xr:uid="{38CE5143-184E-4897-8C8D-5F1530727067}"/>
    <cellStyle name="Normal 13 4 3" xfId="11643" xr:uid="{AEC2A43D-5625-4C28-B7E0-F7EAC5FB2F41}"/>
    <cellStyle name="Normal 13 4 4" xfId="16878" xr:uid="{C79E9B25-00D4-43A1-8EDD-894998DAC4CF}"/>
    <cellStyle name="Normal 13 4 5" xfId="19104" xr:uid="{5D39DBDE-E87F-4AEC-97B6-62C25E6BDFB9}"/>
    <cellStyle name="Normal 13 4 6" xfId="9350" xr:uid="{23CE73B6-DAFA-4935-B434-CA547A00AF1B}"/>
    <cellStyle name="Normal 13 4 6 2" xfId="20671" xr:uid="{B65FD574-47F3-4746-BA0D-D173084FB0D4}"/>
    <cellStyle name="Normal 13 4 6 2 2" xfId="26227" xr:uid="{C9BE744A-A518-40D0-B15D-CDA4922D5C1F}"/>
    <cellStyle name="Normal 13 4 6 2 3" xfId="31721" xr:uid="{80170BE4-83D0-4737-9A9A-4CE30E342C6F}"/>
    <cellStyle name="Normal 13 4 6 2 4" xfId="37205" xr:uid="{7067447B-ED23-456C-866F-CA0F1F2103BE}"/>
    <cellStyle name="Normal 13 4 6 3" xfId="23498" xr:uid="{3843CD35-EC22-4B98-80F3-9472316E6C2D}"/>
    <cellStyle name="Normal 13 4 6 4" xfId="28992" xr:uid="{B2195166-D99E-40D0-8E76-AD6BD185ECA8}"/>
    <cellStyle name="Normal 13 4 6 5" xfId="34476" xr:uid="{0E45213A-6038-41A0-A42C-7A49530F865E}"/>
    <cellStyle name="Normal 13 40" xfId="7324" xr:uid="{5AEA8932-020E-43D2-B517-397E85633BB2}"/>
    <cellStyle name="Normal 13 40 2" xfId="20128" xr:uid="{899B2C0B-DF05-4FAC-A65A-B8DDEEA48287}"/>
    <cellStyle name="Normal 13 40 3" xfId="9351" xr:uid="{171F4118-381D-4F69-B90D-651C8128B12C}"/>
    <cellStyle name="Normal 13 40 3 2" xfId="20672" xr:uid="{2E9915C7-57AA-40F3-8F63-54CFF5F31913}"/>
    <cellStyle name="Normal 13 40 3 2 2" xfId="26228" xr:uid="{1C1A6D37-123C-44B5-80D1-E33107E483E7}"/>
    <cellStyle name="Normal 13 40 3 2 3" xfId="31722" xr:uid="{93FED178-62F3-4141-AB55-122A697F1C29}"/>
    <cellStyle name="Normal 13 40 3 2 4" xfId="37206" xr:uid="{7F208C7C-3AC4-49E6-9A3E-8642BA3A3E98}"/>
    <cellStyle name="Normal 13 40 3 3" xfId="23499" xr:uid="{DBBD5B80-0054-4E02-BD93-62F52FE18982}"/>
    <cellStyle name="Normal 13 40 3 4" xfId="28993" xr:uid="{FCB8059C-3740-459C-8C37-3B441BECD9EE}"/>
    <cellStyle name="Normal 13 40 3 5" xfId="34477" xr:uid="{5A10704A-1862-41B9-BE09-685CB0C2C9CD}"/>
    <cellStyle name="Normal 13 41" xfId="9352" xr:uid="{3E07E010-4D69-46DF-9FB0-33E7F6C8B6A3}"/>
    <cellStyle name="Normal 13 41 2" xfId="20673" xr:uid="{A2940204-CB3F-4561-BF91-05C9C75FDBA4}"/>
    <cellStyle name="Normal 13 41 2 2" xfId="26229" xr:uid="{1CBB5B20-C10A-45CC-B394-D9F658E6CEF8}"/>
    <cellStyle name="Normal 13 41 2 3" xfId="31723" xr:uid="{DDB9B4B1-D9A4-4D14-92DC-499E37B548ED}"/>
    <cellStyle name="Normal 13 41 2 4" xfId="37207" xr:uid="{EB731151-8682-41E8-A998-F72E4D0E3142}"/>
    <cellStyle name="Normal 13 41 3" xfId="23500" xr:uid="{9CB19E61-FCD5-4CE7-B5D9-49DE76ADA67B}"/>
    <cellStyle name="Normal 13 41 4" xfId="28994" xr:uid="{0D0949A0-7682-4D0E-A689-AC08CE527BC0}"/>
    <cellStyle name="Normal 13 41 5" xfId="34478" xr:uid="{5A240404-5511-4173-945C-61DE36997EDA}"/>
    <cellStyle name="Normal 13 42" xfId="14644" xr:uid="{259C917F-A54D-4751-A5BF-EB0DF7B5C2A9}"/>
    <cellStyle name="Normal 13 42 2" xfId="21931" xr:uid="{BD2A30EA-C929-4AD3-BFD9-D6DF918C8DBA}"/>
    <cellStyle name="Normal 13 42 2 2" xfId="27487" xr:uid="{1F23ABA7-7874-4548-B4A9-6253FA886A8A}"/>
    <cellStyle name="Normal 13 42 2 3" xfId="32981" xr:uid="{52654BF0-5320-4F46-AFF2-E4BBF0DB066A}"/>
    <cellStyle name="Normal 13 42 2 4" xfId="38465" xr:uid="{DCA56005-5770-43A0-BFA3-825AD2D3EDEF}"/>
    <cellStyle name="Normal 13 42 3" xfId="24758" xr:uid="{D04D0B26-40BD-4C3B-ADCF-66B34DD1BFA1}"/>
    <cellStyle name="Normal 13 42 4" xfId="30252" xr:uid="{546F5152-BCA3-4A59-B0EF-8A29DEBB75E2}"/>
    <cellStyle name="Normal 13 42 5" xfId="35736" xr:uid="{1718744B-BC8D-411E-AF23-3A036C95161B}"/>
    <cellStyle name="Normal 13 43" xfId="11611" xr:uid="{5322CDF4-3D6E-44EF-ADB7-29DC726154EE}"/>
    <cellStyle name="Normal 13 44" xfId="16846" xr:uid="{9318E299-DCE1-4BE6-9210-10ABAFED6759}"/>
    <cellStyle name="Normal 13 45" xfId="19071" xr:uid="{90CF6FF0-A311-416E-9CFE-3B53A66B54C5}"/>
    <cellStyle name="Normal 13 46" xfId="9317" xr:uid="{1E6CECB2-2898-4A83-A5D5-B77C3F21A42F}"/>
    <cellStyle name="Normal 13 46 2" xfId="20638" xr:uid="{C7EEBD45-2B80-4884-A654-B89D38749BB8}"/>
    <cellStyle name="Normal 13 46 2 2" xfId="26194" xr:uid="{979BCC62-A322-4A5E-B542-0D700560FC17}"/>
    <cellStyle name="Normal 13 46 2 3" xfId="31688" xr:uid="{14ACBCA5-0630-4DEA-9513-DD721AA21F7F}"/>
    <cellStyle name="Normal 13 46 2 4" xfId="37172" xr:uid="{0A899EA4-0EC0-40AF-ADFF-5A9F8973C5ED}"/>
    <cellStyle name="Normal 13 46 3" xfId="23465" xr:uid="{58ECD754-9D3E-4520-9A3D-88813C405A14}"/>
    <cellStyle name="Normal 13 46 4" xfId="28959" xr:uid="{A897A8B0-FDB7-45DD-BB5E-B3581787E087}"/>
    <cellStyle name="Normal 13 46 5" xfId="34443" xr:uid="{FA661ECC-6495-4D79-AAAA-0294D9C21705}"/>
    <cellStyle name="Normal 13 47" xfId="6253" xr:uid="{4970C450-C90B-4FA7-BAE2-6D261F969AD3}"/>
    <cellStyle name="Normal 13 5" xfId="6287" xr:uid="{F466CC43-A5CA-4A6A-9FBA-3C3B014C553A}"/>
    <cellStyle name="Normal 13 5 2" xfId="14678" xr:uid="{DD3CE151-6215-4526-B40E-D7F90A9A01CF}"/>
    <cellStyle name="Normal 13 5 2 2" xfId="21965" xr:uid="{F523248B-E1FC-495C-9361-02C25A097481}"/>
    <cellStyle name="Normal 13 5 2 2 2" xfId="27521" xr:uid="{D92A2143-F4F0-4099-BA17-949F90AB2010}"/>
    <cellStyle name="Normal 13 5 2 2 3" xfId="33015" xr:uid="{06CA50FA-C071-40A7-9606-02D87EACD396}"/>
    <cellStyle name="Normal 13 5 2 2 4" xfId="38499" xr:uid="{8D2519E5-5D38-476E-B25F-97C4AE38AA22}"/>
    <cellStyle name="Normal 13 5 2 3" xfId="24792" xr:uid="{81075F88-CF6A-4A84-AC06-AFF48E5519ED}"/>
    <cellStyle name="Normal 13 5 2 4" xfId="30286" xr:uid="{D0067523-EBC6-46B8-BD30-233ABCD49A73}"/>
    <cellStyle name="Normal 13 5 2 5" xfId="35770" xr:uid="{2341FE00-322C-4276-B0B2-F87F9D07EEE7}"/>
    <cellStyle name="Normal 13 5 3" xfId="11644" xr:uid="{5BD90239-0255-42CF-B2D8-42912E691636}"/>
    <cellStyle name="Normal 13 5 4" xfId="16879" xr:uid="{EC146C14-5CB9-475F-B608-86D3900B5A20}"/>
    <cellStyle name="Normal 13 5 5" xfId="19105" xr:uid="{5EB083A7-8C09-47DD-B902-9657C44E8171}"/>
    <cellStyle name="Normal 13 5 6" xfId="9353" xr:uid="{C1C91EBB-36D6-4C56-8815-09A6FFE9F400}"/>
    <cellStyle name="Normal 13 5 6 2" xfId="20674" xr:uid="{EFAE5C02-B6CE-4EFC-BBEF-4AEF9FAAF1B4}"/>
    <cellStyle name="Normal 13 5 6 2 2" xfId="26230" xr:uid="{E5E79734-4C97-487C-BBA1-E9E47F10BB6D}"/>
    <cellStyle name="Normal 13 5 6 2 3" xfId="31724" xr:uid="{DB9BB79A-364A-45D2-8CFB-3F290236112D}"/>
    <cellStyle name="Normal 13 5 6 2 4" xfId="37208" xr:uid="{D16D6866-25E6-46F0-A491-AEB0C0A2DAA1}"/>
    <cellStyle name="Normal 13 5 6 3" xfId="23501" xr:uid="{CC2D99BF-023C-49C1-8967-0AF8F7AE8CC5}"/>
    <cellStyle name="Normal 13 5 6 4" xfId="28995" xr:uid="{4055BAC5-4086-4E95-BD57-C14A1E72CA5A}"/>
    <cellStyle name="Normal 13 5 6 5" xfId="34479" xr:uid="{289D1707-DD6C-43A9-A5A1-00E6D9B28817}"/>
    <cellStyle name="Normal 13 6" xfId="6288" xr:uid="{95EECE19-A8B9-46E5-A5B1-709066667020}"/>
    <cellStyle name="Normal 13 6 2" xfId="14679" xr:uid="{C3CE207E-EF3D-4344-BF1A-0C21915BF3BF}"/>
    <cellStyle name="Normal 13 6 2 2" xfId="21966" xr:uid="{6F0701C4-67B4-46A3-AE95-61A9C14D56AC}"/>
    <cellStyle name="Normal 13 6 2 2 2" xfId="27522" xr:uid="{23D6BB80-C00E-4C13-91BC-EB4234C296FD}"/>
    <cellStyle name="Normal 13 6 2 2 3" xfId="33016" xr:uid="{D4637A78-E0E1-4F1B-A39E-C52FC95F2C74}"/>
    <cellStyle name="Normal 13 6 2 2 4" xfId="38500" xr:uid="{896CE9AD-6BC7-404B-92CE-56C19FD263DD}"/>
    <cellStyle name="Normal 13 6 2 3" xfId="24793" xr:uid="{5785A0B0-56B9-4FC1-B9D8-EE225F0BC725}"/>
    <cellStyle name="Normal 13 6 2 4" xfId="30287" xr:uid="{FB28F306-0662-4797-AB99-64366809B441}"/>
    <cellStyle name="Normal 13 6 2 5" xfId="35771" xr:uid="{888F29D7-3056-4D9E-8CC1-451DF9E14DCA}"/>
    <cellStyle name="Normal 13 6 3" xfId="11645" xr:uid="{25DA9AC5-600B-40DA-95BC-60DEA06F7C85}"/>
    <cellStyle name="Normal 13 6 4" xfId="16880" xr:uid="{EA272F4F-E32B-4461-98DF-AD3050628FBC}"/>
    <cellStyle name="Normal 13 6 5" xfId="19106" xr:uid="{A771E195-45A6-421E-9451-5EEF97DAC03D}"/>
    <cellStyle name="Normal 13 6 6" xfId="9354" xr:uid="{9AFA4FFC-8708-4A41-BF34-DF063AD59A73}"/>
    <cellStyle name="Normal 13 6 6 2" xfId="20675" xr:uid="{8675CF5C-4C14-41F3-A203-491EE308D90C}"/>
    <cellStyle name="Normal 13 6 6 2 2" xfId="26231" xr:uid="{5315CAF9-1D36-468F-93A0-AE48E9A08474}"/>
    <cellStyle name="Normal 13 6 6 2 3" xfId="31725" xr:uid="{32F3356D-2833-449D-810D-22726A24302A}"/>
    <cellStyle name="Normal 13 6 6 2 4" xfId="37209" xr:uid="{DD5A988C-E776-4B72-A815-61AD7CFDEBD9}"/>
    <cellStyle name="Normal 13 6 6 3" xfId="23502" xr:uid="{DA09803B-73C2-4528-8F6F-014DB2E3029F}"/>
    <cellStyle name="Normal 13 6 6 4" xfId="28996" xr:uid="{21C1547C-1245-4DA3-82C7-B37BDD6A09AF}"/>
    <cellStyle name="Normal 13 6 6 5" xfId="34480" xr:uid="{F93A2C99-39E7-4950-9AA5-206FF3450607}"/>
    <cellStyle name="Normal 13 7" xfId="6289" xr:uid="{61846D24-AA54-4E43-8665-6C33C1140D8B}"/>
    <cellStyle name="Normal 13 7 2" xfId="14680" xr:uid="{4006B002-AF1E-413C-AE9C-D3AEC9C653E1}"/>
    <cellStyle name="Normal 13 7 2 2" xfId="21967" xr:uid="{3B545D87-1A4D-4ACB-813D-BD27C7FE171F}"/>
    <cellStyle name="Normal 13 7 2 2 2" xfId="27523" xr:uid="{FA8F72BB-2D55-4B3B-B708-85181D123D29}"/>
    <cellStyle name="Normal 13 7 2 2 3" xfId="33017" xr:uid="{6B6620EE-8F72-47ED-85C1-CC7542E173DA}"/>
    <cellStyle name="Normal 13 7 2 2 4" xfId="38501" xr:uid="{3EBEA749-FB75-4808-8A99-74808B56E532}"/>
    <cellStyle name="Normal 13 7 2 3" xfId="24794" xr:uid="{48180673-A8E1-49A7-9E9B-09496824AAD9}"/>
    <cellStyle name="Normal 13 7 2 4" xfId="30288" xr:uid="{4C4C4652-B044-4933-939E-AEF91C4467B0}"/>
    <cellStyle name="Normal 13 7 2 5" xfId="35772" xr:uid="{E2A118FC-F570-417A-8BD5-4521962BA405}"/>
    <cellStyle name="Normal 13 7 3" xfId="11646" xr:uid="{00CFCDCB-DE91-412F-A0F9-D14DDA41452C}"/>
    <cellStyle name="Normal 13 7 4" xfId="16881" xr:uid="{0515A64C-C4A5-4549-B412-414C5F24EE04}"/>
    <cellStyle name="Normal 13 7 5" xfId="19107" xr:uid="{16944161-0210-47DC-94E4-86452D1A351B}"/>
    <cellStyle name="Normal 13 7 6" xfId="9355" xr:uid="{78F5246A-4509-4E10-BBBE-91CCEDEFB1E9}"/>
    <cellStyle name="Normal 13 7 6 2" xfId="20676" xr:uid="{8DD70AD5-9A0F-4EE7-BAB6-95B2CE7D5EAB}"/>
    <cellStyle name="Normal 13 7 6 2 2" xfId="26232" xr:uid="{498B70A4-0C7F-43EB-BA3E-18336CC8DF31}"/>
    <cellStyle name="Normal 13 7 6 2 3" xfId="31726" xr:uid="{0BE3D51E-20E9-4393-ABBA-DE7D01552FD9}"/>
    <cellStyle name="Normal 13 7 6 2 4" xfId="37210" xr:uid="{494E7445-88DA-432A-94EC-5898F415CD73}"/>
    <cellStyle name="Normal 13 7 6 3" xfId="23503" xr:uid="{A7A2C064-04AA-4ABE-865B-754F9A03F968}"/>
    <cellStyle name="Normal 13 7 6 4" xfId="28997" xr:uid="{A47F14A8-AC47-4433-BC89-5D8C12D49713}"/>
    <cellStyle name="Normal 13 7 6 5" xfId="34481" xr:uid="{CFAFBE47-6679-49CD-8703-28606E69FD0A}"/>
    <cellStyle name="Normal 13 8" xfId="6290" xr:uid="{5DA92202-7C2C-4AAE-8B01-3E78D61E9F63}"/>
    <cellStyle name="Normal 13 8 2" xfId="14681" xr:uid="{F50C8811-FB19-484C-AB99-465C7E1A7FF6}"/>
    <cellStyle name="Normal 13 8 2 2" xfId="21968" xr:uid="{E84EDA20-A50A-4522-811D-51C4BF278787}"/>
    <cellStyle name="Normal 13 8 2 2 2" xfId="27524" xr:uid="{16D85ADD-71BF-4287-9155-9904155FCA51}"/>
    <cellStyle name="Normal 13 8 2 2 3" xfId="33018" xr:uid="{42F6715D-54C8-4B07-AFBD-24ED692D30EF}"/>
    <cellStyle name="Normal 13 8 2 2 4" xfId="38502" xr:uid="{4B6F391A-6413-4896-AE76-08CB3E209AB9}"/>
    <cellStyle name="Normal 13 8 2 3" xfId="24795" xr:uid="{4A4F0E44-4D97-4973-ABE8-41715BE27BEF}"/>
    <cellStyle name="Normal 13 8 2 4" xfId="30289" xr:uid="{AEA4B05D-6039-4F7F-8A47-55AB46D5F51D}"/>
    <cellStyle name="Normal 13 8 2 5" xfId="35773" xr:uid="{09F1BD0C-7A2E-485B-8FC5-AD0FA8AB60C7}"/>
    <cellStyle name="Normal 13 8 3" xfId="11647" xr:uid="{5C7851EA-2C9B-4A80-8BBC-D5DF20A59A5E}"/>
    <cellStyle name="Normal 13 8 4" xfId="16882" xr:uid="{9CE84AAB-34E3-4ABC-B75B-BB25E1F6A27F}"/>
    <cellStyle name="Normal 13 8 5" xfId="19108" xr:uid="{2E8595CF-16FF-49D3-9563-8BBAB286246D}"/>
    <cellStyle name="Normal 13 8 6" xfId="9356" xr:uid="{436A52E2-7ABF-472E-8653-9B1B90334474}"/>
    <cellStyle name="Normal 13 8 6 2" xfId="20677" xr:uid="{BE65E0DD-2FAC-46B2-9265-08E2C7F2DE4A}"/>
    <cellStyle name="Normal 13 8 6 2 2" xfId="26233" xr:uid="{187BDC30-1FCC-42BF-AE95-F88409DFB79B}"/>
    <cellStyle name="Normal 13 8 6 2 3" xfId="31727" xr:uid="{B2201B30-9A8C-4BB3-9707-1AB7095B2615}"/>
    <cellStyle name="Normal 13 8 6 2 4" xfId="37211" xr:uid="{CEF5FCF1-417C-4309-81F1-A554FEFFDE96}"/>
    <cellStyle name="Normal 13 8 6 3" xfId="23504" xr:uid="{FE87678C-E0BD-4D6B-91E1-093A6E23F1B5}"/>
    <cellStyle name="Normal 13 8 6 4" xfId="28998" xr:uid="{22B92E13-4EC5-4CF1-9835-52A5AA33E984}"/>
    <cellStyle name="Normal 13 8 6 5" xfId="34482" xr:uid="{BDDC2813-758B-493D-AF61-AA1E4B98AE76}"/>
    <cellStyle name="Normal 13 9" xfId="6291" xr:uid="{5B34CC50-F45E-43DF-93CC-C13188738D35}"/>
    <cellStyle name="Normal 13 9 2" xfId="14682" xr:uid="{30DE4307-3A92-4A50-A1DE-02CC673EFF5C}"/>
    <cellStyle name="Normal 13 9 2 2" xfId="21969" xr:uid="{888F289C-739B-4BB1-BF66-450C8F139A9B}"/>
    <cellStyle name="Normal 13 9 2 2 2" xfId="27525" xr:uid="{3A066631-BEBF-4526-B50F-CEA9CAF4F350}"/>
    <cellStyle name="Normal 13 9 2 2 3" xfId="33019" xr:uid="{E3B5E546-C8EE-4EB5-9E3A-7058002CCBE8}"/>
    <cellStyle name="Normal 13 9 2 2 4" xfId="38503" xr:uid="{CF9702EF-779C-4C06-B5D2-B20407A68B71}"/>
    <cellStyle name="Normal 13 9 2 3" xfId="24796" xr:uid="{E6987378-9F8C-4B2B-B32A-438643031E86}"/>
    <cellStyle name="Normal 13 9 2 4" xfId="30290" xr:uid="{F1B12FBA-B173-4D7C-98F8-90BFF0A7E3E5}"/>
    <cellStyle name="Normal 13 9 2 5" xfId="35774" xr:uid="{36536EDD-5383-4C0E-A741-B851991B8AA9}"/>
    <cellStyle name="Normal 13 9 3" xfId="11648" xr:uid="{BC8CD9B8-DCE4-48E8-AF8B-A2A51299E249}"/>
    <cellStyle name="Normal 13 9 4" xfId="16883" xr:uid="{581AC12E-0A34-4915-BD40-5000BF2FC7F0}"/>
    <cellStyle name="Normal 13 9 5" xfId="19109" xr:uid="{38817B0E-8DED-4627-BC45-CBB216ABE61B}"/>
    <cellStyle name="Normal 13 9 6" xfId="9357" xr:uid="{DADC1F71-EF22-40BF-A379-BE803D95B49B}"/>
    <cellStyle name="Normal 13 9 6 2" xfId="20678" xr:uid="{ADE1DBB5-4B4B-4680-9495-8E5C3A21D643}"/>
    <cellStyle name="Normal 13 9 6 2 2" xfId="26234" xr:uid="{950382FE-56EA-4F83-971C-BE92CDA65255}"/>
    <cellStyle name="Normal 13 9 6 2 3" xfId="31728" xr:uid="{6AC36C1E-05A2-4841-AE44-8B2B56DB9419}"/>
    <cellStyle name="Normal 13 9 6 2 4" xfId="37212" xr:uid="{35C6FB6B-733A-4B42-9135-7E2A2F2E6E0A}"/>
    <cellStyle name="Normal 13 9 6 3" xfId="23505" xr:uid="{1964003F-D86B-4BF1-A128-E1335E528FF4}"/>
    <cellStyle name="Normal 13 9 6 4" xfId="28999" xr:uid="{1F76C07F-4208-4399-B72A-DF02572FC693}"/>
    <cellStyle name="Normal 13 9 6 5" xfId="34483" xr:uid="{4E2D1AC6-B736-457E-9FE6-99AA5E8EBE75}"/>
    <cellStyle name="Normal 130" xfId="39586" xr:uid="{2CE306FF-77CE-408F-92D0-74A521C66F81}"/>
    <cellStyle name="Normal 131" xfId="39587" xr:uid="{EC103805-5E48-4860-9CB4-90EA310CA01D}"/>
    <cellStyle name="Normal 132" xfId="39588" xr:uid="{902841AA-2B3D-4B8E-B7ED-F2ACE05E3DDA}"/>
    <cellStyle name="Normal 132 2" xfId="39600" xr:uid="{0A92C1C5-0114-4B05-9FC4-56BB9BE3E048}"/>
    <cellStyle name="Normal 133" xfId="39589" xr:uid="{EBB34A0C-DCD7-48EE-943B-E88D8A219DFA}"/>
    <cellStyle name="Normal 134" xfId="39590" xr:uid="{70EAC63C-FC8E-49AB-80DB-D5244F0604CF}"/>
    <cellStyle name="Normal 135" xfId="39591" xr:uid="{5E6EA89B-36A4-4BB6-82D2-72308F51496C}"/>
    <cellStyle name="Normal 135 2" xfId="39599" xr:uid="{70667E27-6053-40EA-9FFD-E6F1A0380E1B}"/>
    <cellStyle name="Normal 136" xfId="39592" xr:uid="{AD289884-6BDB-4082-938E-2F85FED689EF}"/>
    <cellStyle name="Normal 137" xfId="39593" xr:uid="{2E2FF48F-12FB-4193-854C-770C1DC5CDDA}"/>
    <cellStyle name="Normal 138" xfId="39594" xr:uid="{E36BFBB6-AE89-42E2-95C9-120202AA412E}"/>
    <cellStyle name="Normal 139" xfId="39595" xr:uid="{8CF448E8-B5CB-4D46-BAE2-461138E43A5E}"/>
    <cellStyle name="Normal 14" xfId="690" xr:uid="{BAFAC3FD-7FE1-4E56-8133-09E6A2D00565}"/>
    <cellStyle name="Normal 14 10" xfId="6293" xr:uid="{A0519BBE-AA0D-413E-8447-20CE8981F43D}"/>
    <cellStyle name="Normal 14 10 2" xfId="14684" xr:uid="{82427B6E-D893-4854-832F-F6F03EBC3FCC}"/>
    <cellStyle name="Normal 14 10 2 2" xfId="21971" xr:uid="{B8A7619D-78A4-4C33-943E-2662163DAF75}"/>
    <cellStyle name="Normal 14 10 2 2 2" xfId="27527" xr:uid="{1B3E0601-E1DD-466C-9492-79CBBAD60CBB}"/>
    <cellStyle name="Normal 14 10 2 2 3" xfId="33021" xr:uid="{461C7977-7803-4E23-BA9A-A5E0F2BF4F26}"/>
    <cellStyle name="Normal 14 10 2 2 4" xfId="38505" xr:uid="{7E290B03-989C-4B57-9A6F-93AF2BE3FA73}"/>
    <cellStyle name="Normal 14 10 2 3" xfId="24798" xr:uid="{DB6B59B4-B6D6-45B8-B326-4E96D4D6AFE4}"/>
    <cellStyle name="Normal 14 10 2 4" xfId="30292" xr:uid="{21073351-9BDC-4FE9-8E1A-465E80805524}"/>
    <cellStyle name="Normal 14 10 2 5" xfId="35776" xr:uid="{02429AB9-DA0C-4B4E-9C99-8C26BFCA53EC}"/>
    <cellStyle name="Normal 14 10 3" xfId="11650" xr:uid="{E7E6254B-56C3-4AD6-93AF-D6CDB4F22BC4}"/>
    <cellStyle name="Normal 14 10 4" xfId="16885" xr:uid="{9A6B99C0-FCBF-4EE5-98C5-5F67750FF1E7}"/>
    <cellStyle name="Normal 14 10 5" xfId="19111" xr:uid="{509841F6-B78A-46EC-9D13-87FDCF84808C}"/>
    <cellStyle name="Normal 14 10 6" xfId="9359" xr:uid="{57767890-3D94-4628-9832-EAF6842C3408}"/>
    <cellStyle name="Normal 14 10 6 2" xfId="20680" xr:uid="{DF820F7E-5917-4EB5-A0DF-B727C73F8EEB}"/>
    <cellStyle name="Normal 14 10 6 2 2" xfId="26236" xr:uid="{76390693-F6AD-45BD-B49C-143F0DC7B9A2}"/>
    <cellStyle name="Normal 14 10 6 2 3" xfId="31730" xr:uid="{FB7AEFFB-5636-4B90-B072-DEAE74B5213A}"/>
    <cellStyle name="Normal 14 10 6 2 4" xfId="37214" xr:uid="{FDA4EDF0-CBFE-4A18-A162-FDD06F75F023}"/>
    <cellStyle name="Normal 14 10 6 3" xfId="23507" xr:uid="{B114DA00-DE7C-4FCA-B924-444CF9FEF936}"/>
    <cellStyle name="Normal 14 10 6 4" xfId="29001" xr:uid="{118E8A94-444B-40CA-9B7B-DAD2DD31E7E5}"/>
    <cellStyle name="Normal 14 10 6 5" xfId="34485" xr:uid="{DA17E0C6-AEF0-4730-85EE-C69FA5C364AF}"/>
    <cellStyle name="Normal 14 11" xfId="6294" xr:uid="{9A76D1F7-5DD7-465F-846B-6637B9B1B219}"/>
    <cellStyle name="Normal 14 11 2" xfId="14685" xr:uid="{29661B51-5549-4307-B9F5-D0118065B842}"/>
    <cellStyle name="Normal 14 11 2 2" xfId="21972" xr:uid="{F7CBEDDD-F3E5-4C0D-9640-FCD7EC354BDF}"/>
    <cellStyle name="Normal 14 11 2 2 2" xfId="27528" xr:uid="{F0CDA727-6DB2-47D8-886F-7491645BF879}"/>
    <cellStyle name="Normal 14 11 2 2 3" xfId="33022" xr:uid="{48C3BCE7-109D-4053-9891-52E87D0E3454}"/>
    <cellStyle name="Normal 14 11 2 2 4" xfId="38506" xr:uid="{5B7466ED-9813-40CE-99E8-945C86991D2E}"/>
    <cellStyle name="Normal 14 11 2 3" xfId="24799" xr:uid="{49AEC817-EC6A-48C3-A9A7-6F4C59F7E3BC}"/>
    <cellStyle name="Normal 14 11 2 4" xfId="30293" xr:uid="{9067DC4E-9B9B-4F9A-BB32-BDE85B1C84F5}"/>
    <cellStyle name="Normal 14 11 2 5" xfId="35777" xr:uid="{DAFB080B-515B-42F6-AAC2-27C53EFA4478}"/>
    <cellStyle name="Normal 14 11 3" xfId="11651" xr:uid="{11F0DFCA-CB5A-408F-BD84-D8BE76E091D4}"/>
    <cellStyle name="Normal 14 11 4" xfId="16886" xr:uid="{7CF0C96C-FE7F-4B38-A204-CE5A1F964E40}"/>
    <cellStyle name="Normal 14 11 5" xfId="19112" xr:uid="{8F362A89-0A91-4B67-9130-D8D4D0C458F6}"/>
    <cellStyle name="Normal 14 11 6" xfId="9360" xr:uid="{122812A3-D14A-432B-B05B-D70FB4FF23E8}"/>
    <cellStyle name="Normal 14 11 6 2" xfId="20681" xr:uid="{FBCD9E06-43B8-4C58-88EC-CF5345C38687}"/>
    <cellStyle name="Normal 14 11 6 2 2" xfId="26237" xr:uid="{FAB6234D-5E01-48C7-B7AC-B493694F8516}"/>
    <cellStyle name="Normal 14 11 6 2 3" xfId="31731" xr:uid="{D098E9B6-2C05-4FEB-8259-F3D27EFD8B5B}"/>
    <cellStyle name="Normal 14 11 6 2 4" xfId="37215" xr:uid="{6F32F0BA-3A93-40AB-9CDA-DE859BCC65A3}"/>
    <cellStyle name="Normal 14 11 6 3" xfId="23508" xr:uid="{3DED0F2F-5565-4B8D-9CFB-485AF5A94861}"/>
    <cellStyle name="Normal 14 11 6 4" xfId="29002" xr:uid="{AC3EA35B-BEBA-471A-B142-DC5DB83DEFCC}"/>
    <cellStyle name="Normal 14 11 6 5" xfId="34486" xr:uid="{5692DB1F-3ED0-483F-9A8F-2028B7A4A63B}"/>
    <cellStyle name="Normal 14 12" xfId="6295" xr:uid="{6D4BBA77-1D01-4A8F-B008-626178FED7F0}"/>
    <cellStyle name="Normal 14 12 2" xfId="14686" xr:uid="{4077BA8E-65C2-4EE6-995D-692755BE33A5}"/>
    <cellStyle name="Normal 14 12 2 2" xfId="21973" xr:uid="{6D20294F-D913-44DD-9C33-2732732AF6B6}"/>
    <cellStyle name="Normal 14 12 2 2 2" xfId="27529" xr:uid="{27BEDFF5-DBAC-4FC9-A704-91FDE6B43256}"/>
    <cellStyle name="Normal 14 12 2 2 3" xfId="33023" xr:uid="{5E339219-A3C7-41CE-A90B-FA645AA05BF4}"/>
    <cellStyle name="Normal 14 12 2 2 4" xfId="38507" xr:uid="{CA791952-E263-41B4-B4F6-206E5A0E7335}"/>
    <cellStyle name="Normal 14 12 2 3" xfId="24800" xr:uid="{17B5141B-3ACC-4825-B0DA-FB7ED1BF6386}"/>
    <cellStyle name="Normal 14 12 2 4" xfId="30294" xr:uid="{0F473F6E-596E-4D64-89B2-E9F8453820DC}"/>
    <cellStyle name="Normal 14 12 2 5" xfId="35778" xr:uid="{9BFE1273-B48A-4255-8898-96C1B249FB78}"/>
    <cellStyle name="Normal 14 12 3" xfId="11652" xr:uid="{F492A19B-8990-4918-A881-FDF5A8E9AF0B}"/>
    <cellStyle name="Normal 14 12 4" xfId="16887" xr:uid="{7BF7FF68-5A0C-4696-84C7-9A9BB5CBEDDC}"/>
    <cellStyle name="Normal 14 12 5" xfId="19113" xr:uid="{04ABCBF9-6E40-4E32-98B8-5008781A3AAC}"/>
    <cellStyle name="Normal 14 12 6" xfId="9361" xr:uid="{A476EB5D-1290-4340-827F-149AC3C4BCB0}"/>
    <cellStyle name="Normal 14 12 6 2" xfId="20682" xr:uid="{2B59C608-A1E8-4772-8834-0EE4264A3BBF}"/>
    <cellStyle name="Normal 14 12 6 2 2" xfId="26238" xr:uid="{BB023155-B517-4990-9392-F91ACECA2075}"/>
    <cellStyle name="Normal 14 12 6 2 3" xfId="31732" xr:uid="{9B77FED0-BFAC-4453-9B46-40C65492663B}"/>
    <cellStyle name="Normal 14 12 6 2 4" xfId="37216" xr:uid="{BEA667A9-C06A-4013-AA65-2298F2FB71FB}"/>
    <cellStyle name="Normal 14 12 6 3" xfId="23509" xr:uid="{2808802F-06A5-4E1D-9F40-359BBE3E1227}"/>
    <cellStyle name="Normal 14 12 6 4" xfId="29003" xr:uid="{E9E5726A-B251-4B00-8D0D-0556598BF89A}"/>
    <cellStyle name="Normal 14 12 6 5" xfId="34487" xr:uid="{9192AE6E-583F-4DD6-BAAA-A7890839894F}"/>
    <cellStyle name="Normal 14 13" xfId="6296" xr:uid="{0D88DD67-D478-4ACA-91D9-64D3F3B16222}"/>
    <cellStyle name="Normal 14 13 2" xfId="14687" xr:uid="{38961A38-4E1A-4D0A-A58C-8086830D7F10}"/>
    <cellStyle name="Normal 14 13 2 2" xfId="21974" xr:uid="{C07B4954-C1BE-49AB-8754-DD17D46B5493}"/>
    <cellStyle name="Normal 14 13 2 2 2" xfId="27530" xr:uid="{FEA756EF-B3B0-4C36-8EA4-24E86DFF08ED}"/>
    <cellStyle name="Normal 14 13 2 2 3" xfId="33024" xr:uid="{225CFFA0-B38C-42C0-A981-53E0F20F0A8F}"/>
    <cellStyle name="Normal 14 13 2 2 4" xfId="38508" xr:uid="{C94C2281-F9CB-4B17-B401-127E92C7051F}"/>
    <cellStyle name="Normal 14 13 2 3" xfId="24801" xr:uid="{A3C74520-48FD-427A-9BA4-C26128A0FC51}"/>
    <cellStyle name="Normal 14 13 2 4" xfId="30295" xr:uid="{F77C04A3-6CBF-4083-A967-890958E0EC45}"/>
    <cellStyle name="Normal 14 13 2 5" xfId="35779" xr:uid="{84230F4B-9BC4-419A-A6B9-BD2DA46726C4}"/>
    <cellStyle name="Normal 14 13 3" xfId="11653" xr:uid="{76570A59-530A-480E-AD67-2BBCFE5E61D6}"/>
    <cellStyle name="Normal 14 13 4" xfId="16888" xr:uid="{CBD8D22B-8404-4349-A314-2D6C3C4D9662}"/>
    <cellStyle name="Normal 14 13 5" xfId="19114" xr:uid="{F44A663C-EC1D-4213-9C50-00EFE9C863C9}"/>
    <cellStyle name="Normal 14 13 6" xfId="9362" xr:uid="{3AD27725-FEC6-434A-9AA7-C84BE453A0D8}"/>
    <cellStyle name="Normal 14 13 6 2" xfId="20683" xr:uid="{5F4851CD-614A-439F-B181-2F03A9D85F34}"/>
    <cellStyle name="Normal 14 13 6 2 2" xfId="26239" xr:uid="{984F433F-A49B-4517-B106-8B2AA10AE954}"/>
    <cellStyle name="Normal 14 13 6 2 3" xfId="31733" xr:uid="{F7FDE86A-BED5-4BFB-8F5D-F2D6AB8596E5}"/>
    <cellStyle name="Normal 14 13 6 2 4" xfId="37217" xr:uid="{7A83E33E-5F79-45EC-82E1-DD6269CC5E91}"/>
    <cellStyle name="Normal 14 13 6 3" xfId="23510" xr:uid="{5261903C-0520-4BBC-9F6F-EA4F8BF2DFDE}"/>
    <cellStyle name="Normal 14 13 6 4" xfId="29004" xr:uid="{6F8DDF06-E419-455F-9DDA-0B903E3A1E00}"/>
    <cellStyle name="Normal 14 13 6 5" xfId="34488" xr:uid="{ED6666A0-A006-48AE-AB19-F3170C1EDC96}"/>
    <cellStyle name="Normal 14 14" xfId="6297" xr:uid="{F1174B9C-CBB8-47D7-9FC2-32328CAFA7BC}"/>
    <cellStyle name="Normal 14 14 2" xfId="14688" xr:uid="{2A57D6D3-1806-420F-A12F-9A5965D3B13E}"/>
    <cellStyle name="Normal 14 14 2 2" xfId="21975" xr:uid="{87F22669-96BD-4139-9ED6-37F77DD9BCBE}"/>
    <cellStyle name="Normal 14 14 2 2 2" xfId="27531" xr:uid="{1E38D147-D967-40A4-8F4B-E33651237D73}"/>
    <cellStyle name="Normal 14 14 2 2 3" xfId="33025" xr:uid="{AC673577-670F-4A25-B211-06F4F2590C67}"/>
    <cellStyle name="Normal 14 14 2 2 4" xfId="38509" xr:uid="{634B8F31-CBAC-40AD-A6CF-D5DAC860BB7D}"/>
    <cellStyle name="Normal 14 14 2 3" xfId="24802" xr:uid="{6FB460B5-3833-429D-BBEF-1560DF3019CB}"/>
    <cellStyle name="Normal 14 14 2 4" xfId="30296" xr:uid="{3F2B99C6-8AB7-45F2-8D9B-A9DCAFCDB81C}"/>
    <cellStyle name="Normal 14 14 2 5" xfId="35780" xr:uid="{DCBD9F7F-1519-43D3-A824-BE4DD3EA601D}"/>
    <cellStyle name="Normal 14 14 3" xfId="11654" xr:uid="{B9EF17ED-1A8E-4D5B-93E0-2623531CAD47}"/>
    <cellStyle name="Normal 14 14 4" xfId="16889" xr:uid="{D64A80F2-FEAE-4F7E-B8B8-1A826032DC9B}"/>
    <cellStyle name="Normal 14 14 5" xfId="19115" xr:uid="{F6814CA6-E496-4C59-A833-F1208EF25B9B}"/>
    <cellStyle name="Normal 14 14 6" xfId="9363" xr:uid="{12959B69-6597-495F-BBFC-74729950D5BC}"/>
    <cellStyle name="Normal 14 14 6 2" xfId="20684" xr:uid="{11B95947-E803-4BFB-A146-2D84BFFCA863}"/>
    <cellStyle name="Normal 14 14 6 2 2" xfId="26240" xr:uid="{0FD5FA68-B22E-481D-8729-EC4035E73719}"/>
    <cellStyle name="Normal 14 14 6 2 3" xfId="31734" xr:uid="{2E150F5F-BB34-4FFC-83BF-86A239DCB927}"/>
    <cellStyle name="Normal 14 14 6 2 4" xfId="37218" xr:uid="{4E562F57-DEBE-4004-BB76-2F91CAE2E5F4}"/>
    <cellStyle name="Normal 14 14 6 3" xfId="23511" xr:uid="{27DF72F3-F8DE-428B-BDA2-D277A963214A}"/>
    <cellStyle name="Normal 14 14 6 4" xfId="29005" xr:uid="{9474B6C7-D2BC-4613-9516-0E64CB93B364}"/>
    <cellStyle name="Normal 14 14 6 5" xfId="34489" xr:uid="{2B1BC7C8-13A1-4089-8033-EF1CC5D4DD10}"/>
    <cellStyle name="Normal 14 15" xfId="6298" xr:uid="{A9C5D01A-B790-4337-8901-2E8826EBAD51}"/>
    <cellStyle name="Normal 14 15 2" xfId="14689" xr:uid="{0F582B2E-4F81-4D78-A220-00BBCE53C2AB}"/>
    <cellStyle name="Normal 14 15 2 2" xfId="21976" xr:uid="{2BF83B04-290D-452B-9CC7-D6412E926B10}"/>
    <cellStyle name="Normal 14 15 2 2 2" xfId="27532" xr:uid="{40D2AD1F-5DF0-4B7C-A279-CB1D89429F0D}"/>
    <cellStyle name="Normal 14 15 2 2 3" xfId="33026" xr:uid="{6AA7283E-9513-4E6C-BC21-B2F248CD8BC1}"/>
    <cellStyle name="Normal 14 15 2 2 4" xfId="38510" xr:uid="{FE721D19-B627-4201-A097-09AB0FB6F807}"/>
    <cellStyle name="Normal 14 15 2 3" xfId="24803" xr:uid="{60EB6092-CD12-4F60-8A89-FD416D610A0B}"/>
    <cellStyle name="Normal 14 15 2 4" xfId="30297" xr:uid="{39086B9D-42E5-4B67-8D28-DD3D0C40221E}"/>
    <cellStyle name="Normal 14 15 2 5" xfId="35781" xr:uid="{94B955C6-2B4E-4B82-9840-B0CE7088CA74}"/>
    <cellStyle name="Normal 14 15 3" xfId="11655" xr:uid="{F6E6E7AC-642A-4D41-911F-91DAFBD77833}"/>
    <cellStyle name="Normal 14 15 4" xfId="16890" xr:uid="{DF50B290-1FBC-49BE-BBE5-75E01FF8E423}"/>
    <cellStyle name="Normal 14 15 5" xfId="19116" xr:uid="{6E180F52-E76C-47E3-87E3-8FC6DCE9A3BC}"/>
    <cellStyle name="Normal 14 15 6" xfId="9364" xr:uid="{178ECC82-ACA1-42BA-9AA8-428313B5CDD1}"/>
    <cellStyle name="Normal 14 15 6 2" xfId="20685" xr:uid="{995141DB-362C-4DA9-9972-7528D1B9E22F}"/>
    <cellStyle name="Normal 14 15 6 2 2" xfId="26241" xr:uid="{2243F900-9C01-4074-B4C7-854A0B249CBA}"/>
    <cellStyle name="Normal 14 15 6 2 3" xfId="31735" xr:uid="{3EC12147-E1E0-449C-83AC-48341B451B2C}"/>
    <cellStyle name="Normal 14 15 6 2 4" xfId="37219" xr:uid="{77AF2695-E3A5-4EF9-9D0F-6AAF830CD0CA}"/>
    <cellStyle name="Normal 14 15 6 3" xfId="23512" xr:uid="{828CFAF0-CD3B-44F5-81EF-B78925C025FF}"/>
    <cellStyle name="Normal 14 15 6 4" xfId="29006" xr:uid="{BC30DBA3-0802-4839-B6C9-C2C1412B8BCC}"/>
    <cellStyle name="Normal 14 15 6 5" xfId="34490" xr:uid="{783E4C92-FE34-45ED-BFDF-C7DE122E7ECD}"/>
    <cellStyle name="Normal 14 16" xfId="6299" xr:uid="{05079DD2-B454-4DD3-A659-20B3A0D097A0}"/>
    <cellStyle name="Normal 14 16 2" xfId="14690" xr:uid="{692719FA-8982-488E-AE16-7AC57B6DCAA5}"/>
    <cellStyle name="Normal 14 16 2 2" xfId="21977" xr:uid="{70C4A063-CC11-4CAA-9588-04CD4C37D2C6}"/>
    <cellStyle name="Normal 14 16 2 2 2" xfId="27533" xr:uid="{002F2EE2-DB63-4EEC-B60F-E54DC663F116}"/>
    <cellStyle name="Normal 14 16 2 2 3" xfId="33027" xr:uid="{0FA34535-F653-4BDC-A983-6935253BE59B}"/>
    <cellStyle name="Normal 14 16 2 2 4" xfId="38511" xr:uid="{AF25275F-CBE1-4E0B-B8D1-8428ED5558A7}"/>
    <cellStyle name="Normal 14 16 2 3" xfId="24804" xr:uid="{82843C4A-8878-4504-8BB7-EEBBB8316524}"/>
    <cellStyle name="Normal 14 16 2 4" xfId="30298" xr:uid="{4C0FA3E7-81FE-4A6E-BF91-9143E090215C}"/>
    <cellStyle name="Normal 14 16 2 5" xfId="35782" xr:uid="{BB90C6A9-B1D0-486A-912A-FE12003B0F81}"/>
    <cellStyle name="Normal 14 16 3" xfId="11656" xr:uid="{2BB95839-0FF8-494D-B87A-A9E37EEFF7A6}"/>
    <cellStyle name="Normal 14 16 4" xfId="16891" xr:uid="{0CBF12C0-5058-4F96-A82B-9E358690F5D8}"/>
    <cellStyle name="Normal 14 16 5" xfId="19117" xr:uid="{3A8D7CD0-F071-4940-9BE7-A76A07DB6D49}"/>
    <cellStyle name="Normal 14 16 6" xfId="9365" xr:uid="{622D3593-AB2F-409D-B7B8-CCD45A90383E}"/>
    <cellStyle name="Normal 14 16 6 2" xfId="20686" xr:uid="{99C70C22-D514-4F51-9D1E-7570CB1E75E4}"/>
    <cellStyle name="Normal 14 16 6 2 2" xfId="26242" xr:uid="{7A6168A2-C480-4AF7-A8E0-625D2E21B37A}"/>
    <cellStyle name="Normal 14 16 6 2 3" xfId="31736" xr:uid="{BC2ACAA0-DBFA-4B86-ABF2-EC5ACF9C4A1B}"/>
    <cellStyle name="Normal 14 16 6 2 4" xfId="37220" xr:uid="{FC4A926C-FB69-408D-B935-1FF4B9613929}"/>
    <cellStyle name="Normal 14 16 6 3" xfId="23513" xr:uid="{17E6D5B8-2D52-4BE8-A24F-2D0568530746}"/>
    <cellStyle name="Normal 14 16 6 4" xfId="29007" xr:uid="{E0F329FB-C3C6-4C77-BB83-AFB4B87B1F6B}"/>
    <cellStyle name="Normal 14 16 6 5" xfId="34491" xr:uid="{3E422DE9-19E1-4627-88A7-1ACDE595F499}"/>
    <cellStyle name="Normal 14 17" xfId="6300" xr:uid="{8D889F57-AA53-4783-9CFF-237123A1A4B6}"/>
    <cellStyle name="Normal 14 17 2" xfId="14691" xr:uid="{80B35F4C-B1A6-450A-B8DA-F8A139D8B45F}"/>
    <cellStyle name="Normal 14 17 2 2" xfId="21978" xr:uid="{2E842224-A533-4001-B4FF-8B2B711FBFE2}"/>
    <cellStyle name="Normal 14 17 2 2 2" xfId="27534" xr:uid="{9CEE68C7-A459-41C1-8894-9DEE99FA3709}"/>
    <cellStyle name="Normal 14 17 2 2 3" xfId="33028" xr:uid="{61EE04B2-6028-4832-8C2B-6B78766981E5}"/>
    <cellStyle name="Normal 14 17 2 2 4" xfId="38512" xr:uid="{7384E67E-EDC2-4FDB-9BB0-BB0C4273C9AA}"/>
    <cellStyle name="Normal 14 17 2 3" xfId="24805" xr:uid="{CFD508D9-171C-4373-9417-2433FAB4A203}"/>
    <cellStyle name="Normal 14 17 2 4" xfId="30299" xr:uid="{DA06A77D-7271-44C7-B0EC-894BB89BE3EA}"/>
    <cellStyle name="Normal 14 17 2 5" xfId="35783" xr:uid="{D3E5592C-EF55-4AD5-8851-4BA432DBA200}"/>
    <cellStyle name="Normal 14 17 3" xfId="11657" xr:uid="{9D853A9C-47D2-4A95-89AC-694BE0E7F48A}"/>
    <cellStyle name="Normal 14 17 4" xfId="16892" xr:uid="{BFF0CE0D-B583-4C8E-83A5-F8AA39F6F6C0}"/>
    <cellStyle name="Normal 14 17 5" xfId="19118" xr:uid="{0CE9B1A8-FE79-42FC-9BBF-166171AC9DAC}"/>
    <cellStyle name="Normal 14 17 6" xfId="9366" xr:uid="{B7DAC05E-C711-457A-B07C-7EBE4F7C1D17}"/>
    <cellStyle name="Normal 14 17 6 2" xfId="20687" xr:uid="{39B7FA72-419F-4860-A218-AF8F3E86B670}"/>
    <cellStyle name="Normal 14 17 6 2 2" xfId="26243" xr:uid="{BD78A02F-67F2-42C3-8A2B-30D6B8E5BEB2}"/>
    <cellStyle name="Normal 14 17 6 2 3" xfId="31737" xr:uid="{51ECCAA5-877A-4D8E-97BE-7B8740EB6F13}"/>
    <cellStyle name="Normal 14 17 6 2 4" xfId="37221" xr:uid="{51CA04E1-57D4-4183-8F8A-DD312E142FFD}"/>
    <cellStyle name="Normal 14 17 6 3" xfId="23514" xr:uid="{76BF032D-3627-4406-B2BC-D6DC81C93FFE}"/>
    <cellStyle name="Normal 14 17 6 4" xfId="29008" xr:uid="{150B29ED-D523-4073-B58F-A33E0764289E}"/>
    <cellStyle name="Normal 14 17 6 5" xfId="34492" xr:uid="{9A0E48F6-E4EB-4E17-B253-4E4306548B8F}"/>
    <cellStyle name="Normal 14 18" xfId="6301" xr:uid="{48B9C292-AEB2-49AB-978F-98FFC79BCDD8}"/>
    <cellStyle name="Normal 14 18 2" xfId="14692" xr:uid="{8EBF0BF2-2F26-4915-B044-82499AF23C95}"/>
    <cellStyle name="Normal 14 18 2 2" xfId="21979" xr:uid="{8FBFDD2C-7F24-4C0B-8B88-CAE53199D0FD}"/>
    <cellStyle name="Normal 14 18 2 2 2" xfId="27535" xr:uid="{33127C2A-7EBE-4CB2-9119-FC9EA9B7C6DF}"/>
    <cellStyle name="Normal 14 18 2 2 3" xfId="33029" xr:uid="{FE6A821A-BBB5-4394-94F9-F2A244264E04}"/>
    <cellStyle name="Normal 14 18 2 2 4" xfId="38513" xr:uid="{563B26CE-905D-4FD1-8080-5077DC39B201}"/>
    <cellStyle name="Normal 14 18 2 3" xfId="24806" xr:uid="{551B0729-F59D-42F6-8BFD-1A6AF50F748D}"/>
    <cellStyle name="Normal 14 18 2 4" xfId="30300" xr:uid="{9725D671-42BB-4EE6-9FD8-6A75E6856E11}"/>
    <cellStyle name="Normal 14 18 2 5" xfId="35784" xr:uid="{05F139CE-C091-4C06-B790-51061C99C11D}"/>
    <cellStyle name="Normal 14 18 3" xfId="11658" xr:uid="{96FF4AC8-251E-4F06-AE28-AAF92B1144CF}"/>
    <cellStyle name="Normal 14 18 4" xfId="16893" xr:uid="{F610DBAF-09D7-40D5-88C0-E7C7879EBB1E}"/>
    <cellStyle name="Normal 14 18 5" xfId="19119" xr:uid="{5D10E7C3-D8C0-40E4-8F7A-FAD58772AD80}"/>
    <cellStyle name="Normal 14 18 6" xfId="9367" xr:uid="{066AE274-6E66-4B66-BCE3-C6378E3C0CF0}"/>
    <cellStyle name="Normal 14 18 6 2" xfId="20688" xr:uid="{34BDC28B-B787-45AC-86B1-F14ADD08804A}"/>
    <cellStyle name="Normal 14 18 6 2 2" xfId="26244" xr:uid="{6E78B5D7-2E19-4F1A-A6A5-BBF23A2C1049}"/>
    <cellStyle name="Normal 14 18 6 2 3" xfId="31738" xr:uid="{FCEA5119-F1A4-4EA8-BA72-D4FF8DCFD396}"/>
    <cellStyle name="Normal 14 18 6 2 4" xfId="37222" xr:uid="{645F84DA-63DF-437D-8994-8ECFBCCCE2CB}"/>
    <cellStyle name="Normal 14 18 6 3" xfId="23515" xr:uid="{AA132078-618A-4C2A-8404-5DC0CD412407}"/>
    <cellStyle name="Normal 14 18 6 4" xfId="29009" xr:uid="{91F100E0-6EBA-44D2-8BE7-6034F943C340}"/>
    <cellStyle name="Normal 14 18 6 5" xfId="34493" xr:uid="{5B9553FE-797D-4E21-A26E-E52E853361FA}"/>
    <cellStyle name="Normal 14 19" xfId="6302" xr:uid="{9A6ACFF5-E906-4D04-9411-EFDA87DB4986}"/>
    <cellStyle name="Normal 14 19 2" xfId="14693" xr:uid="{B243F871-F50E-4D9A-B7FD-00AAB1BBDDFF}"/>
    <cellStyle name="Normal 14 19 2 2" xfId="21980" xr:uid="{E552708B-C44A-45C9-90A3-DB1B0F3DA428}"/>
    <cellStyle name="Normal 14 19 2 2 2" xfId="27536" xr:uid="{B1E7E7C7-2843-4AEF-82CD-25CD30FEDC47}"/>
    <cellStyle name="Normal 14 19 2 2 3" xfId="33030" xr:uid="{78CD53E7-8617-4F42-8527-49152E9DFE09}"/>
    <cellStyle name="Normal 14 19 2 2 4" xfId="38514" xr:uid="{436CC2BC-A84B-4242-AF26-96671E7F7B88}"/>
    <cellStyle name="Normal 14 19 2 3" xfId="24807" xr:uid="{DD13FF9C-10AA-4BDB-A88C-0BF7392E2D45}"/>
    <cellStyle name="Normal 14 19 2 4" xfId="30301" xr:uid="{B1E8B733-7598-4199-9A4A-5A4DBAE58C42}"/>
    <cellStyle name="Normal 14 19 2 5" xfId="35785" xr:uid="{87B0510A-006B-4149-826A-1928B1CDA917}"/>
    <cellStyle name="Normal 14 19 3" xfId="11659" xr:uid="{72377FAC-8390-468C-93CF-B3D80573C7D7}"/>
    <cellStyle name="Normal 14 19 4" xfId="16894" xr:uid="{CF6EB311-D46A-4B29-B17E-49FA74E3AFBE}"/>
    <cellStyle name="Normal 14 19 5" xfId="19120" xr:uid="{46941539-67BE-4CCB-94FD-838BF34C04E1}"/>
    <cellStyle name="Normal 14 19 6" xfId="9368" xr:uid="{7E71407D-C638-4525-8FBA-4DC8AABA68B8}"/>
    <cellStyle name="Normal 14 19 6 2" xfId="20689" xr:uid="{B9F31A33-0771-4130-BD9F-AE79A2A413CF}"/>
    <cellStyle name="Normal 14 19 6 2 2" xfId="26245" xr:uid="{62DE924C-1713-4A3A-BD7E-9D4A40147863}"/>
    <cellStyle name="Normal 14 19 6 2 3" xfId="31739" xr:uid="{AC37F17B-EF44-4F39-9EF5-ECF229ED6715}"/>
    <cellStyle name="Normal 14 19 6 2 4" xfId="37223" xr:uid="{0484D2A0-47D6-4ED2-BF17-07BC7AD03D3A}"/>
    <cellStyle name="Normal 14 19 6 3" xfId="23516" xr:uid="{5CDF32ED-D18F-4FB7-84CD-32CC43B678AC}"/>
    <cellStyle name="Normal 14 19 6 4" xfId="29010" xr:uid="{A28A777D-6129-4786-8F2E-4E591214CEC6}"/>
    <cellStyle name="Normal 14 19 6 5" xfId="34494" xr:uid="{83D16F06-60B1-45A8-9F6B-D1DAEC85EB73}"/>
    <cellStyle name="Normal 14 2" xfId="936" xr:uid="{6CBED37B-D40F-4353-8690-4F15B1408B36}"/>
    <cellStyle name="Normal 14 2 2" xfId="14694" xr:uid="{5C0054FD-66E3-4CF9-B8FA-B538086EB71A}"/>
    <cellStyle name="Normal 14 2 2 2" xfId="21981" xr:uid="{A52CCEAD-AA94-4B23-855B-104D832C82E8}"/>
    <cellStyle name="Normal 14 2 2 2 2" xfId="27537" xr:uid="{D5A37AC8-3534-435A-97DB-5C1F589FD89D}"/>
    <cellStyle name="Normal 14 2 2 2 3" xfId="33031" xr:uid="{D3649A8C-869E-48B9-A919-62AEAA82018D}"/>
    <cellStyle name="Normal 14 2 2 2 4" xfId="38515" xr:uid="{B3C5D32E-C93A-417F-B899-34870E50ECA6}"/>
    <cellStyle name="Normal 14 2 2 3" xfId="24808" xr:uid="{495C7C85-6287-43F5-91FF-9A803F1A627B}"/>
    <cellStyle name="Normal 14 2 2 4" xfId="30302" xr:uid="{3F810058-70E7-4BA2-BCDA-68DA3D091AC5}"/>
    <cellStyle name="Normal 14 2 2 5" xfId="35786" xr:uid="{DA64C0C1-3CCC-4F20-B56E-AF1E73AB2170}"/>
    <cellStyle name="Normal 14 2 3" xfId="11660" xr:uid="{D5AFECAA-27AF-4B0E-B6D7-5E9833B63C20}"/>
    <cellStyle name="Normal 14 2 4" xfId="16895" xr:uid="{4ED2DA9B-A2BF-4CD2-9749-ADE0D8DB778F}"/>
    <cellStyle name="Normal 14 2 5" xfId="19121" xr:uid="{62005C2E-2AD3-42DE-8BB8-918743D495B5}"/>
    <cellStyle name="Normal 14 2 6" xfId="9369" xr:uid="{AA317C86-C36E-4AA0-8CD3-08ED899F242A}"/>
    <cellStyle name="Normal 14 2 6 2" xfId="20690" xr:uid="{3E53445A-44B2-4D4A-A33A-39F0A136D8B8}"/>
    <cellStyle name="Normal 14 2 6 2 2" xfId="26246" xr:uid="{BE775DB9-3C47-499A-88C3-D2372356D0E8}"/>
    <cellStyle name="Normal 14 2 6 2 3" xfId="31740" xr:uid="{8597F67D-06D2-47D7-A8D8-0623D903D768}"/>
    <cellStyle name="Normal 14 2 6 2 4" xfId="37224" xr:uid="{E28B48D1-8E3C-416C-A8DC-2E6A2FD187C5}"/>
    <cellStyle name="Normal 14 2 6 3" xfId="23517" xr:uid="{CAB87C00-8B14-4A7F-BC43-2A2B33216209}"/>
    <cellStyle name="Normal 14 2 6 4" xfId="29011" xr:uid="{ABA46ACE-1271-4FC8-B472-F56685C2DACF}"/>
    <cellStyle name="Normal 14 2 6 5" xfId="34495" xr:uid="{94552369-F070-4B63-B249-83655F76EF83}"/>
    <cellStyle name="Normal 14 2 7" xfId="6303" xr:uid="{39F0EED7-8667-46A1-BD99-F1A88FB866FA}"/>
    <cellStyle name="Normal 14 20" xfId="6304" xr:uid="{6225F941-13FB-4883-9089-D474C759EF28}"/>
    <cellStyle name="Normal 14 20 2" xfId="14695" xr:uid="{0B82C8A6-561A-469F-8BCA-D91E4ADD9D5F}"/>
    <cellStyle name="Normal 14 20 2 2" xfId="21982" xr:uid="{F50A3869-5BCB-4660-B147-B3AD3DDCFCE0}"/>
    <cellStyle name="Normal 14 20 2 2 2" xfId="27538" xr:uid="{AC3DB273-F4AC-4483-922E-ED2A47967801}"/>
    <cellStyle name="Normal 14 20 2 2 3" xfId="33032" xr:uid="{A748A5C7-261F-4005-864A-F0FB34F66BB4}"/>
    <cellStyle name="Normal 14 20 2 2 4" xfId="38516" xr:uid="{5700B754-458B-4AC6-B6F6-A4DA3286D106}"/>
    <cellStyle name="Normal 14 20 2 3" xfId="24809" xr:uid="{654797E2-8F54-4789-9D07-7250DF056C01}"/>
    <cellStyle name="Normal 14 20 2 4" xfId="30303" xr:uid="{18E27547-9773-4746-A931-DB373844E74A}"/>
    <cellStyle name="Normal 14 20 2 5" xfId="35787" xr:uid="{57CA8321-A8D3-4BA5-8E49-6923C7B94614}"/>
    <cellStyle name="Normal 14 20 3" xfId="11661" xr:uid="{7AA0D528-2B32-458E-B1C9-21FB34643C19}"/>
    <cellStyle name="Normal 14 20 4" xfId="16896" xr:uid="{1273A445-DFFC-44DB-9133-54FE54DA7EF3}"/>
    <cellStyle name="Normal 14 20 5" xfId="19122" xr:uid="{53444B1A-7C8F-46B1-A5E2-8BF8678AA7B2}"/>
    <cellStyle name="Normal 14 20 6" xfId="9370" xr:uid="{9664B0DE-7328-44C8-9108-F1295F347CB9}"/>
    <cellStyle name="Normal 14 20 6 2" xfId="20691" xr:uid="{98D50E70-FB78-4C1C-9107-EAF4DD925ED4}"/>
    <cellStyle name="Normal 14 20 6 2 2" xfId="26247" xr:uid="{236664D8-03A3-41C4-8875-FC5504606B4B}"/>
    <cellStyle name="Normal 14 20 6 2 3" xfId="31741" xr:uid="{FF29EEC2-CC0F-4548-917D-531808368E65}"/>
    <cellStyle name="Normal 14 20 6 2 4" xfId="37225" xr:uid="{CD51A9E3-938B-46D2-AFE5-7C0AF6FB676C}"/>
    <cellStyle name="Normal 14 20 6 3" xfId="23518" xr:uid="{CFC6BBA5-7B01-4333-8B3B-9BB3667D921A}"/>
    <cellStyle name="Normal 14 20 6 4" xfId="29012" xr:uid="{5693CB38-07B3-425E-A924-4E8A89E802F9}"/>
    <cellStyle name="Normal 14 20 6 5" xfId="34496" xr:uid="{3ABF221B-F733-4D4F-8834-0F0B44C0977A}"/>
    <cellStyle name="Normal 14 21" xfId="6305" xr:uid="{3F5534B2-0FA4-4E0D-9F13-330B47A9EF0F}"/>
    <cellStyle name="Normal 14 21 2" xfId="14696" xr:uid="{DCAC7417-892D-404E-80D2-C4A6CD06C309}"/>
    <cellStyle name="Normal 14 21 2 2" xfId="21983" xr:uid="{CC39F782-E9AA-4259-816A-6E5BC62D627E}"/>
    <cellStyle name="Normal 14 21 2 2 2" xfId="27539" xr:uid="{87293CEC-6AC0-4C04-BE5F-FE0CB5F9E0F7}"/>
    <cellStyle name="Normal 14 21 2 2 3" xfId="33033" xr:uid="{BAA32283-FBA2-43F2-89D5-914F7436A5CD}"/>
    <cellStyle name="Normal 14 21 2 2 4" xfId="38517" xr:uid="{BB41F7B1-97E6-42DF-BBEA-5738AE8205BD}"/>
    <cellStyle name="Normal 14 21 2 3" xfId="24810" xr:uid="{53BBBFDB-7D8E-481C-9332-AD99C888FC7B}"/>
    <cellStyle name="Normal 14 21 2 4" xfId="30304" xr:uid="{D8730A6E-F683-4814-8BAC-B4C270F29CD5}"/>
    <cellStyle name="Normal 14 21 2 5" xfId="35788" xr:uid="{F2B50B86-C4E9-4012-9CF3-EAE675CC0685}"/>
    <cellStyle name="Normal 14 21 3" xfId="11662" xr:uid="{9F605C5C-3358-4BB2-B311-C3B16827CD36}"/>
    <cellStyle name="Normal 14 21 4" xfId="16897" xr:uid="{61786E5D-EE5E-4F8F-B0FD-A3622DD0172F}"/>
    <cellStyle name="Normal 14 21 5" xfId="19123" xr:uid="{F4B9BDD2-8168-4F3E-B3D1-BE70BEE9354C}"/>
    <cellStyle name="Normal 14 21 6" xfId="9371" xr:uid="{18130439-6C00-40FA-9E71-84E22B28F537}"/>
    <cellStyle name="Normal 14 21 6 2" xfId="20692" xr:uid="{4DE44733-C29D-447D-894E-FF15C831B6CA}"/>
    <cellStyle name="Normal 14 21 6 2 2" xfId="26248" xr:uid="{C0271151-D00F-4960-AEE5-1576B8694CDC}"/>
    <cellStyle name="Normal 14 21 6 2 3" xfId="31742" xr:uid="{EC2750A4-3DF9-4EA8-BE35-EAFBA314885E}"/>
    <cellStyle name="Normal 14 21 6 2 4" xfId="37226" xr:uid="{5F015270-6CB5-4567-82AA-C5E7F9567B85}"/>
    <cellStyle name="Normal 14 21 6 3" xfId="23519" xr:uid="{D04B3CB5-B6C5-4223-85D8-01EE8AF5808A}"/>
    <cellStyle name="Normal 14 21 6 4" xfId="29013" xr:uid="{7C83AFA9-B8B8-4F10-8E2E-AE21C29F6617}"/>
    <cellStyle name="Normal 14 21 6 5" xfId="34497" xr:uid="{840AACC6-BC5E-45BE-B27D-2CC6621E80BB}"/>
    <cellStyle name="Normal 14 22" xfId="6306" xr:uid="{2295D1AF-4463-403A-9D34-383669D48EC7}"/>
    <cellStyle name="Normal 14 22 2" xfId="14697" xr:uid="{EB1C4B08-A768-4B04-B868-F13FF8DC7E35}"/>
    <cellStyle name="Normal 14 22 2 2" xfId="21984" xr:uid="{77918DB9-4F68-49F5-BB03-E6D80C0B9842}"/>
    <cellStyle name="Normal 14 22 2 2 2" xfId="27540" xr:uid="{CA9D520B-6441-42E6-9599-AFA42F730206}"/>
    <cellStyle name="Normal 14 22 2 2 3" xfId="33034" xr:uid="{B3927198-F168-42C2-961F-5EA5C5F48B01}"/>
    <cellStyle name="Normal 14 22 2 2 4" xfId="38518" xr:uid="{BF854F5E-73A3-49A4-9FC6-8F534BB07840}"/>
    <cellStyle name="Normal 14 22 2 3" xfId="24811" xr:uid="{097BECC5-0FA3-44BD-B7A7-604D77AED4F9}"/>
    <cellStyle name="Normal 14 22 2 4" xfId="30305" xr:uid="{D60FA8CD-3824-48D7-B10B-2C351AEA38DD}"/>
    <cellStyle name="Normal 14 22 2 5" xfId="35789" xr:uid="{1A2AB14E-7484-48B9-A3BD-93F4EF19C51C}"/>
    <cellStyle name="Normal 14 22 3" xfId="11663" xr:uid="{BB292C95-57C0-4C9F-AA61-8D1F21A9018C}"/>
    <cellStyle name="Normal 14 22 4" xfId="16898" xr:uid="{463A6825-F800-4FB6-9E1F-D8B20CDFE4CF}"/>
    <cellStyle name="Normal 14 22 5" xfId="19124" xr:uid="{C9A66443-7140-4E99-B343-116E695F1553}"/>
    <cellStyle name="Normal 14 22 6" xfId="9372" xr:uid="{3B59C109-A0B2-46CB-A845-372F4CCADBFA}"/>
    <cellStyle name="Normal 14 22 6 2" xfId="20693" xr:uid="{0B428B99-1EFB-4E14-9E6A-E79571427F8E}"/>
    <cellStyle name="Normal 14 22 6 2 2" xfId="26249" xr:uid="{78E44066-C75F-4230-9756-05F1C68A9FC4}"/>
    <cellStyle name="Normal 14 22 6 2 3" xfId="31743" xr:uid="{91BCA219-7FB5-4B39-A0CB-ACF66E5316BC}"/>
    <cellStyle name="Normal 14 22 6 2 4" xfId="37227" xr:uid="{C73B6411-7DD4-4360-A24B-2232D8DB3B2D}"/>
    <cellStyle name="Normal 14 22 6 3" xfId="23520" xr:uid="{DD3EDC82-8E82-4DA0-BE0E-3A7E94FD055E}"/>
    <cellStyle name="Normal 14 22 6 4" xfId="29014" xr:uid="{D86047D9-7CF3-4331-887E-EAE2FFFD7CF7}"/>
    <cellStyle name="Normal 14 22 6 5" xfId="34498" xr:uid="{494897CE-1F36-4A79-8D4E-E1CF7B5C907D}"/>
    <cellStyle name="Normal 14 23" xfId="6307" xr:uid="{7922062D-A278-48DB-BB23-7B9E1B1C38E4}"/>
    <cellStyle name="Normal 14 23 2" xfId="14698" xr:uid="{C43D4C1A-66CF-4DFE-8E5B-57C02CC139AE}"/>
    <cellStyle name="Normal 14 23 2 2" xfId="21985" xr:uid="{F534E423-0E4F-4437-A705-79C7E3D1D89E}"/>
    <cellStyle name="Normal 14 23 2 2 2" xfId="27541" xr:uid="{E9BDFE44-C6B8-4CC5-97CB-62419E016BE9}"/>
    <cellStyle name="Normal 14 23 2 2 3" xfId="33035" xr:uid="{110D7E97-8B1E-45C3-A631-2040181F6536}"/>
    <cellStyle name="Normal 14 23 2 2 4" xfId="38519" xr:uid="{3E58EFBB-D6FF-438D-A4FD-1296F5BA5D73}"/>
    <cellStyle name="Normal 14 23 2 3" xfId="24812" xr:uid="{A961792C-2801-4D4D-8DA9-C7E5705BA61B}"/>
    <cellStyle name="Normal 14 23 2 4" xfId="30306" xr:uid="{01E63E81-BCB9-426A-85FB-04D9C67056E5}"/>
    <cellStyle name="Normal 14 23 2 5" xfId="35790" xr:uid="{77BD7457-326D-4B2F-A063-B4EB4961DFA0}"/>
    <cellStyle name="Normal 14 23 3" xfId="11664" xr:uid="{5D6645F3-C703-4B62-BE39-4ADE44C38EC0}"/>
    <cellStyle name="Normal 14 23 4" xfId="16899" xr:uid="{21B76966-EF91-437B-BAB0-BC8019084D80}"/>
    <cellStyle name="Normal 14 23 5" xfId="19125" xr:uid="{DF6847B4-C256-455E-9F44-C8839516C7F4}"/>
    <cellStyle name="Normal 14 23 6" xfId="9373" xr:uid="{4D433581-A4ED-463D-B45C-9CDC99D848F7}"/>
    <cellStyle name="Normal 14 23 6 2" xfId="20694" xr:uid="{786C344A-C9D0-4FC9-89E0-A38B93F9FDD8}"/>
    <cellStyle name="Normal 14 23 6 2 2" xfId="26250" xr:uid="{13914953-8F09-4C13-B62A-31EE9CB0B3D6}"/>
    <cellStyle name="Normal 14 23 6 2 3" xfId="31744" xr:uid="{34903161-E28B-472A-9312-A74D0F45B4DF}"/>
    <cellStyle name="Normal 14 23 6 2 4" xfId="37228" xr:uid="{52946720-74A7-43C0-8C25-3BC1BED65EC8}"/>
    <cellStyle name="Normal 14 23 6 3" xfId="23521" xr:uid="{84B6C18E-2630-4DD0-A2C8-A9BD443F7126}"/>
    <cellStyle name="Normal 14 23 6 4" xfId="29015" xr:uid="{3BB0251D-645B-4F60-BA5C-763809C00FC9}"/>
    <cellStyle name="Normal 14 23 6 5" xfId="34499" xr:uid="{DD16C22E-C7F1-4609-94E7-755BD600FEBF}"/>
    <cellStyle name="Normal 14 24" xfId="6308" xr:uid="{4B45053B-860E-44D6-A46A-43B3E9F2FEFC}"/>
    <cellStyle name="Normal 14 24 2" xfId="14699" xr:uid="{AFD2230D-680B-4413-A769-6139BC3F5B0A}"/>
    <cellStyle name="Normal 14 24 2 2" xfId="21986" xr:uid="{335A4556-7163-403D-AEFC-E2860F53A236}"/>
    <cellStyle name="Normal 14 24 2 2 2" xfId="27542" xr:uid="{EAF20811-4435-4D90-A1A7-7EB62AE8A29B}"/>
    <cellStyle name="Normal 14 24 2 2 3" xfId="33036" xr:uid="{866382CF-CC39-4950-8389-4E2D84A47BBA}"/>
    <cellStyle name="Normal 14 24 2 2 4" xfId="38520" xr:uid="{FB69AFF7-F8E1-4817-960B-591C011EDF78}"/>
    <cellStyle name="Normal 14 24 2 3" xfId="24813" xr:uid="{8CAAD38F-1F28-4277-B959-A61BE0C2B607}"/>
    <cellStyle name="Normal 14 24 2 4" xfId="30307" xr:uid="{2907AC3F-8CD7-4974-BE0C-395319CD814E}"/>
    <cellStyle name="Normal 14 24 2 5" xfId="35791" xr:uid="{19EFAC11-D8C4-446D-AA18-E13A19482466}"/>
    <cellStyle name="Normal 14 24 3" xfId="11665" xr:uid="{7E71F659-6B17-4435-B39B-E4EDA106FC57}"/>
    <cellStyle name="Normal 14 24 4" xfId="16900" xr:uid="{4B93F5E1-4ACE-4D13-BE0B-CCF1C4817A26}"/>
    <cellStyle name="Normal 14 24 5" xfId="19126" xr:uid="{62FDEE29-1407-41F3-935C-719625648C5C}"/>
    <cellStyle name="Normal 14 24 6" xfId="9374" xr:uid="{1124B026-9C62-48A8-AF33-B6BE680C1F86}"/>
    <cellStyle name="Normal 14 24 6 2" xfId="20695" xr:uid="{89FD40E4-5754-438D-9E70-86058A8E4117}"/>
    <cellStyle name="Normal 14 24 6 2 2" xfId="26251" xr:uid="{2359CAD2-B147-4E1D-BAF0-97DE7D9F28BF}"/>
    <cellStyle name="Normal 14 24 6 2 3" xfId="31745" xr:uid="{623EED57-8E25-459B-BF18-34877D4BCEAD}"/>
    <cellStyle name="Normal 14 24 6 2 4" xfId="37229" xr:uid="{DD5442BA-6F82-4033-B3D0-9F4E7A7FF7EC}"/>
    <cellStyle name="Normal 14 24 6 3" xfId="23522" xr:uid="{2F634324-6A7E-4869-9304-08DA0AF0AAED}"/>
    <cellStyle name="Normal 14 24 6 4" xfId="29016" xr:uid="{C44C4F71-CD47-4748-B654-A256E41DBFF1}"/>
    <cellStyle name="Normal 14 24 6 5" xfId="34500" xr:uid="{1117EB4A-BF3E-4EFD-ACF1-DCC4F3572E83}"/>
    <cellStyle name="Normal 14 25" xfId="6309" xr:uid="{DBCDF14B-A9A5-4E05-B391-07231B457661}"/>
    <cellStyle name="Normal 14 25 2" xfId="14700" xr:uid="{2FE0B967-907B-4064-8333-A88603CC0CCB}"/>
    <cellStyle name="Normal 14 25 2 2" xfId="21987" xr:uid="{BF297617-6167-4790-8136-DADF55C989E5}"/>
    <cellStyle name="Normal 14 25 2 2 2" xfId="27543" xr:uid="{08EBF879-5F67-4E4B-B05B-BE3D619552C4}"/>
    <cellStyle name="Normal 14 25 2 2 3" xfId="33037" xr:uid="{A9DBC47F-4956-4239-9029-55437E8F18BB}"/>
    <cellStyle name="Normal 14 25 2 2 4" xfId="38521" xr:uid="{5BDE652C-3A66-41BC-96BD-9ACFD083DB62}"/>
    <cellStyle name="Normal 14 25 2 3" xfId="24814" xr:uid="{BC443C5E-3287-4C5A-A3A4-E3EAE06388F3}"/>
    <cellStyle name="Normal 14 25 2 4" xfId="30308" xr:uid="{DF1634E6-BE04-4BA9-8505-E13850147E9F}"/>
    <cellStyle name="Normal 14 25 2 5" xfId="35792" xr:uid="{B23B0BA4-C165-486A-8FA1-EC374ED53B32}"/>
    <cellStyle name="Normal 14 25 3" xfId="11666" xr:uid="{38D8FABF-22C2-4CFB-8D6B-E97E83A722C0}"/>
    <cellStyle name="Normal 14 25 4" xfId="16901" xr:uid="{087CB497-0104-441B-85EB-41FCBC7BAED0}"/>
    <cellStyle name="Normal 14 25 5" xfId="19127" xr:uid="{A9B75ED9-923F-4C1F-8E6F-1A226FD0B4C3}"/>
    <cellStyle name="Normal 14 25 6" xfId="9375" xr:uid="{96EAA76A-F22E-4967-B3EF-954C98B4F2B1}"/>
    <cellStyle name="Normal 14 25 6 2" xfId="20696" xr:uid="{404001A1-6B45-4115-89C1-C718A9B04B56}"/>
    <cellStyle name="Normal 14 25 6 2 2" xfId="26252" xr:uid="{63EFA770-C661-45F9-90A3-C3C2CF385215}"/>
    <cellStyle name="Normal 14 25 6 2 3" xfId="31746" xr:uid="{BF1A1CD7-486B-44E3-9DDA-DF22A27AC6B0}"/>
    <cellStyle name="Normal 14 25 6 2 4" xfId="37230" xr:uid="{9F0B867A-AEFA-43BA-8086-9E6C3BD95EF1}"/>
    <cellStyle name="Normal 14 25 6 3" xfId="23523" xr:uid="{C3625F48-EC42-44EC-8F17-0B6D79D454E4}"/>
    <cellStyle name="Normal 14 25 6 4" xfId="29017" xr:uid="{394F2596-335D-422C-8B30-F1E542BDE710}"/>
    <cellStyle name="Normal 14 25 6 5" xfId="34501" xr:uid="{AB7B44F8-A5FA-4D97-96CF-487BE432297A}"/>
    <cellStyle name="Normal 14 26" xfId="6310" xr:uid="{54DC48F7-466F-473D-9C08-88739CE2F433}"/>
    <cellStyle name="Normal 14 26 2" xfId="14701" xr:uid="{EADEABEA-627A-492F-91C5-5CE5D27F5067}"/>
    <cellStyle name="Normal 14 26 2 2" xfId="21988" xr:uid="{810B5E2E-A2EB-4410-91C5-7F13769A544B}"/>
    <cellStyle name="Normal 14 26 2 2 2" xfId="27544" xr:uid="{C660F644-6E95-42C5-AC15-34549EE96E8C}"/>
    <cellStyle name="Normal 14 26 2 2 3" xfId="33038" xr:uid="{B5B62127-5ABA-4BDB-A02D-EA2FEE2F17B3}"/>
    <cellStyle name="Normal 14 26 2 2 4" xfId="38522" xr:uid="{9ACFD862-416B-4F28-9BD0-152BA83EB463}"/>
    <cellStyle name="Normal 14 26 2 3" xfId="24815" xr:uid="{904F5E5A-C66B-47E3-80A9-30CAA42898E1}"/>
    <cellStyle name="Normal 14 26 2 4" xfId="30309" xr:uid="{A6FEC325-41AA-430C-81E2-DD684DD04942}"/>
    <cellStyle name="Normal 14 26 2 5" xfId="35793" xr:uid="{1FCEF7DE-D09A-4B2A-8132-66D3D86E9B8D}"/>
    <cellStyle name="Normal 14 26 3" xfId="11667" xr:uid="{1164FD51-3ACA-41BC-9EF6-FD4E85D108DF}"/>
    <cellStyle name="Normal 14 26 4" xfId="16902" xr:uid="{67DD2301-0031-4ACA-87D8-E5342B0471A4}"/>
    <cellStyle name="Normal 14 26 5" xfId="19128" xr:uid="{BF9421AE-D572-49FF-B9AD-18BF1BCC9D85}"/>
    <cellStyle name="Normal 14 26 6" xfId="9376" xr:uid="{3DA982FC-E2D2-4F5A-92C0-C99822F125C4}"/>
    <cellStyle name="Normal 14 26 6 2" xfId="20697" xr:uid="{238DDA96-F261-4EAE-8D8D-86B9D297A64F}"/>
    <cellStyle name="Normal 14 26 6 2 2" xfId="26253" xr:uid="{D2B981BE-4188-457F-9AAB-4025E6A91BA8}"/>
    <cellStyle name="Normal 14 26 6 2 3" xfId="31747" xr:uid="{620A9800-5561-47B9-A8C2-C1EDD29E03AC}"/>
    <cellStyle name="Normal 14 26 6 2 4" xfId="37231" xr:uid="{8E314364-6A97-4BAA-A354-C43B5C1982FF}"/>
    <cellStyle name="Normal 14 26 6 3" xfId="23524" xr:uid="{B89BFB81-648D-4283-AE35-9EB75CEF9154}"/>
    <cellStyle name="Normal 14 26 6 4" xfId="29018" xr:uid="{7A20603C-873A-4A65-8D5F-9AEEDF108429}"/>
    <cellStyle name="Normal 14 26 6 5" xfId="34502" xr:uid="{C69D91C3-E892-4CE8-80EE-7549183EB3BE}"/>
    <cellStyle name="Normal 14 27" xfId="6311" xr:uid="{DC86CA4D-5FA2-43C9-877D-7092D07C40A1}"/>
    <cellStyle name="Normal 14 27 2" xfId="14702" xr:uid="{1BBBD611-05EF-43CB-B6F4-13F2745EB452}"/>
    <cellStyle name="Normal 14 27 2 2" xfId="21989" xr:uid="{B56B2592-7F79-45C5-A390-9C9F8C8CC894}"/>
    <cellStyle name="Normal 14 27 2 2 2" xfId="27545" xr:uid="{1675A556-FEAD-4DE3-81BC-CB10CFB8CC3A}"/>
    <cellStyle name="Normal 14 27 2 2 3" xfId="33039" xr:uid="{2A7504A7-7A5B-4016-8FD6-7176251C6589}"/>
    <cellStyle name="Normal 14 27 2 2 4" xfId="38523" xr:uid="{58AFC114-C475-4569-B66F-91CC33BF6F5F}"/>
    <cellStyle name="Normal 14 27 2 3" xfId="24816" xr:uid="{9C3B1594-0CB7-47CF-9F2D-69FD1C1BB2B3}"/>
    <cellStyle name="Normal 14 27 2 4" xfId="30310" xr:uid="{3F0C6D64-F118-45FA-BCCA-32CFB7A85544}"/>
    <cellStyle name="Normal 14 27 2 5" xfId="35794" xr:uid="{515D72CC-907C-47DE-84E3-3AF8E0961C5A}"/>
    <cellStyle name="Normal 14 27 3" xfId="11668" xr:uid="{745B20E4-FC46-4E5F-A88F-A5EA26D69CF6}"/>
    <cellStyle name="Normal 14 27 4" xfId="16903" xr:uid="{5A8422A5-BC2D-4CC3-8F3E-19E6FF311636}"/>
    <cellStyle name="Normal 14 27 5" xfId="19129" xr:uid="{139F7171-C124-46F0-88A9-730EC6DCE782}"/>
    <cellStyle name="Normal 14 27 6" xfId="9377" xr:uid="{7BC6F4CA-1C71-4E36-ABB6-3D758065316C}"/>
    <cellStyle name="Normal 14 27 6 2" xfId="20698" xr:uid="{7E20A9AD-7F4A-4FDC-928A-01688A273DAF}"/>
    <cellStyle name="Normal 14 27 6 2 2" xfId="26254" xr:uid="{8E4AB584-2C5C-400A-BA60-E4DA0A213D7C}"/>
    <cellStyle name="Normal 14 27 6 2 3" xfId="31748" xr:uid="{05FB2587-A9B1-4CF2-8895-5C5F8A440AD1}"/>
    <cellStyle name="Normal 14 27 6 2 4" xfId="37232" xr:uid="{06DAD34B-851C-49A0-8AEF-E7FB9851F58F}"/>
    <cellStyle name="Normal 14 27 6 3" xfId="23525" xr:uid="{5A69C57A-A735-41AB-A745-4E182BAA371A}"/>
    <cellStyle name="Normal 14 27 6 4" xfId="29019" xr:uid="{C3E4D9F3-2F61-401F-B76D-832EE78E8C6D}"/>
    <cellStyle name="Normal 14 27 6 5" xfId="34503" xr:uid="{9B8235F0-D828-49F4-9282-317F013B533B}"/>
    <cellStyle name="Normal 14 28" xfId="6312" xr:uid="{0AA6767B-B39F-4C73-AAEE-2A647EBFB246}"/>
    <cellStyle name="Normal 14 28 2" xfId="14703" xr:uid="{194B62C6-B3EF-449A-87B2-F8BF210B5901}"/>
    <cellStyle name="Normal 14 28 2 2" xfId="21990" xr:uid="{CB88EADF-64D1-43FF-A2F8-8ECDCD2616D3}"/>
    <cellStyle name="Normal 14 28 2 2 2" xfId="27546" xr:uid="{D1DFB8B7-5C4C-478C-9392-C6BEFF2E2208}"/>
    <cellStyle name="Normal 14 28 2 2 3" xfId="33040" xr:uid="{FAFDAB89-335D-4FE6-A23E-28CFE46CEB13}"/>
    <cellStyle name="Normal 14 28 2 2 4" xfId="38524" xr:uid="{FE26B6CA-0C33-47AE-82CE-FDE9485C628D}"/>
    <cellStyle name="Normal 14 28 2 3" xfId="24817" xr:uid="{B497C29A-66F5-49FE-9E1B-20765F910698}"/>
    <cellStyle name="Normal 14 28 2 4" xfId="30311" xr:uid="{BE9BF920-4798-4D04-9866-5BD846E275D2}"/>
    <cellStyle name="Normal 14 28 2 5" xfId="35795" xr:uid="{444E0842-09CB-41A9-9EE7-8AD1CEA8E3AC}"/>
    <cellStyle name="Normal 14 28 3" xfId="11669" xr:uid="{6771865F-2D05-4B44-9FD8-E5DC882F399A}"/>
    <cellStyle name="Normal 14 28 4" xfId="16904" xr:uid="{4F284C3F-71EE-4F42-A9AD-23FD50E9368F}"/>
    <cellStyle name="Normal 14 28 5" xfId="19130" xr:uid="{E36AF5F7-B7EF-457E-8F97-5B9B0308BFE2}"/>
    <cellStyle name="Normal 14 28 6" xfId="9378" xr:uid="{581A3053-5A31-4580-B714-C70DBF6FCF81}"/>
    <cellStyle name="Normal 14 28 6 2" xfId="20699" xr:uid="{868AF6BD-9097-4676-9852-32431F864422}"/>
    <cellStyle name="Normal 14 28 6 2 2" xfId="26255" xr:uid="{560F83F0-DB50-4DBA-A97B-71E941B5851C}"/>
    <cellStyle name="Normal 14 28 6 2 3" xfId="31749" xr:uid="{481F5AEC-18FC-45EF-860F-13321BEEC83D}"/>
    <cellStyle name="Normal 14 28 6 2 4" xfId="37233" xr:uid="{2DC1EA51-0F4E-4311-B82F-C97E650DCF6C}"/>
    <cellStyle name="Normal 14 28 6 3" xfId="23526" xr:uid="{333AD935-5387-49F5-8F39-E5942AB6736E}"/>
    <cellStyle name="Normal 14 28 6 4" xfId="29020" xr:uid="{013585BF-8019-4037-8BF8-D93978FD2703}"/>
    <cellStyle name="Normal 14 28 6 5" xfId="34504" xr:uid="{01288000-4503-4DC1-9FA0-C188F0FB062B}"/>
    <cellStyle name="Normal 14 29" xfId="6313" xr:uid="{17123D3E-FD4A-4D49-8FB1-3C9DF1BED21F}"/>
    <cellStyle name="Normal 14 29 2" xfId="14704" xr:uid="{051AF261-575E-449A-B531-D27F5E54FDC2}"/>
    <cellStyle name="Normal 14 29 2 2" xfId="21991" xr:uid="{ADE328CD-1E2F-4A3F-9BE1-9D171F41F49A}"/>
    <cellStyle name="Normal 14 29 2 2 2" xfId="27547" xr:uid="{E127D6F0-A783-4495-BDB7-CE1446AD5817}"/>
    <cellStyle name="Normal 14 29 2 2 3" xfId="33041" xr:uid="{D59DB706-F18C-494A-92D4-EEE16B5ADBF2}"/>
    <cellStyle name="Normal 14 29 2 2 4" xfId="38525" xr:uid="{3EB7D33D-F358-446E-9D60-3A9459435399}"/>
    <cellStyle name="Normal 14 29 2 3" xfId="24818" xr:uid="{FB9C705B-EB1E-4787-A43A-66B16A164C5C}"/>
    <cellStyle name="Normal 14 29 2 4" xfId="30312" xr:uid="{9E19D9E0-7808-4E2C-B1F7-0A1B872F83A9}"/>
    <cellStyle name="Normal 14 29 2 5" xfId="35796" xr:uid="{DA57491C-2EF3-4601-BF6C-1EDF5FFEB953}"/>
    <cellStyle name="Normal 14 29 3" xfId="11670" xr:uid="{D10BB931-C797-4CBF-8F1B-58AB0E983054}"/>
    <cellStyle name="Normal 14 29 4" xfId="16905" xr:uid="{0FDA5D4C-041F-4848-A4D1-81A4BC8565FD}"/>
    <cellStyle name="Normal 14 29 5" xfId="19131" xr:uid="{3EAB759D-A38A-4880-BFF1-8C2B17EDE710}"/>
    <cellStyle name="Normal 14 29 6" xfId="9379" xr:uid="{B4FF3BF3-480B-4663-B1EB-DE714781CD10}"/>
    <cellStyle name="Normal 14 29 6 2" xfId="20700" xr:uid="{6ECDD735-8270-4E83-A9B7-29E10D89116C}"/>
    <cellStyle name="Normal 14 29 6 2 2" xfId="26256" xr:uid="{8557F473-3DF4-484E-8143-0C29A433DA18}"/>
    <cellStyle name="Normal 14 29 6 2 3" xfId="31750" xr:uid="{1CDF3F92-874F-4D7A-88A4-922BCF6F7161}"/>
    <cellStyle name="Normal 14 29 6 2 4" xfId="37234" xr:uid="{1AA55509-5F61-4EC3-9D72-21654DBA70B4}"/>
    <cellStyle name="Normal 14 29 6 3" xfId="23527" xr:uid="{4A0270BC-3943-4539-BC94-3B59475A2728}"/>
    <cellStyle name="Normal 14 29 6 4" xfId="29021" xr:uid="{D5A30308-D0D7-4DA8-8898-46966152B030}"/>
    <cellStyle name="Normal 14 29 6 5" xfId="34505" xr:uid="{2C2AE8DC-DFA5-4397-AE22-47C718C0F5D7}"/>
    <cellStyle name="Normal 14 3" xfId="935" xr:uid="{E3A9B63E-5011-4A31-A035-5149E84121B2}"/>
    <cellStyle name="Normal 14 3 2" xfId="14705" xr:uid="{D20C49D5-E5BE-4738-94FB-0D7CA2D2A45A}"/>
    <cellStyle name="Normal 14 3 2 2" xfId="21992" xr:uid="{27CDF855-34AC-4FA7-94F6-0338A70B8439}"/>
    <cellStyle name="Normal 14 3 2 2 2" xfId="27548" xr:uid="{3D617884-F68D-4914-915E-EA645FED0AE2}"/>
    <cellStyle name="Normal 14 3 2 2 3" xfId="33042" xr:uid="{F638922A-7790-4979-89C6-3ADC9D2CA428}"/>
    <cellStyle name="Normal 14 3 2 2 4" xfId="38526" xr:uid="{C933DA84-A11A-4C2B-9211-60A68B506F44}"/>
    <cellStyle name="Normal 14 3 2 3" xfId="24819" xr:uid="{2C8CC055-1367-4068-89F1-B70FC57F1052}"/>
    <cellStyle name="Normal 14 3 2 4" xfId="30313" xr:uid="{7AC0DBAE-B08F-4A40-AA51-6ACB611F9783}"/>
    <cellStyle name="Normal 14 3 2 5" xfId="35797" xr:uid="{8B156390-5D7D-48DC-9CEC-67F7A89740F8}"/>
    <cellStyle name="Normal 14 3 3" xfId="11671" xr:uid="{D22BD0B1-D935-475A-99B7-96AF3974607E}"/>
    <cellStyle name="Normal 14 3 4" xfId="16906" xr:uid="{C1F718F4-C2E5-4EE7-981E-1AD8C95B475F}"/>
    <cellStyle name="Normal 14 3 5" xfId="19132" xr:uid="{E27D2B66-397C-41A9-9EFA-0F31C4F1AF4B}"/>
    <cellStyle name="Normal 14 3 6" xfId="9380" xr:uid="{919322B3-4B94-4BD6-9F87-232E45D19695}"/>
    <cellStyle name="Normal 14 3 6 2" xfId="20701" xr:uid="{1A4A450D-19BB-4B4E-89C5-40333597D2F3}"/>
    <cellStyle name="Normal 14 3 6 2 2" xfId="26257" xr:uid="{90F15778-162C-4E8D-BB3A-D889A43FEC20}"/>
    <cellStyle name="Normal 14 3 6 2 3" xfId="31751" xr:uid="{C43BE534-3090-4F20-A94F-852C8C909A32}"/>
    <cellStyle name="Normal 14 3 6 2 4" xfId="37235" xr:uid="{A8307D9B-6A3B-43F6-9753-4BA1CEEED556}"/>
    <cellStyle name="Normal 14 3 6 3" xfId="23528" xr:uid="{83A15413-58E1-4392-AD44-12039C818AF2}"/>
    <cellStyle name="Normal 14 3 6 4" xfId="29022" xr:uid="{6468E00C-64F1-4DE8-A44C-8492F925C5DB}"/>
    <cellStyle name="Normal 14 3 6 5" xfId="34506" xr:uid="{215BBDDF-D6AD-4AF0-ABA0-DE17BC75E50A}"/>
    <cellStyle name="Normal 14 3 7" xfId="6314" xr:uid="{0F78E2EA-BF05-4F63-BECA-0D0873DD2BDC}"/>
    <cellStyle name="Normal 14 30" xfId="6315" xr:uid="{8B12AD25-2733-4FC4-B9C9-7E8673DD099D}"/>
    <cellStyle name="Normal 14 30 2" xfId="14706" xr:uid="{F062AF16-1E9F-48C0-A9B2-0E4AA0B0D462}"/>
    <cellStyle name="Normal 14 30 2 2" xfId="21993" xr:uid="{2D6018F4-16E6-4DEB-9AEA-740738B58932}"/>
    <cellStyle name="Normal 14 30 2 2 2" xfId="27549" xr:uid="{B27B897E-DC70-41D0-8C81-BBD0EB6B46B8}"/>
    <cellStyle name="Normal 14 30 2 2 3" xfId="33043" xr:uid="{569F618E-A69E-40E1-8211-1381D3444A66}"/>
    <cellStyle name="Normal 14 30 2 2 4" xfId="38527" xr:uid="{A2421EC3-B0DC-4078-83BA-84C67F6E37B7}"/>
    <cellStyle name="Normal 14 30 2 3" xfId="24820" xr:uid="{458F9C3E-3EDC-4184-81E1-0B42A21594FE}"/>
    <cellStyle name="Normal 14 30 2 4" xfId="30314" xr:uid="{043D1BAB-26AA-46C9-8A9F-292C0FAEF20D}"/>
    <cellStyle name="Normal 14 30 2 5" xfId="35798" xr:uid="{4FF63154-5187-45DD-84AA-7EF07AFF8A97}"/>
    <cellStyle name="Normal 14 30 3" xfId="11672" xr:uid="{4125D708-DD4C-4C0E-B3FE-51DEB1AAAC3D}"/>
    <cellStyle name="Normal 14 30 4" xfId="16907" xr:uid="{78DD878B-C4BB-4B26-B61F-9324F82CB1DB}"/>
    <cellStyle name="Normal 14 30 5" xfId="19133" xr:uid="{AED74345-C8CF-4299-AB5C-A1E53901C6BD}"/>
    <cellStyle name="Normal 14 30 6" xfId="9381" xr:uid="{202F8DDE-0F9B-44F3-9118-DE19417DB431}"/>
    <cellStyle name="Normal 14 30 6 2" xfId="20702" xr:uid="{5808412E-9B40-47C2-8A2F-99B700349958}"/>
    <cellStyle name="Normal 14 30 6 2 2" xfId="26258" xr:uid="{3709B63D-FEEE-4AD5-8E6A-1BAA533CC817}"/>
    <cellStyle name="Normal 14 30 6 2 3" xfId="31752" xr:uid="{50E5E633-D66C-4464-8A0A-12990CCA7301}"/>
    <cellStyle name="Normal 14 30 6 2 4" xfId="37236" xr:uid="{F88D929E-37ED-4E33-9C8E-0B81A6C62839}"/>
    <cellStyle name="Normal 14 30 6 3" xfId="23529" xr:uid="{6A028506-0602-40FC-AD75-7926D388B096}"/>
    <cellStyle name="Normal 14 30 6 4" xfId="29023" xr:uid="{FD6E17CC-4404-4AFD-9113-5EE41750B278}"/>
    <cellStyle name="Normal 14 30 6 5" xfId="34507" xr:uid="{998836D3-7343-40A1-9E76-6B4A2976422A}"/>
    <cellStyle name="Normal 14 31" xfId="6316" xr:uid="{DD389DC6-8D23-4560-A1A8-5ABDC400BEAE}"/>
    <cellStyle name="Normal 14 31 2" xfId="14707" xr:uid="{7D255CC9-18FC-43EC-A18C-9E8BAA800B6B}"/>
    <cellStyle name="Normal 14 31 2 2" xfId="21994" xr:uid="{24C9BC05-6F62-4370-93DE-F9CCE12B9E33}"/>
    <cellStyle name="Normal 14 31 2 2 2" xfId="27550" xr:uid="{986AD4CC-E337-44F1-83D8-CFF2EFDF0C02}"/>
    <cellStyle name="Normal 14 31 2 2 3" xfId="33044" xr:uid="{35CBF57B-7564-4B70-8228-3D08F91FC0AE}"/>
    <cellStyle name="Normal 14 31 2 2 4" xfId="38528" xr:uid="{4C8B87C0-C6BA-4F2D-8150-78B6BD41DA17}"/>
    <cellStyle name="Normal 14 31 2 3" xfId="24821" xr:uid="{091F1972-C8EB-4DE0-9A06-AD307B0D9E60}"/>
    <cellStyle name="Normal 14 31 2 4" xfId="30315" xr:uid="{0FBF9EA3-EC95-4D60-A352-1CC1A0599E1D}"/>
    <cellStyle name="Normal 14 31 2 5" xfId="35799" xr:uid="{BF433467-B0DC-44CB-9B27-38FF5C12FDCF}"/>
    <cellStyle name="Normal 14 31 3" xfId="11673" xr:uid="{1B06D4A4-7454-4844-9BCB-1EF86BBDE5B3}"/>
    <cellStyle name="Normal 14 31 4" xfId="16908" xr:uid="{682D9C85-D1DF-4121-AC8D-7AB5BCFDA8C6}"/>
    <cellStyle name="Normal 14 31 5" xfId="19134" xr:uid="{A001BD7E-D0E7-44AC-9995-8E7C9712D40E}"/>
    <cellStyle name="Normal 14 31 6" xfId="9382" xr:uid="{DD274EFF-32DA-4947-A43B-DEB80355D764}"/>
    <cellStyle name="Normal 14 31 6 2" xfId="20703" xr:uid="{5C7BB446-9A0E-46F8-AE48-AC2A9E0A14C0}"/>
    <cellStyle name="Normal 14 31 6 2 2" xfId="26259" xr:uid="{7F67F9DE-2873-4348-B43F-F33378B2579F}"/>
    <cellStyle name="Normal 14 31 6 2 3" xfId="31753" xr:uid="{38164429-B84C-4C20-A7FA-2F24C41604A7}"/>
    <cellStyle name="Normal 14 31 6 2 4" xfId="37237" xr:uid="{49A187AD-2895-4C3C-B715-3D34B60B0D9B}"/>
    <cellStyle name="Normal 14 31 6 3" xfId="23530" xr:uid="{87B05D54-3D61-48F8-A995-FC3EFC0B8FC3}"/>
    <cellStyle name="Normal 14 31 6 4" xfId="29024" xr:uid="{9C2F3C13-9CD4-49B2-AA41-03CD96B5397E}"/>
    <cellStyle name="Normal 14 31 6 5" xfId="34508" xr:uid="{F0C2C773-A2FD-4650-A3BC-16E9AA774626}"/>
    <cellStyle name="Normal 14 32" xfId="6317" xr:uid="{9ED2D2CA-BE84-472F-9381-54C231592D5B}"/>
    <cellStyle name="Normal 14 32 2" xfId="14708" xr:uid="{AC07A20C-FAFF-46F4-8C54-8BACF106EC1A}"/>
    <cellStyle name="Normal 14 32 2 2" xfId="21995" xr:uid="{EFC30F80-56D4-4893-9B88-634ECA92CB39}"/>
    <cellStyle name="Normal 14 32 2 2 2" xfId="27551" xr:uid="{BC5A20EB-F328-4C35-8593-C89E1CE1888C}"/>
    <cellStyle name="Normal 14 32 2 2 3" xfId="33045" xr:uid="{DB9B4CAA-FE2A-4C05-B375-BA2ADAF05E77}"/>
    <cellStyle name="Normal 14 32 2 2 4" xfId="38529" xr:uid="{6EB67773-7286-41E6-8ECB-89BC1FD15612}"/>
    <cellStyle name="Normal 14 32 2 3" xfId="24822" xr:uid="{265C90DC-4ACB-4CCE-8FEC-11167F8EB765}"/>
    <cellStyle name="Normal 14 32 2 4" xfId="30316" xr:uid="{896F29D2-3C06-4046-8E53-E841FE98C25A}"/>
    <cellStyle name="Normal 14 32 2 5" xfId="35800" xr:uid="{8EDAFFE5-0571-4E76-A070-A9E11DEE2855}"/>
    <cellStyle name="Normal 14 32 3" xfId="11674" xr:uid="{DA6EE1B3-7716-4B77-B12B-822333689A12}"/>
    <cellStyle name="Normal 14 32 4" xfId="16909" xr:uid="{FB45EFEF-D5A3-4EB6-9435-3E62E00E98EA}"/>
    <cellStyle name="Normal 14 32 5" xfId="19135" xr:uid="{82483CCE-E5E5-4697-8484-74125F2A04C2}"/>
    <cellStyle name="Normal 14 32 6" xfId="9383" xr:uid="{398BA637-C045-44ED-B72B-D5A4098C58A5}"/>
    <cellStyle name="Normal 14 32 6 2" xfId="20704" xr:uid="{8921027D-1D34-4048-9B29-A113D4D01454}"/>
    <cellStyle name="Normal 14 32 6 2 2" xfId="26260" xr:uid="{1B5B0B72-0449-4C77-97EA-173B4583D195}"/>
    <cellStyle name="Normal 14 32 6 2 3" xfId="31754" xr:uid="{9906F1C3-8250-4D83-B3EE-741EE7DC7E51}"/>
    <cellStyle name="Normal 14 32 6 2 4" xfId="37238" xr:uid="{07324A30-B50B-473D-8B92-0BB145B8940F}"/>
    <cellStyle name="Normal 14 32 6 3" xfId="23531" xr:uid="{0FE8EB78-7C05-45D6-B372-742213965ABE}"/>
    <cellStyle name="Normal 14 32 6 4" xfId="29025" xr:uid="{C4352E95-E39A-4904-A158-EB76D3861211}"/>
    <cellStyle name="Normal 14 32 6 5" xfId="34509" xr:uid="{21E5CA68-A60D-40F5-BD85-02E242F77526}"/>
    <cellStyle name="Normal 14 33" xfId="6318" xr:uid="{2FFCB4D0-057D-4688-8BA6-5CD970F6371A}"/>
    <cellStyle name="Normal 14 33 2" xfId="14709" xr:uid="{725FF5A2-E205-4CE2-AB46-C30514A1BF8E}"/>
    <cellStyle name="Normal 14 33 2 2" xfId="21996" xr:uid="{1700AA95-7FFD-45D2-B32B-077A69CB274B}"/>
    <cellStyle name="Normal 14 33 2 2 2" xfId="27552" xr:uid="{4B2080EE-512D-4927-9A92-1B098BBD753B}"/>
    <cellStyle name="Normal 14 33 2 2 3" xfId="33046" xr:uid="{6BAFF2E6-CCD2-4CCA-B639-5DAF5E438B5C}"/>
    <cellStyle name="Normal 14 33 2 2 4" xfId="38530" xr:uid="{F778813C-2CF6-4BC0-B459-82F0CCD4C166}"/>
    <cellStyle name="Normal 14 33 2 3" xfId="24823" xr:uid="{E8D24DBD-7870-443C-99FA-79342184E814}"/>
    <cellStyle name="Normal 14 33 2 4" xfId="30317" xr:uid="{EF62BD88-7B1D-4A98-847A-D500002FC930}"/>
    <cellStyle name="Normal 14 33 2 5" xfId="35801" xr:uid="{33E7830E-975F-41F6-82ED-E6F041ABBC22}"/>
    <cellStyle name="Normal 14 33 3" xfId="11675" xr:uid="{13BEBA48-232E-45A2-8563-5A728CFC08D3}"/>
    <cellStyle name="Normal 14 33 4" xfId="16910" xr:uid="{3604D3D0-755B-43D4-8B4F-09E7506E012E}"/>
    <cellStyle name="Normal 14 33 5" xfId="19136" xr:uid="{FE35E056-512A-4708-8989-45B8074CDAB5}"/>
    <cellStyle name="Normal 14 33 6" xfId="9384" xr:uid="{261F35BF-464C-4683-A529-637D11DC7FD7}"/>
    <cellStyle name="Normal 14 33 6 2" xfId="20705" xr:uid="{EC030F4D-5AAC-4D3B-928E-625D223D485E}"/>
    <cellStyle name="Normal 14 33 6 2 2" xfId="26261" xr:uid="{7B7CF141-E163-4443-8EEF-EC635C5B00A7}"/>
    <cellStyle name="Normal 14 33 6 2 3" xfId="31755" xr:uid="{DD171472-1217-4392-979B-042ACF1632F1}"/>
    <cellStyle name="Normal 14 33 6 2 4" xfId="37239" xr:uid="{0368E390-9F06-4F04-BEF5-84709971A036}"/>
    <cellStyle name="Normal 14 33 6 3" xfId="23532" xr:uid="{49B8B57A-8EDD-42A1-93A3-2F1CC8B4A1FE}"/>
    <cellStyle name="Normal 14 33 6 4" xfId="29026" xr:uid="{30214001-3838-4716-B990-9841D645C633}"/>
    <cellStyle name="Normal 14 33 6 5" xfId="34510" xr:uid="{1428163B-2D03-4CAC-A9D3-87870BF418A4}"/>
    <cellStyle name="Normal 14 34" xfId="6319" xr:uid="{89D7A679-53B4-40AA-8426-1B6DF5EB7EED}"/>
    <cellStyle name="Normal 14 34 2" xfId="14710" xr:uid="{EF11AFD6-50CD-4531-8CDE-978E6D3B1847}"/>
    <cellStyle name="Normal 14 34 2 2" xfId="21997" xr:uid="{554A332E-5DAF-4940-BFC6-7C6A54083A7C}"/>
    <cellStyle name="Normal 14 34 2 2 2" xfId="27553" xr:uid="{47140D21-58B3-495C-8E5E-3E5B642204A2}"/>
    <cellStyle name="Normal 14 34 2 2 3" xfId="33047" xr:uid="{76C1763A-480A-48AA-932A-B03892B6941F}"/>
    <cellStyle name="Normal 14 34 2 2 4" xfId="38531" xr:uid="{F5AB63E6-8F5E-4E3E-B745-A3E907CF4B0A}"/>
    <cellStyle name="Normal 14 34 2 3" xfId="24824" xr:uid="{4DDE20F3-5765-4F10-818E-4C026F4C1EB8}"/>
    <cellStyle name="Normal 14 34 2 4" xfId="30318" xr:uid="{40FEFFEA-C684-488B-BCF4-63002D3A4D81}"/>
    <cellStyle name="Normal 14 34 2 5" xfId="35802" xr:uid="{FFD28D78-8B2B-44EE-83C9-54DDB5E4DCAC}"/>
    <cellStyle name="Normal 14 34 3" xfId="11676" xr:uid="{FE10E22C-4DF8-43C7-A5A9-93B943D42878}"/>
    <cellStyle name="Normal 14 34 4" xfId="16911" xr:uid="{32AAAF2C-BB28-40B9-9618-4BCC0C2AC499}"/>
    <cellStyle name="Normal 14 34 5" xfId="19137" xr:uid="{6EC1C7D3-4299-4938-AEAB-065CA12B5BC0}"/>
    <cellStyle name="Normal 14 34 6" xfId="9385" xr:uid="{0D50BAE5-7A41-4635-94B1-4D543017DD1C}"/>
    <cellStyle name="Normal 14 34 6 2" xfId="20706" xr:uid="{FD6CBD58-7750-4C0D-8B28-ADB587F2BC14}"/>
    <cellStyle name="Normal 14 34 6 2 2" xfId="26262" xr:uid="{2967BD92-FE33-4C04-AA28-FC4E8CC5D0B1}"/>
    <cellStyle name="Normal 14 34 6 2 3" xfId="31756" xr:uid="{A992CDC7-9E97-449A-8B3E-EE6A0977FA5D}"/>
    <cellStyle name="Normal 14 34 6 2 4" xfId="37240" xr:uid="{834E1F57-1424-41C4-89F6-1527B2D1E549}"/>
    <cellStyle name="Normal 14 34 6 3" xfId="23533" xr:uid="{3C83A608-BB21-47A9-825A-BB97976024CE}"/>
    <cellStyle name="Normal 14 34 6 4" xfId="29027" xr:uid="{D807B177-D17F-476E-A7C3-ED2869E8013C}"/>
    <cellStyle name="Normal 14 34 6 5" xfId="34511" xr:uid="{C04F4FBF-C5ED-40B0-B801-9ED56B52CA5D}"/>
    <cellStyle name="Normal 14 35" xfId="6320" xr:uid="{A2BB2CD1-8051-4829-AFE6-02FF85411A2A}"/>
    <cellStyle name="Normal 14 35 2" xfId="14711" xr:uid="{F5A50BFB-5D81-4F38-AEC5-1BA1FB8859BD}"/>
    <cellStyle name="Normal 14 35 2 2" xfId="21998" xr:uid="{5827E435-C803-4913-A964-4ABE26C69E83}"/>
    <cellStyle name="Normal 14 35 2 2 2" xfId="27554" xr:uid="{F125EE6B-5889-4C6A-B25F-DF5BF807D94F}"/>
    <cellStyle name="Normal 14 35 2 2 3" xfId="33048" xr:uid="{391A8D4D-7079-43A2-96C9-72222B18F068}"/>
    <cellStyle name="Normal 14 35 2 2 4" xfId="38532" xr:uid="{3F04F6F5-1621-44D3-9405-CCD57738DFF5}"/>
    <cellStyle name="Normal 14 35 2 3" xfId="24825" xr:uid="{652D946F-B4CC-44E7-A751-BAE70FC8FE07}"/>
    <cellStyle name="Normal 14 35 2 4" xfId="30319" xr:uid="{25E00B4A-969A-4F03-8AD1-85BAE1C8321B}"/>
    <cellStyle name="Normal 14 35 2 5" xfId="35803" xr:uid="{85F3D759-9D34-4E87-BAA8-68EF8FC7F0C5}"/>
    <cellStyle name="Normal 14 35 3" xfId="11677" xr:uid="{BDFCDDFD-28C7-490A-B319-95EC57683C37}"/>
    <cellStyle name="Normal 14 35 4" xfId="16912" xr:uid="{E0A57EAE-8F81-4B3D-AD77-07116A384BF5}"/>
    <cellStyle name="Normal 14 35 5" xfId="19138" xr:uid="{6D4F7333-F790-4816-B56E-95301D084F04}"/>
    <cellStyle name="Normal 14 35 6" xfId="9386" xr:uid="{0936E3D0-ADB3-4AF8-8D65-FBE63745E403}"/>
    <cellStyle name="Normal 14 35 6 2" xfId="20707" xr:uid="{BF9D4F87-DC79-4D3C-8A75-C909A929B6F6}"/>
    <cellStyle name="Normal 14 35 6 2 2" xfId="26263" xr:uid="{7B35534A-53A4-446E-B64E-A1FD6EC39658}"/>
    <cellStyle name="Normal 14 35 6 2 3" xfId="31757" xr:uid="{298CDA45-CCFE-4159-9445-2689C2AE4282}"/>
    <cellStyle name="Normal 14 35 6 2 4" xfId="37241" xr:uid="{BD639765-E1B5-4796-9F08-7561B51B0AB0}"/>
    <cellStyle name="Normal 14 35 6 3" xfId="23534" xr:uid="{93893609-7265-4C90-B818-D25F2D408564}"/>
    <cellStyle name="Normal 14 35 6 4" xfId="29028" xr:uid="{542447D1-458E-4AC2-8CA8-26FAED0491EE}"/>
    <cellStyle name="Normal 14 35 6 5" xfId="34512" xr:uid="{3EBFDC47-F96D-4788-B77A-0204AFD09596}"/>
    <cellStyle name="Normal 14 36" xfId="6321" xr:uid="{C4AE1A69-EC7B-4D58-87B1-8E323AFC3453}"/>
    <cellStyle name="Normal 14 36 2" xfId="14712" xr:uid="{AC254EEF-759F-4AA3-A92A-9118DCA796DA}"/>
    <cellStyle name="Normal 14 36 2 2" xfId="21999" xr:uid="{5BB997F0-6542-4DAF-A1D2-059AEAE9F0CA}"/>
    <cellStyle name="Normal 14 36 2 2 2" xfId="27555" xr:uid="{6A16F931-CFCA-4B89-B8C7-09D086DC0A99}"/>
    <cellStyle name="Normal 14 36 2 2 3" xfId="33049" xr:uid="{CD265079-62FA-453A-BBA4-FCDACFB1E461}"/>
    <cellStyle name="Normal 14 36 2 2 4" xfId="38533" xr:uid="{83534B68-0435-46EF-9AD3-3A4B8AA20502}"/>
    <cellStyle name="Normal 14 36 2 3" xfId="24826" xr:uid="{4DCAD88D-95C7-4F91-94AB-38429DF3C6BA}"/>
    <cellStyle name="Normal 14 36 2 4" xfId="30320" xr:uid="{E5D86647-D271-4F4F-B4AB-2B2E4E4A21CD}"/>
    <cellStyle name="Normal 14 36 2 5" xfId="35804" xr:uid="{E7D92317-79C7-4458-B639-13185F4AC477}"/>
    <cellStyle name="Normal 14 36 3" xfId="11678" xr:uid="{F125A899-58FB-4CF2-BE2C-CEE46AA8F850}"/>
    <cellStyle name="Normal 14 36 4" xfId="16913" xr:uid="{87FC97A0-7BE3-42EE-A859-9E0EB7FCEC8B}"/>
    <cellStyle name="Normal 14 36 5" xfId="19139" xr:uid="{746614FF-AFFD-4A4E-B843-D410B90C4239}"/>
    <cellStyle name="Normal 14 36 6" xfId="9387" xr:uid="{C3B1A170-A3CA-4AEC-87D6-C0CC24804ED6}"/>
    <cellStyle name="Normal 14 36 6 2" xfId="20708" xr:uid="{7A556E02-F239-430F-8F6E-5CCAAB791C52}"/>
    <cellStyle name="Normal 14 36 6 2 2" xfId="26264" xr:uid="{BB0FCEBD-EF8B-446E-AC2C-75E077467FCD}"/>
    <cellStyle name="Normal 14 36 6 2 3" xfId="31758" xr:uid="{5E78F242-8901-44A5-BE79-EF89A34217DA}"/>
    <cellStyle name="Normal 14 36 6 2 4" xfId="37242" xr:uid="{D853411D-F6A5-43C7-BCD9-9BA3584E6CC1}"/>
    <cellStyle name="Normal 14 36 6 3" xfId="23535" xr:uid="{AAF4DB44-B682-48C9-8F81-2B3407039612}"/>
    <cellStyle name="Normal 14 36 6 4" xfId="29029" xr:uid="{F4DB3196-4363-4489-A8A4-814C7FAF5246}"/>
    <cellStyle name="Normal 14 36 6 5" xfId="34513" xr:uid="{DCB0F563-AA4F-442A-BA49-327F5700ADA6}"/>
    <cellStyle name="Normal 14 37" xfId="6322" xr:uid="{AF41D77D-7794-40A2-87C1-978D43A363F5}"/>
    <cellStyle name="Normal 14 37 2" xfId="14713" xr:uid="{EFD47C6D-5693-48A0-9386-822D661022B0}"/>
    <cellStyle name="Normal 14 37 2 2" xfId="22000" xr:uid="{1EED6840-4C5B-4DD9-84CF-42A5C9AE7BE3}"/>
    <cellStyle name="Normal 14 37 2 2 2" xfId="27556" xr:uid="{529C670A-688F-49FB-BC62-D60DC800C0C2}"/>
    <cellStyle name="Normal 14 37 2 2 3" xfId="33050" xr:uid="{57C4AC56-2ED4-45EC-9FCB-7C780B9F6951}"/>
    <cellStyle name="Normal 14 37 2 2 4" xfId="38534" xr:uid="{E148F829-194A-4676-8099-1170A4B3C5C5}"/>
    <cellStyle name="Normal 14 37 2 3" xfId="24827" xr:uid="{6AA0589A-8AB2-4431-A392-0663D07285C4}"/>
    <cellStyle name="Normal 14 37 2 4" xfId="30321" xr:uid="{4AD027B4-9C9E-4790-85CB-3C52E797F508}"/>
    <cellStyle name="Normal 14 37 2 5" xfId="35805" xr:uid="{9BE4E266-92BE-4BD4-B08F-5FC028FE5169}"/>
    <cellStyle name="Normal 14 37 3" xfId="11679" xr:uid="{9DD710F2-8299-4D13-92AE-573DFA8A57C3}"/>
    <cellStyle name="Normal 14 37 4" xfId="16914" xr:uid="{801B6AD0-E190-4398-95DE-4E31C1A3CC96}"/>
    <cellStyle name="Normal 14 37 5" xfId="19140" xr:uid="{0DA0FAE7-A004-4890-B679-8C3247CFC315}"/>
    <cellStyle name="Normal 14 37 6" xfId="9388" xr:uid="{107E08D3-51AB-425A-B8A6-C6D634D9DF05}"/>
    <cellStyle name="Normal 14 37 6 2" xfId="20709" xr:uid="{0083E0B0-CCA1-4A58-BBA7-1E2004EF3955}"/>
    <cellStyle name="Normal 14 37 6 2 2" xfId="26265" xr:uid="{45480B2C-C349-4F4A-8E17-0319738977F8}"/>
    <cellStyle name="Normal 14 37 6 2 3" xfId="31759" xr:uid="{163D2687-6ED1-4954-BB58-1633B7B3F805}"/>
    <cellStyle name="Normal 14 37 6 2 4" xfId="37243" xr:uid="{72521303-2E47-4B71-956C-1C7971BB25D3}"/>
    <cellStyle name="Normal 14 37 6 3" xfId="23536" xr:uid="{29AF6D5B-66E6-4556-9FC3-D4BE642E3936}"/>
    <cellStyle name="Normal 14 37 6 4" xfId="29030" xr:uid="{9B7B2C1C-8F4D-43F5-BBF4-D3937E8836F2}"/>
    <cellStyle name="Normal 14 37 6 5" xfId="34514" xr:uid="{25EF7FFA-4D17-4206-8460-0AAF608E24F4}"/>
    <cellStyle name="Normal 14 38" xfId="6323" xr:uid="{04AF16A7-ABF8-46C5-AD95-C9BA91A747A8}"/>
    <cellStyle name="Normal 14 38 2" xfId="14714" xr:uid="{F16582C1-3F1C-4DD5-9325-0A1C77F3AAC9}"/>
    <cellStyle name="Normal 14 38 2 2" xfId="22001" xr:uid="{4040A6A7-324A-4A85-9F9A-BFA23609A5FA}"/>
    <cellStyle name="Normal 14 38 2 2 2" xfId="27557" xr:uid="{BF21ED68-918F-458E-9EB9-2483F824AF5A}"/>
    <cellStyle name="Normal 14 38 2 2 3" xfId="33051" xr:uid="{5F8DE09F-984D-492C-94E3-6A3A99AD5D22}"/>
    <cellStyle name="Normal 14 38 2 2 4" xfId="38535" xr:uid="{BAC3F243-CC27-4B1C-8AE3-87D63330E45B}"/>
    <cellStyle name="Normal 14 38 2 3" xfId="24828" xr:uid="{4042D492-C357-4E58-97D7-6D4CC253DB5B}"/>
    <cellStyle name="Normal 14 38 2 4" xfId="30322" xr:uid="{2D7B4EFE-2C2E-4136-B2C8-2C68852F1CE2}"/>
    <cellStyle name="Normal 14 38 2 5" xfId="35806" xr:uid="{ED9C3C25-00A2-48B1-A429-07D3F34D850B}"/>
    <cellStyle name="Normal 14 38 3" xfId="11680" xr:uid="{C8188E0F-F48F-474F-AA9B-50F19A5D058E}"/>
    <cellStyle name="Normal 14 38 4" xfId="16915" xr:uid="{1028331F-CCBA-4041-811C-CA01BCA59E6E}"/>
    <cellStyle name="Normal 14 38 5" xfId="19141" xr:uid="{B0501885-9C7A-4E13-8613-FDEE0E8DA1C9}"/>
    <cellStyle name="Normal 14 38 6" xfId="9389" xr:uid="{72E89BB2-D1B4-43B9-AAE2-31F1A46906AB}"/>
    <cellStyle name="Normal 14 38 6 2" xfId="20710" xr:uid="{6BA60CC3-7E54-4547-8364-1CFD9ABEBAF9}"/>
    <cellStyle name="Normal 14 38 6 2 2" xfId="26266" xr:uid="{3E9296C9-19FC-4E6E-9D2A-50597D585CCC}"/>
    <cellStyle name="Normal 14 38 6 2 3" xfId="31760" xr:uid="{BA591681-5056-4B3A-93BD-AB0A8DD2E64B}"/>
    <cellStyle name="Normal 14 38 6 2 4" xfId="37244" xr:uid="{EA40FF03-2C81-4144-838D-FD2F17815E2A}"/>
    <cellStyle name="Normal 14 38 6 3" xfId="23537" xr:uid="{BEAD02BE-6E38-4ECE-B45F-7C4D22237C15}"/>
    <cellStyle name="Normal 14 38 6 4" xfId="29031" xr:uid="{C007D72D-4162-4572-9D88-F5506457406C}"/>
    <cellStyle name="Normal 14 38 6 5" xfId="34515" xr:uid="{7F435C4A-E8A3-4A2C-BB3B-B0B8B3F68362}"/>
    <cellStyle name="Normal 14 39" xfId="7325" xr:uid="{E86B71C1-32DB-4323-8401-49CFC65EFDCD}"/>
    <cellStyle name="Normal 14 39 2" xfId="14715" xr:uid="{1C740EBB-2976-4886-A9B2-CADD2936A13C}"/>
    <cellStyle name="Normal 14 39 2 2" xfId="22002" xr:uid="{5BC38F83-0332-4BF1-ABFD-F66EC2C6687C}"/>
    <cellStyle name="Normal 14 39 2 2 2" xfId="27558" xr:uid="{E664E944-B9C7-49E3-9954-A26037A24189}"/>
    <cellStyle name="Normal 14 39 2 2 3" xfId="33052" xr:uid="{06B0BC6A-853F-498D-A0F6-ADEBEE58DFEF}"/>
    <cellStyle name="Normal 14 39 2 2 4" xfId="38536" xr:uid="{629E480D-2C49-4FD4-9B94-898026AAD921}"/>
    <cellStyle name="Normal 14 39 2 3" xfId="24829" xr:uid="{C1F993CB-AEAB-4100-A9D1-B740F703D187}"/>
    <cellStyle name="Normal 14 39 2 4" xfId="30323" xr:uid="{6DB00155-B392-4019-BF6E-0BD12C3DC50B}"/>
    <cellStyle name="Normal 14 39 2 5" xfId="35807" xr:uid="{8C861190-0F30-4E09-9633-26D53AD9C333}"/>
    <cellStyle name="Normal 14 39 3" xfId="12692" xr:uid="{0F967CC4-C58E-49B9-AC18-B7201B354CDF}"/>
    <cellStyle name="Normal 14 39 4" xfId="9390" xr:uid="{69F90DBC-CAD1-4204-97CB-952FE1138B26}"/>
    <cellStyle name="Normal 14 39 4 2" xfId="20711" xr:uid="{7B024EBF-CB40-4851-A90E-C02DC6529F1F}"/>
    <cellStyle name="Normal 14 39 4 2 2" xfId="26267" xr:uid="{2298F4F4-9549-4053-A6C1-A9FCEC91EB9E}"/>
    <cellStyle name="Normal 14 39 4 2 3" xfId="31761" xr:uid="{FDC19B91-6B1F-4B47-8F01-94F569704DD9}"/>
    <cellStyle name="Normal 14 39 4 2 4" xfId="37245" xr:uid="{5470B116-A999-442D-986D-F12A49676335}"/>
    <cellStyle name="Normal 14 39 4 3" xfId="23538" xr:uid="{C6D3EBED-BC91-4BFB-99F9-FB07F9D0D2B3}"/>
    <cellStyle name="Normal 14 39 4 4" xfId="29032" xr:uid="{447D302B-C722-4293-9367-2772B83F61E1}"/>
    <cellStyle name="Normal 14 39 4 5" xfId="34516" xr:uid="{279BB369-FD88-4533-9999-25D9870DCFCE}"/>
    <cellStyle name="Normal 14 4" xfId="6324" xr:uid="{FDE7FE92-B245-4F45-BAEC-97AD2B62CA1A}"/>
    <cellStyle name="Normal 14 4 2" xfId="14716" xr:uid="{26174B72-6E25-4E10-86C7-C8ACE07ED19F}"/>
    <cellStyle name="Normal 14 4 2 2" xfId="22003" xr:uid="{86E442B5-8C72-4F57-9F2C-A0AA88BD9C2C}"/>
    <cellStyle name="Normal 14 4 2 2 2" xfId="27559" xr:uid="{A5626735-4F07-4661-9813-B3F9E3EA0BA7}"/>
    <cellStyle name="Normal 14 4 2 2 3" xfId="33053" xr:uid="{3092D23B-B467-4A1E-AE1B-4684512F50C1}"/>
    <cellStyle name="Normal 14 4 2 2 4" xfId="38537" xr:uid="{5356896E-BA37-42EE-9B47-89E9E491550D}"/>
    <cellStyle name="Normal 14 4 2 3" xfId="24830" xr:uid="{07C1AEA4-468A-4A2F-A75F-F76E8E217A57}"/>
    <cellStyle name="Normal 14 4 2 4" xfId="30324" xr:uid="{265A1A48-77F0-49AF-B7FB-701294EF10C3}"/>
    <cellStyle name="Normal 14 4 2 5" xfId="35808" xr:uid="{B2433620-62FE-4C84-9147-DD3ACED31FB0}"/>
    <cellStyle name="Normal 14 4 3" xfId="11681" xr:uid="{3A83E740-D67B-4469-BD8A-1529CADDDFEC}"/>
    <cellStyle name="Normal 14 4 4" xfId="16916" xr:uid="{08B7111D-BC0E-4B96-BBDF-F14000E639AE}"/>
    <cellStyle name="Normal 14 4 5" xfId="19142" xr:uid="{28D4D5C5-FA19-4F0E-AF40-238113A48C65}"/>
    <cellStyle name="Normal 14 4 6" xfId="9391" xr:uid="{FFC16BF6-1DF5-4A9E-BEF1-59332F2F596F}"/>
    <cellStyle name="Normal 14 4 6 2" xfId="20712" xr:uid="{FB1FAFD7-37D2-4D0C-8E13-00949FA0A8F8}"/>
    <cellStyle name="Normal 14 4 6 2 2" xfId="26268" xr:uid="{78820565-97A7-42C3-8C5C-947276861B8C}"/>
    <cellStyle name="Normal 14 4 6 2 3" xfId="31762" xr:uid="{AC468D63-9842-4979-A870-AE70C05E34E2}"/>
    <cellStyle name="Normal 14 4 6 2 4" xfId="37246" xr:uid="{D6493069-093F-4E5F-9B72-36F8378A1446}"/>
    <cellStyle name="Normal 14 4 6 3" xfId="23539" xr:uid="{5F45EBD0-CC91-4E71-A9B0-FC2FB3FE124B}"/>
    <cellStyle name="Normal 14 4 6 4" xfId="29033" xr:uid="{5153CE8B-40A6-4FEB-87CB-2D25492CA4A5}"/>
    <cellStyle name="Normal 14 4 6 5" xfId="34517" xr:uid="{304C2C4B-8433-43B9-A04F-DB56BBAE1AFA}"/>
    <cellStyle name="Normal 14 40" xfId="9392" xr:uid="{FA380070-F9AB-4E4D-A31C-3872D8EA7091}"/>
    <cellStyle name="Normal 14 40 2" xfId="20713" xr:uid="{B280FE31-E6C7-4BA3-A9EE-56A5751DD7F9}"/>
    <cellStyle name="Normal 14 40 2 2" xfId="26269" xr:uid="{DE417F10-C6AF-4A2F-9D38-5A5C81E21E90}"/>
    <cellStyle name="Normal 14 40 2 3" xfId="31763" xr:uid="{750456A1-D7D5-4316-BBED-2335A9602D24}"/>
    <cellStyle name="Normal 14 40 2 4" xfId="37247" xr:uid="{EBA6605C-D952-48B0-9778-45FAF5BD5EC1}"/>
    <cellStyle name="Normal 14 40 3" xfId="23540" xr:uid="{C8C15524-B450-40AF-9C17-BA0325C16418}"/>
    <cellStyle name="Normal 14 40 4" xfId="29034" xr:uid="{ECE7F1B8-1190-4A0A-BE2F-200F9EEDB8DE}"/>
    <cellStyle name="Normal 14 40 5" xfId="34518" xr:uid="{143804ED-4380-4459-B265-31BFF7A2CA62}"/>
    <cellStyle name="Normal 14 41" xfId="14683" xr:uid="{2A39F68E-499A-4F8F-9567-5AB8F066F21A}"/>
    <cellStyle name="Normal 14 41 2" xfId="21970" xr:uid="{4C727813-FDAD-401D-A23B-C587A0437BA3}"/>
    <cellStyle name="Normal 14 41 2 2" xfId="27526" xr:uid="{E605E45C-23E7-47DF-9103-558BF9D72BFD}"/>
    <cellStyle name="Normal 14 41 2 3" xfId="33020" xr:uid="{4E4FD6DB-3DAD-4875-80FB-DAB0B609A6DA}"/>
    <cellStyle name="Normal 14 41 2 4" xfId="38504" xr:uid="{E248E464-8CEA-4C65-BBC1-E220EC8FE1E2}"/>
    <cellStyle name="Normal 14 41 3" xfId="24797" xr:uid="{B7812905-A097-4F09-B95C-E32ADB100A8F}"/>
    <cellStyle name="Normal 14 41 4" xfId="30291" xr:uid="{CCD941DC-FA9E-49A4-AA90-4C192746AD63}"/>
    <cellStyle name="Normal 14 41 5" xfId="35775" xr:uid="{5494AEEB-6C13-432C-94C5-31746B3212B8}"/>
    <cellStyle name="Normal 14 42" xfId="11649" xr:uid="{E2720CDF-DD40-4630-893E-98FE51AB2D77}"/>
    <cellStyle name="Normal 14 43" xfId="16884" xr:uid="{6A16B8C8-0784-442B-9923-63B367E6CBD7}"/>
    <cellStyle name="Normal 14 44" xfId="19110" xr:uid="{8BB8EECD-16B6-4E66-8B8E-4EE5889B9F2F}"/>
    <cellStyle name="Normal 14 45" xfId="9358" xr:uid="{89DAEA82-13F3-4295-BA82-2DEE494810B7}"/>
    <cellStyle name="Normal 14 45 2" xfId="20679" xr:uid="{05CF3501-32A5-45B5-BCED-4EFC0D3B97F0}"/>
    <cellStyle name="Normal 14 45 2 2" xfId="26235" xr:uid="{66388373-1B0E-44FD-A4FB-D823A8E8E9A4}"/>
    <cellStyle name="Normal 14 45 2 3" xfId="31729" xr:uid="{0210F36F-DCFB-40FB-8B6B-3B6B4C7A3198}"/>
    <cellStyle name="Normal 14 45 2 4" xfId="37213" xr:uid="{C05ECA96-71BD-4316-9C4B-722A762C64AA}"/>
    <cellStyle name="Normal 14 45 3" xfId="23506" xr:uid="{14A11702-1A93-4681-84F9-105D9FC398FF}"/>
    <cellStyle name="Normal 14 45 4" xfId="29000" xr:uid="{E7C967DA-463A-4829-8390-87C95B820737}"/>
    <cellStyle name="Normal 14 45 5" xfId="34484" xr:uid="{8A516F47-CC09-4FC1-849B-075249A04E05}"/>
    <cellStyle name="Normal 14 46" xfId="6292" xr:uid="{61E183FF-5368-41CA-839E-4721A25AC524}"/>
    <cellStyle name="Normal 14 5" xfId="6325" xr:uid="{E8B6F566-131B-44A7-8B27-83A640B9FCBD}"/>
    <cellStyle name="Normal 14 5 2" xfId="14717" xr:uid="{EBA6C94F-840A-413A-9CC1-5045D8107CB2}"/>
    <cellStyle name="Normal 14 5 2 2" xfId="22004" xr:uid="{115442E4-31DD-4001-ACAE-049ADA279BBA}"/>
    <cellStyle name="Normal 14 5 2 2 2" xfId="27560" xr:uid="{3FEC3ED5-D43F-4916-9DB4-F2F033B0CD12}"/>
    <cellStyle name="Normal 14 5 2 2 3" xfId="33054" xr:uid="{9CB4AD94-ACB0-4EB8-B9F8-9EBFE40F2887}"/>
    <cellStyle name="Normal 14 5 2 2 4" xfId="38538" xr:uid="{EBAF08B0-F9D5-4C97-82A0-232038EA5303}"/>
    <cellStyle name="Normal 14 5 2 3" xfId="24831" xr:uid="{9661CAAB-B345-48A2-AF6F-D8224F4C553C}"/>
    <cellStyle name="Normal 14 5 2 4" xfId="30325" xr:uid="{E25ADD47-EAF3-4623-894E-317DA283EF70}"/>
    <cellStyle name="Normal 14 5 2 5" xfId="35809" xr:uid="{B7101D95-E20A-4454-AC61-E7D0B5B2937E}"/>
    <cellStyle name="Normal 14 5 3" xfId="11682" xr:uid="{94C82066-2400-449A-AC8A-EF20AFEA096E}"/>
    <cellStyle name="Normal 14 5 4" xfId="16917" xr:uid="{15D4BFD3-3517-4208-B5F8-BCA44B294AFC}"/>
    <cellStyle name="Normal 14 5 5" xfId="19143" xr:uid="{DA9E34A1-8F4E-4C03-92BF-2B91D2F32C31}"/>
    <cellStyle name="Normal 14 5 6" xfId="9393" xr:uid="{EE6C9442-793D-44D7-9A66-1AF43F2CBC74}"/>
    <cellStyle name="Normal 14 5 6 2" xfId="20714" xr:uid="{BFBF08BC-A9FA-4AF8-9F65-482AE5DFD390}"/>
    <cellStyle name="Normal 14 5 6 2 2" xfId="26270" xr:uid="{725D0BE1-B3C6-47EA-86DC-D840143459C7}"/>
    <cellStyle name="Normal 14 5 6 2 3" xfId="31764" xr:uid="{6EAF4C10-5ED8-4555-A932-3157D68CE1E3}"/>
    <cellStyle name="Normal 14 5 6 2 4" xfId="37248" xr:uid="{AA420904-2D8E-42A9-9CA9-256CE9941B42}"/>
    <cellStyle name="Normal 14 5 6 3" xfId="23541" xr:uid="{0917A1B0-5EDD-428F-91B8-F899943FC8B9}"/>
    <cellStyle name="Normal 14 5 6 4" xfId="29035" xr:uid="{137531A9-253B-4C32-8BBB-B0EFDD31E0A3}"/>
    <cellStyle name="Normal 14 5 6 5" xfId="34519" xr:uid="{141D1709-04DE-4FF0-BC77-C8CAFBDC686A}"/>
    <cellStyle name="Normal 14 6" xfId="6326" xr:uid="{C058AC02-3F35-4D23-A19B-475F13E42E18}"/>
    <cellStyle name="Normal 14 6 2" xfId="14718" xr:uid="{75153EA3-9626-4208-9FBE-A1E103817C4C}"/>
    <cellStyle name="Normal 14 6 2 2" xfId="22005" xr:uid="{029FF2BA-38C8-40E2-A56A-9BDFA3AB93C1}"/>
    <cellStyle name="Normal 14 6 2 2 2" xfId="27561" xr:uid="{DEEA8BFD-C25A-4B66-8446-6FB57D5B6D55}"/>
    <cellStyle name="Normal 14 6 2 2 3" xfId="33055" xr:uid="{F670EAAE-4040-4D66-BDEC-6B78EAF27B2C}"/>
    <cellStyle name="Normal 14 6 2 2 4" xfId="38539" xr:uid="{09B3A81E-A936-45FE-9FE8-6D78C9F6610D}"/>
    <cellStyle name="Normal 14 6 2 3" xfId="24832" xr:uid="{E7C1EB2D-8C49-48D2-8FAD-B3B068529CE9}"/>
    <cellStyle name="Normal 14 6 2 4" xfId="30326" xr:uid="{40B4E4FD-1D1E-4672-A17B-31EF017F00FC}"/>
    <cellStyle name="Normal 14 6 2 5" xfId="35810" xr:uid="{E68E8C07-3C9F-4CF3-9CE0-859B07626F83}"/>
    <cellStyle name="Normal 14 6 3" xfId="11683" xr:uid="{083334E9-0C1E-4E55-8F59-A3B79390067D}"/>
    <cellStyle name="Normal 14 6 4" xfId="16918" xr:uid="{0A2DEADF-C072-4576-BAA4-1DDA7F2D7C9A}"/>
    <cellStyle name="Normal 14 6 5" xfId="19144" xr:uid="{39CBA300-CB6C-4D8D-BC8A-E235CE4FC905}"/>
    <cellStyle name="Normal 14 6 6" xfId="9394" xr:uid="{7286D83E-3D89-4087-A16A-3B21FA732AA3}"/>
    <cellStyle name="Normal 14 6 6 2" xfId="20715" xr:uid="{075F824E-792A-4F71-9BDF-07911082B3ED}"/>
    <cellStyle name="Normal 14 6 6 2 2" xfId="26271" xr:uid="{7AC2E7AF-FE86-477C-A208-CA8C55CD44D7}"/>
    <cellStyle name="Normal 14 6 6 2 3" xfId="31765" xr:uid="{9AFEED8B-0D12-4281-93CD-770AD94837BE}"/>
    <cellStyle name="Normal 14 6 6 2 4" xfId="37249" xr:uid="{216D7312-FEDD-4FF6-AC0A-B6090501141C}"/>
    <cellStyle name="Normal 14 6 6 3" xfId="23542" xr:uid="{B4DA0EFF-4D63-4C0E-80F3-49488D97F7FE}"/>
    <cellStyle name="Normal 14 6 6 4" xfId="29036" xr:uid="{27F56197-00C8-47AD-B8C9-DFDED46764C4}"/>
    <cellStyle name="Normal 14 6 6 5" xfId="34520" xr:uid="{6B2FA5A4-2AEE-4A9D-8ABD-AC8FECE172DD}"/>
    <cellStyle name="Normal 14 7" xfId="6327" xr:uid="{0EA04A76-25A0-49BA-A2FE-A957AB754DD3}"/>
    <cellStyle name="Normal 14 7 2" xfId="14719" xr:uid="{E2CCF7EB-BDD5-46FB-BC05-68ED814B1828}"/>
    <cellStyle name="Normal 14 7 2 2" xfId="22006" xr:uid="{76060368-7422-4653-BBAA-A50AFA54ACBA}"/>
    <cellStyle name="Normal 14 7 2 2 2" xfId="27562" xr:uid="{B3ED2F16-8C0E-460A-A277-50D190446AE0}"/>
    <cellStyle name="Normal 14 7 2 2 3" xfId="33056" xr:uid="{474D5241-AB9F-4736-BCC6-85B322CE14E3}"/>
    <cellStyle name="Normal 14 7 2 2 4" xfId="38540" xr:uid="{88C0B9EB-5BB4-46B0-86AF-1560E764E483}"/>
    <cellStyle name="Normal 14 7 2 3" xfId="24833" xr:uid="{DDBFD134-E2EF-4B38-9597-43F8E53AD948}"/>
    <cellStyle name="Normal 14 7 2 4" xfId="30327" xr:uid="{90195851-E4D7-4C26-8D88-7C43A888B6E7}"/>
    <cellStyle name="Normal 14 7 2 5" xfId="35811" xr:uid="{AD36A40C-C00B-4B4F-AFC8-00EDBE22336A}"/>
    <cellStyle name="Normal 14 7 3" xfId="11684" xr:uid="{F4BEF85F-518A-4E64-864D-960AA949A4FA}"/>
    <cellStyle name="Normal 14 7 4" xfId="16919" xr:uid="{F5766401-A1D8-41CF-93C9-A0A7E628DD35}"/>
    <cellStyle name="Normal 14 7 5" xfId="19145" xr:uid="{F5109B0A-0CAB-4994-91BF-C7FE1758C4F0}"/>
    <cellStyle name="Normal 14 7 6" xfId="9395" xr:uid="{2A77F6F1-031D-47B1-AC40-ECB44B569FD1}"/>
    <cellStyle name="Normal 14 7 6 2" xfId="20716" xr:uid="{3215CEFA-13C5-4CFD-A102-CB0799C173FE}"/>
    <cellStyle name="Normal 14 7 6 2 2" xfId="26272" xr:uid="{76E84F3C-E5C7-4D78-BE6D-3C7C817B8644}"/>
    <cellStyle name="Normal 14 7 6 2 3" xfId="31766" xr:uid="{70A19C9B-F881-4E24-8C69-FF48ECAE163F}"/>
    <cellStyle name="Normal 14 7 6 2 4" xfId="37250" xr:uid="{19A146A2-7FD9-4C80-8E77-B2EF28036F0E}"/>
    <cellStyle name="Normal 14 7 6 3" xfId="23543" xr:uid="{E298EFD5-6156-48EC-BEB8-974D764B643F}"/>
    <cellStyle name="Normal 14 7 6 4" xfId="29037" xr:uid="{6987BEF0-07A6-4E86-A47A-B21928E3BDA1}"/>
    <cellStyle name="Normal 14 7 6 5" xfId="34521" xr:uid="{39AF9296-A856-4C61-87FF-1B43C6AC7BDC}"/>
    <cellStyle name="Normal 14 8" xfId="6328" xr:uid="{3B467820-A0B4-400C-AE44-4FE1E99FB17F}"/>
    <cellStyle name="Normal 14 8 2" xfId="14720" xr:uid="{1E3E32FC-A30B-450D-814B-B66A0DEA0B7F}"/>
    <cellStyle name="Normal 14 8 2 2" xfId="22007" xr:uid="{1EBC9F05-D8B1-4947-B24E-89E65EA7C16D}"/>
    <cellStyle name="Normal 14 8 2 2 2" xfId="27563" xr:uid="{9F8A75B9-26CE-4CE7-AC11-C974ECF8DF9C}"/>
    <cellStyle name="Normal 14 8 2 2 3" xfId="33057" xr:uid="{045161B1-5C54-4359-886D-062DFF20F62D}"/>
    <cellStyle name="Normal 14 8 2 2 4" xfId="38541" xr:uid="{21F6FEE0-0340-4657-A710-AC5424647EC1}"/>
    <cellStyle name="Normal 14 8 2 3" xfId="24834" xr:uid="{4DBA4D7D-5FB0-49FB-BEB0-775D61E6B05D}"/>
    <cellStyle name="Normal 14 8 2 4" xfId="30328" xr:uid="{7826F215-BD2D-4242-9DDF-B49B4A0A48CC}"/>
    <cellStyle name="Normal 14 8 2 5" xfId="35812" xr:uid="{63F421A6-9475-49C2-9A9C-B664E086C800}"/>
    <cellStyle name="Normal 14 8 3" xfId="11685" xr:uid="{2E730C74-6E74-478C-A8CA-EE606CE4ADD7}"/>
    <cellStyle name="Normal 14 8 4" xfId="16920" xr:uid="{8E18191B-F358-4D3A-BF20-1D7C391A582D}"/>
    <cellStyle name="Normal 14 8 5" xfId="19146" xr:uid="{D727099B-355C-473E-8A35-7C273B7628D2}"/>
    <cellStyle name="Normal 14 8 6" xfId="9396" xr:uid="{C1F19DB6-B934-4CA0-BF0D-F96C1903DAA6}"/>
    <cellStyle name="Normal 14 8 6 2" xfId="20717" xr:uid="{AD2F8127-81A4-409C-89FE-4A44DC1CAA07}"/>
    <cellStyle name="Normal 14 8 6 2 2" xfId="26273" xr:uid="{00E1ADB9-ED96-4ED2-B20F-D5EA15B6369F}"/>
    <cellStyle name="Normal 14 8 6 2 3" xfId="31767" xr:uid="{85A6105C-AF76-4D29-AF13-FA49068F865F}"/>
    <cellStyle name="Normal 14 8 6 2 4" xfId="37251" xr:uid="{9CEA778B-145E-4166-8BFD-46ABF339C9EF}"/>
    <cellStyle name="Normal 14 8 6 3" xfId="23544" xr:uid="{9DAF60F1-D1B1-48F3-82DE-12F77CDE6A6D}"/>
    <cellStyle name="Normal 14 8 6 4" xfId="29038" xr:uid="{E3BE213B-BB97-4DB2-82F6-E8B898B4E6D3}"/>
    <cellStyle name="Normal 14 8 6 5" xfId="34522" xr:uid="{B02910F0-BA7D-4D48-BCC8-433C4B13BA25}"/>
    <cellStyle name="Normal 14 9" xfId="6329" xr:uid="{F4F196F4-927D-4CFE-9B7B-C706700F1258}"/>
    <cellStyle name="Normal 14 9 2" xfId="14721" xr:uid="{FBD9FD7E-4775-4E33-8A60-1AD591810778}"/>
    <cellStyle name="Normal 14 9 2 2" xfId="22008" xr:uid="{64EDCF29-F20C-4FC6-B180-F888ABE425D7}"/>
    <cellStyle name="Normal 14 9 2 2 2" xfId="27564" xr:uid="{76E4663B-8D94-4975-8D26-C28ECDDFB083}"/>
    <cellStyle name="Normal 14 9 2 2 3" xfId="33058" xr:uid="{D2217772-4C78-47C3-93D1-8FD3F1EB9D92}"/>
    <cellStyle name="Normal 14 9 2 2 4" xfId="38542" xr:uid="{5929BAA0-FD76-4FDF-A725-E625B0CA60E4}"/>
    <cellStyle name="Normal 14 9 2 3" xfId="24835" xr:uid="{C32383BA-B7DD-4B73-9194-7AFCB922AFE4}"/>
    <cellStyle name="Normal 14 9 2 4" xfId="30329" xr:uid="{6E98371F-7F16-41EB-8208-232D1F36396C}"/>
    <cellStyle name="Normal 14 9 2 5" xfId="35813" xr:uid="{E018ABAC-E4BE-4CF7-92E7-6D30A1B2A877}"/>
    <cellStyle name="Normal 14 9 3" xfId="11686" xr:uid="{EA3DD3FF-1F90-448C-8BB0-A9493B546269}"/>
    <cellStyle name="Normal 14 9 4" xfId="16921" xr:uid="{7E5DE8CC-934F-4EED-B369-B890CDDB3034}"/>
    <cellStyle name="Normal 14 9 5" xfId="19147" xr:uid="{A94735EA-EA49-4550-A363-CB08937D513A}"/>
    <cellStyle name="Normal 14 9 6" xfId="9397" xr:uid="{9FB8E334-704B-4C75-B81D-B06003D139E5}"/>
    <cellStyle name="Normal 14 9 6 2" xfId="20718" xr:uid="{7AABA341-B1B3-4A57-B31B-9AF0473E8726}"/>
    <cellStyle name="Normal 14 9 6 2 2" xfId="26274" xr:uid="{822FD7CE-A5A2-4884-BB6D-B423DCFCC033}"/>
    <cellStyle name="Normal 14 9 6 2 3" xfId="31768" xr:uid="{E16AB320-4758-4CFA-8675-DF618165E6BF}"/>
    <cellStyle name="Normal 14 9 6 2 4" xfId="37252" xr:uid="{10B8BF69-A706-4432-9CB0-850F6D31AD64}"/>
    <cellStyle name="Normal 14 9 6 3" xfId="23545" xr:uid="{90F86D03-716F-4FDD-9953-26773CEE3AEB}"/>
    <cellStyle name="Normal 14 9 6 4" xfId="29039" xr:uid="{D49E1237-21EB-4BC8-B1FF-4A765599940D}"/>
    <cellStyle name="Normal 14 9 6 5" xfId="34523" xr:uid="{FDD508EF-83AE-4D4B-92B9-AD8467950653}"/>
    <cellStyle name="Normal 140" xfId="39596" xr:uid="{8D7D2388-6316-4E00-BEFC-C9E51D4454D4}"/>
    <cellStyle name="Normal 141" xfId="39597" xr:uid="{FE2BA681-7086-4AA0-B755-10E18B1DD510}"/>
    <cellStyle name="Normal 142" xfId="39601" xr:uid="{7F999330-3B4B-4771-9D28-FA74F954764D}"/>
    <cellStyle name="Normal 143" xfId="39602" xr:uid="{6779818F-E3BC-4C5A-BA1F-DF1CFA2BAC88}"/>
    <cellStyle name="Normal 144" xfId="39603" xr:uid="{BA975B12-B574-4937-B11E-74A18697A771}"/>
    <cellStyle name="Normal 145" xfId="39604" xr:uid="{0A5511E6-A45E-402B-9AEC-197162D07BE0}"/>
    <cellStyle name="Normal 146" xfId="39605" xr:uid="{8328757E-731F-4D1D-9751-E660132E4C48}"/>
    <cellStyle name="Normal 147" xfId="39606" xr:uid="{D1D82001-589E-4F07-9DFA-22C1D14FB119}"/>
    <cellStyle name="Normal 148" xfId="39607" xr:uid="{CCBD9DA2-FB5B-49CC-B4C1-F7411F5F9926}"/>
    <cellStyle name="Normal 149" xfId="39608" xr:uid="{6526D688-6741-45D5-B598-8F5CFC58E2DD}"/>
    <cellStyle name="Normal 15" xfId="47" xr:uid="{00000000-0005-0000-0000-000030000000}"/>
    <cellStyle name="Normal 15 10" xfId="9398" xr:uid="{752203B6-391F-4849-B4CE-B01C4B4B274A}"/>
    <cellStyle name="Normal 15 10 2" xfId="20719" xr:uid="{828102AE-735B-4DEA-A1FA-E811C6FABD70}"/>
    <cellStyle name="Normal 15 10 2 2" xfId="26275" xr:uid="{D447EF97-1051-4C1F-806E-65A888410F2F}"/>
    <cellStyle name="Normal 15 10 2 3" xfId="31769" xr:uid="{72F02D03-C796-48B7-A56E-0B1F938365EB}"/>
    <cellStyle name="Normal 15 10 2 4" xfId="37253" xr:uid="{E0442C22-8C37-40F8-AB8B-1688FC867439}"/>
    <cellStyle name="Normal 15 10 3" xfId="23546" xr:uid="{77560CF3-70BA-4484-88B8-2F65ABAF4FDD}"/>
    <cellStyle name="Normal 15 10 4" xfId="29040" xr:uid="{97DD688A-FAE6-4A7D-A453-0C0624CA1B41}"/>
    <cellStyle name="Normal 15 10 5" xfId="34524" xr:uid="{57F6D6D8-2C3B-40A1-8C16-F68423AC11C7}"/>
    <cellStyle name="Normal 15 11" xfId="6330" xr:uid="{70521C2F-8207-4D22-BE4E-19D2C3A8DCBA}"/>
    <cellStyle name="Normal 15 2" xfId="937" xr:uid="{3DA09B95-6D3C-4484-A264-B22DF0A23A59}"/>
    <cellStyle name="Normal 15 2 2" xfId="14723" xr:uid="{125097C6-061A-4391-BD13-26BFB591FA10}"/>
    <cellStyle name="Normal 15 2 2 2" xfId="22010" xr:uid="{B61CB927-BF84-4570-B302-592A3DD1D8D0}"/>
    <cellStyle name="Normal 15 2 2 2 2" xfId="27566" xr:uid="{2513EC05-417C-4F48-8435-7773E302DA96}"/>
    <cellStyle name="Normal 15 2 2 2 3" xfId="33060" xr:uid="{DFDE8CAE-B591-4506-BB97-F88FF532C9CA}"/>
    <cellStyle name="Normal 15 2 2 2 4" xfId="38544" xr:uid="{86FAE4F4-D117-4BB5-B3E8-7F25B754E1B0}"/>
    <cellStyle name="Normal 15 2 2 3" xfId="24837" xr:uid="{E8721B07-013B-4B57-80DE-C094C5685C8C}"/>
    <cellStyle name="Normal 15 2 2 4" xfId="30331" xr:uid="{8C84A10F-6680-486B-B27D-09FC014B702C}"/>
    <cellStyle name="Normal 15 2 2 5" xfId="35815" xr:uid="{CBE99A97-FAA0-4ABD-96A3-0D0582739336}"/>
    <cellStyle name="Normal 15 2 3" xfId="11688" xr:uid="{7F4DF205-9D2A-4BFF-B8B6-07F3D2684347}"/>
    <cellStyle name="Normal 15 2 4" xfId="16923" xr:uid="{CA65366B-0F8C-4C95-9992-BA979219EC8B}"/>
    <cellStyle name="Normal 15 2 5" xfId="19149" xr:uid="{C3DA7121-A381-4AAC-A11E-D0ED4E87415D}"/>
    <cellStyle name="Normal 15 2 6" xfId="9399" xr:uid="{7654DDCD-F611-4E21-8736-6AD00E4FF45C}"/>
    <cellStyle name="Normal 15 2 6 2" xfId="20720" xr:uid="{2F9B16DA-EC0A-47A9-94D6-30309F27EE42}"/>
    <cellStyle name="Normal 15 2 6 2 2" xfId="26276" xr:uid="{9583BC98-C793-4841-B7C2-9E5D9566DF31}"/>
    <cellStyle name="Normal 15 2 6 2 3" xfId="31770" xr:uid="{CB26294B-FEA9-4CE6-9B4E-E08815A74565}"/>
    <cellStyle name="Normal 15 2 6 2 4" xfId="37254" xr:uid="{A23A72EC-50C8-4157-868A-9548979FA0CF}"/>
    <cellStyle name="Normal 15 2 6 3" xfId="23547" xr:uid="{09CC6E5B-1F49-4A62-912D-A05F69FF25FB}"/>
    <cellStyle name="Normal 15 2 6 4" xfId="29041" xr:uid="{34E9DD69-0C33-46CC-A7BE-41D18C18A6C2}"/>
    <cellStyle name="Normal 15 2 6 5" xfId="34525" xr:uid="{F5366890-E2F3-4FDA-85E4-9CD44E7C30B2}"/>
    <cellStyle name="Normal 15 2 7" xfId="6331" xr:uid="{30FF6ECD-31A0-490B-914D-77C18C0E31A6}"/>
    <cellStyle name="Normal 15 3" xfId="6332" xr:uid="{6FA5EDA3-428A-4EA4-91E0-D59BD9E309CD}"/>
    <cellStyle name="Normal 15 3 2" xfId="14724" xr:uid="{5B456BC0-31CE-47A4-B53D-EB38D2EFE74B}"/>
    <cellStyle name="Normal 15 3 2 2" xfId="22011" xr:uid="{41D2C7D4-FC80-452E-A43F-8656B24E1EAB}"/>
    <cellStyle name="Normal 15 3 2 2 2" xfId="27567" xr:uid="{6B1B0C5E-4BA4-4BD6-8FAC-192DEF632C4C}"/>
    <cellStyle name="Normal 15 3 2 2 3" xfId="33061" xr:uid="{2F5EE21C-F377-4A5D-B152-300219B16B39}"/>
    <cellStyle name="Normal 15 3 2 2 4" xfId="38545" xr:uid="{1572D3DC-6635-4020-BA01-C7DA38C3A359}"/>
    <cellStyle name="Normal 15 3 2 3" xfId="24838" xr:uid="{79C25464-47E5-448C-AC39-568D6CD0234B}"/>
    <cellStyle name="Normal 15 3 2 4" xfId="30332" xr:uid="{D271728D-7C3F-487E-A917-8FD22C06AE9A}"/>
    <cellStyle name="Normal 15 3 2 5" xfId="35816" xr:uid="{3DD898E2-7486-494E-904F-A0592CA452EA}"/>
    <cellStyle name="Normal 15 3 3" xfId="11689" xr:uid="{210F10F0-9386-458D-AD92-9122BE26F767}"/>
    <cellStyle name="Normal 15 3 4" xfId="16924" xr:uid="{807074F1-53EE-4AF6-8D22-EBADBD2FC32F}"/>
    <cellStyle name="Normal 15 3 5" xfId="19150" xr:uid="{453F6591-0BF0-417E-B13D-3CB128C26EDD}"/>
    <cellStyle name="Normal 15 3 6" xfId="9400" xr:uid="{7BF0630A-9E31-4E37-9A62-BDA2162B5630}"/>
    <cellStyle name="Normal 15 3 6 2" xfId="20721" xr:uid="{55B3E341-FDEC-4372-9913-142493AF4B29}"/>
    <cellStyle name="Normal 15 3 6 2 2" xfId="26277" xr:uid="{8763ED38-C4B8-45E3-ADD8-977180A1319A}"/>
    <cellStyle name="Normal 15 3 6 2 3" xfId="31771" xr:uid="{48E14BCD-C91F-4F5F-91BE-47DE20CB954A}"/>
    <cellStyle name="Normal 15 3 6 2 4" xfId="37255" xr:uid="{6AA2626A-5628-424B-B36D-40F3BB39CBAD}"/>
    <cellStyle name="Normal 15 3 6 3" xfId="23548" xr:uid="{616BCD90-12AC-4174-AE66-7FA60778936B}"/>
    <cellStyle name="Normal 15 3 6 4" xfId="29042" xr:uid="{02E128BB-45F1-46FC-A718-E9B8A48DB5E2}"/>
    <cellStyle name="Normal 15 3 6 5" xfId="34526" xr:uid="{D1C55514-F838-41D1-8520-C6365512EE56}"/>
    <cellStyle name="Normal 15 4" xfId="7326" xr:uid="{7ED33FFA-CDBD-489C-8904-67B4EE04A248}"/>
    <cellStyle name="Normal 15 4 2" xfId="14725" xr:uid="{FC32B1FD-1340-4162-B2AA-FF118357F39D}"/>
    <cellStyle name="Normal 15 4 2 2" xfId="22012" xr:uid="{47DD6780-0929-4B8C-AD4E-13812E6B47C1}"/>
    <cellStyle name="Normal 15 4 2 2 2" xfId="27568" xr:uid="{B845F1EC-9885-4F38-8ACD-D352F753250C}"/>
    <cellStyle name="Normal 15 4 2 2 3" xfId="33062" xr:uid="{90980C02-4231-4131-889F-764A65A40B4C}"/>
    <cellStyle name="Normal 15 4 2 2 4" xfId="38546" xr:uid="{286AB58A-AFDC-42F3-9145-B022622D7EDA}"/>
    <cellStyle name="Normal 15 4 2 3" xfId="24839" xr:uid="{3373C4DD-5281-4187-9A9F-E06C26529C79}"/>
    <cellStyle name="Normal 15 4 2 4" xfId="30333" xr:uid="{B1BEC669-E935-4591-A4FD-5E4CBCCF247B}"/>
    <cellStyle name="Normal 15 4 2 5" xfId="35817" xr:uid="{868F6C5F-3786-4121-8906-DCC6B7C839DA}"/>
    <cellStyle name="Normal 15 4 3" xfId="12693" xr:uid="{7CF5D8D3-BBE5-4FD7-8121-C12044553441}"/>
    <cellStyle name="Normal 15 4 4" xfId="9401" xr:uid="{12BE2447-7627-49CB-84D0-5D04EF30EB1E}"/>
    <cellStyle name="Normal 15 4 4 2" xfId="20722" xr:uid="{1530E7AD-DE71-4B8C-A183-B5CBF75D2A51}"/>
    <cellStyle name="Normal 15 4 4 2 2" xfId="26278" xr:uid="{73227E35-84B9-452A-93FC-6626EBEA9EE5}"/>
    <cellStyle name="Normal 15 4 4 2 3" xfId="31772" xr:uid="{EBA39248-6B1D-4005-B5E8-64CD8658EE84}"/>
    <cellStyle name="Normal 15 4 4 2 4" xfId="37256" xr:uid="{58DABF75-C254-448C-A63C-6B58F3DEAEF7}"/>
    <cellStyle name="Normal 15 4 4 3" xfId="23549" xr:uid="{77D208DB-076D-4FCD-929D-AC7F753111C4}"/>
    <cellStyle name="Normal 15 4 4 4" xfId="29043" xr:uid="{5E910B5D-586F-407F-A46C-27CE7BDAFEF2}"/>
    <cellStyle name="Normal 15 4 4 5" xfId="34527" xr:uid="{837ADC51-F16B-4038-9B7E-B3D9343CA841}"/>
    <cellStyle name="Normal 15 5" xfId="9402" xr:uid="{09895511-A5C0-4845-914D-EFB9A329A21F}"/>
    <cellStyle name="Normal 15 5 2" xfId="20723" xr:uid="{8F54E512-A0D2-412A-94DD-BE441706811C}"/>
    <cellStyle name="Normal 15 5 2 2" xfId="26279" xr:uid="{69091DF8-4E1B-4976-8351-7BCB8EC745ED}"/>
    <cellStyle name="Normal 15 5 2 3" xfId="31773" xr:uid="{3D452806-B76A-45D4-B02E-7549695ECE01}"/>
    <cellStyle name="Normal 15 5 2 4" xfId="37257" xr:uid="{150D5564-796A-4F2B-848A-2378461BA6B8}"/>
    <cellStyle name="Normal 15 5 3" xfId="23550" xr:uid="{175E2D5F-4BF6-4C04-87C8-195A44984304}"/>
    <cellStyle name="Normal 15 5 4" xfId="29044" xr:uid="{6C75C16E-A841-4496-8911-DB8C7B2921DD}"/>
    <cellStyle name="Normal 15 5 5" xfId="34528" xr:uid="{ED319E65-8C38-4DC3-8D8B-77A442B800CC}"/>
    <cellStyle name="Normal 15 6" xfId="14722" xr:uid="{1DCEA108-2B8E-4B6B-96C2-45F14E588DD3}"/>
    <cellStyle name="Normal 15 6 2" xfId="22009" xr:uid="{C523B03E-8EC3-4AAE-A33E-0A078EE1539A}"/>
    <cellStyle name="Normal 15 6 2 2" xfId="27565" xr:uid="{5D7A0A39-266C-4EC6-8E57-B56A0D051C3F}"/>
    <cellStyle name="Normal 15 6 2 3" xfId="33059" xr:uid="{30EE5511-FFBC-4E10-A46F-1E0EF53142B3}"/>
    <cellStyle name="Normal 15 6 2 4" xfId="38543" xr:uid="{9C195D2E-0CAA-4B0C-87CF-433489CE0E1D}"/>
    <cellStyle name="Normal 15 6 3" xfId="24836" xr:uid="{85C4974D-99FB-4560-9C3F-2CA7AC182C5A}"/>
    <cellStyle name="Normal 15 6 4" xfId="30330" xr:uid="{CA562DE3-6A76-47EF-B22D-CF8B7419CABA}"/>
    <cellStyle name="Normal 15 6 5" xfId="35814" xr:uid="{6BF12FAD-0FC5-4C47-8ADB-8B64AED696D8}"/>
    <cellStyle name="Normal 15 7" xfId="11687" xr:uid="{5A5F20A4-DA92-4DB5-902E-450800F48850}"/>
    <cellStyle name="Normal 15 8" xfId="16922" xr:uid="{24679478-C984-4FFD-9D5A-B95E86EB4060}"/>
    <cellStyle name="Normal 15 9" xfId="19148" xr:uid="{2D3151DA-8FEE-45CB-A0BF-9361DB399BAB}"/>
    <cellStyle name="Normal 150" xfId="39609" xr:uid="{FD092A43-9D09-4478-873F-03C15201A8D2}"/>
    <cellStyle name="Normal 151" xfId="39610" xr:uid="{B76BF8BA-B913-4405-A577-5B0B8A7ECB6F}"/>
    <cellStyle name="Normal 152" xfId="39611" xr:uid="{E8356C34-EBEF-479E-B3A5-5F1606AA8073}"/>
    <cellStyle name="Normal 153" xfId="39612" xr:uid="{6C3B7E56-B126-483D-BEF8-2034D10B4307}"/>
    <cellStyle name="Normal 154" xfId="39613" xr:uid="{0109A5E0-DD66-4E0F-8B7F-3DB2F94CBB1E}"/>
    <cellStyle name="Normal 155" xfId="39614" xr:uid="{84C6747D-EBFB-4BD3-8B82-85EB07722FB9}"/>
    <cellStyle name="Normal 156" xfId="39615" xr:uid="{982657B5-467A-4C07-AF19-6EE209AD6FDA}"/>
    <cellStyle name="Normal 157" xfId="39617" xr:uid="{5BF12B3F-A2A0-4E21-B6F6-3A5A2FF028DF}"/>
    <cellStyle name="Normal 158" xfId="39618" xr:uid="{B22B073C-FEFA-4816-92A0-9B90A194E3F7}"/>
    <cellStyle name="Normal 159" xfId="39619" xr:uid="{DBE765CF-5201-4107-BE82-CC401F31BEE3}"/>
    <cellStyle name="Normal 16" xfId="722" xr:uid="{431B7C08-FA6C-4F92-B879-D56A51CE0065}"/>
    <cellStyle name="Normal 16 10" xfId="6334" xr:uid="{51B41EF1-D445-41B5-88FF-EDB87D287480}"/>
    <cellStyle name="Normal 16 10 2" xfId="14727" xr:uid="{892FB82A-5D7A-47DD-ABFB-9537D9F8D1C7}"/>
    <cellStyle name="Normal 16 10 2 2" xfId="22014" xr:uid="{05CCA111-31ED-4534-AAC6-5FA526152F06}"/>
    <cellStyle name="Normal 16 10 2 2 2" xfId="27570" xr:uid="{3C0B600D-E462-45B3-B1A8-71527DD87754}"/>
    <cellStyle name="Normal 16 10 2 2 3" xfId="33064" xr:uid="{6DD65D79-B43C-4F85-A74C-3995A2D50B54}"/>
    <cellStyle name="Normal 16 10 2 2 4" xfId="38548" xr:uid="{2D6D8F76-2BE8-401B-B403-2F69F75AFB62}"/>
    <cellStyle name="Normal 16 10 2 3" xfId="24841" xr:uid="{E26C18E0-76E8-4BDA-AE20-122B7FE926B9}"/>
    <cellStyle name="Normal 16 10 2 4" xfId="30335" xr:uid="{46CC1160-87AB-4203-A8A7-AC3B49AD4609}"/>
    <cellStyle name="Normal 16 10 2 5" xfId="35819" xr:uid="{19F46E0D-52AB-4F68-A8A3-06A2BF7CD6AB}"/>
    <cellStyle name="Normal 16 10 3" xfId="11691" xr:uid="{BE9F5D29-78D3-4473-A871-24B2FDE19A43}"/>
    <cellStyle name="Normal 16 10 4" xfId="16926" xr:uid="{5B384D32-C986-40A4-A2ED-D24EC3D985AC}"/>
    <cellStyle name="Normal 16 10 5" xfId="19151" xr:uid="{CE47CBCC-79A4-40BC-AA6C-B81F04CCF3E5}"/>
    <cellStyle name="Normal 16 10 6" xfId="9404" xr:uid="{A1508112-3772-49CA-8850-84BF23DCBAB0}"/>
    <cellStyle name="Normal 16 10 6 2" xfId="20725" xr:uid="{72B1541D-0A05-4907-BA40-4C33971F026F}"/>
    <cellStyle name="Normal 16 10 6 2 2" xfId="26281" xr:uid="{36ED7427-C905-482D-98AC-838DE16C6F8D}"/>
    <cellStyle name="Normal 16 10 6 2 3" xfId="31775" xr:uid="{FD4C47F3-1ECD-4909-B790-7ADA4D353971}"/>
    <cellStyle name="Normal 16 10 6 2 4" xfId="37259" xr:uid="{4EE21529-CD2F-44C6-B309-69BEF96A5932}"/>
    <cellStyle name="Normal 16 10 6 3" xfId="23552" xr:uid="{B987B240-A71A-4F01-8BFD-3A66B83DDE37}"/>
    <cellStyle name="Normal 16 10 6 4" xfId="29046" xr:uid="{5385547C-5384-4C92-92DE-B3C9778E521C}"/>
    <cellStyle name="Normal 16 10 6 5" xfId="34530" xr:uid="{95106E7F-0D32-4525-BD5B-C517C9D45138}"/>
    <cellStyle name="Normal 16 11" xfId="6335" xr:uid="{FA92D609-B11C-42DD-8280-DEB6A8EF6A0E}"/>
    <cellStyle name="Normal 16 11 2" xfId="14728" xr:uid="{CF97E236-B359-4E6C-B4E9-DE0EB5581DE8}"/>
    <cellStyle name="Normal 16 11 2 2" xfId="22015" xr:uid="{866971CE-42BF-462B-AA0E-F261F7F536AB}"/>
    <cellStyle name="Normal 16 11 2 2 2" xfId="27571" xr:uid="{665B283B-A8A4-4DE1-9E65-80EC715160AB}"/>
    <cellStyle name="Normal 16 11 2 2 3" xfId="33065" xr:uid="{518A527A-CF83-4EF1-9642-BA549A29FCA4}"/>
    <cellStyle name="Normal 16 11 2 2 4" xfId="38549" xr:uid="{3E12609C-0F52-4867-97E1-C7A6D182F4BC}"/>
    <cellStyle name="Normal 16 11 2 3" xfId="24842" xr:uid="{230E44CD-220F-4F22-98F7-5448142D3977}"/>
    <cellStyle name="Normal 16 11 2 4" xfId="30336" xr:uid="{E26F5A65-8D11-40F3-A398-639C0D364297}"/>
    <cellStyle name="Normal 16 11 2 5" xfId="35820" xr:uid="{977B51B9-C9F0-4C57-A44A-B4C70EFFD70C}"/>
    <cellStyle name="Normal 16 11 3" xfId="11692" xr:uid="{FA719949-5303-455C-AD4E-BA8BAC8B3E7A}"/>
    <cellStyle name="Normal 16 11 4" xfId="16927" xr:uid="{958FFD26-C9B8-4D6B-A793-68F31055E18C}"/>
    <cellStyle name="Normal 16 11 5" xfId="19152" xr:uid="{DF35F9D9-61C3-4B19-89EE-DB2F604E8692}"/>
    <cellStyle name="Normal 16 11 6" xfId="9405" xr:uid="{31314AA7-9085-45E8-AF6C-244817E2D84F}"/>
    <cellStyle name="Normal 16 11 6 2" xfId="20726" xr:uid="{426FC5B8-7F25-44E4-AB95-6005E6D61C9F}"/>
    <cellStyle name="Normal 16 11 6 2 2" xfId="26282" xr:uid="{1ACDB6D1-E395-4C42-9E18-C93F2B62843C}"/>
    <cellStyle name="Normal 16 11 6 2 3" xfId="31776" xr:uid="{91DE471C-1BD9-4F86-9178-D915F2A1A60F}"/>
    <cellStyle name="Normal 16 11 6 2 4" xfId="37260" xr:uid="{D51E79C0-32AB-4DB1-B53C-B0BAB2B96EA8}"/>
    <cellStyle name="Normal 16 11 6 3" xfId="23553" xr:uid="{F789D6B5-01D2-46C2-BBFC-E548DF20D441}"/>
    <cellStyle name="Normal 16 11 6 4" xfId="29047" xr:uid="{0BF76857-28DE-4073-9A15-85886FA7F408}"/>
    <cellStyle name="Normal 16 11 6 5" xfId="34531" xr:uid="{AC8E64AE-03EE-48A7-A5F7-362711C86351}"/>
    <cellStyle name="Normal 16 12" xfId="6336" xr:uid="{81A9845F-F512-4ABC-818B-CFE7AA3FB6D4}"/>
    <cellStyle name="Normal 16 12 2" xfId="14729" xr:uid="{941C1642-0331-41A3-ADD3-A07CCC974B37}"/>
    <cellStyle name="Normal 16 12 2 2" xfId="22016" xr:uid="{79CD5456-D1A4-46A0-AF10-4AA482EC8526}"/>
    <cellStyle name="Normal 16 12 2 2 2" xfId="27572" xr:uid="{6EFA131B-7F39-4A9F-92EE-99A2797C26E1}"/>
    <cellStyle name="Normal 16 12 2 2 3" xfId="33066" xr:uid="{B075E02B-E6E1-41BB-A362-439D3C5A5203}"/>
    <cellStyle name="Normal 16 12 2 2 4" xfId="38550" xr:uid="{5ECA078E-2707-491A-85DB-04DE7697409C}"/>
    <cellStyle name="Normal 16 12 2 3" xfId="24843" xr:uid="{9868E495-1C8F-47D2-B840-1D2135B56F28}"/>
    <cellStyle name="Normal 16 12 2 4" xfId="30337" xr:uid="{D4C5FAEB-1BF0-4BF0-9069-DD749715C7FB}"/>
    <cellStyle name="Normal 16 12 2 5" xfId="35821" xr:uid="{87F47EE8-5F3A-4BCE-A24B-F977BBD6C8E6}"/>
    <cellStyle name="Normal 16 12 3" xfId="11693" xr:uid="{0F5081D2-3337-41C0-B53B-C44FE8B4108F}"/>
    <cellStyle name="Normal 16 12 4" xfId="16928" xr:uid="{BCD6A119-F5D0-4D2B-BAAB-DDFE2E6EBEEF}"/>
    <cellStyle name="Normal 16 12 5" xfId="19153" xr:uid="{3C719AD8-6147-4DC8-A523-E7A15A366EFD}"/>
    <cellStyle name="Normal 16 12 6" xfId="9406" xr:uid="{3A9D5FE2-D816-4E6B-8229-21A03291602D}"/>
    <cellStyle name="Normal 16 12 6 2" xfId="20727" xr:uid="{8C277FA2-D14A-4777-917D-91F2C9BE32CE}"/>
    <cellStyle name="Normal 16 12 6 2 2" xfId="26283" xr:uid="{2C54566C-4167-4028-BB90-903AACDF3AEE}"/>
    <cellStyle name="Normal 16 12 6 2 3" xfId="31777" xr:uid="{5BA23A74-B069-4C4E-95E4-1805FA139BA0}"/>
    <cellStyle name="Normal 16 12 6 2 4" xfId="37261" xr:uid="{E370D19F-F1E8-465A-9FF7-1958BD3995BF}"/>
    <cellStyle name="Normal 16 12 6 3" xfId="23554" xr:uid="{39B2F832-DDD4-4CE4-87F6-9A373B12DE90}"/>
    <cellStyle name="Normal 16 12 6 4" xfId="29048" xr:uid="{F74057EF-B343-41B3-88F2-C1BDD5DAEDED}"/>
    <cellStyle name="Normal 16 12 6 5" xfId="34532" xr:uid="{4B23F45F-4D54-4C6C-8956-8EE41D2570DE}"/>
    <cellStyle name="Normal 16 13" xfId="6337" xr:uid="{97118882-4B0D-48CA-9D48-2EDEA39A6A5C}"/>
    <cellStyle name="Normal 16 13 2" xfId="14730" xr:uid="{6C5BD741-05BE-4F4F-A7DF-172D68FC8E60}"/>
    <cellStyle name="Normal 16 13 2 2" xfId="22017" xr:uid="{2335D41F-430E-41EC-BEA5-9318134DF6FB}"/>
    <cellStyle name="Normal 16 13 2 2 2" xfId="27573" xr:uid="{4C7AFED0-08EE-4394-8F1B-58F981654E4E}"/>
    <cellStyle name="Normal 16 13 2 2 3" xfId="33067" xr:uid="{9116ADD5-F729-4878-B5EB-C2A2C13DFEDD}"/>
    <cellStyle name="Normal 16 13 2 2 4" xfId="38551" xr:uid="{539A92C4-B156-4D20-BF68-A250833E0D0A}"/>
    <cellStyle name="Normal 16 13 2 3" xfId="24844" xr:uid="{835E7700-57DE-4A4E-9F10-F7B48FD71C6F}"/>
    <cellStyle name="Normal 16 13 2 4" xfId="30338" xr:uid="{77781B75-BA00-4608-BAFA-F613CCEB1366}"/>
    <cellStyle name="Normal 16 13 2 5" xfId="35822" xr:uid="{8990F29A-3C03-4118-8E78-DD2EDF4D91BF}"/>
    <cellStyle name="Normal 16 13 3" xfId="11694" xr:uid="{0A4D0D7A-28E9-4FEA-A474-179849F85A00}"/>
    <cellStyle name="Normal 16 13 4" xfId="16929" xr:uid="{EEB11822-409F-44B7-A38D-1D02D4D4C134}"/>
    <cellStyle name="Normal 16 13 5" xfId="19154" xr:uid="{B47FD7EA-0BCD-4ED8-9874-A3FBAE2A3BBB}"/>
    <cellStyle name="Normal 16 13 6" xfId="9407" xr:uid="{89F8B812-A9AA-47F9-B31D-4472BF0AB7A6}"/>
    <cellStyle name="Normal 16 13 6 2" xfId="20728" xr:uid="{6B8DB724-7C4A-4716-9118-292321FBA61E}"/>
    <cellStyle name="Normal 16 13 6 2 2" xfId="26284" xr:uid="{8948164E-E7DA-487E-91EF-FC6DD996F3AE}"/>
    <cellStyle name="Normal 16 13 6 2 3" xfId="31778" xr:uid="{8157FE1A-7FA0-40A9-978C-F7ABBB9E4DBE}"/>
    <cellStyle name="Normal 16 13 6 2 4" xfId="37262" xr:uid="{CB367A56-B0DC-40EF-8030-38B8B864DB21}"/>
    <cellStyle name="Normal 16 13 6 3" xfId="23555" xr:uid="{ABC7E691-3355-48DA-AF3B-9402E4A34E59}"/>
    <cellStyle name="Normal 16 13 6 4" xfId="29049" xr:uid="{6A269669-5AAF-4443-8609-AA27B4369BA3}"/>
    <cellStyle name="Normal 16 13 6 5" xfId="34533" xr:uid="{04807758-916C-4A06-AF67-CCBCF74D5D30}"/>
    <cellStyle name="Normal 16 14" xfId="6338" xr:uid="{58709108-78A4-4DC9-8EE9-422157D29A4E}"/>
    <cellStyle name="Normal 16 14 2" xfId="14731" xr:uid="{2242775F-9958-49EF-A8EB-1CF922E9598A}"/>
    <cellStyle name="Normal 16 14 2 2" xfId="22018" xr:uid="{21055A7B-9746-441C-BB1E-4327C4986BFE}"/>
    <cellStyle name="Normal 16 14 2 2 2" xfId="27574" xr:uid="{9D051C84-950A-4D96-91F7-42824EB7D443}"/>
    <cellStyle name="Normal 16 14 2 2 3" xfId="33068" xr:uid="{C8945FC8-AD24-4BA9-92B0-6217C354515E}"/>
    <cellStyle name="Normal 16 14 2 2 4" xfId="38552" xr:uid="{396CC070-EA09-42E4-9752-93E381476BF0}"/>
    <cellStyle name="Normal 16 14 2 3" xfId="24845" xr:uid="{932A7D45-B471-44F1-B71B-75FC36A6A24A}"/>
    <cellStyle name="Normal 16 14 2 4" xfId="30339" xr:uid="{112928FD-BFD5-49BB-9287-CAD38DC5FC78}"/>
    <cellStyle name="Normal 16 14 2 5" xfId="35823" xr:uid="{ECC169F3-6259-4515-96F3-7C97E53B1E27}"/>
    <cellStyle name="Normal 16 14 3" xfId="11695" xr:uid="{B6E10CD5-0D4A-4321-A05F-069086F2AD57}"/>
    <cellStyle name="Normal 16 14 4" xfId="16930" xr:uid="{8C6EDE56-BBF4-4DD9-80A4-D362BF584BAC}"/>
    <cellStyle name="Normal 16 14 5" xfId="19155" xr:uid="{FE95C6E4-1927-4F89-B834-62F75CED20CC}"/>
    <cellStyle name="Normal 16 14 6" xfId="9408" xr:uid="{7288229C-E176-4B8F-9032-BDD6D3B5FBE7}"/>
    <cellStyle name="Normal 16 14 6 2" xfId="20729" xr:uid="{6E3E0555-85AA-4922-8705-69DC30113EC2}"/>
    <cellStyle name="Normal 16 14 6 2 2" xfId="26285" xr:uid="{82D9AB63-485C-4911-8B04-A5FD40886D9A}"/>
    <cellStyle name="Normal 16 14 6 2 3" xfId="31779" xr:uid="{70AD4BC9-A87B-4B92-B396-60BAFEE7BEBF}"/>
    <cellStyle name="Normal 16 14 6 2 4" xfId="37263" xr:uid="{25820789-A682-47F1-9AA4-A5CB1822B800}"/>
    <cellStyle name="Normal 16 14 6 3" xfId="23556" xr:uid="{0F9C6FB9-BCA8-4C25-B4E8-B72C44B94B40}"/>
    <cellStyle name="Normal 16 14 6 4" xfId="29050" xr:uid="{77D3EE93-A0D9-4B46-B7F0-12779BDA2156}"/>
    <cellStyle name="Normal 16 14 6 5" xfId="34534" xr:uid="{40083FE3-75B4-4A45-B58B-ECDADDA574FF}"/>
    <cellStyle name="Normal 16 15" xfId="6339" xr:uid="{DA6209B5-5311-4614-ADDC-4E0F4079FE9D}"/>
    <cellStyle name="Normal 16 15 2" xfId="14732" xr:uid="{584A3CE0-57F3-44EA-A305-E3D69457C2F3}"/>
    <cellStyle name="Normal 16 15 2 2" xfId="22019" xr:uid="{CDCAF505-1A6D-4113-A142-56D0C6733261}"/>
    <cellStyle name="Normal 16 15 2 2 2" xfId="27575" xr:uid="{73B16D7E-BCB7-40E3-BC3D-28C187F4853B}"/>
    <cellStyle name="Normal 16 15 2 2 3" xfId="33069" xr:uid="{7FF7A52E-0DF9-462F-A225-5C173750272A}"/>
    <cellStyle name="Normal 16 15 2 2 4" xfId="38553" xr:uid="{31C7967A-2CF7-4979-B2A7-83B273591B11}"/>
    <cellStyle name="Normal 16 15 2 3" xfId="24846" xr:uid="{F882FD28-62AC-4072-A2F9-6E953A68A7CC}"/>
    <cellStyle name="Normal 16 15 2 4" xfId="30340" xr:uid="{AAF0763E-E06C-4C95-9D60-3E920B6EB697}"/>
    <cellStyle name="Normal 16 15 2 5" xfId="35824" xr:uid="{FCBCC940-3611-4276-AE5C-607AC768329C}"/>
    <cellStyle name="Normal 16 15 3" xfId="11696" xr:uid="{C0DDE448-E069-4764-B2E5-1FAB1AFB23EA}"/>
    <cellStyle name="Normal 16 15 4" xfId="16931" xr:uid="{32145C42-1C77-4C8F-8CD0-EF9AA5D269C2}"/>
    <cellStyle name="Normal 16 15 5" xfId="19156" xr:uid="{CA1B8A63-EAEC-4190-B998-A3154365F7C5}"/>
    <cellStyle name="Normal 16 15 6" xfId="9409" xr:uid="{BB171A9E-ACD5-426E-86F9-C25A5AD2D210}"/>
    <cellStyle name="Normal 16 15 6 2" xfId="20730" xr:uid="{E4DCF353-6BE5-4ABB-941B-C7CB7C9CA535}"/>
    <cellStyle name="Normal 16 15 6 2 2" xfId="26286" xr:uid="{C15C02B1-1AE2-497B-AE5A-0C27E57F001A}"/>
    <cellStyle name="Normal 16 15 6 2 3" xfId="31780" xr:uid="{A729A687-0C9B-4207-A108-A56263131195}"/>
    <cellStyle name="Normal 16 15 6 2 4" xfId="37264" xr:uid="{4919C3E9-6C49-465C-BF11-3DBC96BB2708}"/>
    <cellStyle name="Normal 16 15 6 3" xfId="23557" xr:uid="{E2261F53-BD7A-4AC0-93FD-15495C53131A}"/>
    <cellStyle name="Normal 16 15 6 4" xfId="29051" xr:uid="{29562C7B-CBC4-4548-98C9-631C0920F91D}"/>
    <cellStyle name="Normal 16 15 6 5" xfId="34535" xr:uid="{3B78BD44-DA74-4702-8C9F-668C1B8B8C35}"/>
    <cellStyle name="Normal 16 16" xfId="6340" xr:uid="{72DFD704-4CF8-41D4-92BA-8741E2426181}"/>
    <cellStyle name="Normal 16 16 2" xfId="14733" xr:uid="{DDD861CB-F32B-47AA-899B-88FA908CBB3F}"/>
    <cellStyle name="Normal 16 16 2 2" xfId="22020" xr:uid="{483E7E4A-BF2E-4B02-94F5-ABF83AA80891}"/>
    <cellStyle name="Normal 16 16 2 2 2" xfId="27576" xr:uid="{AD2258BE-0925-4B51-A495-EE84E7799B55}"/>
    <cellStyle name="Normal 16 16 2 2 3" xfId="33070" xr:uid="{F10A6C34-1863-47B5-9786-41A8967D5BDF}"/>
    <cellStyle name="Normal 16 16 2 2 4" xfId="38554" xr:uid="{6C60B375-E34C-4079-8118-1EFFA3D1A695}"/>
    <cellStyle name="Normal 16 16 2 3" xfId="24847" xr:uid="{33C371FA-C154-4E5B-BFBC-526E4E4AEAD9}"/>
    <cellStyle name="Normal 16 16 2 4" xfId="30341" xr:uid="{7A9A1A7B-C6FD-44E5-8396-53822F3D19D4}"/>
    <cellStyle name="Normal 16 16 2 5" xfId="35825" xr:uid="{EF3C0823-8D45-4D2E-B6C4-2EBB71D8CEDB}"/>
    <cellStyle name="Normal 16 16 3" xfId="11697" xr:uid="{E0C4CC15-4108-4FBC-AE7A-260761F349F4}"/>
    <cellStyle name="Normal 16 16 4" xfId="16932" xr:uid="{D273067A-4C94-4312-A618-36A9C4774BA1}"/>
    <cellStyle name="Normal 16 16 5" xfId="19157" xr:uid="{095939CA-B1B7-4602-BE59-6C8418D5005C}"/>
    <cellStyle name="Normal 16 16 6" xfId="9410" xr:uid="{7E374D34-E911-4DA6-8F05-670EEA26ABF0}"/>
    <cellStyle name="Normal 16 16 6 2" xfId="20731" xr:uid="{7EB1126C-2293-4242-8B06-279CC99722D5}"/>
    <cellStyle name="Normal 16 16 6 2 2" xfId="26287" xr:uid="{30A4D97A-6D6B-43DF-B327-BE5DA538935C}"/>
    <cellStyle name="Normal 16 16 6 2 3" xfId="31781" xr:uid="{4AE850C4-2823-4A81-87E5-E026B082B5CA}"/>
    <cellStyle name="Normal 16 16 6 2 4" xfId="37265" xr:uid="{7E5C3148-B1CD-42D0-80F4-AB903AF8E687}"/>
    <cellStyle name="Normal 16 16 6 3" xfId="23558" xr:uid="{39327B42-388F-46E6-9A30-1CF4A265AD6B}"/>
    <cellStyle name="Normal 16 16 6 4" xfId="29052" xr:uid="{185F3995-AFD7-4394-8572-6352B2BF7AA9}"/>
    <cellStyle name="Normal 16 16 6 5" xfId="34536" xr:uid="{00347697-AE22-4291-805B-8D3A008FE5EF}"/>
    <cellStyle name="Normal 16 17" xfId="6341" xr:uid="{974DECB1-6CB9-4311-AE30-7D997F9EC825}"/>
    <cellStyle name="Normal 16 17 2" xfId="14734" xr:uid="{6B025511-0AAE-4E9A-8627-5618B081481D}"/>
    <cellStyle name="Normal 16 17 2 2" xfId="22021" xr:uid="{DAEFD719-5790-474C-B7CE-433E32201297}"/>
    <cellStyle name="Normal 16 17 2 2 2" xfId="27577" xr:uid="{67EC2395-A1BC-43A5-87AF-6465D1141AA4}"/>
    <cellStyle name="Normal 16 17 2 2 3" xfId="33071" xr:uid="{24F288B7-875C-4806-9772-1D53862FFE47}"/>
    <cellStyle name="Normal 16 17 2 2 4" xfId="38555" xr:uid="{AC78D0B4-8B2C-46D9-837E-84948CEB4CCE}"/>
    <cellStyle name="Normal 16 17 2 3" xfId="24848" xr:uid="{16687EBC-ECBD-44CB-BA3D-06EC1DCC9110}"/>
    <cellStyle name="Normal 16 17 2 4" xfId="30342" xr:uid="{C1203DA1-9C9F-4407-84D3-4E1122C3AEC7}"/>
    <cellStyle name="Normal 16 17 2 5" xfId="35826" xr:uid="{C6D031F2-DC53-4849-B548-22415F8A53D0}"/>
    <cellStyle name="Normal 16 17 3" xfId="11698" xr:uid="{941CE81B-D7CC-4A95-8D5C-FFB05902D233}"/>
    <cellStyle name="Normal 16 17 4" xfId="16933" xr:uid="{A08C9A6C-9222-493C-A568-A3E578947710}"/>
    <cellStyle name="Normal 16 17 5" xfId="19158" xr:uid="{F5FC9CB3-6174-4D19-A8FC-3415DE93581A}"/>
    <cellStyle name="Normal 16 17 6" xfId="9411" xr:uid="{08506827-0F65-42CC-BE08-048AFFD5FB77}"/>
    <cellStyle name="Normal 16 17 6 2" xfId="20732" xr:uid="{16E6FEAB-0AF6-4A4E-B726-4878F6A81303}"/>
    <cellStyle name="Normal 16 17 6 2 2" xfId="26288" xr:uid="{F9ACC9BF-E01F-418F-B15D-8749E8481E0D}"/>
    <cellStyle name="Normal 16 17 6 2 3" xfId="31782" xr:uid="{ED36CD2E-76E0-4CCE-8023-73B2A8231BFE}"/>
    <cellStyle name="Normal 16 17 6 2 4" xfId="37266" xr:uid="{624209F4-E4E3-442F-9422-B97455AF6DB8}"/>
    <cellStyle name="Normal 16 17 6 3" xfId="23559" xr:uid="{3D13E080-BA8A-4F86-9804-1F81B0D674C2}"/>
    <cellStyle name="Normal 16 17 6 4" xfId="29053" xr:uid="{3C098868-A1D4-4748-A68C-47210A680000}"/>
    <cellStyle name="Normal 16 17 6 5" xfId="34537" xr:uid="{3DD7DCDE-C41C-4A73-8869-379DCA368356}"/>
    <cellStyle name="Normal 16 18" xfId="6342" xr:uid="{4C038FC6-58C0-459C-8BF9-369D35238F22}"/>
    <cellStyle name="Normal 16 18 2" xfId="14735" xr:uid="{30403F60-3839-41D3-81A0-A872AFB96433}"/>
    <cellStyle name="Normal 16 18 2 2" xfId="22022" xr:uid="{229D78B0-6F2D-48F0-B95B-CC52186124C6}"/>
    <cellStyle name="Normal 16 18 2 2 2" xfId="27578" xr:uid="{7AD99407-7A66-4C68-A3A0-865203F1ABF4}"/>
    <cellStyle name="Normal 16 18 2 2 3" xfId="33072" xr:uid="{6BE5606B-AE3A-4D3F-A1AC-DA8DDD2CFA8E}"/>
    <cellStyle name="Normal 16 18 2 2 4" xfId="38556" xr:uid="{1A5D0E25-0139-42FC-A093-23F735891492}"/>
    <cellStyle name="Normal 16 18 2 3" xfId="24849" xr:uid="{F804C193-556D-496B-94DF-032CB5E879ED}"/>
    <cellStyle name="Normal 16 18 2 4" xfId="30343" xr:uid="{82123E4B-9CD2-4FB8-840D-695044E6A912}"/>
    <cellStyle name="Normal 16 18 2 5" xfId="35827" xr:uid="{664053B9-7D3F-4785-A678-7A5285DCFF45}"/>
    <cellStyle name="Normal 16 18 3" xfId="11699" xr:uid="{E56CE881-E463-48B8-9839-9C9E58CB1375}"/>
    <cellStyle name="Normal 16 18 4" xfId="16934" xr:uid="{4B3F3D06-BF1B-4316-8D4D-B02F0A3A4296}"/>
    <cellStyle name="Normal 16 18 5" xfId="19159" xr:uid="{DD82FE7E-C554-4D9C-92C0-FEB7EDFE1CFD}"/>
    <cellStyle name="Normal 16 18 6" xfId="9412" xr:uid="{F09305C2-3BD2-48CA-8E61-A23BF23E8B1F}"/>
    <cellStyle name="Normal 16 18 6 2" xfId="20733" xr:uid="{702E0230-D534-4E8D-91A6-CF736CA5B8CD}"/>
    <cellStyle name="Normal 16 18 6 2 2" xfId="26289" xr:uid="{BD0E3766-E870-4D50-BD81-B784193BBF52}"/>
    <cellStyle name="Normal 16 18 6 2 3" xfId="31783" xr:uid="{6F1ABA72-508A-465F-B8AA-FAD1E22FC06E}"/>
    <cellStyle name="Normal 16 18 6 2 4" xfId="37267" xr:uid="{D914AE61-1725-4301-99B3-CA47681C2047}"/>
    <cellStyle name="Normal 16 18 6 3" xfId="23560" xr:uid="{E4B32409-D362-42CE-AE8E-7220EEE390FD}"/>
    <cellStyle name="Normal 16 18 6 4" xfId="29054" xr:uid="{46B6056D-F756-4C67-87E4-350E7937293E}"/>
    <cellStyle name="Normal 16 18 6 5" xfId="34538" xr:uid="{EE3BEB79-7F51-4CEE-BAAC-74B3233E7E2F}"/>
    <cellStyle name="Normal 16 19" xfId="6343" xr:uid="{A3B68FF5-3F30-4325-AB05-C5262D92A2AB}"/>
    <cellStyle name="Normal 16 19 2" xfId="14736" xr:uid="{47DB29F8-4513-49D6-82B6-E88608879414}"/>
    <cellStyle name="Normal 16 19 2 2" xfId="22023" xr:uid="{CAC68A30-7526-42D4-8F13-889889AF6D0E}"/>
    <cellStyle name="Normal 16 19 2 2 2" xfId="27579" xr:uid="{9D0B2572-50E7-4A8C-9CCD-BF9DCE82897C}"/>
    <cellStyle name="Normal 16 19 2 2 3" xfId="33073" xr:uid="{18CD4098-C44E-4280-88D1-0934D6A23D47}"/>
    <cellStyle name="Normal 16 19 2 2 4" xfId="38557" xr:uid="{63006090-A4AC-4CAF-AAA4-3D5251C8A417}"/>
    <cellStyle name="Normal 16 19 2 3" xfId="24850" xr:uid="{5EB50187-655A-4FFF-9ED0-E70386830B84}"/>
    <cellStyle name="Normal 16 19 2 4" xfId="30344" xr:uid="{5C951C1A-C397-40F4-95F9-05E614E090CA}"/>
    <cellStyle name="Normal 16 19 2 5" xfId="35828" xr:uid="{A871DBC2-8A70-40DA-B259-A2A4786907A4}"/>
    <cellStyle name="Normal 16 19 3" xfId="11700" xr:uid="{93498C7B-823E-4B9B-BBA8-8D7090EFBA81}"/>
    <cellStyle name="Normal 16 19 4" xfId="16935" xr:uid="{3502CE62-C584-482B-B105-7A0AA0B2924D}"/>
    <cellStyle name="Normal 16 19 5" xfId="19160" xr:uid="{080CC5CF-A739-439A-BEE7-264CCC7045D5}"/>
    <cellStyle name="Normal 16 19 6" xfId="9413" xr:uid="{460928BC-866B-43EF-964C-0B7854A0E0EA}"/>
    <cellStyle name="Normal 16 19 6 2" xfId="20734" xr:uid="{1E510FCD-D1F3-471B-B082-C4CA6415B8E4}"/>
    <cellStyle name="Normal 16 19 6 2 2" xfId="26290" xr:uid="{1B74E725-3049-4A48-A505-274F2347FEAF}"/>
    <cellStyle name="Normal 16 19 6 2 3" xfId="31784" xr:uid="{F740096C-55DC-4966-9AE9-B98D8EB05570}"/>
    <cellStyle name="Normal 16 19 6 2 4" xfId="37268" xr:uid="{325A306C-527E-4F31-9F1B-AFA5105A7E7B}"/>
    <cellStyle name="Normal 16 19 6 3" xfId="23561" xr:uid="{F62D1913-29A8-441A-BDF8-25ED21D704CA}"/>
    <cellStyle name="Normal 16 19 6 4" xfId="29055" xr:uid="{0D8092A1-67A5-4009-9F01-9E973947E27B}"/>
    <cellStyle name="Normal 16 19 6 5" xfId="34539" xr:uid="{F2715277-09C0-45B8-AA7E-2FE026D4536B}"/>
    <cellStyle name="Normal 16 2" xfId="938" xr:uid="{6DA7F396-2135-4489-979D-341038306F00}"/>
    <cellStyle name="Normal 16 2 2" xfId="14737" xr:uid="{1DBDAEF7-48C7-4009-8C56-7751E07F3BE8}"/>
    <cellStyle name="Normal 16 2 2 2" xfId="22024" xr:uid="{072E7342-6F60-4423-A49B-9761642A4F91}"/>
    <cellStyle name="Normal 16 2 2 2 2" xfId="27580" xr:uid="{F8AFA7C9-FA14-4CE9-9B20-FFFA53472E85}"/>
    <cellStyle name="Normal 16 2 2 2 3" xfId="33074" xr:uid="{53ABDC78-06C8-4771-9712-EFF80B824E75}"/>
    <cellStyle name="Normal 16 2 2 2 4" xfId="38558" xr:uid="{7B80A040-9675-4EC1-A42F-2F808CE7983E}"/>
    <cellStyle name="Normal 16 2 2 3" xfId="24851" xr:uid="{C0B996A2-864F-46BA-BA53-E8A7988F19E9}"/>
    <cellStyle name="Normal 16 2 2 4" xfId="30345" xr:uid="{9DA9462A-FF77-4166-8015-3CB87AE4E6E1}"/>
    <cellStyle name="Normal 16 2 2 5" xfId="35829" xr:uid="{F8488AD7-2722-4D71-91FD-908F297DE9D8}"/>
    <cellStyle name="Normal 16 2 3" xfId="11701" xr:uid="{645C805C-CA08-44EF-A686-462427EDDDB5}"/>
    <cellStyle name="Normal 16 2 4" xfId="16936" xr:uid="{60B70AA7-8688-43C0-91AE-6B16CF3A89A4}"/>
    <cellStyle name="Normal 16 2 5" xfId="19161" xr:uid="{BB5A2FE2-1A85-449F-8A4E-DC68CB36ACC7}"/>
    <cellStyle name="Normal 16 2 6" xfId="9414" xr:uid="{E835C5B7-8484-40D2-8A36-0A78F3653668}"/>
    <cellStyle name="Normal 16 2 6 2" xfId="20735" xr:uid="{66C41D11-ABAE-4570-8AAA-E15332B03A22}"/>
    <cellStyle name="Normal 16 2 6 2 2" xfId="26291" xr:uid="{BA3CBF26-CAB1-4C69-BDDE-C6FA7B104681}"/>
    <cellStyle name="Normal 16 2 6 2 3" xfId="31785" xr:uid="{DCDD3B58-F9D9-480C-BAE5-3796BC0EA031}"/>
    <cellStyle name="Normal 16 2 6 2 4" xfId="37269" xr:uid="{7633A03B-24AB-4515-8E85-850A69DE295B}"/>
    <cellStyle name="Normal 16 2 6 3" xfId="23562" xr:uid="{E67E80A3-26D4-4D9C-8EC1-DE7D8F4E921E}"/>
    <cellStyle name="Normal 16 2 6 4" xfId="29056" xr:uid="{ADFFD0FF-CC5D-4D0D-9153-24496DE5BE52}"/>
    <cellStyle name="Normal 16 2 6 5" xfId="34540" xr:uid="{415BCC27-F6F3-4D20-BC72-00B5D42354CC}"/>
    <cellStyle name="Normal 16 2 7" xfId="6344" xr:uid="{3FCDF1E6-DAB7-43E1-A18C-86586DB6D86C}"/>
    <cellStyle name="Normal 16 20" xfId="6345" xr:uid="{DB696844-E707-4824-9F5D-F3202A038641}"/>
    <cellStyle name="Normal 16 20 2" xfId="14738" xr:uid="{DB0CA05D-6A89-436E-A753-8D9E4917440C}"/>
    <cellStyle name="Normal 16 20 2 2" xfId="22025" xr:uid="{CE3C9C48-9278-4A3D-885C-09E1A3A7DFE6}"/>
    <cellStyle name="Normal 16 20 2 2 2" xfId="27581" xr:uid="{4D53FAC7-F0E5-42EB-B8EB-146E856399AC}"/>
    <cellStyle name="Normal 16 20 2 2 3" xfId="33075" xr:uid="{6136FAA9-0118-4C2A-8BFF-2EDB9F7D5E7A}"/>
    <cellStyle name="Normal 16 20 2 2 4" xfId="38559" xr:uid="{0068AF46-D07C-4446-8B8D-FDD69FE9CE2B}"/>
    <cellStyle name="Normal 16 20 2 3" xfId="24852" xr:uid="{1448E142-CA76-421D-9BBB-A1D8D8298F2A}"/>
    <cellStyle name="Normal 16 20 2 4" xfId="30346" xr:uid="{28AA2380-015C-40E4-B83F-94B3F4C14C7C}"/>
    <cellStyle name="Normal 16 20 2 5" xfId="35830" xr:uid="{01C2F8B3-AA41-4533-A592-F595D3E75464}"/>
    <cellStyle name="Normal 16 20 3" xfId="11702" xr:uid="{3A600D39-79BF-4B59-BFA8-DDADFBA8CDA9}"/>
    <cellStyle name="Normal 16 20 4" xfId="16937" xr:uid="{84595D78-3EDE-4E87-883D-B96180A1AD63}"/>
    <cellStyle name="Normal 16 20 5" xfId="19162" xr:uid="{D1E484A9-B279-4E2F-B668-6AA7385F76CB}"/>
    <cellStyle name="Normal 16 20 6" xfId="9415" xr:uid="{82FDF6EA-3941-4C80-A003-EF4555C49095}"/>
    <cellStyle name="Normal 16 20 6 2" xfId="20736" xr:uid="{0176E768-99B8-4985-BBE5-F6CE24C9F9B5}"/>
    <cellStyle name="Normal 16 20 6 2 2" xfId="26292" xr:uid="{93EF8D92-E656-40A1-9882-C67BA66E9065}"/>
    <cellStyle name="Normal 16 20 6 2 3" xfId="31786" xr:uid="{4DF7B8A4-2C9F-44B4-8F0D-CA8D1A75A5C1}"/>
    <cellStyle name="Normal 16 20 6 2 4" xfId="37270" xr:uid="{E730E84C-AD39-473B-BCE1-57A24DEFF797}"/>
    <cellStyle name="Normal 16 20 6 3" xfId="23563" xr:uid="{7D24F082-C1FE-4343-A111-EB07A67EC55D}"/>
    <cellStyle name="Normal 16 20 6 4" xfId="29057" xr:uid="{0259D639-3D49-4EDD-9F10-C62E7EFA39E9}"/>
    <cellStyle name="Normal 16 20 6 5" xfId="34541" xr:uid="{29E3C7F1-4AE8-4874-B830-E486DD644926}"/>
    <cellStyle name="Normal 16 21" xfId="6346" xr:uid="{5E99C79B-9029-40E7-B075-3FEBD1227F50}"/>
    <cellStyle name="Normal 16 21 2" xfId="14739" xr:uid="{0032F52E-2AD2-44DB-B747-E220A7D4BCFC}"/>
    <cellStyle name="Normal 16 21 2 2" xfId="22026" xr:uid="{58549E63-2FE7-4C52-BF4B-F43598FF4983}"/>
    <cellStyle name="Normal 16 21 2 2 2" xfId="27582" xr:uid="{C5E40D62-A9F9-40C2-B7B3-068F0D4504B7}"/>
    <cellStyle name="Normal 16 21 2 2 3" xfId="33076" xr:uid="{20E7E907-9F9F-4975-8D43-8E0983FCC5DB}"/>
    <cellStyle name="Normal 16 21 2 2 4" xfId="38560" xr:uid="{C906395B-F54D-4ABD-8663-077E9ADE132C}"/>
    <cellStyle name="Normal 16 21 2 3" xfId="24853" xr:uid="{28227C77-B22C-47FC-B59E-FAE6E2F6BF25}"/>
    <cellStyle name="Normal 16 21 2 4" xfId="30347" xr:uid="{253EBB2B-787F-43BB-889A-F97095AB6948}"/>
    <cellStyle name="Normal 16 21 2 5" xfId="35831" xr:uid="{B4AD2A56-A72C-4AB4-9C49-F856BFA131DF}"/>
    <cellStyle name="Normal 16 21 3" xfId="11703" xr:uid="{3EA115FB-311C-45C3-8645-B71926CA515B}"/>
    <cellStyle name="Normal 16 21 4" xfId="16938" xr:uid="{236E49E7-15FC-462D-92E1-A2B0207E7BD7}"/>
    <cellStyle name="Normal 16 21 5" xfId="19163" xr:uid="{E04E38CC-717F-4B95-B2D2-097DC9A73462}"/>
    <cellStyle name="Normal 16 21 6" xfId="9416" xr:uid="{2CF21A5C-0E9A-4F19-8B17-68B34A9E7F8B}"/>
    <cellStyle name="Normal 16 21 6 2" xfId="20737" xr:uid="{4E93633F-F849-4BB4-9E06-31E68A557CCC}"/>
    <cellStyle name="Normal 16 21 6 2 2" xfId="26293" xr:uid="{34600652-1744-420A-A17B-39A429505403}"/>
    <cellStyle name="Normal 16 21 6 2 3" xfId="31787" xr:uid="{448DE07C-9873-44A6-90CA-4D68EC501FD5}"/>
    <cellStyle name="Normal 16 21 6 2 4" xfId="37271" xr:uid="{F2884066-2B81-4533-916C-1B08EFFBA14F}"/>
    <cellStyle name="Normal 16 21 6 3" xfId="23564" xr:uid="{45C4EF6B-912C-4721-8456-1CB4BFA457B5}"/>
    <cellStyle name="Normal 16 21 6 4" xfId="29058" xr:uid="{C87BAFD5-C419-4B1E-B535-1B99D879ECAC}"/>
    <cellStyle name="Normal 16 21 6 5" xfId="34542" xr:uid="{DBF72AC2-AE9A-4A5A-BD21-9150E0CDDB09}"/>
    <cellStyle name="Normal 16 22" xfId="6347" xr:uid="{D672406C-DFFD-4FCA-A621-C6A203637595}"/>
    <cellStyle name="Normal 16 22 2" xfId="14740" xr:uid="{1A7E1DD0-1803-4B77-A5F5-6D7D994B8026}"/>
    <cellStyle name="Normal 16 22 2 2" xfId="22027" xr:uid="{39DEF527-8152-4B46-8C65-8DB96EC68BFF}"/>
    <cellStyle name="Normal 16 22 2 2 2" xfId="27583" xr:uid="{B0814793-80D1-4D73-A557-E2C8328EF4D6}"/>
    <cellStyle name="Normal 16 22 2 2 3" xfId="33077" xr:uid="{AEDAEA6D-F660-49D3-B861-29F9039A99AA}"/>
    <cellStyle name="Normal 16 22 2 2 4" xfId="38561" xr:uid="{F081054E-B6A0-4F85-A85C-E15CE752A14D}"/>
    <cellStyle name="Normal 16 22 2 3" xfId="24854" xr:uid="{A84EB927-D807-45CF-AE73-8C3A46EF2212}"/>
    <cellStyle name="Normal 16 22 2 4" xfId="30348" xr:uid="{337F9164-21AF-4805-A060-31AA07509EDC}"/>
    <cellStyle name="Normal 16 22 2 5" xfId="35832" xr:uid="{90AEB05A-7113-4A64-B3A2-C05C66097C1D}"/>
    <cellStyle name="Normal 16 22 3" xfId="11704" xr:uid="{F3E84A03-E25B-4733-814D-52E842D26162}"/>
    <cellStyle name="Normal 16 22 4" xfId="16939" xr:uid="{B9584470-BD58-4C6A-8060-5F7C3CEF33A5}"/>
    <cellStyle name="Normal 16 22 5" xfId="19164" xr:uid="{EF8F352D-6824-4AA7-91F9-A98DD0DEFF3F}"/>
    <cellStyle name="Normal 16 22 6" xfId="9417" xr:uid="{87F465E1-569F-49ED-8301-F168413B2D15}"/>
    <cellStyle name="Normal 16 22 6 2" xfId="20738" xr:uid="{3F8539C9-35C2-453E-8E3E-5D8DA704A72E}"/>
    <cellStyle name="Normal 16 22 6 2 2" xfId="26294" xr:uid="{B8439B64-DD68-4654-8B45-81F4D47AD4AD}"/>
    <cellStyle name="Normal 16 22 6 2 3" xfId="31788" xr:uid="{05BF8D4D-24C1-4D7E-AFA7-B488CAD61413}"/>
    <cellStyle name="Normal 16 22 6 2 4" xfId="37272" xr:uid="{1632E51A-D49C-469A-A48E-A7A6DF2EA2BF}"/>
    <cellStyle name="Normal 16 22 6 3" xfId="23565" xr:uid="{6D96434E-5153-481D-8E47-85EB9A794B43}"/>
    <cellStyle name="Normal 16 22 6 4" xfId="29059" xr:uid="{159E1867-73D9-4AB3-ABD8-4E180F7C97F2}"/>
    <cellStyle name="Normal 16 22 6 5" xfId="34543" xr:uid="{0B6076A7-11E2-4430-834E-B6513BBEC5C6}"/>
    <cellStyle name="Normal 16 23" xfId="6348" xr:uid="{1DEEB5DE-54CC-4DE5-BE42-5AB4C129C4D9}"/>
    <cellStyle name="Normal 16 23 2" xfId="14741" xr:uid="{B686D235-B057-495B-A333-AA55BE090E27}"/>
    <cellStyle name="Normal 16 23 2 2" xfId="22028" xr:uid="{23B9135F-0C50-48B7-9A2B-BB8F6A867191}"/>
    <cellStyle name="Normal 16 23 2 2 2" xfId="27584" xr:uid="{94CD191C-3486-4218-8C15-65215FAB173C}"/>
    <cellStyle name="Normal 16 23 2 2 3" xfId="33078" xr:uid="{F4692486-CDE4-46A3-868E-4E4FB7BFF324}"/>
    <cellStyle name="Normal 16 23 2 2 4" xfId="38562" xr:uid="{D5CE52F6-524A-4280-83C5-880881E06C14}"/>
    <cellStyle name="Normal 16 23 2 3" xfId="24855" xr:uid="{9180EFFE-79C1-4EEB-AE86-9BBDE58F7F79}"/>
    <cellStyle name="Normal 16 23 2 4" xfId="30349" xr:uid="{85D54ABE-0836-4B65-BD90-BDB03608F453}"/>
    <cellStyle name="Normal 16 23 2 5" xfId="35833" xr:uid="{BDD63E14-5C6E-4839-B4B0-A7C2DFDF9376}"/>
    <cellStyle name="Normal 16 23 3" xfId="11705" xr:uid="{0BFAF137-B7EB-42D7-9F34-11CAB5E3AFE7}"/>
    <cellStyle name="Normal 16 23 4" xfId="16940" xr:uid="{96C57775-0724-4921-B2E9-A06512D24E96}"/>
    <cellStyle name="Normal 16 23 5" xfId="19165" xr:uid="{844FB2D1-5BD3-4242-9A89-B369D8147222}"/>
    <cellStyle name="Normal 16 23 6" xfId="9418" xr:uid="{0E2BE448-500E-4B1E-9CA4-A5DD14452B13}"/>
    <cellStyle name="Normal 16 23 6 2" xfId="20739" xr:uid="{3F198E41-F07C-4270-8E6B-CB89FFFEC6AD}"/>
    <cellStyle name="Normal 16 23 6 2 2" xfId="26295" xr:uid="{DE503458-4CCC-47F1-B585-A5BBF57153BC}"/>
    <cellStyle name="Normal 16 23 6 2 3" xfId="31789" xr:uid="{418CE925-399B-4008-BE58-7414F07E512D}"/>
    <cellStyle name="Normal 16 23 6 2 4" xfId="37273" xr:uid="{2ECA54C7-B65F-42F7-BF52-6D8DAF8AB443}"/>
    <cellStyle name="Normal 16 23 6 3" xfId="23566" xr:uid="{6FC8E7AE-84DB-40A5-8C75-8B1359675C08}"/>
    <cellStyle name="Normal 16 23 6 4" xfId="29060" xr:uid="{790FEC19-F104-44C0-8EC9-45E92472CE95}"/>
    <cellStyle name="Normal 16 23 6 5" xfId="34544" xr:uid="{DA0CFE92-E610-498D-BD0B-A0CA681C9693}"/>
    <cellStyle name="Normal 16 24" xfId="6349" xr:uid="{FA804B2B-6DF2-4CF2-AE68-08EF5824FB88}"/>
    <cellStyle name="Normal 16 24 2" xfId="14742" xr:uid="{1E9C1E1D-B12B-48C7-91DF-D26990AACBA9}"/>
    <cellStyle name="Normal 16 24 2 2" xfId="22029" xr:uid="{D7542BF4-BBFC-4726-B153-106E1D182F56}"/>
    <cellStyle name="Normal 16 24 2 2 2" xfId="27585" xr:uid="{B43F0926-7051-4B6A-A60F-A05A768CC55E}"/>
    <cellStyle name="Normal 16 24 2 2 3" xfId="33079" xr:uid="{FF8C47B1-2A15-4941-A212-554CC9C58651}"/>
    <cellStyle name="Normal 16 24 2 2 4" xfId="38563" xr:uid="{6A11766E-04FA-4A3A-9FA9-4C79A0399C3B}"/>
    <cellStyle name="Normal 16 24 2 3" xfId="24856" xr:uid="{658EABD9-A941-450C-A561-AD934D014A36}"/>
    <cellStyle name="Normal 16 24 2 4" xfId="30350" xr:uid="{AA7793C3-D122-404A-A3C7-198CBA02FEA9}"/>
    <cellStyle name="Normal 16 24 2 5" xfId="35834" xr:uid="{6B4CD342-B08D-42FB-943E-A8F7A6E02915}"/>
    <cellStyle name="Normal 16 24 3" xfId="11706" xr:uid="{34A97EF2-AB31-41D9-86D2-65348310D2D0}"/>
    <cellStyle name="Normal 16 24 4" xfId="16941" xr:uid="{DC976B4F-B366-42F7-AE03-D66FF8E4BA01}"/>
    <cellStyle name="Normal 16 24 5" xfId="19166" xr:uid="{FE045894-9239-4124-9EC7-6608020DE42D}"/>
    <cellStyle name="Normal 16 24 6" xfId="9419" xr:uid="{6241565A-C9EA-4CAD-A6A8-F1B435DC6957}"/>
    <cellStyle name="Normal 16 24 6 2" xfId="20740" xr:uid="{18F50345-97B5-475B-988C-8380727A827C}"/>
    <cellStyle name="Normal 16 24 6 2 2" xfId="26296" xr:uid="{5EF2D83E-6E38-4535-88E4-0D7C23CBD3EB}"/>
    <cellStyle name="Normal 16 24 6 2 3" xfId="31790" xr:uid="{604354FD-DC3B-4EF7-BE34-8A4AF0DBFF4C}"/>
    <cellStyle name="Normal 16 24 6 2 4" xfId="37274" xr:uid="{91A87996-F1B1-4809-9402-C970F1DD1948}"/>
    <cellStyle name="Normal 16 24 6 3" xfId="23567" xr:uid="{A34B8B81-C63C-4EF0-8F11-8ABCD780ABB6}"/>
    <cellStyle name="Normal 16 24 6 4" xfId="29061" xr:uid="{6A82C353-ED46-44E9-9239-2A7DBB794CA6}"/>
    <cellStyle name="Normal 16 24 6 5" xfId="34545" xr:uid="{8A24AE62-2067-4468-92F8-21057FF32AFD}"/>
    <cellStyle name="Normal 16 25" xfId="6350" xr:uid="{6BBDB96B-11A1-4DE9-9C07-2FB7E4D6DE40}"/>
    <cellStyle name="Normal 16 25 2" xfId="14743" xr:uid="{C1321DE3-645F-4C5D-B02B-02FF0F974024}"/>
    <cellStyle name="Normal 16 25 2 2" xfId="22030" xr:uid="{653DB02E-17BC-4788-9C39-8FEE311F7511}"/>
    <cellStyle name="Normal 16 25 2 2 2" xfId="27586" xr:uid="{F31FEFA6-5F6F-4D2C-86C8-B270A9491493}"/>
    <cellStyle name="Normal 16 25 2 2 3" xfId="33080" xr:uid="{E0A3D6B9-49EC-4AC1-B166-9F905E393465}"/>
    <cellStyle name="Normal 16 25 2 2 4" xfId="38564" xr:uid="{17AE6C2A-13EA-4349-8C67-25903CDD6D7B}"/>
    <cellStyle name="Normal 16 25 2 3" xfId="24857" xr:uid="{8A4800C8-0F5C-44B6-B0C4-3602E60D32F9}"/>
    <cellStyle name="Normal 16 25 2 4" xfId="30351" xr:uid="{947CEB3B-D359-46A6-85E5-27B35719CE94}"/>
    <cellStyle name="Normal 16 25 2 5" xfId="35835" xr:uid="{A4D999EE-ECBC-4F09-8D2A-E027B25FF9B3}"/>
    <cellStyle name="Normal 16 25 3" xfId="11707" xr:uid="{C8C2A657-30F8-463C-AD9B-7DB318CCC024}"/>
    <cellStyle name="Normal 16 25 4" xfId="16942" xr:uid="{0161127E-6EA1-4795-9D66-3BF0F0E9AE12}"/>
    <cellStyle name="Normal 16 25 5" xfId="19167" xr:uid="{4B18D59A-1949-4225-BD22-1413F005875D}"/>
    <cellStyle name="Normal 16 25 6" xfId="9420" xr:uid="{506AD365-03F1-4888-BB2B-C965AF448579}"/>
    <cellStyle name="Normal 16 25 6 2" xfId="20741" xr:uid="{54EBDF22-99D6-43B2-8962-CDA243D8A01C}"/>
    <cellStyle name="Normal 16 25 6 2 2" xfId="26297" xr:uid="{A4E9E86C-D67E-43E4-9DB9-04DDA1D66571}"/>
    <cellStyle name="Normal 16 25 6 2 3" xfId="31791" xr:uid="{AFC1B731-1050-4B1C-A9AD-0EB1583E926B}"/>
    <cellStyle name="Normal 16 25 6 2 4" xfId="37275" xr:uid="{AC89A1E2-9B91-4760-A09F-64A5C1F0FDBC}"/>
    <cellStyle name="Normal 16 25 6 3" xfId="23568" xr:uid="{AB47B985-3205-4358-A782-1C6D3CBC5745}"/>
    <cellStyle name="Normal 16 25 6 4" xfId="29062" xr:uid="{517BA02D-7C95-4055-B3C5-7594ACCFE2E4}"/>
    <cellStyle name="Normal 16 25 6 5" xfId="34546" xr:uid="{DCBDBDAE-6CA8-4541-A16B-00E623CB057F}"/>
    <cellStyle name="Normal 16 26" xfId="6351" xr:uid="{726F847B-C853-4898-ABDA-C0D8672DAB2C}"/>
    <cellStyle name="Normal 16 26 2" xfId="14744" xr:uid="{4518F30F-6B66-4B96-8DCE-D2ED93843F8E}"/>
    <cellStyle name="Normal 16 26 2 2" xfId="22031" xr:uid="{FE79647D-D2AE-4CBC-B10C-068BDDB5F622}"/>
    <cellStyle name="Normal 16 26 2 2 2" xfId="27587" xr:uid="{653CB5E0-2293-430C-A998-09F5BEC30258}"/>
    <cellStyle name="Normal 16 26 2 2 3" xfId="33081" xr:uid="{6DD97D97-7911-48F5-84F1-31458D475F56}"/>
    <cellStyle name="Normal 16 26 2 2 4" xfId="38565" xr:uid="{731CCE33-A2C4-4D06-81A1-FDAC6CD0F9F9}"/>
    <cellStyle name="Normal 16 26 2 3" xfId="24858" xr:uid="{6C8B044B-3484-48C8-974B-E2F7C57991B4}"/>
    <cellStyle name="Normal 16 26 2 4" xfId="30352" xr:uid="{32345D91-C6A2-41A0-9308-7711D3219432}"/>
    <cellStyle name="Normal 16 26 2 5" xfId="35836" xr:uid="{2105222C-D227-401D-8C77-BF84B7E8FEA3}"/>
    <cellStyle name="Normal 16 26 3" xfId="11708" xr:uid="{E1011593-1950-4A47-9E8F-3B411A4713E8}"/>
    <cellStyle name="Normal 16 26 4" xfId="16943" xr:uid="{70162373-4797-41A6-872D-F49C92D2ACA4}"/>
    <cellStyle name="Normal 16 26 5" xfId="19168" xr:uid="{C87EA422-A20F-413F-945F-9A556CDA8606}"/>
    <cellStyle name="Normal 16 26 6" xfId="9421" xr:uid="{386187CF-DA23-4838-A1EA-8E3BC2580CB6}"/>
    <cellStyle name="Normal 16 26 6 2" xfId="20742" xr:uid="{956626FB-3A04-4704-BF3A-33855276D2A9}"/>
    <cellStyle name="Normal 16 26 6 2 2" xfId="26298" xr:uid="{CC750E79-2F27-48CC-9323-24487D9B865D}"/>
    <cellStyle name="Normal 16 26 6 2 3" xfId="31792" xr:uid="{51D6EE8D-ABCA-4411-AE86-A8EA0095FA3C}"/>
    <cellStyle name="Normal 16 26 6 2 4" xfId="37276" xr:uid="{D9B67D6E-5528-490A-89C3-EAB356BBDD43}"/>
    <cellStyle name="Normal 16 26 6 3" xfId="23569" xr:uid="{37F13C02-E119-4243-8467-2320FCDEC103}"/>
    <cellStyle name="Normal 16 26 6 4" xfId="29063" xr:uid="{2D8FCD3E-D475-4492-BBF2-06ED24EA468E}"/>
    <cellStyle name="Normal 16 26 6 5" xfId="34547" xr:uid="{65D4FA27-C5EA-4ED6-940D-E817B46E3BA4}"/>
    <cellStyle name="Normal 16 27" xfId="6352" xr:uid="{E7233FDA-02E3-476C-8CD1-5C6FB927AFCA}"/>
    <cellStyle name="Normal 16 27 2" xfId="14745" xr:uid="{D4B23791-AD95-4681-B813-0FE900948D86}"/>
    <cellStyle name="Normal 16 27 2 2" xfId="22032" xr:uid="{4C24F43F-AD61-4ED0-9291-D4B588F08B2A}"/>
    <cellStyle name="Normal 16 27 2 2 2" xfId="27588" xr:uid="{60C741AD-2B5E-4586-9582-EFD5BB5D2CF2}"/>
    <cellStyle name="Normal 16 27 2 2 3" xfId="33082" xr:uid="{6BD183F8-0D33-4850-9564-10E5E6D16501}"/>
    <cellStyle name="Normal 16 27 2 2 4" xfId="38566" xr:uid="{93A4C7BF-32C0-4390-A429-AF4D3F4B3487}"/>
    <cellStyle name="Normal 16 27 2 3" xfId="24859" xr:uid="{BDDCDDB9-2E09-4ED4-95AD-341C37352932}"/>
    <cellStyle name="Normal 16 27 2 4" xfId="30353" xr:uid="{07C45472-64CF-4EA0-9495-11B473B23B2A}"/>
    <cellStyle name="Normal 16 27 2 5" xfId="35837" xr:uid="{2FF03A22-E915-403B-A966-4E7D89D08E0B}"/>
    <cellStyle name="Normal 16 27 3" xfId="11709" xr:uid="{9B880D55-AA14-4D3A-BB65-09C7F948C47E}"/>
    <cellStyle name="Normal 16 27 4" xfId="16944" xr:uid="{F983C2E8-C987-49C7-8516-81FB947446BA}"/>
    <cellStyle name="Normal 16 27 5" xfId="19169" xr:uid="{0A2C5B39-098F-4D17-9AF7-E430F04BFEB8}"/>
    <cellStyle name="Normal 16 27 6" xfId="9422" xr:uid="{1968FF43-99E7-4FBC-A95E-E47ABD932196}"/>
    <cellStyle name="Normal 16 27 6 2" xfId="20743" xr:uid="{AE5A7575-016F-44BF-A397-47B09E635387}"/>
    <cellStyle name="Normal 16 27 6 2 2" xfId="26299" xr:uid="{92E8C52B-D916-434D-8063-FFBBE01B29DE}"/>
    <cellStyle name="Normal 16 27 6 2 3" xfId="31793" xr:uid="{48DD31F8-4041-4C18-A1FE-1F7E64DFE5E4}"/>
    <cellStyle name="Normal 16 27 6 2 4" xfId="37277" xr:uid="{D3D0C462-60BB-41EA-B592-9207C4DC2CA2}"/>
    <cellStyle name="Normal 16 27 6 3" xfId="23570" xr:uid="{B3EA3C89-B388-48F0-8F27-C31874F5A541}"/>
    <cellStyle name="Normal 16 27 6 4" xfId="29064" xr:uid="{67940A61-101E-4BDB-B1DE-DEDDCD8B5FD7}"/>
    <cellStyle name="Normal 16 27 6 5" xfId="34548" xr:uid="{6CCAF315-5593-4DF7-9703-0595A5B24CDC}"/>
    <cellStyle name="Normal 16 28" xfId="6353" xr:uid="{ACAB5113-338F-4D16-9DD5-06C142A79D9E}"/>
    <cellStyle name="Normal 16 28 2" xfId="14746" xr:uid="{3FE97938-A94A-4CB4-868E-68BEC947C843}"/>
    <cellStyle name="Normal 16 28 2 2" xfId="22033" xr:uid="{5891375D-1AE1-421C-AA7C-5E66CD604753}"/>
    <cellStyle name="Normal 16 28 2 2 2" xfId="27589" xr:uid="{9D56CAD6-AC99-4A2F-81DF-A83312D1D407}"/>
    <cellStyle name="Normal 16 28 2 2 3" xfId="33083" xr:uid="{C6B42AB1-52C9-4F86-B126-2EA61E0C0109}"/>
    <cellStyle name="Normal 16 28 2 2 4" xfId="38567" xr:uid="{89D3258E-A673-4D4D-AC05-91942E909FA8}"/>
    <cellStyle name="Normal 16 28 2 3" xfId="24860" xr:uid="{F8A55611-EC8C-4044-9FB5-DBEAE4F1228C}"/>
    <cellStyle name="Normal 16 28 2 4" xfId="30354" xr:uid="{1027121D-61A7-458E-8617-59D38C5A10F5}"/>
    <cellStyle name="Normal 16 28 2 5" xfId="35838" xr:uid="{8BC20FBE-5BF6-496A-803B-19E05F9184BB}"/>
    <cellStyle name="Normal 16 28 3" xfId="11710" xr:uid="{27A16730-FB10-4BC9-9DA9-88611B21C2F2}"/>
    <cellStyle name="Normal 16 28 4" xfId="16945" xr:uid="{25517169-CBFE-44C7-B841-7B7446A40511}"/>
    <cellStyle name="Normal 16 28 5" xfId="19170" xr:uid="{A166406C-ABE1-44E5-A6DF-A4AED5C978E2}"/>
    <cellStyle name="Normal 16 28 6" xfId="9423" xr:uid="{EE6BE872-BC84-4CB8-A58C-856DBCED72C9}"/>
    <cellStyle name="Normal 16 28 6 2" xfId="20744" xr:uid="{6FB0FA95-BF00-44B6-B100-8823D9436AF6}"/>
    <cellStyle name="Normal 16 28 6 2 2" xfId="26300" xr:uid="{603BD98F-E99D-4859-962E-CB9C5A99ACB4}"/>
    <cellStyle name="Normal 16 28 6 2 3" xfId="31794" xr:uid="{6D366012-B162-46ED-8E9D-6404C5B1D623}"/>
    <cellStyle name="Normal 16 28 6 2 4" xfId="37278" xr:uid="{53C4E5DD-0F51-4FE4-A909-504CB153F90F}"/>
    <cellStyle name="Normal 16 28 6 3" xfId="23571" xr:uid="{05073C6C-5F5D-43B1-A5DD-DDEE9B83FDA6}"/>
    <cellStyle name="Normal 16 28 6 4" xfId="29065" xr:uid="{FD0208A1-844D-4876-B46D-CA89B9A5F7D2}"/>
    <cellStyle name="Normal 16 28 6 5" xfId="34549" xr:uid="{4C313054-7CBD-4CF4-A140-DA9FAAC82DDF}"/>
    <cellStyle name="Normal 16 29" xfId="6354" xr:uid="{FF5F930D-53AF-46F1-A624-E0B62C0DF8B8}"/>
    <cellStyle name="Normal 16 29 2" xfId="14747" xr:uid="{A5311AE2-3F56-48F9-8243-888F9B781904}"/>
    <cellStyle name="Normal 16 29 2 2" xfId="22034" xr:uid="{F43A748E-3D37-4469-9C36-967D526B3EBB}"/>
    <cellStyle name="Normal 16 29 2 2 2" xfId="27590" xr:uid="{1F1884A9-24F9-4F58-8296-DEF086C75D23}"/>
    <cellStyle name="Normal 16 29 2 2 3" xfId="33084" xr:uid="{DF796BE6-2D9F-40D3-A5FE-031562197201}"/>
    <cellStyle name="Normal 16 29 2 2 4" xfId="38568" xr:uid="{9CBAA6A2-F063-4762-8E05-744724A51773}"/>
    <cellStyle name="Normal 16 29 2 3" xfId="24861" xr:uid="{310DD47C-C254-4CB9-8A4E-3C2E73CF39BD}"/>
    <cellStyle name="Normal 16 29 2 4" xfId="30355" xr:uid="{9B38BC79-A642-4751-B4F3-0BAB48E0B19E}"/>
    <cellStyle name="Normal 16 29 2 5" xfId="35839" xr:uid="{9A461063-96F6-42C2-9976-904A27E2A645}"/>
    <cellStyle name="Normal 16 29 3" xfId="11711" xr:uid="{E05EFC2C-05EE-4298-8921-B5BFCE377ED3}"/>
    <cellStyle name="Normal 16 29 4" xfId="16946" xr:uid="{9E0F0EF4-5A11-4D1A-B3EC-B4E49BF74E89}"/>
    <cellStyle name="Normal 16 29 5" xfId="19171" xr:uid="{2681C1AC-9ED0-4A8C-83D6-CE460FCA6966}"/>
    <cellStyle name="Normal 16 29 6" xfId="9424" xr:uid="{D4098ADD-E1A7-4E36-8E6C-E0FC9D5B27F9}"/>
    <cellStyle name="Normal 16 29 6 2" xfId="20745" xr:uid="{41403B6B-6FF9-404E-B907-DA164306FFDC}"/>
    <cellStyle name="Normal 16 29 6 2 2" xfId="26301" xr:uid="{B7576FBB-7BFE-493C-BA78-04F07C78FCE3}"/>
    <cellStyle name="Normal 16 29 6 2 3" xfId="31795" xr:uid="{EE566763-4D85-48CA-A738-9361965F0DB2}"/>
    <cellStyle name="Normal 16 29 6 2 4" xfId="37279" xr:uid="{175314E0-FC13-4FC7-95C6-90D9B2CC49CA}"/>
    <cellStyle name="Normal 16 29 6 3" xfId="23572" xr:uid="{AA88946F-BD0A-4A4A-9D6C-5764F628C4CB}"/>
    <cellStyle name="Normal 16 29 6 4" xfId="29066" xr:uid="{2D1C8C15-E386-42B7-8F65-EFD72A300054}"/>
    <cellStyle name="Normal 16 29 6 5" xfId="34550" xr:uid="{3D9B5B4B-87E8-4C8F-BE4E-5DC591A4C223}"/>
    <cellStyle name="Normal 16 3" xfId="6355" xr:uid="{4FFDB297-01F4-42F2-92A6-2B77427B8541}"/>
    <cellStyle name="Normal 16 3 2" xfId="14748" xr:uid="{C45465FA-874C-433A-99BB-8741896FFAF0}"/>
    <cellStyle name="Normal 16 3 2 2" xfId="22035" xr:uid="{F5BB4439-B2AD-4D16-B9AB-09581DD6E9D0}"/>
    <cellStyle name="Normal 16 3 2 2 2" xfId="27591" xr:uid="{317205F7-612E-4F14-A393-4350E28261F3}"/>
    <cellStyle name="Normal 16 3 2 2 3" xfId="33085" xr:uid="{F88C7321-6C7F-4EA5-B530-F20E63B6893F}"/>
    <cellStyle name="Normal 16 3 2 2 4" xfId="38569" xr:uid="{D94B7E23-1AC3-47D2-9F97-D3CFEE3CF9F7}"/>
    <cellStyle name="Normal 16 3 2 3" xfId="24862" xr:uid="{08E9FF91-56E7-4CF4-8715-7449F2860467}"/>
    <cellStyle name="Normal 16 3 2 4" xfId="30356" xr:uid="{4B0864FD-8F5E-4EF4-90F3-65FFDC6C7369}"/>
    <cellStyle name="Normal 16 3 2 5" xfId="35840" xr:uid="{53B19348-CDFA-4BD3-AA88-60C0FEEFECAF}"/>
    <cellStyle name="Normal 16 3 3" xfId="11712" xr:uid="{4F925ABA-6428-4EE4-A8F0-158034C20A49}"/>
    <cellStyle name="Normal 16 3 4" xfId="16947" xr:uid="{BE6BA392-CCAF-4F30-A6DE-35ED7DA93C6E}"/>
    <cellStyle name="Normal 16 3 5" xfId="19172" xr:uid="{6E8CEDBB-92C6-4556-9AB9-ACCF6BDD4450}"/>
    <cellStyle name="Normal 16 3 6" xfId="9425" xr:uid="{79580378-611B-426C-8254-2DAF0AFDFFD0}"/>
    <cellStyle name="Normal 16 3 6 2" xfId="20746" xr:uid="{99121CFE-FA37-4EE1-A7E6-8E43E6EF6586}"/>
    <cellStyle name="Normal 16 3 6 2 2" xfId="26302" xr:uid="{AFDAE9A3-0746-4BB7-A935-A0E61DB4A939}"/>
    <cellStyle name="Normal 16 3 6 2 3" xfId="31796" xr:uid="{E51B69E1-4823-4A86-BEC6-BA91CDFB90E3}"/>
    <cellStyle name="Normal 16 3 6 2 4" xfId="37280" xr:uid="{20861910-76CF-4062-9E77-B1224E6472E9}"/>
    <cellStyle name="Normal 16 3 6 3" xfId="23573" xr:uid="{585530BD-A69B-4141-BF08-FEFD294C5558}"/>
    <cellStyle name="Normal 16 3 6 4" xfId="29067" xr:uid="{938029DF-D248-4159-B19A-913487714D01}"/>
    <cellStyle name="Normal 16 3 6 5" xfId="34551" xr:uid="{6888B21C-4D96-45A4-8E77-9E367F9D65D9}"/>
    <cellStyle name="Normal 16 30" xfId="6356" xr:uid="{C0482321-4FDC-4B8F-B934-8D83426CCAB7}"/>
    <cellStyle name="Normal 16 30 2" xfId="14749" xr:uid="{190F79E9-9621-4704-9275-C31EBAF7F3C9}"/>
    <cellStyle name="Normal 16 30 2 2" xfId="22036" xr:uid="{A64DA4CE-A40C-4489-8807-CDBE1A432C01}"/>
    <cellStyle name="Normal 16 30 2 2 2" xfId="27592" xr:uid="{5E7FBBDC-2865-4DFC-92BA-1A9B5310C525}"/>
    <cellStyle name="Normal 16 30 2 2 3" xfId="33086" xr:uid="{3C490940-9159-456E-94F6-8880AB967734}"/>
    <cellStyle name="Normal 16 30 2 2 4" xfId="38570" xr:uid="{CA1D7404-A950-45E7-8FB9-BDA0C2244E52}"/>
    <cellStyle name="Normal 16 30 2 3" xfId="24863" xr:uid="{A8751073-32ED-445B-94F5-0978C85D9519}"/>
    <cellStyle name="Normal 16 30 2 4" xfId="30357" xr:uid="{D4A4EAD9-B32E-4E4F-A765-80FB07CDC11E}"/>
    <cellStyle name="Normal 16 30 2 5" xfId="35841" xr:uid="{7F1D4115-DDA3-46FD-B1E8-7E015D89D624}"/>
    <cellStyle name="Normal 16 30 3" xfId="11713" xr:uid="{E94D3535-02A9-4C2B-8410-042C05342C3A}"/>
    <cellStyle name="Normal 16 30 4" xfId="16948" xr:uid="{4B778483-0EC5-441C-9EC4-D81CE910F1D0}"/>
    <cellStyle name="Normal 16 30 5" xfId="19173" xr:uid="{93465EAD-7099-4153-8EA1-38F5D3130FDD}"/>
    <cellStyle name="Normal 16 30 6" xfId="9426" xr:uid="{B7A1F7E4-EDF3-47C4-8951-83DFA408B5DF}"/>
    <cellStyle name="Normal 16 30 6 2" xfId="20747" xr:uid="{99FD6F63-39AF-40BB-A4F1-B3FEB7E03D9F}"/>
    <cellStyle name="Normal 16 30 6 2 2" xfId="26303" xr:uid="{250A4DF9-181C-49FD-B687-67D599C2CCEA}"/>
    <cellStyle name="Normal 16 30 6 2 3" xfId="31797" xr:uid="{0AA89C54-2ACA-4B6F-9E60-762E634882AB}"/>
    <cellStyle name="Normal 16 30 6 2 4" xfId="37281" xr:uid="{26AFAEB3-1167-4484-8372-0685E41DA879}"/>
    <cellStyle name="Normal 16 30 6 3" xfId="23574" xr:uid="{FD3DA7CF-516C-454D-A119-4072E9C4F052}"/>
    <cellStyle name="Normal 16 30 6 4" xfId="29068" xr:uid="{AE4B2015-8B7E-4F30-85C6-3BDEB8BC2765}"/>
    <cellStyle name="Normal 16 30 6 5" xfId="34552" xr:uid="{9C2D20ED-5D3B-4AA8-9E65-5B5A92F1001C}"/>
    <cellStyle name="Normal 16 31" xfId="6357" xr:uid="{75D0E2BE-B8D3-4A46-8BCE-41DBE3AF44B9}"/>
    <cellStyle name="Normal 16 31 2" xfId="14750" xr:uid="{8BD25B58-27DE-4756-8535-97F6BF504745}"/>
    <cellStyle name="Normal 16 31 2 2" xfId="22037" xr:uid="{8E0C8165-1F7C-41AF-B1B7-75B49909907E}"/>
    <cellStyle name="Normal 16 31 2 2 2" xfId="27593" xr:uid="{EA138C42-6004-40AC-A978-D6F5D3F9705A}"/>
    <cellStyle name="Normal 16 31 2 2 3" xfId="33087" xr:uid="{0617F528-BFBE-4D51-933E-7D978587A660}"/>
    <cellStyle name="Normal 16 31 2 2 4" xfId="38571" xr:uid="{D797EB66-54FB-4AE0-A2D5-4BEE7B659B84}"/>
    <cellStyle name="Normal 16 31 2 3" xfId="24864" xr:uid="{E6FD643A-72E2-4D42-8D4A-AEA8C0C57E4C}"/>
    <cellStyle name="Normal 16 31 2 4" xfId="30358" xr:uid="{C3ACF276-EE4C-4419-9880-7A82B7B0A2E2}"/>
    <cellStyle name="Normal 16 31 2 5" xfId="35842" xr:uid="{32AD6BB8-2A33-4978-87F7-57052101E385}"/>
    <cellStyle name="Normal 16 31 3" xfId="11714" xr:uid="{55F87BBF-9CE8-4EAA-96F5-0682DCD17E59}"/>
    <cellStyle name="Normal 16 31 4" xfId="16949" xr:uid="{EC583B12-CDB9-4ECA-BC4C-7D6E5488026E}"/>
    <cellStyle name="Normal 16 31 5" xfId="19174" xr:uid="{3280F606-A83C-4AE5-BC1D-F73CF481A966}"/>
    <cellStyle name="Normal 16 31 6" xfId="9427" xr:uid="{B4F4C225-9181-49C0-A197-7213A0E6FB80}"/>
    <cellStyle name="Normal 16 31 6 2" xfId="20748" xr:uid="{A76904D7-3BCE-4BAF-80C4-9BEEA7D5E503}"/>
    <cellStyle name="Normal 16 31 6 2 2" xfId="26304" xr:uid="{347DEEB4-779C-4CC9-AAD5-45E684679348}"/>
    <cellStyle name="Normal 16 31 6 2 3" xfId="31798" xr:uid="{E4F48281-9429-4377-8029-9094D34D15FF}"/>
    <cellStyle name="Normal 16 31 6 2 4" xfId="37282" xr:uid="{7B872387-8006-4DDF-AB63-CB92E30CA501}"/>
    <cellStyle name="Normal 16 31 6 3" xfId="23575" xr:uid="{3BA0DE15-2747-45AC-BCF6-4DE2B1E2ACF0}"/>
    <cellStyle name="Normal 16 31 6 4" xfId="29069" xr:uid="{DDEFE2BC-91DD-47AB-963D-FC9FFC9CAA27}"/>
    <cellStyle name="Normal 16 31 6 5" xfId="34553" xr:uid="{F723B584-23F6-436D-BAE9-7A860379E10F}"/>
    <cellStyle name="Normal 16 32" xfId="6358" xr:uid="{5B133A7C-2FA1-4B03-B31E-1A7BC5AD176F}"/>
    <cellStyle name="Normal 16 32 2" xfId="14751" xr:uid="{B4701589-AC55-481B-9E58-58325C7C7BE6}"/>
    <cellStyle name="Normal 16 32 2 2" xfId="22038" xr:uid="{A3F116A6-DAF2-40AC-A82E-9E8D1A020853}"/>
    <cellStyle name="Normal 16 32 2 2 2" xfId="27594" xr:uid="{FDDBAB3E-43EA-455D-BF62-69404ECAD5F4}"/>
    <cellStyle name="Normal 16 32 2 2 3" xfId="33088" xr:uid="{1566B62C-8214-43B8-8A20-1E13B8667AD9}"/>
    <cellStyle name="Normal 16 32 2 2 4" xfId="38572" xr:uid="{324B41DF-DA5F-46A7-AF27-7C60CF71AA53}"/>
    <cellStyle name="Normal 16 32 2 3" xfId="24865" xr:uid="{D87D4B66-17EC-46DE-A52F-D47105D99CBA}"/>
    <cellStyle name="Normal 16 32 2 4" xfId="30359" xr:uid="{1353B436-7FAD-4525-AFD4-2C162BB599F6}"/>
    <cellStyle name="Normal 16 32 2 5" xfId="35843" xr:uid="{959BE7D3-439A-4314-9AB3-5CC3DFEA816A}"/>
    <cellStyle name="Normal 16 32 3" xfId="11715" xr:uid="{A24CAA49-C43B-440C-850A-197F547E794C}"/>
    <cellStyle name="Normal 16 32 4" xfId="16950" xr:uid="{0AAEFF68-DB8D-4FE7-BECC-61BF929FDA11}"/>
    <cellStyle name="Normal 16 32 5" xfId="19175" xr:uid="{D9424BB4-4052-4202-B9EF-2C4F49B4D03C}"/>
    <cellStyle name="Normal 16 32 6" xfId="9428" xr:uid="{D49A667B-B6DB-4806-B459-F20347712668}"/>
    <cellStyle name="Normal 16 32 6 2" xfId="20749" xr:uid="{56BEFE65-18A2-4550-AF1B-AF22B4EE3DC0}"/>
    <cellStyle name="Normal 16 32 6 2 2" xfId="26305" xr:uid="{9F9A9F5E-5E1C-4A79-847D-DCF71BF1641E}"/>
    <cellStyle name="Normal 16 32 6 2 3" xfId="31799" xr:uid="{6463A091-A864-4BF4-996B-747BD7D65683}"/>
    <cellStyle name="Normal 16 32 6 2 4" xfId="37283" xr:uid="{CC4C22BE-A862-4A89-9A6B-75EED4F48354}"/>
    <cellStyle name="Normal 16 32 6 3" xfId="23576" xr:uid="{6A9AE849-43C0-4355-8A1C-C95AC8E951FE}"/>
    <cellStyle name="Normal 16 32 6 4" xfId="29070" xr:uid="{E96A1F32-44C6-48EA-9011-2191F1F97517}"/>
    <cellStyle name="Normal 16 32 6 5" xfId="34554" xr:uid="{56B31D5A-8736-4BC4-B1DB-C80A06406E76}"/>
    <cellStyle name="Normal 16 33" xfId="6359" xr:uid="{890975A0-6FDA-4D36-B455-6F8CADE75660}"/>
    <cellStyle name="Normal 16 33 2" xfId="14752" xr:uid="{AABFF2EF-79CB-42A3-99E1-3459BCAC7753}"/>
    <cellStyle name="Normal 16 33 2 2" xfId="22039" xr:uid="{4528C5F4-87DA-456B-ACFD-801E0AE6DAF3}"/>
    <cellStyle name="Normal 16 33 2 2 2" xfId="27595" xr:uid="{9BACA136-6C87-49F4-9EBB-136A3BCD52B1}"/>
    <cellStyle name="Normal 16 33 2 2 3" xfId="33089" xr:uid="{A3D8E9C5-EDAB-46DD-A237-CF2C0DBAA8A7}"/>
    <cellStyle name="Normal 16 33 2 2 4" xfId="38573" xr:uid="{A0F57429-4AE2-4EC7-B1B8-B37B74EA49A3}"/>
    <cellStyle name="Normal 16 33 2 3" xfId="24866" xr:uid="{3822671D-F4E8-4A21-8DA1-57D2905B22C1}"/>
    <cellStyle name="Normal 16 33 2 4" xfId="30360" xr:uid="{0C593F7D-BBCC-4794-A414-1076C604F1FB}"/>
    <cellStyle name="Normal 16 33 2 5" xfId="35844" xr:uid="{387BBBD3-3FEB-49E4-9586-3CE81A173F05}"/>
    <cellStyle name="Normal 16 33 3" xfId="11716" xr:uid="{B12D3E95-7062-4FDD-8F0B-D841C6697C71}"/>
    <cellStyle name="Normal 16 33 4" xfId="16951" xr:uid="{9928AB9D-1A86-4345-A566-DDD043E17E42}"/>
    <cellStyle name="Normal 16 33 5" xfId="19176" xr:uid="{1EAE95F9-A218-4D9A-931D-F1C057787B49}"/>
    <cellStyle name="Normal 16 33 6" xfId="9429" xr:uid="{AB8B4EE2-741D-493E-8FE5-13E4894799AC}"/>
    <cellStyle name="Normal 16 33 6 2" xfId="20750" xr:uid="{9C216BA3-935F-496C-9D64-1606DCE86100}"/>
    <cellStyle name="Normal 16 33 6 2 2" xfId="26306" xr:uid="{3DB269CB-24B6-4939-B381-194304C16CB5}"/>
    <cellStyle name="Normal 16 33 6 2 3" xfId="31800" xr:uid="{5512757B-613E-4EFE-A9E9-63969AEB2CF3}"/>
    <cellStyle name="Normal 16 33 6 2 4" xfId="37284" xr:uid="{C7165E61-FF87-4850-BE2F-E1D9C23CE0A0}"/>
    <cellStyle name="Normal 16 33 6 3" xfId="23577" xr:uid="{EEB744C1-2120-4B32-BAEE-C99249280F42}"/>
    <cellStyle name="Normal 16 33 6 4" xfId="29071" xr:uid="{52E23B50-9243-42D5-A98B-1DE713D8C08D}"/>
    <cellStyle name="Normal 16 33 6 5" xfId="34555" xr:uid="{23CBFD8F-BA54-4FB8-90CD-7E4D9E1215B1}"/>
    <cellStyle name="Normal 16 34" xfId="6360" xr:uid="{5855E261-DC6A-4F18-A27D-4CA5A83EAD28}"/>
    <cellStyle name="Normal 16 34 2" xfId="14753" xr:uid="{2EF06884-6170-49A9-B244-87E839BF5693}"/>
    <cellStyle name="Normal 16 34 2 2" xfId="22040" xr:uid="{DA0661BC-CDF6-4108-8D47-F4B8D4295393}"/>
    <cellStyle name="Normal 16 34 2 2 2" xfId="27596" xr:uid="{412BB128-DE6E-4923-8B8A-628B4B92FC80}"/>
    <cellStyle name="Normal 16 34 2 2 3" xfId="33090" xr:uid="{6B795236-724E-4B8D-972F-7C397E3D8D90}"/>
    <cellStyle name="Normal 16 34 2 2 4" xfId="38574" xr:uid="{10A9C6F4-A270-48FE-AB50-F1C071328CB6}"/>
    <cellStyle name="Normal 16 34 2 3" xfId="24867" xr:uid="{AAF9D5DA-1BAE-4BB6-A6A1-1A2F8FA975DE}"/>
    <cellStyle name="Normal 16 34 2 4" xfId="30361" xr:uid="{361B471A-4079-4F8B-8589-B387774DB0BB}"/>
    <cellStyle name="Normal 16 34 2 5" xfId="35845" xr:uid="{F5A8DC33-6337-469A-BB60-258573E20128}"/>
    <cellStyle name="Normal 16 34 3" xfId="11717" xr:uid="{70452FB6-D97C-471B-9176-3035F6FDC348}"/>
    <cellStyle name="Normal 16 34 4" xfId="16952" xr:uid="{B0CF9FEC-15EA-4C93-AFAC-6887893B7D15}"/>
    <cellStyle name="Normal 16 34 5" xfId="19177" xr:uid="{EE95563F-F3E3-4371-8007-43F43C43EE79}"/>
    <cellStyle name="Normal 16 34 6" xfId="9430" xr:uid="{A90F5F80-F334-40CE-898F-0D968985654A}"/>
    <cellStyle name="Normal 16 34 6 2" xfId="20751" xr:uid="{617EAE5C-7A7E-4036-98CD-AB1AD7A13B77}"/>
    <cellStyle name="Normal 16 34 6 2 2" xfId="26307" xr:uid="{D62E4C45-1D26-46DE-A1B2-0AE5BD19E8CE}"/>
    <cellStyle name="Normal 16 34 6 2 3" xfId="31801" xr:uid="{5B5B6699-16A4-42D9-A26A-5461A2FD81FC}"/>
    <cellStyle name="Normal 16 34 6 2 4" xfId="37285" xr:uid="{53FDB6D8-DFC8-4E0D-B6EE-2BDB9BEEAF0A}"/>
    <cellStyle name="Normal 16 34 6 3" xfId="23578" xr:uid="{BC66AB58-A167-4D35-99A7-A38257364C7F}"/>
    <cellStyle name="Normal 16 34 6 4" xfId="29072" xr:uid="{5F3165DD-2609-49B3-90F4-F77DCFFEF82C}"/>
    <cellStyle name="Normal 16 34 6 5" xfId="34556" xr:uid="{0DF2296C-B458-4BA4-B6C8-D35BBCAE59BE}"/>
    <cellStyle name="Normal 16 35" xfId="6361" xr:uid="{6EC7ED8A-897F-4003-98FF-53390B1868EC}"/>
    <cellStyle name="Normal 16 35 2" xfId="14754" xr:uid="{88B2F491-BE77-4244-A7F0-41DB51808B63}"/>
    <cellStyle name="Normal 16 35 2 2" xfId="22041" xr:uid="{3A5D4CA3-BAA5-4F3B-8549-F043AB7012A8}"/>
    <cellStyle name="Normal 16 35 2 2 2" xfId="27597" xr:uid="{F3397A4D-AE7E-487D-8D66-0EBC787558AE}"/>
    <cellStyle name="Normal 16 35 2 2 3" xfId="33091" xr:uid="{D1F2AAE7-F474-4C3A-A93B-3B8D7B85D1CC}"/>
    <cellStyle name="Normal 16 35 2 2 4" xfId="38575" xr:uid="{C4A0C014-8C36-437A-BB2C-7D3DBB806063}"/>
    <cellStyle name="Normal 16 35 2 3" xfId="24868" xr:uid="{39F33B38-DA4F-4258-ADFF-94B50C2D6380}"/>
    <cellStyle name="Normal 16 35 2 4" xfId="30362" xr:uid="{97E75A59-4E47-4733-8A9D-21993B71C031}"/>
    <cellStyle name="Normal 16 35 2 5" xfId="35846" xr:uid="{C8FE997A-2447-46B3-A6BF-DCAEBAD363E6}"/>
    <cellStyle name="Normal 16 35 3" xfId="11718" xr:uid="{C4E7B011-918E-4161-96A0-66C54F8B99E3}"/>
    <cellStyle name="Normal 16 35 4" xfId="16953" xr:uid="{1FE6E17E-548E-4150-9473-ED8E0C914377}"/>
    <cellStyle name="Normal 16 35 5" xfId="19178" xr:uid="{D99C38DD-791A-48B4-B124-8510D1FB4112}"/>
    <cellStyle name="Normal 16 35 6" xfId="9431" xr:uid="{0E1FEA3A-5AA6-4B5C-B9AE-F83AB4801748}"/>
    <cellStyle name="Normal 16 35 6 2" xfId="20752" xr:uid="{9A42139B-3FDA-4C64-A004-5F68D5F273D7}"/>
    <cellStyle name="Normal 16 35 6 2 2" xfId="26308" xr:uid="{9AABA070-7DA4-41B3-B733-8CA5DFA1265B}"/>
    <cellStyle name="Normal 16 35 6 2 3" xfId="31802" xr:uid="{5239F967-4C36-4BBC-B6D5-9E4CE40E3A0C}"/>
    <cellStyle name="Normal 16 35 6 2 4" xfId="37286" xr:uid="{B81FEBF4-72F4-48AF-AC68-12161F26C555}"/>
    <cellStyle name="Normal 16 35 6 3" xfId="23579" xr:uid="{5B3C168C-0315-431F-8EE3-595787B16E42}"/>
    <cellStyle name="Normal 16 35 6 4" xfId="29073" xr:uid="{8C43ABBD-738E-4984-80EE-3099405D5342}"/>
    <cellStyle name="Normal 16 35 6 5" xfId="34557" xr:uid="{5BADDD5B-6B8F-4B14-A078-4A0B1207E768}"/>
    <cellStyle name="Normal 16 36" xfId="6362" xr:uid="{6B0CA1FF-BE5A-43FE-8B67-1F43804E5BDF}"/>
    <cellStyle name="Normal 16 36 2" xfId="14755" xr:uid="{7D923658-7BAB-45D9-9EEB-746A259C5D27}"/>
    <cellStyle name="Normal 16 36 2 2" xfId="22042" xr:uid="{AC6551C8-763D-44D2-9971-F44A14661B39}"/>
    <cellStyle name="Normal 16 36 2 2 2" xfId="27598" xr:uid="{1C6945C7-4F6F-41A3-929E-CB2FE61A8A76}"/>
    <cellStyle name="Normal 16 36 2 2 3" xfId="33092" xr:uid="{2995BB54-46CF-4CF9-B628-34E6F68F9894}"/>
    <cellStyle name="Normal 16 36 2 2 4" xfId="38576" xr:uid="{537CC82F-2904-4885-AD21-99EEDC8A076C}"/>
    <cellStyle name="Normal 16 36 2 3" xfId="24869" xr:uid="{268EB85C-1A85-438C-9932-6F547E1516BB}"/>
    <cellStyle name="Normal 16 36 2 4" xfId="30363" xr:uid="{E474101E-2249-48DB-AEBC-2E567945BEA1}"/>
    <cellStyle name="Normal 16 36 2 5" xfId="35847" xr:uid="{042C8988-0061-4478-A05B-FC08B9BA7715}"/>
    <cellStyle name="Normal 16 36 3" xfId="12694" xr:uid="{FC6803D9-B936-46CE-80AB-5D9117BF1872}"/>
    <cellStyle name="Normal 16 36 4" xfId="9432" xr:uid="{DB676612-3EB3-4D74-8C5C-C58E7EAE6756}"/>
    <cellStyle name="Normal 16 36 4 2" xfId="20753" xr:uid="{972CC77C-3B6D-4668-A397-A75BF841E350}"/>
    <cellStyle name="Normal 16 36 4 2 2" xfId="26309" xr:uid="{D0EDE15C-B6B2-4C40-AA75-E302F12919A8}"/>
    <cellStyle name="Normal 16 36 4 2 3" xfId="31803" xr:uid="{08D56AED-835A-4A81-AEAF-54002262B5F3}"/>
    <cellStyle name="Normal 16 36 4 2 4" xfId="37287" xr:uid="{FBFAD2C0-B693-4AB9-812F-C3EB4F5D2F5B}"/>
    <cellStyle name="Normal 16 36 4 3" xfId="23580" xr:uid="{3F8E71E0-4827-4977-91A6-4593AB8BF03B}"/>
    <cellStyle name="Normal 16 36 4 4" xfId="29074" xr:uid="{AE3DB7E1-772F-4BAD-8477-F1EA82A1E48A}"/>
    <cellStyle name="Normal 16 36 4 5" xfId="34558" xr:uid="{CA6A8575-E4AA-4D17-B6F5-BAC5FF9366D5}"/>
    <cellStyle name="Normal 16 37" xfId="14726" xr:uid="{78F4681D-57F1-4142-88BE-ABCFE7D5CD0B}"/>
    <cellStyle name="Normal 16 37 2" xfId="22013" xr:uid="{9143091A-C699-48FD-8C58-3CC6F3F831A2}"/>
    <cellStyle name="Normal 16 37 2 2" xfId="27569" xr:uid="{8222D3DA-E92B-4B88-AD5B-EE0D80989CCC}"/>
    <cellStyle name="Normal 16 37 2 3" xfId="33063" xr:uid="{37E3A730-A4DE-4748-B1B0-FEA507AD1F3D}"/>
    <cellStyle name="Normal 16 37 2 4" xfId="38547" xr:uid="{DB0ED1F7-74A5-46C5-8ACA-5D09B61E94C1}"/>
    <cellStyle name="Normal 16 37 3" xfId="24840" xr:uid="{AD368571-7E79-4F1A-87C0-E3738181413E}"/>
    <cellStyle name="Normal 16 37 4" xfId="30334" xr:uid="{B5062189-738A-41BF-B6D1-54EA70D85B1D}"/>
    <cellStyle name="Normal 16 37 5" xfId="35818" xr:uid="{E9B30E77-536C-4445-8CC9-52894C712CC6}"/>
    <cellStyle name="Normal 16 38" xfId="11690" xr:uid="{10FF41C9-E9EF-466A-9AAB-50644DA7EEB1}"/>
    <cellStyle name="Normal 16 39" xfId="16925" xr:uid="{C77256CC-458D-4111-85CC-3D588F4C4669}"/>
    <cellStyle name="Normal 16 4" xfId="6363" xr:uid="{2300B66C-3620-49CD-A818-3DA918B5E4CA}"/>
    <cellStyle name="Normal 16 4 2" xfId="14756" xr:uid="{8F8FB770-8B15-4C0A-AFAB-C11C7CEEBEE9}"/>
    <cellStyle name="Normal 16 4 2 2" xfId="22043" xr:uid="{DB0CD36A-B8AF-46A9-BAA0-149CEA62F7C6}"/>
    <cellStyle name="Normal 16 4 2 2 2" xfId="27599" xr:uid="{AB5B3C07-0EF0-41FA-B7AD-76E0878CC05A}"/>
    <cellStyle name="Normal 16 4 2 2 3" xfId="33093" xr:uid="{0152E064-BF66-4AB2-AFA0-B429E6A6A15F}"/>
    <cellStyle name="Normal 16 4 2 2 4" xfId="38577" xr:uid="{AEA04A10-B308-4130-86F1-4A94B335719D}"/>
    <cellStyle name="Normal 16 4 2 3" xfId="24870" xr:uid="{5643F3A4-2DF5-4E64-8E5F-EEF5B97268F8}"/>
    <cellStyle name="Normal 16 4 2 4" xfId="30364" xr:uid="{A3D54751-FAF5-47FA-91EF-8BB08792045B}"/>
    <cellStyle name="Normal 16 4 2 5" xfId="35848" xr:uid="{B7AE6508-43D3-48FF-8D72-C7C9FA3D9FD2}"/>
    <cellStyle name="Normal 16 4 3" xfId="11719" xr:uid="{B81C68C7-0A22-4413-849E-C5F7548B9281}"/>
    <cellStyle name="Normal 16 4 4" xfId="16954" xr:uid="{86810C5A-3419-48C1-BBE4-955D6F6C2347}"/>
    <cellStyle name="Normal 16 4 5" xfId="19179" xr:uid="{4D03B1EF-C35C-4ABC-A8C8-ABFE095A2774}"/>
    <cellStyle name="Normal 16 4 6" xfId="9433" xr:uid="{D28242AE-36BD-4959-B36C-0D402CA8558A}"/>
    <cellStyle name="Normal 16 4 6 2" xfId="20754" xr:uid="{DEF78BA0-DA3D-499D-B9EA-B4CFB46DEDF6}"/>
    <cellStyle name="Normal 16 4 6 2 2" xfId="26310" xr:uid="{6262FEB5-633F-49E5-9E9D-1DEE7F3EC22A}"/>
    <cellStyle name="Normal 16 4 6 2 3" xfId="31804" xr:uid="{4387BB1A-E467-4B9D-B1A3-240231E29904}"/>
    <cellStyle name="Normal 16 4 6 2 4" xfId="37288" xr:uid="{C863B07F-F26A-43FD-B68F-EAAED51FFABD}"/>
    <cellStyle name="Normal 16 4 6 3" xfId="23581" xr:uid="{C442E61F-80ED-46AA-88CA-14DA9BEE23A9}"/>
    <cellStyle name="Normal 16 4 6 4" xfId="29075" xr:uid="{D8162B84-129E-4A30-BD5B-21DCDE7FC82E}"/>
    <cellStyle name="Normal 16 4 6 5" xfId="34559" xr:uid="{44E4D98A-B502-4578-A6FD-872E57741D61}"/>
    <cellStyle name="Normal 16 40" xfId="9403" xr:uid="{E38AA612-B6D3-410A-B9CC-7A897FB6AED2}"/>
    <cellStyle name="Normal 16 40 2" xfId="20724" xr:uid="{7F5C348C-6940-4474-BCD0-2DCF631E9D3E}"/>
    <cellStyle name="Normal 16 40 2 2" xfId="26280" xr:uid="{ECD093CB-6EF9-4C54-9184-14B5FE209F7A}"/>
    <cellStyle name="Normal 16 40 2 3" xfId="31774" xr:uid="{82922AD2-9279-4797-963D-4B94726BB6E5}"/>
    <cellStyle name="Normal 16 40 2 4" xfId="37258" xr:uid="{3CD98A01-32C3-47E3-B508-F1AA4E4D3360}"/>
    <cellStyle name="Normal 16 40 3" xfId="23551" xr:uid="{D90241F6-A9F4-4425-BC53-77BFE247C0A4}"/>
    <cellStyle name="Normal 16 40 4" xfId="29045" xr:uid="{CAA360DE-FC90-4BC6-8AE6-8BA4213C3A97}"/>
    <cellStyle name="Normal 16 40 5" xfId="34529" xr:uid="{521B2798-DE0B-4C54-987A-F9CC104E8E21}"/>
    <cellStyle name="Normal 16 41" xfId="6333" xr:uid="{B8CA46A0-7C0F-4F9B-B974-B9AB388DBF9A}"/>
    <cellStyle name="Normal 16 5" xfId="6364" xr:uid="{891C10E5-B22D-4F9E-8B08-0DCDDA7D9C56}"/>
    <cellStyle name="Normal 16 5 2" xfId="14757" xr:uid="{0CC73D3A-E3D0-4793-846C-66A9A05F4745}"/>
    <cellStyle name="Normal 16 5 2 2" xfId="22044" xr:uid="{4D0134C0-C013-4110-ADD7-12D360A4CC38}"/>
    <cellStyle name="Normal 16 5 2 2 2" xfId="27600" xr:uid="{01B6E285-D0A7-4A19-BFD5-734D6B48CD2E}"/>
    <cellStyle name="Normal 16 5 2 2 3" xfId="33094" xr:uid="{74B78029-24F4-493B-9C41-7CCCE011D2CE}"/>
    <cellStyle name="Normal 16 5 2 2 4" xfId="38578" xr:uid="{D53666AF-4189-4B13-BA3A-8450A219AA4D}"/>
    <cellStyle name="Normal 16 5 2 3" xfId="24871" xr:uid="{99A62B3A-27C8-4FD1-90A4-4C202436E4FB}"/>
    <cellStyle name="Normal 16 5 2 4" xfId="30365" xr:uid="{FD582660-02F6-4D12-B827-151FA286874F}"/>
    <cellStyle name="Normal 16 5 2 5" xfId="35849" xr:uid="{68C26D39-EFB3-46E1-82F1-94C35C48962B}"/>
    <cellStyle name="Normal 16 5 3" xfId="11720" xr:uid="{243FFA05-798B-4E26-BD59-091EAD116124}"/>
    <cellStyle name="Normal 16 5 4" xfId="16955" xr:uid="{4E2F6A76-4F92-4072-8DB8-0E0ED80EEB5E}"/>
    <cellStyle name="Normal 16 5 5" xfId="19180" xr:uid="{7A736104-15A6-46EF-B698-BE57147E68A6}"/>
    <cellStyle name="Normal 16 5 6" xfId="9434" xr:uid="{C70A6943-5CE6-4DA0-AFA4-93B188563AC5}"/>
    <cellStyle name="Normal 16 5 6 2" xfId="20755" xr:uid="{A9E42BFB-6E54-485E-9C7C-78F755CEED0C}"/>
    <cellStyle name="Normal 16 5 6 2 2" xfId="26311" xr:uid="{C114D335-53DF-4D9C-A94A-91B647FFDCDF}"/>
    <cellStyle name="Normal 16 5 6 2 3" xfId="31805" xr:uid="{7383052D-C201-4335-8174-A78485927FEE}"/>
    <cellStyle name="Normal 16 5 6 2 4" xfId="37289" xr:uid="{72122B97-7650-4985-838E-E67FEA910379}"/>
    <cellStyle name="Normal 16 5 6 3" xfId="23582" xr:uid="{42F9643F-6CBA-4AA4-BBF2-1331582F266F}"/>
    <cellStyle name="Normal 16 5 6 4" xfId="29076" xr:uid="{306F1C79-A8B5-46C2-86F5-6A388908A8DC}"/>
    <cellStyle name="Normal 16 5 6 5" xfId="34560" xr:uid="{10575C04-7B53-40AB-A382-F05F380527A0}"/>
    <cellStyle name="Normal 16 6" xfId="6365" xr:uid="{E09CBB48-6799-462D-8257-B8905A4BB71C}"/>
    <cellStyle name="Normal 16 6 2" xfId="14758" xr:uid="{52146094-DC31-45CD-A02A-0A3E734E4090}"/>
    <cellStyle name="Normal 16 6 2 2" xfId="22045" xr:uid="{71FDC928-E4AD-47B6-B868-FF2BDA49F7F0}"/>
    <cellStyle name="Normal 16 6 2 2 2" xfId="27601" xr:uid="{7BDA81D4-3D44-4A77-8DD2-34BEAFCB5D33}"/>
    <cellStyle name="Normal 16 6 2 2 3" xfId="33095" xr:uid="{0DEE0B8B-E726-4A20-9CD1-021A3FCA4853}"/>
    <cellStyle name="Normal 16 6 2 2 4" xfId="38579" xr:uid="{35325B8A-B37E-4F7D-B3A1-D8B8CF321F34}"/>
    <cellStyle name="Normal 16 6 2 3" xfId="24872" xr:uid="{06DC03B8-5A92-4EAB-9BCD-E2E7E83CCD3C}"/>
    <cellStyle name="Normal 16 6 2 4" xfId="30366" xr:uid="{C414C6C7-8C87-492D-8DF4-1DE0D223BD86}"/>
    <cellStyle name="Normal 16 6 2 5" xfId="35850" xr:uid="{63D58536-6758-4D24-915F-9B9A81CE931B}"/>
    <cellStyle name="Normal 16 6 3" xfId="11721" xr:uid="{67CB8B0C-91BB-4C9E-A16A-F6BAFAFD7B4E}"/>
    <cellStyle name="Normal 16 6 4" xfId="16956" xr:uid="{621DC8C4-803A-4AA8-9656-B8147F3B0A1E}"/>
    <cellStyle name="Normal 16 6 5" xfId="19181" xr:uid="{26D25348-9B1D-47B0-AB4F-507B0C39AFB4}"/>
    <cellStyle name="Normal 16 6 6" xfId="9435" xr:uid="{244D70A1-181E-4B3B-9609-C5537623935D}"/>
    <cellStyle name="Normal 16 6 6 2" xfId="20756" xr:uid="{2140C7E4-6F77-467B-BEB4-09FC517E2B05}"/>
    <cellStyle name="Normal 16 6 6 2 2" xfId="26312" xr:uid="{06DEEEBC-59B6-416D-A615-FDB87F0A80D6}"/>
    <cellStyle name="Normal 16 6 6 2 3" xfId="31806" xr:uid="{113833C8-0466-4A74-BD92-3F6FA0FEA566}"/>
    <cellStyle name="Normal 16 6 6 2 4" xfId="37290" xr:uid="{69D146D2-99C2-4BB0-BDA8-9F1452C8A07B}"/>
    <cellStyle name="Normal 16 6 6 3" xfId="23583" xr:uid="{BD93DD6E-E199-49BA-92AD-BD65115EFE2B}"/>
    <cellStyle name="Normal 16 6 6 4" xfId="29077" xr:uid="{AB298EE6-29F4-45CF-8D47-8941EA7939DD}"/>
    <cellStyle name="Normal 16 6 6 5" xfId="34561" xr:uid="{9C75D7BD-7D6E-49A1-9AD8-CCC5FABD7773}"/>
    <cellStyle name="Normal 16 7" xfId="6366" xr:uid="{C4F558E4-3A86-4EE2-9F88-9CEE2820A82B}"/>
    <cellStyle name="Normal 16 7 2" xfId="14759" xr:uid="{7DEDF981-78CE-4266-AD2C-70D5AB7F717F}"/>
    <cellStyle name="Normal 16 7 2 2" xfId="22046" xr:uid="{50610EB6-0C8D-4D2E-AACC-226E3F15BC7C}"/>
    <cellStyle name="Normal 16 7 2 2 2" xfId="27602" xr:uid="{3A2B70C4-3556-49A3-BAB4-C092D9761D8A}"/>
    <cellStyle name="Normal 16 7 2 2 3" xfId="33096" xr:uid="{0C8CD29E-6155-41A7-80CE-6992CC2C5FC0}"/>
    <cellStyle name="Normal 16 7 2 2 4" xfId="38580" xr:uid="{DE0CB2E4-9CAD-4FC6-949F-ED80B3ADA777}"/>
    <cellStyle name="Normal 16 7 2 3" xfId="24873" xr:uid="{DB5132A1-BEE6-4BA6-BA76-0A00F6B94B4D}"/>
    <cellStyle name="Normal 16 7 2 4" xfId="30367" xr:uid="{A100B7A1-9F95-4126-A22B-5729E5AA8093}"/>
    <cellStyle name="Normal 16 7 2 5" xfId="35851" xr:uid="{84A0EB27-848D-46FB-86AD-570AE220D0C9}"/>
    <cellStyle name="Normal 16 7 3" xfId="11722" xr:uid="{AB407005-C319-4D06-B856-641D9D4D7225}"/>
    <cellStyle name="Normal 16 7 4" xfId="16957" xr:uid="{A295B008-AEAF-4475-A9C1-376948291399}"/>
    <cellStyle name="Normal 16 7 5" xfId="19182" xr:uid="{740C2D8B-B67B-4149-9D3C-20804D48B716}"/>
    <cellStyle name="Normal 16 7 6" xfId="9436" xr:uid="{A9EB4C2A-B596-42CE-9783-6E04A6934F4B}"/>
    <cellStyle name="Normal 16 7 6 2" xfId="20757" xr:uid="{43265CB2-5B8E-4E6C-AE1C-B2D796B601C4}"/>
    <cellStyle name="Normal 16 7 6 2 2" xfId="26313" xr:uid="{5B7F5759-CF34-4EA6-9CA3-130847D588CD}"/>
    <cellStyle name="Normal 16 7 6 2 3" xfId="31807" xr:uid="{07B366DF-912A-40E4-B03B-1B00AF90DAF4}"/>
    <cellStyle name="Normal 16 7 6 2 4" xfId="37291" xr:uid="{94CCE599-FAF4-446A-A753-DEB9A99D3EB0}"/>
    <cellStyle name="Normal 16 7 6 3" xfId="23584" xr:uid="{9CBE1DFC-82CA-4A6D-AA0B-3AD55AC5EDFB}"/>
    <cellStyle name="Normal 16 7 6 4" xfId="29078" xr:uid="{538B9662-91C4-491C-BF23-046B02FAF4D9}"/>
    <cellStyle name="Normal 16 7 6 5" xfId="34562" xr:uid="{39AC22D4-E982-4859-BC9C-A6837E406359}"/>
    <cellStyle name="Normal 16 8" xfId="6367" xr:uid="{44B03875-6851-4DEC-AB23-8FCDF4B53031}"/>
    <cellStyle name="Normal 16 8 2" xfId="14760" xr:uid="{387B8953-B13B-49F1-9566-555CAE4B66E2}"/>
    <cellStyle name="Normal 16 8 2 2" xfId="22047" xr:uid="{A4E95E9B-4B39-48E9-ACF6-C2DE18550861}"/>
    <cellStyle name="Normal 16 8 2 2 2" xfId="27603" xr:uid="{F60AE341-733C-425D-A44A-AC5BBF3652DB}"/>
    <cellStyle name="Normal 16 8 2 2 3" xfId="33097" xr:uid="{50FBFDE9-2777-43BB-9862-917A27C2FEAD}"/>
    <cellStyle name="Normal 16 8 2 2 4" xfId="38581" xr:uid="{5AB2CB99-4792-4FF4-A1DE-77E89CC30138}"/>
    <cellStyle name="Normal 16 8 2 3" xfId="24874" xr:uid="{88FEF0CB-F701-43A9-9F90-96A66E6DA044}"/>
    <cellStyle name="Normal 16 8 2 4" xfId="30368" xr:uid="{916E5999-F0D7-4261-8EDA-07DB8D0BE1D3}"/>
    <cellStyle name="Normal 16 8 2 5" xfId="35852" xr:uid="{DEC9A1B2-021A-4680-BF80-CEF795E22A36}"/>
    <cellStyle name="Normal 16 8 3" xfId="11723" xr:uid="{4231D1B8-58CE-47D8-BCC8-2B3CB6695926}"/>
    <cellStyle name="Normal 16 8 4" xfId="16958" xr:uid="{7E7AEFE5-FC15-40B3-AEB5-6F3E5DE7C737}"/>
    <cellStyle name="Normal 16 8 5" xfId="19183" xr:uid="{7F638125-AE98-4FC4-9243-2F73E0957137}"/>
    <cellStyle name="Normal 16 8 6" xfId="9437" xr:uid="{B7163965-E122-4776-B969-C83C048D2041}"/>
    <cellStyle name="Normal 16 8 6 2" xfId="20758" xr:uid="{3F52D3F0-E421-49CD-8390-2CFC9130B1A7}"/>
    <cellStyle name="Normal 16 8 6 2 2" xfId="26314" xr:uid="{574318B0-5E34-471D-9CA9-94BDDF6D03F9}"/>
    <cellStyle name="Normal 16 8 6 2 3" xfId="31808" xr:uid="{2B32B30B-7DE3-441A-830D-0DB4BF10BDEA}"/>
    <cellStyle name="Normal 16 8 6 2 4" xfId="37292" xr:uid="{FC6624DA-1F06-4998-900A-5FC6C7032BD3}"/>
    <cellStyle name="Normal 16 8 6 3" xfId="23585" xr:uid="{520EA5F3-D34D-43C7-AE3D-843C6006C924}"/>
    <cellStyle name="Normal 16 8 6 4" xfId="29079" xr:uid="{75105E69-968C-469F-96BF-3AE88664F135}"/>
    <cellStyle name="Normal 16 8 6 5" xfId="34563" xr:uid="{D1F2B39A-E1BC-49FC-A461-B85EC4651950}"/>
    <cellStyle name="Normal 16 9" xfId="6368" xr:uid="{15AA465E-437F-43AB-9327-275DA91843BE}"/>
    <cellStyle name="Normal 16 9 2" xfId="14761" xr:uid="{97B6954A-6764-489A-BC5E-B410A20A7FDB}"/>
    <cellStyle name="Normal 16 9 2 2" xfId="22048" xr:uid="{139A1F12-F4F7-4D57-98D9-C5005EFE08C0}"/>
    <cellStyle name="Normal 16 9 2 2 2" xfId="27604" xr:uid="{6E2E331A-BA52-4C6D-A734-C5137E822C02}"/>
    <cellStyle name="Normal 16 9 2 2 3" xfId="33098" xr:uid="{9039C0E7-300C-489B-B3B4-78491C0D2AF6}"/>
    <cellStyle name="Normal 16 9 2 2 4" xfId="38582" xr:uid="{9F3CE567-2366-4731-BBDD-81EBEF959A21}"/>
    <cellStyle name="Normal 16 9 2 3" xfId="24875" xr:uid="{AB631781-888F-4157-9246-3FE5157ABE93}"/>
    <cellStyle name="Normal 16 9 2 4" xfId="30369" xr:uid="{F55A0E8D-782C-4B6C-BCEF-30F729DE1292}"/>
    <cellStyle name="Normal 16 9 2 5" xfId="35853" xr:uid="{08967C55-4224-4E8A-9C5D-F8E0800A86B5}"/>
    <cellStyle name="Normal 16 9 3" xfId="11724" xr:uid="{4EBF8660-8D46-463D-AA44-1806769316E6}"/>
    <cellStyle name="Normal 16 9 4" xfId="16959" xr:uid="{09703B40-F548-457D-909D-5E168C807059}"/>
    <cellStyle name="Normal 16 9 5" xfId="19184" xr:uid="{E3ABBC16-D105-4419-B4D2-A437E90D0F7C}"/>
    <cellStyle name="Normal 16 9 6" xfId="9438" xr:uid="{53B8C4B8-6292-4C21-985C-1E5FE75ABAC0}"/>
    <cellStyle name="Normal 16 9 6 2" xfId="20759" xr:uid="{6C3029DB-5CC7-492E-842A-7251FEEC51EA}"/>
    <cellStyle name="Normal 16 9 6 2 2" xfId="26315" xr:uid="{2AE9A633-FCF8-4731-9028-7A2DD133A64A}"/>
    <cellStyle name="Normal 16 9 6 2 3" xfId="31809" xr:uid="{D2735E4F-9D0E-4B23-980E-6B07E748348D}"/>
    <cellStyle name="Normal 16 9 6 2 4" xfId="37293" xr:uid="{997E6125-F227-4A5C-A937-91C27A330DB1}"/>
    <cellStyle name="Normal 16 9 6 3" xfId="23586" xr:uid="{D708D3D7-957A-4F25-A6AB-86949D94D34B}"/>
    <cellStyle name="Normal 16 9 6 4" xfId="29080" xr:uid="{3F2556F3-9D09-431B-9D31-80EBD395F4E8}"/>
    <cellStyle name="Normal 16 9 6 5" xfId="34564" xr:uid="{AB204371-3339-44CA-AF45-CF812148CE6A}"/>
    <cellStyle name="Normal 160" xfId="39620" xr:uid="{EC90E2AE-11EC-4C7A-AEE0-15337D389027}"/>
    <cellStyle name="Normal 161" xfId="39621" xr:uid="{547D09C2-E9F3-417C-BDD5-36BB119CC6D8}"/>
    <cellStyle name="Normal 162" xfId="39622" xr:uid="{B284FA77-54FB-421F-9029-F7969BD6D9C5}"/>
    <cellStyle name="Normal 163" xfId="39623" xr:uid="{1A7C8A4D-9890-4289-94AC-02CB4D9B3E71}"/>
    <cellStyle name="Normal 164" xfId="39624" xr:uid="{D2E5F776-B09A-43A5-BF29-6E48B4852224}"/>
    <cellStyle name="Normal 165" xfId="39625" xr:uid="{78609F16-097E-488D-BA2D-C1134C09D985}"/>
    <cellStyle name="Normal 166" xfId="39626" xr:uid="{A8443B58-1FE7-4D54-8AF7-1271C408FED4}"/>
    <cellStyle name="Normal 167" xfId="39627" xr:uid="{29339A7D-3A05-4297-9A27-00C07BC3821E}"/>
    <cellStyle name="Normal 168" xfId="39628" xr:uid="{6435227B-0BCD-4A3D-9110-6CA88127068B}"/>
    <cellStyle name="Normal 169" xfId="39631" xr:uid="{60A09C9B-6C5B-46C6-A1E1-B791CDE65BD4}"/>
    <cellStyle name="Normal 17" xfId="724" xr:uid="{87567FA2-641E-410D-843E-90FD67F5B389}"/>
    <cellStyle name="Normal 17 10" xfId="6370" xr:uid="{82FA3521-F6A1-4274-AF27-AF8E5FF74F1E}"/>
    <cellStyle name="Normal 17 10 2" xfId="14763" xr:uid="{1C2A71CA-7ADA-438A-977E-2EA18E8BB39F}"/>
    <cellStyle name="Normal 17 10 2 2" xfId="22050" xr:uid="{EC2920A7-0CBA-4610-A8A9-8A2B9180113C}"/>
    <cellStyle name="Normal 17 10 2 2 2" xfId="27606" xr:uid="{3D83A247-4A3E-41A8-AE34-477350D2619B}"/>
    <cellStyle name="Normal 17 10 2 2 3" xfId="33100" xr:uid="{1178B69F-3E89-4D42-B372-F703782B7173}"/>
    <cellStyle name="Normal 17 10 2 2 4" xfId="38584" xr:uid="{515AB3B9-3866-4937-9255-6525EA2FB63A}"/>
    <cellStyle name="Normal 17 10 2 3" xfId="24877" xr:uid="{DD7E8BB6-FFA8-4AAE-AC5F-9EFF5359488A}"/>
    <cellStyle name="Normal 17 10 2 4" xfId="30371" xr:uid="{D0788CD1-D65E-4855-8A4C-6A335BAE73A7}"/>
    <cellStyle name="Normal 17 10 2 5" xfId="35855" xr:uid="{B3218D8A-DABB-440E-BEEC-5E0F6D0968FB}"/>
    <cellStyle name="Normal 17 10 3" xfId="11726" xr:uid="{F20EF8C2-9973-4EA1-B330-BB7D2ADACA22}"/>
    <cellStyle name="Normal 17 10 4" xfId="16961" xr:uid="{E94C84AD-43F5-4692-BD9D-0B0317BC63DE}"/>
    <cellStyle name="Normal 17 10 5" xfId="19186" xr:uid="{AD24EA96-87FC-4C0E-812C-5E8BF028B87F}"/>
    <cellStyle name="Normal 17 10 6" xfId="9440" xr:uid="{1498D05D-D34C-4638-B8AA-11B8F2DB2DCE}"/>
    <cellStyle name="Normal 17 10 6 2" xfId="20761" xr:uid="{2B6959D1-599D-4CA6-8607-AE56AC495383}"/>
    <cellStyle name="Normal 17 10 6 2 2" xfId="26317" xr:uid="{F46B86AF-8271-40D8-8B6B-0CDB05FE3DFF}"/>
    <cellStyle name="Normal 17 10 6 2 3" xfId="31811" xr:uid="{8B1CAFD1-B38E-472C-966B-10FBF4195A31}"/>
    <cellStyle name="Normal 17 10 6 2 4" xfId="37295" xr:uid="{42495003-A4BE-45A9-9639-167D974B42AF}"/>
    <cellStyle name="Normal 17 10 6 3" xfId="23588" xr:uid="{BA9F1196-213C-42BA-8297-C10F6B44231E}"/>
    <cellStyle name="Normal 17 10 6 4" xfId="29082" xr:uid="{F4C33329-0156-446B-A3AB-DCD87EF36B08}"/>
    <cellStyle name="Normal 17 10 6 5" xfId="34566" xr:uid="{4D3E5050-1596-4184-AE30-6C134B091804}"/>
    <cellStyle name="Normal 17 11" xfId="6371" xr:uid="{2A2E3185-1E32-451B-9509-06D0BA4E0636}"/>
    <cellStyle name="Normal 17 11 2" xfId="14764" xr:uid="{2C80315B-ED02-4FD9-A423-7C1406543BB0}"/>
    <cellStyle name="Normal 17 11 2 2" xfId="22051" xr:uid="{3A988567-E8D3-4489-A36A-49FB6D8FFE01}"/>
    <cellStyle name="Normal 17 11 2 2 2" xfId="27607" xr:uid="{6F49A9D3-2718-4E6B-A167-C6003F8EBFB0}"/>
    <cellStyle name="Normal 17 11 2 2 3" xfId="33101" xr:uid="{F1E99476-0426-40D2-A668-7D71741BC3E1}"/>
    <cellStyle name="Normal 17 11 2 2 4" xfId="38585" xr:uid="{3F3E959D-1B85-4BB3-BE6A-AC160B30C290}"/>
    <cellStyle name="Normal 17 11 2 3" xfId="24878" xr:uid="{30E7B986-4DF3-494E-8318-45E8E77C142B}"/>
    <cellStyle name="Normal 17 11 2 4" xfId="30372" xr:uid="{F8395872-DE49-48E8-8E92-597CE6AC7181}"/>
    <cellStyle name="Normal 17 11 2 5" xfId="35856" xr:uid="{BCAF9157-A3EF-4CD3-A4B4-DDE38B140652}"/>
    <cellStyle name="Normal 17 11 3" xfId="11727" xr:uid="{A0A9154A-BFBA-41F8-9B36-3E1748688E80}"/>
    <cellStyle name="Normal 17 11 4" xfId="16962" xr:uid="{64CBD569-B54A-482C-9252-0ABDD723F3B5}"/>
    <cellStyle name="Normal 17 11 5" xfId="19187" xr:uid="{2C71B740-982A-4D6D-B035-FA088BBE1341}"/>
    <cellStyle name="Normal 17 11 6" xfId="9441" xr:uid="{F419F0FC-99F8-431A-93FC-B681501EC2B8}"/>
    <cellStyle name="Normal 17 11 6 2" xfId="20762" xr:uid="{B3B4B9DE-D899-4F1E-9C5A-7FA7C3CD5678}"/>
    <cellStyle name="Normal 17 11 6 2 2" xfId="26318" xr:uid="{42887353-0B6A-4ED7-A355-94232410C963}"/>
    <cellStyle name="Normal 17 11 6 2 3" xfId="31812" xr:uid="{82A06206-9F57-42FB-98D4-7108D73D9808}"/>
    <cellStyle name="Normal 17 11 6 2 4" xfId="37296" xr:uid="{2652550A-F800-4E11-9466-7D8A2A03FB84}"/>
    <cellStyle name="Normal 17 11 6 3" xfId="23589" xr:uid="{28E9CF0D-295D-4E2F-B7D9-62AD3AC02139}"/>
    <cellStyle name="Normal 17 11 6 4" xfId="29083" xr:uid="{B817A1D2-ECC6-4A5D-94BD-0D677C2B3AAC}"/>
    <cellStyle name="Normal 17 11 6 5" xfId="34567" xr:uid="{E563DC0D-4E6D-491B-B80C-6C3108822F66}"/>
    <cellStyle name="Normal 17 12" xfId="6372" xr:uid="{EA35EA7F-9931-4D84-AE8E-8DF81E7D0E72}"/>
    <cellStyle name="Normal 17 12 2" xfId="14765" xr:uid="{56692038-8DA5-437A-A614-EA9E967F5607}"/>
    <cellStyle name="Normal 17 12 2 2" xfId="22052" xr:uid="{BFD2EF08-2C1E-4384-9251-358000771A75}"/>
    <cellStyle name="Normal 17 12 2 2 2" xfId="27608" xr:uid="{9CBDEE31-1411-4FE5-9FDE-B6AB64E342CC}"/>
    <cellStyle name="Normal 17 12 2 2 3" xfId="33102" xr:uid="{96487DD4-23BF-4618-8C1C-08B568488474}"/>
    <cellStyle name="Normal 17 12 2 2 4" xfId="38586" xr:uid="{0BBD7ED1-AA16-4A3C-8FFA-64EA946E2649}"/>
    <cellStyle name="Normal 17 12 2 3" xfId="24879" xr:uid="{84734575-24E7-42A9-B6D8-113F00C97186}"/>
    <cellStyle name="Normal 17 12 2 4" xfId="30373" xr:uid="{4D81E295-8EDC-4F3B-9863-EE4E69C22D11}"/>
    <cellStyle name="Normal 17 12 2 5" xfId="35857" xr:uid="{C7A723B9-7D59-41DA-8BEF-AC06A41C6613}"/>
    <cellStyle name="Normal 17 12 3" xfId="11728" xr:uid="{5C843E85-686C-4AAC-BF12-3AF9A260092B}"/>
    <cellStyle name="Normal 17 12 4" xfId="16963" xr:uid="{B9D24B61-13C7-4B55-A1E5-E96C664D4CA8}"/>
    <cellStyle name="Normal 17 12 5" xfId="19188" xr:uid="{5B7A4379-2C3E-413B-8BCA-16C5C1968701}"/>
    <cellStyle name="Normal 17 12 6" xfId="9442" xr:uid="{DD569918-077E-4EC2-8BDA-3E2464C89CC4}"/>
    <cellStyle name="Normal 17 12 6 2" xfId="20763" xr:uid="{1579D59C-421C-4068-A501-9719390A05DD}"/>
    <cellStyle name="Normal 17 12 6 2 2" xfId="26319" xr:uid="{29873F34-A9CD-4411-8B0C-CA2D76F50FA9}"/>
    <cellStyle name="Normal 17 12 6 2 3" xfId="31813" xr:uid="{3CBD7A63-619F-437D-B2DD-2B24769EE808}"/>
    <cellStyle name="Normal 17 12 6 2 4" xfId="37297" xr:uid="{BE5E2FFE-FA34-43CA-894B-342C41898B31}"/>
    <cellStyle name="Normal 17 12 6 3" xfId="23590" xr:uid="{B178575D-3461-4CA6-BA5C-8612E19FB30A}"/>
    <cellStyle name="Normal 17 12 6 4" xfId="29084" xr:uid="{8622702F-260B-4BC4-9671-692787DE59F7}"/>
    <cellStyle name="Normal 17 12 6 5" xfId="34568" xr:uid="{B3177DCC-0323-4DCA-A743-79D3D187B0C7}"/>
    <cellStyle name="Normal 17 13" xfId="6373" xr:uid="{D92D1F4D-D584-4B97-9251-0F5770A63171}"/>
    <cellStyle name="Normal 17 13 2" xfId="14766" xr:uid="{F34B2E63-0B82-4B2B-A3AD-77086ED8066A}"/>
    <cellStyle name="Normal 17 13 2 2" xfId="22053" xr:uid="{F2761E16-8983-475B-A18F-B101BCF2CC1A}"/>
    <cellStyle name="Normal 17 13 2 2 2" xfId="27609" xr:uid="{F6760A86-A265-4D23-98E1-FA7DEBD0E4A8}"/>
    <cellStyle name="Normal 17 13 2 2 3" xfId="33103" xr:uid="{CC59640E-DD83-4F54-9B0E-03C1C625F1DF}"/>
    <cellStyle name="Normal 17 13 2 2 4" xfId="38587" xr:uid="{35E705C2-14CC-4ABF-9E91-04FEC3013A20}"/>
    <cellStyle name="Normal 17 13 2 3" xfId="24880" xr:uid="{2F1AB522-9108-417E-83D3-EF99D03F2316}"/>
    <cellStyle name="Normal 17 13 2 4" xfId="30374" xr:uid="{C05FBA60-957A-467B-9880-C270F56148A0}"/>
    <cellStyle name="Normal 17 13 2 5" xfId="35858" xr:uid="{A7171FF6-C0B8-47B8-A9CF-26C5223994BC}"/>
    <cellStyle name="Normal 17 13 3" xfId="11729" xr:uid="{0425B5EF-5B6B-44A2-8743-22496C724FCB}"/>
    <cellStyle name="Normal 17 13 4" xfId="16964" xr:uid="{1CB9C5A2-0647-4611-ACB0-9F4E67384338}"/>
    <cellStyle name="Normal 17 13 5" xfId="19189" xr:uid="{A2BA8848-BE87-4F99-A65D-D63431725051}"/>
    <cellStyle name="Normal 17 13 6" xfId="9443" xr:uid="{E0E7E2EA-EFFE-47E2-A7E5-6AEC80E136C6}"/>
    <cellStyle name="Normal 17 13 6 2" xfId="20764" xr:uid="{8E17A57A-B56D-45B1-9236-D9F3AA303A14}"/>
    <cellStyle name="Normal 17 13 6 2 2" xfId="26320" xr:uid="{F54ADA77-255A-4904-9E11-9F720AE8BB09}"/>
    <cellStyle name="Normal 17 13 6 2 3" xfId="31814" xr:uid="{C42D4FD2-8058-48E5-9BCA-169019CD06DD}"/>
    <cellStyle name="Normal 17 13 6 2 4" xfId="37298" xr:uid="{CDB64890-BDFC-491B-B655-50A3320A39A0}"/>
    <cellStyle name="Normal 17 13 6 3" xfId="23591" xr:uid="{511FA4FA-2234-40A1-90E8-56D23C306AE8}"/>
    <cellStyle name="Normal 17 13 6 4" xfId="29085" xr:uid="{4E486F06-B04B-4456-B55D-95ACE0BAAE2C}"/>
    <cellStyle name="Normal 17 13 6 5" xfId="34569" xr:uid="{94BD00B3-0D8B-48BC-A4F5-8A194DBEBEDB}"/>
    <cellStyle name="Normal 17 14" xfId="6374" xr:uid="{3A23108C-948A-414C-B21B-2A1944A5761E}"/>
    <cellStyle name="Normal 17 14 2" xfId="14767" xr:uid="{0DB7555D-9F7B-4CD9-9F5E-20BA4DE459CD}"/>
    <cellStyle name="Normal 17 14 2 2" xfId="22054" xr:uid="{7C577B27-50A2-4D72-BC01-81F54CE06F8F}"/>
    <cellStyle name="Normal 17 14 2 2 2" xfId="27610" xr:uid="{2B2BD6DB-86E2-4163-A081-AB77CCF9BE12}"/>
    <cellStyle name="Normal 17 14 2 2 3" xfId="33104" xr:uid="{B0DE2EB8-253A-4899-B047-5127F4FCBC3B}"/>
    <cellStyle name="Normal 17 14 2 2 4" xfId="38588" xr:uid="{68A4BE7C-EE15-431F-9C0A-C3226BAA50A9}"/>
    <cellStyle name="Normal 17 14 2 3" xfId="24881" xr:uid="{B816E6BC-CF60-49F9-A45C-5622BDC41C99}"/>
    <cellStyle name="Normal 17 14 2 4" xfId="30375" xr:uid="{436392A5-B5CC-442D-A420-D86F95FDCDFA}"/>
    <cellStyle name="Normal 17 14 2 5" xfId="35859" xr:uid="{34DDBC6F-E384-496B-99F0-836B7641DF27}"/>
    <cellStyle name="Normal 17 14 3" xfId="11730" xr:uid="{2DCA89E0-4DB2-41DF-8DF4-73933085A7D3}"/>
    <cellStyle name="Normal 17 14 4" xfId="16965" xr:uid="{F1E18D28-E448-4F89-83CD-BD4DBA1B8351}"/>
    <cellStyle name="Normal 17 14 5" xfId="19190" xr:uid="{B7AEAF37-75CF-46B8-9506-54D1AA08D0ED}"/>
    <cellStyle name="Normal 17 14 6" xfId="9444" xr:uid="{6989C8F3-0963-4426-9C4A-9223FD21827E}"/>
    <cellStyle name="Normal 17 14 6 2" xfId="20765" xr:uid="{A79564DB-0A38-4B29-8E91-3A3636CAE7B9}"/>
    <cellStyle name="Normal 17 14 6 2 2" xfId="26321" xr:uid="{90ECCF3D-3CB8-4995-8707-CF522CBD7AA8}"/>
    <cellStyle name="Normal 17 14 6 2 3" xfId="31815" xr:uid="{37C4AEA9-12FF-4479-AFA0-4E6471388910}"/>
    <cellStyle name="Normal 17 14 6 2 4" xfId="37299" xr:uid="{FA023CD2-2F75-4EEF-BD9B-92792119C6A0}"/>
    <cellStyle name="Normal 17 14 6 3" xfId="23592" xr:uid="{43B874C7-30E1-4F19-A4C4-99AA9A623019}"/>
    <cellStyle name="Normal 17 14 6 4" xfId="29086" xr:uid="{7FB1665B-C5A1-4D7D-9688-4C8A4D89C123}"/>
    <cellStyle name="Normal 17 14 6 5" xfId="34570" xr:uid="{73A2FBC4-056C-4C03-8EE5-AC36E17BFAA0}"/>
    <cellStyle name="Normal 17 15" xfId="6375" xr:uid="{0FD265F8-A23D-4E2B-93AF-B8883AB1E9FE}"/>
    <cellStyle name="Normal 17 15 2" xfId="14768" xr:uid="{C6C35624-C82F-404F-94C9-B9A6507AE0FE}"/>
    <cellStyle name="Normal 17 15 2 2" xfId="22055" xr:uid="{B59C48F4-3A80-4A3D-BC41-D7EA5C712194}"/>
    <cellStyle name="Normal 17 15 2 2 2" xfId="27611" xr:uid="{B33053EE-BC18-49CD-84AD-3153CAEAB0DC}"/>
    <cellStyle name="Normal 17 15 2 2 3" xfId="33105" xr:uid="{0081F432-B869-46EE-A1D5-C8AA3270C7EB}"/>
    <cellStyle name="Normal 17 15 2 2 4" xfId="38589" xr:uid="{5510316B-EBD4-4167-BDB9-26624C8BBE7B}"/>
    <cellStyle name="Normal 17 15 2 3" xfId="24882" xr:uid="{238D12A5-3FF6-442B-A7AF-182DB888769B}"/>
    <cellStyle name="Normal 17 15 2 4" xfId="30376" xr:uid="{954F11B9-5E96-4A38-86B8-781A4E6211EA}"/>
    <cellStyle name="Normal 17 15 2 5" xfId="35860" xr:uid="{8F53B4A4-D37E-4D98-A221-3FBF536DF6CB}"/>
    <cellStyle name="Normal 17 15 3" xfId="11731" xr:uid="{CA2D7D3D-1932-4EF5-B469-315E7C4C6105}"/>
    <cellStyle name="Normal 17 15 4" xfId="16966" xr:uid="{F2C461C1-6F90-48FE-8446-AFA9BA4AD998}"/>
    <cellStyle name="Normal 17 15 5" xfId="19191" xr:uid="{1EBBFF20-4220-44C2-9B9D-D8CD9AEF3629}"/>
    <cellStyle name="Normal 17 15 6" xfId="9445" xr:uid="{495CAE6E-5A63-4B61-A9DA-E37D58E3D0C0}"/>
    <cellStyle name="Normal 17 15 6 2" xfId="20766" xr:uid="{673A489E-4FF1-421F-87E5-502420F7CC86}"/>
    <cellStyle name="Normal 17 15 6 2 2" xfId="26322" xr:uid="{B2E38DCA-84A3-4722-B632-196C61A731C9}"/>
    <cellStyle name="Normal 17 15 6 2 3" xfId="31816" xr:uid="{90E068E4-7D8F-4954-BF1C-A862E400631E}"/>
    <cellStyle name="Normal 17 15 6 2 4" xfId="37300" xr:uid="{11800781-71F5-49D0-8DED-20D464B40932}"/>
    <cellStyle name="Normal 17 15 6 3" xfId="23593" xr:uid="{39F20514-09F5-4D33-B22F-B83686FB9212}"/>
    <cellStyle name="Normal 17 15 6 4" xfId="29087" xr:uid="{FB7D3678-3DE8-4D0D-8BE8-32238B7535C3}"/>
    <cellStyle name="Normal 17 15 6 5" xfId="34571" xr:uid="{86D6978E-64DA-4484-B29F-6FEC36F6818B}"/>
    <cellStyle name="Normal 17 16" xfId="6376" xr:uid="{A5CAB152-CE35-4A77-99B7-BCD2E1B07CD2}"/>
    <cellStyle name="Normal 17 16 2" xfId="14769" xr:uid="{BC8FF182-F992-4B14-8E60-3FC34B0676E1}"/>
    <cellStyle name="Normal 17 16 2 2" xfId="22056" xr:uid="{04D7A02C-8BFC-4B2D-951E-3679E4D00FE7}"/>
    <cellStyle name="Normal 17 16 2 2 2" xfId="27612" xr:uid="{71054467-E279-45AF-97D8-0DD0FDB3D145}"/>
    <cellStyle name="Normal 17 16 2 2 3" xfId="33106" xr:uid="{9813955E-B684-417D-B15E-F08322790E1A}"/>
    <cellStyle name="Normal 17 16 2 2 4" xfId="38590" xr:uid="{B58C3709-2659-4130-A834-16FBF7B15DDC}"/>
    <cellStyle name="Normal 17 16 2 3" xfId="24883" xr:uid="{7283AF39-22D6-4093-93A5-635519B16C61}"/>
    <cellStyle name="Normal 17 16 2 4" xfId="30377" xr:uid="{D86FD640-EC85-4D90-AAD9-4BC059A608B1}"/>
    <cellStyle name="Normal 17 16 2 5" xfId="35861" xr:uid="{386BF3AC-64D4-44E0-9985-473231F2CCF3}"/>
    <cellStyle name="Normal 17 16 3" xfId="11732" xr:uid="{E2982D30-BFF5-4BA7-9A97-7A6092C80368}"/>
    <cellStyle name="Normal 17 16 4" xfId="16967" xr:uid="{014BF4AE-A5AC-45AC-AA42-A02B1A79A6B7}"/>
    <cellStyle name="Normal 17 16 5" xfId="19192" xr:uid="{5432062D-A33B-4A5F-BCBB-0118F4A9CFD7}"/>
    <cellStyle name="Normal 17 16 6" xfId="9446" xr:uid="{85F605D9-5594-4883-BF5E-766BA0E7B197}"/>
    <cellStyle name="Normal 17 16 6 2" xfId="20767" xr:uid="{00F472FB-42EF-42D0-98A0-B9DEAC59E72A}"/>
    <cellStyle name="Normal 17 16 6 2 2" xfId="26323" xr:uid="{D594F825-CDB4-4451-AA60-A5FA22C0EF84}"/>
    <cellStyle name="Normal 17 16 6 2 3" xfId="31817" xr:uid="{FD5D2762-7BE4-44DD-8D6F-04CCF7215392}"/>
    <cellStyle name="Normal 17 16 6 2 4" xfId="37301" xr:uid="{F6B2A291-DF72-4B8C-BA1B-30166DC976BF}"/>
    <cellStyle name="Normal 17 16 6 3" xfId="23594" xr:uid="{B815F1FF-0BE7-494B-8148-D7404C499824}"/>
    <cellStyle name="Normal 17 16 6 4" xfId="29088" xr:uid="{E38F2595-5470-4D02-BB2E-89FCE4938EC6}"/>
    <cellStyle name="Normal 17 16 6 5" xfId="34572" xr:uid="{FE4BAE8A-2934-4B57-AA8D-1AF0AA860EB6}"/>
    <cellStyle name="Normal 17 17" xfId="6377" xr:uid="{908C9891-5625-467E-A6A3-83230CA1F320}"/>
    <cellStyle name="Normal 17 17 2" xfId="14770" xr:uid="{65713CAB-01E1-4C70-92DC-800DD6212B4A}"/>
    <cellStyle name="Normal 17 17 2 2" xfId="22057" xr:uid="{4AB818B2-C6D2-46B7-9E2B-3F1059396176}"/>
    <cellStyle name="Normal 17 17 2 2 2" xfId="27613" xr:uid="{87CC8CE4-0661-4992-9B2F-E7D5A2A1A1DA}"/>
    <cellStyle name="Normal 17 17 2 2 3" xfId="33107" xr:uid="{66F45951-0B7F-41BD-90A6-977285E1791A}"/>
    <cellStyle name="Normal 17 17 2 2 4" xfId="38591" xr:uid="{072295C5-480F-4B93-9C18-3B42002FA3CB}"/>
    <cellStyle name="Normal 17 17 2 3" xfId="24884" xr:uid="{5EEF64F1-0544-4B0F-8269-5EAA399B5379}"/>
    <cellStyle name="Normal 17 17 2 4" xfId="30378" xr:uid="{D9DF26B5-6500-47AE-A19F-B95C220BD01D}"/>
    <cellStyle name="Normal 17 17 2 5" xfId="35862" xr:uid="{5D33712C-0D6A-4C46-AFEE-DAEE69B65FF7}"/>
    <cellStyle name="Normal 17 17 3" xfId="11733" xr:uid="{1C44EF2F-59F0-4D2D-9D42-1F3BA9699E86}"/>
    <cellStyle name="Normal 17 17 4" xfId="16968" xr:uid="{8EF8DD09-9EF1-428A-9D32-8569DB4F6B80}"/>
    <cellStyle name="Normal 17 17 5" xfId="19193" xr:uid="{3B5299CE-D830-4AFE-8839-6B690A0BEFDC}"/>
    <cellStyle name="Normal 17 17 6" xfId="9447" xr:uid="{1056B7DB-C814-42F0-B5C5-9569941355C4}"/>
    <cellStyle name="Normal 17 17 6 2" xfId="20768" xr:uid="{8E2035E6-5190-4932-AE7B-BB18E6EB4155}"/>
    <cellStyle name="Normal 17 17 6 2 2" xfId="26324" xr:uid="{574F24EB-930C-4AC4-AE83-5630016EFEEE}"/>
    <cellStyle name="Normal 17 17 6 2 3" xfId="31818" xr:uid="{384C73CE-E1A7-4174-89DE-0F0E52C6A106}"/>
    <cellStyle name="Normal 17 17 6 2 4" xfId="37302" xr:uid="{30C3E17F-E41C-42DA-A325-645DD227609D}"/>
    <cellStyle name="Normal 17 17 6 3" xfId="23595" xr:uid="{09C46591-DA23-4B7F-A3F2-D370A091F2EC}"/>
    <cellStyle name="Normal 17 17 6 4" xfId="29089" xr:uid="{6CCDF023-17B5-4202-8EC4-289E38D6DF07}"/>
    <cellStyle name="Normal 17 17 6 5" xfId="34573" xr:uid="{4C257047-BA86-4C8C-A2EA-ACBE478F5F87}"/>
    <cellStyle name="Normal 17 18" xfId="6378" xr:uid="{9B7101BF-FF5F-400A-904F-DCF4A4B1E09B}"/>
    <cellStyle name="Normal 17 18 2" xfId="14771" xr:uid="{B9BF78EB-4C5B-4D2F-9D76-5D2CB3D7C50E}"/>
    <cellStyle name="Normal 17 18 2 2" xfId="22058" xr:uid="{2D9B0E2E-A067-47C0-A1D2-BE1EE7431EBD}"/>
    <cellStyle name="Normal 17 18 2 2 2" xfId="27614" xr:uid="{E3D048B4-AB6E-4CCF-BCA5-5D446C3A57D3}"/>
    <cellStyle name="Normal 17 18 2 2 3" xfId="33108" xr:uid="{281F4A7E-5FE7-4AE7-B7F9-FB7CADBDE165}"/>
    <cellStyle name="Normal 17 18 2 2 4" xfId="38592" xr:uid="{2EA3FB6D-FFF5-4C0A-9CB3-FE2DDF54508B}"/>
    <cellStyle name="Normal 17 18 2 3" xfId="24885" xr:uid="{07E0249E-4FCC-468B-8221-C21796A9959D}"/>
    <cellStyle name="Normal 17 18 2 4" xfId="30379" xr:uid="{C1CFD78C-0192-406E-9319-19966503BBBF}"/>
    <cellStyle name="Normal 17 18 2 5" xfId="35863" xr:uid="{38AF6A15-7AAB-48F4-AD9A-40FFEE5B1CB9}"/>
    <cellStyle name="Normal 17 18 3" xfId="11734" xr:uid="{0AF8750A-A561-406B-A8DA-C44184970138}"/>
    <cellStyle name="Normal 17 18 4" xfId="16969" xr:uid="{76A81593-482B-4B77-8189-FDD73C7B6B3F}"/>
    <cellStyle name="Normal 17 18 5" xfId="19194" xr:uid="{B0F18BBA-AAAB-4C57-A42A-97B81F15B6BC}"/>
    <cellStyle name="Normal 17 18 6" xfId="9448" xr:uid="{462D84AE-8C5B-4C4F-9F04-4929B913C24A}"/>
    <cellStyle name="Normal 17 18 6 2" xfId="20769" xr:uid="{C9FB302B-0525-4811-9C77-EE5B8BE08B81}"/>
    <cellStyle name="Normal 17 18 6 2 2" xfId="26325" xr:uid="{EA0A80FC-7139-4214-B216-87C0237F736F}"/>
    <cellStyle name="Normal 17 18 6 2 3" xfId="31819" xr:uid="{99CC36C9-F1F4-4EAE-86C1-B4590F3D4892}"/>
    <cellStyle name="Normal 17 18 6 2 4" xfId="37303" xr:uid="{F5CE4525-A0BD-43E1-BFE3-D2EC8BB2A3D6}"/>
    <cellStyle name="Normal 17 18 6 3" xfId="23596" xr:uid="{380D891F-D0F8-4FAA-9008-6BDA66E715B8}"/>
    <cellStyle name="Normal 17 18 6 4" xfId="29090" xr:uid="{A4EA5992-04D3-4152-890D-44774E2F2EEA}"/>
    <cellStyle name="Normal 17 18 6 5" xfId="34574" xr:uid="{FD952893-6997-47B5-8AE4-C92D5A78483C}"/>
    <cellStyle name="Normal 17 19" xfId="6379" xr:uid="{46217296-8096-4EE7-BD6F-32DE23ED2649}"/>
    <cellStyle name="Normal 17 19 2" xfId="14772" xr:uid="{0869474D-7BBC-4ACD-B63A-375508ECD702}"/>
    <cellStyle name="Normal 17 19 2 2" xfId="22059" xr:uid="{149EEDDC-E6A4-406E-BBBC-1753AD957EFC}"/>
    <cellStyle name="Normal 17 19 2 2 2" xfId="27615" xr:uid="{515596B0-0723-417C-975D-A6A6E2EF86C1}"/>
    <cellStyle name="Normal 17 19 2 2 3" xfId="33109" xr:uid="{F79FACBF-D1EC-49AC-8F3E-129488358EEC}"/>
    <cellStyle name="Normal 17 19 2 2 4" xfId="38593" xr:uid="{3C81B5F0-6862-45A8-8F4A-2AA966278273}"/>
    <cellStyle name="Normal 17 19 2 3" xfId="24886" xr:uid="{1E7E5C44-B5DC-4CB8-AE20-85FA980598CB}"/>
    <cellStyle name="Normal 17 19 2 4" xfId="30380" xr:uid="{B5FF0E1D-F5E4-43C3-A427-5FC4B8E1C31C}"/>
    <cellStyle name="Normal 17 19 2 5" xfId="35864" xr:uid="{F1A26156-994E-4786-B6F0-831508766333}"/>
    <cellStyle name="Normal 17 19 3" xfId="11735" xr:uid="{47C191A2-7012-48B7-8002-648005E66978}"/>
    <cellStyle name="Normal 17 19 4" xfId="16970" xr:uid="{01C3E28D-FC5A-4B4F-8894-D8DC0D1A076C}"/>
    <cellStyle name="Normal 17 19 5" xfId="19195" xr:uid="{DD621101-ACC0-4377-8BB1-E63838238EAD}"/>
    <cellStyle name="Normal 17 19 6" xfId="9449" xr:uid="{3EF219F0-8252-4A1F-98EF-F19B2709E3B9}"/>
    <cellStyle name="Normal 17 19 6 2" xfId="20770" xr:uid="{884D32A9-9163-4C72-95CB-D270D9B02A44}"/>
    <cellStyle name="Normal 17 19 6 2 2" xfId="26326" xr:uid="{5D75290C-C3F5-42D2-B493-1A3319D9B00E}"/>
    <cellStyle name="Normal 17 19 6 2 3" xfId="31820" xr:uid="{060DE07C-4FE9-4D7C-90FD-601E82F11B1A}"/>
    <cellStyle name="Normal 17 19 6 2 4" xfId="37304" xr:uid="{251DA21F-599D-43E8-8EBE-868F89912136}"/>
    <cellStyle name="Normal 17 19 6 3" xfId="23597" xr:uid="{13C927E7-5867-45BD-8A74-4755505F4770}"/>
    <cellStyle name="Normal 17 19 6 4" xfId="29091" xr:uid="{FEE536E7-948B-4FA1-B806-41B6B62203AD}"/>
    <cellStyle name="Normal 17 19 6 5" xfId="34575" xr:uid="{886AF56A-141D-4D2F-B721-6516F7CC53CB}"/>
    <cellStyle name="Normal 17 2" xfId="939" xr:uid="{4FD5684A-BFC0-4BAE-A4B4-F009A2837206}"/>
    <cellStyle name="Normal 17 2 2" xfId="14773" xr:uid="{383DD666-B65A-4F4B-9470-F5A006A0DEA2}"/>
    <cellStyle name="Normal 17 2 2 2" xfId="22060" xr:uid="{106E63E1-742C-45AA-9BD0-C93509DD9DD0}"/>
    <cellStyle name="Normal 17 2 2 2 2" xfId="27616" xr:uid="{DA2B2BDF-8CD1-4E60-9E5F-C1E45A78140B}"/>
    <cellStyle name="Normal 17 2 2 2 3" xfId="33110" xr:uid="{D9D8FB54-6D7E-4976-929E-47A73EB02B5B}"/>
    <cellStyle name="Normal 17 2 2 2 4" xfId="38594" xr:uid="{7A29759C-7DDE-4A90-BB7B-1397D059CD6D}"/>
    <cellStyle name="Normal 17 2 2 3" xfId="24887" xr:uid="{649F3FA7-B001-4FF8-AF7E-11AAA42D4FEC}"/>
    <cellStyle name="Normal 17 2 2 4" xfId="30381" xr:uid="{19757DED-D30F-4060-A4D1-BC01739DF7F9}"/>
    <cellStyle name="Normal 17 2 2 5" xfId="35865" xr:uid="{0DCC4E0E-8C2C-417C-93B9-48FB7527FE19}"/>
    <cellStyle name="Normal 17 2 3" xfId="11736" xr:uid="{3FCDC705-B6D7-4E00-860C-4FBE7B05D6BB}"/>
    <cellStyle name="Normal 17 2 4" xfId="16971" xr:uid="{8005C7F1-D5BB-4E9B-9804-E2FB96AE01D4}"/>
    <cellStyle name="Normal 17 2 5" xfId="19196" xr:uid="{AAA068C9-2002-4BB5-B10D-0B0053F538A8}"/>
    <cellStyle name="Normal 17 2 6" xfId="9450" xr:uid="{5DC5591B-B626-4191-A391-BCFD498AFEBF}"/>
    <cellStyle name="Normal 17 2 6 2" xfId="20771" xr:uid="{B887F857-7399-4D06-BFED-4649CD3A8D04}"/>
    <cellStyle name="Normal 17 2 6 2 2" xfId="26327" xr:uid="{894F857A-7730-4DFF-B89D-C574614577A1}"/>
    <cellStyle name="Normal 17 2 6 2 3" xfId="31821" xr:uid="{9E9B4AE9-7924-4F4B-B345-B74D7C1E47AE}"/>
    <cellStyle name="Normal 17 2 6 2 4" xfId="37305" xr:uid="{E433DA2C-39EE-49CE-9D2E-9A137AFCE38E}"/>
    <cellStyle name="Normal 17 2 6 3" xfId="23598" xr:uid="{0D2FBA14-C897-4A35-ADDF-A12E6BB82753}"/>
    <cellStyle name="Normal 17 2 6 4" xfId="29092" xr:uid="{49F62A5C-9F44-493C-8CDA-D8FEEEE9FD0B}"/>
    <cellStyle name="Normal 17 2 6 5" xfId="34576" xr:uid="{01DC3F1F-BEC8-4C9F-BD77-79600BAC2282}"/>
    <cellStyle name="Normal 17 2 7" xfId="6380" xr:uid="{96917966-EC4F-409A-A492-F67D00C39CB9}"/>
    <cellStyle name="Normal 17 20" xfId="6381" xr:uid="{D06DC337-64AF-4A35-BD6B-483BDADE9A7A}"/>
    <cellStyle name="Normal 17 20 2" xfId="14774" xr:uid="{4C7151C6-175F-4364-84CF-D28AD80FA1DF}"/>
    <cellStyle name="Normal 17 20 2 2" xfId="22061" xr:uid="{4BFA5A5B-082E-4DF3-9249-82D20FDE1AA1}"/>
    <cellStyle name="Normal 17 20 2 2 2" xfId="27617" xr:uid="{72DB43D9-F8FA-4087-916F-89286F0E102C}"/>
    <cellStyle name="Normal 17 20 2 2 3" xfId="33111" xr:uid="{1D01F732-C8EB-4757-85EA-6F07AB0A5006}"/>
    <cellStyle name="Normal 17 20 2 2 4" xfId="38595" xr:uid="{4E091703-B65B-4A90-82C8-4B1207A50F6F}"/>
    <cellStyle name="Normal 17 20 2 3" xfId="24888" xr:uid="{7CC6D17C-6FA2-4BA7-B15A-6AD6404E1B6A}"/>
    <cellStyle name="Normal 17 20 2 4" xfId="30382" xr:uid="{0A1F4630-B6BD-4745-81BD-CFFE3734927E}"/>
    <cellStyle name="Normal 17 20 2 5" xfId="35866" xr:uid="{51111082-F583-4B6C-A2B3-76A75A4FA4C9}"/>
    <cellStyle name="Normal 17 20 3" xfId="11737" xr:uid="{0B53B388-8906-4A12-87CA-23FCA58B7117}"/>
    <cellStyle name="Normal 17 20 4" xfId="16972" xr:uid="{CDBC2210-2480-4026-AE54-209C6180D2C2}"/>
    <cellStyle name="Normal 17 20 5" xfId="19197" xr:uid="{D801D324-551F-4442-9FBB-4B804AB55723}"/>
    <cellStyle name="Normal 17 20 6" xfId="9451" xr:uid="{4BFF1536-FC22-41CE-ABB9-B709481187B2}"/>
    <cellStyle name="Normal 17 20 6 2" xfId="20772" xr:uid="{0DDAAB67-6173-46AA-8597-004C9BAFA457}"/>
    <cellStyle name="Normal 17 20 6 2 2" xfId="26328" xr:uid="{BA5EEDB6-60F4-4702-AFA1-A0BBFCF9336A}"/>
    <cellStyle name="Normal 17 20 6 2 3" xfId="31822" xr:uid="{18C493F8-BD2C-4C2C-BA84-7146B066C5CB}"/>
    <cellStyle name="Normal 17 20 6 2 4" xfId="37306" xr:uid="{B5C48534-843E-49C6-95C1-7B3CEEAE6468}"/>
    <cellStyle name="Normal 17 20 6 3" xfId="23599" xr:uid="{3ED0EA0F-C685-4034-80D5-1CDB7A0EE55E}"/>
    <cellStyle name="Normal 17 20 6 4" xfId="29093" xr:uid="{340F1C7D-DBA8-44EC-961D-3A0109BFC942}"/>
    <cellStyle name="Normal 17 20 6 5" xfId="34577" xr:uid="{822B1077-7E2A-48C8-A1A3-413AEE24AFCE}"/>
    <cellStyle name="Normal 17 21" xfId="6382" xr:uid="{99ABE7E3-A571-4D2A-9E69-ECF210CE99A3}"/>
    <cellStyle name="Normal 17 21 2" xfId="14775" xr:uid="{EDE2E29B-DC2E-469B-97E0-B5E45F277915}"/>
    <cellStyle name="Normal 17 21 2 2" xfId="22062" xr:uid="{D54CA75D-5613-4769-9CED-D884959CA46A}"/>
    <cellStyle name="Normal 17 21 2 2 2" xfId="27618" xr:uid="{5504BC7D-8470-4B3B-95DC-CE7D175034C4}"/>
    <cellStyle name="Normal 17 21 2 2 3" xfId="33112" xr:uid="{79023CD7-48DE-45F9-952E-3E9178F48447}"/>
    <cellStyle name="Normal 17 21 2 2 4" xfId="38596" xr:uid="{0913D5F7-FF71-42D0-9B21-7A8281592459}"/>
    <cellStyle name="Normal 17 21 2 3" xfId="24889" xr:uid="{6A67FB42-2D38-472E-AB4F-B1A42FEE1046}"/>
    <cellStyle name="Normal 17 21 2 4" xfId="30383" xr:uid="{C2357D30-B99F-44CF-B820-1ADA5FE87253}"/>
    <cellStyle name="Normal 17 21 2 5" xfId="35867" xr:uid="{FDC7B097-348A-4F1D-B5EF-AAE03CDCC68C}"/>
    <cellStyle name="Normal 17 21 3" xfId="11738" xr:uid="{858BAD35-C6FF-4EAA-8445-0D0D370AD922}"/>
    <cellStyle name="Normal 17 21 4" xfId="16973" xr:uid="{48B2175B-0EDE-4E9A-B0DA-D9142A0C5407}"/>
    <cellStyle name="Normal 17 21 5" xfId="19198" xr:uid="{1CF8D802-731E-439F-AD58-F17C9A67DC62}"/>
    <cellStyle name="Normal 17 21 6" xfId="9452" xr:uid="{7C3D964C-6BD9-4D18-9E22-618BAC435CC3}"/>
    <cellStyle name="Normal 17 21 6 2" xfId="20773" xr:uid="{BDFD6375-AD4F-4427-B73B-5CCD9B987FEA}"/>
    <cellStyle name="Normal 17 21 6 2 2" xfId="26329" xr:uid="{A6641B59-3D72-4BD1-B055-67EBAA1F47D5}"/>
    <cellStyle name="Normal 17 21 6 2 3" xfId="31823" xr:uid="{7EABACCE-9BF6-49A3-8740-AF8EEF0614C3}"/>
    <cellStyle name="Normal 17 21 6 2 4" xfId="37307" xr:uid="{8D5A63F0-160C-4AF2-B605-29DB03779160}"/>
    <cellStyle name="Normal 17 21 6 3" xfId="23600" xr:uid="{7B803DC2-F1B4-4128-90D4-ABBB49468E1B}"/>
    <cellStyle name="Normal 17 21 6 4" xfId="29094" xr:uid="{D88EC9C3-46EE-47A8-A3AC-41E83098D8F5}"/>
    <cellStyle name="Normal 17 21 6 5" xfId="34578" xr:uid="{D6BF6F29-85BA-4E40-9872-21CD9AE85456}"/>
    <cellStyle name="Normal 17 22" xfId="6383" xr:uid="{80C03A49-7119-4B7D-8E6B-84427232A8FF}"/>
    <cellStyle name="Normal 17 22 2" xfId="14776" xr:uid="{E864EA80-E2BC-4C40-B6A6-5ED7FC130E21}"/>
    <cellStyle name="Normal 17 22 2 2" xfId="22063" xr:uid="{BC0F023A-EDA9-41CF-A839-F88CA69429E8}"/>
    <cellStyle name="Normal 17 22 2 2 2" xfId="27619" xr:uid="{2B2462D3-3471-4FAA-9320-FE0EDB349CE4}"/>
    <cellStyle name="Normal 17 22 2 2 3" xfId="33113" xr:uid="{5A6014A0-D2AC-44A5-B065-80A51A866BE0}"/>
    <cellStyle name="Normal 17 22 2 2 4" xfId="38597" xr:uid="{00E3AC22-8613-4683-B972-DD0FD2F3365D}"/>
    <cellStyle name="Normal 17 22 2 3" xfId="24890" xr:uid="{C602269D-CCEB-4A5A-8A9A-08846255C6F1}"/>
    <cellStyle name="Normal 17 22 2 4" xfId="30384" xr:uid="{4B4E69FD-1C66-4CD2-97B9-8323C097D0ED}"/>
    <cellStyle name="Normal 17 22 2 5" xfId="35868" xr:uid="{593A0DBB-ECF4-4725-B03B-9E0632AC7E74}"/>
    <cellStyle name="Normal 17 22 3" xfId="11739" xr:uid="{468930CA-76CF-4BAD-9088-BCDC5461ADDE}"/>
    <cellStyle name="Normal 17 22 4" xfId="16974" xr:uid="{1BFB15F3-5D6E-4F9C-B0B0-76C3D6DAF365}"/>
    <cellStyle name="Normal 17 22 5" xfId="19199" xr:uid="{CCDF3882-5D90-4F71-99F0-052A04D8561D}"/>
    <cellStyle name="Normal 17 22 6" xfId="9453" xr:uid="{B4F50D18-ABDA-460E-A222-75CAC823A9EB}"/>
    <cellStyle name="Normal 17 22 6 2" xfId="20774" xr:uid="{FC5E130A-7398-4E36-A2B1-8B8C1D447E46}"/>
    <cellStyle name="Normal 17 22 6 2 2" xfId="26330" xr:uid="{9084C6AF-D53D-449B-80EC-FFE9BF024532}"/>
    <cellStyle name="Normal 17 22 6 2 3" xfId="31824" xr:uid="{8F7036DF-318D-488C-BCED-CCCDFB031E28}"/>
    <cellStyle name="Normal 17 22 6 2 4" xfId="37308" xr:uid="{092AF965-B18F-45FB-8B0B-58E095487008}"/>
    <cellStyle name="Normal 17 22 6 3" xfId="23601" xr:uid="{EA9CFFB1-DF64-4319-9BF5-FD95D0D84166}"/>
    <cellStyle name="Normal 17 22 6 4" xfId="29095" xr:uid="{F9A5A361-FB52-4426-AF33-92F4995A4B72}"/>
    <cellStyle name="Normal 17 22 6 5" xfId="34579" xr:uid="{6A505F06-F9E2-432B-BB8D-A3BD8ACCBAE8}"/>
    <cellStyle name="Normal 17 23" xfId="6384" xr:uid="{EC27E535-DE48-4D30-A2B9-3BC488EB4191}"/>
    <cellStyle name="Normal 17 23 2" xfId="14777" xr:uid="{38B40FE0-0A4E-4A44-812F-9B0AEF6F3A5D}"/>
    <cellStyle name="Normal 17 23 2 2" xfId="22064" xr:uid="{21059AEE-900F-4657-860A-3E5035131B99}"/>
    <cellStyle name="Normal 17 23 2 2 2" xfId="27620" xr:uid="{50E1E84A-0D48-488E-9668-85353DB21A7E}"/>
    <cellStyle name="Normal 17 23 2 2 3" xfId="33114" xr:uid="{28D44627-3B95-46E7-B88E-B788FD6C1E8C}"/>
    <cellStyle name="Normal 17 23 2 2 4" xfId="38598" xr:uid="{EEB425E7-89B3-488D-B02B-E9D3D0A9BC1F}"/>
    <cellStyle name="Normal 17 23 2 3" xfId="24891" xr:uid="{E155F75B-E872-4D5F-B6ED-6D08733022B9}"/>
    <cellStyle name="Normal 17 23 2 4" xfId="30385" xr:uid="{B7860930-17EA-4A32-A498-E91A60B01C25}"/>
    <cellStyle name="Normal 17 23 2 5" xfId="35869" xr:uid="{77E08A21-6433-4161-82F2-3DB48D811AD7}"/>
    <cellStyle name="Normal 17 23 3" xfId="11740" xr:uid="{9F4003C8-7AAD-42D3-96E7-2481A79743EC}"/>
    <cellStyle name="Normal 17 23 4" xfId="16975" xr:uid="{63672831-EC76-414A-8755-7F37D56DC9CA}"/>
    <cellStyle name="Normal 17 23 5" xfId="19200" xr:uid="{5DFE392B-FFD5-4CBF-8D27-F377530F3E59}"/>
    <cellStyle name="Normal 17 23 6" xfId="9454" xr:uid="{A77370CC-9DDD-4B46-BA68-05150372F0F7}"/>
    <cellStyle name="Normal 17 23 6 2" xfId="20775" xr:uid="{66AC1D33-15E9-4A55-BB42-B76BC3C2F56C}"/>
    <cellStyle name="Normal 17 23 6 2 2" xfId="26331" xr:uid="{4199B666-96ED-49B8-ACF7-4FFDE89EF450}"/>
    <cellStyle name="Normal 17 23 6 2 3" xfId="31825" xr:uid="{D34FBC5D-8B4B-49D9-9CFD-3778182924EB}"/>
    <cellStyle name="Normal 17 23 6 2 4" xfId="37309" xr:uid="{EDC1D711-D4C6-4AC8-BDFB-14654DE1CD85}"/>
    <cellStyle name="Normal 17 23 6 3" xfId="23602" xr:uid="{3A29A799-70E0-4D28-B809-A3C06E4AB7E9}"/>
    <cellStyle name="Normal 17 23 6 4" xfId="29096" xr:uid="{429A66F9-1D88-4260-B32C-7A2192100B0A}"/>
    <cellStyle name="Normal 17 23 6 5" xfId="34580" xr:uid="{9B219C46-B637-4CDD-90FA-E4098558A36D}"/>
    <cellStyle name="Normal 17 24" xfId="6385" xr:uid="{299D9C77-59FF-409E-9114-83E4BDDE3C12}"/>
    <cellStyle name="Normal 17 24 2" xfId="14778" xr:uid="{55198238-6802-4C2C-A79F-873E1FF7F15E}"/>
    <cellStyle name="Normal 17 24 2 2" xfId="22065" xr:uid="{9DBF963A-9223-4BC1-8327-AFA287B15064}"/>
    <cellStyle name="Normal 17 24 2 2 2" xfId="27621" xr:uid="{3CABD8C7-DE01-4D1E-8234-DE6143EFB115}"/>
    <cellStyle name="Normal 17 24 2 2 3" xfId="33115" xr:uid="{E44CB890-3A5A-4A8E-97E4-56D4A38C4047}"/>
    <cellStyle name="Normal 17 24 2 2 4" xfId="38599" xr:uid="{F82B9CF5-2277-4929-9126-672C66E8C536}"/>
    <cellStyle name="Normal 17 24 2 3" xfId="24892" xr:uid="{4001C745-616A-456B-B2D6-BCDFE0FB783D}"/>
    <cellStyle name="Normal 17 24 2 4" xfId="30386" xr:uid="{B3D48341-AE61-4843-BFB5-295166340A58}"/>
    <cellStyle name="Normal 17 24 2 5" xfId="35870" xr:uid="{B866D2DD-DBAA-4F0A-9BB3-065B041A8B8F}"/>
    <cellStyle name="Normal 17 24 3" xfId="11741" xr:uid="{A5492C6B-5E07-4E70-A4B1-B175591DA0F0}"/>
    <cellStyle name="Normal 17 24 4" xfId="16976" xr:uid="{8AEFFDFF-6F4F-4884-9A9B-6BE49F7732C0}"/>
    <cellStyle name="Normal 17 24 5" xfId="19201" xr:uid="{B428C58F-A5E6-465B-9F25-8AC6A364263F}"/>
    <cellStyle name="Normal 17 24 6" xfId="9455" xr:uid="{880B101E-4031-46E6-A161-F629AFCEAF13}"/>
    <cellStyle name="Normal 17 24 6 2" xfId="20776" xr:uid="{2490D504-841C-4D12-AAD9-BAA4DE439EFD}"/>
    <cellStyle name="Normal 17 24 6 2 2" xfId="26332" xr:uid="{B6B36A8C-07D4-4115-9FAA-E8CCFB33ECD1}"/>
    <cellStyle name="Normal 17 24 6 2 3" xfId="31826" xr:uid="{528A9795-CA3E-43AD-856C-7E7C899E67E6}"/>
    <cellStyle name="Normal 17 24 6 2 4" xfId="37310" xr:uid="{0B0449D8-D82D-4746-947D-989A8398D93F}"/>
    <cellStyle name="Normal 17 24 6 3" xfId="23603" xr:uid="{CC9D3F3A-060C-4E69-A75F-F3C07C0E97B6}"/>
    <cellStyle name="Normal 17 24 6 4" xfId="29097" xr:uid="{B36685E2-209E-4055-B8BD-99F732DCCA34}"/>
    <cellStyle name="Normal 17 24 6 5" xfId="34581" xr:uid="{C42EB03A-B0BB-4D20-885E-FD5BF941A6C4}"/>
    <cellStyle name="Normal 17 25" xfId="6386" xr:uid="{33D31C7B-D849-40C4-A684-1D6BD6B764C9}"/>
    <cellStyle name="Normal 17 25 2" xfId="14779" xr:uid="{F767BE21-89EA-49BF-966A-F76884C3C874}"/>
    <cellStyle name="Normal 17 25 2 2" xfId="22066" xr:uid="{3E7BAB07-3DE7-495F-B3C8-4CF0F4E0C7B8}"/>
    <cellStyle name="Normal 17 25 2 2 2" xfId="27622" xr:uid="{7E66AD74-2BDC-4272-8860-C09CA9CA2943}"/>
    <cellStyle name="Normal 17 25 2 2 3" xfId="33116" xr:uid="{7050E0A0-6C0E-4AC5-9763-DFB1E1087F45}"/>
    <cellStyle name="Normal 17 25 2 2 4" xfId="38600" xr:uid="{9792BF23-84A0-44C1-914D-6540F78C201F}"/>
    <cellStyle name="Normal 17 25 2 3" xfId="24893" xr:uid="{322619F8-B0B1-4396-AA0D-92C6E90A05B7}"/>
    <cellStyle name="Normal 17 25 2 4" xfId="30387" xr:uid="{226101DF-0C73-415D-939F-28273DEBB186}"/>
    <cellStyle name="Normal 17 25 2 5" xfId="35871" xr:uid="{1C262604-EF15-4559-8607-888FD592F4BC}"/>
    <cellStyle name="Normal 17 25 3" xfId="11742" xr:uid="{1885CD88-FC8C-4E90-B13D-A49CD81302FC}"/>
    <cellStyle name="Normal 17 25 4" xfId="16977" xr:uid="{9B456D61-8260-42E1-B965-6B53C358692E}"/>
    <cellStyle name="Normal 17 25 5" xfId="19202" xr:uid="{8B3BF63C-53D7-4B57-B903-BFC5AEB17E2C}"/>
    <cellStyle name="Normal 17 25 6" xfId="9456" xr:uid="{38C8F048-D26D-484B-9625-D01631A26257}"/>
    <cellStyle name="Normal 17 25 6 2" xfId="20777" xr:uid="{3DE71976-160C-4CC2-8948-43C378C25D71}"/>
    <cellStyle name="Normal 17 25 6 2 2" xfId="26333" xr:uid="{DFD6A566-C0F6-4D3B-83CC-2C9E1F4F0207}"/>
    <cellStyle name="Normal 17 25 6 2 3" xfId="31827" xr:uid="{B0B26CD4-5BF2-4A50-BE15-F1515A04556E}"/>
    <cellStyle name="Normal 17 25 6 2 4" xfId="37311" xr:uid="{F5B54C18-038E-4439-826E-EA376E2365AE}"/>
    <cellStyle name="Normal 17 25 6 3" xfId="23604" xr:uid="{BDF8B8ED-0C0B-4B07-B9A3-1586DF28E6C4}"/>
    <cellStyle name="Normal 17 25 6 4" xfId="29098" xr:uid="{75C31C63-3461-4F35-AD50-50EA0F143442}"/>
    <cellStyle name="Normal 17 25 6 5" xfId="34582" xr:uid="{B2F4BD02-5FE4-43C2-935A-D04B99DDF3AC}"/>
    <cellStyle name="Normal 17 26" xfId="6387" xr:uid="{774F1333-7B6D-4099-BF06-883EBB9477FA}"/>
    <cellStyle name="Normal 17 26 2" xfId="14780" xr:uid="{5B7F5450-0D0F-488F-9AAF-B6C403411918}"/>
    <cellStyle name="Normal 17 26 2 2" xfId="22067" xr:uid="{FA3175C1-17BB-4A7B-B1D5-83F043808F10}"/>
    <cellStyle name="Normal 17 26 2 2 2" xfId="27623" xr:uid="{C0686CC6-23C8-47FC-B02C-B0AEEF36823C}"/>
    <cellStyle name="Normal 17 26 2 2 3" xfId="33117" xr:uid="{16188389-1D7B-4C75-ACFA-BE3747291DBD}"/>
    <cellStyle name="Normal 17 26 2 2 4" xfId="38601" xr:uid="{EA27BED0-514A-486F-8E78-B21D26C635DC}"/>
    <cellStyle name="Normal 17 26 2 3" xfId="24894" xr:uid="{AC3BA587-F92E-42A7-8D26-3490ACF0B3C9}"/>
    <cellStyle name="Normal 17 26 2 4" xfId="30388" xr:uid="{65CC7780-0B65-49CA-AA2D-233F1B9E3063}"/>
    <cellStyle name="Normal 17 26 2 5" xfId="35872" xr:uid="{61B1F6AA-755D-4239-8678-98CF7E3A34D0}"/>
    <cellStyle name="Normal 17 26 3" xfId="11743" xr:uid="{B84D4A54-6F2C-4AA1-83B1-8E644D9B2397}"/>
    <cellStyle name="Normal 17 26 4" xfId="16978" xr:uid="{75567B62-74AD-4D60-8D8F-9EE11D4A69D1}"/>
    <cellStyle name="Normal 17 26 5" xfId="19203" xr:uid="{EA5D0A09-1E77-49DA-A5C0-7216846FB3F9}"/>
    <cellStyle name="Normal 17 26 6" xfId="9457" xr:uid="{76E1674D-A135-496D-9F21-D92831116953}"/>
    <cellStyle name="Normal 17 26 6 2" xfId="20778" xr:uid="{60600792-5C36-4975-9142-A9A8E43CCC03}"/>
    <cellStyle name="Normal 17 26 6 2 2" xfId="26334" xr:uid="{F2D19E0B-BD40-4A43-9EE0-89D089077A09}"/>
    <cellStyle name="Normal 17 26 6 2 3" xfId="31828" xr:uid="{8530D31A-1A4E-4543-874B-66890C907CA0}"/>
    <cellStyle name="Normal 17 26 6 2 4" xfId="37312" xr:uid="{C2D744B6-71BC-4090-85AA-5954439699F4}"/>
    <cellStyle name="Normal 17 26 6 3" xfId="23605" xr:uid="{7F338F1C-4E91-42C9-8972-4948D1D3C59E}"/>
    <cellStyle name="Normal 17 26 6 4" xfId="29099" xr:uid="{4CA07CC5-9050-4D56-B793-73DEF360465F}"/>
    <cellStyle name="Normal 17 26 6 5" xfId="34583" xr:uid="{CC8C5966-8852-49EF-9EEA-DE85A6EC7BB2}"/>
    <cellStyle name="Normal 17 27" xfId="6388" xr:uid="{1B0B3521-F5AF-42FA-AF14-5E85C766B3D1}"/>
    <cellStyle name="Normal 17 27 2" xfId="14781" xr:uid="{9782A9D8-882F-4B88-A181-0731CC0318BF}"/>
    <cellStyle name="Normal 17 27 2 2" xfId="22068" xr:uid="{A6DC8BFC-8A34-4858-B099-7F31AE77489D}"/>
    <cellStyle name="Normal 17 27 2 2 2" xfId="27624" xr:uid="{E8AE56DA-6903-4F5D-A823-15031F191EFE}"/>
    <cellStyle name="Normal 17 27 2 2 3" xfId="33118" xr:uid="{B0043202-9D0B-40A0-9063-B9EF971369D3}"/>
    <cellStyle name="Normal 17 27 2 2 4" xfId="38602" xr:uid="{6640095B-7668-4755-A9A9-062B5DBB715C}"/>
    <cellStyle name="Normal 17 27 2 3" xfId="24895" xr:uid="{A9DC31B4-3543-4A14-A83D-6C87C274C370}"/>
    <cellStyle name="Normal 17 27 2 4" xfId="30389" xr:uid="{CE4FB5DF-3AA0-42F7-903D-73179CEC23F5}"/>
    <cellStyle name="Normal 17 27 2 5" xfId="35873" xr:uid="{931926A1-1ACB-4E10-AEF3-BFF1715C7E49}"/>
    <cellStyle name="Normal 17 27 3" xfId="11744" xr:uid="{E8D16638-3BF8-4329-97DB-F1087863B77F}"/>
    <cellStyle name="Normal 17 27 4" xfId="16979" xr:uid="{AA99474F-925B-43A7-AC8B-1D5A01B68DCD}"/>
    <cellStyle name="Normal 17 27 5" xfId="19204" xr:uid="{7BF8F152-64E2-419B-A6DC-4C328CD9C8BC}"/>
    <cellStyle name="Normal 17 27 6" xfId="9458" xr:uid="{31A29F9A-E07D-4FB3-8EC6-4E0F497395AD}"/>
    <cellStyle name="Normal 17 27 6 2" xfId="20779" xr:uid="{A59E5007-9705-49FC-8E2C-ADBBBEA800AD}"/>
    <cellStyle name="Normal 17 27 6 2 2" xfId="26335" xr:uid="{28CD1242-0D5B-4AD1-BEC8-EE8F39D27BDE}"/>
    <cellStyle name="Normal 17 27 6 2 3" xfId="31829" xr:uid="{A65FEEE3-76B8-4E7B-97D3-B66B74488C55}"/>
    <cellStyle name="Normal 17 27 6 2 4" xfId="37313" xr:uid="{AC87979E-DD69-478A-AB31-BB81B8B989D4}"/>
    <cellStyle name="Normal 17 27 6 3" xfId="23606" xr:uid="{1D04637C-E7D2-4D88-98DA-8FE18D92CD77}"/>
    <cellStyle name="Normal 17 27 6 4" xfId="29100" xr:uid="{2BE7B2B9-AFC9-4178-A130-99D523A7CE2F}"/>
    <cellStyle name="Normal 17 27 6 5" xfId="34584" xr:uid="{9AAA97EB-C2A1-4D88-9769-B0D94A7B30EC}"/>
    <cellStyle name="Normal 17 28" xfId="6389" xr:uid="{0980CA73-88EE-4A44-A5BE-D34924BFB046}"/>
    <cellStyle name="Normal 17 28 2" xfId="14782" xr:uid="{1C419793-EEA7-407A-B436-2D40DD8048E4}"/>
    <cellStyle name="Normal 17 28 2 2" xfId="22069" xr:uid="{D43A17DC-9193-4431-8D9D-6F3C0FB1FCF4}"/>
    <cellStyle name="Normal 17 28 2 2 2" xfId="27625" xr:uid="{4C9C4407-AA97-4415-9072-49147615D233}"/>
    <cellStyle name="Normal 17 28 2 2 3" xfId="33119" xr:uid="{B11C0EE9-8D31-4210-90C2-0746D040904F}"/>
    <cellStyle name="Normal 17 28 2 2 4" xfId="38603" xr:uid="{39EE9758-2F40-4AD7-B519-96085C173D4E}"/>
    <cellStyle name="Normal 17 28 2 3" xfId="24896" xr:uid="{EC260F41-8ABD-481E-A880-F8183136F000}"/>
    <cellStyle name="Normal 17 28 2 4" xfId="30390" xr:uid="{337502D2-B359-45CB-85D5-D1BBB3A2CD03}"/>
    <cellStyle name="Normal 17 28 2 5" xfId="35874" xr:uid="{180F8F70-EDAA-4148-87C9-5B09509DB976}"/>
    <cellStyle name="Normal 17 28 3" xfId="11745" xr:uid="{31A3972D-A674-47DA-B948-C4671A785C0E}"/>
    <cellStyle name="Normal 17 28 4" xfId="16980" xr:uid="{5F855138-21F6-4444-A314-89CD8BCB668F}"/>
    <cellStyle name="Normal 17 28 5" xfId="19205" xr:uid="{66B9AC61-7198-42E4-A4EC-093023857B91}"/>
    <cellStyle name="Normal 17 28 6" xfId="9459" xr:uid="{6DDEDCED-7C3E-432C-BF48-F89AD1A77A8E}"/>
    <cellStyle name="Normal 17 28 6 2" xfId="20780" xr:uid="{BEBD55A6-10C5-48A2-8B97-BC7C6A32991F}"/>
    <cellStyle name="Normal 17 28 6 2 2" xfId="26336" xr:uid="{13FEDD27-C262-401C-AA0F-2B94560AC422}"/>
    <cellStyle name="Normal 17 28 6 2 3" xfId="31830" xr:uid="{B961100C-E12B-4EBE-8FA8-056E5617A86A}"/>
    <cellStyle name="Normal 17 28 6 2 4" xfId="37314" xr:uid="{8B640FCE-60F5-4155-8210-CAAA3210C027}"/>
    <cellStyle name="Normal 17 28 6 3" xfId="23607" xr:uid="{A651ED3B-F798-40D2-A555-46638E07552A}"/>
    <cellStyle name="Normal 17 28 6 4" xfId="29101" xr:uid="{CC412277-329B-411B-8F5C-CB0725F48A84}"/>
    <cellStyle name="Normal 17 28 6 5" xfId="34585" xr:uid="{BE704FFA-5EB0-482F-A255-7B12A9F05495}"/>
    <cellStyle name="Normal 17 29" xfId="6390" xr:uid="{DF1A4688-BD1D-43EB-B841-55ACC1DEDEED}"/>
    <cellStyle name="Normal 17 29 2" xfId="14783" xr:uid="{B05DC2AA-844B-4F29-B668-83F2B0CA6AF4}"/>
    <cellStyle name="Normal 17 29 2 2" xfId="22070" xr:uid="{22B69221-1599-45CD-B9C3-2FAFB17C59CA}"/>
    <cellStyle name="Normal 17 29 2 2 2" xfId="27626" xr:uid="{8D8D02A8-7DD7-478D-920A-6F6C44374431}"/>
    <cellStyle name="Normal 17 29 2 2 3" xfId="33120" xr:uid="{09B4D4B0-ACA8-469B-B82A-2C66FCB24787}"/>
    <cellStyle name="Normal 17 29 2 2 4" xfId="38604" xr:uid="{4A63CFF2-E222-4B01-9502-0CA90397F8B6}"/>
    <cellStyle name="Normal 17 29 2 3" xfId="24897" xr:uid="{36F02B93-52EB-4324-A56F-353FBDEB0D9D}"/>
    <cellStyle name="Normal 17 29 2 4" xfId="30391" xr:uid="{010B89F2-5267-45BE-B619-54EFCB4F8AB5}"/>
    <cellStyle name="Normal 17 29 2 5" xfId="35875" xr:uid="{F7F05EF0-569A-4E65-B640-C2F9AEDAA8EC}"/>
    <cellStyle name="Normal 17 29 3" xfId="11746" xr:uid="{865D8528-E453-4155-9926-7C839CFCCBCE}"/>
    <cellStyle name="Normal 17 29 4" xfId="16981" xr:uid="{81AF2F47-FBA0-491F-A45E-6622AE1D40B4}"/>
    <cellStyle name="Normal 17 29 5" xfId="19206" xr:uid="{916D8466-F275-45DA-A9BA-147F047D76A4}"/>
    <cellStyle name="Normal 17 29 6" xfId="9460" xr:uid="{C80CAC1B-2C9E-4332-A9B3-459D24E9B6E6}"/>
    <cellStyle name="Normal 17 29 6 2" xfId="20781" xr:uid="{190A9D0E-7633-4FF6-92B5-EECDE5E7075B}"/>
    <cellStyle name="Normal 17 29 6 2 2" xfId="26337" xr:uid="{D25160E5-4B93-462E-8C78-5FD1E4999EB8}"/>
    <cellStyle name="Normal 17 29 6 2 3" xfId="31831" xr:uid="{15901AFD-1E16-43AA-8635-424215AB7403}"/>
    <cellStyle name="Normal 17 29 6 2 4" xfId="37315" xr:uid="{770F760A-38BC-41BD-A2BE-C6859F60361B}"/>
    <cellStyle name="Normal 17 29 6 3" xfId="23608" xr:uid="{2463487B-9DE7-4DE8-9CED-F3D6FC827F17}"/>
    <cellStyle name="Normal 17 29 6 4" xfId="29102" xr:uid="{AECB7854-8073-44AE-8B1D-7047633D21CC}"/>
    <cellStyle name="Normal 17 29 6 5" xfId="34586" xr:uid="{61EE1428-5DA5-4761-9B4E-698A097A08C4}"/>
    <cellStyle name="Normal 17 3" xfId="6391" xr:uid="{6276ED04-F892-40E1-9C25-1FAEA367FAD5}"/>
    <cellStyle name="Normal 17 3 2" xfId="14784" xr:uid="{3549D175-AB2C-4391-B3FF-6537C326D8F8}"/>
    <cellStyle name="Normal 17 3 2 2" xfId="22071" xr:uid="{405374BC-610E-4E89-960E-FFF89F05AAB4}"/>
    <cellStyle name="Normal 17 3 2 2 2" xfId="27627" xr:uid="{7AFCD744-3047-4142-A485-0DCE65E9AAD0}"/>
    <cellStyle name="Normal 17 3 2 2 3" xfId="33121" xr:uid="{84F0A5CD-072A-4F06-AB0B-BCB8D0683710}"/>
    <cellStyle name="Normal 17 3 2 2 4" xfId="38605" xr:uid="{196EA99C-977D-4D7F-B590-D87C71D336E7}"/>
    <cellStyle name="Normal 17 3 2 3" xfId="24898" xr:uid="{9BF7AED9-32E4-4554-BE25-96D5F7337859}"/>
    <cellStyle name="Normal 17 3 2 4" xfId="30392" xr:uid="{DD4FCA33-1573-4310-9005-18785933C2D1}"/>
    <cellStyle name="Normal 17 3 2 5" xfId="35876" xr:uid="{0BF92C5D-F7BD-41B8-9D1C-C17C004F9C2C}"/>
    <cellStyle name="Normal 17 3 3" xfId="11747" xr:uid="{EEC0BD01-2130-4530-947C-8FF0BB66F6A8}"/>
    <cellStyle name="Normal 17 3 4" xfId="16982" xr:uid="{5701041D-A6F0-4C98-B411-5F76AF49F454}"/>
    <cellStyle name="Normal 17 3 5" xfId="19207" xr:uid="{9DD032B1-3E98-4348-A751-834DA8182139}"/>
    <cellStyle name="Normal 17 3 6" xfId="9461" xr:uid="{0B130972-60A0-4F8D-8E9F-AF9F72EF17F0}"/>
    <cellStyle name="Normal 17 3 6 2" xfId="20782" xr:uid="{66031D3D-9B81-4963-A67D-3A9D9BF0D64E}"/>
    <cellStyle name="Normal 17 3 6 2 2" xfId="26338" xr:uid="{A09736E3-8975-4C5A-A161-1859BE41834E}"/>
    <cellStyle name="Normal 17 3 6 2 3" xfId="31832" xr:uid="{628C984C-389D-470E-AD96-39F02136CA45}"/>
    <cellStyle name="Normal 17 3 6 2 4" xfId="37316" xr:uid="{FD45EA11-2CA5-4FF9-8CF1-CE9A275B37D1}"/>
    <cellStyle name="Normal 17 3 6 3" xfId="23609" xr:uid="{8B3949F4-4699-4B6A-9E67-412853C844AA}"/>
    <cellStyle name="Normal 17 3 6 4" xfId="29103" xr:uid="{1BEFD765-B75C-4792-B7DC-7AD9E4A1ACDF}"/>
    <cellStyle name="Normal 17 3 6 5" xfId="34587" xr:uid="{D4616980-CAFF-49D2-AA79-7D6A882376C0}"/>
    <cellStyle name="Normal 17 30" xfId="6392" xr:uid="{62F3E019-CCFC-41D8-BA57-C395451DEEB6}"/>
    <cellStyle name="Normal 17 30 2" xfId="14785" xr:uid="{4D4B206F-5DCE-496A-96D5-F3F6733FDA80}"/>
    <cellStyle name="Normal 17 30 2 2" xfId="22072" xr:uid="{2D0B323B-B8AA-43B0-AB60-A89A9B60E2D4}"/>
    <cellStyle name="Normal 17 30 2 2 2" xfId="27628" xr:uid="{92CF45AB-3363-4759-8FB0-E1815449F447}"/>
    <cellStyle name="Normal 17 30 2 2 3" xfId="33122" xr:uid="{82516E0D-2A54-4053-8D95-4E824479A2C9}"/>
    <cellStyle name="Normal 17 30 2 2 4" xfId="38606" xr:uid="{7DBB1A98-B702-4FA7-AD40-E160B22D5E69}"/>
    <cellStyle name="Normal 17 30 2 3" xfId="24899" xr:uid="{A38BE048-4F0B-4162-BDE4-9582C850D16C}"/>
    <cellStyle name="Normal 17 30 2 4" xfId="30393" xr:uid="{1039079A-6CDC-4981-AA78-FEEC77EB6BC8}"/>
    <cellStyle name="Normal 17 30 2 5" xfId="35877" xr:uid="{BFD9DA90-0577-4E45-9DDC-E35892AEFBC9}"/>
    <cellStyle name="Normal 17 30 3" xfId="11748" xr:uid="{947BF372-DE39-4BB4-98B9-3F939A2454D8}"/>
    <cellStyle name="Normal 17 30 4" xfId="16983" xr:uid="{AFE2546D-7D82-404B-A249-7838BD097D3E}"/>
    <cellStyle name="Normal 17 30 5" xfId="19208" xr:uid="{78972698-3DB0-4B76-B9E6-D8C46CFF6611}"/>
    <cellStyle name="Normal 17 30 6" xfId="9462" xr:uid="{093246A4-4D21-49C0-BD20-7C92A37973C8}"/>
    <cellStyle name="Normal 17 30 6 2" xfId="20783" xr:uid="{EFB02D44-2ABB-4E96-93C8-C2D5B4EDCCB5}"/>
    <cellStyle name="Normal 17 30 6 2 2" xfId="26339" xr:uid="{A5D86F6D-11AA-4751-8003-F5B69753257C}"/>
    <cellStyle name="Normal 17 30 6 2 3" xfId="31833" xr:uid="{22E93301-7B88-4DAC-8F5C-0810442F115A}"/>
    <cellStyle name="Normal 17 30 6 2 4" xfId="37317" xr:uid="{597C14AF-71AD-4C69-B9D8-73A6E0440E9C}"/>
    <cellStyle name="Normal 17 30 6 3" xfId="23610" xr:uid="{504696F7-7502-4947-85FA-FB26101C477D}"/>
    <cellStyle name="Normal 17 30 6 4" xfId="29104" xr:uid="{2F58C124-77B3-494F-8F8C-3E1304C0941E}"/>
    <cellStyle name="Normal 17 30 6 5" xfId="34588" xr:uid="{2DB2C4FB-67ED-4548-A78E-4F2630F23E38}"/>
    <cellStyle name="Normal 17 31" xfId="6393" xr:uid="{74560EE0-7DE7-42B7-82A1-3AC24B9171B9}"/>
    <cellStyle name="Normal 17 31 2" xfId="14786" xr:uid="{BE525F4F-BFC4-476A-9A0A-F6016C1B61A4}"/>
    <cellStyle name="Normal 17 31 2 2" xfId="22073" xr:uid="{DC3E2B50-9EED-4240-99BC-A7FF6556F79A}"/>
    <cellStyle name="Normal 17 31 2 2 2" xfId="27629" xr:uid="{3497613F-BB30-4355-8313-D7DA36462E22}"/>
    <cellStyle name="Normal 17 31 2 2 3" xfId="33123" xr:uid="{BF63313B-CFE2-417F-817E-358913EE158E}"/>
    <cellStyle name="Normal 17 31 2 2 4" xfId="38607" xr:uid="{11098F8F-C0AF-4B50-8567-010DB851DE4F}"/>
    <cellStyle name="Normal 17 31 2 3" xfId="24900" xr:uid="{FFF7C8DB-815E-4D2E-9E00-799BB1FD6BE0}"/>
    <cellStyle name="Normal 17 31 2 4" xfId="30394" xr:uid="{1DAB314A-E7CB-46A4-9BF3-AB78A9DF8684}"/>
    <cellStyle name="Normal 17 31 2 5" xfId="35878" xr:uid="{83CD0590-AA80-4910-9F26-ECE3A61DFE59}"/>
    <cellStyle name="Normal 17 31 3" xfId="11749" xr:uid="{1DD59DC1-C13F-434F-B443-B693D91EF9C1}"/>
    <cellStyle name="Normal 17 31 4" xfId="16984" xr:uid="{2CDE37AF-D120-4B2B-BFAC-348166940E92}"/>
    <cellStyle name="Normal 17 31 5" xfId="19209" xr:uid="{2C6B5F0B-2D67-457D-BE09-524A1C32F374}"/>
    <cellStyle name="Normal 17 31 6" xfId="9463" xr:uid="{4E6BAA00-6A05-433D-AC38-03B91319179A}"/>
    <cellStyle name="Normal 17 31 6 2" xfId="20784" xr:uid="{A88497AB-B306-4BF7-81C0-C7341494D354}"/>
    <cellStyle name="Normal 17 31 6 2 2" xfId="26340" xr:uid="{00066D8A-0C01-41DD-958A-40CBFCE5D4D4}"/>
    <cellStyle name="Normal 17 31 6 2 3" xfId="31834" xr:uid="{F1F00581-176E-4A5A-8E95-5A4125A56F0F}"/>
    <cellStyle name="Normal 17 31 6 2 4" xfId="37318" xr:uid="{8907469B-77C4-472B-AC5A-746FEC79560E}"/>
    <cellStyle name="Normal 17 31 6 3" xfId="23611" xr:uid="{2F609347-32D5-4178-AF0F-B6AE8FE18DDB}"/>
    <cellStyle name="Normal 17 31 6 4" xfId="29105" xr:uid="{B74EC0F3-101A-42C7-91BB-D37DCB6670BD}"/>
    <cellStyle name="Normal 17 31 6 5" xfId="34589" xr:uid="{D10C7AF1-376D-45E1-ADD4-9264AAD9AFEF}"/>
    <cellStyle name="Normal 17 32" xfId="6394" xr:uid="{E035E9DD-7875-46F4-AAA2-77039C70C3CE}"/>
    <cellStyle name="Normal 17 32 2" xfId="14787" xr:uid="{F962764E-B9DE-4D86-96CB-539DAD95C3A8}"/>
    <cellStyle name="Normal 17 32 2 2" xfId="22074" xr:uid="{721C7215-BFDD-4A1F-BE7F-AF15990129C3}"/>
    <cellStyle name="Normal 17 32 2 2 2" xfId="27630" xr:uid="{951B673A-DECB-4813-A49B-9684E6DAE29E}"/>
    <cellStyle name="Normal 17 32 2 2 3" xfId="33124" xr:uid="{019386BC-DAF0-41C6-A811-BA841BD2DE8C}"/>
    <cellStyle name="Normal 17 32 2 2 4" xfId="38608" xr:uid="{82540E34-1E71-4092-888D-FA35463C4670}"/>
    <cellStyle name="Normal 17 32 2 3" xfId="24901" xr:uid="{4C42815F-3E0C-457C-AE6A-7C71C567CABA}"/>
    <cellStyle name="Normal 17 32 2 4" xfId="30395" xr:uid="{1C072726-4250-4ED6-BA7F-4428F6D83E5A}"/>
    <cellStyle name="Normal 17 32 2 5" xfId="35879" xr:uid="{DDFA2B0B-322C-4852-A640-1134C8DB1A90}"/>
    <cellStyle name="Normal 17 32 3" xfId="11750" xr:uid="{1D6DC93A-F29C-4F67-B84A-E0DD6EE5C166}"/>
    <cellStyle name="Normal 17 32 4" xfId="16985" xr:uid="{8A5BA83B-29AC-46E1-80E0-84CF4CFBBFBB}"/>
    <cellStyle name="Normal 17 32 5" xfId="19210" xr:uid="{35951372-1AC9-4AA4-952E-BE2D5714FB8D}"/>
    <cellStyle name="Normal 17 32 6" xfId="9464" xr:uid="{31EC6C63-C2DE-4D2F-B4B3-0612B42745FC}"/>
    <cellStyle name="Normal 17 32 6 2" xfId="20785" xr:uid="{655A9C5E-8AF2-4A2D-8511-F6F5BB3B0926}"/>
    <cellStyle name="Normal 17 32 6 2 2" xfId="26341" xr:uid="{9F7CA689-0E08-439F-8DA1-AB06C6BF8EC5}"/>
    <cellStyle name="Normal 17 32 6 2 3" xfId="31835" xr:uid="{9A3C35E1-8E41-4871-8997-0077E59F4F9B}"/>
    <cellStyle name="Normal 17 32 6 2 4" xfId="37319" xr:uid="{91D13107-8005-4106-95B5-1D108996AD2F}"/>
    <cellStyle name="Normal 17 32 6 3" xfId="23612" xr:uid="{93953A1A-278F-45CB-9EE8-34822FDDC422}"/>
    <cellStyle name="Normal 17 32 6 4" xfId="29106" xr:uid="{FFAEB280-8F6C-4375-946B-0F0B94B896C7}"/>
    <cellStyle name="Normal 17 32 6 5" xfId="34590" xr:uid="{DBC34AA8-25FD-4403-99DC-B40D19B125C8}"/>
    <cellStyle name="Normal 17 33" xfId="6395" xr:uid="{C37F6513-072F-481B-8C8A-3C518CAEFA22}"/>
    <cellStyle name="Normal 17 33 2" xfId="14788" xr:uid="{1F343C29-2963-4FA0-A472-A46915B21C94}"/>
    <cellStyle name="Normal 17 33 2 2" xfId="22075" xr:uid="{7D8E9F31-8A2D-41F7-886A-AE16105F259A}"/>
    <cellStyle name="Normal 17 33 2 2 2" xfId="27631" xr:uid="{BEB47586-63CF-427E-B4FE-69EC2422527C}"/>
    <cellStyle name="Normal 17 33 2 2 3" xfId="33125" xr:uid="{D2C6DB6B-2764-4FD9-9508-DE873519CFE3}"/>
    <cellStyle name="Normal 17 33 2 2 4" xfId="38609" xr:uid="{8A765340-A7E6-4688-BBFB-6CDFA74FD423}"/>
    <cellStyle name="Normal 17 33 2 3" xfId="24902" xr:uid="{6B7BC17A-9AF6-4BB2-A033-292753837992}"/>
    <cellStyle name="Normal 17 33 2 4" xfId="30396" xr:uid="{EBE35869-FAFF-4C69-82DA-B56D0E12796B}"/>
    <cellStyle name="Normal 17 33 2 5" xfId="35880" xr:uid="{7A5A397B-13A1-4E78-8517-8852AEF157DD}"/>
    <cellStyle name="Normal 17 33 3" xfId="11751" xr:uid="{7722ED14-B81D-42B4-B728-DBCB4F61CB88}"/>
    <cellStyle name="Normal 17 33 4" xfId="16986" xr:uid="{99458AAF-6542-4980-951D-47BF37611491}"/>
    <cellStyle name="Normal 17 33 5" xfId="19211" xr:uid="{177C99E3-F307-4E08-95BD-98A869D266C8}"/>
    <cellStyle name="Normal 17 33 6" xfId="9465" xr:uid="{3F3CB472-7BC8-46B5-9816-042C81665877}"/>
    <cellStyle name="Normal 17 33 6 2" xfId="20786" xr:uid="{5A8CB191-BFC2-498D-B467-C81BEA69AFE6}"/>
    <cellStyle name="Normal 17 33 6 2 2" xfId="26342" xr:uid="{EAF17B17-8DBE-403A-8147-89EBA843EEEB}"/>
    <cellStyle name="Normal 17 33 6 2 3" xfId="31836" xr:uid="{70CA5225-92D1-4EC6-A85E-1C6CE82D09D8}"/>
    <cellStyle name="Normal 17 33 6 2 4" xfId="37320" xr:uid="{F31A5391-6014-40A9-865A-F32B9724CA9E}"/>
    <cellStyle name="Normal 17 33 6 3" xfId="23613" xr:uid="{521254A3-8BD8-4150-87DD-AED57634B3A7}"/>
    <cellStyle name="Normal 17 33 6 4" xfId="29107" xr:uid="{B9FD3786-C36A-4106-B4D0-E4CC84030875}"/>
    <cellStyle name="Normal 17 33 6 5" xfId="34591" xr:uid="{9BC7BD4B-8D45-4132-918E-1369E4173551}"/>
    <cellStyle name="Normal 17 34" xfId="6396" xr:uid="{A9CE13E1-351C-4D3D-83FE-13DBC18CC4E6}"/>
    <cellStyle name="Normal 17 34 2" xfId="6397" xr:uid="{36449DE1-7042-49B7-8206-9064A2866B6D}"/>
    <cellStyle name="Normal 17 34 2 2" xfId="14790" xr:uid="{25DA04AF-760A-403D-A66F-944C6DC68631}"/>
    <cellStyle name="Normal 17 34 2 2 2" xfId="22077" xr:uid="{B24B3099-FAE9-464B-AD6F-2F405F6A2B4C}"/>
    <cellStyle name="Normal 17 34 2 2 2 2" xfId="27633" xr:uid="{C7A35A0D-8C81-4C56-8A32-158C9F651499}"/>
    <cellStyle name="Normal 17 34 2 2 2 3" xfId="33127" xr:uid="{9F6DB5C9-A170-43D1-A4C3-E9E3C3B96903}"/>
    <cellStyle name="Normal 17 34 2 2 2 4" xfId="38611" xr:uid="{8C9EA052-AC49-4D48-A7BC-574DF0530A1C}"/>
    <cellStyle name="Normal 17 34 2 2 3" xfId="24904" xr:uid="{6E6F5D14-2BA5-4248-94D9-84D32FEA970B}"/>
    <cellStyle name="Normal 17 34 2 2 4" xfId="30398" xr:uid="{B4AF8569-E65D-4EB6-8665-920F2DDAEFB8}"/>
    <cellStyle name="Normal 17 34 2 2 5" xfId="35882" xr:uid="{E0ED54B9-9F68-42F5-A1DB-F150B9DD35B6}"/>
    <cellStyle name="Normal 17 34 2 3" xfId="11753" xr:uid="{2FF13FFE-C712-441E-98CB-2C437D82EF61}"/>
    <cellStyle name="Normal 17 34 2 4" xfId="16988" xr:uid="{0DB7A4B8-7BC3-4281-ABD2-601D78B84513}"/>
    <cellStyle name="Normal 17 34 2 5" xfId="19213" xr:uid="{E430EFB4-8643-4F8E-9967-0786ED668233}"/>
    <cellStyle name="Normal 17 34 2 6" xfId="9467" xr:uid="{D109FEEE-E8BB-40FF-B91F-C810506B6F2A}"/>
    <cellStyle name="Normal 17 34 2 6 2" xfId="20788" xr:uid="{FD8D15BF-2903-4903-A2C8-96892E44264A}"/>
    <cellStyle name="Normal 17 34 2 6 2 2" xfId="26344" xr:uid="{77417ACE-FAC5-46BB-8F3F-335A2B121BFA}"/>
    <cellStyle name="Normal 17 34 2 6 2 3" xfId="31838" xr:uid="{D4C0D97A-D44F-455D-8E1C-47D061CDF26A}"/>
    <cellStyle name="Normal 17 34 2 6 2 4" xfId="37322" xr:uid="{10758769-853F-484B-BD48-E713BFCE12BF}"/>
    <cellStyle name="Normal 17 34 2 6 3" xfId="23615" xr:uid="{D8CADF0C-60A4-4F86-A1C0-0A19BE41D9AA}"/>
    <cellStyle name="Normal 17 34 2 6 4" xfId="29109" xr:uid="{7F703F58-7510-4E30-AA63-5D4EF498BAF6}"/>
    <cellStyle name="Normal 17 34 2 6 5" xfId="34593" xr:uid="{09E14D59-B835-4202-9482-02A2E0EF1476}"/>
    <cellStyle name="Normal 17 34 3" xfId="6398" xr:uid="{6E637C50-2DB2-42D4-B17C-4FFA6AC43E1D}"/>
    <cellStyle name="Normal 17 34 3 2" xfId="14791" xr:uid="{CC59E20C-BFD0-452E-9B57-08E0498ABEE5}"/>
    <cellStyle name="Normal 17 34 3 2 2" xfId="22078" xr:uid="{42D39DB7-2D75-47AF-AE90-56252513A9C4}"/>
    <cellStyle name="Normal 17 34 3 2 2 2" xfId="27634" xr:uid="{D82722C4-33EA-4FBA-A026-4E5671EFFBD1}"/>
    <cellStyle name="Normal 17 34 3 2 2 3" xfId="33128" xr:uid="{C8C9CA89-6578-4804-A99C-7F5C1B83AC60}"/>
    <cellStyle name="Normal 17 34 3 2 2 4" xfId="38612" xr:uid="{B206080F-EAD9-4F23-9C8F-6921F4E77CF1}"/>
    <cellStyle name="Normal 17 34 3 2 3" xfId="24905" xr:uid="{3302A8A8-C357-49F2-B5AF-ABE89D5E9E56}"/>
    <cellStyle name="Normal 17 34 3 2 4" xfId="30399" xr:uid="{F0BCE9AC-4883-43EE-BE3E-9EA6B3A1E970}"/>
    <cellStyle name="Normal 17 34 3 2 5" xfId="35883" xr:uid="{0844C100-AFAD-4AFA-A06E-1351E93E92DF}"/>
    <cellStyle name="Normal 17 34 3 3" xfId="11754" xr:uid="{3D5D7C5E-AA8C-437B-A86D-AE250878E84A}"/>
    <cellStyle name="Normal 17 34 3 4" xfId="16989" xr:uid="{D23D0963-6448-4234-A782-A9E3FD23AA63}"/>
    <cellStyle name="Normal 17 34 3 5" xfId="19214" xr:uid="{C7BC892C-CCCF-45D9-8C14-F0E635F612F0}"/>
    <cellStyle name="Normal 17 34 3 6" xfId="9468" xr:uid="{DA838BCA-BBF5-4763-B104-D64CDCE6C292}"/>
    <cellStyle name="Normal 17 34 3 6 2" xfId="20789" xr:uid="{8EC707B7-8463-4678-B056-0E189FA332B6}"/>
    <cellStyle name="Normal 17 34 3 6 2 2" xfId="26345" xr:uid="{E49F041F-942E-4822-9B30-97AD01FEF802}"/>
    <cellStyle name="Normal 17 34 3 6 2 3" xfId="31839" xr:uid="{3D3C521C-8F11-4578-819E-85BAE3B77A3B}"/>
    <cellStyle name="Normal 17 34 3 6 2 4" xfId="37323" xr:uid="{DE2E6128-31DA-4A97-B4AF-B2BF4907884A}"/>
    <cellStyle name="Normal 17 34 3 6 3" xfId="23616" xr:uid="{39953666-A0A4-42BA-8AAF-2DCB2BE58AA0}"/>
    <cellStyle name="Normal 17 34 3 6 4" xfId="29110" xr:uid="{665021EA-88EE-4099-8BEA-7F51D1F4F740}"/>
    <cellStyle name="Normal 17 34 3 6 5" xfId="34594" xr:uid="{0B146D1F-799A-4E69-921D-975D9E6E763C}"/>
    <cellStyle name="Normal 17 34 4" xfId="14789" xr:uid="{BF73CCC2-359A-4E90-AFD5-DBE2D20388F8}"/>
    <cellStyle name="Normal 17 34 4 2" xfId="22076" xr:uid="{CE543F29-EB4F-4E7F-B378-B1104FC6BD6C}"/>
    <cellStyle name="Normal 17 34 4 2 2" xfId="27632" xr:uid="{431546D2-2A69-4AD0-B293-9C2B8DB75E21}"/>
    <cellStyle name="Normal 17 34 4 2 3" xfId="33126" xr:uid="{1DD9B48F-0D50-423B-85C3-B6256D79341D}"/>
    <cellStyle name="Normal 17 34 4 2 4" xfId="38610" xr:uid="{A4DF5F7F-1EA2-480E-B6C9-348E9171C847}"/>
    <cellStyle name="Normal 17 34 4 3" xfId="24903" xr:uid="{E590E32B-9688-46F3-92E5-E022D1A25CD7}"/>
    <cellStyle name="Normal 17 34 4 4" xfId="30397" xr:uid="{729BB4F7-CEC5-45C7-B878-45626ED21DFF}"/>
    <cellStyle name="Normal 17 34 4 5" xfId="35881" xr:uid="{4B1B18E2-604A-4421-A7ED-0FB31A83D5F6}"/>
    <cellStyle name="Normal 17 34 5" xfId="11752" xr:uid="{64A8446D-1F37-4BB1-B546-7FD05CF12F56}"/>
    <cellStyle name="Normal 17 34 6" xfId="16987" xr:uid="{DFBE1FE9-2D7A-4899-A772-DF71BEB67058}"/>
    <cellStyle name="Normal 17 34 7" xfId="19212" xr:uid="{F1EA9ECF-8E08-4586-A6FF-96F7DFE3DCC2}"/>
    <cellStyle name="Normal 17 34 8" xfId="9466" xr:uid="{0DE673D5-673E-4909-A102-6D8D20543066}"/>
    <cellStyle name="Normal 17 34 8 2" xfId="20787" xr:uid="{F5BF17BE-57B5-4B5D-9D92-1179C3E69D81}"/>
    <cellStyle name="Normal 17 34 8 2 2" xfId="26343" xr:uid="{A811E4BF-22A5-4664-8180-004D1A07141F}"/>
    <cellStyle name="Normal 17 34 8 2 3" xfId="31837" xr:uid="{72CF5FBE-490E-47F1-ABFE-7EDB3B3D6A3F}"/>
    <cellStyle name="Normal 17 34 8 2 4" xfId="37321" xr:uid="{29F3F428-3D3A-41D2-8052-5E600F122D03}"/>
    <cellStyle name="Normal 17 34 8 3" xfId="23614" xr:uid="{88D66558-FB5E-4D74-B5DA-B468EF5FBAD1}"/>
    <cellStyle name="Normal 17 34 8 4" xfId="29108" xr:uid="{5FAA0F00-35F4-4FAC-A2EA-7B3E5F3B764A}"/>
    <cellStyle name="Normal 17 34 8 5" xfId="34592" xr:uid="{8112E11C-2F10-470A-AF40-683F9D0C7CD5}"/>
    <cellStyle name="Normal 17 35" xfId="6399" xr:uid="{B0FFFA21-D1B6-4359-8B23-DA4C243DED21}"/>
    <cellStyle name="Normal 17 35 2" xfId="14792" xr:uid="{C0409DDA-F01E-49A1-8400-9F2AC4826E17}"/>
    <cellStyle name="Normal 17 35 2 2" xfId="22079" xr:uid="{50158C20-E532-4499-B4E1-2802D47E47CC}"/>
    <cellStyle name="Normal 17 35 2 2 2" xfId="27635" xr:uid="{8D2C99A5-EF35-486F-B107-D943A68127E9}"/>
    <cellStyle name="Normal 17 35 2 2 3" xfId="33129" xr:uid="{DBEF322C-B562-45B8-BD1B-1FB5AAA9DC6F}"/>
    <cellStyle name="Normal 17 35 2 2 4" xfId="38613" xr:uid="{7AC7C689-33B1-46E1-BE59-DFE8BA3F3D8D}"/>
    <cellStyle name="Normal 17 35 2 3" xfId="24906" xr:uid="{7CBD80B8-6332-490E-AD04-2E41D610C43B}"/>
    <cellStyle name="Normal 17 35 2 4" xfId="30400" xr:uid="{6EBF23B6-908D-4EA7-A2A3-52E56CC9454C}"/>
    <cellStyle name="Normal 17 35 2 5" xfId="35884" xr:uid="{94777802-CCA3-4C04-87C5-4841BEA44503}"/>
    <cellStyle name="Normal 17 35 3" xfId="11755" xr:uid="{4265CC9A-B8C0-442C-88C1-EE5BBFDDBB04}"/>
    <cellStyle name="Normal 17 35 4" xfId="16990" xr:uid="{DFD8A657-D75E-4E40-A4D3-01AEEC3627AB}"/>
    <cellStyle name="Normal 17 35 5" xfId="19215" xr:uid="{9004BE3D-2349-41BF-99BD-B5686FA0B91E}"/>
    <cellStyle name="Normal 17 35 6" xfId="9469" xr:uid="{6148DE6E-1AD0-4DF3-86FA-1BD93C5A12EC}"/>
    <cellStyle name="Normal 17 35 6 2" xfId="20790" xr:uid="{FA8959B6-95D3-4700-A029-190AB55DF68D}"/>
    <cellStyle name="Normal 17 35 6 2 2" xfId="26346" xr:uid="{D312AEDE-9226-4CB8-B009-4ED750CE4185}"/>
    <cellStyle name="Normal 17 35 6 2 3" xfId="31840" xr:uid="{96E15BAE-0609-40EB-8731-A1F34691E8D4}"/>
    <cellStyle name="Normal 17 35 6 2 4" xfId="37324" xr:uid="{2D6CE071-A90B-41D5-B517-1309C6B5345A}"/>
    <cellStyle name="Normal 17 35 6 3" xfId="23617" xr:uid="{6358BB31-635F-482A-98C9-A5D562CF6C69}"/>
    <cellStyle name="Normal 17 35 6 4" xfId="29111" xr:uid="{8B29C5D3-9702-4F22-AEF3-1F23597B22FC}"/>
    <cellStyle name="Normal 17 35 6 5" xfId="34595" xr:uid="{A40F4B17-97DF-4AD6-AA86-B5D9051BF072}"/>
    <cellStyle name="Normal 17 36" xfId="6400" xr:uid="{6FB24192-1829-4C70-AA89-C5431D67CC6D}"/>
    <cellStyle name="Normal 17 36 2" xfId="14793" xr:uid="{41EAEA92-2FCC-415A-AA22-6AFBC8161C06}"/>
    <cellStyle name="Normal 17 36 2 2" xfId="22080" xr:uid="{3E6D05C8-D244-409C-8022-86069706AE1C}"/>
    <cellStyle name="Normal 17 36 2 2 2" xfId="27636" xr:uid="{3A71BF71-F43B-43B9-B30E-71DEA261846F}"/>
    <cellStyle name="Normal 17 36 2 2 3" xfId="33130" xr:uid="{26C5BDB2-07A7-4600-90EA-8C78DAE4AD55}"/>
    <cellStyle name="Normal 17 36 2 2 4" xfId="38614" xr:uid="{058DABBD-8252-421F-AF5F-3B3A02832E24}"/>
    <cellStyle name="Normal 17 36 2 3" xfId="24907" xr:uid="{7B3337DD-FCC0-4098-8ECF-865CB7E0153E}"/>
    <cellStyle name="Normal 17 36 2 4" xfId="30401" xr:uid="{ABCA108E-0AF2-48ED-9AEF-213726B14527}"/>
    <cellStyle name="Normal 17 36 2 5" xfId="35885" xr:uid="{AC2EC780-9186-4F38-A109-DF17CB2AF78A}"/>
    <cellStyle name="Normal 17 36 3" xfId="11756" xr:uid="{EDEF39C7-21C7-4D3D-AD31-656C0B87F6AC}"/>
    <cellStyle name="Normal 17 36 4" xfId="16991" xr:uid="{58C8B3D6-5645-4701-A681-9E8E35C45E8A}"/>
    <cellStyle name="Normal 17 36 5" xfId="19216" xr:uid="{C58EA3EF-929B-4EB4-8D12-1CDA41AD4D28}"/>
    <cellStyle name="Normal 17 36 6" xfId="9470" xr:uid="{E90BF97C-4F89-42F0-A1CF-463161990F0F}"/>
    <cellStyle name="Normal 17 36 6 2" xfId="20791" xr:uid="{70CE2497-2EFB-43D2-9167-F2A7441C7347}"/>
    <cellStyle name="Normal 17 36 6 2 2" xfId="26347" xr:uid="{8CA716DE-60EE-4036-9566-67D308214080}"/>
    <cellStyle name="Normal 17 36 6 2 3" xfId="31841" xr:uid="{9985223C-1204-4942-B788-86D33897E1AB}"/>
    <cellStyle name="Normal 17 36 6 2 4" xfId="37325" xr:uid="{D8291777-D041-487B-A847-B45F6BE5736C}"/>
    <cellStyle name="Normal 17 36 6 3" xfId="23618" xr:uid="{195E4AFE-D092-4DC0-83C6-A796E98664D6}"/>
    <cellStyle name="Normal 17 36 6 4" xfId="29112" xr:uid="{ED45370C-4F80-4F43-A7B8-4E258FA2DB4E}"/>
    <cellStyle name="Normal 17 36 6 5" xfId="34596" xr:uid="{5F28CFFD-7632-4730-96A1-3C2C422380E6}"/>
    <cellStyle name="Normal 17 37" xfId="7438" xr:uid="{74AE4C1E-1FBE-4D59-8509-F430F7FFACBD}"/>
    <cellStyle name="Normal 17 37 2" xfId="14794" xr:uid="{27DF1E18-9683-4F8B-9441-DE4BEE639C6E}"/>
    <cellStyle name="Normal 17 37 2 2" xfId="22081" xr:uid="{8AD3F46C-E2A6-4309-B84D-471D1B160596}"/>
    <cellStyle name="Normal 17 37 2 2 2" xfId="27637" xr:uid="{CC61F352-35F0-4004-8D33-72CBDE9A1336}"/>
    <cellStyle name="Normal 17 37 2 2 3" xfId="33131" xr:uid="{D1899880-D531-4174-82AA-2118ABAB1F96}"/>
    <cellStyle name="Normal 17 37 2 2 4" xfId="38615" xr:uid="{1D5B3D49-2247-485E-AE4B-09C5D447571A}"/>
    <cellStyle name="Normal 17 37 2 3" xfId="24908" xr:uid="{94AAD56E-571E-4D97-B92D-316BF04170AF}"/>
    <cellStyle name="Normal 17 37 2 4" xfId="30402" xr:uid="{0840ECEE-E9D5-4858-A4B4-0DCE72611ACB}"/>
    <cellStyle name="Normal 17 37 2 5" xfId="35886" xr:uid="{9F6D05D4-6959-4C0C-906F-A67911ABF562}"/>
    <cellStyle name="Normal 17 37 3" xfId="12695" xr:uid="{B8F8B51D-DDB7-4DA5-90C5-F0B6D664590E}"/>
    <cellStyle name="Normal 17 37 4" xfId="9471" xr:uid="{6C3CF54D-F2D2-4B1D-8538-DCE602D793E5}"/>
    <cellStyle name="Normal 17 37 4 2" xfId="20792" xr:uid="{0D1C91F8-49F7-480C-98D9-ED45E36F8BFC}"/>
    <cellStyle name="Normal 17 37 4 2 2" xfId="26348" xr:uid="{D63C3F13-190E-4FB6-9DD9-1683755866A7}"/>
    <cellStyle name="Normal 17 37 4 2 3" xfId="31842" xr:uid="{AAA61AF5-7A5E-4B17-A326-70CE1DEA76BE}"/>
    <cellStyle name="Normal 17 37 4 2 4" xfId="37326" xr:uid="{02CEAC49-504F-4E92-9BDD-7313E1250BCA}"/>
    <cellStyle name="Normal 17 37 4 3" xfId="23619" xr:uid="{C4BCC326-1C14-4032-B958-DA2D2B096DED}"/>
    <cellStyle name="Normal 17 37 4 4" xfId="29113" xr:uid="{AC86D28A-C57B-4D1A-8BC8-CF9B3841029B}"/>
    <cellStyle name="Normal 17 37 4 5" xfId="34597" xr:uid="{545C5A24-0D7B-4CB9-8413-82532257FAD7}"/>
    <cellStyle name="Normal 17 38" xfId="9472" xr:uid="{064F6B9F-BC38-40F5-9CC0-54AD7C8A6E0A}"/>
    <cellStyle name="Normal 17 38 2" xfId="20793" xr:uid="{D00A829C-771C-43D2-B13E-F1FB6B4CE002}"/>
    <cellStyle name="Normal 17 38 2 2" xfId="26349" xr:uid="{6A1AD711-6738-422B-BC9D-3ECBE47E435C}"/>
    <cellStyle name="Normal 17 38 2 3" xfId="31843" xr:uid="{DB024EF2-5EB5-442E-9BD4-4FED2914E856}"/>
    <cellStyle name="Normal 17 38 2 4" xfId="37327" xr:uid="{31EBC28D-1019-499E-9D4C-E5E9B03C19C4}"/>
    <cellStyle name="Normal 17 38 3" xfId="23620" xr:uid="{CCEB2742-D6D3-40DB-96DD-D5A28983D499}"/>
    <cellStyle name="Normal 17 38 4" xfId="29114" xr:uid="{A22329D1-2F7D-4F3A-8559-6FF444A5F1B0}"/>
    <cellStyle name="Normal 17 38 5" xfId="34598" xr:uid="{49E666E1-32C9-4D73-BEE4-C38D5F3AF5D5}"/>
    <cellStyle name="Normal 17 39" xfId="14762" xr:uid="{B39FFCFB-2553-42DA-9730-72C3DBA54903}"/>
    <cellStyle name="Normal 17 39 2" xfId="22049" xr:uid="{8B1BEDDD-5D53-4FE6-B447-597967F91CFC}"/>
    <cellStyle name="Normal 17 39 2 2" xfId="27605" xr:uid="{97FD1042-099A-4E41-9F66-D86F70BE5505}"/>
    <cellStyle name="Normal 17 39 2 3" xfId="33099" xr:uid="{5CFDA887-1782-4D02-8E12-EBBE7B564846}"/>
    <cellStyle name="Normal 17 39 2 4" xfId="38583" xr:uid="{26CB5678-CB91-4046-ACEF-C1B0FA70A519}"/>
    <cellStyle name="Normal 17 39 3" xfId="24876" xr:uid="{065D13BD-30FF-4964-8983-1A067D939158}"/>
    <cellStyle name="Normal 17 39 4" xfId="30370" xr:uid="{2C38D819-431A-4FE2-BF3E-FF6738BBFFDE}"/>
    <cellStyle name="Normal 17 39 5" xfId="35854" xr:uid="{9CBE2657-F6F1-41B4-977B-1CD776B0DEB9}"/>
    <cellStyle name="Normal 17 4" xfId="6401" xr:uid="{9C8D8395-701C-4597-B7E5-29E508F3EFEF}"/>
    <cellStyle name="Normal 17 4 2" xfId="14795" xr:uid="{4EA29C13-DC68-4897-BEB0-F4B5FABE1BC6}"/>
    <cellStyle name="Normal 17 4 2 2" xfId="22082" xr:uid="{68096AF5-E541-4CEC-BCDE-68662F2188C3}"/>
    <cellStyle name="Normal 17 4 2 2 2" xfId="27638" xr:uid="{97287BAA-5B8B-4ED8-8D0A-C26A7D26F3E2}"/>
    <cellStyle name="Normal 17 4 2 2 3" xfId="33132" xr:uid="{4A50A97D-EBA7-46F3-B904-29EE3FF5BF30}"/>
    <cellStyle name="Normal 17 4 2 2 4" xfId="38616" xr:uid="{63FC5289-1320-4A69-A4E2-2C93C80C1AF2}"/>
    <cellStyle name="Normal 17 4 2 3" xfId="24909" xr:uid="{3F994637-107E-413B-A910-CDB2EA66CEC1}"/>
    <cellStyle name="Normal 17 4 2 4" xfId="30403" xr:uid="{4DFBF259-7C85-4E82-B43A-AC2A9F08B129}"/>
    <cellStyle name="Normal 17 4 2 5" xfId="35887" xr:uid="{57291311-AEA5-495F-9818-9AC564E959F4}"/>
    <cellStyle name="Normal 17 4 3" xfId="11757" xr:uid="{2340FC8B-4D4D-445E-BA9B-BDA02A215DE1}"/>
    <cellStyle name="Normal 17 4 4" xfId="16992" xr:uid="{221EA4AB-7A7E-44F8-BB21-CBDE46A6C3EA}"/>
    <cellStyle name="Normal 17 4 5" xfId="19217" xr:uid="{79533CD3-8F08-4508-BC16-3A166FE8EE16}"/>
    <cellStyle name="Normal 17 4 6" xfId="9473" xr:uid="{49243A67-2108-42A6-B142-8433C5BC9F28}"/>
    <cellStyle name="Normal 17 4 6 2" xfId="20794" xr:uid="{346516BD-5250-4FFC-A343-FC2CD239AB0F}"/>
    <cellStyle name="Normal 17 4 6 2 2" xfId="26350" xr:uid="{C6BC153F-3588-4081-A6A5-5AA8F2BE4CE0}"/>
    <cellStyle name="Normal 17 4 6 2 3" xfId="31844" xr:uid="{68E7CD7D-5365-486B-A7FF-5BAB00872F15}"/>
    <cellStyle name="Normal 17 4 6 2 4" xfId="37328" xr:uid="{ED3BDF03-3CF2-4307-ACC3-9F6183737273}"/>
    <cellStyle name="Normal 17 4 6 3" xfId="23621" xr:uid="{0876CED4-5D4C-491E-B5C8-2176A65012A4}"/>
    <cellStyle name="Normal 17 4 6 4" xfId="29115" xr:uid="{931195B9-958F-4164-B1BC-6F05F207F439}"/>
    <cellStyle name="Normal 17 4 6 5" xfId="34599" xr:uid="{7B338A2C-3DDF-4AEA-B15E-B6F4F2483FD5}"/>
    <cellStyle name="Normal 17 40" xfId="11725" xr:uid="{29E57A67-6D36-4D13-BDF8-F7DBD6878CF1}"/>
    <cellStyle name="Normal 17 41" xfId="16960" xr:uid="{3182879E-68CE-46A8-B1F5-ACFBE271FB39}"/>
    <cellStyle name="Normal 17 42" xfId="19185" xr:uid="{9CA916A9-BBB3-4884-9544-48B3B750736F}"/>
    <cellStyle name="Normal 17 43" xfId="9439" xr:uid="{A6661394-E1EF-48E3-8D74-E061EC6D36C0}"/>
    <cellStyle name="Normal 17 43 2" xfId="20760" xr:uid="{53CCC994-6365-4F5D-BEDA-CF65F3D73302}"/>
    <cellStyle name="Normal 17 43 2 2" xfId="26316" xr:uid="{C4BE6F29-0A50-4777-97FE-FE36073CEDC0}"/>
    <cellStyle name="Normal 17 43 2 3" xfId="31810" xr:uid="{6F17470A-B7D4-48A6-A5EB-EEC4E0B46D46}"/>
    <cellStyle name="Normal 17 43 2 4" xfId="37294" xr:uid="{2990D787-4138-4AC0-9DAB-75A5D6A3DFCB}"/>
    <cellStyle name="Normal 17 43 3" xfId="23587" xr:uid="{F89C1B8A-6A28-4E81-B9B3-38E3E4659435}"/>
    <cellStyle name="Normal 17 43 4" xfId="29081" xr:uid="{6F09AA88-7182-401B-9637-8A1410A66BC7}"/>
    <cellStyle name="Normal 17 43 5" xfId="34565" xr:uid="{471A605D-39FA-41F2-86C0-22DD6FBE77A7}"/>
    <cellStyle name="Normal 17 44" xfId="6369" xr:uid="{D2AC1988-57F7-4B0C-921F-CB86D5D3BAB5}"/>
    <cellStyle name="Normal 17 5" xfId="6402" xr:uid="{7FD9A4B0-740E-4D13-86E5-35E353E7D679}"/>
    <cellStyle name="Normal 17 5 2" xfId="14796" xr:uid="{EA620DA6-A6CB-46D4-8DC5-C29AFB5CE26F}"/>
    <cellStyle name="Normal 17 5 2 2" xfId="22083" xr:uid="{E8D9315E-0CEB-4E4D-9D70-F105CDC010FA}"/>
    <cellStyle name="Normal 17 5 2 2 2" xfId="27639" xr:uid="{B975B6C8-FD86-46D7-957A-3E30EEC24F39}"/>
    <cellStyle name="Normal 17 5 2 2 3" xfId="33133" xr:uid="{EA94ACB5-DE06-491A-9AAD-910CE99CB75F}"/>
    <cellStyle name="Normal 17 5 2 2 4" xfId="38617" xr:uid="{0C18E9C9-DF12-4829-A1CE-E42A01E9209B}"/>
    <cellStyle name="Normal 17 5 2 3" xfId="24910" xr:uid="{A99CFD24-2235-4729-8A97-5B7185D71D5F}"/>
    <cellStyle name="Normal 17 5 2 4" xfId="30404" xr:uid="{F72EC464-3411-4B22-A12B-ED78786CD70F}"/>
    <cellStyle name="Normal 17 5 2 5" xfId="35888" xr:uid="{6F72BB44-E67D-445B-84FA-41BFDFFBCC3B}"/>
    <cellStyle name="Normal 17 5 3" xfId="11758" xr:uid="{27AF35F9-7733-4078-8F5E-AE247D88C7B9}"/>
    <cellStyle name="Normal 17 5 4" xfId="16993" xr:uid="{D3080B9B-F30E-4320-96DF-3F14111EA0FF}"/>
    <cellStyle name="Normal 17 5 5" xfId="19218" xr:uid="{B40F8C11-15FE-4C7E-A6E2-F3C4E2F846CF}"/>
    <cellStyle name="Normal 17 5 6" xfId="9474" xr:uid="{264E9503-1E57-410B-B3BC-65BB321F3B7C}"/>
    <cellStyle name="Normal 17 5 6 2" xfId="20795" xr:uid="{8907CA78-8150-49EF-8371-32FFD811E4B9}"/>
    <cellStyle name="Normal 17 5 6 2 2" xfId="26351" xr:uid="{F9C173FE-526E-402B-94DD-7BC9A8400C69}"/>
    <cellStyle name="Normal 17 5 6 2 3" xfId="31845" xr:uid="{E48971F9-1C67-49C9-B442-D794CAF1824F}"/>
    <cellStyle name="Normal 17 5 6 2 4" xfId="37329" xr:uid="{D1CE6A55-C7F2-4BC1-944C-7D0F51B1B503}"/>
    <cellStyle name="Normal 17 5 6 3" xfId="23622" xr:uid="{009182F8-A395-4924-977C-93496AA67C7E}"/>
    <cellStyle name="Normal 17 5 6 4" xfId="29116" xr:uid="{3D69345D-1871-4A1D-B7A1-4F3804348E79}"/>
    <cellStyle name="Normal 17 5 6 5" xfId="34600" xr:uid="{C5E39DD6-8A0C-4D29-AF0F-BCCA5F5C3D5F}"/>
    <cellStyle name="Normal 17 6" xfId="6403" xr:uid="{3A0313E4-C053-4197-8508-30652D8A66D3}"/>
    <cellStyle name="Normal 17 6 2" xfId="14797" xr:uid="{FA05D679-567A-4CEF-87A6-C183524D0DB3}"/>
    <cellStyle name="Normal 17 6 2 2" xfId="22084" xr:uid="{343B4491-8113-41EF-8ABE-47DCD1789D8E}"/>
    <cellStyle name="Normal 17 6 2 2 2" xfId="27640" xr:uid="{4D3AB48B-35A1-40C4-95E5-729F7699B2F5}"/>
    <cellStyle name="Normal 17 6 2 2 3" xfId="33134" xr:uid="{BACDF463-DD6E-42BD-8AFD-04D385A57178}"/>
    <cellStyle name="Normal 17 6 2 2 4" xfId="38618" xr:uid="{D392F78E-85BE-4891-AF46-850D629AA5ED}"/>
    <cellStyle name="Normal 17 6 2 3" xfId="24911" xr:uid="{C2152CE3-6053-46D7-B39E-A27B1A8857FC}"/>
    <cellStyle name="Normal 17 6 2 4" xfId="30405" xr:uid="{7CECFEAA-EA1B-41F8-A90D-A4D01AD7009C}"/>
    <cellStyle name="Normal 17 6 2 5" xfId="35889" xr:uid="{587684B3-A6A8-4CE7-A535-F822E2BE9098}"/>
    <cellStyle name="Normal 17 6 3" xfId="11759" xr:uid="{A3D2C5CA-7ABE-4902-BD99-13CCAF97CFC6}"/>
    <cellStyle name="Normal 17 6 4" xfId="16994" xr:uid="{37672DCB-89C2-471E-92BA-0F7020FF46FF}"/>
    <cellStyle name="Normal 17 6 5" xfId="19219" xr:uid="{D15F7930-C0C1-488D-97DF-A7AEB8F7883E}"/>
    <cellStyle name="Normal 17 6 6" xfId="9475" xr:uid="{431C7638-5BE8-4FC5-BC2C-343862093B84}"/>
    <cellStyle name="Normal 17 6 6 2" xfId="20796" xr:uid="{2A3DE37F-BE5A-47A3-81E9-7333D63738C0}"/>
    <cellStyle name="Normal 17 6 6 2 2" xfId="26352" xr:uid="{D4D7D106-0E32-4AD3-A51C-4DD042ABBDD7}"/>
    <cellStyle name="Normal 17 6 6 2 3" xfId="31846" xr:uid="{80AC369B-7DEA-4791-BCFE-417EE85C7A2F}"/>
    <cellStyle name="Normal 17 6 6 2 4" xfId="37330" xr:uid="{C97B72E8-B278-4725-8E45-C05375D02B05}"/>
    <cellStyle name="Normal 17 6 6 3" xfId="23623" xr:uid="{D9378F75-CA15-4966-8F8F-9A4075AC5EB5}"/>
    <cellStyle name="Normal 17 6 6 4" xfId="29117" xr:uid="{637FF647-366D-4759-9FB8-3AD5FC5A7B01}"/>
    <cellStyle name="Normal 17 6 6 5" xfId="34601" xr:uid="{94B7E0CC-5B45-4F50-885C-12EDB6DCBC2D}"/>
    <cellStyle name="Normal 17 7" xfId="6404" xr:uid="{B0AAE40C-6365-408C-959E-64776F054633}"/>
    <cellStyle name="Normal 17 7 2" xfId="14798" xr:uid="{64CCDDAD-B466-42B5-819B-CBBD80D1D694}"/>
    <cellStyle name="Normal 17 7 2 2" xfId="22085" xr:uid="{D57D0C19-642A-4BF5-9ADD-C155F67DE65A}"/>
    <cellStyle name="Normal 17 7 2 2 2" xfId="27641" xr:uid="{5C42702D-AD6B-488B-BE1F-4F6DB5695A7C}"/>
    <cellStyle name="Normal 17 7 2 2 3" xfId="33135" xr:uid="{6D22BC9D-AEBF-4745-8529-60D6ADE666F4}"/>
    <cellStyle name="Normal 17 7 2 2 4" xfId="38619" xr:uid="{AD936A1F-C614-448A-B43A-8BFFFC3972FD}"/>
    <cellStyle name="Normal 17 7 2 3" xfId="24912" xr:uid="{E920C497-8FAB-4C84-9F5D-8533054044A1}"/>
    <cellStyle name="Normal 17 7 2 4" xfId="30406" xr:uid="{A0F914BD-2087-4F2E-9D56-482A249FC192}"/>
    <cellStyle name="Normal 17 7 2 5" xfId="35890" xr:uid="{F79032D4-6BEC-4A3F-96F1-702592C37E4F}"/>
    <cellStyle name="Normal 17 7 3" xfId="11760" xr:uid="{50AB233F-9737-4B29-A564-4A017995902E}"/>
    <cellStyle name="Normal 17 7 4" xfId="16995" xr:uid="{337D5D57-3570-426F-9541-3BDDE357D257}"/>
    <cellStyle name="Normal 17 7 5" xfId="19220" xr:uid="{C0B6F132-ADC4-4D36-B8FF-2A88489D602C}"/>
    <cellStyle name="Normal 17 7 6" xfId="9476" xr:uid="{8D315725-E1D7-4DAD-BBF9-DFF125F01625}"/>
    <cellStyle name="Normal 17 7 6 2" xfId="20797" xr:uid="{F5BC7DD0-E7FB-4B6B-9894-C527275B89EB}"/>
    <cellStyle name="Normal 17 7 6 2 2" xfId="26353" xr:uid="{D2BCE678-8C60-4E36-B21B-92985299D8B9}"/>
    <cellStyle name="Normal 17 7 6 2 3" xfId="31847" xr:uid="{9A083B6E-D5D4-4155-87CD-998732BEB450}"/>
    <cellStyle name="Normal 17 7 6 2 4" xfId="37331" xr:uid="{7AC4BC74-AE02-4505-B923-16B2E09F896E}"/>
    <cellStyle name="Normal 17 7 6 3" xfId="23624" xr:uid="{2CCF2E39-BFB0-452A-93D9-28872E747F86}"/>
    <cellStyle name="Normal 17 7 6 4" xfId="29118" xr:uid="{9F998B2B-65D1-4D90-901C-D95FA530B0F6}"/>
    <cellStyle name="Normal 17 7 6 5" xfId="34602" xr:uid="{028D4E74-D419-4D78-AE4B-A466884167DE}"/>
    <cellStyle name="Normal 17 8" xfId="6405" xr:uid="{F96D3970-B371-4381-B23B-2E6366B1EA2F}"/>
    <cellStyle name="Normal 17 8 2" xfId="14799" xr:uid="{A7148A50-53ED-4340-A514-DB8ECB17B7C8}"/>
    <cellStyle name="Normal 17 8 2 2" xfId="22086" xr:uid="{A9B9FFB2-E42A-4A32-89F7-BD67AECC6DAC}"/>
    <cellStyle name="Normal 17 8 2 2 2" xfId="27642" xr:uid="{6E5AB8D5-FF41-43F3-90BC-BB165F6D1794}"/>
    <cellStyle name="Normal 17 8 2 2 3" xfId="33136" xr:uid="{3E21806E-E62C-48E7-9A5B-B956BEDD8E77}"/>
    <cellStyle name="Normal 17 8 2 2 4" xfId="38620" xr:uid="{46539270-C186-4F65-831A-702C648AEA22}"/>
    <cellStyle name="Normal 17 8 2 3" xfId="24913" xr:uid="{A5DA0032-35EF-45B8-B1D6-2AF502C1C6CF}"/>
    <cellStyle name="Normal 17 8 2 4" xfId="30407" xr:uid="{EE0D3CE5-EBB8-4F4E-AF77-549B53D27496}"/>
    <cellStyle name="Normal 17 8 2 5" xfId="35891" xr:uid="{40B9F39F-4F9A-49BC-9E27-42D46FC596C4}"/>
    <cellStyle name="Normal 17 8 3" xfId="11761" xr:uid="{18955714-A516-4464-A7C5-77E9FCEBC52C}"/>
    <cellStyle name="Normal 17 8 4" xfId="16996" xr:uid="{8EAF5812-3145-4899-B73E-670091CA5DE8}"/>
    <cellStyle name="Normal 17 8 5" xfId="19221" xr:uid="{D2F410EA-5836-49EF-ABE6-D0126B0E2FF6}"/>
    <cellStyle name="Normal 17 8 6" xfId="9477" xr:uid="{43CDF697-2143-4124-890F-2BB631FBF5CD}"/>
    <cellStyle name="Normal 17 8 6 2" xfId="20798" xr:uid="{B4A44483-8CFA-440B-BB3D-24990132C747}"/>
    <cellStyle name="Normal 17 8 6 2 2" xfId="26354" xr:uid="{ED256ADD-2047-4C98-BE1B-37EB82CF4DE8}"/>
    <cellStyle name="Normal 17 8 6 2 3" xfId="31848" xr:uid="{C35D072D-1D32-4509-85F1-E35AC59303F0}"/>
    <cellStyle name="Normal 17 8 6 2 4" xfId="37332" xr:uid="{35DBA6C0-827C-4E79-BEBA-7AF89918191E}"/>
    <cellStyle name="Normal 17 8 6 3" xfId="23625" xr:uid="{9DC0B6F4-18BD-4C4A-A7D1-3838FD8EC00E}"/>
    <cellStyle name="Normal 17 8 6 4" xfId="29119" xr:uid="{5494DB62-AB07-4116-A221-786F8E872B7F}"/>
    <cellStyle name="Normal 17 8 6 5" xfId="34603" xr:uid="{49543862-A791-46F5-989A-6F6E2495EC96}"/>
    <cellStyle name="Normal 17 9" xfId="6406" xr:uid="{18F354C9-B200-4717-A79D-A21CB71719B3}"/>
    <cellStyle name="Normal 17 9 2" xfId="14800" xr:uid="{A4C29BEF-3CDD-419F-B184-6DD4D250933E}"/>
    <cellStyle name="Normal 17 9 2 2" xfId="22087" xr:uid="{784CB7D1-AAD3-4C12-BAEE-C9C5DBA77CA3}"/>
    <cellStyle name="Normal 17 9 2 2 2" xfId="27643" xr:uid="{8CEF6DDE-8555-41AF-8591-BA7B7AC72F28}"/>
    <cellStyle name="Normal 17 9 2 2 3" xfId="33137" xr:uid="{850D562D-1CC5-40CB-8D24-07C87E86A578}"/>
    <cellStyle name="Normal 17 9 2 2 4" xfId="38621" xr:uid="{30EF98D9-35A6-4F1A-AD92-44FBEDF64B0D}"/>
    <cellStyle name="Normal 17 9 2 3" xfId="24914" xr:uid="{CDC14623-999A-4463-8C74-91952CE47D1E}"/>
    <cellStyle name="Normal 17 9 2 4" xfId="30408" xr:uid="{2C4DC8CE-78AA-4F7C-940D-DB730AE14922}"/>
    <cellStyle name="Normal 17 9 2 5" xfId="35892" xr:uid="{09681357-CBF7-4E58-9D1A-834F06FC157A}"/>
    <cellStyle name="Normal 17 9 3" xfId="11762" xr:uid="{F049F693-7AEE-44B0-B796-538E5F1BBBB5}"/>
    <cellStyle name="Normal 17 9 4" xfId="16997" xr:uid="{33498449-9917-4D74-9080-ABE881145D16}"/>
    <cellStyle name="Normal 17 9 5" xfId="19222" xr:uid="{463F8CB5-2B05-41F4-9669-851242DC747E}"/>
    <cellStyle name="Normal 17 9 6" xfId="9478" xr:uid="{9AE460B0-5335-4B45-8B22-626311CDF8F6}"/>
    <cellStyle name="Normal 17 9 6 2" xfId="20799" xr:uid="{CCEC0B9F-C750-4AB8-A5FE-52E5E44E9DC7}"/>
    <cellStyle name="Normal 17 9 6 2 2" xfId="26355" xr:uid="{10CD60F5-00ED-4884-BCD7-F4AE03D2B9A4}"/>
    <cellStyle name="Normal 17 9 6 2 3" xfId="31849" xr:uid="{8DD5DEE3-53E9-4F42-8779-F6068152062A}"/>
    <cellStyle name="Normal 17 9 6 2 4" xfId="37333" xr:uid="{024A5588-248D-47D8-BCB8-B5B8F094690D}"/>
    <cellStyle name="Normal 17 9 6 3" xfId="23626" xr:uid="{B0D359E5-D9D4-458C-BE4F-D0B13DFCF270}"/>
    <cellStyle name="Normal 17 9 6 4" xfId="29120" xr:uid="{79DE2018-76ED-46A4-A69F-A433F8A1C219}"/>
    <cellStyle name="Normal 17 9 6 5" xfId="34604" xr:uid="{0042BFC4-6BF8-44B9-9489-5E19FE6BA1A3}"/>
    <cellStyle name="Normal 170" xfId="39632" xr:uid="{7765FB4A-5B47-44D7-8F8B-0358134D02D7}"/>
    <cellStyle name="Normal 171" xfId="39633" xr:uid="{77741265-7E1B-4A02-A7B3-AF905E40B146}"/>
    <cellStyle name="Normal 172" xfId="39634" xr:uid="{67E4CD34-8F2A-49A3-B6BB-41377D655A87}"/>
    <cellStyle name="Normal 173" xfId="39635" xr:uid="{8CC7E059-09CB-4052-9248-E266953D2FEB}"/>
    <cellStyle name="Normal 174" xfId="39636" xr:uid="{68C13D7F-7CD8-42F6-89B3-622C9A8CEAC3}"/>
    <cellStyle name="Normal 175" xfId="39637" xr:uid="{0D3E486A-8CEB-4913-926E-FDC8BBBD7A39}"/>
    <cellStyle name="Normal 176" xfId="39638" xr:uid="{7472FB8B-510D-444C-AFC0-E7F0AA91ABC8}"/>
    <cellStyle name="Normal 177" xfId="39639" xr:uid="{E1C79915-F200-486F-9ADC-AAD32E66984C}"/>
    <cellStyle name="Normal 178" xfId="39640" xr:uid="{BCFB0E70-972E-41B9-9EC2-DC57B80A75A3}"/>
    <cellStyle name="Normal 179" xfId="39641" xr:uid="{189B079A-4927-46C6-AE6A-5F52DB62DBF5}"/>
    <cellStyle name="Normal 18" xfId="6407" xr:uid="{7B89189F-EBD1-43C4-AD06-C9E19C35D138}"/>
    <cellStyle name="Normal 18 10" xfId="11763" xr:uid="{65AB1715-01C9-4BF3-A5F6-777E6D7BA30F}"/>
    <cellStyle name="Normal 18 11" xfId="16998" xr:uid="{CE595474-6EFD-4FC1-AEDE-7A2B67A282FF}"/>
    <cellStyle name="Normal 18 12" xfId="19223" xr:uid="{DFDD561F-858B-410B-A395-8D3C6768932B}"/>
    <cellStyle name="Normal 18 13" xfId="9479" xr:uid="{16ED1A6E-44AF-43CA-8AA1-144344D634AE}"/>
    <cellStyle name="Normal 18 13 2" xfId="20800" xr:uid="{B82D971E-7689-4894-B928-12289D077B53}"/>
    <cellStyle name="Normal 18 13 2 2" xfId="26356" xr:uid="{CEDAF97E-F2AB-40EA-86AB-063A8063C0BC}"/>
    <cellStyle name="Normal 18 13 2 3" xfId="31850" xr:uid="{0C64F898-85F2-4845-9E22-46E4705A7583}"/>
    <cellStyle name="Normal 18 13 2 4" xfId="37334" xr:uid="{9CA55FB0-AF8D-49C3-8FFD-14320E94A74B}"/>
    <cellStyle name="Normal 18 13 3" xfId="23627" xr:uid="{E7D0449E-7707-4D8A-B47B-42F23B83668F}"/>
    <cellStyle name="Normal 18 13 4" xfId="29121" xr:uid="{E46ED93E-A2DA-4FE7-9D3E-78E49D552C2A}"/>
    <cellStyle name="Normal 18 13 5" xfId="34605" xr:uid="{233A7A46-7333-483E-9267-D3C8B37B449C}"/>
    <cellStyle name="Normal 18 2" xfId="6408" xr:uid="{3C5BD3F6-CB43-458E-AFC7-3BEDC6D8797D}"/>
    <cellStyle name="Normal 18 2 2" xfId="14802" xr:uid="{DA2BFE19-602C-40A6-8197-F77AF521CC18}"/>
    <cellStyle name="Normal 18 2 2 2" xfId="22089" xr:uid="{8D9B402C-54A8-4E50-8A6F-9DF87D5FC00D}"/>
    <cellStyle name="Normal 18 2 2 2 2" xfId="27645" xr:uid="{98F8161C-6066-4A5E-A55D-285C824833C0}"/>
    <cellStyle name="Normal 18 2 2 2 3" xfId="33139" xr:uid="{69495A96-C3CC-48D1-B32B-731D5FAF0A6B}"/>
    <cellStyle name="Normal 18 2 2 2 4" xfId="38623" xr:uid="{7F9B38C5-CE2E-49CC-9705-318B5BD97871}"/>
    <cellStyle name="Normal 18 2 2 3" xfId="24916" xr:uid="{65BC430D-6549-4FED-8209-43F07B099A05}"/>
    <cellStyle name="Normal 18 2 2 4" xfId="30410" xr:uid="{F6E874FA-1057-467E-A114-9C03C55D993B}"/>
    <cellStyle name="Normal 18 2 2 5" xfId="35894" xr:uid="{0AC40C22-1FD9-4D57-A903-82B8E0622F47}"/>
    <cellStyle name="Normal 18 2 3" xfId="11764" xr:uid="{75E86DE3-3D9B-44FD-AD3F-A956509DBF2C}"/>
    <cellStyle name="Normal 18 2 4" xfId="16999" xr:uid="{2F5874E2-74C3-4D5F-BE94-CD321A32F5F5}"/>
    <cellStyle name="Normal 18 2 5" xfId="19224" xr:uid="{8F4FAC50-1979-4AAF-B5AD-9AEDE5F36368}"/>
    <cellStyle name="Normal 18 2 6" xfId="9480" xr:uid="{F813CFD1-04D2-47DE-A105-47FEF8664CFE}"/>
    <cellStyle name="Normal 18 2 6 2" xfId="20801" xr:uid="{858409A4-4D02-4E7D-AB2C-D27030975A57}"/>
    <cellStyle name="Normal 18 2 6 2 2" xfId="26357" xr:uid="{5987919F-E84D-478E-8201-60E25FA79EE4}"/>
    <cellStyle name="Normal 18 2 6 2 3" xfId="31851" xr:uid="{1ECE3E9C-A632-498D-B355-3D0606D8C168}"/>
    <cellStyle name="Normal 18 2 6 2 4" xfId="37335" xr:uid="{82696636-D56C-43FC-B435-0C8C4691A524}"/>
    <cellStyle name="Normal 18 2 6 3" xfId="23628" xr:uid="{693E5A72-521A-4C70-A769-BAF081055ACC}"/>
    <cellStyle name="Normal 18 2 6 4" xfId="29122" xr:uid="{47E8625A-7378-49A6-A972-203F6D7B5EB1}"/>
    <cellStyle name="Normal 18 2 6 5" xfId="34606" xr:uid="{87F80EB8-C5F6-42F1-97DE-36799576123B}"/>
    <cellStyle name="Normal 18 3" xfId="6409" xr:uid="{5D1C016D-D40C-4688-8D7E-E8C86B27FDDE}"/>
    <cellStyle name="Normal 18 3 2" xfId="6410" xr:uid="{D34DDD0D-0AD1-43B9-AFBA-AAC4354F3023}"/>
    <cellStyle name="Normal 18 3 2 2" xfId="14804" xr:uid="{36A80BB5-EEFD-44CA-897F-1F951A18A009}"/>
    <cellStyle name="Normal 18 3 2 2 2" xfId="22091" xr:uid="{66D56ADD-FFEA-4A4E-9506-0CA8664832AF}"/>
    <cellStyle name="Normal 18 3 2 2 2 2" xfId="27647" xr:uid="{E92CE4C8-6D4E-4A92-A6E7-D5256481C226}"/>
    <cellStyle name="Normal 18 3 2 2 2 3" xfId="33141" xr:uid="{C8B8EEFC-30F3-47AE-A1CA-EF506547681B}"/>
    <cellStyle name="Normal 18 3 2 2 2 4" xfId="38625" xr:uid="{6ACACCFC-E25E-46A9-A716-958A72769F1A}"/>
    <cellStyle name="Normal 18 3 2 2 3" xfId="24918" xr:uid="{E59ACE7B-FCF5-4409-87CA-2B9F436B9023}"/>
    <cellStyle name="Normal 18 3 2 2 4" xfId="30412" xr:uid="{0F01D2FE-48B4-4F37-B2F3-42E797723AB4}"/>
    <cellStyle name="Normal 18 3 2 2 5" xfId="35896" xr:uid="{EECDAE56-6404-4167-B0D7-5955A8DCD6A0}"/>
    <cellStyle name="Normal 18 3 2 3" xfId="11766" xr:uid="{03CBFC14-9043-4533-BD3C-AA9DB2DDA391}"/>
    <cellStyle name="Normal 18 3 2 4" xfId="17001" xr:uid="{97576F90-F30E-4D83-83E9-8531BCA0A0D3}"/>
    <cellStyle name="Normal 18 3 2 5" xfId="19226" xr:uid="{5D4B7328-EB86-4459-9F28-8416AA7C4703}"/>
    <cellStyle name="Normal 18 3 2 6" xfId="9482" xr:uid="{5A4A9B6F-E13C-4EAD-A2FE-EA9730A99E14}"/>
    <cellStyle name="Normal 18 3 2 6 2" xfId="20803" xr:uid="{019FC864-7FFE-4607-AA1D-C8266E560D11}"/>
    <cellStyle name="Normal 18 3 2 6 2 2" xfId="26359" xr:uid="{BC319B90-F774-47FD-81C3-D4C7BE8AF819}"/>
    <cellStyle name="Normal 18 3 2 6 2 3" xfId="31853" xr:uid="{9B46D5F4-C654-43B2-B664-BFCDB2191234}"/>
    <cellStyle name="Normal 18 3 2 6 2 4" xfId="37337" xr:uid="{B0DA1384-1E80-4D1D-974B-D20291D4C4A2}"/>
    <cellStyle name="Normal 18 3 2 6 3" xfId="23630" xr:uid="{9BF87999-0407-429E-B9E1-33912870BFEE}"/>
    <cellStyle name="Normal 18 3 2 6 4" xfId="29124" xr:uid="{69C39ABE-ED2C-47C1-A39E-29EB8F527D04}"/>
    <cellStyle name="Normal 18 3 2 6 5" xfId="34608" xr:uid="{87B3FA90-8A15-4412-97BA-99249268E849}"/>
    <cellStyle name="Normal 18 3 3" xfId="6411" xr:uid="{2A28E614-F32E-4723-A2FC-AE8804326B88}"/>
    <cellStyle name="Normal 18 3 3 2" xfId="14805" xr:uid="{5328B12D-1D76-4537-A6A5-B13BA920B580}"/>
    <cellStyle name="Normal 18 3 3 2 2" xfId="22092" xr:uid="{6B1CDFF0-0D9E-4AB3-9D37-164AEF88789C}"/>
    <cellStyle name="Normal 18 3 3 2 2 2" xfId="27648" xr:uid="{6FA45DB2-BBE7-4140-9FD0-A1D2D04D8FA9}"/>
    <cellStyle name="Normal 18 3 3 2 2 3" xfId="33142" xr:uid="{8EFEAC75-8CE5-4A1C-9C06-3FCD58F3CAEC}"/>
    <cellStyle name="Normal 18 3 3 2 2 4" xfId="38626" xr:uid="{551E2E8A-AA30-4D50-BD33-519FAAC39A79}"/>
    <cellStyle name="Normal 18 3 3 2 3" xfId="24919" xr:uid="{972B9CD9-D30C-489B-AA52-A53F3548B2D2}"/>
    <cellStyle name="Normal 18 3 3 2 4" xfId="30413" xr:uid="{3CF8891B-4955-4543-A187-B04B8CC9EC3F}"/>
    <cellStyle name="Normal 18 3 3 2 5" xfId="35897" xr:uid="{B5BE45AA-582A-4741-9788-DBB130FCCC5F}"/>
    <cellStyle name="Normal 18 3 3 3" xfId="11767" xr:uid="{8D7EEAC0-8FCA-4494-9E03-672C1A87D684}"/>
    <cellStyle name="Normal 18 3 3 4" xfId="17002" xr:uid="{17C04905-458C-4C71-91C4-E20AED546D7E}"/>
    <cellStyle name="Normal 18 3 3 5" xfId="19227" xr:uid="{60B8B604-05BA-4B12-91D0-A1506D227DD1}"/>
    <cellStyle name="Normal 18 3 3 6" xfId="9483" xr:uid="{34DF7884-035B-418D-A316-170EE852C139}"/>
    <cellStyle name="Normal 18 3 3 6 2" xfId="20804" xr:uid="{B791C288-695C-49A8-AC88-7FC120365D44}"/>
    <cellStyle name="Normal 18 3 3 6 2 2" xfId="26360" xr:uid="{03966CA0-E8A8-486C-ACBE-B2BB71C50513}"/>
    <cellStyle name="Normal 18 3 3 6 2 3" xfId="31854" xr:uid="{EA226FD0-39A7-4035-89C8-2F494504AC5B}"/>
    <cellStyle name="Normal 18 3 3 6 2 4" xfId="37338" xr:uid="{A951B83F-4EE8-4316-955B-B1ADCF6E4332}"/>
    <cellStyle name="Normal 18 3 3 6 3" xfId="23631" xr:uid="{7C1859A1-FA84-4B7D-A655-513E5D487A15}"/>
    <cellStyle name="Normal 18 3 3 6 4" xfId="29125" xr:uid="{6F64C118-31A3-49F1-957E-B8BDF3C6ED4F}"/>
    <cellStyle name="Normal 18 3 3 6 5" xfId="34609" xr:uid="{31CB9F5D-2D69-4F32-AE4E-490D4A376053}"/>
    <cellStyle name="Normal 18 3 4" xfId="6412" xr:uid="{FB3553E0-B38F-4368-A5F1-4860044C1F65}"/>
    <cellStyle name="Normal 18 3 4 2" xfId="14806" xr:uid="{3675752B-195A-4E0B-AB04-A30E76C12CD1}"/>
    <cellStyle name="Normal 18 3 4 2 2" xfId="22093" xr:uid="{934710CB-79E5-425D-AD69-DC43A75CB21A}"/>
    <cellStyle name="Normal 18 3 4 2 2 2" xfId="27649" xr:uid="{1B38AD4B-B94D-42CF-A715-2B953448FE4B}"/>
    <cellStyle name="Normal 18 3 4 2 2 3" xfId="33143" xr:uid="{907015E4-1DCF-495E-B3A9-55B858C091CB}"/>
    <cellStyle name="Normal 18 3 4 2 2 4" xfId="38627" xr:uid="{567434B9-494F-46E8-A80E-8FD20E361B34}"/>
    <cellStyle name="Normal 18 3 4 2 3" xfId="24920" xr:uid="{41F7A24A-30D9-4FA0-BB26-BEB37CD565C7}"/>
    <cellStyle name="Normal 18 3 4 2 4" xfId="30414" xr:uid="{566B528F-C548-4794-B5B6-AEE1AC36732C}"/>
    <cellStyle name="Normal 18 3 4 2 5" xfId="35898" xr:uid="{C82C00D5-EAD6-4569-8B81-D0901DC3698E}"/>
    <cellStyle name="Normal 18 3 4 3" xfId="11768" xr:uid="{9260618E-1DDF-4A90-8C27-BFEEAF064819}"/>
    <cellStyle name="Normal 18 3 4 4" xfId="17003" xr:uid="{2575CAEE-EF05-42F2-95B7-36DBF2B741FC}"/>
    <cellStyle name="Normal 18 3 4 5" xfId="19228" xr:uid="{5F318092-C490-4191-A890-D97B1B4FC122}"/>
    <cellStyle name="Normal 18 3 4 6" xfId="9484" xr:uid="{A9CE5700-2A03-424F-BE7F-C739224B9DA8}"/>
    <cellStyle name="Normal 18 3 4 6 2" xfId="20805" xr:uid="{695DD73F-B9EA-4725-98A2-FA7FC49866D5}"/>
    <cellStyle name="Normal 18 3 4 6 2 2" xfId="26361" xr:uid="{CD42DCA7-CAA4-4E58-B55B-EE42B43F87A5}"/>
    <cellStyle name="Normal 18 3 4 6 2 3" xfId="31855" xr:uid="{C29EF51A-D939-46BD-9023-2B8A95D88879}"/>
    <cellStyle name="Normal 18 3 4 6 2 4" xfId="37339" xr:uid="{994E3F47-616A-4475-B317-072F0DC78949}"/>
    <cellStyle name="Normal 18 3 4 6 3" xfId="23632" xr:uid="{268F5355-A062-49A6-A42A-C21E590035C3}"/>
    <cellStyle name="Normal 18 3 4 6 4" xfId="29126" xr:uid="{4BC007CA-E3F6-4A5A-A1A6-7941C8BFC6E2}"/>
    <cellStyle name="Normal 18 3 4 6 5" xfId="34610" xr:uid="{14B4F775-287F-4A95-8C4F-4AA0DEE5BC21}"/>
    <cellStyle name="Normal 18 3 5" xfId="14803" xr:uid="{94F511C2-107D-4510-BE30-4F97338539FF}"/>
    <cellStyle name="Normal 18 3 5 2" xfId="22090" xr:uid="{6B4E83C3-BD80-4A5E-A7DA-9C2CD4C5D4E7}"/>
    <cellStyle name="Normal 18 3 5 2 2" xfId="27646" xr:uid="{80918724-37AE-4BF6-947A-176F8AF79997}"/>
    <cellStyle name="Normal 18 3 5 2 3" xfId="33140" xr:uid="{6273823C-F3D7-493E-8E6F-92ADE038244E}"/>
    <cellStyle name="Normal 18 3 5 2 4" xfId="38624" xr:uid="{31CE6771-64BE-4C73-8175-C8939638C293}"/>
    <cellStyle name="Normal 18 3 5 3" xfId="24917" xr:uid="{44A9611A-BCD9-42E9-9E7D-C4D88331553D}"/>
    <cellStyle name="Normal 18 3 5 4" xfId="30411" xr:uid="{3E04D0E5-F717-45FF-840D-E57EDB37587B}"/>
    <cellStyle name="Normal 18 3 5 5" xfId="35895" xr:uid="{1E46A54D-3295-4756-943D-B5603FCA7629}"/>
    <cellStyle name="Normal 18 3 6" xfId="11765" xr:uid="{6D9B46AC-3F4F-40E1-9DFB-6B80725C4920}"/>
    <cellStyle name="Normal 18 3 7" xfId="17000" xr:uid="{B66FF95B-511C-4B72-943C-F01DF322B4F6}"/>
    <cellStyle name="Normal 18 3 8" xfId="19225" xr:uid="{D608D1DC-17A5-4BA8-83D8-C21E0BBD4407}"/>
    <cellStyle name="Normal 18 3 9" xfId="9481" xr:uid="{A7CEEF07-EFE8-47A0-A7BE-724FE990563B}"/>
    <cellStyle name="Normal 18 3 9 2" xfId="20802" xr:uid="{E651FE9B-F98F-41A2-8BF9-27345C0984A0}"/>
    <cellStyle name="Normal 18 3 9 2 2" xfId="26358" xr:uid="{F573FFDC-0508-494C-83B4-38494E117688}"/>
    <cellStyle name="Normal 18 3 9 2 3" xfId="31852" xr:uid="{106A5B05-E474-43A8-AD7F-68315B948BD9}"/>
    <cellStyle name="Normal 18 3 9 2 4" xfId="37336" xr:uid="{54B9317E-CC29-42FF-8BED-8327D50A80D5}"/>
    <cellStyle name="Normal 18 3 9 3" xfId="23629" xr:uid="{057A1C98-E6EF-498B-B798-5682A1C3F6B6}"/>
    <cellStyle name="Normal 18 3 9 4" xfId="29123" xr:uid="{7BAA4779-28D6-4677-A843-895FD6E428E2}"/>
    <cellStyle name="Normal 18 3 9 5" xfId="34607" xr:uid="{C943764C-2156-4FCC-A0FA-09EE1C324CB3}"/>
    <cellStyle name="Normal 18 4" xfId="6413" xr:uid="{EFF81E05-A3CB-42A2-A315-DDA9019D3ED1}"/>
    <cellStyle name="Normal 18 4 2" xfId="6414" xr:uid="{0F0D3E55-4536-41A4-9181-EA6FC6132EDB}"/>
    <cellStyle name="Normal 18 4 2 2" xfId="14808" xr:uid="{9F21AB02-0351-44DC-8F8E-0B16F9BECAB2}"/>
    <cellStyle name="Normal 18 4 2 2 2" xfId="22095" xr:uid="{56BC5ED6-B76B-4353-A4C5-4F2FFA28A066}"/>
    <cellStyle name="Normal 18 4 2 2 2 2" xfId="27651" xr:uid="{353731D9-45DA-49A0-87C8-F94F1DFCCD4D}"/>
    <cellStyle name="Normal 18 4 2 2 2 3" xfId="33145" xr:uid="{651A0453-5AD1-4F79-BB15-6EE76D02E837}"/>
    <cellStyle name="Normal 18 4 2 2 2 4" xfId="38629" xr:uid="{5B4C661D-1C7A-4A19-913F-38346C5ECD00}"/>
    <cellStyle name="Normal 18 4 2 2 3" xfId="24922" xr:uid="{AA33BBB9-B62C-41EA-8965-50D2587F0476}"/>
    <cellStyle name="Normal 18 4 2 2 4" xfId="30416" xr:uid="{CBBAB20E-D446-44DE-BD3B-B2D4FB4CFC01}"/>
    <cellStyle name="Normal 18 4 2 2 5" xfId="35900" xr:uid="{F833F3C9-8BE4-4AB3-B241-247A229063CD}"/>
    <cellStyle name="Normal 18 4 2 3" xfId="11770" xr:uid="{4A792EEB-7550-472B-B5B0-167428A6C157}"/>
    <cellStyle name="Normal 18 4 2 4" xfId="17005" xr:uid="{9755AE19-37EB-4E15-9BD2-A6B85F7094E7}"/>
    <cellStyle name="Normal 18 4 2 5" xfId="19230" xr:uid="{1DD6E69C-30E3-4C46-893B-18B1C8AD5C6B}"/>
    <cellStyle name="Normal 18 4 2 6" xfId="9486" xr:uid="{F2055F99-FD1A-4224-9E7C-47CADB1DD7AF}"/>
    <cellStyle name="Normal 18 4 2 6 2" xfId="20807" xr:uid="{D4F249FD-FC44-4441-83EB-94548F37784D}"/>
    <cellStyle name="Normal 18 4 2 6 2 2" xfId="26363" xr:uid="{C57D2136-0B4C-46BB-8165-0CB9C14B2222}"/>
    <cellStyle name="Normal 18 4 2 6 2 3" xfId="31857" xr:uid="{D2C7DC75-57D0-430B-A74F-D21B4E5AA45E}"/>
    <cellStyle name="Normal 18 4 2 6 2 4" xfId="37341" xr:uid="{9AAC5A7A-4A4D-4CBE-AF0F-E168B523A4C3}"/>
    <cellStyle name="Normal 18 4 2 6 3" xfId="23634" xr:uid="{FBB787E1-4957-4CEF-AD3B-6EF816143440}"/>
    <cellStyle name="Normal 18 4 2 6 4" xfId="29128" xr:uid="{E533CEDE-A787-4049-8300-3FA873DEA17D}"/>
    <cellStyle name="Normal 18 4 2 6 5" xfId="34612" xr:uid="{22D4BE8F-63E3-479F-B4D6-407B184B75C2}"/>
    <cellStyle name="Normal 18 4 3" xfId="6415" xr:uid="{960350D5-41E3-46EA-BB3D-076B7D239583}"/>
    <cellStyle name="Normal 18 4 3 2" xfId="14809" xr:uid="{DDD80E5D-AE4D-4361-BECF-E5F271B11846}"/>
    <cellStyle name="Normal 18 4 3 2 2" xfId="22096" xr:uid="{D6F4C3C9-C9F7-44A5-BE5A-8E45232F56E4}"/>
    <cellStyle name="Normal 18 4 3 2 2 2" xfId="27652" xr:uid="{8DFF5293-1E01-40EE-9A2B-C2BB1C29853B}"/>
    <cellStyle name="Normal 18 4 3 2 2 3" xfId="33146" xr:uid="{46FA3223-185F-4475-BD06-FE999DEBA7F1}"/>
    <cellStyle name="Normal 18 4 3 2 2 4" xfId="38630" xr:uid="{77B3BA4B-07CC-4FB1-82F6-9FC7F50D4E41}"/>
    <cellStyle name="Normal 18 4 3 2 3" xfId="24923" xr:uid="{2B413FC1-2C09-42F6-A165-FCCE6B4E8EEC}"/>
    <cellStyle name="Normal 18 4 3 2 4" xfId="30417" xr:uid="{7C046C5E-2903-402D-B2A4-32B65EDE6B32}"/>
    <cellStyle name="Normal 18 4 3 2 5" xfId="35901" xr:uid="{23872B13-0C7D-4D3B-A4A6-95C025048FDD}"/>
    <cellStyle name="Normal 18 4 3 3" xfId="11771" xr:uid="{43605175-166B-4075-ABF5-F098A43522F4}"/>
    <cellStyle name="Normal 18 4 3 4" xfId="17006" xr:uid="{31E9610A-033F-43AB-886E-A12B9C3E1D06}"/>
    <cellStyle name="Normal 18 4 3 5" xfId="19231" xr:uid="{49969CD3-2392-4B71-8F2B-8364E7553CD3}"/>
    <cellStyle name="Normal 18 4 3 6" xfId="9487" xr:uid="{E8D97FE0-B11C-42F3-930E-269F71020867}"/>
    <cellStyle name="Normal 18 4 3 6 2" xfId="20808" xr:uid="{7C122B72-CCD1-4B5C-A31F-6611D7CA23E1}"/>
    <cellStyle name="Normal 18 4 3 6 2 2" xfId="26364" xr:uid="{5C177E39-45B9-4ED4-BA55-28712137DB2D}"/>
    <cellStyle name="Normal 18 4 3 6 2 3" xfId="31858" xr:uid="{4CE394DA-F864-462A-ADE8-F3D5018ABFB4}"/>
    <cellStyle name="Normal 18 4 3 6 2 4" xfId="37342" xr:uid="{EFE57BD3-9132-44C9-8BC9-D2B44A2EB740}"/>
    <cellStyle name="Normal 18 4 3 6 3" xfId="23635" xr:uid="{F55234F0-F3E7-47C4-B223-DA1638A8116B}"/>
    <cellStyle name="Normal 18 4 3 6 4" xfId="29129" xr:uid="{D740F2CF-EA6C-41C1-BBF3-1824CFFA2D86}"/>
    <cellStyle name="Normal 18 4 3 6 5" xfId="34613" xr:uid="{897F99E0-2EA3-41AD-9EEA-9AFFC5D46488}"/>
    <cellStyle name="Normal 18 4 4" xfId="14807" xr:uid="{8C6D6463-2EC8-4305-8D15-D571B086DEE1}"/>
    <cellStyle name="Normal 18 4 4 2" xfId="22094" xr:uid="{3FE457D5-FCED-406D-92BA-84885E8E202C}"/>
    <cellStyle name="Normal 18 4 4 2 2" xfId="27650" xr:uid="{383E1B14-4CE6-410B-8DE0-1873E3BE9F5D}"/>
    <cellStyle name="Normal 18 4 4 2 3" xfId="33144" xr:uid="{71C8B9A8-F37F-4DEB-8CC8-71360F4ABC2F}"/>
    <cellStyle name="Normal 18 4 4 2 4" xfId="38628" xr:uid="{CF5C1512-75FC-4D0A-BF11-06BE855B8CD8}"/>
    <cellStyle name="Normal 18 4 4 3" xfId="24921" xr:uid="{B4954A32-4C0D-4858-9C0B-6B47AAF7E3CE}"/>
    <cellStyle name="Normal 18 4 4 4" xfId="30415" xr:uid="{57D1507E-06F8-42B3-8403-3486D5A8484C}"/>
    <cellStyle name="Normal 18 4 4 5" xfId="35899" xr:uid="{364410C7-55EC-439D-9D21-796170A13ED0}"/>
    <cellStyle name="Normal 18 4 5" xfId="11769" xr:uid="{7272CDEB-2F68-4AC4-A923-A9222ED5305B}"/>
    <cellStyle name="Normal 18 4 6" xfId="17004" xr:uid="{12FF2FF5-2CE0-4673-BC22-3E2478DDFF38}"/>
    <cellStyle name="Normal 18 4 7" xfId="19229" xr:uid="{1EC7742F-6225-4D84-809D-BCC981CA1E63}"/>
    <cellStyle name="Normal 18 4 8" xfId="9485" xr:uid="{26FDB319-9341-497D-826E-4A7E9C3EFD8A}"/>
    <cellStyle name="Normal 18 4 8 2" xfId="20806" xr:uid="{9E626C46-C806-41A4-B33A-94D699F58EA1}"/>
    <cellStyle name="Normal 18 4 8 2 2" xfId="26362" xr:uid="{FD8D52A7-339B-4692-927D-5EA71891F7CB}"/>
    <cellStyle name="Normal 18 4 8 2 3" xfId="31856" xr:uid="{2D366B19-44F0-464D-BC64-2ECF50D582BB}"/>
    <cellStyle name="Normal 18 4 8 2 4" xfId="37340" xr:uid="{7F8CC9F1-9B84-45E5-B9F3-62E701BEB1BF}"/>
    <cellStyle name="Normal 18 4 8 3" xfId="23633" xr:uid="{84F3D127-7020-48FD-935F-8481F6B36439}"/>
    <cellStyle name="Normal 18 4 8 4" xfId="29127" xr:uid="{32F81399-95C4-4EDC-9273-C7AF5AFC9B2C}"/>
    <cellStyle name="Normal 18 4 8 5" xfId="34611" xr:uid="{8690B4B2-374B-4E0A-902B-D8ECB8D5128F}"/>
    <cellStyle name="Normal 18 5" xfId="6416" xr:uid="{E774F113-6AC5-41A4-8360-DB0DCA321928}"/>
    <cellStyle name="Normal 18 5 2" xfId="14810" xr:uid="{F5510B90-974C-49BE-9312-45A6E247F854}"/>
    <cellStyle name="Normal 18 5 2 2" xfId="22097" xr:uid="{8BE31F58-9BE8-4A9B-9AA7-A1CEADBBB524}"/>
    <cellStyle name="Normal 18 5 2 2 2" xfId="27653" xr:uid="{9B635908-3434-43CD-9ACC-85963D95CE8A}"/>
    <cellStyle name="Normal 18 5 2 2 3" xfId="33147" xr:uid="{70324F45-7AC6-4D47-8354-BB59650D63CF}"/>
    <cellStyle name="Normal 18 5 2 2 4" xfId="38631" xr:uid="{A743499C-C5C0-44FF-B053-AA9670E9C238}"/>
    <cellStyle name="Normal 18 5 2 3" xfId="24924" xr:uid="{6CB0C8D4-31BE-48D0-8CBD-8C1EC1C90CD3}"/>
    <cellStyle name="Normal 18 5 2 4" xfId="30418" xr:uid="{AE6A9A13-9560-41B5-8D7C-E9184B1F6889}"/>
    <cellStyle name="Normal 18 5 2 5" xfId="35902" xr:uid="{619BFF1E-1F81-4F55-B623-B3D3C3BF1713}"/>
    <cellStyle name="Normal 18 5 3" xfId="11772" xr:uid="{734981EF-6FE7-4191-AF4D-8C18BA79B052}"/>
    <cellStyle name="Normal 18 5 4" xfId="17007" xr:uid="{9BAB1E9C-44FD-4259-986C-603AE5D9DC54}"/>
    <cellStyle name="Normal 18 5 5" xfId="19232" xr:uid="{026BE729-5B35-4938-8163-94CE9CDE4004}"/>
    <cellStyle name="Normal 18 5 6" xfId="9488" xr:uid="{1528433A-703C-4826-938D-4A6832C1A897}"/>
    <cellStyle name="Normal 18 5 6 2" xfId="20809" xr:uid="{35896D43-4373-4E51-97BB-533A7FD8802E}"/>
    <cellStyle name="Normal 18 5 6 2 2" xfId="26365" xr:uid="{70D11432-A706-4232-A000-06737785B5F6}"/>
    <cellStyle name="Normal 18 5 6 2 3" xfId="31859" xr:uid="{3BA608F5-3794-42AA-BCC3-5BA87F9B8EB3}"/>
    <cellStyle name="Normal 18 5 6 2 4" xfId="37343" xr:uid="{1325A2D2-DD9A-43F0-BBFD-80BD5683A0DF}"/>
    <cellStyle name="Normal 18 5 6 3" xfId="23636" xr:uid="{FB70BC37-9BA1-47C2-9B93-D9D83744F8F8}"/>
    <cellStyle name="Normal 18 5 6 4" xfId="29130" xr:uid="{6BB0E896-ACC8-437E-A46D-3F86DCD1AFCC}"/>
    <cellStyle name="Normal 18 5 6 5" xfId="34614" xr:uid="{67118FD5-626A-4B9E-9F4D-6FBA015168F1}"/>
    <cellStyle name="Normal 18 6" xfId="6417" xr:uid="{9A1C2166-F46D-41FD-BA38-32FB0C0C73A0}"/>
    <cellStyle name="Normal 18 6 2" xfId="14811" xr:uid="{16CEBC7D-C44B-4D47-8545-16807E7A780F}"/>
    <cellStyle name="Normal 18 6 2 2" xfId="22098" xr:uid="{586475C5-6B24-4BEC-B8F6-4B0F6499FAC3}"/>
    <cellStyle name="Normal 18 6 2 2 2" xfId="27654" xr:uid="{382CFF4D-E24D-4D23-BA32-B4E26242D44A}"/>
    <cellStyle name="Normal 18 6 2 2 3" xfId="33148" xr:uid="{3CBE702B-48EC-4001-97B8-F15FEE358397}"/>
    <cellStyle name="Normal 18 6 2 2 4" xfId="38632" xr:uid="{E16620C4-62A7-49F6-BB54-9EC1007C2A97}"/>
    <cellStyle name="Normal 18 6 2 3" xfId="24925" xr:uid="{9E2BF025-7A3A-453F-8C08-5EAFB4266D8B}"/>
    <cellStyle name="Normal 18 6 2 4" xfId="30419" xr:uid="{E54CE3EF-E58B-47E1-A9AB-1B978C9A1D5E}"/>
    <cellStyle name="Normal 18 6 2 5" xfId="35903" xr:uid="{5F6C42C2-634D-41F2-AD8D-AD73AAE2D576}"/>
    <cellStyle name="Normal 18 6 3" xfId="11773" xr:uid="{E6FE2118-248A-4185-A143-8B5B4CEC36A9}"/>
    <cellStyle name="Normal 18 6 4" xfId="17008" xr:uid="{007DD565-220C-4262-8623-08F036037157}"/>
    <cellStyle name="Normal 18 6 5" xfId="19233" xr:uid="{2A8ED69E-1E2C-431E-9CA7-1F008430B984}"/>
    <cellStyle name="Normal 18 6 6" xfId="9489" xr:uid="{D9DD6579-802C-4F4F-BC1D-CE1935956A2A}"/>
    <cellStyle name="Normal 18 6 6 2" xfId="20810" xr:uid="{201B956A-25F9-426C-9B38-871794718CC5}"/>
    <cellStyle name="Normal 18 6 6 2 2" xfId="26366" xr:uid="{E2081D5B-D520-4140-A948-0BADC1B87114}"/>
    <cellStyle name="Normal 18 6 6 2 3" xfId="31860" xr:uid="{185EE96F-9554-4360-80E5-0F6F6F715A85}"/>
    <cellStyle name="Normal 18 6 6 2 4" xfId="37344" xr:uid="{D6E60671-1FB8-4132-AE7C-607FC35BE13A}"/>
    <cellStyle name="Normal 18 6 6 3" xfId="23637" xr:uid="{20BC69E0-54DE-435A-944C-7EBE9158412B}"/>
    <cellStyle name="Normal 18 6 6 4" xfId="29131" xr:uid="{BB05E237-CDD1-4BC4-B513-ED529E91F3D6}"/>
    <cellStyle name="Normal 18 6 6 5" xfId="34615" xr:uid="{712FE9D7-9AC8-4D84-8118-85863D7106EA}"/>
    <cellStyle name="Normal 18 7" xfId="7439" xr:uid="{7543E598-A5BF-4D9B-B54B-52ECD97A5622}"/>
    <cellStyle name="Normal 18 7 2" xfId="14812" xr:uid="{AD332609-5738-43A7-814F-6ACCC4166048}"/>
    <cellStyle name="Normal 18 7 2 2" xfId="22099" xr:uid="{D0BC3D98-6C70-4D4B-BF10-6F644201FD2B}"/>
    <cellStyle name="Normal 18 7 2 2 2" xfId="27655" xr:uid="{7B609E69-88E9-4C6E-83F4-F616FE02DAF6}"/>
    <cellStyle name="Normal 18 7 2 2 3" xfId="33149" xr:uid="{B5D5B156-3FF4-4649-9021-190CBE66FA54}"/>
    <cellStyle name="Normal 18 7 2 2 4" xfId="38633" xr:uid="{8B4CC957-BFEA-42C6-B604-D34B4EAECCF8}"/>
    <cellStyle name="Normal 18 7 2 3" xfId="24926" xr:uid="{E4AAB5D7-65AE-4D8A-9478-A75809266E14}"/>
    <cellStyle name="Normal 18 7 2 4" xfId="30420" xr:uid="{2565410E-1654-4C21-87B8-BF8D6E8E7FDC}"/>
    <cellStyle name="Normal 18 7 2 5" xfId="35904" xr:uid="{3FFE97AD-3880-4524-B7EE-2E5BE7B65005}"/>
    <cellStyle name="Normal 18 7 3" xfId="12696" xr:uid="{07EF620B-414B-4176-948C-50D7FCC86169}"/>
    <cellStyle name="Normal 18 7 4" xfId="9490" xr:uid="{25096D6F-0959-4097-8908-30CB2BC3B915}"/>
    <cellStyle name="Normal 18 7 4 2" xfId="20811" xr:uid="{1412CB38-0A8C-4DDF-9C15-C09967DA04D9}"/>
    <cellStyle name="Normal 18 7 4 2 2" xfId="26367" xr:uid="{8CD97E5D-E2A2-48EB-B512-3780F80E178B}"/>
    <cellStyle name="Normal 18 7 4 2 3" xfId="31861" xr:uid="{41C56E45-9D20-4825-8032-93104CF18D67}"/>
    <cellStyle name="Normal 18 7 4 2 4" xfId="37345" xr:uid="{F2FAF519-185A-47E9-AB4B-7C5E88E9E5A8}"/>
    <cellStyle name="Normal 18 7 4 3" xfId="23638" xr:uid="{A9AA8238-3036-4245-80CE-658766397C12}"/>
    <cellStyle name="Normal 18 7 4 4" xfId="29132" xr:uid="{0BECF858-208D-4713-AF96-0DF637DF67F3}"/>
    <cellStyle name="Normal 18 7 4 5" xfId="34616" xr:uid="{C4BAC774-8036-4E07-BDB7-F5E1A4D5815D}"/>
    <cellStyle name="Normal 18 8" xfId="9491" xr:uid="{08319205-211C-4087-982B-21320D999778}"/>
    <cellStyle name="Normal 18 8 2" xfId="20812" xr:uid="{EC50632B-2F56-4F4E-AE7B-961D5B8A6DAE}"/>
    <cellStyle name="Normal 18 8 2 2" xfId="26368" xr:uid="{69DDF800-F1CD-41FF-A5EE-86D9377B5B6F}"/>
    <cellStyle name="Normal 18 8 2 3" xfId="31862" xr:uid="{7F0F2649-1AEE-4876-A3AB-4B046D6DEBFD}"/>
    <cellStyle name="Normal 18 8 2 4" xfId="37346" xr:uid="{3F5467BA-0626-425C-877C-1038EF096859}"/>
    <cellStyle name="Normal 18 8 3" xfId="23639" xr:uid="{7F9CF105-17DD-4DC0-966A-C1CA93C32F93}"/>
    <cellStyle name="Normal 18 8 4" xfId="29133" xr:uid="{234FC001-EF7A-42D7-B640-3ACC793CF23F}"/>
    <cellStyle name="Normal 18 8 5" xfId="34617" xr:uid="{5A102D07-4582-4392-9D1C-D77CD4801814}"/>
    <cellStyle name="Normal 18 9" xfId="14801" xr:uid="{14A8B254-FBFD-400C-81EE-26875B34A5C7}"/>
    <cellStyle name="Normal 18 9 2" xfId="22088" xr:uid="{BE3F2995-B05D-4869-9DE8-31BE779F0654}"/>
    <cellStyle name="Normal 18 9 2 2" xfId="27644" xr:uid="{7D2120B5-0E3B-4E76-BDCA-215A3200E4C9}"/>
    <cellStyle name="Normal 18 9 2 3" xfId="33138" xr:uid="{BA834FF3-2FBC-4474-9A3C-D7C49D701B95}"/>
    <cellStyle name="Normal 18 9 2 4" xfId="38622" xr:uid="{C6D7C6C7-907A-4476-A6E2-2E8BF3F4451F}"/>
    <cellStyle name="Normal 18 9 3" xfId="24915" xr:uid="{9723726A-8A77-424D-B76A-ED308488F4AB}"/>
    <cellStyle name="Normal 18 9 4" xfId="30409" xr:uid="{B66CC678-F9F7-4D12-BE4F-95955CF1D4CF}"/>
    <cellStyle name="Normal 18 9 5" xfId="35893" xr:uid="{AEC1262B-E2F6-4CBE-A581-B9E3F789841D}"/>
    <cellStyle name="Normal 180" xfId="39642" xr:uid="{2F614EF8-31A6-4CF1-93D5-77A100779519}"/>
    <cellStyle name="Normal 181" xfId="39643" xr:uid="{6BA772A5-B5A8-4C51-AA60-BD0840CE3AF2}"/>
    <cellStyle name="Normal 182" xfId="39644" xr:uid="{611E50CD-BF03-49FA-A2D6-037A2AB3A124}"/>
    <cellStyle name="Normal 183" xfId="39645" xr:uid="{4C77F670-EB04-4B4D-893F-5E0F88BBD615}"/>
    <cellStyle name="Normal 184" xfId="39646" xr:uid="{5BE150D9-6329-462A-BC9F-3AE174D4CA8E}"/>
    <cellStyle name="Normal 185" xfId="39647" xr:uid="{90504C14-45F2-4BBE-9856-EA3BD0585542}"/>
    <cellStyle name="Normal 186" xfId="39648" xr:uid="{42CEE392-95E3-402D-AB93-BDA6B7826B29}"/>
    <cellStyle name="Normal 187" xfId="39649" xr:uid="{C1C33A46-D194-4064-AAFF-3FD98C7F7756}"/>
    <cellStyle name="Normal 188" xfId="39650" xr:uid="{C27045B1-997B-4366-A42B-7919AF0C75D5}"/>
    <cellStyle name="Normal 189" xfId="39651" xr:uid="{192FAB91-A7A1-4DAF-BF81-DD893A712086}"/>
    <cellStyle name="Normal 19" xfId="6418" xr:uid="{CC7185C6-87E8-4CB0-AB53-86C160827470}"/>
    <cellStyle name="Normal 19 10" xfId="19234" xr:uid="{1D958167-D6A3-48E3-A4D3-B0700B8F10A0}"/>
    <cellStyle name="Normal 19 11" xfId="9492" xr:uid="{B1975A1F-E5DF-4F67-98A7-719FE3B7EAAA}"/>
    <cellStyle name="Normal 19 11 2" xfId="20813" xr:uid="{21678DF6-498D-45FB-A513-7BAF3ADC5E44}"/>
    <cellStyle name="Normal 19 11 2 2" xfId="26369" xr:uid="{EA220E1A-FB41-4851-9C6A-F7773F46769B}"/>
    <cellStyle name="Normal 19 11 2 3" xfId="31863" xr:uid="{789A8BEC-7BFF-4B2B-8484-DCDD86435D44}"/>
    <cellStyle name="Normal 19 11 2 4" xfId="37347" xr:uid="{72720BF3-D55A-4C7B-91EB-4CF41D1F7F3F}"/>
    <cellStyle name="Normal 19 11 3" xfId="23640" xr:uid="{4009DD58-DA54-4421-AF97-E73BC3D34687}"/>
    <cellStyle name="Normal 19 11 4" xfId="29134" xr:uid="{545ABB70-0427-4AF3-84EB-933AEE8CEE6B}"/>
    <cellStyle name="Normal 19 11 5" xfId="34618" xr:uid="{3764EC7C-1025-4A54-AABB-1CA2B5AFC7B6}"/>
    <cellStyle name="Normal 19 2" xfId="6419" xr:uid="{C0AD1B82-562C-4375-93AD-61B4C714D25F}"/>
    <cellStyle name="Normal 19 2 2" xfId="14814" xr:uid="{A3BB5B05-2794-4A43-9846-E63C2BE75099}"/>
    <cellStyle name="Normal 19 2 2 2" xfId="22101" xr:uid="{164C2396-1FEC-4063-83CB-55049AD04629}"/>
    <cellStyle name="Normal 19 2 2 2 2" xfId="27657" xr:uid="{97C5AF2B-29CA-4714-BC5B-4E207C80C10A}"/>
    <cellStyle name="Normal 19 2 2 2 3" xfId="33151" xr:uid="{2A2E2206-E7CF-4312-9B6F-FE7E0342C624}"/>
    <cellStyle name="Normal 19 2 2 2 4" xfId="38635" xr:uid="{91AD51F6-B32E-4BAF-BC25-3980393659BE}"/>
    <cellStyle name="Normal 19 2 2 3" xfId="24928" xr:uid="{9889CA5B-726F-4452-9C20-ABAED20F77AE}"/>
    <cellStyle name="Normal 19 2 2 4" xfId="30422" xr:uid="{786889E2-D334-4EEF-A85B-BC69B929D082}"/>
    <cellStyle name="Normal 19 2 2 5" xfId="35906" xr:uid="{F2FDAB05-6B8C-42F6-AB53-CC581A765062}"/>
    <cellStyle name="Normal 19 2 3" xfId="11775" xr:uid="{265CF28D-A3C1-402D-9548-B4C8B9E03425}"/>
    <cellStyle name="Normal 19 2 4" xfId="17010" xr:uid="{5F963B5B-DAF5-4308-9231-98794EBF82B1}"/>
    <cellStyle name="Normal 19 2 5" xfId="19235" xr:uid="{8C3F071B-A6C8-4D9D-A483-DC4F9F45196C}"/>
    <cellStyle name="Normal 19 2 6" xfId="9493" xr:uid="{54FE69F1-E134-490B-BB77-C0BC0E91D76B}"/>
    <cellStyle name="Normal 19 2 6 2" xfId="20814" xr:uid="{246846A9-137D-4CA5-AA5A-935B1176C06D}"/>
    <cellStyle name="Normal 19 2 6 2 2" xfId="26370" xr:uid="{BAE3AAFD-A65A-4EF7-8747-95B47B5D92D0}"/>
    <cellStyle name="Normal 19 2 6 2 3" xfId="31864" xr:uid="{C3C95684-E738-4254-8C35-7B07BEE2AC08}"/>
    <cellStyle name="Normal 19 2 6 2 4" xfId="37348" xr:uid="{D9F825DF-AB47-47A3-931B-D79B294D3C52}"/>
    <cellStyle name="Normal 19 2 6 3" xfId="23641" xr:uid="{F374D574-7524-429A-B0A3-D1C282A86EB9}"/>
    <cellStyle name="Normal 19 2 6 4" xfId="29135" xr:uid="{6A80D2D8-991F-44EF-8EE5-262713F8C006}"/>
    <cellStyle name="Normal 19 2 6 5" xfId="34619" xr:uid="{A2181B05-665F-43EF-965B-0622F8717BDB}"/>
    <cellStyle name="Normal 19 3" xfId="6420" xr:uid="{57B6F3A6-2366-4CE6-9DD4-75F8C0A1BD44}"/>
    <cellStyle name="Normal 19 3 2" xfId="14815" xr:uid="{19D72276-E4F5-4719-A6BC-2793F9699098}"/>
    <cellStyle name="Normal 19 3 2 2" xfId="22102" xr:uid="{49B7E94F-E526-45F0-BF5D-7DA2E4C2D675}"/>
    <cellStyle name="Normal 19 3 2 2 2" xfId="27658" xr:uid="{67D1AB78-6E7C-4FF9-90B3-76F99B3F70E6}"/>
    <cellStyle name="Normal 19 3 2 2 3" xfId="33152" xr:uid="{6836521E-3117-431A-B0A8-7C00DB112087}"/>
    <cellStyle name="Normal 19 3 2 2 4" xfId="38636" xr:uid="{6EAE48CF-95FC-4E89-B10F-501A47F9EDAC}"/>
    <cellStyle name="Normal 19 3 2 3" xfId="24929" xr:uid="{1AE521C4-582D-4197-B49A-0E44C8913C09}"/>
    <cellStyle name="Normal 19 3 2 4" xfId="30423" xr:uid="{30531B0D-6976-4CE8-B8FD-0053F265F194}"/>
    <cellStyle name="Normal 19 3 2 5" xfId="35907" xr:uid="{7E235E4D-4845-4443-BD2A-9F02E45EFE49}"/>
    <cellStyle name="Normal 19 3 3" xfId="11776" xr:uid="{E9A1A9BC-2593-4B57-96E1-C7EE59B976BD}"/>
    <cellStyle name="Normal 19 3 4" xfId="17011" xr:uid="{9C401F4E-283C-451E-9B80-A0F10FF0A203}"/>
    <cellStyle name="Normal 19 3 5" xfId="19236" xr:uid="{7F7199C0-941E-4D54-9797-C183DCF65C35}"/>
    <cellStyle name="Normal 19 3 6" xfId="9494" xr:uid="{7D573A93-9D9D-4ECD-A211-88F3E001A8E8}"/>
    <cellStyle name="Normal 19 3 6 2" xfId="20815" xr:uid="{7066DE1B-34D6-483F-B990-218586A6DABE}"/>
    <cellStyle name="Normal 19 3 6 2 2" xfId="26371" xr:uid="{08FB570C-B6C7-4E4B-A64B-F6232EEE0563}"/>
    <cellStyle name="Normal 19 3 6 2 3" xfId="31865" xr:uid="{738DF098-3A5F-491F-B348-68ACB2287F13}"/>
    <cellStyle name="Normal 19 3 6 2 4" xfId="37349" xr:uid="{FDB20B4B-3152-403E-BF94-ACAB623E40C1}"/>
    <cellStyle name="Normal 19 3 6 3" xfId="23642" xr:uid="{28B5E86A-3867-4608-BDA7-06C9DCB5EDCC}"/>
    <cellStyle name="Normal 19 3 6 4" xfId="29136" xr:uid="{6AB1BF88-F345-4417-AA02-D741E242987D}"/>
    <cellStyle name="Normal 19 3 6 5" xfId="34620" xr:uid="{3C137952-6541-4C04-82F8-B974C2007931}"/>
    <cellStyle name="Normal 19 4" xfId="6421" xr:uid="{BA461738-1415-4A17-A0F6-A7CF189AD278}"/>
    <cellStyle name="Normal 19 4 2" xfId="14816" xr:uid="{0FBF5B73-5EE2-4A6C-B764-4BC762FB9E13}"/>
    <cellStyle name="Normal 19 4 2 2" xfId="22103" xr:uid="{FE74C636-EADA-4815-96C2-D2691E7605B7}"/>
    <cellStyle name="Normal 19 4 2 2 2" xfId="27659" xr:uid="{FDEE7D2E-816B-49F6-8CCB-5E68AF41E90B}"/>
    <cellStyle name="Normal 19 4 2 2 3" xfId="33153" xr:uid="{A892DA55-8825-4F57-AE2B-5D92C2E94BF0}"/>
    <cellStyle name="Normal 19 4 2 2 4" xfId="38637" xr:uid="{C604EAA7-3586-4B20-BA0F-F8FBBF891A5F}"/>
    <cellStyle name="Normal 19 4 2 3" xfId="24930" xr:uid="{2C66E43D-DDB3-4981-A64B-120EF1D79707}"/>
    <cellStyle name="Normal 19 4 2 4" xfId="30424" xr:uid="{25D20237-F930-4334-AFBF-A349BA2C83DA}"/>
    <cellStyle name="Normal 19 4 2 5" xfId="35908" xr:uid="{A26074AD-A774-4BDD-831A-E844CADC0B8A}"/>
    <cellStyle name="Normal 19 4 3" xfId="11777" xr:uid="{C86FD2CF-762D-4124-A02C-F6D6B83264EB}"/>
    <cellStyle name="Normal 19 4 4" xfId="17012" xr:uid="{EE9C2DD8-EBD8-446F-9741-9DA6580EB15E}"/>
    <cellStyle name="Normal 19 4 5" xfId="19237" xr:uid="{489BDE78-1532-4030-A676-FB3139D27140}"/>
    <cellStyle name="Normal 19 4 6" xfId="9495" xr:uid="{AFA4C8F8-5C6C-40A1-969B-6DEAF18829D2}"/>
    <cellStyle name="Normal 19 4 6 2" xfId="20816" xr:uid="{D6B60D7A-978F-40E1-AFEB-4AFFE3E2A3C1}"/>
    <cellStyle name="Normal 19 4 6 2 2" xfId="26372" xr:uid="{A72435EC-F76C-4F7D-A933-8F2BF647633C}"/>
    <cellStyle name="Normal 19 4 6 2 3" xfId="31866" xr:uid="{525D7B84-E2E4-4293-A62A-C8FA165EE51D}"/>
    <cellStyle name="Normal 19 4 6 2 4" xfId="37350" xr:uid="{64247269-B4AA-41C9-BC64-C0E690F9B606}"/>
    <cellStyle name="Normal 19 4 6 3" xfId="23643" xr:uid="{3B34D0E4-973F-4E61-BDBA-D7E8C009512A}"/>
    <cellStyle name="Normal 19 4 6 4" xfId="29137" xr:uid="{65B90BCD-C498-4EB3-A52E-F7424885A00A}"/>
    <cellStyle name="Normal 19 4 6 5" xfId="34621" xr:uid="{E5A401CD-D589-47EF-A105-23CDB39E3273}"/>
    <cellStyle name="Normal 19 5" xfId="7440" xr:uid="{22E9A026-5BB3-4686-B758-0883BE75F9BE}"/>
    <cellStyle name="Normal 19 5 2" xfId="14817" xr:uid="{6E904555-C81F-49A1-A3E4-7E0625EAA6EA}"/>
    <cellStyle name="Normal 19 5 2 2" xfId="22104" xr:uid="{38F30520-1FD8-48F5-9A98-B128FF54E436}"/>
    <cellStyle name="Normal 19 5 2 2 2" xfId="27660" xr:uid="{1F59CB25-EB65-4C13-B63E-4A830427652F}"/>
    <cellStyle name="Normal 19 5 2 2 3" xfId="33154" xr:uid="{36155F6C-96C9-4972-9312-E3A4B0DA717C}"/>
    <cellStyle name="Normal 19 5 2 2 4" xfId="38638" xr:uid="{E0EB9F3C-8193-4148-B0D8-2CB0B915DFA5}"/>
    <cellStyle name="Normal 19 5 2 3" xfId="24931" xr:uid="{A1AA2EDF-6EE7-4125-ADFE-888AAA4DDC8E}"/>
    <cellStyle name="Normal 19 5 2 4" xfId="30425" xr:uid="{F64CD5AD-4CC8-4923-8076-A8B96794E3AB}"/>
    <cellStyle name="Normal 19 5 2 5" xfId="35909" xr:uid="{6AFAB619-ED53-4892-B127-FC63C39DBFE4}"/>
    <cellStyle name="Normal 19 5 3" xfId="12697" xr:uid="{D95B98AF-0A31-458C-877E-FF2E6F362EC7}"/>
    <cellStyle name="Normal 19 5 4" xfId="9496" xr:uid="{D5A5A9C6-147F-41D4-866E-8B3505A629A0}"/>
    <cellStyle name="Normal 19 5 4 2" xfId="20817" xr:uid="{B08E2FF6-F471-4D5D-8F06-281A452DEE77}"/>
    <cellStyle name="Normal 19 5 4 2 2" xfId="26373" xr:uid="{41519341-13E1-4393-9941-9D86A5D797E7}"/>
    <cellStyle name="Normal 19 5 4 2 3" xfId="31867" xr:uid="{ED6FFE1E-4273-4981-B627-EF18C7C99885}"/>
    <cellStyle name="Normal 19 5 4 2 4" xfId="37351" xr:uid="{D8F332D1-0682-41B6-815B-6B5F1511E732}"/>
    <cellStyle name="Normal 19 5 4 3" xfId="23644" xr:uid="{EF187E15-FA65-4250-891D-BDF686DA4EB6}"/>
    <cellStyle name="Normal 19 5 4 4" xfId="29138" xr:uid="{11924948-36C9-4C27-B7EA-5B1A9AF07EDF}"/>
    <cellStyle name="Normal 19 5 4 5" xfId="34622" xr:uid="{83D8785D-3694-4AC6-989B-14A32BAED6D6}"/>
    <cellStyle name="Normal 19 6" xfId="9497" xr:uid="{5E780C9F-4C6C-4F9E-B092-83CC65BD3E35}"/>
    <cellStyle name="Normal 19 6 2" xfId="20818" xr:uid="{6E4796FF-D312-495D-AC34-EB53416FAC64}"/>
    <cellStyle name="Normal 19 6 2 2" xfId="26374" xr:uid="{E1F7B3D2-AEEE-4826-84D2-A42CF7E868C6}"/>
    <cellStyle name="Normal 19 6 2 3" xfId="31868" xr:uid="{7772A5B6-0CF8-4AB6-A950-BFAA97484250}"/>
    <cellStyle name="Normal 19 6 2 4" xfId="37352" xr:uid="{1ED44403-2DB6-4B2C-9A93-FF43E9117157}"/>
    <cellStyle name="Normal 19 6 3" xfId="23645" xr:uid="{17336F49-824C-4F35-BF1E-301008DD875E}"/>
    <cellStyle name="Normal 19 6 4" xfId="29139" xr:uid="{0ECAFFD7-4F27-4519-A93B-734EA44C6B5B}"/>
    <cellStyle name="Normal 19 6 5" xfId="34623" xr:uid="{1631E07D-0CFD-4C93-88B8-78B453308B9B}"/>
    <cellStyle name="Normal 19 7" xfId="14813" xr:uid="{E562F0CC-DC14-4D11-AD7D-29780657FACD}"/>
    <cellStyle name="Normal 19 7 2" xfId="22100" xr:uid="{9F07B49E-0CEF-4619-A794-780391AD4C1A}"/>
    <cellStyle name="Normal 19 7 2 2" xfId="27656" xr:uid="{B32A027A-4A5B-4CE8-8104-8FD15E819BBA}"/>
    <cellStyle name="Normal 19 7 2 3" xfId="33150" xr:uid="{80C9D222-0C5F-4B8A-A931-F2C96FDDCEA1}"/>
    <cellStyle name="Normal 19 7 2 4" xfId="38634" xr:uid="{BE62E70D-9ABD-4676-8F53-06F9C2723E7B}"/>
    <cellStyle name="Normal 19 7 3" xfId="24927" xr:uid="{9457E25D-39A6-4636-8777-A968A59FBDEE}"/>
    <cellStyle name="Normal 19 7 4" xfId="30421" xr:uid="{31D21823-B8C1-4936-8E92-882B4072EB06}"/>
    <cellStyle name="Normal 19 7 5" xfId="35905" xr:uid="{EF1C60A2-41D5-4896-9FCD-4272786EDC3E}"/>
    <cellStyle name="Normal 19 8" xfId="11774" xr:uid="{4B88B14E-79BA-4B4D-9722-F09645E0AB4A}"/>
    <cellStyle name="Normal 19 9" xfId="17009" xr:uid="{CA9EC3AA-44A8-466F-BE2B-9EB6CFFF56C9}"/>
    <cellStyle name="Normal 190" xfId="39652" xr:uid="{BD2BE006-311A-4C1D-9F68-38A75B8FEDF7}"/>
    <cellStyle name="Normal 191" xfId="39653" xr:uid="{1E1CE282-44DC-47A3-AB3B-C2217CCAB751}"/>
    <cellStyle name="Normal 192" xfId="39654" xr:uid="{0BA38EFD-B6E1-493B-ABC2-57038A0C852D}"/>
    <cellStyle name="Normal 193" xfId="39655" xr:uid="{E5D3F4C9-71A8-4D02-A86F-D4DE554B785C}"/>
    <cellStyle name="Normal 194" xfId="39656" xr:uid="{9E818862-41C6-4C65-B225-5A3DDDE60466}"/>
    <cellStyle name="Normal 195" xfId="39657" xr:uid="{85FAF3CC-7372-47EC-91B1-0AD6DD9C0052}"/>
    <cellStyle name="Normal 196" xfId="39658" xr:uid="{1ED54678-1429-45C8-AA4C-6A920EB5EBB5}"/>
    <cellStyle name="Normal 197" xfId="39659" xr:uid="{769BAFF3-53FF-4DD1-931C-25284E1972E5}"/>
    <cellStyle name="Normal 198" xfId="39660" xr:uid="{95124730-7CB5-4E28-B403-0B844CFEC266}"/>
    <cellStyle name="Normal 199" xfId="39661" xr:uid="{E1F2AA8A-2FAC-42A1-BD3F-845B5A725931}"/>
    <cellStyle name="Normal 199 2 2" xfId="680" xr:uid="{289183BE-E09C-4DF6-84DD-05B112A607CB}"/>
    <cellStyle name="Normal 2" xfId="49" xr:uid="{00000000-0005-0000-0000-000031000000}"/>
    <cellStyle name="Normal 2 10" xfId="134" xr:uid="{28F4567C-1C1D-4581-B6C5-C34AF00CF19D}"/>
    <cellStyle name="Normal 2 10 2" xfId="702" xr:uid="{94802147-F7AE-4149-AC30-65D6FFEBEA5C}"/>
    <cellStyle name="Normal 2 10 2 2" xfId="22106" xr:uid="{69F2645A-D101-4ABB-8F02-E833760B82DB}"/>
    <cellStyle name="Normal 2 10 2 2 2" xfId="684" xr:uid="{CE1736DB-84CA-4D40-A493-FA133FC5A034}"/>
    <cellStyle name="Normal 2 10 2 2 2 2" xfId="27662" xr:uid="{0D116D66-C17B-45F6-BE2F-CACEC2163BBA}"/>
    <cellStyle name="Normal 2 10 2 2 3" xfId="33156" xr:uid="{1FCEE45A-B6BD-4AEC-9066-AC398E779904}"/>
    <cellStyle name="Normal 2 10 2 2 4" xfId="38640" xr:uid="{ACD9067A-97B5-4EB4-9241-D57B64058404}"/>
    <cellStyle name="Normal 2 10 2 3" xfId="24933" xr:uid="{DA51750E-E734-46A7-8070-8A42E2DFA109}"/>
    <cellStyle name="Normal 2 10 2 4" xfId="30427" xr:uid="{9FB84893-CC8E-45DF-80D3-CED94A360951}"/>
    <cellStyle name="Normal 2 10 2 5" xfId="35911" xr:uid="{E0E8E905-954B-4563-BFEB-C7D8BC1DC0B3}"/>
    <cellStyle name="Normal 2 10 2 6" xfId="14819" xr:uid="{95E66533-50C4-4B9C-AA2C-0DFBDDBF3F2F}"/>
    <cellStyle name="Normal 2 10 3" xfId="11779" xr:uid="{CAE50426-9D73-4F90-9E88-5084C45DF287}"/>
    <cellStyle name="Normal 2 10 4" xfId="17014" xr:uid="{B1B7E260-B4E8-4E91-9EA7-CE2C9AF2C18B}"/>
    <cellStyle name="Normal 2 10 5" xfId="19238" xr:uid="{349C1FF2-C28E-461B-B589-E180FAE29B40}"/>
    <cellStyle name="Normal 2 10 6" xfId="9499" xr:uid="{940609FE-584E-4A43-84B0-CDA8C4975B69}"/>
    <cellStyle name="Normal 2 10 6 2" xfId="20820" xr:uid="{C6FE8C52-FC88-4F1D-ADBA-2D405677CA2A}"/>
    <cellStyle name="Normal 2 10 6 2 2" xfId="26376" xr:uid="{31B97013-CC91-41C3-9EEA-609E8524AC19}"/>
    <cellStyle name="Normal 2 10 6 2 3" xfId="31870" xr:uid="{5C261502-8DFC-4E66-9515-31DCC6EB3FB4}"/>
    <cellStyle name="Normal 2 10 6 2 4" xfId="37354" xr:uid="{D5A4B42F-BDBB-496F-BEE8-BF0023BCE097}"/>
    <cellStyle name="Normal 2 10 6 3" xfId="23647" xr:uid="{8DF0BA8E-064C-4635-B13B-214994CED031}"/>
    <cellStyle name="Normal 2 10 6 4" xfId="29141" xr:uid="{8C08B9C3-EB30-419D-95EF-032BA70D6BC2}"/>
    <cellStyle name="Normal 2 10 6 5" xfId="34625" xr:uid="{A0CDCCD7-34FB-4246-9263-D67CADA1D71B}"/>
    <cellStyle name="Normal 2 10 7" xfId="6422" xr:uid="{3B14220A-0FF0-4263-923E-BBF4C4B66D94}"/>
    <cellStyle name="Normal 2 11" xfId="6423" xr:uid="{0D4A4FC8-E07D-4C5E-9331-930CEBEF7C98}"/>
    <cellStyle name="Normal 2 11 2" xfId="14820" xr:uid="{AEF32B8B-9291-4144-92C4-0E6B5FDD4E3B}"/>
    <cellStyle name="Normal 2 11 2 2" xfId="22107" xr:uid="{FF74A781-FF2F-4692-A6C1-0A19B0AE2170}"/>
    <cellStyle name="Normal 2 11 2 2 2" xfId="27663" xr:uid="{C00D8FE3-96C5-43C1-8817-2FC3A46451B9}"/>
    <cellStyle name="Normal 2 11 2 2 3" xfId="33157" xr:uid="{DDCF921C-CB87-436F-9107-95807AE06F8D}"/>
    <cellStyle name="Normal 2 11 2 2 4" xfId="38641" xr:uid="{EC7FFF1D-1995-45DA-B7E2-5C4F0E52606A}"/>
    <cellStyle name="Normal 2 11 2 3" xfId="24934" xr:uid="{0E417284-C4ED-45DD-AF55-20041EE1CDD2}"/>
    <cellStyle name="Normal 2 11 2 4" xfId="30428" xr:uid="{EF2B6C95-6260-4061-B34E-8B385D6ECFED}"/>
    <cellStyle name="Normal 2 11 2 5" xfId="35912" xr:uid="{FCB0926B-A53F-4F80-A3C6-331FD9FECF86}"/>
    <cellStyle name="Normal 2 11 3" xfId="11780" xr:uid="{64616A00-D3E6-4F37-AD91-96E9C9D9E0E1}"/>
    <cellStyle name="Normal 2 11 4" xfId="17015" xr:uid="{B2F92BA3-B09F-4945-8FCD-E580C8BB7199}"/>
    <cellStyle name="Normal 2 11 5" xfId="19239" xr:uid="{1448067F-F46F-4E9C-9FA2-BB217BEBCA13}"/>
    <cellStyle name="Normal 2 11 6" xfId="9500" xr:uid="{F68AA2D5-840D-4378-8F17-D71BC13E33C5}"/>
    <cellStyle name="Normal 2 11 6 2" xfId="20821" xr:uid="{37DD3FDA-94F1-4FA5-B985-EBCBA15E1529}"/>
    <cellStyle name="Normal 2 11 6 2 2" xfId="26377" xr:uid="{9FAACFBE-6B4D-44B4-8359-7224F04E961B}"/>
    <cellStyle name="Normal 2 11 6 2 3" xfId="31871" xr:uid="{427FA1F6-3A38-40D9-ACF0-4FA408F9BA52}"/>
    <cellStyle name="Normal 2 11 6 2 4" xfId="37355" xr:uid="{7E532171-91D2-4614-9AD4-3752E6BCE528}"/>
    <cellStyle name="Normal 2 11 6 3" xfId="23648" xr:uid="{C3CF23E7-2614-4064-8A8C-692C4163E949}"/>
    <cellStyle name="Normal 2 11 6 4" xfId="29142" xr:uid="{0386D690-7C9B-46F1-81B7-0F68C3D0BE1A}"/>
    <cellStyle name="Normal 2 11 6 5" xfId="34626" xr:uid="{5CF62330-1F5C-48D6-B0DA-F736DE356966}"/>
    <cellStyle name="Normal 2 12" xfId="6424" xr:uid="{598A7833-3111-462D-A5EA-8EF6BA404A14}"/>
    <cellStyle name="Normal 2 12 2" xfId="14821" xr:uid="{5B8C8465-BAF5-4C60-AAC4-3EC868CCB447}"/>
    <cellStyle name="Normal 2 12 2 2" xfId="22108" xr:uid="{CD3AB530-51D5-4A73-A3FE-0AF999DDF765}"/>
    <cellStyle name="Normal 2 12 2 2 2" xfId="27664" xr:uid="{861DA16B-DAF6-4915-8086-79963E59F5D7}"/>
    <cellStyle name="Normal 2 12 2 2 3" xfId="33158" xr:uid="{A263AC0D-EFA0-45AF-8B68-91D1864ADBA6}"/>
    <cellStyle name="Normal 2 12 2 2 4" xfId="38642" xr:uid="{07C0A886-8A97-4DD7-9219-A7AC2E9DA150}"/>
    <cellStyle name="Normal 2 12 2 3" xfId="24935" xr:uid="{953C74E7-C994-4643-91E9-9563BCE112B1}"/>
    <cellStyle name="Normal 2 12 2 4" xfId="30429" xr:uid="{DFE9B90A-E4C6-4C19-9B32-783A832CABD8}"/>
    <cellStyle name="Normal 2 12 2 5" xfId="35913" xr:uid="{92FA2CE6-5F5A-46AC-8017-F842C04874B9}"/>
    <cellStyle name="Normal 2 12 3" xfId="11781" xr:uid="{61C33CDE-5556-44EF-97AC-1844150B6928}"/>
    <cellStyle name="Normal 2 12 4" xfId="17016" xr:uid="{5BE8F100-602E-433A-95E3-46211FD95069}"/>
    <cellStyle name="Normal 2 12 5" xfId="19240" xr:uid="{A5F7F210-6562-4F2D-A99D-286BEA64F7C9}"/>
    <cellStyle name="Normal 2 12 6" xfId="9501" xr:uid="{F7AF81FA-00C7-4CB3-9A5B-CF8F6D329C5C}"/>
    <cellStyle name="Normal 2 12 6 2" xfId="20822" xr:uid="{16A9E1C5-6256-4E36-AB37-260A3B07CB82}"/>
    <cellStyle name="Normal 2 12 6 2 2" xfId="26378" xr:uid="{23DE1E85-8AB9-4168-9232-6F4A9DEDED34}"/>
    <cellStyle name="Normal 2 12 6 2 3" xfId="31872" xr:uid="{D8FC724D-1073-48FB-9D70-1B66E0758478}"/>
    <cellStyle name="Normal 2 12 6 2 4" xfId="37356" xr:uid="{C0A400A2-5A07-467D-8B05-CFB3AA4F9048}"/>
    <cellStyle name="Normal 2 12 6 3" xfId="23649" xr:uid="{29E4E99C-B506-4386-8DBB-F5DC1C0BC643}"/>
    <cellStyle name="Normal 2 12 6 4" xfId="29143" xr:uid="{4EC674DA-FEB4-49AA-8FE6-D127C2CD1504}"/>
    <cellStyle name="Normal 2 12 6 5" xfId="34627" xr:uid="{E1678B0A-37A8-4362-9B0B-6D4BC65765C7}"/>
    <cellStyle name="Normal 2 13" xfId="6425" xr:uid="{72B3E58D-E6F0-4803-AD94-1E67C2CCB915}"/>
    <cellStyle name="Normal 2 13 2" xfId="6426" xr:uid="{775FFDE7-F6B9-42F9-BD40-4E49D3A3373C}"/>
    <cellStyle name="Normal 2 13 2 2" xfId="14823" xr:uid="{449372AD-4123-46D9-9F9F-D741D65A1787}"/>
    <cellStyle name="Normal 2 13 2 2 2" xfId="22110" xr:uid="{A1E93228-9752-4A25-B6DD-EA2173264EFB}"/>
    <cellStyle name="Normal 2 13 2 2 2 2" xfId="27666" xr:uid="{64446BB9-1D3E-454A-8842-29A9FCB6AFC5}"/>
    <cellStyle name="Normal 2 13 2 2 2 3" xfId="33160" xr:uid="{AE1969EE-9C5E-44B1-BFF1-B2BAB37692DF}"/>
    <cellStyle name="Normal 2 13 2 2 2 4" xfId="38644" xr:uid="{BD902367-9915-4B94-AEB8-C1A7C2C8AF75}"/>
    <cellStyle name="Normal 2 13 2 2 3" xfId="24937" xr:uid="{3A77F35B-89AB-4FF5-AD49-DC8FBDBB7415}"/>
    <cellStyle name="Normal 2 13 2 2 4" xfId="30431" xr:uid="{6CA656BF-B818-4096-ABFA-DC6E925AED45}"/>
    <cellStyle name="Normal 2 13 2 2 5" xfId="35915" xr:uid="{1752FED5-B04D-4F80-A15B-2D52B975CE10}"/>
    <cellStyle name="Normal 2 13 2 3" xfId="11783" xr:uid="{6F5C497B-8CE7-4C4F-8698-F96A25A49094}"/>
    <cellStyle name="Normal 2 13 2 4" xfId="17018" xr:uid="{CC3DCEAE-194C-463C-895A-84B77CE3E58C}"/>
    <cellStyle name="Normal 2 13 2 5" xfId="19242" xr:uid="{B07922C3-7BC3-4209-8213-7A3E8FA70BE8}"/>
    <cellStyle name="Normal 2 13 2 6" xfId="9503" xr:uid="{ACE294A1-C2C7-4663-94C2-09A4B47CD9CD}"/>
    <cellStyle name="Normal 2 13 2 6 2" xfId="20824" xr:uid="{71DA4A7E-86E7-4184-A358-5131EE0431F5}"/>
    <cellStyle name="Normal 2 13 2 6 2 2" xfId="26380" xr:uid="{B713A46C-7BC9-43EF-8BFF-750F08CCDA6F}"/>
    <cellStyle name="Normal 2 13 2 6 2 3" xfId="31874" xr:uid="{59508E91-D614-42A5-8511-B14538E08DFD}"/>
    <cellStyle name="Normal 2 13 2 6 2 4" xfId="37358" xr:uid="{D144EAD0-BD4D-4877-8B49-F4C00C28F680}"/>
    <cellStyle name="Normal 2 13 2 6 3" xfId="23651" xr:uid="{33EC0436-640D-4158-A7C8-831D15EE9CC6}"/>
    <cellStyle name="Normal 2 13 2 6 4" xfId="29145" xr:uid="{C0CB398E-FC48-4045-9F58-A402933D8C19}"/>
    <cellStyle name="Normal 2 13 2 6 5" xfId="34629" xr:uid="{895F49B2-5013-4D31-BE23-EFDD20EBA495}"/>
    <cellStyle name="Normal 2 13 3" xfId="6427" xr:uid="{9DA6D5DD-A94C-4A6A-9DC4-8253A3E0506C}"/>
    <cellStyle name="Normal 2 13 3 2" xfId="14824" xr:uid="{078C35CD-04DE-4A59-8351-D905560273AA}"/>
    <cellStyle name="Normal 2 13 3 2 2" xfId="22111" xr:uid="{CF235454-518A-4808-B211-E0AEFED8C3D4}"/>
    <cellStyle name="Normal 2 13 3 2 2 2" xfId="27667" xr:uid="{33D748BA-0AB6-4452-98B2-8E607AF7CC44}"/>
    <cellStyle name="Normal 2 13 3 2 2 3" xfId="33161" xr:uid="{C1BFD1D4-3442-44B2-89B2-D20674AF9091}"/>
    <cellStyle name="Normal 2 13 3 2 2 4" xfId="38645" xr:uid="{268D2BF3-D54F-49CC-96F3-232428128D35}"/>
    <cellStyle name="Normal 2 13 3 2 3" xfId="24938" xr:uid="{BE8EAB15-F743-47B3-BA2A-D18622FDCDEA}"/>
    <cellStyle name="Normal 2 13 3 2 4" xfId="30432" xr:uid="{7B1C9056-3FD5-40F2-A6BA-8B5B999136ED}"/>
    <cellStyle name="Normal 2 13 3 2 5" xfId="35916" xr:uid="{1EF38600-8858-4FEB-80F9-93C4928D87DD}"/>
    <cellStyle name="Normal 2 13 3 3" xfId="11784" xr:uid="{87070226-774E-4879-A6E0-9284BB99CC63}"/>
    <cellStyle name="Normal 2 13 3 4" xfId="17019" xr:uid="{2C6324DE-6E84-4A0A-8755-FBB1F1169956}"/>
    <cellStyle name="Normal 2 13 3 5" xfId="19243" xr:uid="{F502F083-5245-4D26-92AE-CC8D823F9309}"/>
    <cellStyle name="Normal 2 13 3 6" xfId="9504" xr:uid="{2A93E3E5-E5F2-4592-A386-591AAC732048}"/>
    <cellStyle name="Normal 2 13 3 6 2" xfId="20825" xr:uid="{719F126C-F0F0-452B-BC58-40CEA2909679}"/>
    <cellStyle name="Normal 2 13 3 6 2 2" xfId="26381" xr:uid="{294990C7-37E4-465E-BA5A-67D949B64E18}"/>
    <cellStyle name="Normal 2 13 3 6 2 3" xfId="31875" xr:uid="{907E0C89-5877-4EE2-A1B5-5B5DC3AC9D73}"/>
    <cellStyle name="Normal 2 13 3 6 2 4" xfId="37359" xr:uid="{2A1E9BEC-24E2-4739-BF63-C9F4C9D02025}"/>
    <cellStyle name="Normal 2 13 3 6 3" xfId="23652" xr:uid="{A1FC507E-230C-452E-81BB-9720A0AC2855}"/>
    <cellStyle name="Normal 2 13 3 6 4" xfId="29146" xr:uid="{C6C89C6B-B4D7-41CC-9817-1EFCBFA3CC5A}"/>
    <cellStyle name="Normal 2 13 3 6 5" xfId="34630" xr:uid="{3201AA69-F4D8-4661-B233-DD055D1AE85F}"/>
    <cellStyle name="Normal 2 13 4" xfId="6428" xr:uid="{5B7FB9FD-B447-41CC-80B6-C513906069A9}"/>
    <cellStyle name="Normal 2 13 4 2" xfId="14825" xr:uid="{C324F1E4-8D06-4CF4-A9B5-5F3C081953D7}"/>
    <cellStyle name="Normal 2 13 4 2 2" xfId="22112" xr:uid="{E374F8EF-C58B-42A2-ADE2-9527F6BA8DC6}"/>
    <cellStyle name="Normal 2 13 4 2 2 2" xfId="27668" xr:uid="{675BEAF1-66B2-41CC-A76A-DFD819D2EBE6}"/>
    <cellStyle name="Normal 2 13 4 2 2 3" xfId="33162" xr:uid="{7239D8F4-FA27-4893-867C-69362008044E}"/>
    <cellStyle name="Normal 2 13 4 2 2 4" xfId="38646" xr:uid="{2E4C7218-7FC6-427A-90FF-EEC408B78FF4}"/>
    <cellStyle name="Normal 2 13 4 2 3" xfId="24939" xr:uid="{BB946FA6-6CD1-44BF-951A-9ECAB7A71B92}"/>
    <cellStyle name="Normal 2 13 4 2 4" xfId="30433" xr:uid="{45C3E284-5E50-4AE3-80DC-7240E3ECA9E9}"/>
    <cellStyle name="Normal 2 13 4 2 5" xfId="35917" xr:uid="{48113F9C-3330-48E9-8103-7DAD879A1A29}"/>
    <cellStyle name="Normal 2 13 4 3" xfId="11785" xr:uid="{629389F7-7316-4EE4-87BE-AC674BE92071}"/>
    <cellStyle name="Normal 2 13 4 4" xfId="17020" xr:uid="{2C4337AC-A166-4F15-8624-452D91BB1EA5}"/>
    <cellStyle name="Normal 2 13 4 5" xfId="19244" xr:uid="{E1266CA2-F7BC-4BD6-B765-4355E3A91978}"/>
    <cellStyle name="Normal 2 13 4 6" xfId="9505" xr:uid="{3B51E73D-733D-432C-9D0C-8D7890D02A5D}"/>
    <cellStyle name="Normal 2 13 4 6 2" xfId="20826" xr:uid="{B9EB437E-EF7B-4178-BA60-98A1EB8AB062}"/>
    <cellStyle name="Normal 2 13 4 6 2 2" xfId="26382" xr:uid="{E3BFE882-90E2-4192-BADE-02A24DA5801E}"/>
    <cellStyle name="Normal 2 13 4 6 2 3" xfId="31876" xr:uid="{E1BDFD56-B7FE-406E-8C4B-8CA99A0382F3}"/>
    <cellStyle name="Normal 2 13 4 6 2 4" xfId="37360" xr:uid="{A086220F-5DEA-4E8F-8153-69E0C2FCFCFF}"/>
    <cellStyle name="Normal 2 13 4 6 3" xfId="23653" xr:uid="{1519736F-417F-4132-B109-A0A6FEDACAAA}"/>
    <cellStyle name="Normal 2 13 4 6 4" xfId="29147" xr:uid="{AE28A814-E92F-49A6-953C-0E25994ACC7F}"/>
    <cellStyle name="Normal 2 13 4 6 5" xfId="34631" xr:uid="{C93747BB-8864-4EBB-B309-1A6ED7A47C7C}"/>
    <cellStyle name="Normal 2 13 5" xfId="14822" xr:uid="{4D1C2DCA-7EE5-450F-AE88-C65F1A5610CD}"/>
    <cellStyle name="Normal 2 13 5 2" xfId="22109" xr:uid="{F7879362-0C03-4025-A905-76C1EF0302E4}"/>
    <cellStyle name="Normal 2 13 5 2 2" xfId="27665" xr:uid="{0B19FCA2-389E-4223-BD3F-18B0C75EC344}"/>
    <cellStyle name="Normal 2 13 5 2 3" xfId="33159" xr:uid="{D4D54CEA-8BE8-4160-AE43-2B48936F6AEC}"/>
    <cellStyle name="Normal 2 13 5 2 4" xfId="38643" xr:uid="{423FFB99-CD9E-4A93-A0AB-4F1BE2314389}"/>
    <cellStyle name="Normal 2 13 5 3" xfId="24936" xr:uid="{0F33DED1-46EC-4608-B350-3994A076C9A9}"/>
    <cellStyle name="Normal 2 13 5 4" xfId="30430" xr:uid="{7B61FA52-D191-41C4-8382-D4344396DE34}"/>
    <cellStyle name="Normal 2 13 5 5" xfId="35914" xr:uid="{49459C97-DEF8-44E5-AF3F-257B6839C973}"/>
    <cellStyle name="Normal 2 13 6" xfId="11782" xr:uid="{D57A39E1-82DD-46CD-9921-92897FC9E63C}"/>
    <cellStyle name="Normal 2 13 7" xfId="17017" xr:uid="{EEE59E61-1600-49D1-B610-9F6973E98558}"/>
    <cellStyle name="Normal 2 13 8" xfId="19241" xr:uid="{7B7F82D9-6A4F-40A7-8F5A-B47C97B3F66A}"/>
    <cellStyle name="Normal 2 13 9" xfId="9502" xr:uid="{659BA301-386A-486E-98E3-5136247EDC6C}"/>
    <cellStyle name="Normal 2 13 9 2" xfId="20823" xr:uid="{0E614445-8593-43C1-BA61-267B17ADB226}"/>
    <cellStyle name="Normal 2 13 9 2 2" xfId="26379" xr:uid="{CA9DBF88-55AC-4663-8A4B-E21F2FAE7819}"/>
    <cellStyle name="Normal 2 13 9 2 3" xfId="31873" xr:uid="{6C30E689-F170-4ED5-8096-7C176F2E0976}"/>
    <cellStyle name="Normal 2 13 9 2 4" xfId="37357" xr:uid="{F073034F-3655-4F4E-ABA8-3D9FC1E8EB96}"/>
    <cellStyle name="Normal 2 13 9 3" xfId="23650" xr:uid="{BCA121B1-AC0D-40F5-AB52-8AFB5284D9A8}"/>
    <cellStyle name="Normal 2 13 9 4" xfId="29144" xr:uid="{CBEA086F-9279-4299-8493-C3F706B3DA9D}"/>
    <cellStyle name="Normal 2 13 9 5" xfId="34628" xr:uid="{A3A93F67-C28F-4E55-BB60-7CE78B289313}"/>
    <cellStyle name="Normal 2 14" xfId="6429" xr:uid="{65403729-55B4-4A00-BE76-EEE6AF4423A1}"/>
    <cellStyle name="Normal 2 14 2" xfId="14826" xr:uid="{6EE415AA-218A-4222-89B8-AE53B554E4FE}"/>
    <cellStyle name="Normal 2 14 2 2" xfId="22113" xr:uid="{B768FB63-0998-4E72-8182-47BDB9950D40}"/>
    <cellStyle name="Normal 2 14 2 2 2" xfId="27669" xr:uid="{CCB2199B-9823-4060-A101-2F007B844849}"/>
    <cellStyle name="Normal 2 14 2 2 3" xfId="33163" xr:uid="{21C463B3-3BD4-400F-BFC5-8D5712716EF5}"/>
    <cellStyle name="Normal 2 14 2 2 4" xfId="38647" xr:uid="{22327DBD-B2F6-4702-83F9-9FB88691CDA1}"/>
    <cellStyle name="Normal 2 14 2 3" xfId="24940" xr:uid="{FBEF4289-E3F2-47BC-87FE-0B3A3ABA7D45}"/>
    <cellStyle name="Normal 2 14 2 4" xfId="30434" xr:uid="{4C1B3D22-5E70-41B4-89F7-1584B742190F}"/>
    <cellStyle name="Normal 2 14 2 5" xfId="35918" xr:uid="{98EB3002-757D-4E5D-9E78-030F8FFC3E90}"/>
    <cellStyle name="Normal 2 14 3" xfId="11786" xr:uid="{AB6EE60B-778F-41C7-AE8D-BCE0C6D8F021}"/>
    <cellStyle name="Normal 2 14 4" xfId="17021" xr:uid="{F87D2410-1F7B-4D67-A3CE-59F40DA70162}"/>
    <cellStyle name="Normal 2 14 5" xfId="19245" xr:uid="{FE6A191C-78D3-4BEA-9B62-D720770DB5AD}"/>
    <cellStyle name="Normal 2 14 6" xfId="9506" xr:uid="{1C124BF6-941F-40EB-9210-BA64A244257E}"/>
    <cellStyle name="Normal 2 14 6 2" xfId="20827" xr:uid="{B6F26ABF-0D52-4127-AA63-DA576847D853}"/>
    <cellStyle name="Normal 2 14 6 2 2" xfId="26383" xr:uid="{BD10016E-4C8E-4D80-BA30-8C665F79B477}"/>
    <cellStyle name="Normal 2 14 6 2 3" xfId="31877" xr:uid="{1447EC23-13DC-45CF-BED0-09345D731AD9}"/>
    <cellStyle name="Normal 2 14 6 2 4" xfId="37361" xr:uid="{619B593E-73C8-42EC-BE15-5D6C396C0702}"/>
    <cellStyle name="Normal 2 14 6 3" xfId="23654" xr:uid="{9AB80D43-1D7F-4173-BA51-5797229CD91E}"/>
    <cellStyle name="Normal 2 14 6 4" xfId="29148" xr:uid="{8B7B6E92-1783-4127-BB4D-1E46DF579453}"/>
    <cellStyle name="Normal 2 14 6 5" xfId="34632" xr:uid="{4DFB7D9D-83B4-4B33-BA5E-1D2FCCACCA99}"/>
    <cellStyle name="Normal 2 15" xfId="6430" xr:uid="{18684A86-6951-4FD7-9231-5ECEF4248B4F}"/>
    <cellStyle name="Normal 2 15 2" xfId="14827" xr:uid="{A6021404-EB98-4432-BEE2-11C716ED9F9B}"/>
    <cellStyle name="Normal 2 15 2 2" xfId="22114" xr:uid="{E38B245C-33A1-4724-968C-B26FC98AD8BD}"/>
    <cellStyle name="Normal 2 15 2 2 2" xfId="27670" xr:uid="{A8C6AEC6-D653-4FE7-9EE2-8E932A8BE800}"/>
    <cellStyle name="Normal 2 15 2 2 3" xfId="33164" xr:uid="{DCE14D9F-367D-429C-9E43-A546855A6FD4}"/>
    <cellStyle name="Normal 2 15 2 2 4" xfId="38648" xr:uid="{33FBB5DD-98EA-4954-B55E-2146A8F24E61}"/>
    <cellStyle name="Normal 2 15 2 3" xfId="24941" xr:uid="{E421EDF3-4F49-4500-91A3-34F8BB9E8C99}"/>
    <cellStyle name="Normal 2 15 2 4" xfId="30435" xr:uid="{4D82D742-5A7F-4C42-A329-D632E90E9F7A}"/>
    <cellStyle name="Normal 2 15 2 5" xfId="35919" xr:uid="{8D0DACDF-3BEF-4523-BF96-AFDF8FEBD08F}"/>
    <cellStyle name="Normal 2 15 3" xfId="11787" xr:uid="{62D9725C-8A11-4E07-BD43-E331F3929A92}"/>
    <cellStyle name="Normal 2 15 4" xfId="17022" xr:uid="{2E032B00-595F-40A0-96BA-560025FC9087}"/>
    <cellStyle name="Normal 2 15 5" xfId="19246" xr:uid="{F2E809DC-FE29-474E-901C-317B333C84E7}"/>
    <cellStyle name="Normal 2 15 6" xfId="9507" xr:uid="{32BF382D-02EC-48AA-97BD-8E9009C9672C}"/>
    <cellStyle name="Normal 2 15 6 2" xfId="20828" xr:uid="{59B26086-2B86-4AB0-944D-6673BA4732CB}"/>
    <cellStyle name="Normal 2 15 6 2 2" xfId="26384" xr:uid="{91DE729B-0B3D-4156-9AAE-469744EBBB85}"/>
    <cellStyle name="Normal 2 15 6 2 3" xfId="31878" xr:uid="{C032478D-5B13-43CD-9344-C7CE8A927EDC}"/>
    <cellStyle name="Normal 2 15 6 2 4" xfId="37362" xr:uid="{2BE8AE37-2EA6-45C5-A7AB-DFC3A55FE3A9}"/>
    <cellStyle name="Normal 2 15 6 3" xfId="23655" xr:uid="{F2054EB5-2191-4428-85B1-E2215B5B4B61}"/>
    <cellStyle name="Normal 2 15 6 4" xfId="29149" xr:uid="{13B4EB6A-9657-4D38-A2F3-D33211585263}"/>
    <cellStyle name="Normal 2 15 6 5" xfId="34633" xr:uid="{BB70C6E7-5944-40C1-9557-F17E971A493F}"/>
    <cellStyle name="Normal 2 16" xfId="6431" xr:uid="{F392F79B-6436-4E96-93A0-C4E6DE84DAFA}"/>
    <cellStyle name="Normal 2 16 2" xfId="14828" xr:uid="{04D769F2-89D2-420F-A24D-73E35DFE4F57}"/>
    <cellStyle name="Normal 2 16 2 2" xfId="22115" xr:uid="{5E08986C-DC57-432C-8D32-36FB94496D19}"/>
    <cellStyle name="Normal 2 16 2 2 2" xfId="27671" xr:uid="{E2FC5347-6725-4449-B0EF-0266EA8823B4}"/>
    <cellStyle name="Normal 2 16 2 2 3" xfId="33165" xr:uid="{D843116D-A7D5-43EB-A878-7CE2C64567B4}"/>
    <cellStyle name="Normal 2 16 2 2 4" xfId="38649" xr:uid="{BEE6DA0C-8486-4A8F-AF7C-D3F1582F246F}"/>
    <cellStyle name="Normal 2 16 2 3" xfId="24942" xr:uid="{CF91B997-6421-49A1-85FD-4C09F682B06A}"/>
    <cellStyle name="Normal 2 16 2 4" xfId="30436" xr:uid="{A288558D-36EC-4998-99CD-E29C5A420812}"/>
    <cellStyle name="Normal 2 16 2 5" xfId="35920" xr:uid="{C89314D8-7E5C-43B1-AEDD-4C8D845E2A62}"/>
    <cellStyle name="Normal 2 16 3" xfId="11788" xr:uid="{AAD27667-CDCA-47FE-A3A4-CF56E47571A8}"/>
    <cellStyle name="Normal 2 16 4" xfId="17023" xr:uid="{E67C38C4-951C-4AC2-9EB7-6C6FEC619A41}"/>
    <cellStyle name="Normal 2 16 5" xfId="19247" xr:uid="{CE9D8981-1C99-40A0-A9C5-02DAE726014E}"/>
    <cellStyle name="Normal 2 16 6" xfId="9508" xr:uid="{A503568F-ECB5-437B-8E60-66AA35447850}"/>
    <cellStyle name="Normal 2 16 6 2" xfId="20829" xr:uid="{9E29A52A-B1E5-40F9-BE41-DC2D26152C4B}"/>
    <cellStyle name="Normal 2 16 6 2 2" xfId="26385" xr:uid="{BA1ED5C7-43FC-46F9-9A84-4B96F083047C}"/>
    <cellStyle name="Normal 2 16 6 2 3" xfId="31879" xr:uid="{225DF5F4-28BE-440A-81FA-0F80D5EF2F65}"/>
    <cellStyle name="Normal 2 16 6 2 4" xfId="37363" xr:uid="{21AD4D13-E2DE-45BB-AC9E-9AF632BB52FD}"/>
    <cellStyle name="Normal 2 16 6 3" xfId="23656" xr:uid="{1AE21681-FDD0-4956-8A67-7033E8C033E5}"/>
    <cellStyle name="Normal 2 16 6 4" xfId="29150" xr:uid="{5D68D53C-DDB7-4A36-B898-00FD5DE00413}"/>
    <cellStyle name="Normal 2 16 6 5" xfId="34634" xr:uid="{CD105820-828B-4166-8444-3B0AE7E1713A}"/>
    <cellStyle name="Normal 2 17" xfId="6432" xr:uid="{DBD469B4-A2DB-4B7C-A7C2-4C0525A3B75A}"/>
    <cellStyle name="Normal 2 17 2" xfId="14829" xr:uid="{4E75589A-DE8E-4E15-AB28-024EB4A29D79}"/>
    <cellStyle name="Normal 2 17 2 2" xfId="22116" xr:uid="{4DE6752D-597C-44A5-80C1-D5433E873254}"/>
    <cellStyle name="Normal 2 17 2 2 2" xfId="27672" xr:uid="{7E8EE83A-0AB5-4223-A2E9-8DE12CB3954B}"/>
    <cellStyle name="Normal 2 17 2 2 3" xfId="33166" xr:uid="{0585C71F-72DB-4A92-98FE-2E61C7C8A283}"/>
    <cellStyle name="Normal 2 17 2 2 4" xfId="38650" xr:uid="{CA92909F-7664-440B-A288-445D071ED3DC}"/>
    <cellStyle name="Normal 2 17 2 3" xfId="24943" xr:uid="{5962A577-3FA5-4FD9-B613-42E33D940BAA}"/>
    <cellStyle name="Normal 2 17 2 4" xfId="30437" xr:uid="{5C70520D-6D97-41A2-B903-C2263ECEFF4C}"/>
    <cellStyle name="Normal 2 17 2 5" xfId="35921" xr:uid="{245E2E7A-D79C-4745-92EE-DBD3441F312E}"/>
    <cellStyle name="Normal 2 17 3" xfId="11789" xr:uid="{43955C96-8210-48BD-B4CD-9F3CDE8B46BB}"/>
    <cellStyle name="Normal 2 17 4" xfId="17024" xr:uid="{BA32A745-47FC-467A-9481-78CF0874C487}"/>
    <cellStyle name="Normal 2 17 5" xfId="19248" xr:uid="{16E39BD5-4A4B-49DD-BD05-89814D437545}"/>
    <cellStyle name="Normal 2 17 6" xfId="9509" xr:uid="{F677AA83-740D-4FF7-8345-3ED7E2EF48B8}"/>
    <cellStyle name="Normal 2 17 6 2" xfId="20830" xr:uid="{C6DBFFE5-4C46-4668-9791-AAF5ACF07BA3}"/>
    <cellStyle name="Normal 2 17 6 2 2" xfId="26386" xr:uid="{ACEF054B-17DC-48F9-B3E0-882FD4F97F38}"/>
    <cellStyle name="Normal 2 17 6 2 3" xfId="31880" xr:uid="{EBCA54A2-1422-4239-A774-DC59D7CA38C7}"/>
    <cellStyle name="Normal 2 17 6 2 4" xfId="37364" xr:uid="{3A378E2F-6E1E-4461-9ABA-6867849DBC1D}"/>
    <cellStyle name="Normal 2 17 6 3" xfId="23657" xr:uid="{2F2A79C4-DE69-455E-925B-58C5FCA0F8C7}"/>
    <cellStyle name="Normal 2 17 6 4" xfId="29151" xr:uid="{7E581EE9-6D7F-42AD-BDFA-F53D6E54C38B}"/>
    <cellStyle name="Normal 2 17 6 5" xfId="34635" xr:uid="{ACB6F57D-6C42-4B79-B35F-D51464E5FA5C}"/>
    <cellStyle name="Normal 2 18" xfId="6433" xr:uid="{C8AF707D-3762-4654-8171-22F0F3305D35}"/>
    <cellStyle name="Normal 2 18 2" xfId="6434" xr:uid="{C4B125DF-7EC2-419D-98CC-5F1D9428DD32}"/>
    <cellStyle name="Normal 2 18 2 2" xfId="14831" xr:uid="{E7DF2694-DF7D-4E47-B516-A768739B6F3A}"/>
    <cellStyle name="Normal 2 18 2 2 2" xfId="22118" xr:uid="{B707ADB3-96B5-475C-86DF-02BDF2C481C6}"/>
    <cellStyle name="Normal 2 18 2 2 2 2" xfId="27674" xr:uid="{0246BCC0-89EE-4FFA-81FB-C4A634ABD048}"/>
    <cellStyle name="Normal 2 18 2 2 2 3" xfId="33168" xr:uid="{3BF947BF-E688-42FD-B6FF-ADCFF69594EF}"/>
    <cellStyle name="Normal 2 18 2 2 2 4" xfId="38652" xr:uid="{841822F2-A119-4993-B5D3-6F56E97C3AAE}"/>
    <cellStyle name="Normal 2 18 2 2 3" xfId="24945" xr:uid="{1FE60008-D8CD-40C6-8276-3BBD7432A59D}"/>
    <cellStyle name="Normal 2 18 2 2 4" xfId="30439" xr:uid="{A7054DF9-1B2F-4A2E-BCB7-9ECA372554F5}"/>
    <cellStyle name="Normal 2 18 2 2 5" xfId="35923" xr:uid="{9FE31410-3893-4E4A-A599-C1346A370560}"/>
    <cellStyle name="Normal 2 18 2 3" xfId="11791" xr:uid="{94B712ED-FB67-4625-9FA7-C5F4BF7370DE}"/>
    <cellStyle name="Normal 2 18 2 4" xfId="17026" xr:uid="{DDE074D1-E256-4552-A116-39FE792561EF}"/>
    <cellStyle name="Normal 2 18 2 5" xfId="19250" xr:uid="{5BAEE086-42BD-419B-9E4B-7794CF6EACBC}"/>
    <cellStyle name="Normal 2 18 2 6" xfId="9511" xr:uid="{AFDC1F90-D5E2-4A2D-9141-F69FBE28C41A}"/>
    <cellStyle name="Normal 2 18 2 6 2" xfId="20832" xr:uid="{C06E709D-980F-443C-8E95-4FB2FE1790A1}"/>
    <cellStyle name="Normal 2 18 2 6 2 2" xfId="26388" xr:uid="{E5DCD0EB-A382-4E43-803D-5B7535791D86}"/>
    <cellStyle name="Normal 2 18 2 6 2 3" xfId="31882" xr:uid="{E0AA6541-5016-4362-8887-7EAAF1CABA95}"/>
    <cellStyle name="Normal 2 18 2 6 2 4" xfId="37366" xr:uid="{5462CBE3-1481-4485-9F2B-1725560E843A}"/>
    <cellStyle name="Normal 2 18 2 6 3" xfId="23659" xr:uid="{7C87C8CB-1233-440A-A7F3-04037104B5F0}"/>
    <cellStyle name="Normal 2 18 2 6 4" xfId="29153" xr:uid="{1F404D16-D916-4934-87B9-A5A24A331CBF}"/>
    <cellStyle name="Normal 2 18 2 6 5" xfId="34637" xr:uid="{DCA3A263-5334-40AA-99EA-7905715E6787}"/>
    <cellStyle name="Normal 2 18 3" xfId="14830" xr:uid="{4F5B7C68-67F6-4EC0-B7F3-A81694DB16C6}"/>
    <cellStyle name="Normal 2 18 3 2" xfId="22117" xr:uid="{2370C96C-C8D4-4C93-8A28-DA8B78F4BC19}"/>
    <cellStyle name="Normal 2 18 3 2 2" xfId="27673" xr:uid="{809AEC4E-269C-4BDD-86E5-C2DF56697F5D}"/>
    <cellStyle name="Normal 2 18 3 2 3" xfId="33167" xr:uid="{3FC7E081-72DC-4B34-87B0-0BA1C171CC84}"/>
    <cellStyle name="Normal 2 18 3 2 4" xfId="38651" xr:uid="{7D5E4906-347F-4828-96D7-0F70EDEB00DD}"/>
    <cellStyle name="Normal 2 18 3 3" xfId="24944" xr:uid="{CA3C6368-7525-44A5-98B6-49180C1AF290}"/>
    <cellStyle name="Normal 2 18 3 4" xfId="30438" xr:uid="{A960F802-474D-42B0-94AC-4E4C29D1DEB8}"/>
    <cellStyle name="Normal 2 18 3 5" xfId="35922" xr:uid="{9896040D-C333-417D-BFC3-42944D21AF7A}"/>
    <cellStyle name="Normal 2 18 4" xfId="11790" xr:uid="{5B7AD697-4856-48E3-BFAD-1731F4C72331}"/>
    <cellStyle name="Normal 2 18 5" xfId="17025" xr:uid="{657D6117-498D-4084-A607-74C38031143B}"/>
    <cellStyle name="Normal 2 18 6" xfId="19249" xr:uid="{FD3CE72C-512A-492E-8869-3CC26FA292BA}"/>
    <cellStyle name="Normal 2 18 7" xfId="9510" xr:uid="{C3CF6103-656A-4873-9EA3-3CC5DD47370C}"/>
    <cellStyle name="Normal 2 18 7 2" xfId="20831" xr:uid="{EAABF104-71AC-4FF6-A0F2-3E0DFE06C214}"/>
    <cellStyle name="Normal 2 18 7 2 2" xfId="26387" xr:uid="{712652D4-08D9-4D8A-B8BD-2E008E97DCE0}"/>
    <cellStyle name="Normal 2 18 7 2 3" xfId="31881" xr:uid="{6F8F41B5-2C1C-48DD-9E1F-E3DD366CDA0B}"/>
    <cellStyle name="Normal 2 18 7 2 4" xfId="37365" xr:uid="{724CF613-CD16-4C4A-9D0E-F79479D420FE}"/>
    <cellStyle name="Normal 2 18 7 3" xfId="23658" xr:uid="{52826DBF-7F0E-4B17-ADD9-A508D8B8ACB8}"/>
    <cellStyle name="Normal 2 18 7 4" xfId="29152" xr:uid="{A5AF4731-9082-4A05-A16A-41036B395B79}"/>
    <cellStyle name="Normal 2 18 7 5" xfId="34636" xr:uid="{157B4A96-A065-41EF-9CA2-1A2A4D80D08F}"/>
    <cellStyle name="Normal 2 19" xfId="6435" xr:uid="{EB037F96-F95B-4813-AFAD-11BB3094E8E3}"/>
    <cellStyle name="Normal 2 19 2" xfId="14832" xr:uid="{AFFED3D3-63C3-43A9-89F8-6FD6734008F2}"/>
    <cellStyle name="Normal 2 19 2 2" xfId="22119" xr:uid="{FAA208FC-B9A0-4EF9-B79F-368C1043AFCA}"/>
    <cellStyle name="Normal 2 19 2 2 2" xfId="27675" xr:uid="{F5EDA225-F673-4EA3-BEAC-A918C35B1A7F}"/>
    <cellStyle name="Normal 2 19 2 2 3" xfId="33169" xr:uid="{9DAFA348-859C-48BE-B4E0-B409CFCEB9C4}"/>
    <cellStyle name="Normal 2 19 2 2 4" xfId="38653" xr:uid="{21755872-27E2-476C-82B9-3125349D6933}"/>
    <cellStyle name="Normal 2 19 2 3" xfId="24946" xr:uid="{22E72D1D-EE61-42CF-8D36-C0B08B026E8A}"/>
    <cellStyle name="Normal 2 19 2 4" xfId="30440" xr:uid="{5CB8FF59-73C1-4FDD-9107-C419E2856331}"/>
    <cellStyle name="Normal 2 19 2 5" xfId="35924" xr:uid="{27DE50D6-3A75-4CD8-B64A-4644C372DDF9}"/>
    <cellStyle name="Normal 2 19 3" xfId="11792" xr:uid="{1B4742A7-09EB-4958-A6C3-D593DBC7FC9E}"/>
    <cellStyle name="Normal 2 19 4" xfId="17027" xr:uid="{2BDA7DAD-549A-444F-A076-9827ECA59662}"/>
    <cellStyle name="Normal 2 19 5" xfId="19251" xr:uid="{A11E7FD6-610B-41D5-9A04-E43BBA40D4E9}"/>
    <cellStyle name="Normal 2 19 6" xfId="9512" xr:uid="{8FF5744C-CB2A-4F96-8AB8-35191BEB857C}"/>
    <cellStyle name="Normal 2 19 6 2" xfId="20833" xr:uid="{7E68662B-851B-4D47-B684-4FD72A3E0FF6}"/>
    <cellStyle name="Normal 2 19 6 2 2" xfId="26389" xr:uid="{CDC50EF2-6D36-4A3C-8F11-8011C7A56647}"/>
    <cellStyle name="Normal 2 19 6 2 3" xfId="31883" xr:uid="{179107EE-3107-4584-BFEA-760BF9E3A05C}"/>
    <cellStyle name="Normal 2 19 6 2 4" xfId="37367" xr:uid="{D932EF11-E506-4BFC-9263-693DB3F7BC66}"/>
    <cellStyle name="Normal 2 19 6 3" xfId="23660" xr:uid="{E7F316DA-9C0B-4980-A680-6E86647B735F}"/>
    <cellStyle name="Normal 2 19 6 4" xfId="29154" xr:uid="{816336B9-F3B0-4BBA-BCEB-078BE42F722F}"/>
    <cellStyle name="Normal 2 19 6 5" xfId="34638" xr:uid="{A0BF878C-4B22-4415-9872-B3AC61A63D57}"/>
    <cellStyle name="Normal 2 2" xfId="67" xr:uid="{5BECB5D1-3125-42BB-A970-B392A44BB851}"/>
    <cellStyle name="Normal 2 2 10" xfId="19252" xr:uid="{8947F2CE-BF87-4EA6-A191-77D7C6462070}"/>
    <cellStyle name="Normal 2 2 11" xfId="9513" xr:uid="{94862ADA-0186-4698-AEFE-92447373E884}"/>
    <cellStyle name="Normal 2 2 11 2" xfId="20834" xr:uid="{15F41534-2ED6-41F1-B8A1-A5948A9E8C77}"/>
    <cellStyle name="Normal 2 2 11 2 2" xfId="26390" xr:uid="{E1390888-CAAF-45F6-8310-309CA95314A0}"/>
    <cellStyle name="Normal 2 2 11 2 3" xfId="31884" xr:uid="{D7E36AC7-8510-4E55-95C6-4BC366B79ABF}"/>
    <cellStyle name="Normal 2 2 11 2 4" xfId="37368" xr:uid="{4CA0310A-4310-4218-8A44-5ACA487568F1}"/>
    <cellStyle name="Normal 2 2 11 3" xfId="23661" xr:uid="{8CBD5200-3574-4BA7-AE50-9789BD99C225}"/>
    <cellStyle name="Normal 2 2 11 4" xfId="29155" xr:uid="{79683ADB-61C5-409B-B653-D46D339A2AC7}"/>
    <cellStyle name="Normal 2 2 11 5" xfId="34639" xr:uid="{C6B77839-5AF2-4F4A-8E43-CC353446CED9}"/>
    <cellStyle name="Normal 2 2 12" xfId="6436" xr:uid="{F2D304F1-BD54-407D-86A5-A884C8B81DFC}"/>
    <cellStyle name="Normal 2 2 13" xfId="121" xr:uid="{09BC3527-B143-4662-A8AF-6B81FE034C21}"/>
    <cellStyle name="Normal 2 2 2" xfId="140" xr:uid="{784542B8-5E17-42D5-80BB-51328382A28A}"/>
    <cellStyle name="Normal 2 2 2 2" xfId="14834" xr:uid="{09B2A833-A4BE-4B80-A3E1-C8C116C64A8D}"/>
    <cellStyle name="Normal 2 2 2 2 2" xfId="22121" xr:uid="{0C528456-6582-4456-8A76-101AF3ECE039}"/>
    <cellStyle name="Normal 2 2 2 2 2 2" xfId="27677" xr:uid="{1BC70BFB-9CEA-4790-A25E-BFED566BE16A}"/>
    <cellStyle name="Normal 2 2 2 2 2 3" xfId="33171" xr:uid="{9456636B-EA7D-4019-BA6A-1720DCB98589}"/>
    <cellStyle name="Normal 2 2 2 2 2 4" xfId="38655" xr:uid="{5863353A-F150-438D-82DF-C9786172224D}"/>
    <cellStyle name="Normal 2 2 2 2 3" xfId="24948" xr:uid="{157935CA-D047-4B5A-8065-96BD373A4418}"/>
    <cellStyle name="Normal 2 2 2 2 4" xfId="30442" xr:uid="{495B4945-B233-48A5-AE18-DD86B47DF9AB}"/>
    <cellStyle name="Normal 2 2 2 2 5" xfId="35926" xr:uid="{014C2574-1C55-4A8E-A4CA-93FB10223754}"/>
    <cellStyle name="Normal 2 2 2 3" xfId="607" xr:uid="{1F6535DD-4410-4091-8135-CE5A3D9BCBEC}"/>
    <cellStyle name="Normal 2 2 2 4" xfId="17029" xr:uid="{DC0219CB-B2F0-4FE7-956F-49837B37B4CE}"/>
    <cellStyle name="Normal 2 2 2 5" xfId="19253" xr:uid="{81C638B6-3E14-4B31-974F-E55CD6C21553}"/>
    <cellStyle name="Normal 2 2 2 6" xfId="9514" xr:uid="{913DBEC0-2C87-4C65-9DE7-87DE791C7362}"/>
    <cellStyle name="Normal 2 2 2 6 2" xfId="20835" xr:uid="{C26C25B1-E04D-4776-9A97-0B57165328C3}"/>
    <cellStyle name="Normal 2 2 2 6 2 2" xfId="26391" xr:uid="{D382EFCE-2E19-4C43-81B7-C90ED2BB6BB5}"/>
    <cellStyle name="Normal 2 2 2 6 2 3" xfId="31885" xr:uid="{A74864F8-1ABB-47E4-9DAF-E946C8B8F44B}"/>
    <cellStyle name="Normal 2 2 2 6 2 4" xfId="37369" xr:uid="{1947A3BA-BDE0-48E7-BE1E-E480CF7EFB45}"/>
    <cellStyle name="Normal 2 2 2 6 3" xfId="23662" xr:uid="{E3939568-495F-4726-80AD-57C3FE7E3644}"/>
    <cellStyle name="Normal 2 2 2 6 4" xfId="29156" xr:uid="{123A4531-2977-46A1-B78C-88A87511300F}"/>
    <cellStyle name="Normal 2 2 2 6 5" xfId="34640" xr:uid="{D1B67848-1C99-4042-9518-267AFC9EA373}"/>
    <cellStyle name="Normal 2 2 2 7" xfId="6437" xr:uid="{61B6C4AD-22AB-4392-B5D4-05378DB5660A}"/>
    <cellStyle name="Normal 2 2 3" xfId="6438" xr:uid="{157C0F16-F12B-49C4-9EE3-35D98D259788}"/>
    <cellStyle name="Normal 2 2 3 2" xfId="14835" xr:uid="{5E970A37-71BE-47C3-B84B-F25C03865B85}"/>
    <cellStyle name="Normal 2 2 3 2 2" xfId="22122" xr:uid="{401CDF1C-8BAE-43D5-B93E-E5DE716FC018}"/>
    <cellStyle name="Normal 2 2 3 2 2 2" xfId="27678" xr:uid="{11BD9A39-0100-4AE3-A008-B977B57B0E43}"/>
    <cellStyle name="Normal 2 2 3 2 2 3" xfId="33172" xr:uid="{687E320C-826E-442A-9B20-D5F0AD44F856}"/>
    <cellStyle name="Normal 2 2 3 2 2 4" xfId="38656" xr:uid="{DB6E8869-E646-4A55-A606-75AF1992C65F}"/>
    <cellStyle name="Normal 2 2 3 2 3" xfId="24949" xr:uid="{7E9570D3-CE0F-46AB-9171-52DE92B2CAD9}"/>
    <cellStyle name="Normal 2 2 3 2 4" xfId="30443" xr:uid="{370DD9CE-7606-4A4C-9CE6-CE8A3DD2A340}"/>
    <cellStyle name="Normal 2 2 3 2 5" xfId="35927" xr:uid="{C95EE53D-4E8D-45F1-AEAE-383E980DAB2E}"/>
    <cellStyle name="Normal 2 2 3 3" xfId="11794" xr:uid="{A47D7D5F-D191-425B-BAA8-67444E70E059}"/>
    <cellStyle name="Normal 2 2 3 4" xfId="17030" xr:uid="{BE5B9AD2-507C-4B8D-8CA5-07F86F578D8F}"/>
    <cellStyle name="Normal 2 2 3 5" xfId="19254" xr:uid="{84F1556F-8B0A-4871-9EEE-47F16F238E62}"/>
    <cellStyle name="Normal 2 2 3 6" xfId="9515" xr:uid="{69589585-3B48-481C-BD62-E0FBD600C793}"/>
    <cellStyle name="Normal 2 2 3 6 2" xfId="20836" xr:uid="{CE4BBC56-D7E6-4114-B9F7-C20D32DC4AA0}"/>
    <cellStyle name="Normal 2 2 3 6 2 2" xfId="26392" xr:uid="{B7479A6B-0A63-4CE6-83C9-CD501B01451A}"/>
    <cellStyle name="Normal 2 2 3 6 2 3" xfId="31886" xr:uid="{C9DE2D8F-089E-487D-A3D9-0222DE46A05F}"/>
    <cellStyle name="Normal 2 2 3 6 2 4" xfId="37370" xr:uid="{4943B7EF-331C-458A-BB4B-8C57642F74C3}"/>
    <cellStyle name="Normal 2 2 3 6 3" xfId="23663" xr:uid="{1A3D5FC8-1E22-4C2B-9D27-6405A191A92B}"/>
    <cellStyle name="Normal 2 2 3 6 4" xfId="29157" xr:uid="{8CFC9D30-36C1-4523-8115-F07985B99AA6}"/>
    <cellStyle name="Normal 2 2 3 6 5" xfId="34641" xr:uid="{4B9759FB-0456-481E-8808-9DBC39479FAD}"/>
    <cellStyle name="Normal 2 2 4" xfId="6439" xr:uid="{39FCF761-7A57-41C8-8DBE-2826488DA265}"/>
    <cellStyle name="Normal 2 2 4 2" xfId="14836" xr:uid="{2E5CCB00-66D4-416A-8756-2C9E0564C5AA}"/>
    <cellStyle name="Normal 2 2 4 2 2" xfId="22123" xr:uid="{3991C1A9-CA82-45DF-A2D3-220155B21E2C}"/>
    <cellStyle name="Normal 2 2 4 2 2 2" xfId="27679" xr:uid="{68F40467-34A4-441D-8B4B-9138F4D32578}"/>
    <cellStyle name="Normal 2 2 4 2 2 3" xfId="33173" xr:uid="{02ABB98D-BC31-477E-8B8A-375FC08C0869}"/>
    <cellStyle name="Normal 2 2 4 2 2 4" xfId="38657" xr:uid="{14C7C383-8715-41D4-8047-08FB915CD02F}"/>
    <cellStyle name="Normal 2 2 4 2 3" xfId="24950" xr:uid="{2F0506DB-A666-47E3-8F23-D90C2FC52631}"/>
    <cellStyle name="Normal 2 2 4 2 4" xfId="30444" xr:uid="{F229E607-98D7-4C27-999A-6E71DAAFAB44}"/>
    <cellStyle name="Normal 2 2 4 2 5" xfId="35928" xr:uid="{73ED715F-F973-4DEB-BE9E-AB4396D03428}"/>
    <cellStyle name="Normal 2 2 4 3" xfId="11795" xr:uid="{7944412B-BFCE-47CE-8C07-59FA9844F18B}"/>
    <cellStyle name="Normal 2 2 4 4" xfId="17031" xr:uid="{DDCC7687-6302-4D73-824F-5BF4DC7A9051}"/>
    <cellStyle name="Normal 2 2 4 5" xfId="19255" xr:uid="{DF069B67-E5F2-4CCF-B7F8-34F7FA84A2DC}"/>
    <cellStyle name="Normal 2 2 4 6" xfId="9516" xr:uid="{6210845F-FE33-4CD1-9D49-F50978EE3F04}"/>
    <cellStyle name="Normal 2 2 4 6 2" xfId="20837" xr:uid="{5E23E4D2-2249-4B88-A67F-01B852223E34}"/>
    <cellStyle name="Normal 2 2 4 6 2 2" xfId="26393" xr:uid="{525FE281-F5D5-4EA2-9258-09C73AA53169}"/>
    <cellStyle name="Normal 2 2 4 6 2 3" xfId="31887" xr:uid="{E102EB80-AFAA-4002-A856-E528C1BAA1F4}"/>
    <cellStyle name="Normal 2 2 4 6 2 4" xfId="37371" xr:uid="{EE6C0B26-EADA-4D0B-8F9C-1D61DAECCDF1}"/>
    <cellStyle name="Normal 2 2 4 6 3" xfId="23664" xr:uid="{0E67F05B-26CE-4098-9F2F-E7DEDE8C8D4A}"/>
    <cellStyle name="Normal 2 2 4 6 4" xfId="29158" xr:uid="{1D15D80A-FDDD-4878-A19F-C28ED2FBAE78}"/>
    <cellStyle name="Normal 2 2 4 6 5" xfId="34642" xr:uid="{285381F2-3F8F-42E6-A818-DABE1CFC621A}"/>
    <cellStyle name="Normal 2 2 5" xfId="7328" xr:uid="{CC590A7C-1E9F-4FC7-AE2C-FA9F910AA7E5}"/>
    <cellStyle name="Normal 2 2 5 2" xfId="14837" xr:uid="{65363071-7180-4E1E-9633-6C6795E3742B}"/>
    <cellStyle name="Normal 2 2 5 2 2" xfId="22124" xr:uid="{6C4B2279-9310-4592-840A-91DC812A4DA2}"/>
    <cellStyle name="Normal 2 2 5 2 2 2" xfId="27680" xr:uid="{8D205D27-ECC4-4574-B245-D62827573958}"/>
    <cellStyle name="Normal 2 2 5 2 2 3" xfId="33174" xr:uid="{C1F1F832-C60D-48B4-9775-A90765096D67}"/>
    <cellStyle name="Normal 2 2 5 2 2 4" xfId="38658" xr:uid="{1D4B2164-D1FD-4CD7-8480-7D8F8D0D0AC3}"/>
    <cellStyle name="Normal 2 2 5 2 3" xfId="24951" xr:uid="{5E98A86F-DD73-4403-8290-423CE8DE018C}"/>
    <cellStyle name="Normal 2 2 5 2 4" xfId="30445" xr:uid="{048BCC40-F28D-4593-997F-B142E479F912}"/>
    <cellStyle name="Normal 2 2 5 2 5" xfId="35929" xr:uid="{024D555D-0207-4BF5-A9EF-5ED41DA05147}"/>
    <cellStyle name="Normal 2 2 5 3" xfId="12699" xr:uid="{4E44BC95-7F45-4588-8565-5694AF6BB298}"/>
    <cellStyle name="Normal 2 2 5 4" xfId="9517" xr:uid="{162CDEF9-1CDE-4DB0-B8D5-6F1EAFDAF36B}"/>
    <cellStyle name="Normal 2 2 5 4 2" xfId="20838" xr:uid="{6E330ECD-6807-4FB8-BACA-8F9EFC553918}"/>
    <cellStyle name="Normal 2 2 5 4 2 2" xfId="26394" xr:uid="{AD165012-F0F0-4FFF-8507-5F001A14B4BF}"/>
    <cellStyle name="Normal 2 2 5 4 2 3" xfId="31888" xr:uid="{572BA3E6-FC96-4FE0-A661-65FE61576592}"/>
    <cellStyle name="Normal 2 2 5 4 2 4" xfId="37372" xr:uid="{56EE72AC-8D25-4BCB-AC81-092CD412236E}"/>
    <cellStyle name="Normal 2 2 5 4 3" xfId="23665" xr:uid="{3F71A02F-0369-44A3-938D-4EB66EF01DC7}"/>
    <cellStyle name="Normal 2 2 5 4 4" xfId="29159" xr:uid="{6693DAC8-5F8E-4832-8D7B-2B22454C0958}"/>
    <cellStyle name="Normal 2 2 5 4 5" xfId="34643" xr:uid="{66151360-FB3B-407A-8F99-53AB08DF2213}"/>
    <cellStyle name="Normal 2 2 59" xfId="703" xr:uid="{B2BF0530-D84B-4209-82F2-6FF923537556}"/>
    <cellStyle name="Normal 2 2 6" xfId="9518" xr:uid="{501E753E-3834-4FB9-8F79-12B6BA2E3894}"/>
    <cellStyle name="Normal 2 2 6 2" xfId="20839" xr:uid="{15317FEA-2440-4AB9-9913-E1E9AF6B7737}"/>
    <cellStyle name="Normal 2 2 6 2 2" xfId="26395" xr:uid="{A093AA61-7B1E-4275-86A8-45E9AE867AF4}"/>
    <cellStyle name="Normal 2 2 6 2 3" xfId="31889" xr:uid="{8883F861-08EA-444C-8165-A511E610FB3B}"/>
    <cellStyle name="Normal 2 2 6 2 4" xfId="37373" xr:uid="{C835F90D-D66A-4C8E-A996-A2F7C7AE2747}"/>
    <cellStyle name="Normal 2 2 6 3" xfId="23666" xr:uid="{84081A86-1D9E-446E-A9B4-31A3C2815524}"/>
    <cellStyle name="Normal 2 2 6 4" xfId="29160" xr:uid="{7D13EE6C-5624-4D1E-8814-8E4F1B7DDE45}"/>
    <cellStyle name="Normal 2 2 6 5" xfId="34644" xr:uid="{5718E88A-F679-47C7-BBAC-5A0B0E69F56D}"/>
    <cellStyle name="Normal 2 2 7" xfId="14833" xr:uid="{A7230CDA-ACB3-4EB1-B544-445F35E8BC2E}"/>
    <cellStyle name="Normal 2 2 7 2" xfId="22120" xr:uid="{66B0B1FF-E045-470A-8E40-1D0160B0185B}"/>
    <cellStyle name="Normal 2 2 7 2 2" xfId="27676" xr:uid="{51E4AC60-E355-42C9-8157-1105659C5DAD}"/>
    <cellStyle name="Normal 2 2 7 2 3" xfId="33170" xr:uid="{12C4885D-CE80-4FAE-AE6A-81B5F02FE066}"/>
    <cellStyle name="Normal 2 2 7 2 4" xfId="38654" xr:uid="{0D7C6BF5-AF93-49E5-9889-2CA9F6E8D36B}"/>
    <cellStyle name="Normal 2 2 7 3" xfId="24947" xr:uid="{CE47B40A-7DED-43FE-BEDF-2DC6A640FD81}"/>
    <cellStyle name="Normal 2 2 7 4" xfId="30441" xr:uid="{114D24B9-4DD4-402C-BBB7-5C9758D21513}"/>
    <cellStyle name="Normal 2 2 7 5" xfId="35925" xr:uid="{71530FBC-3C51-45DF-896E-5C79458E4376}"/>
    <cellStyle name="Normal 2 2 8" xfId="11793" xr:uid="{E60FC17D-D9CD-40FA-BB78-665B4AD4D8AB}"/>
    <cellStyle name="Normal 2 2 9" xfId="17028" xr:uid="{111411E4-48B1-40AC-917A-F8888B775FE7}"/>
    <cellStyle name="Normal 2 20" xfId="6440" xr:uid="{8CC2F454-0EAD-49BC-9355-7FF947831E75}"/>
    <cellStyle name="Normal 2 20 2" xfId="14838" xr:uid="{24FF52EA-D55C-427E-8CFB-6E24D74C842E}"/>
    <cellStyle name="Normal 2 20 2 2" xfId="22125" xr:uid="{30758403-132C-4BA5-B4F7-4ECDE38ED758}"/>
    <cellStyle name="Normal 2 20 2 2 2" xfId="27681" xr:uid="{FA3822AB-D50F-4693-9C3E-1DFF3CCDEBD4}"/>
    <cellStyle name="Normal 2 20 2 2 3" xfId="33175" xr:uid="{9C1F0C44-F3DE-4264-8B74-FDF7C39F928A}"/>
    <cellStyle name="Normal 2 20 2 2 4" xfId="38659" xr:uid="{D1AD9F81-BE6E-429A-A7D2-5E516127F7BE}"/>
    <cellStyle name="Normal 2 20 2 3" xfId="24952" xr:uid="{7E7D010C-7324-4D76-B095-63086530E3BC}"/>
    <cellStyle name="Normal 2 20 2 4" xfId="30446" xr:uid="{6F0E44EE-44CE-4D71-9B4E-4B3D32E5DE01}"/>
    <cellStyle name="Normal 2 20 2 5" xfId="35930" xr:uid="{46CA6B8B-9B59-43EA-B2DD-69B26A644391}"/>
    <cellStyle name="Normal 2 20 3" xfId="11796" xr:uid="{46A7B148-0F78-46EC-95BD-B9CE0D19E5E4}"/>
    <cellStyle name="Normal 2 20 4" xfId="17032" xr:uid="{EBC7100D-E8B5-407F-8045-D31D2E3AA794}"/>
    <cellStyle name="Normal 2 20 5" xfId="19256" xr:uid="{87C63041-2455-44F4-B164-419DB97B3ABC}"/>
    <cellStyle name="Normal 2 20 6" xfId="9519" xr:uid="{65A8DAF5-5CA9-4678-97BB-774CC4482092}"/>
    <cellStyle name="Normal 2 20 6 2" xfId="20840" xr:uid="{172A9886-1ED3-44D3-BD2E-ACF1D8015E96}"/>
    <cellStyle name="Normal 2 20 6 2 2" xfId="26396" xr:uid="{BDFCAEA3-82E1-4B24-881F-206FE68951A2}"/>
    <cellStyle name="Normal 2 20 6 2 3" xfId="31890" xr:uid="{A561EE2D-48AF-45FB-9F09-2DA13F6FC6E9}"/>
    <cellStyle name="Normal 2 20 6 2 4" xfId="37374" xr:uid="{C527886A-E92C-409C-826C-96C7ACC99019}"/>
    <cellStyle name="Normal 2 20 6 3" xfId="23667" xr:uid="{94A4C8F6-ED9C-4ABE-9944-DA0F7CA8456F}"/>
    <cellStyle name="Normal 2 20 6 4" xfId="29161" xr:uid="{338FF983-BD17-448C-A4B8-CD0E44248A62}"/>
    <cellStyle name="Normal 2 20 6 5" xfId="34645" xr:uid="{2BBBB06A-CDBE-4A90-8D97-A29D4FAC4830}"/>
    <cellStyle name="Normal 2 21" xfId="7327" xr:uid="{B43CA1F9-D3A9-4EA6-B189-31B2B817C95C}"/>
    <cellStyle name="Normal 2 21 2" xfId="14839" xr:uid="{3ACC012F-0549-43DF-B548-9CCD7405E38E}"/>
    <cellStyle name="Normal 2 21 2 2" xfId="22126" xr:uid="{79D825AC-E6E9-4BD9-B420-075DD398816A}"/>
    <cellStyle name="Normal 2 21 2 2 2" xfId="27682" xr:uid="{3D184142-EDCC-40C3-AEA2-4216BBD915E7}"/>
    <cellStyle name="Normal 2 21 2 2 3" xfId="33176" xr:uid="{CAE4AD80-705D-4896-8BE4-C19B794389BC}"/>
    <cellStyle name="Normal 2 21 2 2 4" xfId="38660" xr:uid="{2597B50A-BBA3-40EF-85EE-F4B0990A7C23}"/>
    <cellStyle name="Normal 2 21 2 3" xfId="24953" xr:uid="{2EEFE438-12DF-4D13-83A5-009C7FA1D3C7}"/>
    <cellStyle name="Normal 2 21 2 4" xfId="30447" xr:uid="{B491AFF4-4E41-4147-AAA1-92F5A3535C1B}"/>
    <cellStyle name="Normal 2 21 2 5" xfId="35931" xr:uid="{2861D037-0E87-4147-A62D-3D402AA5CB25}"/>
    <cellStyle name="Normal 2 21 3" xfId="12698" xr:uid="{3550F7DA-1572-47A0-BB6F-C6B9F27E9DFE}"/>
    <cellStyle name="Normal 2 21 4" xfId="9520" xr:uid="{BE78C93A-9BB5-4B08-987B-CC38EE562FEB}"/>
    <cellStyle name="Normal 2 21 4 2" xfId="20841" xr:uid="{AFCE4460-3B04-41D5-BF23-BB9457778A95}"/>
    <cellStyle name="Normal 2 21 4 2 2" xfId="26397" xr:uid="{1C1FD395-D468-470E-A375-F24746921D21}"/>
    <cellStyle name="Normal 2 21 4 2 3" xfId="31891" xr:uid="{AF64C411-825A-4B75-8F49-670C385DE229}"/>
    <cellStyle name="Normal 2 21 4 2 4" xfId="37375" xr:uid="{127081DA-CCE9-4965-BE78-5196110D05B9}"/>
    <cellStyle name="Normal 2 21 4 3" xfId="23668" xr:uid="{6F744A99-2A1C-4B05-A2A0-FF139C579CD1}"/>
    <cellStyle name="Normal 2 21 4 4" xfId="29162" xr:uid="{10C0FFD2-B573-401A-B69C-8EF14E9795FF}"/>
    <cellStyle name="Normal 2 21 4 5" xfId="34646" xr:uid="{AFAEDFFC-F121-4F70-A40A-FF929F7E764C}"/>
    <cellStyle name="Normal 2 22" xfId="14818" xr:uid="{FB18F6E9-FDDE-4363-AA66-609EC2DC463A}"/>
    <cellStyle name="Normal 2 22 2" xfId="22105" xr:uid="{36516353-ACDD-4A1F-8148-595A9F662D97}"/>
    <cellStyle name="Normal 2 22 2 2" xfId="27661" xr:uid="{CBF8EBBA-012D-4742-980F-A71E227F45A1}"/>
    <cellStyle name="Normal 2 22 2 3" xfId="33155" xr:uid="{FDE27B91-4037-489C-8EF1-4126D69D8BB0}"/>
    <cellStyle name="Normal 2 22 2 4" xfId="38639" xr:uid="{14EFB1CF-E166-40FD-9B71-F1DFEDCF6813}"/>
    <cellStyle name="Normal 2 22 3" xfId="24932" xr:uid="{B879C932-7664-4042-BF65-8089D01459BF}"/>
    <cellStyle name="Normal 2 22 4" xfId="30426" xr:uid="{C8617ADD-DD4D-4D0F-8094-9CE571538988}"/>
    <cellStyle name="Normal 2 22 5" xfId="35910" xr:uid="{44EF0697-0462-4212-B57B-1F108DA4108D}"/>
    <cellStyle name="Normal 2 23" xfId="11778" xr:uid="{CF62777C-1398-4E94-B08C-A31FE7121B78}"/>
    <cellStyle name="Normal 2 24" xfId="17013" xr:uid="{D5AB10D6-D5F5-47D0-9045-C7FD17437FAA}"/>
    <cellStyle name="Normal 2 25" xfId="9498" xr:uid="{70368B4C-5BFD-4502-8CC1-287DEBAD3856}"/>
    <cellStyle name="Normal 2 25 2" xfId="20819" xr:uid="{690BA9D1-7C76-49B7-8A68-F7687A7E7E38}"/>
    <cellStyle name="Normal 2 25 2 2" xfId="26375" xr:uid="{2CE13395-13FB-4F9D-A551-A0EF81EC760E}"/>
    <cellStyle name="Normal 2 25 2 3" xfId="31869" xr:uid="{FBC0B515-771E-4635-BB2B-1EBB70F42EF9}"/>
    <cellStyle name="Normal 2 25 2 4" xfId="37353" xr:uid="{9C0D66DF-F925-4733-B9AA-0D7370813E8E}"/>
    <cellStyle name="Normal 2 25 3" xfId="23646" xr:uid="{F81EFE48-0C7E-448A-BDC5-CE0B67D5A51F}"/>
    <cellStyle name="Normal 2 25 4" xfId="29140" xr:uid="{B2F77DFA-C1EE-492C-9FB1-58D59981629B}"/>
    <cellStyle name="Normal 2 25 5" xfId="34624" xr:uid="{900888BC-DCE8-48D6-AF93-9651A7117C0D}"/>
    <cellStyle name="Normal 2 26" xfId="20321" xr:uid="{E5E75649-CE66-4A57-8F5B-236C441E6F46}"/>
    <cellStyle name="Normal 2 27" xfId="39630" xr:uid="{1FA9BA10-065A-4412-927E-01EAE9062D18}"/>
    <cellStyle name="Normal 2 3" xfId="139" xr:uid="{D8E7E345-CA47-47AA-8B35-8FC10DBC6D26}"/>
    <cellStyle name="Normal 2 3 10" xfId="17033" xr:uid="{66F0AAD8-8353-482E-8080-FC11B23EC591}"/>
    <cellStyle name="Normal 2 3 11" xfId="9521" xr:uid="{72F11C30-5171-4FDA-A0B6-FCC07B38C2D4}"/>
    <cellStyle name="Normal 2 3 11 2" xfId="20842" xr:uid="{C438B787-E50D-4C87-B314-C9981882BC3F}"/>
    <cellStyle name="Normal 2 3 11 2 2" xfId="26398" xr:uid="{E1BB6B3C-3BC9-42ED-B771-BCF1BA3D61A7}"/>
    <cellStyle name="Normal 2 3 11 2 3" xfId="31892" xr:uid="{9D402A58-CCC3-48CB-AAE2-7473D46ADB78}"/>
    <cellStyle name="Normal 2 3 11 2 4" xfId="37376" xr:uid="{30850237-F270-43A9-A45E-F04A3F3F697E}"/>
    <cellStyle name="Normal 2 3 11 3" xfId="23669" xr:uid="{382C90A4-7861-4560-AD8D-DE9EDEB90C21}"/>
    <cellStyle name="Normal 2 3 11 4" xfId="29163" xr:uid="{19363A86-B0FA-46D6-81A2-FA37140B24B7}"/>
    <cellStyle name="Normal 2 3 11 5" xfId="34647" xr:uid="{4CFA66C4-4E0A-4721-A8EB-2786BBA79476}"/>
    <cellStyle name="Normal 2 3 12" xfId="6441" xr:uid="{326365C7-2CF0-411A-A289-1269056E5EC7}"/>
    <cellStyle name="Normal 2 3 2" xfId="940" xr:uid="{5757297F-43C8-429D-A1E8-717F6ECC1149}"/>
    <cellStyle name="Normal 2 3 2 10" xfId="6442" xr:uid="{94799784-E425-4AC8-B307-3AA8F602634A}"/>
    <cellStyle name="Normal 2 3 2 2" xfId="6443" xr:uid="{2CBE4405-A60C-4561-9663-06CF82C92731}"/>
    <cellStyle name="Normal 2 3 2 2 2" xfId="14842" xr:uid="{E2528DBF-37A8-4BD6-875E-DDA7B1D3ECBB}"/>
    <cellStyle name="Normal 2 3 2 2 2 2" xfId="22129" xr:uid="{2A7C0EC5-A1BB-43E6-A80C-962F230A2A2D}"/>
    <cellStyle name="Normal 2 3 2 2 2 2 2" xfId="27685" xr:uid="{739E83BF-06C9-4BD7-BF63-A7F82B63A109}"/>
    <cellStyle name="Normal 2 3 2 2 2 2 3" xfId="33179" xr:uid="{3DDF2AA8-8BA6-44CF-A166-29329349DF3A}"/>
    <cellStyle name="Normal 2 3 2 2 2 2 4" xfId="38663" xr:uid="{97DE7F48-F9E9-41EB-9803-5907319B6731}"/>
    <cellStyle name="Normal 2 3 2 2 2 3" xfId="24956" xr:uid="{3ADF2590-1FCD-47C2-8E9C-A5035C6C02B1}"/>
    <cellStyle name="Normal 2 3 2 2 2 4" xfId="30450" xr:uid="{C531E2AB-F4FC-4C25-9CFC-CD4ADDFFE97A}"/>
    <cellStyle name="Normal 2 3 2 2 2 5" xfId="35934" xr:uid="{B986B94D-1DB0-4286-ACDF-361A72C2833C}"/>
    <cellStyle name="Normal 2 3 2 2 3" xfId="11799" xr:uid="{E1A3238F-BEC7-4918-8507-85B8EC7F2428}"/>
    <cellStyle name="Normal 2 3 2 2 4" xfId="17035" xr:uid="{B41B3729-A863-467A-AAB4-998331605CDB}"/>
    <cellStyle name="Normal 2 3 2 2 5" xfId="19258" xr:uid="{514204FA-4663-433E-A273-60FE6D79B3B2}"/>
    <cellStyle name="Normal 2 3 2 2 6" xfId="9523" xr:uid="{543C91EF-28A3-4E3A-AB40-76E02D14442F}"/>
    <cellStyle name="Normal 2 3 2 2 6 2" xfId="20844" xr:uid="{AE9BCC19-337A-4683-B009-BE061C3A1CD3}"/>
    <cellStyle name="Normal 2 3 2 2 6 2 2" xfId="26400" xr:uid="{759852CD-4A11-4BB6-84E7-5CC423F8986B}"/>
    <cellStyle name="Normal 2 3 2 2 6 2 3" xfId="31894" xr:uid="{A6F49893-0803-4FDB-AABA-0C19E6E23F7E}"/>
    <cellStyle name="Normal 2 3 2 2 6 2 4" xfId="37378" xr:uid="{916CC064-A9B0-4213-AD43-83D3EE4B03F8}"/>
    <cellStyle name="Normal 2 3 2 2 6 3" xfId="23671" xr:uid="{378D6B19-85CA-40EB-9A72-24B2B34BD2C8}"/>
    <cellStyle name="Normal 2 3 2 2 6 4" xfId="29165" xr:uid="{0990D826-F750-4FF6-9856-C39E6996AF87}"/>
    <cellStyle name="Normal 2 3 2 2 6 5" xfId="34649" xr:uid="{C5E2DC60-8C64-42BF-A97F-58A648B40053}"/>
    <cellStyle name="Normal 2 3 2 3" xfId="7330" xr:uid="{B1DC273B-4F51-45BE-B9B3-03EA5973D484}"/>
    <cellStyle name="Normal 2 3 2 3 2" xfId="14843" xr:uid="{EB178E87-DDE6-4B23-AD7E-60CD3B2CF63F}"/>
    <cellStyle name="Normal 2 3 2 3 2 2" xfId="22130" xr:uid="{9305213D-30F1-45B9-B343-F00008343804}"/>
    <cellStyle name="Normal 2 3 2 3 2 2 2" xfId="27686" xr:uid="{00E3254B-4CFD-475D-9EB7-C3D824AF1ADD}"/>
    <cellStyle name="Normal 2 3 2 3 2 2 3" xfId="33180" xr:uid="{7AE659A1-7CBD-488A-8843-716FFDE54312}"/>
    <cellStyle name="Normal 2 3 2 3 2 2 4" xfId="38664" xr:uid="{1A5AD69C-726F-4D4D-9B5D-F79D159A0FBD}"/>
    <cellStyle name="Normal 2 3 2 3 2 3" xfId="24957" xr:uid="{7EEB1138-D830-491E-ABE6-B480247CDA10}"/>
    <cellStyle name="Normal 2 3 2 3 2 4" xfId="30451" xr:uid="{FF657134-B2C0-41E8-AE23-83938093C97B}"/>
    <cellStyle name="Normal 2 3 2 3 2 5" xfId="35935" xr:uid="{B0618582-040D-4292-952C-121708CD0911}"/>
    <cellStyle name="Normal 2 3 2 3 3" xfId="12701" xr:uid="{644763ED-F8F7-45A3-B893-AA9C538D5096}"/>
    <cellStyle name="Normal 2 3 2 3 4" xfId="9524" xr:uid="{DE1357B7-D6B7-4F84-9F38-857148E92DB8}"/>
    <cellStyle name="Normal 2 3 2 3 4 2" xfId="20845" xr:uid="{493D415B-8975-4BA5-B7D6-D0FB1D4BFD34}"/>
    <cellStyle name="Normal 2 3 2 3 4 2 2" xfId="26401" xr:uid="{BF6B6A9E-5F8A-4807-96CF-73D8736A9E7C}"/>
    <cellStyle name="Normal 2 3 2 3 4 2 3" xfId="31895" xr:uid="{EAEE9645-C4DF-41B3-8E2F-7FF960BBD3D6}"/>
    <cellStyle name="Normal 2 3 2 3 4 2 4" xfId="37379" xr:uid="{BB55A8FF-1D96-491E-A0C1-D3A7E7FFD457}"/>
    <cellStyle name="Normal 2 3 2 3 4 3" xfId="23672" xr:uid="{4DCDF52A-1728-4B4D-9DBF-9BA8675CBD73}"/>
    <cellStyle name="Normal 2 3 2 3 4 4" xfId="29166" xr:uid="{E1C00652-82DA-4A54-B9AC-6BD62BA1D6A6}"/>
    <cellStyle name="Normal 2 3 2 3 4 5" xfId="34650" xr:uid="{0F6125B6-50A5-4553-940D-377A544E0143}"/>
    <cellStyle name="Normal 2 3 2 4" xfId="9525" xr:uid="{087C597F-20D4-49E8-BF9D-97FF9091DF98}"/>
    <cellStyle name="Normal 2 3 2 4 2" xfId="20846" xr:uid="{3215FAAD-BA52-4034-AAE0-51E80F3F2185}"/>
    <cellStyle name="Normal 2 3 2 4 2 2" xfId="26402" xr:uid="{9B09BBAB-87F5-4975-944D-17E657C4CEAA}"/>
    <cellStyle name="Normal 2 3 2 4 2 3" xfId="31896" xr:uid="{509059C2-9786-49A6-A2E2-3068B4203ADB}"/>
    <cellStyle name="Normal 2 3 2 4 2 4" xfId="37380" xr:uid="{45AE91A3-9620-42AB-ACAA-ECD8F74D494E}"/>
    <cellStyle name="Normal 2 3 2 4 3" xfId="23673" xr:uid="{E4A129CB-A4BA-40FA-ACF9-72E9295E8B08}"/>
    <cellStyle name="Normal 2 3 2 4 4" xfId="29167" xr:uid="{0263FF12-329D-432F-9329-BB9B0B777DE4}"/>
    <cellStyle name="Normal 2 3 2 4 5" xfId="34651" xr:uid="{8D30F8C3-C298-403F-BF5D-DB4B45E7191D}"/>
    <cellStyle name="Normal 2 3 2 5" xfId="14841" xr:uid="{F81C18B9-50DC-4F92-9109-2DBDFA94362E}"/>
    <cellStyle name="Normal 2 3 2 5 2" xfId="22128" xr:uid="{21021FCA-3F87-4736-A2CB-86D4FB35D8AA}"/>
    <cellStyle name="Normal 2 3 2 5 2 2" xfId="27684" xr:uid="{BDCB58FB-C819-431D-81AD-E9EA807FF659}"/>
    <cellStyle name="Normal 2 3 2 5 2 3" xfId="33178" xr:uid="{E9225E13-5A3E-4B7C-8227-E263DE1FE953}"/>
    <cellStyle name="Normal 2 3 2 5 2 4" xfId="38662" xr:uid="{7BEE71B6-9477-4226-AC75-A60F4F63839C}"/>
    <cellStyle name="Normal 2 3 2 5 3" xfId="24955" xr:uid="{3B52FF55-947A-46EE-A9D5-2F453F542E29}"/>
    <cellStyle name="Normal 2 3 2 5 4" xfId="30449" xr:uid="{1EF08548-D5C8-47C2-AC55-EB6B22538E40}"/>
    <cellStyle name="Normal 2 3 2 5 5" xfId="35933" xr:uid="{858B188B-9C51-4D90-9316-8456D21777A3}"/>
    <cellStyle name="Normal 2 3 2 6" xfId="11798" xr:uid="{6D9E9FE9-A606-4150-978E-28CBC4DA4BE6}"/>
    <cellStyle name="Normal 2 3 2 7" xfId="17034" xr:uid="{A4F28C62-4256-40BD-A68C-007A29CD7678}"/>
    <cellStyle name="Normal 2 3 2 8" xfId="19257" xr:uid="{82766248-C208-443C-A387-DB95296A16C2}"/>
    <cellStyle name="Normal 2 3 2 9" xfId="9522" xr:uid="{1E9692C2-44DC-4D21-9815-62EA98CEF361}"/>
    <cellStyle name="Normal 2 3 2 9 2" xfId="20843" xr:uid="{6926FB7D-C3D0-4029-942D-374B81FFA624}"/>
    <cellStyle name="Normal 2 3 2 9 2 2" xfId="26399" xr:uid="{16E00E16-E7B5-460D-B129-2F7F73D99487}"/>
    <cellStyle name="Normal 2 3 2 9 2 3" xfId="31893" xr:uid="{F595D5F3-1964-4218-8B1F-BC9CA87104C8}"/>
    <cellStyle name="Normal 2 3 2 9 2 4" xfId="37377" xr:uid="{9384047A-690F-4AE5-A88D-D9A3A9886D3D}"/>
    <cellStyle name="Normal 2 3 2 9 3" xfId="23670" xr:uid="{2B9DB123-EFA7-4E50-BF60-6F3A6B545469}"/>
    <cellStyle name="Normal 2 3 2 9 4" xfId="29164" xr:uid="{3106DAB6-F48B-41A5-812B-73EB8BC4630E}"/>
    <cellStyle name="Normal 2 3 2 9 5" xfId="34648" xr:uid="{67BD778B-F5BD-4CE5-9CA4-279FA6A0A76F}"/>
    <cellStyle name="Normal 2 3 3" xfId="6444" xr:uid="{BF001692-B529-4C3D-B378-621C729E46FE}"/>
    <cellStyle name="Normal 2 3 3 2" xfId="6445" xr:uid="{7BD26DFA-2F0E-47DE-958D-69A8809C3DB1}"/>
    <cellStyle name="Normal 2 3 3 2 2" xfId="14845" xr:uid="{53B2620D-5A22-46F2-B587-C7995F38DE69}"/>
    <cellStyle name="Normal 2 3 3 2 2 2" xfId="22132" xr:uid="{6B18E806-46A4-46EC-85BF-A2F41CB13F74}"/>
    <cellStyle name="Normal 2 3 3 2 2 2 2" xfId="27688" xr:uid="{1BC0EE3C-5BAF-4A0F-994F-A0D4FDDD4D4C}"/>
    <cellStyle name="Normal 2 3 3 2 2 2 3" xfId="33182" xr:uid="{F46E456A-9435-4802-BC8C-536422D6D11E}"/>
    <cellStyle name="Normal 2 3 3 2 2 2 4" xfId="38666" xr:uid="{2FE98408-A8A8-44ED-958E-5F5FC094B594}"/>
    <cellStyle name="Normal 2 3 3 2 2 3" xfId="24959" xr:uid="{2A3C4089-68F8-4266-9B9A-7E9A4B3B1987}"/>
    <cellStyle name="Normal 2 3 3 2 2 4" xfId="30453" xr:uid="{D12EB0D4-93D5-46FB-A544-5200EAD39A92}"/>
    <cellStyle name="Normal 2 3 3 2 2 5" xfId="35937" xr:uid="{9B98C1BF-FF07-4E9E-A4A1-011744400112}"/>
    <cellStyle name="Normal 2 3 3 2 3" xfId="11801" xr:uid="{550FF10D-E8AE-49CE-AC5E-7C610B071A28}"/>
    <cellStyle name="Normal 2 3 3 2 4" xfId="17037" xr:uid="{D33D2084-B310-4832-BBFA-E8DA50A21077}"/>
    <cellStyle name="Normal 2 3 3 2 5" xfId="19259" xr:uid="{98450204-60DC-4BAA-A172-12AB5C5BF5E5}"/>
    <cellStyle name="Normal 2 3 3 2 6" xfId="9527" xr:uid="{86B29CDA-0553-4C27-881B-45B43F7A98C2}"/>
    <cellStyle name="Normal 2 3 3 2 6 2" xfId="20848" xr:uid="{2C4C023D-5238-4A41-AEE9-F347C476DD57}"/>
    <cellStyle name="Normal 2 3 3 2 6 2 2" xfId="26404" xr:uid="{543BC1D8-5EE6-44CC-88CB-A742B1737607}"/>
    <cellStyle name="Normal 2 3 3 2 6 2 3" xfId="31898" xr:uid="{FCA09267-CFAD-433E-BF4B-22BE71D952B6}"/>
    <cellStyle name="Normal 2 3 3 2 6 2 4" xfId="37382" xr:uid="{FBCEEF53-8131-40F5-80B4-993D847A8E64}"/>
    <cellStyle name="Normal 2 3 3 2 6 3" xfId="23675" xr:uid="{2707234F-12D5-4A6C-854A-F3EA2193192B}"/>
    <cellStyle name="Normal 2 3 3 2 6 4" xfId="29169" xr:uid="{E13B55CB-4589-4D6C-AFDA-04871180A552}"/>
    <cellStyle name="Normal 2 3 3 2 6 5" xfId="34653" xr:uid="{C18E4D47-C454-464D-9486-028239C7F223}"/>
    <cellStyle name="Normal 2 3 3 3" xfId="6446" xr:uid="{DDF45E19-35E2-4EF8-A73C-2D59A3BD393E}"/>
    <cellStyle name="Normal 2 3 3 3 2" xfId="14846" xr:uid="{42250A91-A222-4A7E-A3D0-0D315EAE4FD7}"/>
    <cellStyle name="Normal 2 3 3 3 2 2" xfId="22133" xr:uid="{87928A2A-A09C-4C95-9686-A93A32C31C52}"/>
    <cellStyle name="Normal 2 3 3 3 2 2 2" xfId="27689" xr:uid="{09637B8F-D44F-47E4-B98F-6FDF1F51824A}"/>
    <cellStyle name="Normal 2 3 3 3 2 2 3" xfId="33183" xr:uid="{B8F8A563-77F9-4564-BE31-D89D3275F82C}"/>
    <cellStyle name="Normal 2 3 3 3 2 2 4" xfId="38667" xr:uid="{4DB87443-F951-49AF-A6C1-476A6840FD47}"/>
    <cellStyle name="Normal 2 3 3 3 2 3" xfId="24960" xr:uid="{5023E416-6EF9-4D6F-8FDA-BFB7545ACDF8}"/>
    <cellStyle name="Normal 2 3 3 3 2 4" xfId="30454" xr:uid="{104BD8AE-84F6-4A30-841B-11918D15DB25}"/>
    <cellStyle name="Normal 2 3 3 3 2 5" xfId="35938" xr:uid="{F5F836D0-337D-4F31-970A-55B6F66BB6E3}"/>
    <cellStyle name="Normal 2 3 3 3 3" xfId="12702" xr:uid="{C9B47FC2-D12C-4DEB-A299-7BDD12F6A518}"/>
    <cellStyle name="Normal 2 3 3 3 4" xfId="9528" xr:uid="{A2C92BA0-1F22-46F6-9E26-174C990B1ECA}"/>
    <cellStyle name="Normal 2 3 3 3 4 2" xfId="20849" xr:uid="{4A25E5CD-D0F4-47A9-A57A-645F7E873941}"/>
    <cellStyle name="Normal 2 3 3 3 4 2 2" xfId="26405" xr:uid="{987A36ED-409A-41C9-B897-FAD1AADC056E}"/>
    <cellStyle name="Normal 2 3 3 3 4 2 3" xfId="31899" xr:uid="{7733BF55-D545-4BBA-8C36-2D787EA3F35D}"/>
    <cellStyle name="Normal 2 3 3 3 4 2 4" xfId="37383" xr:uid="{285361C1-A32A-4073-9BCD-9C2C2A04B8E1}"/>
    <cellStyle name="Normal 2 3 3 3 4 3" xfId="23676" xr:uid="{35EBFBF8-25F6-44BA-B723-D97E59923587}"/>
    <cellStyle name="Normal 2 3 3 3 4 4" xfId="29170" xr:uid="{A6A231E8-7F7A-47CF-A6D5-1D36F56DA3DD}"/>
    <cellStyle name="Normal 2 3 3 3 4 5" xfId="34654" xr:uid="{48EDDE0D-2FFF-4129-8FC5-7FB1822D2AD1}"/>
    <cellStyle name="Normal 2 3 3 4" xfId="14844" xr:uid="{8CE059C7-971A-4235-B13C-5B419A2BAE06}"/>
    <cellStyle name="Normal 2 3 3 4 2" xfId="22131" xr:uid="{D17BDEF8-C7D2-4F44-90D4-44AAAE659709}"/>
    <cellStyle name="Normal 2 3 3 4 2 2" xfId="27687" xr:uid="{3460867A-FD62-4408-B292-CA800F8DD68B}"/>
    <cellStyle name="Normal 2 3 3 4 2 3" xfId="33181" xr:uid="{1A0DFC94-80F6-4B0E-B5A8-E7188A577E2E}"/>
    <cellStyle name="Normal 2 3 3 4 2 4" xfId="38665" xr:uid="{A8086E56-97ED-4513-9E07-B4ED8D5D49D3}"/>
    <cellStyle name="Normal 2 3 3 4 3" xfId="24958" xr:uid="{F98866CB-847D-40DD-8C45-DEC7E648D5BF}"/>
    <cellStyle name="Normal 2 3 3 4 4" xfId="30452" xr:uid="{DB5A0382-95D6-44B8-A123-FD6D7C346422}"/>
    <cellStyle name="Normal 2 3 3 4 5" xfId="35936" xr:uid="{19C4EC48-B662-489A-8CC7-EB355BECBE6E}"/>
    <cellStyle name="Normal 2 3 3 5" xfId="11800" xr:uid="{54C967C0-81FA-4753-BE7E-B6C6F6C50725}"/>
    <cellStyle name="Normal 2 3 3 6" xfId="17036" xr:uid="{46B7AA7D-EFC7-49FC-87E4-CE130AC08D8A}"/>
    <cellStyle name="Normal 2 3 3 7" xfId="9526" xr:uid="{1D99BB59-B088-47B9-BC5D-931CFC79D899}"/>
    <cellStyle name="Normal 2 3 3 7 2" xfId="20847" xr:uid="{62775E5E-D548-48A9-BD01-16A257A03334}"/>
    <cellStyle name="Normal 2 3 3 7 2 2" xfId="26403" xr:uid="{02BF80E6-6DEE-438B-8037-FFD80100D3E9}"/>
    <cellStyle name="Normal 2 3 3 7 2 3" xfId="31897" xr:uid="{818B56EF-4ADD-4363-A424-5F58FCAAC26C}"/>
    <cellStyle name="Normal 2 3 3 7 2 4" xfId="37381" xr:uid="{1401BB86-2F83-4C0A-A1C3-22192C8AF62C}"/>
    <cellStyle name="Normal 2 3 3 7 3" xfId="23674" xr:uid="{6C3FF63F-4403-483E-8A6F-5DE7CCA6606D}"/>
    <cellStyle name="Normal 2 3 3 7 4" xfId="29168" xr:uid="{CC10DCDC-3415-4662-90F3-AA1F490CA0ED}"/>
    <cellStyle name="Normal 2 3 3 7 5" xfId="34652" xr:uid="{A6A70D5A-BA7B-4DF9-B249-4906006B8FF1}"/>
    <cellStyle name="Normal 2 3 4" xfId="6447" xr:uid="{A090D0E1-CA7B-4E7A-8351-59DCC54845AC}"/>
    <cellStyle name="Normal 2 3 4 10" xfId="19260" xr:uid="{3C3AF116-EEE2-434E-8551-E4AED7C01487}"/>
    <cellStyle name="Normal 2 3 4 11" xfId="9529" xr:uid="{D0485D85-8B37-466C-A1B8-425030C8B65B}"/>
    <cellStyle name="Normal 2 3 4 11 2" xfId="20850" xr:uid="{0F5DB46D-0F82-4303-B0BE-CB9A17A44D50}"/>
    <cellStyle name="Normal 2 3 4 11 2 2" xfId="26406" xr:uid="{CED240F7-130F-494B-B239-F5DFC62D68AA}"/>
    <cellStyle name="Normal 2 3 4 11 2 3" xfId="31900" xr:uid="{9307F39E-A45D-482F-B41A-A96417A470C2}"/>
    <cellStyle name="Normal 2 3 4 11 2 4" xfId="37384" xr:uid="{F47BF3D1-1F0F-487B-A00F-8CE6919C4903}"/>
    <cellStyle name="Normal 2 3 4 11 3" xfId="23677" xr:uid="{FAC0144E-00A5-4D69-B52E-B9CD8F53EADB}"/>
    <cellStyle name="Normal 2 3 4 11 4" xfId="29171" xr:uid="{42DF447C-5FE5-4B87-8206-13A82FF071D3}"/>
    <cellStyle name="Normal 2 3 4 11 5" xfId="34655" xr:uid="{ED85735F-F8AB-4ADD-ABC5-C7C32BC748B0}"/>
    <cellStyle name="Normal 2 3 4 2" xfId="6448" xr:uid="{4C874D23-4E3D-4525-BEC3-857FDC896002}"/>
    <cellStyle name="Normal 2 3 4 2 2" xfId="14848" xr:uid="{53C7E247-1B02-424E-85BB-E33B3FDD9AEB}"/>
    <cellStyle name="Normal 2 3 4 2 2 2" xfId="22135" xr:uid="{E45C242E-4404-48CD-AD89-D372289D6F76}"/>
    <cellStyle name="Normal 2 3 4 2 2 2 2" xfId="27691" xr:uid="{62444E5D-7236-4C19-B5ED-704518BA14F9}"/>
    <cellStyle name="Normal 2 3 4 2 2 2 3" xfId="33185" xr:uid="{79B8039F-CC5B-4D6A-8733-8DB31880A9B7}"/>
    <cellStyle name="Normal 2 3 4 2 2 2 4" xfId="38669" xr:uid="{36E02F84-C9EF-4210-AD8C-D98EF0D10D83}"/>
    <cellStyle name="Normal 2 3 4 2 2 3" xfId="24962" xr:uid="{6926225A-263D-4393-BAB8-6DA137E00B22}"/>
    <cellStyle name="Normal 2 3 4 2 2 4" xfId="30456" xr:uid="{A807DDF5-816B-4BAC-BE4B-825D9F0F353F}"/>
    <cellStyle name="Normal 2 3 4 2 2 5" xfId="35940" xr:uid="{0BB1C2AF-AB2F-4CF5-8307-0EC97864E5DB}"/>
    <cellStyle name="Normal 2 3 4 2 3" xfId="11803" xr:uid="{E34E0452-831A-4759-8580-9C135BA05589}"/>
    <cellStyle name="Normal 2 3 4 2 4" xfId="17039" xr:uid="{BA2F4D42-0459-495F-91CB-105AEC553421}"/>
    <cellStyle name="Normal 2 3 4 2 5" xfId="19261" xr:uid="{5BD5F7DF-A663-41EE-9D88-FF7B49D0E4F6}"/>
    <cellStyle name="Normal 2 3 4 2 6" xfId="9530" xr:uid="{308B7D01-0C0F-4F5C-9F7E-D95298BD5894}"/>
    <cellStyle name="Normal 2 3 4 2 6 2" xfId="20851" xr:uid="{9E9B579D-2DA9-42DB-800D-9DDB208B2447}"/>
    <cellStyle name="Normal 2 3 4 2 6 2 2" xfId="26407" xr:uid="{FF156E2B-F837-439B-94F3-9422304B09CE}"/>
    <cellStyle name="Normal 2 3 4 2 6 2 3" xfId="31901" xr:uid="{28F3D20A-D062-4CB7-BAFA-3292CDE82986}"/>
    <cellStyle name="Normal 2 3 4 2 6 2 4" xfId="37385" xr:uid="{6C972F51-BF4C-49FC-8E73-D68E6F8BC612}"/>
    <cellStyle name="Normal 2 3 4 2 6 3" xfId="23678" xr:uid="{311734C6-E4E3-4A5A-8231-FF518891091C}"/>
    <cellStyle name="Normal 2 3 4 2 6 4" xfId="29172" xr:uid="{F3DD1BCC-5FFF-4E1F-9356-22BCBA2BF70C}"/>
    <cellStyle name="Normal 2 3 4 2 6 5" xfId="34656" xr:uid="{BAF5BE8F-ECF0-4966-A780-D0F91C14DBBB}"/>
    <cellStyle name="Normal 2 3 4 3" xfId="6449" xr:uid="{3DA465C8-AC60-4D1B-81E3-29ECD2B33C4D}"/>
    <cellStyle name="Normal 2 3 4 3 2" xfId="14849" xr:uid="{DB5560DF-672B-42F4-AC46-315D2CDF6319}"/>
    <cellStyle name="Normal 2 3 4 3 2 2" xfId="22136" xr:uid="{0C0F37CB-BB4E-4157-9B32-A9545C0AFA80}"/>
    <cellStyle name="Normal 2 3 4 3 2 2 2" xfId="27692" xr:uid="{01CD4AD0-6554-4DC7-A1D0-565C0D798EAC}"/>
    <cellStyle name="Normal 2 3 4 3 2 2 3" xfId="33186" xr:uid="{ADB27FD2-6FF4-457E-921F-7B4CB5A8738E}"/>
    <cellStyle name="Normal 2 3 4 3 2 2 4" xfId="38670" xr:uid="{F023C5E1-A49A-4C73-A434-CCAD768F168C}"/>
    <cellStyle name="Normal 2 3 4 3 2 3" xfId="24963" xr:uid="{987724F9-9763-446B-AC21-B1FD5AE1659A}"/>
    <cellStyle name="Normal 2 3 4 3 2 4" xfId="30457" xr:uid="{BD51EEC4-8D2B-42B8-BFA2-DB7DA4E175B3}"/>
    <cellStyle name="Normal 2 3 4 3 2 5" xfId="35941" xr:uid="{615E927D-8D97-40C5-BE33-6CC5E50CCFCE}"/>
    <cellStyle name="Normal 2 3 4 3 3" xfId="11804" xr:uid="{DD46BD04-559B-42E2-AE48-BC971EAB1034}"/>
    <cellStyle name="Normal 2 3 4 3 4" xfId="17040" xr:uid="{378958EB-8884-4C68-AAA3-F232FA883A03}"/>
    <cellStyle name="Normal 2 3 4 3 5" xfId="19262" xr:uid="{A313F7CA-6E5E-48B7-B2E6-15CE62E49EE1}"/>
    <cellStyle name="Normal 2 3 4 3 6" xfId="9531" xr:uid="{87D52231-B7CA-4395-9389-E790C81C2242}"/>
    <cellStyle name="Normal 2 3 4 3 6 2" xfId="20852" xr:uid="{E80970D8-E136-443F-B74D-117151802EF1}"/>
    <cellStyle name="Normal 2 3 4 3 6 2 2" xfId="26408" xr:uid="{E8A14357-EED0-4400-A654-688B1B0C84D6}"/>
    <cellStyle name="Normal 2 3 4 3 6 2 3" xfId="31902" xr:uid="{12B20850-698F-4D6C-9A3B-462561AB716A}"/>
    <cellStyle name="Normal 2 3 4 3 6 2 4" xfId="37386" xr:uid="{7310D894-F92E-4B23-B2B0-E2CB4C416F15}"/>
    <cellStyle name="Normal 2 3 4 3 6 3" xfId="23679" xr:uid="{FADF4094-7DA8-478E-9926-B13D7E88009B}"/>
    <cellStyle name="Normal 2 3 4 3 6 4" xfId="29173" xr:uid="{6C3EEFF6-12C7-40E4-A4BD-709E60E1702F}"/>
    <cellStyle name="Normal 2 3 4 3 6 5" xfId="34657" xr:uid="{E5822D25-8A88-4817-BB2D-A7B27A1CD992}"/>
    <cellStyle name="Normal 2 3 4 4" xfId="6450" xr:uid="{DF550B79-E362-47E8-B9E1-E5E0119C17DF}"/>
    <cellStyle name="Normal 2 3 4 4 2" xfId="14850" xr:uid="{F3F542D4-8EBC-480B-8980-98DFC217A618}"/>
    <cellStyle name="Normal 2 3 4 4 2 2" xfId="22137" xr:uid="{0A488845-7654-48F8-B578-94BACE7BDCA2}"/>
    <cellStyle name="Normal 2 3 4 4 2 2 2" xfId="27693" xr:uid="{C7EFC4D7-7013-4612-9C9E-8BC224E6628A}"/>
    <cellStyle name="Normal 2 3 4 4 2 2 3" xfId="33187" xr:uid="{AE9E923D-3E6E-4366-8E1F-EDB17DCDCD50}"/>
    <cellStyle name="Normal 2 3 4 4 2 2 4" xfId="38671" xr:uid="{BA9EA60C-0D79-4C16-937D-E9081F7E07BA}"/>
    <cellStyle name="Normal 2 3 4 4 2 3" xfId="24964" xr:uid="{BE1E244C-FFC4-4BA8-92A3-D35157B357A0}"/>
    <cellStyle name="Normal 2 3 4 4 2 4" xfId="30458" xr:uid="{7E9D7218-7F01-49BA-9D45-2A6C545A4146}"/>
    <cellStyle name="Normal 2 3 4 4 2 5" xfId="35942" xr:uid="{61B5A1A6-D2C1-4596-B28E-813ACA2C2A18}"/>
    <cellStyle name="Normal 2 3 4 4 3" xfId="11805" xr:uid="{4B1F9E70-5898-445A-8216-C22FBB8D78F1}"/>
    <cellStyle name="Normal 2 3 4 4 4" xfId="17041" xr:uid="{11DFA246-C783-4752-80AB-FBED8811B6BA}"/>
    <cellStyle name="Normal 2 3 4 4 5" xfId="19263" xr:uid="{3433D1AA-7B3C-4586-8390-DB2855E3643B}"/>
    <cellStyle name="Normal 2 3 4 4 6" xfId="9532" xr:uid="{F9CA5414-4B41-403C-AF23-7D4A3B7046A4}"/>
    <cellStyle name="Normal 2 3 4 4 6 2" xfId="20853" xr:uid="{CB4E6745-47A8-4A03-9BD8-0DD6713FC314}"/>
    <cellStyle name="Normal 2 3 4 4 6 2 2" xfId="26409" xr:uid="{A01F78F7-8F74-4DC2-834B-EBE475DFD795}"/>
    <cellStyle name="Normal 2 3 4 4 6 2 3" xfId="31903" xr:uid="{344F3DFF-6583-4BCE-96D9-22DC7B4873F0}"/>
    <cellStyle name="Normal 2 3 4 4 6 2 4" xfId="37387" xr:uid="{498E0194-8DAC-4A78-AA75-076884D03FC5}"/>
    <cellStyle name="Normal 2 3 4 4 6 3" xfId="23680" xr:uid="{A72D66B8-86D4-42AF-AD2D-E612993D66EA}"/>
    <cellStyle name="Normal 2 3 4 4 6 4" xfId="29174" xr:uid="{C8670267-876D-4B87-A9F7-481B6DF63F5D}"/>
    <cellStyle name="Normal 2 3 4 4 6 5" xfId="34658" xr:uid="{704913BC-E01D-4852-BEA1-D54D456D5C33}"/>
    <cellStyle name="Normal 2 3 4 5" xfId="7441" xr:uid="{7330B482-B465-4B76-B230-8F759FA465B2}"/>
    <cellStyle name="Normal 2 3 4 5 2" xfId="14851" xr:uid="{267AEA18-A0D4-4C72-8ACB-E7094DA59BA5}"/>
    <cellStyle name="Normal 2 3 4 5 2 2" xfId="22138" xr:uid="{AFCE0166-D058-4E1B-B861-F695B6A9978F}"/>
    <cellStyle name="Normal 2 3 4 5 2 2 2" xfId="27694" xr:uid="{D67EF508-9F32-47CB-8672-E966DEEB92F7}"/>
    <cellStyle name="Normal 2 3 4 5 2 2 3" xfId="33188" xr:uid="{C97725D1-39DD-4C1C-B7D0-E590D30D46E0}"/>
    <cellStyle name="Normal 2 3 4 5 2 2 4" xfId="38672" xr:uid="{472B6C9A-4C83-4A9E-B8B1-08F957CB2F6E}"/>
    <cellStyle name="Normal 2 3 4 5 2 3" xfId="24965" xr:uid="{BC7A3325-8B3B-4837-B375-69A5C6B1000F}"/>
    <cellStyle name="Normal 2 3 4 5 2 4" xfId="30459" xr:uid="{B850CFF2-DBD4-4259-BD53-8F750F637A47}"/>
    <cellStyle name="Normal 2 3 4 5 2 5" xfId="35943" xr:uid="{37FBC4DC-8593-4370-9996-32E7C234136D}"/>
    <cellStyle name="Normal 2 3 4 5 3" xfId="12703" xr:uid="{963C8D87-A788-4B96-BEE3-75FAB372F373}"/>
    <cellStyle name="Normal 2 3 4 5 4" xfId="9533" xr:uid="{E5016408-7D38-40DB-B427-664B57A917D4}"/>
    <cellStyle name="Normal 2 3 4 5 4 2" xfId="20854" xr:uid="{5AD3B421-87C8-4EAB-B991-D4CF1E986825}"/>
    <cellStyle name="Normal 2 3 4 5 4 2 2" xfId="26410" xr:uid="{348C2456-0916-46F5-9493-165FF161F336}"/>
    <cellStyle name="Normal 2 3 4 5 4 2 3" xfId="31904" xr:uid="{B61AA250-1256-4BC8-BA6E-1B815E2B097F}"/>
    <cellStyle name="Normal 2 3 4 5 4 2 4" xfId="37388" xr:uid="{116CAA1B-1D7E-411F-8360-938B6D085E74}"/>
    <cellStyle name="Normal 2 3 4 5 4 3" xfId="23681" xr:uid="{F1A1B90C-AB0F-4F12-BDFF-36314C81AF1C}"/>
    <cellStyle name="Normal 2 3 4 5 4 4" xfId="29175" xr:uid="{FE2B5CAA-AF4D-4BEC-AEC9-9DB24B8308D8}"/>
    <cellStyle name="Normal 2 3 4 5 4 5" xfId="34659" xr:uid="{4E63F32A-5C5A-4E61-A833-EE4BF16FE85A}"/>
    <cellStyle name="Normal 2 3 4 6" xfId="9534" xr:uid="{8EE480D1-9C35-4AF9-B807-652759DB2860}"/>
    <cellStyle name="Normal 2 3 4 6 2" xfId="20855" xr:uid="{9258E3E2-2F9E-4CD1-8262-C499F6988EFE}"/>
    <cellStyle name="Normal 2 3 4 6 2 2" xfId="26411" xr:uid="{E17FC777-4026-4EF9-B020-5CA4585D2AE1}"/>
    <cellStyle name="Normal 2 3 4 6 2 3" xfId="31905" xr:uid="{C93EC7FB-7E48-41B0-96C7-AE41FCB95879}"/>
    <cellStyle name="Normal 2 3 4 6 2 4" xfId="37389" xr:uid="{F9E5EE94-EDF0-44AF-B3DE-BE5626E30D52}"/>
    <cellStyle name="Normal 2 3 4 6 3" xfId="23682" xr:uid="{1AF5CD35-8B20-4763-ABDD-27785F2CBD23}"/>
    <cellStyle name="Normal 2 3 4 6 4" xfId="29176" xr:uid="{87DC55F1-B507-4F78-B181-6CFE6350BEF5}"/>
    <cellStyle name="Normal 2 3 4 6 5" xfId="34660" xr:uid="{5B5F7CB5-348E-4CC6-BBA2-FAFA90C05D84}"/>
    <cellStyle name="Normal 2 3 4 7" xfId="14847" xr:uid="{44C20322-B61E-4B5C-9A40-D83086AD3E16}"/>
    <cellStyle name="Normal 2 3 4 7 2" xfId="22134" xr:uid="{9251A219-8D33-4CD4-B5A3-706ED6C32DB7}"/>
    <cellStyle name="Normal 2 3 4 7 2 2" xfId="27690" xr:uid="{782F4256-EAE8-48EE-B075-AAD96CCCD724}"/>
    <cellStyle name="Normal 2 3 4 7 2 3" xfId="33184" xr:uid="{F7BCCAFE-A062-4B43-BA1E-7ABD29EE811E}"/>
    <cellStyle name="Normal 2 3 4 7 2 4" xfId="38668" xr:uid="{FE76AC56-D6F3-48B1-9D2B-870AAA337146}"/>
    <cellStyle name="Normal 2 3 4 7 3" xfId="24961" xr:uid="{CAFDB399-2441-4C0F-AB75-19DD533A9576}"/>
    <cellStyle name="Normal 2 3 4 7 4" xfId="30455" xr:uid="{9040B0E9-FB8C-437A-8270-6A072E9F39B3}"/>
    <cellStyle name="Normal 2 3 4 7 5" xfId="35939" xr:uid="{5ED60B80-89F4-465C-8E77-A0C605BCD854}"/>
    <cellStyle name="Normal 2 3 4 8" xfId="11802" xr:uid="{DF287794-8E47-4928-9ABF-63DCD4074545}"/>
    <cellStyle name="Normal 2 3 4 9" xfId="17038" xr:uid="{16A29F8D-02C7-4F55-88D8-0F98851284E7}"/>
    <cellStyle name="Normal 2 3 5" xfId="6451" xr:uid="{2A3DD415-22A7-4257-8FB5-1B3B475AA2EA}"/>
    <cellStyle name="Normal 2 3 5 2" xfId="14852" xr:uid="{ABECE731-9D3F-483F-83F5-5069850075BC}"/>
    <cellStyle name="Normal 2 3 5 2 2" xfId="22139" xr:uid="{8F250A7C-A220-4F96-B14C-F5C378DBDD75}"/>
    <cellStyle name="Normal 2 3 5 2 2 2" xfId="27695" xr:uid="{5D0ADC10-6B09-45D4-8440-249AFE0524D7}"/>
    <cellStyle name="Normal 2 3 5 2 2 3" xfId="33189" xr:uid="{E8C70DFF-4CA7-44ED-9372-DB2BA911EC60}"/>
    <cellStyle name="Normal 2 3 5 2 2 4" xfId="38673" xr:uid="{BD67DF10-D8BB-4676-823C-8E3DD5813645}"/>
    <cellStyle name="Normal 2 3 5 2 3" xfId="24966" xr:uid="{EA5C61A3-C8D9-4BEB-B0E1-67498044FA99}"/>
    <cellStyle name="Normal 2 3 5 2 4" xfId="30460" xr:uid="{8814B62E-2FBF-4E0D-A83F-978E1537A31B}"/>
    <cellStyle name="Normal 2 3 5 2 5" xfId="35944" xr:uid="{765AC374-BF4B-4851-B89D-B3CBBD1B9FBD}"/>
    <cellStyle name="Normal 2 3 5 3" xfId="11806" xr:uid="{B0EA8B47-60A9-41E2-A339-3F99C77B04DC}"/>
    <cellStyle name="Normal 2 3 5 4" xfId="17042" xr:uid="{155BE32F-DA85-46BC-A85D-1679BBB7F5F0}"/>
    <cellStyle name="Normal 2 3 5 5" xfId="19264" xr:uid="{858AACF1-500A-42DD-B8F4-F70D6347A6CF}"/>
    <cellStyle name="Normal 2 3 5 6" xfId="9535" xr:uid="{9B483286-3079-4381-B97F-526FD6B38278}"/>
    <cellStyle name="Normal 2 3 5 6 2" xfId="20856" xr:uid="{3544AD4D-0632-4CA6-AED5-8712203E6BE6}"/>
    <cellStyle name="Normal 2 3 5 6 2 2" xfId="26412" xr:uid="{C03C573E-04AC-4AE3-8F08-F2CFB3DAB636}"/>
    <cellStyle name="Normal 2 3 5 6 2 3" xfId="31906" xr:uid="{6C28123F-A0CE-41EC-A409-58257C01AC89}"/>
    <cellStyle name="Normal 2 3 5 6 2 4" xfId="37390" xr:uid="{060BC83F-96E4-4B26-A773-4ADFC247E9B3}"/>
    <cellStyle name="Normal 2 3 5 6 3" xfId="23683" xr:uid="{234F812F-8651-4B85-BDB3-9D445FF0AA15}"/>
    <cellStyle name="Normal 2 3 5 6 4" xfId="29177" xr:uid="{FFB6DB3C-D766-43F6-B867-0273C26111A0}"/>
    <cellStyle name="Normal 2 3 5 6 5" xfId="34661" xr:uid="{52AF0559-BAD8-4541-AC1E-06D9DC8213F8}"/>
    <cellStyle name="Normal 2 3 6" xfId="6452" xr:uid="{90E38F5F-2B66-437A-A7A2-1060DD161A87}"/>
    <cellStyle name="Normal 2 3 6 2" xfId="14853" xr:uid="{8D6A592D-0195-4EE7-9F50-748504EB3E43}"/>
    <cellStyle name="Normal 2 3 6 2 2" xfId="22140" xr:uid="{64DA6A4A-1601-4576-BF86-94B699E48EA9}"/>
    <cellStyle name="Normal 2 3 6 2 2 2" xfId="27696" xr:uid="{2DE7AE93-59A8-4C50-973D-5DBAB2155448}"/>
    <cellStyle name="Normal 2 3 6 2 2 3" xfId="33190" xr:uid="{FC53136C-0257-48F3-87E5-C47518D52099}"/>
    <cellStyle name="Normal 2 3 6 2 2 4" xfId="38674" xr:uid="{074F310B-8C28-45D9-AFA6-CB22506E92AD}"/>
    <cellStyle name="Normal 2 3 6 2 3" xfId="24967" xr:uid="{FA616BD4-91C6-4FC6-B79F-225F8FF7DDE3}"/>
    <cellStyle name="Normal 2 3 6 2 4" xfId="30461" xr:uid="{788C634A-37AE-4DE4-AF04-F7307A29D9F5}"/>
    <cellStyle name="Normal 2 3 6 2 5" xfId="35945" xr:uid="{FC3BFE2C-E2C7-4920-83F6-9FB076CFD908}"/>
    <cellStyle name="Normal 2 3 6 3" xfId="11807" xr:uid="{E7D3B06F-609A-4507-A4E7-9491E941A634}"/>
    <cellStyle name="Normal 2 3 6 4" xfId="17043" xr:uid="{3A0B188B-4D1B-461C-8E7F-6CE8D4032D3E}"/>
    <cellStyle name="Normal 2 3 6 5" xfId="19265" xr:uid="{1E743170-E917-40D0-B05F-88CBE89254E6}"/>
    <cellStyle name="Normal 2 3 6 6" xfId="9536" xr:uid="{AD57075C-B3E2-40BD-A37C-E2FBEB893817}"/>
    <cellStyle name="Normal 2 3 6 6 2" xfId="20857" xr:uid="{4E770D6F-AF5A-4D01-A5C2-FBB13F9AB011}"/>
    <cellStyle name="Normal 2 3 6 6 2 2" xfId="26413" xr:uid="{D43CE38F-F213-406B-969F-BB629CC703A9}"/>
    <cellStyle name="Normal 2 3 6 6 2 3" xfId="31907" xr:uid="{8E69C0E6-26EF-4CD6-ADE5-84B56C25BA8F}"/>
    <cellStyle name="Normal 2 3 6 6 2 4" xfId="37391" xr:uid="{C7D40FBA-D645-42C2-A8BB-3651ABB879B0}"/>
    <cellStyle name="Normal 2 3 6 6 3" xfId="23684" xr:uid="{B427B357-4736-4F8C-8972-16D92717F137}"/>
    <cellStyle name="Normal 2 3 6 6 4" xfId="29178" xr:uid="{3434F644-9C32-482A-8A9D-A02559DD992D}"/>
    <cellStyle name="Normal 2 3 6 6 5" xfId="34662" xr:uid="{49C839BC-63F9-4AFC-9B63-7FC19D0A18D1}"/>
    <cellStyle name="Normal 2 3 7" xfId="7329" xr:uid="{9E6B28CA-39F3-48C3-9E80-D94E8B3CE18E}"/>
    <cellStyle name="Normal 2 3 7 2" xfId="14854" xr:uid="{B87AE904-3177-4D80-83DA-30C549FFF366}"/>
    <cellStyle name="Normal 2 3 7 2 2" xfId="22141" xr:uid="{781F0061-21EA-486E-9DFC-2DA39E564170}"/>
    <cellStyle name="Normal 2 3 7 2 2 2" xfId="27697" xr:uid="{1ADAFA5C-5EC6-46FA-A651-B54155CE0EA6}"/>
    <cellStyle name="Normal 2 3 7 2 2 3" xfId="33191" xr:uid="{F7613162-5FED-4C55-B76D-41098BFBF22B}"/>
    <cellStyle name="Normal 2 3 7 2 2 4" xfId="38675" xr:uid="{D0D35DDE-3F33-42C1-AB5D-2740446042A6}"/>
    <cellStyle name="Normal 2 3 7 2 3" xfId="24968" xr:uid="{B44DD0AF-0212-4BD4-9592-5F3664414533}"/>
    <cellStyle name="Normal 2 3 7 2 4" xfId="30462" xr:uid="{0E04216A-1863-411E-9C18-B99DF53A7641}"/>
    <cellStyle name="Normal 2 3 7 2 5" xfId="35946" xr:uid="{A23DDC52-6E06-4175-BB50-B6EB1BDC1FCA}"/>
    <cellStyle name="Normal 2 3 7 3" xfId="12700" xr:uid="{FE76C999-022E-4565-824A-B2064C1FAE86}"/>
    <cellStyle name="Normal 2 3 7 4" xfId="20129" xr:uid="{2A564A20-398E-422C-A790-1DB10DB1793A}"/>
    <cellStyle name="Normal 2 3 7 5" xfId="9537" xr:uid="{7AE92266-5836-417E-A2FE-85ADF4631D7F}"/>
    <cellStyle name="Normal 2 3 7 5 2" xfId="20858" xr:uid="{6320D978-51A7-4C4A-9ACF-875FB74B9A5D}"/>
    <cellStyle name="Normal 2 3 7 5 2 2" xfId="26414" xr:uid="{773B7588-9BF3-414A-BEA9-B70900B18699}"/>
    <cellStyle name="Normal 2 3 7 5 2 3" xfId="31908" xr:uid="{1CF65303-01B7-466A-BA71-CBE457E72DF9}"/>
    <cellStyle name="Normal 2 3 7 5 2 4" xfId="37392" xr:uid="{5C9A65D6-1C01-42FA-A9F6-B04F10140DD5}"/>
    <cellStyle name="Normal 2 3 7 5 3" xfId="23685" xr:uid="{FEEFFBAD-D74E-4C16-8866-E2609D98A53A}"/>
    <cellStyle name="Normal 2 3 7 5 4" xfId="29179" xr:uid="{395DE2F7-CDBA-4FF5-92E1-96FE097806C0}"/>
    <cellStyle name="Normal 2 3 7 5 5" xfId="34663" xr:uid="{8681537A-E38B-4AC3-8891-39BB2CAF43F1}"/>
    <cellStyle name="Normal 2 3 8" xfId="14840" xr:uid="{CE5A2E54-3D25-4B66-8BAF-EACCD107FFA1}"/>
    <cellStyle name="Normal 2 3 8 2" xfId="22127" xr:uid="{E5C7F894-DD56-49C6-B4DF-BB1C841E441B}"/>
    <cellStyle name="Normal 2 3 8 2 2" xfId="27683" xr:uid="{2080E7C6-2DF7-45D7-9C47-E9F5EBAAF846}"/>
    <cellStyle name="Normal 2 3 8 2 3" xfId="33177" xr:uid="{C5623300-BE23-4908-A2DE-C7F3AA7F359D}"/>
    <cellStyle name="Normal 2 3 8 2 4" xfId="38661" xr:uid="{8F8BF2D7-E1C0-4989-AA2A-7BCA819A09EC}"/>
    <cellStyle name="Normal 2 3 8 3" xfId="24954" xr:uid="{29F5720A-68C1-4A3B-A2EC-6752BFC17DE4}"/>
    <cellStyle name="Normal 2 3 8 4" xfId="30448" xr:uid="{8BF21457-0539-40F4-91FF-834D3DEABB92}"/>
    <cellStyle name="Normal 2 3 8 5" xfId="35932" xr:uid="{BB4EAF82-B203-4272-AD97-5B06CA6B91E0}"/>
    <cellStyle name="Normal 2 3 9" xfId="11797" xr:uid="{A78C18ED-4C38-4E9F-BA7F-C765CFFF04F1}"/>
    <cellStyle name="Normal 2 4" xfId="48" xr:uid="{00000000-0005-0000-0000-000032000000}"/>
    <cellStyle name="Normal 2 4 10" xfId="17044" xr:uid="{4282678D-CD0B-4897-865F-2FC21F960CCD}"/>
    <cellStyle name="Normal 2 4 11" xfId="19266" xr:uid="{3FC6EC3B-9490-42AC-92D8-7160871D874F}"/>
    <cellStyle name="Normal 2 4 12" xfId="9538" xr:uid="{FFDD9AC0-8416-4A93-AF70-99757312BDCC}"/>
    <cellStyle name="Normal 2 4 12 2" xfId="20859" xr:uid="{132E3BC8-771D-4B39-B809-AF5BD75795D9}"/>
    <cellStyle name="Normal 2 4 12 2 2" xfId="26415" xr:uid="{23DE15EC-E10D-466B-A29C-F541DD8749B1}"/>
    <cellStyle name="Normal 2 4 12 2 3" xfId="31909" xr:uid="{72F8A30D-EE7E-4F86-849F-8BFBDDF8F1D5}"/>
    <cellStyle name="Normal 2 4 12 2 4" xfId="37393" xr:uid="{28D4A379-0B59-4A1E-A32A-80E1DA6CD9D3}"/>
    <cellStyle name="Normal 2 4 12 3" xfId="23686" xr:uid="{CE2A5338-74EB-47F0-A20A-48F14EDC51F4}"/>
    <cellStyle name="Normal 2 4 12 4" xfId="29180" xr:uid="{9C37B36B-4EE9-4A18-9CA2-96085C056C76}"/>
    <cellStyle name="Normal 2 4 12 5" xfId="34664" xr:uid="{71D107FC-2D4F-428D-9C41-B2A450057621}"/>
    <cellStyle name="Normal 2 4 13" xfId="6453" xr:uid="{EA5525F4-B506-4603-B4EB-53B023C00846}"/>
    <cellStyle name="Normal 2 4 2" xfId="941" xr:uid="{1A5D3629-DFD5-44D3-BFB8-F92C47CDDAA0}"/>
    <cellStyle name="Normal 2 4 2 2" xfId="6455" xr:uid="{85AE4456-E22D-4F5D-A57C-34D54E535642}"/>
    <cellStyle name="Normal 2 4 2 2 2" xfId="14857" xr:uid="{6C981DD2-6EE5-475D-90F4-50761FF18A61}"/>
    <cellStyle name="Normal 2 4 2 2 2 2" xfId="22144" xr:uid="{40F4044A-C6F6-4136-9BEF-5616E853E2B7}"/>
    <cellStyle name="Normal 2 4 2 2 2 2 2" xfId="27700" xr:uid="{66078B88-FDB8-445B-BE2A-29685C55DB1C}"/>
    <cellStyle name="Normal 2 4 2 2 2 2 3" xfId="33194" xr:uid="{78519B39-38C3-4009-B608-7EE4EF2CF391}"/>
    <cellStyle name="Normal 2 4 2 2 2 2 4" xfId="38678" xr:uid="{66706BCE-6233-4914-84B6-AE8E0CE94236}"/>
    <cellStyle name="Normal 2 4 2 2 2 3" xfId="24971" xr:uid="{3094919E-DA78-49B4-AE15-73978815A3B7}"/>
    <cellStyle name="Normal 2 4 2 2 2 4" xfId="30465" xr:uid="{60764CD4-6D95-4745-83FC-8539D2B5BD45}"/>
    <cellStyle name="Normal 2 4 2 2 2 5" xfId="35949" xr:uid="{0E76889B-4E7D-463F-B52D-58FB53698780}"/>
    <cellStyle name="Normal 2 4 2 2 3" xfId="11810" xr:uid="{560F8DFD-EB16-4AAF-A01B-17FBE41D41BB}"/>
    <cellStyle name="Normal 2 4 2 2 4" xfId="17046" xr:uid="{DFF5FDB6-DEF5-4DAF-92BA-505D30936AB0}"/>
    <cellStyle name="Normal 2 4 2 2 5" xfId="19268" xr:uid="{B4D18E4E-AD4D-491C-9A06-F57C4FDCBE0F}"/>
    <cellStyle name="Normal 2 4 2 2 6" xfId="9540" xr:uid="{E9C9B573-F21A-4C69-A948-28E8A6955336}"/>
    <cellStyle name="Normal 2 4 2 2 6 2" xfId="20861" xr:uid="{DDCCE317-9FC5-426E-B267-40AC80A1FF05}"/>
    <cellStyle name="Normal 2 4 2 2 6 2 2" xfId="26417" xr:uid="{7FC129E2-C5D3-4838-8D1C-FF9622ECC658}"/>
    <cellStyle name="Normal 2 4 2 2 6 2 3" xfId="31911" xr:uid="{1ED8AA54-8BF5-4572-8675-619B56C509BC}"/>
    <cellStyle name="Normal 2 4 2 2 6 2 4" xfId="37395" xr:uid="{AFE6A214-D291-4790-B634-7F0FB633213E}"/>
    <cellStyle name="Normal 2 4 2 2 6 3" xfId="23688" xr:uid="{B33DD1E0-EF45-4820-97A1-9B8C7E0B5D69}"/>
    <cellStyle name="Normal 2 4 2 2 6 4" xfId="29182" xr:uid="{17DE7B23-0DAF-4A5D-BFEF-B4937B830EB5}"/>
    <cellStyle name="Normal 2 4 2 2 6 5" xfId="34666" xr:uid="{48F644A0-BCF3-4BEB-84B2-1327427023B8}"/>
    <cellStyle name="Normal 2 4 2 3" xfId="6456" xr:uid="{1C85AC5E-5EC9-4E74-B119-7FF6EDCF6E60}"/>
    <cellStyle name="Normal 2 4 2 3 2" xfId="14858" xr:uid="{D7BCEAAD-1609-4968-AD05-E2C124B14382}"/>
    <cellStyle name="Normal 2 4 2 3 2 2" xfId="22145" xr:uid="{2E917F80-8D9F-4E32-82B1-8A9F1AD33DA4}"/>
    <cellStyle name="Normal 2 4 2 3 2 2 2" xfId="27701" xr:uid="{874DB3C4-E649-421A-9F43-FCFD9AD040F0}"/>
    <cellStyle name="Normal 2 4 2 3 2 2 3" xfId="33195" xr:uid="{0991084A-9BA2-4404-9033-F04344C853B3}"/>
    <cellStyle name="Normal 2 4 2 3 2 2 4" xfId="38679" xr:uid="{C3060D6E-40EF-473E-960A-2BAAD37B17FC}"/>
    <cellStyle name="Normal 2 4 2 3 2 3" xfId="24972" xr:uid="{891F3316-BCC4-420A-B290-D6451AC790FF}"/>
    <cellStyle name="Normal 2 4 2 3 2 4" xfId="30466" xr:uid="{C4B312E9-C09B-4115-BA5A-3285D59014B4}"/>
    <cellStyle name="Normal 2 4 2 3 2 5" xfId="35950" xr:uid="{EA5A6DD7-A4FC-4050-9C55-C61E6165F845}"/>
    <cellStyle name="Normal 2 4 2 3 3" xfId="11811" xr:uid="{4C25CDD1-42FC-47B5-A54B-BFE7E6B843E6}"/>
    <cellStyle name="Normal 2 4 2 3 4" xfId="17047" xr:uid="{454CDF17-9AA7-4BB1-AACB-503FE3F50BA4}"/>
    <cellStyle name="Normal 2 4 2 3 5" xfId="19269" xr:uid="{3C79EC09-8D47-457E-91CF-CFB9B3C5B34D}"/>
    <cellStyle name="Normal 2 4 2 3 6" xfId="9541" xr:uid="{D60A6518-DA14-40B3-B26F-9715A21D847C}"/>
    <cellStyle name="Normal 2 4 2 3 6 2" xfId="20862" xr:uid="{FB1D2416-AC0F-4A66-870A-939B3E10259C}"/>
    <cellStyle name="Normal 2 4 2 3 6 2 2" xfId="26418" xr:uid="{329B9F5B-EDCC-4D13-8235-6BF8F725E66B}"/>
    <cellStyle name="Normal 2 4 2 3 6 2 3" xfId="31912" xr:uid="{7E550DA9-9A8B-46AE-9921-4EB466B7FCCA}"/>
    <cellStyle name="Normal 2 4 2 3 6 2 4" xfId="37396" xr:uid="{135D14AA-AA29-4638-B3F2-BF2AD2B965BD}"/>
    <cellStyle name="Normal 2 4 2 3 6 3" xfId="23689" xr:uid="{18D9431D-4E55-4AFC-95B8-99D8F64FFFF2}"/>
    <cellStyle name="Normal 2 4 2 3 6 4" xfId="29183" xr:uid="{0BCE711D-865D-461D-87C5-1F14992B584F}"/>
    <cellStyle name="Normal 2 4 2 3 6 5" xfId="34667" xr:uid="{22608602-6EA8-423F-95FD-6B5B602A55C6}"/>
    <cellStyle name="Normal 2 4 2 4" xfId="14856" xr:uid="{0FF142D9-6E96-4077-ADFE-09934596AC03}"/>
    <cellStyle name="Normal 2 4 2 4 2" xfId="22143" xr:uid="{53E0A9AF-66E8-4062-884B-596F8F70B3B0}"/>
    <cellStyle name="Normal 2 4 2 4 2 2" xfId="27699" xr:uid="{C4EC2F4E-88C8-4583-9C1F-D05F6D1AA2C7}"/>
    <cellStyle name="Normal 2 4 2 4 2 3" xfId="33193" xr:uid="{426CB63B-A8A6-43A8-B6CB-513014801168}"/>
    <cellStyle name="Normal 2 4 2 4 2 4" xfId="38677" xr:uid="{4F1EC46A-1A9B-4BBF-8668-A30EA8019DD3}"/>
    <cellStyle name="Normal 2 4 2 4 3" xfId="24970" xr:uid="{2D2DDB4A-9D61-4457-9D1B-B33644003DEA}"/>
    <cellStyle name="Normal 2 4 2 4 4" xfId="30464" xr:uid="{5050F72B-1E67-4ED5-A7D9-99FCEF857C2F}"/>
    <cellStyle name="Normal 2 4 2 4 5" xfId="35948" xr:uid="{9AF06EFB-401B-4397-B1CB-8FCF9EB5D3EF}"/>
    <cellStyle name="Normal 2 4 2 5" xfId="11809" xr:uid="{FEBB00A8-29E6-43D1-827D-CDA27BD32D48}"/>
    <cellStyle name="Normal 2 4 2 6" xfId="17045" xr:uid="{F2E0057F-2FFD-408A-A6F2-F1F0D67268BA}"/>
    <cellStyle name="Normal 2 4 2 7" xfId="19267" xr:uid="{D8CD5FE4-45EE-4475-A7DB-0616F25DBAC2}"/>
    <cellStyle name="Normal 2 4 2 8" xfId="9539" xr:uid="{24F913A1-9611-4D3F-904B-6F7A21E6105C}"/>
    <cellStyle name="Normal 2 4 2 8 2" xfId="20860" xr:uid="{28F71D98-E7AC-4491-9453-87FA0C4A3CE0}"/>
    <cellStyle name="Normal 2 4 2 8 2 2" xfId="26416" xr:uid="{5B3A3B31-1A81-4D32-8BC8-9C1816A11168}"/>
    <cellStyle name="Normal 2 4 2 8 2 3" xfId="31910" xr:uid="{AF6ECF56-C75C-4716-9531-8977325305DE}"/>
    <cellStyle name="Normal 2 4 2 8 2 4" xfId="37394" xr:uid="{6205D522-E30D-4D72-AD7F-2F0BDC66A51C}"/>
    <cellStyle name="Normal 2 4 2 8 3" xfId="23687" xr:uid="{1D29A25F-1253-44EC-A196-4190AAAACE76}"/>
    <cellStyle name="Normal 2 4 2 8 4" xfId="29181" xr:uid="{02CF58C6-CE7B-43C1-ABD3-7571A1DAF5DE}"/>
    <cellStyle name="Normal 2 4 2 8 5" xfId="34665" xr:uid="{76F2695B-3200-4C58-B5FE-D7DA54EE6441}"/>
    <cellStyle name="Normal 2 4 2 9" xfId="6454" xr:uid="{620E1BB8-9899-4E44-BA42-DCC94BD29A13}"/>
    <cellStyle name="Normal 2 4 3" xfId="6457" xr:uid="{58E6619A-9F2F-4F57-AD4B-0740101EA175}"/>
    <cellStyle name="Normal 2 4 3 2" xfId="14859" xr:uid="{8579C538-4E67-46B8-8DD4-FB36A45CC657}"/>
    <cellStyle name="Normal 2 4 3 2 2" xfId="22146" xr:uid="{585459DB-2608-463F-A1EF-AF15CD398560}"/>
    <cellStyle name="Normal 2 4 3 2 2 2" xfId="27702" xr:uid="{2EE8D108-0401-4229-A74F-26E0933BEAC6}"/>
    <cellStyle name="Normal 2 4 3 2 2 3" xfId="33196" xr:uid="{16D70259-C5F6-417D-B4AD-C72E5D1527F2}"/>
    <cellStyle name="Normal 2 4 3 2 2 4" xfId="38680" xr:uid="{835C88DF-D5EB-4588-87C1-C60F487BAF53}"/>
    <cellStyle name="Normal 2 4 3 2 3" xfId="24973" xr:uid="{FA19E124-E26B-4E2D-BF27-AC3B44FFE0EC}"/>
    <cellStyle name="Normal 2 4 3 2 4" xfId="30467" xr:uid="{5B919D85-D9F2-4637-BD0A-C14491BD71E2}"/>
    <cellStyle name="Normal 2 4 3 2 5" xfId="35951" xr:uid="{B6134FDA-2EB7-4B69-B397-7F4D6EAEF9A1}"/>
    <cellStyle name="Normal 2 4 3 3" xfId="11812" xr:uid="{B2CE1383-B41A-4990-BB9D-231035FFF283}"/>
    <cellStyle name="Normal 2 4 3 4" xfId="17048" xr:uid="{90D46421-FCB5-4370-8A03-364F8064E467}"/>
    <cellStyle name="Normal 2 4 3 5" xfId="19270" xr:uid="{6F1C4DC9-8F55-4910-9AF6-F6557D847D2E}"/>
    <cellStyle name="Normal 2 4 3 6" xfId="9542" xr:uid="{4F338B19-6897-413A-9DA7-E9BBCA2C0D22}"/>
    <cellStyle name="Normal 2 4 3 6 2" xfId="20863" xr:uid="{2BD5A8FB-F9A4-417D-8A5C-41F71B84BFBD}"/>
    <cellStyle name="Normal 2 4 3 6 2 2" xfId="26419" xr:uid="{947DDF66-B731-45EF-9C25-4E808172FE3A}"/>
    <cellStyle name="Normal 2 4 3 6 2 3" xfId="31913" xr:uid="{D3EFE95E-48DA-45DD-8574-3E11A02E88CF}"/>
    <cellStyle name="Normal 2 4 3 6 2 4" xfId="37397" xr:uid="{B843B7D1-84C3-482A-A4C5-1407841BAD58}"/>
    <cellStyle name="Normal 2 4 3 6 3" xfId="23690" xr:uid="{3FD716F0-7911-487D-9618-104A6E3AB4A9}"/>
    <cellStyle name="Normal 2 4 3 6 4" xfId="29184" xr:uid="{D07E3831-37FC-4216-B85C-2BC0302DD100}"/>
    <cellStyle name="Normal 2 4 3 6 5" xfId="34668" xr:uid="{68BD9F5A-8D9F-4EE9-BBDB-FD0430E50804}"/>
    <cellStyle name="Normal 2 4 4" xfId="6458" xr:uid="{B65C9897-5EF1-4CF1-A428-C611AA88DF03}"/>
    <cellStyle name="Normal 2 4 4 2" xfId="14860" xr:uid="{0F300131-2315-49C8-A00C-061C570F8B62}"/>
    <cellStyle name="Normal 2 4 4 2 2" xfId="22147" xr:uid="{0AC53850-82E4-4A82-B6D2-53BC3B6CE7F4}"/>
    <cellStyle name="Normal 2 4 4 2 2 2" xfId="27703" xr:uid="{9389DC7A-49F0-491B-9F11-4DE3648CA5E8}"/>
    <cellStyle name="Normal 2 4 4 2 2 3" xfId="33197" xr:uid="{14D58750-5029-4CBD-9600-1E18C1DE1D6D}"/>
    <cellStyle name="Normal 2 4 4 2 2 4" xfId="38681" xr:uid="{594D3962-877D-452C-B2F2-E75DE43526ED}"/>
    <cellStyle name="Normal 2 4 4 2 3" xfId="24974" xr:uid="{E0946BA7-20CB-4C89-B07D-095E47CDF988}"/>
    <cellStyle name="Normal 2 4 4 2 4" xfId="30468" xr:uid="{5AF93AA0-440B-411B-A133-DFB04BDA3D6C}"/>
    <cellStyle name="Normal 2 4 4 2 5" xfId="35952" xr:uid="{9A83C9AD-3C7B-418A-9B70-CBF0A1E1D815}"/>
    <cellStyle name="Normal 2 4 4 3" xfId="11813" xr:uid="{B07E88AA-C44E-4D38-8894-9B9EB75BF3AE}"/>
    <cellStyle name="Normal 2 4 4 4" xfId="17049" xr:uid="{2AB5591B-8CAD-430A-A3AD-D466199A35B4}"/>
    <cellStyle name="Normal 2 4 4 5" xfId="19271" xr:uid="{3AF884E1-CB91-4CFE-9883-91A67D0AD480}"/>
    <cellStyle name="Normal 2 4 4 6" xfId="9543" xr:uid="{1BF75C94-8C4D-4260-AB3A-0694C3BE21B3}"/>
    <cellStyle name="Normal 2 4 4 6 2" xfId="20864" xr:uid="{91E88C47-8809-42CC-B092-44D6F5CA97E0}"/>
    <cellStyle name="Normal 2 4 4 6 2 2" xfId="26420" xr:uid="{41CDA578-A0A9-404B-9A4E-3050A462221C}"/>
    <cellStyle name="Normal 2 4 4 6 2 3" xfId="31914" xr:uid="{E28B6E02-53A8-4036-8713-59FF81726FEF}"/>
    <cellStyle name="Normal 2 4 4 6 2 4" xfId="37398" xr:uid="{1C32414B-F6C9-478E-8448-338A6534C8BD}"/>
    <cellStyle name="Normal 2 4 4 6 3" xfId="23691" xr:uid="{21963699-71A6-41D6-B596-4B147C791A8F}"/>
    <cellStyle name="Normal 2 4 4 6 4" xfId="29185" xr:uid="{211B171B-DF6A-4EC4-A188-A07E9DF68689}"/>
    <cellStyle name="Normal 2 4 4 6 5" xfId="34669" xr:uid="{09272B48-D9CA-4A83-A5E0-5213D67FA252}"/>
    <cellStyle name="Normal 2 4 5" xfId="6459" xr:uid="{89A9C10F-4A7B-4F4C-8CA6-EEDA5B77BC09}"/>
    <cellStyle name="Normal 2 4 5 2" xfId="14861" xr:uid="{9F8F87C5-D99C-46A6-A98F-8E94CE92805C}"/>
    <cellStyle name="Normal 2 4 5 2 2" xfId="22148" xr:uid="{2F5754FE-950C-48CE-85F6-C05F2FE5790E}"/>
    <cellStyle name="Normal 2 4 5 2 2 2" xfId="27704" xr:uid="{96770555-F57F-4612-A850-32DDAD8A800A}"/>
    <cellStyle name="Normal 2 4 5 2 2 3" xfId="33198" xr:uid="{7467AB8A-120B-472C-847E-2E87351B157F}"/>
    <cellStyle name="Normal 2 4 5 2 2 4" xfId="38682" xr:uid="{4C93630E-1970-4AD0-B798-60E54703A823}"/>
    <cellStyle name="Normal 2 4 5 2 3" xfId="24975" xr:uid="{878EEA58-1B79-4D68-B0BD-EA0C95FAEE74}"/>
    <cellStyle name="Normal 2 4 5 2 4" xfId="30469" xr:uid="{F4327099-1C14-47C8-9EC5-B8F98995E3D2}"/>
    <cellStyle name="Normal 2 4 5 2 5" xfId="35953" xr:uid="{4E9DE40D-C0C6-46F1-AEAB-FBC4DF6A9FAB}"/>
    <cellStyle name="Normal 2 4 5 3" xfId="11814" xr:uid="{224D2AFC-A85E-4E06-B0B6-DBBE14933119}"/>
    <cellStyle name="Normal 2 4 5 4" xfId="17050" xr:uid="{AF072B46-4A4A-4CD7-BEE3-16AD5DD61258}"/>
    <cellStyle name="Normal 2 4 5 5" xfId="19272" xr:uid="{247A1A26-ECFB-4A4D-A7CB-4EA752472199}"/>
    <cellStyle name="Normal 2 4 5 6" xfId="9544" xr:uid="{53637167-0469-4E76-AA42-823D707C44BE}"/>
    <cellStyle name="Normal 2 4 5 6 2" xfId="20865" xr:uid="{503178A2-D793-49AD-B876-8A701CA0922A}"/>
    <cellStyle name="Normal 2 4 5 6 2 2" xfId="26421" xr:uid="{35F06F94-B105-431F-A919-221226769E98}"/>
    <cellStyle name="Normal 2 4 5 6 2 3" xfId="31915" xr:uid="{16B7C46B-2448-4DEE-B2CD-1B3C16F19AA4}"/>
    <cellStyle name="Normal 2 4 5 6 2 4" xfId="37399" xr:uid="{04BE0A3C-F235-498F-AC9A-86CE9C47A7E5}"/>
    <cellStyle name="Normal 2 4 5 6 3" xfId="23692" xr:uid="{50BB4E40-C051-47FC-8BDF-1E63BE6B081A}"/>
    <cellStyle name="Normal 2 4 5 6 4" xfId="29186" xr:uid="{4B667253-B658-4722-9F85-1C8BC01C4BEA}"/>
    <cellStyle name="Normal 2 4 5 6 5" xfId="34670" xr:uid="{D6F951C1-0BCF-4684-93C7-2836D3D3BBE4}"/>
    <cellStyle name="Normal 2 4 6" xfId="7442" xr:uid="{40A01D4A-2529-4965-9D79-CA8B44846779}"/>
    <cellStyle name="Normal 2 4 6 2" xfId="14862" xr:uid="{C896F887-C576-4057-B092-20A4B21B0F21}"/>
    <cellStyle name="Normal 2 4 6 2 2" xfId="22149" xr:uid="{ABC6EA52-941A-4A14-8C39-150897ADB9E3}"/>
    <cellStyle name="Normal 2 4 6 2 2 2" xfId="27705" xr:uid="{FE944A81-73A4-4C78-B7E7-7DA536F60324}"/>
    <cellStyle name="Normal 2 4 6 2 2 3" xfId="33199" xr:uid="{A2EA0231-C842-48B3-A0D6-27D75C1B95B3}"/>
    <cellStyle name="Normal 2 4 6 2 2 4" xfId="38683" xr:uid="{F88A72BB-12D7-42BF-B0E8-D784E5D3FDBF}"/>
    <cellStyle name="Normal 2 4 6 2 3" xfId="24976" xr:uid="{9082FD6A-C487-42E2-9B02-4850694CECBC}"/>
    <cellStyle name="Normal 2 4 6 2 4" xfId="30470" xr:uid="{F7E5CF36-9F1F-4733-A108-613CBF74BEA4}"/>
    <cellStyle name="Normal 2 4 6 2 5" xfId="35954" xr:uid="{E110D5ED-371B-4217-8AB5-C172F454F592}"/>
    <cellStyle name="Normal 2 4 6 3" xfId="12704" xr:uid="{2C7C4CFE-B9DE-48AE-829E-D57770560D67}"/>
    <cellStyle name="Normal 2 4 6 4" xfId="9545" xr:uid="{AF05458F-D271-4CD0-91E0-4CFDD0C99E51}"/>
    <cellStyle name="Normal 2 4 6 4 2" xfId="20866" xr:uid="{D71C6D13-5CC5-4A85-9175-89B0AA579F93}"/>
    <cellStyle name="Normal 2 4 6 4 2 2" xfId="26422" xr:uid="{4DE61C05-468C-433D-8536-9299121C3B60}"/>
    <cellStyle name="Normal 2 4 6 4 2 3" xfId="31916" xr:uid="{885755E6-7A75-4DB3-ABF1-1AA1AC1B2464}"/>
    <cellStyle name="Normal 2 4 6 4 2 4" xfId="37400" xr:uid="{3C5528DD-B3F4-4A97-97AA-EAD8C0CA254B}"/>
    <cellStyle name="Normal 2 4 6 4 3" xfId="23693" xr:uid="{70219B27-7554-40A9-8A5D-C9B47912E1F8}"/>
    <cellStyle name="Normal 2 4 6 4 4" xfId="29187" xr:uid="{AE4A1D9C-B3E5-4DB2-BD68-A953EB742A48}"/>
    <cellStyle name="Normal 2 4 6 4 5" xfId="34671" xr:uid="{50316A7C-F9E4-455C-8553-B3A1737DF56C}"/>
    <cellStyle name="Normal 2 4 7" xfId="9546" xr:uid="{E78CAE3C-AC0F-48BB-A674-8179D1951422}"/>
    <cellStyle name="Normal 2 4 7 2" xfId="20867" xr:uid="{60B9E508-C145-4CFD-807C-6082624A56EE}"/>
    <cellStyle name="Normal 2 4 7 2 2" xfId="26423" xr:uid="{96F25C4A-EBE8-4C7B-AF4E-3AE988A74572}"/>
    <cellStyle name="Normal 2 4 7 2 3" xfId="31917" xr:uid="{CC520765-E3DC-4A4B-972C-12BCE9E15BEE}"/>
    <cellStyle name="Normal 2 4 7 2 4" xfId="37401" xr:uid="{BBF09CBC-9759-4D43-8FFD-B6258F07A5AC}"/>
    <cellStyle name="Normal 2 4 7 3" xfId="23694" xr:uid="{5ABA1057-90B3-4D7C-B58D-2E050DB4ED21}"/>
    <cellStyle name="Normal 2 4 7 4" xfId="29188" xr:uid="{DB84B9BD-FF17-4486-982E-1379B2A6C63D}"/>
    <cellStyle name="Normal 2 4 7 5" xfId="34672" xr:uid="{8E67171E-6B1A-453D-8CF8-0E0731D848F8}"/>
    <cellStyle name="Normal 2 4 8" xfId="14855" xr:uid="{11C3FEF9-E3E8-45CB-9CFB-48F6C19D42F5}"/>
    <cellStyle name="Normal 2 4 8 2" xfId="22142" xr:uid="{9863B12F-74CE-4B12-9AD4-7E7F9CBB399A}"/>
    <cellStyle name="Normal 2 4 8 2 2" xfId="27698" xr:uid="{FB287DAE-8DBA-46FE-8805-9696E6993109}"/>
    <cellStyle name="Normal 2 4 8 2 3" xfId="33192" xr:uid="{5692FB9F-0453-4BD6-A1CE-B45A89E541C7}"/>
    <cellStyle name="Normal 2 4 8 2 4" xfId="38676" xr:uid="{8856146D-9BC1-429C-92C9-7B91F6254C4F}"/>
    <cellStyle name="Normal 2 4 8 3" xfId="24969" xr:uid="{5BCF7AB2-B9E8-4ACD-A4F5-C95BA35BEDDF}"/>
    <cellStyle name="Normal 2 4 8 4" xfId="30463" xr:uid="{219739CE-340F-4359-9DD6-655849A04021}"/>
    <cellStyle name="Normal 2 4 8 5" xfId="35947" xr:uid="{B76D015D-18DE-4469-8325-8DECF2F02CE5}"/>
    <cellStyle name="Normal 2 4 9" xfId="11808" xr:uid="{7153008E-5F13-41A6-99DE-D57289263A83}"/>
    <cellStyle name="Normal 2 5" xfId="942" xr:uid="{AB0003B2-B7B1-48D2-9341-B7A322543F41}"/>
    <cellStyle name="Normal 2 5 2" xfId="943" xr:uid="{82ABEA3A-D17A-48D1-9627-317946C1BB48}"/>
    <cellStyle name="Normal 2 5 2 2" xfId="14864" xr:uid="{3E3AF50C-6887-4117-9640-023BC88BC46A}"/>
    <cellStyle name="Normal 2 5 2 2 2" xfId="22151" xr:uid="{255B9DB5-FDEE-4993-84B0-B59541522747}"/>
    <cellStyle name="Normal 2 5 2 2 2 2" xfId="27707" xr:uid="{35F5BD28-2E28-403C-87B8-9B0930E71EBB}"/>
    <cellStyle name="Normal 2 5 2 2 2 3" xfId="33201" xr:uid="{D251B8BE-923C-4CFE-BF3A-E631F2E441C6}"/>
    <cellStyle name="Normal 2 5 2 2 2 4" xfId="38685" xr:uid="{51E95960-BFD2-415C-816D-01279BDA9871}"/>
    <cellStyle name="Normal 2 5 2 2 3" xfId="24978" xr:uid="{E8F34408-06EB-4390-B03D-37EF772B7636}"/>
    <cellStyle name="Normal 2 5 2 2 4" xfId="30472" xr:uid="{44DE7D19-8B4D-4243-884C-ED9510B6EB17}"/>
    <cellStyle name="Normal 2 5 2 2 5" xfId="35956" xr:uid="{D04FBBEA-809A-47FD-97FF-F618D68926B4}"/>
    <cellStyle name="Normal 2 5 2 3" xfId="11816" xr:uid="{E3159E94-F037-4013-AC03-D5DDA4C28E65}"/>
    <cellStyle name="Normal 2 5 2 4" xfId="17052" xr:uid="{0EF888C1-FF7A-44CA-B39F-B8A41CA85641}"/>
    <cellStyle name="Normal 2 5 2 5" xfId="19274" xr:uid="{825E4405-C438-4267-851B-C4FA073B2B66}"/>
    <cellStyle name="Normal 2 5 2 6" xfId="9548" xr:uid="{4A2A9052-D653-44DC-BDB5-B03DBDAF29B3}"/>
    <cellStyle name="Normal 2 5 2 6 2" xfId="20869" xr:uid="{159065B7-96FB-4E06-B8A1-0B6E5659294E}"/>
    <cellStyle name="Normal 2 5 2 6 2 2" xfId="26425" xr:uid="{142E0A5E-7EC8-42E7-A976-C2EB3DB84DF7}"/>
    <cellStyle name="Normal 2 5 2 6 2 3" xfId="31919" xr:uid="{B3519E41-A079-454D-A245-186BBCEBB94D}"/>
    <cellStyle name="Normal 2 5 2 6 2 4" xfId="37403" xr:uid="{C64797D3-927F-4A0E-82E6-86925A0F46A8}"/>
    <cellStyle name="Normal 2 5 2 6 3" xfId="23696" xr:uid="{5CE8C9B1-0036-4A0C-B897-F79F38359BA4}"/>
    <cellStyle name="Normal 2 5 2 6 4" xfId="29190" xr:uid="{01EC091F-0D70-4125-BEE4-D61EFF55C638}"/>
    <cellStyle name="Normal 2 5 2 6 5" xfId="34674" xr:uid="{85E92F06-A447-43CF-B987-6F25F1BAEE65}"/>
    <cellStyle name="Normal 2 5 2 7" xfId="6461" xr:uid="{F9003A68-AEA6-4C33-AB4E-1A8A388C41F9}"/>
    <cellStyle name="Normal 2 5 3" xfId="6462" xr:uid="{74CBA13E-632C-4628-BEC6-BDC0065D5955}"/>
    <cellStyle name="Normal 2 5 3 2" xfId="14865" xr:uid="{09C37863-49F3-4C03-86E0-5E29C197324F}"/>
    <cellStyle name="Normal 2 5 3 2 2" xfId="22152" xr:uid="{6F72A2F0-18B0-4972-83D4-8F30382F29EC}"/>
    <cellStyle name="Normal 2 5 3 2 2 2" xfId="27708" xr:uid="{A19A25E6-7E97-4814-ACA2-11CEBF458984}"/>
    <cellStyle name="Normal 2 5 3 2 2 3" xfId="33202" xr:uid="{BD0061F7-267B-401C-8181-F5CA6720CF5D}"/>
    <cellStyle name="Normal 2 5 3 2 2 4" xfId="38686" xr:uid="{962492F7-16DB-4AD4-8664-2A92C7F61F23}"/>
    <cellStyle name="Normal 2 5 3 2 3" xfId="24979" xr:uid="{AC3F74F9-19AE-43DA-96D2-A77384F44DE6}"/>
    <cellStyle name="Normal 2 5 3 2 4" xfId="30473" xr:uid="{88EFD909-382B-4CFE-8647-36AAB61B8D45}"/>
    <cellStyle name="Normal 2 5 3 2 5" xfId="35957" xr:uid="{0B7E076A-5283-41F3-A038-04A9B598392D}"/>
    <cellStyle name="Normal 2 5 3 3" xfId="11817" xr:uid="{3D010168-5949-44DC-B3C4-3D9F668C63D2}"/>
    <cellStyle name="Normal 2 5 3 4" xfId="17053" xr:uid="{62DCE267-4799-46B5-9D03-11766B2FE5BD}"/>
    <cellStyle name="Normal 2 5 3 5" xfId="19275" xr:uid="{97B84057-FDEF-41D1-BEC4-7F185828ED50}"/>
    <cellStyle name="Normal 2 5 3 6" xfId="9549" xr:uid="{5CC2CB9D-6672-41AA-A284-C919EF9E1B91}"/>
    <cellStyle name="Normal 2 5 3 6 2" xfId="20870" xr:uid="{8BCEE1AA-26D5-4746-AF29-36E778C44C0D}"/>
    <cellStyle name="Normal 2 5 3 6 2 2" xfId="26426" xr:uid="{28915852-8CB3-4CE2-ADBC-15CD7009797F}"/>
    <cellStyle name="Normal 2 5 3 6 2 3" xfId="31920" xr:uid="{49B522FB-A8B0-48AF-92A5-47696A396323}"/>
    <cellStyle name="Normal 2 5 3 6 2 4" xfId="37404" xr:uid="{7497EECA-FC9C-416F-86F6-EA1CD6DF006B}"/>
    <cellStyle name="Normal 2 5 3 6 3" xfId="23697" xr:uid="{8ED1BC13-1F91-4D1F-BBD5-FE0DC1CA13B9}"/>
    <cellStyle name="Normal 2 5 3 6 4" xfId="29191" xr:uid="{173B47F6-3B5F-49A2-9C87-0B475ED05328}"/>
    <cellStyle name="Normal 2 5 3 6 5" xfId="34675" xr:uid="{22A9222E-43FC-4F9F-B967-BF7BEB115DD5}"/>
    <cellStyle name="Normal 2 5 4" xfId="14863" xr:uid="{60E6E178-C27A-46EB-A541-A3F153A5728D}"/>
    <cellStyle name="Normal 2 5 4 2" xfId="22150" xr:uid="{FA88CC12-6840-45C0-B9B0-D602D73F01B2}"/>
    <cellStyle name="Normal 2 5 4 2 2" xfId="27706" xr:uid="{9C9115FE-8AEB-4837-9EA2-FFEFF1788D79}"/>
    <cellStyle name="Normal 2 5 4 2 3" xfId="33200" xr:uid="{E2E1B288-BC1B-45AB-B1D2-CE4E79BCFF5C}"/>
    <cellStyle name="Normal 2 5 4 2 4" xfId="38684" xr:uid="{335CCBEC-BC97-48E7-AD1B-FA508CD1C757}"/>
    <cellStyle name="Normal 2 5 4 3" xfId="24977" xr:uid="{7014CE03-99D8-4DF0-ACDC-798907F3151D}"/>
    <cellStyle name="Normal 2 5 4 4" xfId="30471" xr:uid="{1C150B35-18B2-405D-8679-2BF88FF08704}"/>
    <cellStyle name="Normal 2 5 4 5" xfId="35955" xr:uid="{04B8FF36-CD96-4A7E-BE58-9C046E6163F6}"/>
    <cellStyle name="Normal 2 5 5" xfId="11815" xr:uid="{62455EC8-A74D-415C-816C-0D06308831C8}"/>
    <cellStyle name="Normal 2 5 6" xfId="17051" xr:uid="{9EF3DC47-FB37-4AA8-80C6-D4F9DBEAD87F}"/>
    <cellStyle name="Normal 2 5 7" xfId="19273" xr:uid="{9B389950-CA79-4CD1-9C01-D227335FEB58}"/>
    <cellStyle name="Normal 2 5 8" xfId="9547" xr:uid="{9F51D3F4-7B9A-40A9-859D-8BC91F6B6941}"/>
    <cellStyle name="Normal 2 5 8 2" xfId="20868" xr:uid="{14B3F1BA-97BF-44F2-B25D-BB7027DD939E}"/>
    <cellStyle name="Normal 2 5 8 2 2" xfId="26424" xr:uid="{C8DBA4F9-A1D1-41D0-90BB-DEE2C72364C5}"/>
    <cellStyle name="Normal 2 5 8 2 3" xfId="31918" xr:uid="{BF61109B-6CF1-46D6-8F25-D20883D0AE9C}"/>
    <cellStyle name="Normal 2 5 8 2 4" xfId="37402" xr:uid="{0CE206EB-CE59-4894-8175-9449BDB917DF}"/>
    <cellStyle name="Normal 2 5 8 3" xfId="23695" xr:uid="{EE996A47-FE7A-4BAB-915D-15431A8819DB}"/>
    <cellStyle name="Normal 2 5 8 4" xfId="29189" xr:uid="{0F467E33-58C8-4EAD-B52B-2604CC433AEE}"/>
    <cellStyle name="Normal 2 5 8 5" xfId="34673" xr:uid="{769D3574-2416-4DFC-8223-3627B9534AA4}"/>
    <cellStyle name="Normal 2 5 9" xfId="6460" xr:uid="{4988EFCA-83F2-4FAA-BB60-5A1BB02813D3}"/>
    <cellStyle name="Normal 2 6" xfId="944" xr:uid="{805D14BC-F076-4ED2-A475-DD36A87AC379}"/>
    <cellStyle name="Normal 2 6 2" xfId="14866" xr:uid="{5BD47D15-ACE0-432B-A06E-727B6002AFC1}"/>
    <cellStyle name="Normal 2 6 2 2" xfId="22153" xr:uid="{475E4F9B-D309-4431-A5D6-3AB9C8D26A36}"/>
    <cellStyle name="Normal 2 6 2 2 2" xfId="27709" xr:uid="{90BDAD18-564C-4179-B3DB-4E52C7A0D5F3}"/>
    <cellStyle name="Normal 2 6 2 2 3" xfId="33203" xr:uid="{4F736F2E-139B-47F7-A9D2-D58AB1EE3114}"/>
    <cellStyle name="Normal 2 6 2 2 4" xfId="38687" xr:uid="{E03C765E-E393-4DF3-BB9C-17A2639FBA7F}"/>
    <cellStyle name="Normal 2 6 2 3" xfId="24980" xr:uid="{63FA41E4-E7BE-4DDF-841D-648E63A91433}"/>
    <cellStyle name="Normal 2 6 2 4" xfId="30474" xr:uid="{D568BCA0-C887-462C-850A-8C503580BD31}"/>
    <cellStyle name="Normal 2 6 2 5" xfId="35958" xr:uid="{9B3F3423-8B60-46CE-A89B-6024E8E71163}"/>
    <cellStyle name="Normal 2 6 3" xfId="11818" xr:uid="{C9DA03B3-4C9D-45E0-A22B-CBC7FF856028}"/>
    <cellStyle name="Normal 2 6 4" xfId="17054" xr:uid="{FA2AB456-2026-4A3F-86B1-4759C1F11F62}"/>
    <cellStyle name="Normal 2 6 5" xfId="19276" xr:uid="{CC0D3DAC-1A64-46C8-B584-A3266616FCC7}"/>
    <cellStyle name="Normal 2 6 6" xfId="9550" xr:uid="{E2EF3E74-B25C-4112-8E09-1D9A0198F816}"/>
    <cellStyle name="Normal 2 6 6 2" xfId="20871" xr:uid="{95AC44CB-C1E3-449D-8C4F-F7D0C1955F25}"/>
    <cellStyle name="Normal 2 6 6 2 2" xfId="26427" xr:uid="{B72861F6-51DE-49D0-B5CE-4C00DD573678}"/>
    <cellStyle name="Normal 2 6 6 2 3" xfId="31921" xr:uid="{5C6D372B-EBE9-4B3B-B48A-8B550B63168A}"/>
    <cellStyle name="Normal 2 6 6 2 4" xfId="37405" xr:uid="{7CA19BE0-F6B6-4404-B793-F84C350C9B02}"/>
    <cellStyle name="Normal 2 6 6 3" xfId="23698" xr:uid="{36D7066E-CE59-46B2-AA0F-A320877CCEE0}"/>
    <cellStyle name="Normal 2 6 6 4" xfId="29192" xr:uid="{DDC32FFD-08E1-4F41-AE31-8F796D26E46A}"/>
    <cellStyle name="Normal 2 6 6 5" xfId="34676" xr:uid="{4B2BE2F5-E29D-4856-9D8E-CABB8E1AF029}"/>
    <cellStyle name="Normal 2 6 7" xfId="6463" xr:uid="{35B92B6F-6200-4FAC-820E-D4A385C03DA3}"/>
    <cellStyle name="Normal 2 7" xfId="945" xr:uid="{E6454C19-34BB-48DB-B582-E69FE3FB79E0}"/>
    <cellStyle name="Normal 2 7 2" xfId="14867" xr:uid="{AF50498B-CA9C-47C4-AC86-4160294F2E8E}"/>
    <cellStyle name="Normal 2 7 2 2" xfId="22154" xr:uid="{C2CA3610-8D45-43EB-BADD-749367B6AA7C}"/>
    <cellStyle name="Normal 2 7 2 2 2" xfId="27710" xr:uid="{A3ACBED8-5519-46F6-B5D6-3C8389501860}"/>
    <cellStyle name="Normal 2 7 2 2 3" xfId="33204" xr:uid="{7176C6C7-8AF5-4EA4-891B-7E0EC62BA9BE}"/>
    <cellStyle name="Normal 2 7 2 2 4" xfId="38688" xr:uid="{F83C19F1-CC87-4EF4-B707-FF1809290A67}"/>
    <cellStyle name="Normal 2 7 2 3" xfId="24981" xr:uid="{5475E79A-E2E0-4B23-B6D1-F8CD30523632}"/>
    <cellStyle name="Normal 2 7 2 4" xfId="30475" xr:uid="{6F340502-1C5C-4F46-8E22-BEC4C519CCE5}"/>
    <cellStyle name="Normal 2 7 2 5" xfId="35959" xr:uid="{7DE59EF5-D982-46B2-8ED7-0ACE1C468BE5}"/>
    <cellStyle name="Normal 2 7 3" xfId="11819" xr:uid="{B9DDBFD2-EFDF-4900-B0E5-B4AFD81E81F8}"/>
    <cellStyle name="Normal 2 7 4" xfId="17055" xr:uid="{4201A1A3-1CBF-46D2-BF67-669DEDAE492E}"/>
    <cellStyle name="Normal 2 7 5" xfId="19277" xr:uid="{2BE76353-F142-4C5D-9817-C3B4FABF7A56}"/>
    <cellStyle name="Normal 2 7 6" xfId="9551" xr:uid="{0E1BB568-5F7C-427C-B907-064E4C6717D1}"/>
    <cellStyle name="Normal 2 7 6 2" xfId="20872" xr:uid="{2D64733C-B36C-41D8-A2C7-74615B681865}"/>
    <cellStyle name="Normal 2 7 6 2 2" xfId="26428" xr:uid="{959E3A6D-A9ED-4B24-8708-FC294A4ED7BA}"/>
    <cellStyle name="Normal 2 7 6 2 3" xfId="31922" xr:uid="{C0634142-E63F-40EF-A844-121909C99008}"/>
    <cellStyle name="Normal 2 7 6 2 4" xfId="37406" xr:uid="{65CC7573-5942-45F4-B267-42B8917F80FE}"/>
    <cellStyle name="Normal 2 7 6 3" xfId="23699" xr:uid="{4920E327-7B73-41F6-8C6A-BFCA48B2CDDF}"/>
    <cellStyle name="Normal 2 7 6 4" xfId="29193" xr:uid="{8E10AF92-3E09-4A9E-924E-ACE19170CF16}"/>
    <cellStyle name="Normal 2 7 6 5" xfId="34677" xr:uid="{1B969122-DE12-4315-B932-E4CCC4BBCEBC}"/>
    <cellStyle name="Normal 2 7 7" xfId="6464" xr:uid="{C5064D1B-4FFC-47C6-9541-89BEA57FECFE}"/>
    <cellStyle name="Normal 2 8" xfId="946" xr:uid="{1CDB81FA-119D-4040-943E-9D5BB7489209}"/>
    <cellStyle name="Normal 2 8 2" xfId="14868" xr:uid="{94A8D6EB-9583-4FB6-A41A-0AD3179A4027}"/>
    <cellStyle name="Normal 2 8 2 2" xfId="22155" xr:uid="{0111ABBE-7BD5-4C82-8659-91E4229C3F1B}"/>
    <cellStyle name="Normal 2 8 2 2 2" xfId="27711" xr:uid="{9461118B-EE21-450F-8382-FF3A1C70BE09}"/>
    <cellStyle name="Normal 2 8 2 2 3" xfId="33205" xr:uid="{6AA3709C-5A6B-477E-8859-CEFD6615DCA0}"/>
    <cellStyle name="Normal 2 8 2 2 4" xfId="38689" xr:uid="{08A34009-8A9F-41D4-B199-01AA9EA2F34B}"/>
    <cellStyle name="Normal 2 8 2 3" xfId="24982" xr:uid="{4E48B229-FA64-43BF-B278-3557D99181C6}"/>
    <cellStyle name="Normal 2 8 2 4" xfId="30476" xr:uid="{A601C826-50CE-496B-B04B-8ED87348D1F9}"/>
    <cellStyle name="Normal 2 8 2 5" xfId="35960" xr:uid="{87C31686-921B-44E6-969A-AF6FA0186C55}"/>
    <cellStyle name="Normal 2 8 3" xfId="11820" xr:uid="{53E85E81-10AE-4716-82F5-F247EC7FBDC6}"/>
    <cellStyle name="Normal 2 8 4" xfId="17056" xr:uid="{03974A5A-58A5-42CC-8B83-B776BB569E1E}"/>
    <cellStyle name="Normal 2 8 5" xfId="19278" xr:uid="{80506E9D-1AF0-4AF2-AECD-A84DE4C45FEE}"/>
    <cellStyle name="Normal 2 8 6" xfId="9552" xr:uid="{92CA76B9-BB3E-42CD-B102-DDDD9B9BAA94}"/>
    <cellStyle name="Normal 2 8 6 2" xfId="20873" xr:uid="{F5F92E76-F7BA-4AF1-90B7-FB2F2C314EB9}"/>
    <cellStyle name="Normal 2 8 6 2 2" xfId="26429" xr:uid="{6CD9162F-0E0E-4640-BB20-2CC1A8456F04}"/>
    <cellStyle name="Normal 2 8 6 2 3" xfId="31923" xr:uid="{5BC22C5E-F6CC-47A9-A082-DD4E7D5A0D81}"/>
    <cellStyle name="Normal 2 8 6 2 4" xfId="37407" xr:uid="{E397BC9D-6A22-4491-B2BB-278635B23B4C}"/>
    <cellStyle name="Normal 2 8 6 3" xfId="23700" xr:uid="{927C7280-E750-4833-8767-FD207E4FD560}"/>
    <cellStyle name="Normal 2 8 6 4" xfId="29194" xr:uid="{F15A5EA0-6805-4640-8A16-4E6619DF1026}"/>
    <cellStyle name="Normal 2 8 6 5" xfId="34678" xr:uid="{51BD632D-6ACB-41F9-89F4-82CE3D006337}"/>
    <cellStyle name="Normal 2 8 7" xfId="6465" xr:uid="{84800241-5996-497F-9FBA-16EEDAD50BE9}"/>
    <cellStyle name="Normal 2 9" xfId="605" xr:uid="{80EFBE3F-939D-4B41-95F8-3DB0C6D6F677}"/>
    <cellStyle name="Normal 2 9 2" xfId="14869" xr:uid="{80846548-6291-427D-81CB-96DE69C302E3}"/>
    <cellStyle name="Normal 2 9 2 2" xfId="22156" xr:uid="{E6633308-D43F-490E-A3B4-2A86615A5D75}"/>
    <cellStyle name="Normal 2 9 2 2 2" xfId="27712" xr:uid="{58827AF9-0A89-4090-B957-D8E47F937D64}"/>
    <cellStyle name="Normal 2 9 2 2 3" xfId="33206" xr:uid="{422E322E-F252-4668-883A-B411EA150B71}"/>
    <cellStyle name="Normal 2 9 2 2 4" xfId="38690" xr:uid="{498C94D3-1961-493F-B5DD-CA240F64F593}"/>
    <cellStyle name="Normal 2 9 2 3" xfId="24983" xr:uid="{3ECD6803-1C73-42FC-A7EA-F23E3E785A11}"/>
    <cellStyle name="Normal 2 9 2 4" xfId="30477" xr:uid="{39A44BC4-B9E3-4AA5-B0F2-97C056B2B648}"/>
    <cellStyle name="Normal 2 9 2 5" xfId="35961" xr:uid="{FA2B018D-ED5D-43CD-A28B-6C4F4299B7E9}"/>
    <cellStyle name="Normal 2 9 3" xfId="11821" xr:uid="{FE9C3FE1-9A31-46E8-8890-9D87BF1C4CF4}"/>
    <cellStyle name="Normal 2 9 4" xfId="17057" xr:uid="{CD80A46C-5B0B-406C-8FCE-2F1F16E1F0B5}"/>
    <cellStyle name="Normal 2 9 5" xfId="19279" xr:uid="{694B7EA5-6CE8-4D7C-8746-177DFC46C27E}"/>
    <cellStyle name="Normal 2 9 6" xfId="9553" xr:uid="{A82ACB72-3241-4F87-9456-42515BA3630A}"/>
    <cellStyle name="Normal 2 9 6 2" xfId="20874" xr:uid="{9DAFEB80-E25F-43B2-BEF1-0687609F844A}"/>
    <cellStyle name="Normal 2 9 6 2 2" xfId="26430" xr:uid="{9CCD6428-CF29-486E-B72F-97E5D484C65A}"/>
    <cellStyle name="Normal 2 9 6 2 3" xfId="31924" xr:uid="{2829B1AB-0F5A-4035-B1E3-F45638707E52}"/>
    <cellStyle name="Normal 2 9 6 2 4" xfId="37408" xr:uid="{F493458D-D7B8-4354-A2C2-5E4E3CBCBFCF}"/>
    <cellStyle name="Normal 2 9 6 3" xfId="23701" xr:uid="{8868C901-4600-415C-B3B4-3572744B9222}"/>
    <cellStyle name="Normal 2 9 6 4" xfId="29195" xr:uid="{2124D216-0833-440B-8B02-8D50AD3C17EB}"/>
    <cellStyle name="Normal 2 9 6 5" xfId="34679" xr:uid="{E631B93C-AA25-42CE-8625-F6B1E8A4DDD1}"/>
    <cellStyle name="Normal 2_2207 Estados Financieros al 31.12.2009 - Frigorífico Concepción S.A FINAL" xfId="6466" xr:uid="{EF02C68D-1A70-46B3-8C5D-5C6FA584A919}"/>
    <cellStyle name="Normal 20" xfId="6467" xr:uid="{EAC0CB30-266B-42B2-974F-0C0B8A4D96B2}"/>
    <cellStyle name="Normal 20 10" xfId="9554" xr:uid="{6665D7BC-417C-4C94-B745-88EDC08549C6}"/>
    <cellStyle name="Normal 20 10 2" xfId="20875" xr:uid="{8730EAA9-DEDD-4A02-8086-408113260C40}"/>
    <cellStyle name="Normal 20 10 2 2" xfId="26431" xr:uid="{D5ED7DEB-DBB9-43C9-BAC2-486AB647D701}"/>
    <cellStyle name="Normal 20 10 2 3" xfId="31925" xr:uid="{68145C5E-89FD-41D4-97F0-552D77E31808}"/>
    <cellStyle name="Normal 20 10 2 4" xfId="37409" xr:uid="{772FED28-E5EE-4C4F-8BF6-627532214BB5}"/>
    <cellStyle name="Normal 20 10 3" xfId="23702" xr:uid="{ED60F934-528D-4512-B459-2391C0EA5212}"/>
    <cellStyle name="Normal 20 10 4" xfId="29196" xr:uid="{109245EF-D00F-43BC-980C-1FB363B6545D}"/>
    <cellStyle name="Normal 20 10 5" xfId="34680" xr:uid="{F8EA834B-C141-42DD-9D9C-2E6D53305117}"/>
    <cellStyle name="Normal 20 2" xfId="6468" xr:uid="{4935616B-5AF5-4782-B04F-5CC164FC3149}"/>
    <cellStyle name="Normal 20 2 2" xfId="14871" xr:uid="{197AF1F3-7ADF-4418-9508-BFCD98CCA6D4}"/>
    <cellStyle name="Normal 20 2 2 2" xfId="22158" xr:uid="{35DAACFC-9111-433F-B373-0AA7DF3F236C}"/>
    <cellStyle name="Normal 20 2 2 2 2" xfId="27714" xr:uid="{F7B128AD-6830-413A-A27A-1A8F763C2306}"/>
    <cellStyle name="Normal 20 2 2 2 3" xfId="33208" xr:uid="{0EB17524-4919-4200-BACE-0D77F5FED46E}"/>
    <cellStyle name="Normal 20 2 2 2 4" xfId="38692" xr:uid="{6C67A399-DFD4-4C3C-A375-F88927F5EB59}"/>
    <cellStyle name="Normal 20 2 2 3" xfId="24985" xr:uid="{4DE99A8A-BF68-490B-835A-CD06222F1B4B}"/>
    <cellStyle name="Normal 20 2 2 4" xfId="30479" xr:uid="{A1290670-B4A7-4112-9B73-9254B18C38DF}"/>
    <cellStyle name="Normal 20 2 2 5" xfId="35963" xr:uid="{AF5765E2-070B-4852-AF12-7ABF81466C06}"/>
    <cellStyle name="Normal 20 2 3" xfId="11823" xr:uid="{535474E3-4531-446D-907C-1F0042B9B8D2}"/>
    <cellStyle name="Normal 20 2 4" xfId="17059" xr:uid="{2917D894-2439-4CB6-8E95-41B9E7850D63}"/>
    <cellStyle name="Normal 20 2 5" xfId="19281" xr:uid="{72C657E2-A542-477D-9B8F-D25363002BC4}"/>
    <cellStyle name="Normal 20 2 6" xfId="9555" xr:uid="{143D586E-67AD-4923-A8B9-DE98713CE6D0}"/>
    <cellStyle name="Normal 20 2 6 2" xfId="20876" xr:uid="{E257A510-4F94-493E-B43A-68EDC96B8E55}"/>
    <cellStyle name="Normal 20 2 6 2 2" xfId="26432" xr:uid="{D6CBB0EB-51F2-4A0E-BE1E-09F64B763BB1}"/>
    <cellStyle name="Normal 20 2 6 2 3" xfId="31926" xr:uid="{CB2AF9B7-CC93-4260-84E2-2520F62014DC}"/>
    <cellStyle name="Normal 20 2 6 2 4" xfId="37410" xr:uid="{DD3A40F7-F7BC-4B2F-818B-A937593D4862}"/>
    <cellStyle name="Normal 20 2 6 3" xfId="23703" xr:uid="{DA374458-BA6E-4D1B-B0DE-61A08ECE1615}"/>
    <cellStyle name="Normal 20 2 6 4" xfId="29197" xr:uid="{3ADE5C87-2AD4-4082-B993-AD097F6616AD}"/>
    <cellStyle name="Normal 20 2 6 5" xfId="34681" xr:uid="{57542C1E-8B75-4711-AE94-FC4A18F0643B}"/>
    <cellStyle name="Normal 20 3" xfId="6469" xr:uid="{249C8456-26F4-4E62-9B16-455E4A555D18}"/>
    <cellStyle name="Normal 20 3 2" xfId="14872" xr:uid="{19D82678-605F-4388-A57E-E79271B21D7A}"/>
    <cellStyle name="Normal 20 3 2 2" xfId="22159" xr:uid="{44739287-4C4C-4281-BADB-A05BB7897E6C}"/>
    <cellStyle name="Normal 20 3 2 2 2" xfId="27715" xr:uid="{B0D6F97F-760B-41D4-A051-D06ED23E0413}"/>
    <cellStyle name="Normal 20 3 2 2 3" xfId="33209" xr:uid="{D0B836BB-369E-4EB8-AA3D-9DB8DC389C30}"/>
    <cellStyle name="Normal 20 3 2 2 4" xfId="38693" xr:uid="{4C74A0F3-78BB-4DC6-A1EA-52A4011A4CD1}"/>
    <cellStyle name="Normal 20 3 2 3" xfId="24986" xr:uid="{DFC22E02-C0A4-4684-BAA4-0D26E6A6AA6E}"/>
    <cellStyle name="Normal 20 3 2 4" xfId="30480" xr:uid="{1A453B43-3046-4338-81F2-CFDC5449C217}"/>
    <cellStyle name="Normal 20 3 2 5" xfId="35964" xr:uid="{BFB045C4-DFBC-45C4-8A4B-42418DCF5A5E}"/>
    <cellStyle name="Normal 20 3 3" xfId="11824" xr:uid="{1F5CE4B6-A243-4572-8AAF-D23CB8B52856}"/>
    <cellStyle name="Normal 20 3 4" xfId="17060" xr:uid="{E13BE223-8369-4C42-AD74-BEFF927C7F4F}"/>
    <cellStyle name="Normal 20 3 5" xfId="19282" xr:uid="{1AD209CF-C9CD-4236-81C4-C57C347BF0F0}"/>
    <cellStyle name="Normal 20 3 6" xfId="9556" xr:uid="{32DEA53E-006F-4B3F-9525-D89E7EF94D33}"/>
    <cellStyle name="Normal 20 3 6 2" xfId="20877" xr:uid="{ECA0F613-03BB-4E01-946B-083FE3574F11}"/>
    <cellStyle name="Normal 20 3 6 2 2" xfId="26433" xr:uid="{667DB1F9-7AA4-40AC-8EF7-0848269A462C}"/>
    <cellStyle name="Normal 20 3 6 2 3" xfId="31927" xr:uid="{819E78B7-B167-4FD4-9354-DF4C70821582}"/>
    <cellStyle name="Normal 20 3 6 2 4" xfId="37411" xr:uid="{488FC98B-97DD-42C3-86EF-C9E77E344AC6}"/>
    <cellStyle name="Normal 20 3 6 3" xfId="23704" xr:uid="{7E3DA6A5-00A3-43E7-AE04-71617CCA49A0}"/>
    <cellStyle name="Normal 20 3 6 4" xfId="29198" xr:uid="{37B3FFD5-648B-4A7D-B4E6-B01D7CCC55F0}"/>
    <cellStyle name="Normal 20 3 6 5" xfId="34682" xr:uid="{B508EF29-41D6-46F3-AF2C-F7452E533EB5}"/>
    <cellStyle name="Normal 20 4" xfId="7443" xr:uid="{CAAD0897-C841-406A-915E-7E9F4553B1DF}"/>
    <cellStyle name="Normal 20 4 2" xfId="14873" xr:uid="{10CBB423-8F69-40E3-A11D-72B0155B91B1}"/>
    <cellStyle name="Normal 20 4 2 2" xfId="22160" xr:uid="{B8274872-9113-497F-8D5D-2F8222D3A6A7}"/>
    <cellStyle name="Normal 20 4 2 2 2" xfId="27716" xr:uid="{90BEAC27-3C78-4194-BD64-2BCD16700C2E}"/>
    <cellStyle name="Normal 20 4 2 2 3" xfId="33210" xr:uid="{C02DFFEF-C4A2-475D-B7AB-98691005C4DE}"/>
    <cellStyle name="Normal 20 4 2 2 4" xfId="38694" xr:uid="{C1850D61-5C39-46BC-AA67-38D037310D29}"/>
    <cellStyle name="Normal 20 4 2 3" xfId="24987" xr:uid="{DC7930FA-35B3-482E-A821-48F62C47FC2C}"/>
    <cellStyle name="Normal 20 4 2 4" xfId="30481" xr:uid="{0DFF7596-3BAD-4880-8C77-0C30B2DF7AB7}"/>
    <cellStyle name="Normal 20 4 2 5" xfId="35965" xr:uid="{E8A8BE9E-1AE3-481A-940E-C165E0CBE237}"/>
    <cellStyle name="Normal 20 4 3" xfId="12705" xr:uid="{1AA0B038-9333-4E67-9CB1-693989950A93}"/>
    <cellStyle name="Normal 20 4 4" xfId="9557" xr:uid="{46272D24-A0B7-4931-ADF6-E771BEED1C93}"/>
    <cellStyle name="Normal 20 4 4 2" xfId="20878" xr:uid="{61F8F301-AF58-4467-AB38-87D1F5987565}"/>
    <cellStyle name="Normal 20 4 4 2 2" xfId="26434" xr:uid="{0B83A8FA-27EB-4D72-8B85-7798368D3B89}"/>
    <cellStyle name="Normal 20 4 4 2 3" xfId="31928" xr:uid="{0D279C0D-1357-4980-A73E-76D3F8B0464D}"/>
    <cellStyle name="Normal 20 4 4 2 4" xfId="37412" xr:uid="{2B334916-F508-4E63-96CB-34A52F4BE9BF}"/>
    <cellStyle name="Normal 20 4 4 3" xfId="23705" xr:uid="{F06B7F42-EA0B-47CF-A3E9-7AD7393A8006}"/>
    <cellStyle name="Normal 20 4 4 4" xfId="29199" xr:uid="{CE58B7C9-77C0-458C-93C4-A3AC40C5EC12}"/>
    <cellStyle name="Normal 20 4 4 5" xfId="34683" xr:uid="{858410B3-68DB-493D-A06D-46B3CF95E1AF}"/>
    <cellStyle name="Normal 20 5" xfId="9558" xr:uid="{515EA9C0-1A88-4FDA-9425-74027B8F56AE}"/>
    <cellStyle name="Normal 20 5 2" xfId="20879" xr:uid="{EA203158-11D0-43B6-A55B-E72F73471676}"/>
    <cellStyle name="Normal 20 5 2 2" xfId="26435" xr:uid="{24FE1DA0-2B48-49C8-809D-452DEBCFBEFE}"/>
    <cellStyle name="Normal 20 5 2 3" xfId="31929" xr:uid="{696313C9-D05F-4ED3-9FBB-A2F102A2468C}"/>
    <cellStyle name="Normal 20 5 2 4" xfId="37413" xr:uid="{CD0CC405-A4DB-4978-B41C-84905A24392B}"/>
    <cellStyle name="Normal 20 5 3" xfId="23706" xr:uid="{708E8EAC-C80A-4412-8C0D-5BA583C4D96D}"/>
    <cellStyle name="Normal 20 5 4" xfId="29200" xr:uid="{1569565C-8730-4E80-8C11-588F3D32B3DE}"/>
    <cellStyle name="Normal 20 5 5" xfId="34684" xr:uid="{DEB5C420-4D3E-4D3C-B088-ADEEE92D7741}"/>
    <cellStyle name="Normal 20 6" xfId="14870" xr:uid="{FC6E5BBA-0B7E-4B51-BCD2-70ADBD9E7C01}"/>
    <cellStyle name="Normal 20 6 2" xfId="22157" xr:uid="{FBFB465B-49A2-464F-9754-B68DC21B46E4}"/>
    <cellStyle name="Normal 20 6 2 2" xfId="27713" xr:uid="{DE1A441C-91A2-4E29-B851-403EDF82E523}"/>
    <cellStyle name="Normal 20 6 2 3" xfId="33207" xr:uid="{697B69BE-058B-46F4-9A3A-19E5907655BD}"/>
    <cellStyle name="Normal 20 6 2 4" xfId="38691" xr:uid="{5C0ADCA4-3222-4A57-B265-3C5F065F7B88}"/>
    <cellStyle name="Normal 20 6 3" xfId="24984" xr:uid="{0B7006FB-8B4B-4A07-96B6-4B0C9E637BA6}"/>
    <cellStyle name="Normal 20 6 4" xfId="30478" xr:uid="{B7E7A49B-3DA4-4DAB-ACCF-6403E80064B4}"/>
    <cellStyle name="Normal 20 6 5" xfId="35962" xr:uid="{5217BB29-DA78-4FB1-B257-739C45A8BB8F}"/>
    <cellStyle name="Normal 20 7" xfId="11822" xr:uid="{622EFEE9-CEAE-4E23-B861-FE87D6881CAA}"/>
    <cellStyle name="Normal 20 8" xfId="17058" xr:uid="{BC6E753F-686D-4228-8BC3-533C6515172F}"/>
    <cellStyle name="Normal 20 9" xfId="19280" xr:uid="{ED984C43-1496-4557-87A7-09A0FA1D1257}"/>
    <cellStyle name="Normal 200" xfId="39662" xr:uid="{B7AA3CD2-85A9-4E3C-9963-961DC45852C0}"/>
    <cellStyle name="Normal 201" xfId="39663" xr:uid="{5FD08338-734B-435A-8880-4836296D250D}"/>
    <cellStyle name="Normal 202" xfId="39664" xr:uid="{10FCADE6-51EF-4F02-A68F-B287B78E3FDF}"/>
    <cellStyle name="Normal 203" xfId="39665" xr:uid="{4CBD897C-D8F1-42BF-B23C-C2198D723A2A}"/>
    <cellStyle name="Normal 204" xfId="39666" xr:uid="{E28593E6-9F78-4223-A12E-DF00858C4B8D}"/>
    <cellStyle name="Normal 205" xfId="39667" xr:uid="{A60D51EA-2161-482A-8D35-2D6216872E2F}"/>
    <cellStyle name="Normal 206" xfId="39668" xr:uid="{CA9D1C90-7D04-4C5F-9A81-72036AC2A8EE}"/>
    <cellStyle name="Normal 207" xfId="39669" xr:uid="{E222B619-1517-46D4-B098-2B440B4D66A2}"/>
    <cellStyle name="Normal 208" xfId="39670" xr:uid="{C52ADA76-E3A5-44BE-8966-65D9710CB66C}"/>
    <cellStyle name="Normal 209" xfId="39671" xr:uid="{028BDD26-1769-4C97-B0AA-284AAA7C4D94}"/>
    <cellStyle name="Normal 21" xfId="6470" xr:uid="{CD0EAE3F-BBA0-49BC-B1FD-0BC77BDE0788}"/>
    <cellStyle name="Normal 21 10" xfId="6471" xr:uid="{2B6F4D9F-99A0-44F4-9C4C-092EDDFCFCB3}"/>
    <cellStyle name="Normal 21 10 2" xfId="14875" xr:uid="{C8EF153B-CF93-40B8-A5EB-D000CFB541F4}"/>
    <cellStyle name="Normal 21 10 2 2" xfId="22162" xr:uid="{2202FCB3-37DE-431B-8A9E-38C442770194}"/>
    <cellStyle name="Normal 21 10 2 2 2" xfId="27718" xr:uid="{C2880397-1CF7-41EE-A9AE-F954F86E576A}"/>
    <cellStyle name="Normal 21 10 2 2 3" xfId="33212" xr:uid="{AF3FC829-8B11-40B7-B021-E01D6C4501E4}"/>
    <cellStyle name="Normal 21 10 2 2 4" xfId="38696" xr:uid="{A1509C18-DF62-419E-B3FD-2D78604D7D45}"/>
    <cellStyle name="Normal 21 10 2 3" xfId="24989" xr:uid="{52E756E8-F64F-4C9A-A583-E128BA9E90E3}"/>
    <cellStyle name="Normal 21 10 2 4" xfId="30483" xr:uid="{404DEECB-D7EA-4265-9D71-9C2847811F3A}"/>
    <cellStyle name="Normal 21 10 2 5" xfId="35967" xr:uid="{6F3D7178-5093-4482-BC2A-316370A4529B}"/>
    <cellStyle name="Normal 21 10 3" xfId="11826" xr:uid="{7CC7277B-32F5-4F5F-BA81-69EBCF5C7333}"/>
    <cellStyle name="Normal 21 10 4" xfId="17062" xr:uid="{40F05FE7-4602-4B08-B731-32BA852796A0}"/>
    <cellStyle name="Normal 21 10 5" xfId="19284" xr:uid="{7FEC34F7-D169-4E88-A1B1-22819F5AE195}"/>
    <cellStyle name="Normal 21 10 6" xfId="9560" xr:uid="{4F8011C7-91B0-4D12-806D-E3FD486CDDFB}"/>
    <cellStyle name="Normal 21 10 6 2" xfId="20881" xr:uid="{0DE26C7B-139B-4A68-AA44-03207AD9BF6C}"/>
    <cellStyle name="Normal 21 10 6 2 2" xfId="26437" xr:uid="{0FDD5CDC-0D80-450A-8201-7DEDAB06CF33}"/>
    <cellStyle name="Normal 21 10 6 2 3" xfId="31931" xr:uid="{3360EF39-AC52-441E-9853-28FE946AD05D}"/>
    <cellStyle name="Normal 21 10 6 2 4" xfId="37415" xr:uid="{F3348D55-B6C6-41F7-AD66-1982733D78E0}"/>
    <cellStyle name="Normal 21 10 6 3" xfId="23708" xr:uid="{83733604-A0FA-42A0-ACA9-BD023F4CF465}"/>
    <cellStyle name="Normal 21 10 6 4" xfId="29202" xr:uid="{1DBDA112-73AB-46C5-A9AF-3BB78E4129E0}"/>
    <cellStyle name="Normal 21 10 6 5" xfId="34686" xr:uid="{45446B6B-81E3-4C7D-AA1E-9046900C15B2}"/>
    <cellStyle name="Normal 21 11" xfId="6472" xr:uid="{EB69B4AA-F94A-4456-8D3E-EFE07AD6F89C}"/>
    <cellStyle name="Normal 21 11 2" xfId="14876" xr:uid="{E9BC6022-15C8-447C-A1C9-603D701FB1DD}"/>
    <cellStyle name="Normal 21 11 2 2" xfId="22163" xr:uid="{94211FBA-ABFC-4B97-8A2D-5D6FDCEAF9EB}"/>
    <cellStyle name="Normal 21 11 2 2 2" xfId="27719" xr:uid="{763F07FA-A1FD-410D-B3D5-A22A9AD1D546}"/>
    <cellStyle name="Normal 21 11 2 2 3" xfId="33213" xr:uid="{B8EFB6B2-4534-4BEE-804B-31D59C8343A2}"/>
    <cellStyle name="Normal 21 11 2 2 4" xfId="38697" xr:uid="{62F36B98-CB7F-416E-B66E-1AF5ACB98E3A}"/>
    <cellStyle name="Normal 21 11 2 3" xfId="24990" xr:uid="{A15D840F-0D69-4D04-AC87-31CD8B09BD90}"/>
    <cellStyle name="Normal 21 11 2 4" xfId="30484" xr:uid="{8B7CDB5C-29C7-4886-88B7-DBB274FD9890}"/>
    <cellStyle name="Normal 21 11 2 5" xfId="35968" xr:uid="{439FFA9C-DE1B-4CFA-858C-AE44AEE97928}"/>
    <cellStyle name="Normal 21 11 3" xfId="11827" xr:uid="{C855D1D1-3F08-457C-966A-C6BF57DEC0CF}"/>
    <cellStyle name="Normal 21 11 4" xfId="17063" xr:uid="{049D56A6-C3B3-47BE-9BE1-4A0CA8D70EC3}"/>
    <cellStyle name="Normal 21 11 5" xfId="19285" xr:uid="{CFCA0A75-266F-42F7-95A9-09D0544E7C14}"/>
    <cellStyle name="Normal 21 11 6" xfId="9561" xr:uid="{1029B3C1-A5F7-4FAE-83C4-E72ACCCC8DFB}"/>
    <cellStyle name="Normal 21 11 6 2" xfId="20882" xr:uid="{D7E4B8A0-912E-4C72-B37D-F02D66210258}"/>
    <cellStyle name="Normal 21 11 6 2 2" xfId="26438" xr:uid="{A6308C39-DF0E-4BB2-B7F9-38A3EE1085F7}"/>
    <cellStyle name="Normal 21 11 6 2 3" xfId="31932" xr:uid="{0BCA2123-BB5E-4C94-82B3-2B5CA74AC000}"/>
    <cellStyle name="Normal 21 11 6 2 4" xfId="37416" xr:uid="{9F79DB83-7FA3-48A3-9EC7-4573BCBA6A95}"/>
    <cellStyle name="Normal 21 11 6 3" xfId="23709" xr:uid="{403C8A62-F59D-4365-A544-7D132B5D4FF9}"/>
    <cellStyle name="Normal 21 11 6 4" xfId="29203" xr:uid="{2CB091BA-1104-4DC3-AC4F-F998C0CE8745}"/>
    <cellStyle name="Normal 21 11 6 5" xfId="34687" xr:uid="{DAB1C1E2-F435-4228-89D4-EDB8F5D6BA74}"/>
    <cellStyle name="Normal 21 12" xfId="6473" xr:uid="{4C4A2A4E-2FCA-472F-8BBD-4CBF8019FD74}"/>
    <cellStyle name="Normal 21 12 2" xfId="6474" xr:uid="{7547424D-79E5-417D-AECC-AD81773B97CC}"/>
    <cellStyle name="Normal 21 12 2 2" xfId="14878" xr:uid="{95ADBEEC-2C18-4DF3-830E-E794E1986603}"/>
    <cellStyle name="Normal 21 12 2 2 2" xfId="22165" xr:uid="{C83FB2C6-E170-4FC3-83A3-AF0F0F876D5A}"/>
    <cellStyle name="Normal 21 12 2 2 2 2" xfId="27721" xr:uid="{C3FE9523-4778-429C-B2C3-6149DE3AD6AF}"/>
    <cellStyle name="Normal 21 12 2 2 2 3" xfId="33215" xr:uid="{C65040D9-8F88-4E7F-98BA-EBF87E340365}"/>
    <cellStyle name="Normal 21 12 2 2 2 4" xfId="38699" xr:uid="{BD8A9886-E142-4C9E-A717-F6BD0D099699}"/>
    <cellStyle name="Normal 21 12 2 2 3" xfId="24992" xr:uid="{B3D9F630-5989-4F7A-91CF-FA009CA6BCDC}"/>
    <cellStyle name="Normal 21 12 2 2 4" xfId="30486" xr:uid="{57101424-7365-40CF-AB95-C0960E4A5C04}"/>
    <cellStyle name="Normal 21 12 2 2 5" xfId="35970" xr:uid="{F7A08270-7100-4411-8D77-2A0E1EB0558C}"/>
    <cellStyle name="Normal 21 12 2 3" xfId="11829" xr:uid="{F7DDFCA3-14FC-4FAE-83ED-754A87FDB47C}"/>
    <cellStyle name="Normal 21 12 2 4" xfId="17065" xr:uid="{6E8A3668-B75A-4660-B94E-BD0C934C5485}"/>
    <cellStyle name="Normal 21 12 2 5" xfId="19287" xr:uid="{A82DA1F9-3808-43D4-9BED-A42EF7238D52}"/>
    <cellStyle name="Normal 21 12 2 6" xfId="9563" xr:uid="{0EF4AEF2-F358-498B-B307-963031A2EA66}"/>
    <cellStyle name="Normal 21 12 2 6 2" xfId="20884" xr:uid="{64300FF3-EF07-43E2-9155-4E8FAE370377}"/>
    <cellStyle name="Normal 21 12 2 6 2 2" xfId="26440" xr:uid="{861DAC62-2669-4CDE-A1DA-E752C9C92652}"/>
    <cellStyle name="Normal 21 12 2 6 2 3" xfId="31934" xr:uid="{CFCC9E13-F0A9-4385-A945-1D484829071F}"/>
    <cellStyle name="Normal 21 12 2 6 2 4" xfId="37418" xr:uid="{A4A81F55-13DC-4A76-B067-4D0B9002CE84}"/>
    <cellStyle name="Normal 21 12 2 6 3" xfId="23711" xr:uid="{DDBBD490-3D0E-4133-976F-ED3966F59303}"/>
    <cellStyle name="Normal 21 12 2 6 4" xfId="29205" xr:uid="{0B059858-E50C-4612-A3FB-2C7B507C4760}"/>
    <cellStyle name="Normal 21 12 2 6 5" xfId="34689" xr:uid="{A76539CC-71C5-43A1-8E15-AE41179A0902}"/>
    <cellStyle name="Normal 21 12 3" xfId="14877" xr:uid="{A8D746E7-E3A3-4819-8FA7-B8F5C6C84F4E}"/>
    <cellStyle name="Normal 21 12 3 2" xfId="22164" xr:uid="{C1034099-2030-466F-928F-259F41A9720C}"/>
    <cellStyle name="Normal 21 12 3 2 2" xfId="27720" xr:uid="{17602844-DCDC-4BA9-A1C6-59C321D2532D}"/>
    <cellStyle name="Normal 21 12 3 2 3" xfId="33214" xr:uid="{F9B4CB12-3361-495F-8102-458F3148DBB5}"/>
    <cellStyle name="Normal 21 12 3 2 4" xfId="38698" xr:uid="{A3BEC286-0714-4C8D-B994-B078BF7FE688}"/>
    <cellStyle name="Normal 21 12 3 3" xfId="24991" xr:uid="{899A817B-09A2-4733-B3C4-DADE03E5A2B3}"/>
    <cellStyle name="Normal 21 12 3 4" xfId="30485" xr:uid="{CD2B364A-AF70-4873-8B6C-BA317C5520A1}"/>
    <cellStyle name="Normal 21 12 3 5" xfId="35969" xr:uid="{3AB20A73-8F57-46C3-834A-9BDDFCB08FA9}"/>
    <cellStyle name="Normal 21 12 4" xfId="11828" xr:uid="{52E98650-336E-4856-AE08-59D71851CFA4}"/>
    <cellStyle name="Normal 21 12 5" xfId="17064" xr:uid="{045E1684-121C-4A48-9AF5-7F8ABDE7DEEB}"/>
    <cellStyle name="Normal 21 12 6" xfId="19286" xr:uid="{5CEBA892-AD6B-4A4E-BCE3-ED72D939EACA}"/>
    <cellStyle name="Normal 21 12 7" xfId="9562" xr:uid="{1DE01986-096C-4C5E-A428-A37E1BF6B59C}"/>
    <cellStyle name="Normal 21 12 7 2" xfId="20883" xr:uid="{6D4DF2C1-52B8-4664-B850-114D20338FC2}"/>
    <cellStyle name="Normal 21 12 7 2 2" xfId="26439" xr:uid="{7262C48E-9154-4909-B1E4-84C3BDB33841}"/>
    <cellStyle name="Normal 21 12 7 2 3" xfId="31933" xr:uid="{B2582255-8414-4430-A21E-D42712E3751A}"/>
    <cellStyle name="Normal 21 12 7 2 4" xfId="37417" xr:uid="{D92719BA-DCA3-4F43-B4A7-BC73A4819B6B}"/>
    <cellStyle name="Normal 21 12 7 3" xfId="23710" xr:uid="{22C0339E-167E-4451-B7F3-05CB40D040A8}"/>
    <cellStyle name="Normal 21 12 7 4" xfId="29204" xr:uid="{B10368D4-4F73-43F2-AABE-A7A12F1D5AAD}"/>
    <cellStyle name="Normal 21 12 7 5" xfId="34688" xr:uid="{0231C830-80F0-4571-B9A9-12B8C6E012E1}"/>
    <cellStyle name="Normal 21 13" xfId="6475" xr:uid="{A09C793B-D5C1-4D99-A93F-BED220D24636}"/>
    <cellStyle name="Normal 21 13 2" xfId="14879" xr:uid="{481FB9FD-04D9-4FD4-8A79-21D638D0A92C}"/>
    <cellStyle name="Normal 21 13 2 2" xfId="22166" xr:uid="{2E5536D9-50F7-48B0-BDB8-F063771F25A4}"/>
    <cellStyle name="Normal 21 13 2 2 2" xfId="27722" xr:uid="{36B7524F-53B2-4531-8C68-FFA5E12A8B75}"/>
    <cellStyle name="Normal 21 13 2 2 3" xfId="33216" xr:uid="{C1268507-5CF7-4CC8-918B-72696021E10C}"/>
    <cellStyle name="Normal 21 13 2 2 4" xfId="38700" xr:uid="{EDE91F29-2F2D-4209-816E-AA830A22508F}"/>
    <cellStyle name="Normal 21 13 2 3" xfId="24993" xr:uid="{69F24ED8-D14E-4A44-B76F-0AB0E703125F}"/>
    <cellStyle name="Normal 21 13 2 4" xfId="30487" xr:uid="{9B4EC45A-5C84-4BE2-B575-A1718FEB0FB3}"/>
    <cellStyle name="Normal 21 13 2 5" xfId="35971" xr:uid="{790384CB-68CA-40E3-9263-7AF432A9C7EE}"/>
    <cellStyle name="Normal 21 13 3" xfId="11830" xr:uid="{5E4B8424-A232-4B8F-9DF4-F1FF35BC5862}"/>
    <cellStyle name="Normal 21 13 4" xfId="17066" xr:uid="{BADC7804-6923-4204-87B6-75C68739ED4C}"/>
    <cellStyle name="Normal 21 13 5" xfId="19288" xr:uid="{F543C68D-18E5-4967-B6C4-35EEEC02123B}"/>
    <cellStyle name="Normal 21 13 6" xfId="9564" xr:uid="{E4DCF00B-BE85-4768-9A18-32AB574BFAAC}"/>
    <cellStyle name="Normal 21 13 6 2" xfId="20885" xr:uid="{8827B051-D178-483D-B9B2-1BB41E16359B}"/>
    <cellStyle name="Normal 21 13 6 2 2" xfId="26441" xr:uid="{8ADDEE0D-38C2-45F9-BF91-BECA4F639376}"/>
    <cellStyle name="Normal 21 13 6 2 3" xfId="31935" xr:uid="{8C60A308-9DEC-4F36-82B5-232BF7E5C362}"/>
    <cellStyle name="Normal 21 13 6 2 4" xfId="37419" xr:uid="{0CC8FD37-6B77-409D-B583-E89CDD673E06}"/>
    <cellStyle name="Normal 21 13 6 3" xfId="23712" xr:uid="{207951F9-B505-4578-9CEA-AC2CA30DC5C7}"/>
    <cellStyle name="Normal 21 13 6 4" xfId="29206" xr:uid="{E92E2335-A408-4AAD-AB77-866A30A1D4CB}"/>
    <cellStyle name="Normal 21 13 6 5" xfId="34690" xr:uid="{E4821289-365A-4DB4-9F70-7B4A93844A30}"/>
    <cellStyle name="Normal 21 14" xfId="6476" xr:uid="{2788E633-DE5F-451A-99F9-8689B2507666}"/>
    <cellStyle name="Normal 21 14 2" xfId="14880" xr:uid="{65FA7AD4-7DEE-44C4-AA2D-C78780ABCD51}"/>
    <cellStyle name="Normal 21 14 2 2" xfId="22167" xr:uid="{FD7AAA87-6BBB-45CD-9DAF-629E2C7C6CAE}"/>
    <cellStyle name="Normal 21 14 2 2 2" xfId="27723" xr:uid="{9B1A9DD3-4868-46DF-BDB9-89E9AE6A76BD}"/>
    <cellStyle name="Normal 21 14 2 2 3" xfId="33217" xr:uid="{B2D4FF4C-A2E9-4990-8851-09D45DF6C7E9}"/>
    <cellStyle name="Normal 21 14 2 2 4" xfId="38701" xr:uid="{C2754C73-8F80-4105-A5BD-5F27B86DCBE5}"/>
    <cellStyle name="Normal 21 14 2 3" xfId="24994" xr:uid="{07D3D63A-4664-43D2-B846-78D0D7ACC6D9}"/>
    <cellStyle name="Normal 21 14 2 4" xfId="30488" xr:uid="{F2B76BE8-9BCF-43F1-BAEB-8D0E53D97115}"/>
    <cellStyle name="Normal 21 14 2 5" xfId="35972" xr:uid="{2B09B1C4-5780-4C32-AFC0-431F583B2927}"/>
    <cellStyle name="Normal 21 14 3" xfId="11831" xr:uid="{E9A11B5E-B424-4B53-965A-31D2D82F6AA9}"/>
    <cellStyle name="Normal 21 14 4" xfId="17067" xr:uid="{55163455-8751-418A-817C-6E3C56FDD37B}"/>
    <cellStyle name="Normal 21 14 5" xfId="19289" xr:uid="{4502840B-0C45-41F2-B6C9-468663CFA197}"/>
    <cellStyle name="Normal 21 14 6" xfId="9565" xr:uid="{5C42D632-ECD6-45A6-AAD6-6C50A1994D10}"/>
    <cellStyle name="Normal 21 14 6 2" xfId="20886" xr:uid="{6D49DF2C-007F-4905-98CE-505387CE65B1}"/>
    <cellStyle name="Normal 21 14 6 2 2" xfId="26442" xr:uid="{B7228003-34F4-43A8-B930-52F1A3B97A78}"/>
    <cellStyle name="Normal 21 14 6 2 3" xfId="31936" xr:uid="{A9F5E8F2-A3C0-4C2D-83AC-F0F3C74F7721}"/>
    <cellStyle name="Normal 21 14 6 2 4" xfId="37420" xr:uid="{347901DB-11AA-4EC5-8D30-FAFE168BA1D7}"/>
    <cellStyle name="Normal 21 14 6 3" xfId="23713" xr:uid="{6B8E5274-FC8B-48AD-8147-C2952576A795}"/>
    <cellStyle name="Normal 21 14 6 4" xfId="29207" xr:uid="{D8F3DB3E-1AF9-4871-A948-40DAD7D910CD}"/>
    <cellStyle name="Normal 21 14 6 5" xfId="34691" xr:uid="{8DB0E6E2-6D9E-4165-9B3A-C75E1EA7E4F6}"/>
    <cellStyle name="Normal 21 15" xfId="7444" xr:uid="{D7A11773-F56D-485B-A3AD-DA04CBD31D38}"/>
    <cellStyle name="Normal 21 15 2" xfId="14881" xr:uid="{20A2A47A-F83B-493D-A19F-5D2083C8E1E4}"/>
    <cellStyle name="Normal 21 15 2 2" xfId="22168" xr:uid="{EB1854E7-8933-456B-9A54-E94F169A3834}"/>
    <cellStyle name="Normal 21 15 2 2 2" xfId="27724" xr:uid="{38266444-8910-43E9-BABE-B5F0C23DC5D5}"/>
    <cellStyle name="Normal 21 15 2 2 3" xfId="33218" xr:uid="{C476D7D8-9BBC-4E3A-B8EF-3B9FD0600424}"/>
    <cellStyle name="Normal 21 15 2 2 4" xfId="38702" xr:uid="{E0BBF6F0-F58F-44B3-B7AE-FA685B539119}"/>
    <cellStyle name="Normal 21 15 2 3" xfId="24995" xr:uid="{DB488605-1730-41EF-B614-E882FAD093A4}"/>
    <cellStyle name="Normal 21 15 2 4" xfId="30489" xr:uid="{BB31883F-902F-4939-8ACF-1687523B0371}"/>
    <cellStyle name="Normal 21 15 2 5" xfId="35973" xr:uid="{1C63FDF6-09A3-4D15-9D42-D4A136BB5BC9}"/>
    <cellStyle name="Normal 21 15 3" xfId="12706" xr:uid="{2B04FB8F-4821-4EAC-8AC8-6E12D3CF84D2}"/>
    <cellStyle name="Normal 21 15 4" xfId="9566" xr:uid="{EA4AC81F-CF50-4963-8BC8-8DF69B9FCF03}"/>
    <cellStyle name="Normal 21 15 4 2" xfId="20887" xr:uid="{E061E1BF-B988-489E-B722-43CE91778CDE}"/>
    <cellStyle name="Normal 21 15 4 2 2" xfId="26443" xr:uid="{27375C72-1A45-4A44-AFBE-63F345993CA5}"/>
    <cellStyle name="Normal 21 15 4 2 3" xfId="31937" xr:uid="{421C086A-4363-452F-9460-9E79318B892B}"/>
    <cellStyle name="Normal 21 15 4 2 4" xfId="37421" xr:uid="{E1F1E622-706B-463A-96E6-CD71EA823A00}"/>
    <cellStyle name="Normal 21 15 4 3" xfId="23714" xr:uid="{7AB7D284-0764-4D76-AFD0-9292172FA07A}"/>
    <cellStyle name="Normal 21 15 4 4" xfId="29208" xr:uid="{A4D28903-7127-494B-A5CF-E9B7BFFF75CC}"/>
    <cellStyle name="Normal 21 15 4 5" xfId="34692" xr:uid="{27A771D4-8465-4AFE-A802-F5BBDB67DF58}"/>
    <cellStyle name="Normal 21 16" xfId="9567" xr:uid="{A479EE1D-7BF6-4AD7-A17D-3DFBC811DDBC}"/>
    <cellStyle name="Normal 21 16 2" xfId="20888" xr:uid="{F328A815-19C4-4474-8A8A-388720D94E88}"/>
    <cellStyle name="Normal 21 16 2 2" xfId="26444" xr:uid="{8EBD9F93-DF87-4073-B580-924D2574E5A0}"/>
    <cellStyle name="Normal 21 16 2 3" xfId="31938" xr:uid="{EBF0D4E8-DF65-4A0B-9CB1-77DBBA37B051}"/>
    <cellStyle name="Normal 21 16 2 4" xfId="37422" xr:uid="{121B9684-842E-4625-92DA-DF5222B8FBB9}"/>
    <cellStyle name="Normal 21 16 3" xfId="23715" xr:uid="{566A93AE-1BC9-40C6-8075-D34AAC9C3E0C}"/>
    <cellStyle name="Normal 21 16 4" xfId="29209" xr:uid="{5D2CB61A-633D-4950-8E72-A1AC4A1A03B7}"/>
    <cellStyle name="Normal 21 16 5" xfId="34693" xr:uid="{5F50F2F1-4E34-46CE-A4E3-EDD40ED3ABBD}"/>
    <cellStyle name="Normal 21 17" xfId="14874" xr:uid="{6D576C56-601B-42D1-BC29-6192A2B3EB9F}"/>
    <cellStyle name="Normal 21 17 2" xfId="22161" xr:uid="{E76DEEFB-41C7-4D6E-8F75-E9F420548407}"/>
    <cellStyle name="Normal 21 17 2 2" xfId="27717" xr:uid="{1A2E309D-AB11-46BE-A1F1-D4678EAB6860}"/>
    <cellStyle name="Normal 21 17 2 3" xfId="33211" xr:uid="{992F5602-2293-4D05-A5A1-2C4C373C2FFB}"/>
    <cellStyle name="Normal 21 17 2 4" xfId="38695" xr:uid="{D8576234-8E2C-492A-940E-02054FB63CDD}"/>
    <cellStyle name="Normal 21 17 3" xfId="24988" xr:uid="{3C4B8239-B06D-4D7B-9E6F-9906ECD5F4D5}"/>
    <cellStyle name="Normal 21 17 4" xfId="30482" xr:uid="{99C9705D-8C44-4D68-A0F8-F7A7B9B3A535}"/>
    <cellStyle name="Normal 21 17 5" xfId="35966" xr:uid="{4F64BC2F-377F-46F2-9A14-A3B94F5044F8}"/>
    <cellStyle name="Normal 21 18" xfId="11825" xr:uid="{CFFAFCE0-9B84-4A30-BD62-DB739E84ACBA}"/>
    <cellStyle name="Normal 21 19" xfId="17061" xr:uid="{1263DD1B-4495-49AD-83D2-B20283F227C2}"/>
    <cellStyle name="Normal 21 2" xfId="6477" xr:uid="{F76A2143-A924-4CFF-A8A9-E13FC6A632D6}"/>
    <cellStyle name="Normal 21 2 2" xfId="14882" xr:uid="{EFFB2E8B-0D86-405D-86EF-45C564B1FC9B}"/>
    <cellStyle name="Normal 21 2 2 2" xfId="22169" xr:uid="{195ABEFA-17C4-4EC8-9EC8-99CC865A9EA1}"/>
    <cellStyle name="Normal 21 2 2 2 2" xfId="27725" xr:uid="{79453A87-B45B-4B5A-A557-5CC2B88816A7}"/>
    <cellStyle name="Normal 21 2 2 2 3" xfId="33219" xr:uid="{C0C777B5-16A0-4A29-8900-808090878FB0}"/>
    <cellStyle name="Normal 21 2 2 2 4" xfId="38703" xr:uid="{CE1FFEC5-758C-4A90-981A-D05BA9C382AC}"/>
    <cellStyle name="Normal 21 2 2 3" xfId="24996" xr:uid="{71CE1BAD-2D10-4907-8C22-C72C08D3AB0B}"/>
    <cellStyle name="Normal 21 2 2 4" xfId="30490" xr:uid="{D9A0CFFB-1907-4439-BB4D-3B5F78A33D00}"/>
    <cellStyle name="Normal 21 2 2 5" xfId="35974" xr:uid="{29F97635-6159-4FDF-B29F-67727FC19374}"/>
    <cellStyle name="Normal 21 2 3" xfId="11832" xr:uid="{9EE4E1F5-7E5A-4B8E-9C9F-7915C1ED4D83}"/>
    <cellStyle name="Normal 21 2 4" xfId="17068" xr:uid="{02FEB0A5-387D-4D0F-946B-F60819D58670}"/>
    <cellStyle name="Normal 21 2 5" xfId="19290" xr:uid="{EB37AACB-BB34-4D2E-B3C4-253C73758A38}"/>
    <cellStyle name="Normal 21 2 6" xfId="9568" xr:uid="{63515EBD-E846-48C5-BDE9-229C27652E7C}"/>
    <cellStyle name="Normal 21 2 6 2" xfId="20889" xr:uid="{50EA6B8E-C67F-48BB-9BE0-BC495610BA33}"/>
    <cellStyle name="Normal 21 2 6 2 2" xfId="26445" xr:uid="{DBC90476-BC78-4606-910B-335C4DCE4403}"/>
    <cellStyle name="Normal 21 2 6 2 3" xfId="31939" xr:uid="{3D167EBA-D657-4F74-B68F-F0B276FEBB0B}"/>
    <cellStyle name="Normal 21 2 6 2 4" xfId="37423" xr:uid="{973A90D3-97B9-4208-9C94-47F6B5F9AC1E}"/>
    <cellStyle name="Normal 21 2 6 3" xfId="23716" xr:uid="{39A117E7-556D-4057-A8A0-B6ADC2A4E8D8}"/>
    <cellStyle name="Normal 21 2 6 4" xfId="29210" xr:uid="{767934DC-CDA2-43B1-988B-5559EC4F2B45}"/>
    <cellStyle name="Normal 21 2 6 5" xfId="34694" xr:uid="{1B9D3575-810B-4C6A-B52F-260DD96D33CD}"/>
    <cellStyle name="Normal 21 20" xfId="19283" xr:uid="{CFBA12EA-4C53-41BF-84ED-6EE1BA6B6D57}"/>
    <cellStyle name="Normal 21 21" xfId="9559" xr:uid="{2A9EEE59-8188-4015-B2C7-B499B10FEF52}"/>
    <cellStyle name="Normal 21 21 2" xfId="20880" xr:uid="{317DCC5F-D54A-4F1C-9BE4-ACFC9E621FD7}"/>
    <cellStyle name="Normal 21 21 2 2" xfId="26436" xr:uid="{EFB14E16-2D6E-463C-B1A5-29A5A19EE002}"/>
    <cellStyle name="Normal 21 21 2 3" xfId="31930" xr:uid="{8DF47BA4-9137-4EBD-82B7-AEE39D8F1398}"/>
    <cellStyle name="Normal 21 21 2 4" xfId="37414" xr:uid="{AB7F50E4-A7F9-4276-9300-ECE2DD6B469B}"/>
    <cellStyle name="Normal 21 21 3" xfId="23707" xr:uid="{23CC078F-8484-4E1E-983B-7A0155D19708}"/>
    <cellStyle name="Normal 21 21 4" xfId="29201" xr:uid="{610C7200-9855-4132-8A69-DC1BA28966BB}"/>
    <cellStyle name="Normal 21 21 5" xfId="34685" xr:uid="{06F67B2B-F96B-4DA9-A846-01EC908B1396}"/>
    <cellStyle name="Normal 21 3" xfId="6478" xr:uid="{733E3EEF-FF0B-4ADB-A21C-039E7FCCABD4}"/>
    <cellStyle name="Normal 21 3 2" xfId="14883" xr:uid="{38530305-FF66-48FE-876B-C496B1420133}"/>
    <cellStyle name="Normal 21 3 2 2" xfId="22170" xr:uid="{892C62D4-A656-4CF8-A2EA-66A57C5264C2}"/>
    <cellStyle name="Normal 21 3 2 2 2" xfId="27726" xr:uid="{045995A1-4729-4DEB-84A4-FCF043A29EDD}"/>
    <cellStyle name="Normal 21 3 2 2 3" xfId="33220" xr:uid="{E56049FE-0071-45CC-9D5E-7065362E56C0}"/>
    <cellStyle name="Normal 21 3 2 2 4" xfId="38704" xr:uid="{8291A4B9-7682-4B68-9B03-23AF03FCC1C7}"/>
    <cellStyle name="Normal 21 3 2 3" xfId="24997" xr:uid="{A24D2F93-19A8-4CFC-83FF-42CFF647B877}"/>
    <cellStyle name="Normal 21 3 2 4" xfId="30491" xr:uid="{EE5EB9C7-16EC-43A8-B7A2-72AD8B2C2FDC}"/>
    <cellStyle name="Normal 21 3 2 5" xfId="35975" xr:uid="{C93749B7-EF81-41FF-B735-3D47E3E6505A}"/>
    <cellStyle name="Normal 21 3 3" xfId="11833" xr:uid="{E30DC021-3F24-4FA8-A6DD-553B23815442}"/>
    <cellStyle name="Normal 21 3 4" xfId="17069" xr:uid="{BCABE9FD-29F4-4114-9251-9EED1F5976C4}"/>
    <cellStyle name="Normal 21 3 5" xfId="19291" xr:uid="{C1575C6B-97AE-4707-A973-5DE240F91071}"/>
    <cellStyle name="Normal 21 3 6" xfId="9569" xr:uid="{4AFF2852-0969-43A2-B6C9-AFEB97E1779F}"/>
    <cellStyle name="Normal 21 3 6 2" xfId="20890" xr:uid="{E92F6C13-7DFB-4E6F-B1FD-245903F203B8}"/>
    <cellStyle name="Normal 21 3 6 2 2" xfId="26446" xr:uid="{9EB43EF9-9D60-41FB-8DCD-3A5168D40F8F}"/>
    <cellStyle name="Normal 21 3 6 2 3" xfId="31940" xr:uid="{460C283E-6088-4B59-AC78-8045926D1919}"/>
    <cellStyle name="Normal 21 3 6 2 4" xfId="37424" xr:uid="{D92BB855-6AC1-4D94-BEA0-3C8009E00901}"/>
    <cellStyle name="Normal 21 3 6 3" xfId="23717" xr:uid="{F6DF5D23-F5B0-40D2-A039-67DDD8B9F257}"/>
    <cellStyle name="Normal 21 3 6 4" xfId="29211" xr:uid="{66E3B80B-A3D8-4DB4-8F2E-1B2DE189A99C}"/>
    <cellStyle name="Normal 21 3 6 5" xfId="34695" xr:uid="{1AF0038F-5A26-43EA-B9C7-77FC303DCD4D}"/>
    <cellStyle name="Normal 21 4" xfId="6479" xr:uid="{F3DF30B4-68FC-4494-9BF4-1FEB203BD58B}"/>
    <cellStyle name="Normal 21 4 2" xfId="14884" xr:uid="{BD22CF29-BBC2-4C06-9836-00797E5B3707}"/>
    <cellStyle name="Normal 21 4 2 2" xfId="22171" xr:uid="{96849085-7CF4-4FD3-B545-87A85BD09294}"/>
    <cellStyle name="Normal 21 4 2 2 2" xfId="27727" xr:uid="{1CBAA1DC-C97B-4146-9B72-81B7E2059367}"/>
    <cellStyle name="Normal 21 4 2 2 3" xfId="33221" xr:uid="{2F882F54-2E90-4C6B-93BD-CC821CAF5221}"/>
    <cellStyle name="Normal 21 4 2 2 4" xfId="38705" xr:uid="{59286BC5-B1F1-497E-B782-B3A5DE905075}"/>
    <cellStyle name="Normal 21 4 2 3" xfId="24998" xr:uid="{E707D638-074C-4B55-8FF6-F2C80A529C78}"/>
    <cellStyle name="Normal 21 4 2 4" xfId="30492" xr:uid="{4787E696-6E54-4630-8163-B2C5BE4F0B96}"/>
    <cellStyle name="Normal 21 4 2 5" xfId="35976" xr:uid="{9222A585-BD51-496B-8B70-C7F1221B0729}"/>
    <cellStyle name="Normal 21 4 3" xfId="11834" xr:uid="{88DF2EF7-2DF5-4530-BF9C-E43F546EC46E}"/>
    <cellStyle name="Normal 21 4 4" xfId="17070" xr:uid="{2BA9B780-28EF-44C1-8716-CDF453631CFC}"/>
    <cellStyle name="Normal 21 4 5" xfId="19292" xr:uid="{C4DEA7F1-9A05-4437-B347-F8983E9E2A02}"/>
    <cellStyle name="Normal 21 4 6" xfId="9570" xr:uid="{E94E45B0-3809-4D72-837F-377000CA11F4}"/>
    <cellStyle name="Normal 21 4 6 2" xfId="20891" xr:uid="{45020E9E-05A8-41B2-800B-23D2125C1363}"/>
    <cellStyle name="Normal 21 4 6 2 2" xfId="26447" xr:uid="{0C19A126-8227-47BD-B2F9-9D6A9A0D5CE5}"/>
    <cellStyle name="Normal 21 4 6 2 3" xfId="31941" xr:uid="{8447824F-0DE6-4E95-9FD3-08BC1F691049}"/>
    <cellStyle name="Normal 21 4 6 2 4" xfId="37425" xr:uid="{74601B9A-A49A-4547-9A23-B8B23294120E}"/>
    <cellStyle name="Normal 21 4 6 3" xfId="23718" xr:uid="{F2041BF4-923D-4E80-B64B-6EE7B024AF0B}"/>
    <cellStyle name="Normal 21 4 6 4" xfId="29212" xr:uid="{64FF0DEB-90C7-4001-863F-D30B6155C99D}"/>
    <cellStyle name="Normal 21 4 6 5" xfId="34696" xr:uid="{D2951973-64AB-40D2-8F32-3F3D5FBBCB6C}"/>
    <cellStyle name="Normal 21 5" xfId="6480" xr:uid="{685FD78D-8780-4528-8DAC-AC17A0CF5810}"/>
    <cellStyle name="Normal 21 5 2" xfId="14885" xr:uid="{B328BD7B-83F4-4C7C-841B-231E91FAF062}"/>
    <cellStyle name="Normal 21 5 2 2" xfId="22172" xr:uid="{B774B2D1-4C2B-41AE-A4B4-12C7FC8066B2}"/>
    <cellStyle name="Normal 21 5 2 2 2" xfId="27728" xr:uid="{AB2B6D26-B495-4196-82CC-33A524E97B1B}"/>
    <cellStyle name="Normal 21 5 2 2 3" xfId="33222" xr:uid="{BB1011D0-A95C-48E3-A217-E52AB5F8AF6C}"/>
    <cellStyle name="Normal 21 5 2 2 4" xfId="38706" xr:uid="{F6C07D12-3766-4972-8D7B-558394802F8E}"/>
    <cellStyle name="Normal 21 5 2 3" xfId="24999" xr:uid="{96DA0DF4-AD34-4DB4-8699-B62731C73A06}"/>
    <cellStyle name="Normal 21 5 2 4" xfId="30493" xr:uid="{B08E9DE8-1CAC-402E-9037-C7A7DB7FC0A4}"/>
    <cellStyle name="Normal 21 5 2 5" xfId="35977" xr:uid="{6DA9EDF4-3C44-4C4B-9872-C71815769E88}"/>
    <cellStyle name="Normal 21 5 3" xfId="11835" xr:uid="{26DC77A9-796A-437D-890D-750A53FEE35E}"/>
    <cellStyle name="Normal 21 5 4" xfId="17071" xr:uid="{40F9BF5C-7992-48F4-AD02-5B6A25A05358}"/>
    <cellStyle name="Normal 21 5 5" xfId="19293" xr:uid="{2CFDB8D3-C63C-4338-863F-CD370778F06E}"/>
    <cellStyle name="Normal 21 5 6" xfId="9571" xr:uid="{8035CB8C-61F0-4AEE-B353-F29FCAAA02DD}"/>
    <cellStyle name="Normal 21 5 6 2" xfId="20892" xr:uid="{D8D56029-BE26-4E80-B0CD-6B7BDA01C069}"/>
    <cellStyle name="Normal 21 5 6 2 2" xfId="26448" xr:uid="{7BD6CA8B-566B-4D17-AB0D-C2E04B81279F}"/>
    <cellStyle name="Normal 21 5 6 2 3" xfId="31942" xr:uid="{D243D586-7234-4134-870E-B88BA3D37ED6}"/>
    <cellStyle name="Normal 21 5 6 2 4" xfId="37426" xr:uid="{E2C67F6D-5DDA-46C7-8268-D834169F090A}"/>
    <cellStyle name="Normal 21 5 6 3" xfId="23719" xr:uid="{C3EC898A-D0DB-492F-BE89-48FEC0E043E8}"/>
    <cellStyle name="Normal 21 5 6 4" xfId="29213" xr:uid="{E332159F-2E46-4B16-9E2C-D14269E76CD8}"/>
    <cellStyle name="Normal 21 5 6 5" xfId="34697" xr:uid="{C755B49D-8048-4F28-A84C-91ED29C47866}"/>
    <cellStyle name="Normal 21 6" xfId="6481" xr:uid="{984341AD-0B67-4F7B-94BD-F0A19C82D819}"/>
    <cellStyle name="Normal 21 6 2" xfId="14886" xr:uid="{5800FD2A-DB95-4513-B170-4C18A606BAD2}"/>
    <cellStyle name="Normal 21 6 2 2" xfId="22173" xr:uid="{69E489A5-0D40-4D6B-AE7A-78DE2B79B9A0}"/>
    <cellStyle name="Normal 21 6 2 2 2" xfId="27729" xr:uid="{CDC52A23-C9A7-4D15-A249-B92CD6D3FC56}"/>
    <cellStyle name="Normal 21 6 2 2 3" xfId="33223" xr:uid="{42359C9B-35FA-4C1C-808E-39763D74E660}"/>
    <cellStyle name="Normal 21 6 2 2 4" xfId="38707" xr:uid="{091B0025-DC61-4EC0-8363-4B93529FFA7E}"/>
    <cellStyle name="Normal 21 6 2 3" xfId="25000" xr:uid="{4F8B1012-B857-4E42-9A4B-61EE9C09D279}"/>
    <cellStyle name="Normal 21 6 2 4" xfId="30494" xr:uid="{1ADB3F20-E603-4810-A47A-A1DA5AB22205}"/>
    <cellStyle name="Normal 21 6 2 5" xfId="35978" xr:uid="{158DDB29-1358-4223-897E-9D900F8F8353}"/>
    <cellStyle name="Normal 21 6 3" xfId="11836" xr:uid="{87B5C21E-1457-489E-9DB8-BC50C049D1C8}"/>
    <cellStyle name="Normal 21 6 4" xfId="17072" xr:uid="{F5DDFBFE-DEFE-4A7E-8089-524528CA1B9F}"/>
    <cellStyle name="Normal 21 6 5" xfId="19294" xr:uid="{BA891DA3-935F-477B-96BA-18019FA3B2AA}"/>
    <cellStyle name="Normal 21 6 6" xfId="9572" xr:uid="{887DB1D1-6261-4788-A3E3-FB1C20DE7B2A}"/>
    <cellStyle name="Normal 21 6 6 2" xfId="20893" xr:uid="{A4B56906-F04A-4937-ABAA-978D6C0C061D}"/>
    <cellStyle name="Normal 21 6 6 2 2" xfId="26449" xr:uid="{E85827F0-6791-49A4-BD30-D7F9A2B1E218}"/>
    <cellStyle name="Normal 21 6 6 2 3" xfId="31943" xr:uid="{7072B4C6-C45E-4951-A789-7959625F7A82}"/>
    <cellStyle name="Normal 21 6 6 2 4" xfId="37427" xr:uid="{17D382C4-C3C1-4C54-8F7B-7D48BF154B3C}"/>
    <cellStyle name="Normal 21 6 6 3" xfId="23720" xr:uid="{C9DDB227-3C16-4139-92F4-2E707DAE3164}"/>
    <cellStyle name="Normal 21 6 6 4" xfId="29214" xr:uid="{F8FA325A-884B-4753-8F40-1F77A5494997}"/>
    <cellStyle name="Normal 21 6 6 5" xfId="34698" xr:uid="{6DA385E9-A812-4E76-97EB-3E61D92B11F1}"/>
    <cellStyle name="Normal 21 7" xfId="6482" xr:uid="{D75D4025-F3E9-4D23-8B6B-3D05880843E1}"/>
    <cellStyle name="Normal 21 7 2" xfId="14887" xr:uid="{8BEB585F-2636-439D-8AD8-8F7D57E524E6}"/>
    <cellStyle name="Normal 21 7 2 2" xfId="22174" xr:uid="{0D074991-986F-4EDC-BA50-73ED93561EFD}"/>
    <cellStyle name="Normal 21 7 2 2 2" xfId="27730" xr:uid="{CD6136D8-8262-4325-BE96-7663B334CA4E}"/>
    <cellStyle name="Normal 21 7 2 2 3" xfId="33224" xr:uid="{A3EC0084-8BBE-457E-8506-A11F2794CB77}"/>
    <cellStyle name="Normal 21 7 2 2 4" xfId="38708" xr:uid="{019A56BB-8621-401F-B142-A1ECDD9BE0A0}"/>
    <cellStyle name="Normal 21 7 2 3" xfId="25001" xr:uid="{FF6C0B1D-C01E-452B-BFC5-E3D46EF147F4}"/>
    <cellStyle name="Normal 21 7 2 4" xfId="30495" xr:uid="{43AF51B1-5D86-42D3-B3E9-B0F15C2BA7DE}"/>
    <cellStyle name="Normal 21 7 2 5" xfId="35979" xr:uid="{CC667B81-0FA2-43DD-AB60-1522D691A50E}"/>
    <cellStyle name="Normal 21 7 3" xfId="11837" xr:uid="{6A64E060-CB6C-4EC8-8082-15F55B51428D}"/>
    <cellStyle name="Normal 21 7 4" xfId="17073" xr:uid="{3EF6EDD4-AE86-484F-A7B4-69DC698849A6}"/>
    <cellStyle name="Normal 21 7 5" xfId="19295" xr:uid="{777A593E-411F-471F-BC71-4E6BE8E8D69E}"/>
    <cellStyle name="Normal 21 7 6" xfId="9573" xr:uid="{D1B43D5F-4EF9-45C1-9F13-34FB9A0F56C4}"/>
    <cellStyle name="Normal 21 7 6 2" xfId="20894" xr:uid="{18AEFC4C-51C4-460D-944F-4CCBE3573574}"/>
    <cellStyle name="Normal 21 7 6 2 2" xfId="26450" xr:uid="{1FE5A9C3-4E91-4966-A8A6-A450451B931B}"/>
    <cellStyle name="Normal 21 7 6 2 3" xfId="31944" xr:uid="{A1D9B97B-42BB-4BA4-80C2-E481F0BB28DA}"/>
    <cellStyle name="Normal 21 7 6 2 4" xfId="37428" xr:uid="{767B64DE-EE35-4515-BE45-C32CEB2FE251}"/>
    <cellStyle name="Normal 21 7 6 3" xfId="23721" xr:uid="{D3C79281-F1C7-46C7-B5A7-C0309F1FA4E6}"/>
    <cellStyle name="Normal 21 7 6 4" xfId="29215" xr:uid="{F00479D9-1726-48CB-A03F-BFD34D4702EB}"/>
    <cellStyle name="Normal 21 7 6 5" xfId="34699" xr:uid="{3CA9426E-DCA4-4C7E-B2E0-83A33E06C3F7}"/>
    <cellStyle name="Normal 21 8" xfId="6483" xr:uid="{5F199BB5-2AED-4747-BD47-CCBFC3453C96}"/>
    <cellStyle name="Normal 21 8 2" xfId="14888" xr:uid="{D10AB111-567C-4D95-AB09-77F8ADB8582F}"/>
    <cellStyle name="Normal 21 8 2 2" xfId="22175" xr:uid="{98E9737E-675D-41FD-A904-4BF6D0AF8C44}"/>
    <cellStyle name="Normal 21 8 2 2 2" xfId="27731" xr:uid="{15C88A85-7760-4ACA-B757-4CF9CEFDE168}"/>
    <cellStyle name="Normal 21 8 2 2 3" xfId="33225" xr:uid="{46643A76-6CBE-43B7-A618-4766A65EB395}"/>
    <cellStyle name="Normal 21 8 2 2 4" xfId="38709" xr:uid="{A01E79CA-35EB-40D2-A132-515BA6822A3A}"/>
    <cellStyle name="Normal 21 8 2 3" xfId="25002" xr:uid="{7276B0E9-ED78-4F01-9D25-AA184FD40354}"/>
    <cellStyle name="Normal 21 8 2 4" xfId="30496" xr:uid="{E52D3CC2-C49B-43BE-AD35-293A9A0D671F}"/>
    <cellStyle name="Normal 21 8 2 5" xfId="35980" xr:uid="{D25B76AA-3921-47FE-9C34-B3F026225D8F}"/>
    <cellStyle name="Normal 21 8 3" xfId="11838" xr:uid="{A5BA4772-D3FF-496A-BBE1-F0D266A9298F}"/>
    <cellStyle name="Normal 21 8 4" xfId="17074" xr:uid="{5744D045-23CC-4623-8FAC-BE21CA6A0E89}"/>
    <cellStyle name="Normal 21 8 5" xfId="19296" xr:uid="{AA8CCD20-0ACB-4CB4-968B-0642633B4209}"/>
    <cellStyle name="Normal 21 8 6" xfId="9574" xr:uid="{D64093A8-7F22-4BB2-892B-7F1AE8380D98}"/>
    <cellStyle name="Normal 21 8 6 2" xfId="20895" xr:uid="{EE3B24BA-1608-4994-A811-304078336C04}"/>
    <cellStyle name="Normal 21 8 6 2 2" xfId="26451" xr:uid="{762E62B0-52D3-4C18-B081-5DC57D87FC9E}"/>
    <cellStyle name="Normal 21 8 6 2 3" xfId="31945" xr:uid="{6E041E58-C3FA-4A21-95D2-02B8B75D7A4B}"/>
    <cellStyle name="Normal 21 8 6 2 4" xfId="37429" xr:uid="{F259B65E-8E09-4AE4-AC30-921184C13454}"/>
    <cellStyle name="Normal 21 8 6 3" xfId="23722" xr:uid="{9ECB8A2F-82CF-4BE1-A09A-2C217E8EFE76}"/>
    <cellStyle name="Normal 21 8 6 4" xfId="29216" xr:uid="{FC994C76-2453-4FDC-BA35-762C16A7FF8C}"/>
    <cellStyle name="Normal 21 8 6 5" xfId="34700" xr:uid="{A442CE08-2D44-47FB-9753-404E8E0FCCC0}"/>
    <cellStyle name="Normal 21 9" xfId="6484" xr:uid="{1ABBBDD6-B196-460B-8252-1BFB14CC640E}"/>
    <cellStyle name="Normal 21 9 2" xfId="14889" xr:uid="{25171331-3791-49C4-AB77-FB354B3934BC}"/>
    <cellStyle name="Normal 21 9 2 2" xfId="22176" xr:uid="{AD48D738-16D8-4DBA-B4E4-B1524283D41E}"/>
    <cellStyle name="Normal 21 9 2 2 2" xfId="27732" xr:uid="{7F7BDB45-3273-4603-8CC0-66A1120A6F69}"/>
    <cellStyle name="Normal 21 9 2 2 3" xfId="33226" xr:uid="{96E58F78-E6A1-4723-9989-7AE07A2727A1}"/>
    <cellStyle name="Normal 21 9 2 2 4" xfId="38710" xr:uid="{476D03BE-479B-40C8-83EC-EFA9E6567CAF}"/>
    <cellStyle name="Normal 21 9 2 3" xfId="25003" xr:uid="{87752FE4-C177-44DD-9A71-CA3AD625724D}"/>
    <cellStyle name="Normal 21 9 2 4" xfId="30497" xr:uid="{1CCE1570-0579-4DCE-A94E-C9A00A2BAE3E}"/>
    <cellStyle name="Normal 21 9 2 5" xfId="35981" xr:uid="{0E1B9818-A056-4798-A023-C80059408CB1}"/>
    <cellStyle name="Normal 21 9 3" xfId="11839" xr:uid="{7F7A927C-8737-42E9-9A8E-19130F57D11A}"/>
    <cellStyle name="Normal 21 9 4" xfId="17075" xr:uid="{F904D3EE-518D-4F3B-A70F-7D344894E781}"/>
    <cellStyle name="Normal 21 9 5" xfId="19297" xr:uid="{8F873456-FE0A-4676-B769-6F8F7C17475F}"/>
    <cellStyle name="Normal 21 9 6" xfId="9575" xr:uid="{90AB3DCB-16A7-46C7-9F5A-8BC8AE81AF73}"/>
    <cellStyle name="Normal 21 9 6 2" xfId="20896" xr:uid="{3174D5E8-D865-4962-BBE1-C28D82EF74DA}"/>
    <cellStyle name="Normal 21 9 6 2 2" xfId="26452" xr:uid="{B62EA697-C230-4851-BF68-22E6369384E8}"/>
    <cellStyle name="Normal 21 9 6 2 3" xfId="31946" xr:uid="{F08CC158-1101-4764-91C5-39F2E4B16AA7}"/>
    <cellStyle name="Normal 21 9 6 2 4" xfId="37430" xr:uid="{42FF5C39-BE42-41B7-863C-C32BED4DCD26}"/>
    <cellStyle name="Normal 21 9 6 3" xfId="23723" xr:uid="{A09EA2C1-6133-459E-BCC7-628A5442D3D0}"/>
    <cellStyle name="Normal 21 9 6 4" xfId="29217" xr:uid="{036EBA8B-C372-465F-B0D3-9FC838FA41F2}"/>
    <cellStyle name="Normal 21 9 6 5" xfId="34701" xr:uid="{4EFF619D-04D4-4388-970B-E7B45B0ACB64}"/>
    <cellStyle name="Normal 210" xfId="39672" xr:uid="{767E93C5-6CAC-4A0D-89BB-6C2B9E5D2B22}"/>
    <cellStyle name="Normal 211" xfId="39673" xr:uid="{8918C986-DA84-44AE-9714-959BF5B4D835}"/>
    <cellStyle name="Normal 212" xfId="39674" xr:uid="{A6E23A65-3177-4E0A-B88F-B5E04DCC70F1}"/>
    <cellStyle name="Normal 213" xfId="39675" xr:uid="{82DB2E25-E0A6-43F2-A925-89AD0C8C7B26}"/>
    <cellStyle name="Normal 214" xfId="39676" xr:uid="{B01D524F-5167-4257-90A3-296AA2771EA1}"/>
    <cellStyle name="Normal 215" xfId="39677" xr:uid="{AD2CB28E-5AC2-41AD-8DD4-8EF4BF7E444D}"/>
    <cellStyle name="Normal 216" xfId="39678" xr:uid="{32BBCDAD-DD11-4269-AF5C-95A06C9988EA}"/>
    <cellStyle name="Normal 217" xfId="39679" xr:uid="{08E2B5A7-1988-4230-B069-0E83BA7B1A6E}"/>
    <cellStyle name="Normal 218" xfId="39680" xr:uid="{5B53BB0D-0AC6-411E-B830-3E503E33F3F5}"/>
    <cellStyle name="Normal 219" xfId="39681" xr:uid="{FBD4D609-2551-496F-94C0-0F5042DF418F}"/>
    <cellStyle name="Normal 22" xfId="6485" xr:uid="{2F3D5990-ACC7-4F8B-B815-72ECF08044B5}"/>
    <cellStyle name="Normal 22 10" xfId="6486" xr:uid="{C724F185-E377-4527-9741-412D918553DB}"/>
    <cellStyle name="Normal 22 10 2" xfId="14891" xr:uid="{D7FA05EC-3BCF-4694-B0A2-EFF151F5F7FD}"/>
    <cellStyle name="Normal 22 10 2 2" xfId="22178" xr:uid="{6F8A2AC2-EA7E-437D-A799-5EC971B1B3A5}"/>
    <cellStyle name="Normal 22 10 2 2 2" xfId="27734" xr:uid="{FEC22390-75C1-4FEF-9C8C-C492B42BC747}"/>
    <cellStyle name="Normal 22 10 2 2 3" xfId="33228" xr:uid="{73988919-4457-4653-8A72-CC260D837506}"/>
    <cellStyle name="Normal 22 10 2 2 4" xfId="38712" xr:uid="{93555F21-02F0-43DE-BE82-FFA60A5A8E09}"/>
    <cellStyle name="Normal 22 10 2 3" xfId="25005" xr:uid="{3E26B008-1F52-4E87-AC55-92ACA813DC76}"/>
    <cellStyle name="Normal 22 10 2 4" xfId="30499" xr:uid="{A9D6BC2E-C33E-4974-8EA5-1553876B38D0}"/>
    <cellStyle name="Normal 22 10 2 5" xfId="35983" xr:uid="{A5E7D8BA-F170-48DE-9BA1-8A9F55DDE643}"/>
    <cellStyle name="Normal 22 10 3" xfId="11841" xr:uid="{27523126-2945-435C-96B3-2ED24E38519B}"/>
    <cellStyle name="Normal 22 10 4" xfId="17077" xr:uid="{745A38B1-9ADF-4AA3-9410-CD69B99AE133}"/>
    <cellStyle name="Normal 22 10 5" xfId="19299" xr:uid="{13A32C26-216F-4393-A9DF-393624E91262}"/>
    <cellStyle name="Normal 22 10 6" xfId="9577" xr:uid="{6D44C470-E36D-4F70-BB79-1512248389BA}"/>
    <cellStyle name="Normal 22 10 6 2" xfId="20898" xr:uid="{A8237FE6-7942-4639-9FFF-9D7C15B91561}"/>
    <cellStyle name="Normal 22 10 6 2 2" xfId="26454" xr:uid="{B564CA26-3B42-4377-89A3-C0E47A4C27E8}"/>
    <cellStyle name="Normal 22 10 6 2 3" xfId="31948" xr:uid="{D03828E4-FD75-4C85-BE10-B8206037874A}"/>
    <cellStyle name="Normal 22 10 6 2 4" xfId="37432" xr:uid="{1219773F-805D-4734-94F8-A6680A5BE76C}"/>
    <cellStyle name="Normal 22 10 6 3" xfId="23725" xr:uid="{75AC354B-6930-4DF3-A066-B5CB3AC1AFBD}"/>
    <cellStyle name="Normal 22 10 6 4" xfId="29219" xr:uid="{656B33B2-8F13-4739-BD34-D0E44B217965}"/>
    <cellStyle name="Normal 22 10 6 5" xfId="34703" xr:uid="{C23BF652-1DCF-449F-9004-7F6F9E922708}"/>
    <cellStyle name="Normal 22 11" xfId="6487" xr:uid="{FC7A38F4-7429-47B1-907E-5080D8D337F2}"/>
    <cellStyle name="Normal 22 11 2" xfId="14892" xr:uid="{B8E1DBF7-F7F8-47FA-8E81-143714C4C453}"/>
    <cellStyle name="Normal 22 11 2 2" xfId="22179" xr:uid="{C835CDA7-6715-41FA-8D91-0F24D49412D6}"/>
    <cellStyle name="Normal 22 11 2 2 2" xfId="27735" xr:uid="{BBCF5D48-086E-453F-B918-F06EA2577FAF}"/>
    <cellStyle name="Normal 22 11 2 2 3" xfId="33229" xr:uid="{CCC8A2EA-332E-4918-BBBD-4183F6AF939C}"/>
    <cellStyle name="Normal 22 11 2 2 4" xfId="38713" xr:uid="{7F4E1817-B8B6-4547-85E8-FCF196595EAB}"/>
    <cellStyle name="Normal 22 11 2 3" xfId="25006" xr:uid="{975956D7-8A53-4BF9-9DB4-4615B6B89A77}"/>
    <cellStyle name="Normal 22 11 2 4" xfId="30500" xr:uid="{EC2B5C5A-F893-439C-8D45-6D9C0FF0D9C5}"/>
    <cellStyle name="Normal 22 11 2 5" xfId="35984" xr:uid="{5A8B7B52-D26D-4E8E-BEE6-8D71A02213E8}"/>
    <cellStyle name="Normal 22 11 3" xfId="11842" xr:uid="{B743F20F-687D-431A-B5E5-F045FC5279AF}"/>
    <cellStyle name="Normal 22 11 4" xfId="17078" xr:uid="{C111E1B8-7138-4D77-B165-F1E12A8FEA31}"/>
    <cellStyle name="Normal 22 11 5" xfId="19300" xr:uid="{EDAF8105-A9AF-4A6D-9912-398CE0F5F04D}"/>
    <cellStyle name="Normal 22 11 6" xfId="9578" xr:uid="{9AA46AFE-46EF-4CBD-B8E0-F70641BB3A5A}"/>
    <cellStyle name="Normal 22 11 6 2" xfId="20899" xr:uid="{14E840D3-8011-4250-939B-1E5E259D1EAD}"/>
    <cellStyle name="Normal 22 11 6 2 2" xfId="26455" xr:uid="{4D017927-0403-4468-9119-4C04D45CC3B5}"/>
    <cellStyle name="Normal 22 11 6 2 3" xfId="31949" xr:uid="{C670F360-A5D2-435F-9711-C705C4EA5C8E}"/>
    <cellStyle name="Normal 22 11 6 2 4" xfId="37433" xr:uid="{53820B8C-3DFA-492D-9D58-5B8201847106}"/>
    <cellStyle name="Normal 22 11 6 3" xfId="23726" xr:uid="{01E78D1C-FA72-4BB1-9989-03A797FA87FD}"/>
    <cellStyle name="Normal 22 11 6 4" xfId="29220" xr:uid="{A0D9B1EE-4F01-4031-90CF-ADA19BA4D42A}"/>
    <cellStyle name="Normal 22 11 6 5" xfId="34704" xr:uid="{08881A9C-248D-43EB-BF6E-54DA22BA9D68}"/>
    <cellStyle name="Normal 22 12" xfId="6488" xr:uid="{9AD78BDF-5DC6-4216-B28C-EC094463168F}"/>
    <cellStyle name="Normal 22 12 2" xfId="14893" xr:uid="{E0BD43EC-84F5-48FC-9B47-C1B573F6DA2F}"/>
    <cellStyle name="Normal 22 12 2 2" xfId="22180" xr:uid="{C534C930-CC77-42E3-A861-97BD2A57CF76}"/>
    <cellStyle name="Normal 22 12 2 2 2" xfId="27736" xr:uid="{BACCD56D-11E8-44FB-83BD-046CC0191E23}"/>
    <cellStyle name="Normal 22 12 2 2 3" xfId="33230" xr:uid="{9C340FA9-B317-45FE-8B8D-61CF992C9E4D}"/>
    <cellStyle name="Normal 22 12 2 2 4" xfId="38714" xr:uid="{43B17318-ACE0-4603-990B-ACEA48385076}"/>
    <cellStyle name="Normal 22 12 2 3" xfId="25007" xr:uid="{F9361BDF-5D4A-48D4-B156-1FE83547B261}"/>
    <cellStyle name="Normal 22 12 2 4" xfId="30501" xr:uid="{C60BD805-1D7D-4AFA-8F5D-0AA0007473D4}"/>
    <cellStyle name="Normal 22 12 2 5" xfId="35985" xr:uid="{B3CEACAF-3BA8-4D6D-924E-2EC4AB469D71}"/>
    <cellStyle name="Normal 22 12 3" xfId="11843" xr:uid="{8C15C750-958A-4D6A-89D8-89912020A749}"/>
    <cellStyle name="Normal 22 12 4" xfId="17079" xr:uid="{4B14A257-7BB3-4942-A53D-EBFE77F3816C}"/>
    <cellStyle name="Normal 22 12 5" xfId="19301" xr:uid="{FE2A8967-2334-4965-ABF4-22FA294F83B3}"/>
    <cellStyle name="Normal 22 12 6" xfId="9579" xr:uid="{0CFB626A-8AD4-4D24-99F5-5FDF66938913}"/>
    <cellStyle name="Normal 22 12 6 2" xfId="20900" xr:uid="{7AAE0C94-3BC9-46C3-BD3B-81A600A79BA6}"/>
    <cellStyle name="Normal 22 12 6 2 2" xfId="26456" xr:uid="{96270D18-061C-4F8B-ACB1-C919BFA9077D}"/>
    <cellStyle name="Normal 22 12 6 2 3" xfId="31950" xr:uid="{306BE5B6-F3C5-4BB0-B8C0-EEDB778648F5}"/>
    <cellStyle name="Normal 22 12 6 2 4" xfId="37434" xr:uid="{14400D9C-4877-44E1-A7E7-1695EC3EDD56}"/>
    <cellStyle name="Normal 22 12 6 3" xfId="23727" xr:uid="{92DCB820-98FB-4C53-A531-B084A259C948}"/>
    <cellStyle name="Normal 22 12 6 4" xfId="29221" xr:uid="{BCB01385-3D56-422A-8ECB-57F171FB525F}"/>
    <cellStyle name="Normal 22 12 6 5" xfId="34705" xr:uid="{F8F6463C-1BEC-43EF-BE6A-4078A3F957A5}"/>
    <cellStyle name="Normal 22 13" xfId="6489" xr:uid="{5E67DC6A-7E38-4F1D-93BD-E063F496D08A}"/>
    <cellStyle name="Normal 22 13 2" xfId="14894" xr:uid="{EED3EDBF-4017-43C5-A7EA-2D9AF8484158}"/>
    <cellStyle name="Normal 22 13 2 2" xfId="22181" xr:uid="{9F7DC650-8F81-4FF1-85BC-C7B325E32575}"/>
    <cellStyle name="Normal 22 13 2 2 2" xfId="27737" xr:uid="{64D3EE18-7903-48A8-B998-310331E51948}"/>
    <cellStyle name="Normal 22 13 2 2 3" xfId="33231" xr:uid="{A6AF972B-B1C9-40C3-A162-74BFE90A25BD}"/>
    <cellStyle name="Normal 22 13 2 2 4" xfId="38715" xr:uid="{4DD6B308-8F2C-4E3A-AE83-E6718C6EEEF7}"/>
    <cellStyle name="Normal 22 13 2 3" xfId="25008" xr:uid="{05AA6381-D97C-49AE-AEB7-57EA3C7FB00F}"/>
    <cellStyle name="Normal 22 13 2 4" xfId="30502" xr:uid="{E988CD66-6358-414D-AB33-C093EB50E90D}"/>
    <cellStyle name="Normal 22 13 2 5" xfId="35986" xr:uid="{F625799A-8D60-49F2-9CD2-3A0F9347A9C5}"/>
    <cellStyle name="Normal 22 13 3" xfId="11844" xr:uid="{49185CB2-17C9-4265-AF81-833211ACBC41}"/>
    <cellStyle name="Normal 22 13 4" xfId="17080" xr:uid="{6DB1B131-D251-4EFC-AD26-4D2DB160F5EE}"/>
    <cellStyle name="Normal 22 13 5" xfId="19302" xr:uid="{442ECE4B-B36E-4561-89D9-0F9DF47A01F0}"/>
    <cellStyle name="Normal 22 13 6" xfId="9580" xr:uid="{6BD228EB-B3CD-418C-A127-D904A2583743}"/>
    <cellStyle name="Normal 22 13 6 2" xfId="20901" xr:uid="{6A3BEAD2-4A34-4A0D-9A47-B8CB299FFBBC}"/>
    <cellStyle name="Normal 22 13 6 2 2" xfId="26457" xr:uid="{02B09BDA-074C-48EB-AA02-C4775B1E1339}"/>
    <cellStyle name="Normal 22 13 6 2 3" xfId="31951" xr:uid="{E4B683AA-048F-4053-9CF1-9344AE099FBB}"/>
    <cellStyle name="Normal 22 13 6 2 4" xfId="37435" xr:uid="{3158A61E-3C98-48ED-A49E-FA5749C15A19}"/>
    <cellStyle name="Normal 22 13 6 3" xfId="23728" xr:uid="{D1B16507-0C8D-44F2-BEC0-1EE05770EE31}"/>
    <cellStyle name="Normal 22 13 6 4" xfId="29222" xr:uid="{A59D7BF0-23D1-40EB-8833-5A1909697204}"/>
    <cellStyle name="Normal 22 13 6 5" xfId="34706" xr:uid="{DEBAE60E-BB03-4337-915A-EA2FC41182F9}"/>
    <cellStyle name="Normal 22 14" xfId="7445" xr:uid="{44E4BA50-50A5-4298-8D53-B15C9A3FE78E}"/>
    <cellStyle name="Normal 22 14 2" xfId="14895" xr:uid="{77AFFD31-A5F0-4F5C-A30B-2CB5356C1AE3}"/>
    <cellStyle name="Normal 22 14 2 2" xfId="22182" xr:uid="{65CFF0CA-DD20-4194-AF1E-BE9D0AF2859E}"/>
    <cellStyle name="Normal 22 14 2 2 2" xfId="27738" xr:uid="{5935B6A2-C3B7-46D0-8223-5F3E09C8323E}"/>
    <cellStyle name="Normal 22 14 2 2 3" xfId="33232" xr:uid="{4FA7CF45-3100-45B5-A60E-B209C16B747E}"/>
    <cellStyle name="Normal 22 14 2 2 4" xfId="38716" xr:uid="{EAA6B081-7F67-48D0-9CEC-B59A6366D7CE}"/>
    <cellStyle name="Normal 22 14 2 3" xfId="25009" xr:uid="{C243E4A9-D329-4B57-8EB5-826FF383AC33}"/>
    <cellStyle name="Normal 22 14 2 4" xfId="30503" xr:uid="{AF1A899E-1F4C-42F9-A6C8-98FE49F209D1}"/>
    <cellStyle name="Normal 22 14 2 5" xfId="35987" xr:uid="{2EDEE693-BA78-4296-895C-2539A8826844}"/>
    <cellStyle name="Normal 22 14 3" xfId="12707" xr:uid="{FA89DF9F-F17F-48E6-A53B-DF3B0810D91E}"/>
    <cellStyle name="Normal 22 14 4" xfId="9581" xr:uid="{762E3AA3-1208-452E-8015-EE81520F0566}"/>
    <cellStyle name="Normal 22 14 4 2" xfId="20902" xr:uid="{C7688948-98FA-4BE6-B7A9-B0265DD250BE}"/>
    <cellStyle name="Normal 22 14 4 2 2" xfId="26458" xr:uid="{B00275E5-7649-49CA-AD68-6AFA4517073F}"/>
    <cellStyle name="Normal 22 14 4 2 3" xfId="31952" xr:uid="{9EA0BB36-4498-4DEC-B8C4-8AC533D25A8E}"/>
    <cellStyle name="Normal 22 14 4 2 4" xfId="37436" xr:uid="{D29F969A-1D54-42F4-8257-72C8522B0AC1}"/>
    <cellStyle name="Normal 22 14 4 3" xfId="23729" xr:uid="{9DB62452-E5F2-42FB-BEA1-6502646A9D85}"/>
    <cellStyle name="Normal 22 14 4 4" xfId="29223" xr:uid="{C4D7DDFF-35E1-40F8-B335-C015679C4187}"/>
    <cellStyle name="Normal 22 14 4 5" xfId="34707" xr:uid="{B569EB0C-35CE-4A88-A04D-0E70A7D3716E}"/>
    <cellStyle name="Normal 22 15" xfId="9582" xr:uid="{CF205222-DA26-4BE9-8A2A-214545CDFDA8}"/>
    <cellStyle name="Normal 22 15 2" xfId="20903" xr:uid="{EDEE3B0D-4E9E-4230-B038-770EE1436759}"/>
    <cellStyle name="Normal 22 15 2 2" xfId="26459" xr:uid="{E639E41C-7046-4D5A-A167-816805FA2D1C}"/>
    <cellStyle name="Normal 22 15 2 3" xfId="31953" xr:uid="{64BDFD8C-0B17-4481-A7A7-25B175D9ECBB}"/>
    <cellStyle name="Normal 22 15 2 4" xfId="37437" xr:uid="{154632A6-3316-48C1-9033-BA4E383517F6}"/>
    <cellStyle name="Normal 22 15 3" xfId="23730" xr:uid="{C0BD1D1D-79B8-4FBC-82D3-BCBB942DAE7A}"/>
    <cellStyle name="Normal 22 15 4" xfId="29224" xr:uid="{1A2F8F00-2920-4278-80C9-992700CAA9DE}"/>
    <cellStyle name="Normal 22 15 5" xfId="34708" xr:uid="{069B6CB6-F4DF-44A1-9480-28A65E9B3B2E}"/>
    <cellStyle name="Normal 22 16" xfId="14890" xr:uid="{EC79F8BA-BCB1-441A-BD54-0BD2BA4F0F14}"/>
    <cellStyle name="Normal 22 16 2" xfId="22177" xr:uid="{64AED11C-D53C-4E2C-AE2B-DB4CE40C6E26}"/>
    <cellStyle name="Normal 22 16 2 2" xfId="27733" xr:uid="{3B9EADBC-F0B5-48E3-9CEF-FC82A9E57763}"/>
    <cellStyle name="Normal 22 16 2 3" xfId="33227" xr:uid="{7CC49B1B-D7C9-4E19-A530-1D2C0F36A4AA}"/>
    <cellStyle name="Normal 22 16 2 4" xfId="38711" xr:uid="{FC92ABAF-7FA5-4A92-8107-DD7AAE41C2D1}"/>
    <cellStyle name="Normal 22 16 3" xfId="25004" xr:uid="{5285869B-D670-4752-844C-35823C04B5DE}"/>
    <cellStyle name="Normal 22 16 4" xfId="30498" xr:uid="{34F2DB6A-D38F-45A8-B34C-B77E8AF65C9D}"/>
    <cellStyle name="Normal 22 16 5" xfId="35982" xr:uid="{3A7ECCC6-BC81-4801-B610-03013A56E2C7}"/>
    <cellStyle name="Normal 22 17" xfId="11840" xr:uid="{995901DB-E9DA-489F-9011-F082E9CACF17}"/>
    <cellStyle name="Normal 22 18" xfId="17076" xr:uid="{7D447C83-C651-4B31-A3E9-EE2C9EE8DF04}"/>
    <cellStyle name="Normal 22 19" xfId="19298" xr:uid="{AB656C8F-05D5-4E88-8A0E-C587C1E7DFA3}"/>
    <cellStyle name="Normal 22 2" xfId="6490" xr:uid="{5ADDCD02-8489-4373-879F-871334ABD34A}"/>
    <cellStyle name="Normal 22 2 2" xfId="14896" xr:uid="{E696134F-69C0-4A31-9434-77DDC0CE87AE}"/>
    <cellStyle name="Normal 22 2 2 2" xfId="22183" xr:uid="{EB134412-41DF-4D04-8104-A1E772D4A739}"/>
    <cellStyle name="Normal 22 2 2 2 2" xfId="27739" xr:uid="{F9E4AF12-8DCE-4ED0-BC31-5DDCBA01E8DC}"/>
    <cellStyle name="Normal 22 2 2 2 3" xfId="33233" xr:uid="{29B6FE9E-DF26-4C2B-8ED0-6FDBAF09880C}"/>
    <cellStyle name="Normal 22 2 2 2 4" xfId="38717" xr:uid="{32D2F68A-6529-4300-9C8C-453565DAB25B}"/>
    <cellStyle name="Normal 22 2 2 3" xfId="25010" xr:uid="{C671DD7D-CE9B-470D-A4A2-373E4B00A1B6}"/>
    <cellStyle name="Normal 22 2 2 4" xfId="30504" xr:uid="{37075D81-F1BC-45A7-8EFA-F08D46A34431}"/>
    <cellStyle name="Normal 22 2 2 5" xfId="35988" xr:uid="{024B0BA3-44F9-427D-A9F9-7752D2C9778D}"/>
    <cellStyle name="Normal 22 2 3" xfId="11845" xr:uid="{FF64868A-371B-4095-A803-B3E7612FD0C5}"/>
    <cellStyle name="Normal 22 2 4" xfId="17081" xr:uid="{83493EB5-AAE1-40C6-B38C-6E48599A7663}"/>
    <cellStyle name="Normal 22 2 5" xfId="19303" xr:uid="{8C12D326-954C-47BC-87AD-D5A05564A0AC}"/>
    <cellStyle name="Normal 22 2 6" xfId="9583" xr:uid="{65E56D7A-1CB1-4127-B9C6-1D6F29948E71}"/>
    <cellStyle name="Normal 22 2 6 2" xfId="20904" xr:uid="{A7B76BED-078E-411C-B4D2-9F3F092D063C}"/>
    <cellStyle name="Normal 22 2 6 2 2" xfId="26460" xr:uid="{F4675300-2D83-4020-9544-C29E9C3836E9}"/>
    <cellStyle name="Normal 22 2 6 2 3" xfId="31954" xr:uid="{B0782392-4687-47F7-8538-2ECE8B52B32E}"/>
    <cellStyle name="Normal 22 2 6 2 4" xfId="37438" xr:uid="{2EA604D3-51E2-4E98-B2C8-8E8B9513FF24}"/>
    <cellStyle name="Normal 22 2 6 3" xfId="23731" xr:uid="{E0513E6A-3094-4A8C-A388-C29497C923A5}"/>
    <cellStyle name="Normal 22 2 6 4" xfId="29225" xr:uid="{D319A6F5-378C-46CB-87BF-B6264728B09E}"/>
    <cellStyle name="Normal 22 2 6 5" xfId="34709" xr:uid="{2A026BB9-632E-47BB-9ED7-57172C019D68}"/>
    <cellStyle name="Normal 22 20" xfId="9576" xr:uid="{F08F1A6D-9421-48CC-A551-5BF6A4F3C4BB}"/>
    <cellStyle name="Normal 22 20 2" xfId="20897" xr:uid="{9D1F6A70-9BD4-4386-8934-03F35F9AACA7}"/>
    <cellStyle name="Normal 22 20 2 2" xfId="26453" xr:uid="{3264747C-681F-49F1-B324-2F6FF50B96B3}"/>
    <cellStyle name="Normal 22 20 2 3" xfId="31947" xr:uid="{DFEF6B36-C91D-4781-AB8B-3BB9CAAF87CA}"/>
    <cellStyle name="Normal 22 20 2 4" xfId="37431" xr:uid="{42127C93-9B67-496D-94B8-67115AA9DAAD}"/>
    <cellStyle name="Normal 22 20 3" xfId="23724" xr:uid="{8F1A36F2-294B-469C-9C41-749C5D458E5C}"/>
    <cellStyle name="Normal 22 20 4" xfId="29218" xr:uid="{2CD7B559-2E75-42CB-A658-EF9366A9B98F}"/>
    <cellStyle name="Normal 22 20 5" xfId="34702" xr:uid="{135CF8FC-7E73-465A-B7A6-6579E673F016}"/>
    <cellStyle name="Normal 22 3" xfId="6491" xr:uid="{69A4BE4E-C7A9-4FB1-BBCF-A5E955F2A1A1}"/>
    <cellStyle name="Normal 22 3 2" xfId="14897" xr:uid="{F1BA4FF7-CDBD-4AF5-84F5-451DD45D3EA8}"/>
    <cellStyle name="Normal 22 3 2 2" xfId="22184" xr:uid="{409B3D4A-033C-4018-8C35-102DE9F7EFC2}"/>
    <cellStyle name="Normal 22 3 2 2 2" xfId="27740" xr:uid="{E6D836DA-3767-4AD9-B20A-404F9B461F1C}"/>
    <cellStyle name="Normal 22 3 2 2 3" xfId="33234" xr:uid="{597F1938-8D81-4BB5-B371-F0E576F0FE97}"/>
    <cellStyle name="Normal 22 3 2 2 4" xfId="38718" xr:uid="{1369F0E3-E880-41DC-81E5-906455BDB78F}"/>
    <cellStyle name="Normal 22 3 2 3" xfId="25011" xr:uid="{A92D9DEA-B50F-40E7-90C2-D426D21D20DE}"/>
    <cellStyle name="Normal 22 3 2 4" xfId="30505" xr:uid="{CA635B45-C146-4315-B83F-51DD6B3D2494}"/>
    <cellStyle name="Normal 22 3 2 5" xfId="35989" xr:uid="{9D79A0BF-8B66-4560-A736-9C9CF6577769}"/>
    <cellStyle name="Normal 22 3 3" xfId="11846" xr:uid="{0AD4AED7-4F0A-4B9F-897E-5B38669CFA9B}"/>
    <cellStyle name="Normal 22 3 4" xfId="17082" xr:uid="{D42A25CE-A719-4F53-8862-89C7E3D8C3FB}"/>
    <cellStyle name="Normal 22 3 5" xfId="19304" xr:uid="{75B745CE-F990-488E-AFDB-61F2DB994EDD}"/>
    <cellStyle name="Normal 22 3 6" xfId="9584" xr:uid="{38857DA1-73D3-4F72-8497-7061CBABDE01}"/>
    <cellStyle name="Normal 22 3 6 2" xfId="20905" xr:uid="{DE9F57B7-B44E-40D4-BC9D-86BE108FB054}"/>
    <cellStyle name="Normal 22 3 6 2 2" xfId="26461" xr:uid="{9A07D03A-509C-4127-884C-CB1EE7FEDC47}"/>
    <cellStyle name="Normal 22 3 6 2 3" xfId="31955" xr:uid="{4ABE3442-08B0-40C2-ACF2-F3CED73047F2}"/>
    <cellStyle name="Normal 22 3 6 2 4" xfId="37439" xr:uid="{1488367F-EE02-430C-A463-3CFAA073477F}"/>
    <cellStyle name="Normal 22 3 6 3" xfId="23732" xr:uid="{8019A48C-F511-4BB8-9D72-843112A9F0AA}"/>
    <cellStyle name="Normal 22 3 6 4" xfId="29226" xr:uid="{B9D24380-36CB-4B3C-8C96-4A5E4F0D05AF}"/>
    <cellStyle name="Normal 22 3 6 5" xfId="34710" xr:uid="{23E40B0F-4A25-4F0B-A5B1-4D077043647F}"/>
    <cellStyle name="Normal 22 4" xfId="6492" xr:uid="{A5E34638-2FD1-46B3-8693-0A2E41AC84B7}"/>
    <cellStyle name="Normal 22 4 2" xfId="14898" xr:uid="{E4A6FB27-F066-40FC-B7F1-00EC435ABC9F}"/>
    <cellStyle name="Normal 22 4 2 2" xfId="22185" xr:uid="{641D0326-F59A-4243-8402-17B55D531571}"/>
    <cellStyle name="Normal 22 4 2 2 2" xfId="27741" xr:uid="{E9F73B27-4FA9-4A41-8CD3-BCAB0A16096F}"/>
    <cellStyle name="Normal 22 4 2 2 3" xfId="33235" xr:uid="{01A07E2E-A2F4-448B-83E9-FF6666A1CF1F}"/>
    <cellStyle name="Normal 22 4 2 2 4" xfId="38719" xr:uid="{D9118E77-C6A6-471A-B1EE-C023EAB94B0F}"/>
    <cellStyle name="Normal 22 4 2 3" xfId="25012" xr:uid="{EF161EB4-E080-46E4-BD18-A3A0219C53A2}"/>
    <cellStyle name="Normal 22 4 2 4" xfId="30506" xr:uid="{37074606-D02E-40E0-AFD5-72F654A86EAE}"/>
    <cellStyle name="Normal 22 4 2 5" xfId="35990" xr:uid="{6F74AD61-81A6-4B99-B607-5E5C244579B7}"/>
    <cellStyle name="Normal 22 4 3" xfId="11847" xr:uid="{8DEB9A67-8AD6-440D-8EC0-FF78DF909205}"/>
    <cellStyle name="Normal 22 4 4" xfId="17083" xr:uid="{DFB617C6-CE47-4CAB-8015-B524A9A029DE}"/>
    <cellStyle name="Normal 22 4 5" xfId="19305" xr:uid="{D22DDB0B-23A3-4716-82B4-2C6A93875F48}"/>
    <cellStyle name="Normal 22 4 6" xfId="9585" xr:uid="{4491F970-9C3F-4059-8B9E-1B48AA2826BE}"/>
    <cellStyle name="Normal 22 4 6 2" xfId="20906" xr:uid="{E7C25FB4-65A1-4F95-966A-251C5A5CB421}"/>
    <cellStyle name="Normal 22 4 6 2 2" xfId="26462" xr:uid="{A233F552-5A4C-48DF-BAA0-47C4BC67910C}"/>
    <cellStyle name="Normal 22 4 6 2 3" xfId="31956" xr:uid="{B4E085AF-2E56-42B9-818C-D4D7FDD5084A}"/>
    <cellStyle name="Normal 22 4 6 2 4" xfId="37440" xr:uid="{F76C5C0F-EE85-4EA0-BB16-149523BB3116}"/>
    <cellStyle name="Normal 22 4 6 3" xfId="23733" xr:uid="{1E5175E7-ACEF-4BA9-BDE9-5265EA357839}"/>
    <cellStyle name="Normal 22 4 6 4" xfId="29227" xr:uid="{2DF3A572-FDC6-4C9C-B6AF-8C4E3A981CC4}"/>
    <cellStyle name="Normal 22 4 6 5" xfId="34711" xr:uid="{7DEB63C8-BD48-4EB9-A8D2-A22D1831F5D0}"/>
    <cellStyle name="Normal 22 5" xfId="6493" xr:uid="{DB1CEA6E-BF48-4BCA-9F53-6970A76EAD5A}"/>
    <cellStyle name="Normal 22 5 2" xfId="14899" xr:uid="{507C0E4C-7E77-4816-A76B-CAE2FA947321}"/>
    <cellStyle name="Normal 22 5 2 2" xfId="22186" xr:uid="{221B8C86-F725-4030-8F99-95F327E48B01}"/>
    <cellStyle name="Normal 22 5 2 2 2" xfId="27742" xr:uid="{24CD8F11-1099-4906-9C54-43AD144B5339}"/>
    <cellStyle name="Normal 22 5 2 2 3" xfId="33236" xr:uid="{F6BE682A-E0BF-43AA-ABB5-A879BA8CF9BB}"/>
    <cellStyle name="Normal 22 5 2 2 4" xfId="38720" xr:uid="{3C805292-B051-40BC-8930-0C147232FBE7}"/>
    <cellStyle name="Normal 22 5 2 3" xfId="25013" xr:uid="{16FB9D74-6623-441D-8775-57C8EB28CF65}"/>
    <cellStyle name="Normal 22 5 2 4" xfId="30507" xr:uid="{20375044-C92C-4B03-96F5-530898F0FBED}"/>
    <cellStyle name="Normal 22 5 2 5" xfId="35991" xr:uid="{30B27027-ABE3-4FA3-997A-F4AF7F8A2AC5}"/>
    <cellStyle name="Normal 22 5 3" xfId="11848" xr:uid="{ACBD5AC5-9EDD-4473-B139-E5FD8F730D73}"/>
    <cellStyle name="Normal 22 5 4" xfId="17084" xr:uid="{29037CBC-2240-4D27-ACCC-2C1E00F33C9A}"/>
    <cellStyle name="Normal 22 5 5" xfId="19306" xr:uid="{D9A685AE-FDFD-40D1-906C-6033E0F3C1DC}"/>
    <cellStyle name="Normal 22 5 6" xfId="9586" xr:uid="{0CAEECE0-4CF1-4655-B75B-07CE65BF6E44}"/>
    <cellStyle name="Normal 22 5 6 2" xfId="20907" xr:uid="{77D79CA0-709E-4173-9142-D502026B6864}"/>
    <cellStyle name="Normal 22 5 6 2 2" xfId="26463" xr:uid="{A88CC917-88BF-4267-9DD8-FD7964A75B8B}"/>
    <cellStyle name="Normal 22 5 6 2 3" xfId="31957" xr:uid="{6228370C-7E09-453E-A118-93CA235906C8}"/>
    <cellStyle name="Normal 22 5 6 2 4" xfId="37441" xr:uid="{65DF3967-24E4-43C8-AB28-6A84C067F57F}"/>
    <cellStyle name="Normal 22 5 6 3" xfId="23734" xr:uid="{AE0C5CEB-946B-4DD6-AD1F-29F9584A00C1}"/>
    <cellStyle name="Normal 22 5 6 4" xfId="29228" xr:uid="{219220A9-37C5-4D41-9763-1B5FBA5FA727}"/>
    <cellStyle name="Normal 22 5 6 5" xfId="34712" xr:uid="{4DCCAE8F-F58D-4E96-9F94-DB2130355480}"/>
    <cellStyle name="Normal 22 6" xfId="6494" xr:uid="{C07FC1A0-5847-44D0-AEF2-A3FBC0F86E73}"/>
    <cellStyle name="Normal 22 6 2" xfId="14900" xr:uid="{8EAC0D90-8D3C-488D-96EC-36E794727FB3}"/>
    <cellStyle name="Normal 22 6 2 2" xfId="22187" xr:uid="{4465EAF1-2A01-4D24-998B-A70595848125}"/>
    <cellStyle name="Normal 22 6 2 2 2" xfId="27743" xr:uid="{98D40155-2F0A-4942-B293-E134F6C3E620}"/>
    <cellStyle name="Normal 22 6 2 2 3" xfId="33237" xr:uid="{6B41F487-CDCD-4E0D-813F-22801B6587B8}"/>
    <cellStyle name="Normal 22 6 2 2 4" xfId="38721" xr:uid="{BB0130EF-8AD6-45C9-BC59-4D985EC038DD}"/>
    <cellStyle name="Normal 22 6 2 3" xfId="25014" xr:uid="{37AE616A-6282-4C14-BB8A-FEDBFFFAC219}"/>
    <cellStyle name="Normal 22 6 2 4" xfId="30508" xr:uid="{F5752D82-F91D-4FA8-8A3B-6A833F296FD6}"/>
    <cellStyle name="Normal 22 6 2 5" xfId="35992" xr:uid="{E1FF9C06-E02A-4022-B06B-F598B495FE4C}"/>
    <cellStyle name="Normal 22 6 3" xfId="11849" xr:uid="{BEB01288-2622-496D-A747-FC29CBE9ED67}"/>
    <cellStyle name="Normal 22 6 4" xfId="17085" xr:uid="{03D1E245-F391-4AF5-A4D2-11D47DA4B2B6}"/>
    <cellStyle name="Normal 22 6 5" xfId="19307" xr:uid="{FAACA87C-C95E-4047-A27E-C1F1B74AEEC1}"/>
    <cellStyle name="Normal 22 6 6" xfId="9587" xr:uid="{14E476B2-7CE1-4538-AF07-AB347CB7BE23}"/>
    <cellStyle name="Normal 22 6 6 2" xfId="20908" xr:uid="{83D9B4B3-14B0-4620-BA8F-9893724AD10E}"/>
    <cellStyle name="Normal 22 6 6 2 2" xfId="26464" xr:uid="{620B6C2E-3351-4D2B-902F-E0C7511434BB}"/>
    <cellStyle name="Normal 22 6 6 2 3" xfId="31958" xr:uid="{6327F0E6-EF15-4FA2-A080-9B196E83B095}"/>
    <cellStyle name="Normal 22 6 6 2 4" xfId="37442" xr:uid="{DDC8D193-609D-4734-AEBA-C7E0E118232E}"/>
    <cellStyle name="Normal 22 6 6 3" xfId="23735" xr:uid="{1FE7250E-00B3-4B4D-928D-93B5779233B8}"/>
    <cellStyle name="Normal 22 6 6 4" xfId="29229" xr:uid="{6FDA3BA0-AC6C-40AF-99C4-9905E48B0C0F}"/>
    <cellStyle name="Normal 22 6 6 5" xfId="34713" xr:uid="{F000C00B-5D80-4FAC-8200-2B2FF2AE20B5}"/>
    <cellStyle name="Normal 22 7" xfId="6495" xr:uid="{8D81EF1A-3B48-411B-89B3-0C8C1DCBE95B}"/>
    <cellStyle name="Normal 22 7 2" xfId="14901" xr:uid="{AAA10CAD-37AE-437F-A60B-C7CE67B83026}"/>
    <cellStyle name="Normal 22 7 2 2" xfId="22188" xr:uid="{07F4AB77-0A56-4D05-BE08-9DF0394365C9}"/>
    <cellStyle name="Normal 22 7 2 2 2" xfId="27744" xr:uid="{CB17981B-68DF-4147-B780-763002692BEE}"/>
    <cellStyle name="Normal 22 7 2 2 3" xfId="33238" xr:uid="{1B4AC916-987B-4060-85DB-0F3B32360C9E}"/>
    <cellStyle name="Normal 22 7 2 2 4" xfId="38722" xr:uid="{9EFF5462-908A-4C87-B765-8D9790C1E0A3}"/>
    <cellStyle name="Normal 22 7 2 3" xfId="25015" xr:uid="{EBFEBBFC-9DCC-4B57-9FA8-D56BEDA6D3B1}"/>
    <cellStyle name="Normal 22 7 2 4" xfId="30509" xr:uid="{1E73ACE3-F7CD-49C3-9F8F-B422258A5AC4}"/>
    <cellStyle name="Normal 22 7 2 5" xfId="35993" xr:uid="{B69C700D-3EAE-4A3C-ACC1-7B208FD813BC}"/>
    <cellStyle name="Normal 22 7 3" xfId="11850" xr:uid="{693C8EBC-62A3-4E70-B97B-6B75A39F93E3}"/>
    <cellStyle name="Normal 22 7 4" xfId="17086" xr:uid="{A672DC19-1520-43B0-985E-F7A3DC5D8EFE}"/>
    <cellStyle name="Normal 22 7 5" xfId="19308" xr:uid="{8B420EA7-4F22-4AB7-8E0A-67505B74D8C2}"/>
    <cellStyle name="Normal 22 7 6" xfId="9588" xr:uid="{40399E3A-F9C3-4011-8340-9AA577EC04A0}"/>
    <cellStyle name="Normal 22 7 6 2" xfId="20909" xr:uid="{24470AD0-682B-4A5F-9198-99EC8BEE5578}"/>
    <cellStyle name="Normal 22 7 6 2 2" xfId="26465" xr:uid="{A0B95C24-735B-4442-894A-BFB0B8BD0C85}"/>
    <cellStyle name="Normal 22 7 6 2 3" xfId="31959" xr:uid="{604B5E60-7E29-48E3-9D82-DC9D49D7DE47}"/>
    <cellStyle name="Normal 22 7 6 2 4" xfId="37443" xr:uid="{E463225C-0F4B-44E1-97CD-FD8A3607F275}"/>
    <cellStyle name="Normal 22 7 6 3" xfId="23736" xr:uid="{D03F938C-31B3-4181-88EA-AA84692EC4E9}"/>
    <cellStyle name="Normal 22 7 6 4" xfId="29230" xr:uid="{A4A047AE-88CB-4963-B8AF-3E51A90552AD}"/>
    <cellStyle name="Normal 22 7 6 5" xfId="34714" xr:uid="{C5F968C0-8442-456F-960D-B608253FE9F0}"/>
    <cellStyle name="Normal 22 8" xfId="6496" xr:uid="{9F16BE2C-8076-41D0-B837-3921C12FC6E4}"/>
    <cellStyle name="Normal 22 8 2" xfId="14902" xr:uid="{40A1BD35-4A88-45DA-AF55-6C43DF7BDF62}"/>
    <cellStyle name="Normal 22 8 2 2" xfId="22189" xr:uid="{3FC1A3E2-98C4-4D50-95D9-116FC3CD30ED}"/>
    <cellStyle name="Normal 22 8 2 2 2" xfId="27745" xr:uid="{0F5E372B-1406-43E6-B739-66E602B2BCE8}"/>
    <cellStyle name="Normal 22 8 2 2 3" xfId="33239" xr:uid="{075FC0D0-077A-4F0B-A6D7-C32755300301}"/>
    <cellStyle name="Normal 22 8 2 2 4" xfId="38723" xr:uid="{66655B7B-B400-48C4-A2EE-906F34FC87A3}"/>
    <cellStyle name="Normal 22 8 2 3" xfId="25016" xr:uid="{93F2D6B9-C542-4E9B-962D-1651B8786520}"/>
    <cellStyle name="Normal 22 8 2 4" xfId="30510" xr:uid="{BB1DF77B-8E1A-49C0-9E83-A6E5D1DCA60C}"/>
    <cellStyle name="Normal 22 8 2 5" xfId="35994" xr:uid="{907A1C30-2E29-4182-9829-7623CA96747A}"/>
    <cellStyle name="Normal 22 8 3" xfId="11851" xr:uid="{81470A7F-5405-4389-98F6-15977F321DA8}"/>
    <cellStyle name="Normal 22 8 4" xfId="17087" xr:uid="{D3FCF8EE-CF9B-4516-8AA6-D72A896E9F69}"/>
    <cellStyle name="Normal 22 8 5" xfId="19309" xr:uid="{13232F8B-E7BB-489F-9B2B-5351F5B6C98F}"/>
    <cellStyle name="Normal 22 8 6" xfId="9589" xr:uid="{021D6A14-320D-4484-8C5E-1365B640CB1A}"/>
    <cellStyle name="Normal 22 8 6 2" xfId="20910" xr:uid="{26C5DEC3-4F29-4926-901D-25A68F3BC615}"/>
    <cellStyle name="Normal 22 8 6 2 2" xfId="26466" xr:uid="{F194AE4A-8596-4C5E-95DF-B0649690E940}"/>
    <cellStyle name="Normal 22 8 6 2 3" xfId="31960" xr:uid="{79B65F1F-6672-4A92-844C-BC523BB5D9E8}"/>
    <cellStyle name="Normal 22 8 6 2 4" xfId="37444" xr:uid="{C553EEEF-39E2-4D18-89BC-555AE93968EC}"/>
    <cellStyle name="Normal 22 8 6 3" xfId="23737" xr:uid="{B09A782F-57D8-4D6F-AF0A-112BB55DB79F}"/>
    <cellStyle name="Normal 22 8 6 4" xfId="29231" xr:uid="{1E60FB39-8825-4302-BC88-2D76D385FB15}"/>
    <cellStyle name="Normal 22 8 6 5" xfId="34715" xr:uid="{E7853C60-2257-442F-A6E4-6FE7C092147B}"/>
    <cellStyle name="Normal 22 9" xfId="6497" xr:uid="{702BF634-6B8E-4D3E-971A-497C8E8A0ED1}"/>
    <cellStyle name="Normal 22 9 2" xfId="14903" xr:uid="{E2C5BEA6-1F8F-4D81-B8A3-EA853307FF37}"/>
    <cellStyle name="Normal 22 9 2 2" xfId="22190" xr:uid="{CE3DB1E7-4BBC-470A-B4F3-E9BF3CF55986}"/>
    <cellStyle name="Normal 22 9 2 2 2" xfId="27746" xr:uid="{13E3D306-3B28-43F1-A81A-EF9AD504BCDA}"/>
    <cellStyle name="Normal 22 9 2 2 3" xfId="33240" xr:uid="{6F6B9276-8F34-4CBE-A31C-C108816757B4}"/>
    <cellStyle name="Normal 22 9 2 2 4" xfId="38724" xr:uid="{CC441357-79D1-41C9-956F-A91113B28F1D}"/>
    <cellStyle name="Normal 22 9 2 3" xfId="25017" xr:uid="{071BB88A-9981-49EB-BF3F-21E99D13E350}"/>
    <cellStyle name="Normal 22 9 2 4" xfId="30511" xr:uid="{292A7C1C-5838-4908-91B7-335BA5AD0649}"/>
    <cellStyle name="Normal 22 9 2 5" xfId="35995" xr:uid="{BF098B04-4305-455F-9AB7-5CA9266EC630}"/>
    <cellStyle name="Normal 22 9 3" xfId="11852" xr:uid="{8DE5BAC4-74E0-4AEB-8BE9-66C9C355066D}"/>
    <cellStyle name="Normal 22 9 4" xfId="17088" xr:uid="{D0842FBD-464D-46CB-9C58-DF89C4F1792E}"/>
    <cellStyle name="Normal 22 9 5" xfId="19310" xr:uid="{F335DCFA-0A4D-4E4C-BC5F-DD62C8B41EBB}"/>
    <cellStyle name="Normal 22 9 6" xfId="9590" xr:uid="{0C1A9536-A341-4882-93EA-26C8E9916618}"/>
    <cellStyle name="Normal 22 9 6 2" xfId="20911" xr:uid="{790FBFA2-6B22-4AF5-AB52-49A654FEFC4C}"/>
    <cellStyle name="Normal 22 9 6 2 2" xfId="26467" xr:uid="{59119A64-9D6C-4878-BC66-97F341283B74}"/>
    <cellStyle name="Normal 22 9 6 2 3" xfId="31961" xr:uid="{EEBE4D51-9DF8-4AE3-AE08-B9FAD711568C}"/>
    <cellStyle name="Normal 22 9 6 2 4" xfId="37445" xr:uid="{9CA1C8E2-7525-4738-AF4B-0042B3E89B3B}"/>
    <cellStyle name="Normal 22 9 6 3" xfId="23738" xr:uid="{28439E8B-AE68-465A-BA38-5B340D3F973D}"/>
    <cellStyle name="Normal 22 9 6 4" xfId="29232" xr:uid="{173B620A-15F0-4EDA-9823-5ABA2D32EF7A}"/>
    <cellStyle name="Normal 22 9 6 5" xfId="34716" xr:uid="{C2A0A3B6-73FD-45BA-B120-A9B6542A371A}"/>
    <cellStyle name="Normal 220" xfId="39682" xr:uid="{8AD5210A-3B2F-47F0-8537-9BA78F281A7C}"/>
    <cellStyle name="Normal 221" xfId="39683" xr:uid="{6CE671B0-00BF-4D36-BAD4-5017DC812504}"/>
    <cellStyle name="Normal 222" xfId="39684" xr:uid="{C04B1E73-6968-4AE0-97D7-E812D85EBEE7}"/>
    <cellStyle name="Normal 223" xfId="39685" xr:uid="{64059899-C418-4922-9114-1616E4566117}"/>
    <cellStyle name="Normal 224" xfId="39686" xr:uid="{27B6F210-4B37-4AFA-A8FB-2298226EBFB5}"/>
    <cellStyle name="Normal 225" xfId="39687" xr:uid="{5ABA5695-9F94-4C83-A4F1-EFDA63BDB8C6}"/>
    <cellStyle name="Normal 226" xfId="39688" xr:uid="{CD37ADE1-8F62-432D-B370-62EDC35BA802}"/>
    <cellStyle name="Normal 227" xfId="39689" xr:uid="{41672FB5-FFF7-428A-B3ED-080F991C311D}"/>
    <cellStyle name="Normal 228" xfId="39690" xr:uid="{CA6128CD-A7B4-4AC5-BFA8-2C7EC51FC6D9}"/>
    <cellStyle name="Normal 229" xfId="39691" xr:uid="{10E4906F-406C-4BA8-967D-DEEADBD35817}"/>
    <cellStyle name="Normal 23" xfId="6498" xr:uid="{A5F49AD1-A030-4CC3-B1A6-EC3FAB509564}"/>
    <cellStyle name="Normal 23 10" xfId="6499" xr:uid="{EBF23E3E-2E3F-41CE-8151-64AA38CC1549}"/>
    <cellStyle name="Normal 23 10 2" xfId="14905" xr:uid="{3729ACDA-A67B-4BB4-979D-5EDF9CB2CE56}"/>
    <cellStyle name="Normal 23 10 2 2" xfId="22192" xr:uid="{FA6DFF46-84DA-41E4-84BC-19B26EB28EBB}"/>
    <cellStyle name="Normal 23 10 2 2 2" xfId="27748" xr:uid="{8763712E-589B-40C2-978A-AA6FFCD7744F}"/>
    <cellStyle name="Normal 23 10 2 2 3" xfId="33242" xr:uid="{929A9B8F-9F78-4C16-ADAB-04B4BBDA2EDF}"/>
    <cellStyle name="Normal 23 10 2 2 4" xfId="38726" xr:uid="{DD21D3A7-5FE9-4D78-B256-770BE9575869}"/>
    <cellStyle name="Normal 23 10 2 3" xfId="25019" xr:uid="{756BD285-89F9-4E76-8CF3-A230A71527DD}"/>
    <cellStyle name="Normal 23 10 2 4" xfId="30513" xr:uid="{7B4B484B-67E1-4287-ADBF-22FF715E7464}"/>
    <cellStyle name="Normal 23 10 2 5" xfId="35997" xr:uid="{88AC4CFE-7D72-4EB8-B246-ACC09364B3E1}"/>
    <cellStyle name="Normal 23 10 3" xfId="11854" xr:uid="{32BD4CD3-D218-4C52-8037-804FAB6D75D8}"/>
    <cellStyle name="Normal 23 10 4" xfId="17090" xr:uid="{D1880C84-B2D7-43AB-9B62-401F3FFF4C36}"/>
    <cellStyle name="Normal 23 10 5" xfId="19312" xr:uid="{BBC59AAF-083C-4E1F-9711-945CA7F97244}"/>
    <cellStyle name="Normal 23 10 6" xfId="9592" xr:uid="{0D11B297-7B55-4F11-A012-B36641A5F108}"/>
    <cellStyle name="Normal 23 10 6 2" xfId="20913" xr:uid="{724CD1AB-37CE-43D5-BA5C-9C5641753D7A}"/>
    <cellStyle name="Normal 23 10 6 2 2" xfId="26469" xr:uid="{D736DE2C-F7B5-4C12-86EE-22761D3CE310}"/>
    <cellStyle name="Normal 23 10 6 2 3" xfId="31963" xr:uid="{DF2B1F8C-5CD5-41E2-A236-2705ADF7F001}"/>
    <cellStyle name="Normal 23 10 6 2 4" xfId="37447" xr:uid="{0832980E-22E6-4D31-AAD4-18FE732BC7F0}"/>
    <cellStyle name="Normal 23 10 6 3" xfId="23740" xr:uid="{34A6A66E-D44F-4C50-AA3E-A8EDC980FDF9}"/>
    <cellStyle name="Normal 23 10 6 4" xfId="29234" xr:uid="{C14241BB-B429-4F71-8DB9-DE022749C8C5}"/>
    <cellStyle name="Normal 23 10 6 5" xfId="34718" xr:uid="{33BA83D6-BA08-48EB-B1DD-DC81E3DD07D7}"/>
    <cellStyle name="Normal 23 11" xfId="6500" xr:uid="{CAE49036-1746-4840-A001-17BA5950488D}"/>
    <cellStyle name="Normal 23 11 2" xfId="14906" xr:uid="{BE15F622-CE46-4178-9025-A6838477D68E}"/>
    <cellStyle name="Normal 23 11 2 2" xfId="22193" xr:uid="{349F4CF9-B7EE-476B-9F91-FF9C65DD4E3A}"/>
    <cellStyle name="Normal 23 11 2 2 2" xfId="27749" xr:uid="{14C37ED0-B40C-4724-9994-9F1455217D88}"/>
    <cellStyle name="Normal 23 11 2 2 3" xfId="33243" xr:uid="{B69AEB75-24D4-41BF-B6C5-4838E2C0542A}"/>
    <cellStyle name="Normal 23 11 2 2 4" xfId="38727" xr:uid="{07B765CA-02C1-49B8-AB01-4EBA1754881C}"/>
    <cellStyle name="Normal 23 11 2 3" xfId="25020" xr:uid="{DF0F6432-DE69-4D0D-A74A-7E226EC68AB7}"/>
    <cellStyle name="Normal 23 11 2 4" xfId="30514" xr:uid="{78755F9D-D79E-4769-B873-3224876CB18D}"/>
    <cellStyle name="Normal 23 11 2 5" xfId="35998" xr:uid="{20FB0765-3F02-4741-9641-514495CFFB0C}"/>
    <cellStyle name="Normal 23 11 3" xfId="11855" xr:uid="{CA049143-FB1B-46BC-B35B-5C174A238204}"/>
    <cellStyle name="Normal 23 11 4" xfId="17091" xr:uid="{F8531EA1-EAC7-46E0-AB62-8D162E65AA00}"/>
    <cellStyle name="Normal 23 11 5" xfId="19313" xr:uid="{C51CB58A-EB94-4312-92AB-75C3435E7DBA}"/>
    <cellStyle name="Normal 23 11 6" xfId="9593" xr:uid="{25E65CBA-7D20-40D9-B6C5-8A3858085242}"/>
    <cellStyle name="Normal 23 11 6 2" xfId="20914" xr:uid="{1574F94D-4F66-413D-BC1D-7171521784EA}"/>
    <cellStyle name="Normal 23 11 6 2 2" xfId="26470" xr:uid="{946921E8-C9A7-49F9-AE2A-8D59D7ED0567}"/>
    <cellStyle name="Normal 23 11 6 2 3" xfId="31964" xr:uid="{E2DF1666-5F51-4982-AE0C-5219CB862BB5}"/>
    <cellStyle name="Normal 23 11 6 2 4" xfId="37448" xr:uid="{DC8E48DA-3331-4F39-AB30-F5C8F7B23BD9}"/>
    <cellStyle name="Normal 23 11 6 3" xfId="23741" xr:uid="{CFBA9150-A52A-4CB9-B218-90A1B5C8B303}"/>
    <cellStyle name="Normal 23 11 6 4" xfId="29235" xr:uid="{39A06A36-A853-457A-847A-CF1079462C15}"/>
    <cellStyle name="Normal 23 11 6 5" xfId="34719" xr:uid="{A578442C-7895-4425-AFBF-A3440FA33D8C}"/>
    <cellStyle name="Normal 23 12" xfId="6501" xr:uid="{A6F16641-B7CF-41EC-975E-6439499DD559}"/>
    <cellStyle name="Normal 23 12 2" xfId="14907" xr:uid="{7A0770F4-7E0F-4658-9F85-955DCC226A20}"/>
    <cellStyle name="Normal 23 12 2 2" xfId="22194" xr:uid="{8615D240-77FA-48E9-8F7D-AF90FE2E5F89}"/>
    <cellStyle name="Normal 23 12 2 2 2" xfId="27750" xr:uid="{B64BA2F5-59A6-40F5-A0A7-6260EE0B4AAA}"/>
    <cellStyle name="Normal 23 12 2 2 3" xfId="33244" xr:uid="{4D82FE25-40DC-4A68-8333-A2A482B2C09A}"/>
    <cellStyle name="Normal 23 12 2 2 4" xfId="38728" xr:uid="{36058EEF-46BC-4462-A305-522AF97FB210}"/>
    <cellStyle name="Normal 23 12 2 3" xfId="25021" xr:uid="{FA3382A1-5910-4A6A-862E-0DEB1EF617FA}"/>
    <cellStyle name="Normal 23 12 2 4" xfId="30515" xr:uid="{A82DAA69-81B4-4FEF-9363-3C6BFA42BA22}"/>
    <cellStyle name="Normal 23 12 2 5" xfId="35999" xr:uid="{5DD4E776-FCCD-42A2-A160-61C6EF3D9A94}"/>
    <cellStyle name="Normal 23 12 3" xfId="11856" xr:uid="{22B34E7C-8BD2-4185-A261-9C8E75F0BC4C}"/>
    <cellStyle name="Normal 23 12 4" xfId="17092" xr:uid="{E94AA6DA-E8AB-494A-9F0D-51BFCED80183}"/>
    <cellStyle name="Normal 23 12 5" xfId="19314" xr:uid="{ECAB343D-C7BD-4E74-8881-939393EAF247}"/>
    <cellStyle name="Normal 23 12 6" xfId="9594" xr:uid="{8F9938BF-3FDC-4128-8339-4634716431A7}"/>
    <cellStyle name="Normal 23 12 6 2" xfId="20915" xr:uid="{24E99B35-5C96-41A2-BA14-83BCBE1F4100}"/>
    <cellStyle name="Normal 23 12 6 2 2" xfId="26471" xr:uid="{F9B0D71D-2529-462F-A6BC-5895500AEC51}"/>
    <cellStyle name="Normal 23 12 6 2 3" xfId="31965" xr:uid="{8282D231-EB1B-46C9-8761-539BCE9070A4}"/>
    <cellStyle name="Normal 23 12 6 2 4" xfId="37449" xr:uid="{100A2AD8-B94B-4607-9BF9-576C11CE2AE2}"/>
    <cellStyle name="Normal 23 12 6 3" xfId="23742" xr:uid="{0733BD36-505C-42C3-8A30-6BC859E0E0AA}"/>
    <cellStyle name="Normal 23 12 6 4" xfId="29236" xr:uid="{E0171A5E-328D-4398-BD0A-83960D4751D4}"/>
    <cellStyle name="Normal 23 12 6 5" xfId="34720" xr:uid="{6F49FDAF-0940-47C0-BB03-2A6440A516FE}"/>
    <cellStyle name="Normal 23 13" xfId="6502" xr:uid="{24EF73F9-2700-4487-BC68-A342A4F6E822}"/>
    <cellStyle name="Normal 23 13 2" xfId="14908" xr:uid="{16F87022-84A5-477E-A978-6BAA82750AD7}"/>
    <cellStyle name="Normal 23 13 2 2" xfId="22195" xr:uid="{D5E23ABC-868C-4BBC-A9ED-8D2A70A34821}"/>
    <cellStyle name="Normal 23 13 2 2 2" xfId="27751" xr:uid="{A8E3D55D-E525-49BE-9135-589C0D0E88B0}"/>
    <cellStyle name="Normal 23 13 2 2 3" xfId="33245" xr:uid="{8277DF14-7BD4-48BD-87FF-84DCAC008D8E}"/>
    <cellStyle name="Normal 23 13 2 2 4" xfId="38729" xr:uid="{B7F1EAA2-D0CC-43F8-AD35-B7A4548AE88B}"/>
    <cellStyle name="Normal 23 13 2 3" xfId="25022" xr:uid="{7EF5AC0A-40C5-4A38-95CC-1DD3C5D9BA6A}"/>
    <cellStyle name="Normal 23 13 2 4" xfId="30516" xr:uid="{798A7727-2E26-4337-B80E-B11843CBF943}"/>
    <cellStyle name="Normal 23 13 2 5" xfId="36000" xr:uid="{915D992F-7BE4-4395-8BF6-4038AF8B51C5}"/>
    <cellStyle name="Normal 23 13 3" xfId="11857" xr:uid="{8DF5969A-CD18-498B-84C7-B7C1104A21A9}"/>
    <cellStyle name="Normal 23 13 4" xfId="17093" xr:uid="{F4B15811-5CAC-46FA-B906-126F2AFC6EE1}"/>
    <cellStyle name="Normal 23 13 5" xfId="19315" xr:uid="{6625CEED-DEE3-43BB-BBB9-350A676463C6}"/>
    <cellStyle name="Normal 23 13 6" xfId="9595" xr:uid="{8138DC18-D0CE-4ED5-88F0-A4C16803785C}"/>
    <cellStyle name="Normal 23 13 6 2" xfId="20916" xr:uid="{F61B74BF-42B0-4189-82F8-D40C0FED1D5A}"/>
    <cellStyle name="Normal 23 13 6 2 2" xfId="26472" xr:uid="{9E1F32AF-C179-4BA4-9A9B-355287B76A19}"/>
    <cellStyle name="Normal 23 13 6 2 3" xfId="31966" xr:uid="{255C34C2-FCEF-4D17-9BAA-0E21783B118C}"/>
    <cellStyle name="Normal 23 13 6 2 4" xfId="37450" xr:uid="{1D0B2B01-6141-43A8-BBB9-C26051862584}"/>
    <cellStyle name="Normal 23 13 6 3" xfId="23743" xr:uid="{DF5C7114-F3B4-4585-8E5F-443C8B920E2A}"/>
    <cellStyle name="Normal 23 13 6 4" xfId="29237" xr:uid="{D913131A-91B2-4544-9898-A2B7A11F5FAF}"/>
    <cellStyle name="Normal 23 13 6 5" xfId="34721" xr:uid="{252400A5-4F87-4620-83EB-04901461E8B3}"/>
    <cellStyle name="Normal 23 14" xfId="7446" xr:uid="{383D30EC-439A-4DAD-AA86-DDA12D26D171}"/>
    <cellStyle name="Normal 23 14 2" xfId="14909" xr:uid="{48E87915-1805-4B64-AAFC-D63F7EC3170A}"/>
    <cellStyle name="Normal 23 14 2 2" xfId="22196" xr:uid="{C53FBCC2-6A4D-47B1-B50A-B43077E16B0C}"/>
    <cellStyle name="Normal 23 14 2 2 2" xfId="27752" xr:uid="{D37FAB63-98CE-42FF-84C5-11FE364A13AE}"/>
    <cellStyle name="Normal 23 14 2 2 3" xfId="33246" xr:uid="{C5781395-16BA-4088-97A8-0FFC6152A085}"/>
    <cellStyle name="Normal 23 14 2 2 4" xfId="38730" xr:uid="{1D468C6C-2EDC-40DB-8C89-716A8FB20DCA}"/>
    <cellStyle name="Normal 23 14 2 3" xfId="25023" xr:uid="{633D9631-1F4F-4E8D-86D3-1F4FE33F7AB7}"/>
    <cellStyle name="Normal 23 14 2 4" xfId="30517" xr:uid="{ADE0C781-9993-4C4B-A69C-B5D4C0804315}"/>
    <cellStyle name="Normal 23 14 2 5" xfId="36001" xr:uid="{E64B89CF-A4FC-4D91-BD20-EBD0576FDFE7}"/>
    <cellStyle name="Normal 23 14 3" xfId="12708" xr:uid="{280C8385-9BC5-4251-862E-2156051B27C5}"/>
    <cellStyle name="Normal 23 14 4" xfId="9596" xr:uid="{E171EF50-E37E-4854-8544-3A14AB11A1C9}"/>
    <cellStyle name="Normal 23 14 4 2" xfId="20917" xr:uid="{4AEE936F-12F4-4E90-8590-1261D9606355}"/>
    <cellStyle name="Normal 23 14 4 2 2" xfId="26473" xr:uid="{6AA11EDD-2359-4A7C-B440-F6328FDB8A45}"/>
    <cellStyle name="Normal 23 14 4 2 3" xfId="31967" xr:uid="{B97AC29D-495F-4950-AA90-CE622A71F458}"/>
    <cellStyle name="Normal 23 14 4 2 4" xfId="37451" xr:uid="{BD152906-9240-4E05-B1E7-4FDA521EA87E}"/>
    <cellStyle name="Normal 23 14 4 3" xfId="23744" xr:uid="{C140AECF-A992-4C0C-93F4-5C00C8A50683}"/>
    <cellStyle name="Normal 23 14 4 4" xfId="29238" xr:uid="{C4CC0DD8-25EA-43DE-94A3-B39A2DBEBA26}"/>
    <cellStyle name="Normal 23 14 4 5" xfId="34722" xr:uid="{A1090271-EFE8-4EFF-84FA-AFB2CFC43469}"/>
    <cellStyle name="Normal 23 15" xfId="9597" xr:uid="{BA6BC387-5211-458D-AA23-7334B4E50442}"/>
    <cellStyle name="Normal 23 15 2" xfId="20918" xr:uid="{2679CAD8-6D5C-458C-BB2E-472490F248FF}"/>
    <cellStyle name="Normal 23 15 2 2" xfId="26474" xr:uid="{EA53703E-A1BE-4C02-965D-64AAFAB94451}"/>
    <cellStyle name="Normal 23 15 2 3" xfId="31968" xr:uid="{DC639DEE-AD91-4C67-886A-E934CCBB84B9}"/>
    <cellStyle name="Normal 23 15 2 4" xfId="37452" xr:uid="{224F731C-E02D-42F0-8D3B-7FA5628E52AC}"/>
    <cellStyle name="Normal 23 15 3" xfId="23745" xr:uid="{70CACFA9-DEB5-43EF-86F6-5B5FF172C0D5}"/>
    <cellStyle name="Normal 23 15 4" xfId="29239" xr:uid="{E2D474E2-AACB-4ABA-B0A6-7DAEE878F661}"/>
    <cellStyle name="Normal 23 15 5" xfId="34723" xr:uid="{D84C180D-3227-4802-B1AE-3D6437BEB454}"/>
    <cellStyle name="Normal 23 16" xfId="14904" xr:uid="{ACF747E0-2EB2-4E53-B781-BB412F4D5430}"/>
    <cellStyle name="Normal 23 16 2" xfId="22191" xr:uid="{2CC7E7F8-FEA4-4B84-9E7B-09B83CC469FE}"/>
    <cellStyle name="Normal 23 16 2 2" xfId="27747" xr:uid="{B728F029-C8F4-4F19-83F0-858715BCA4C3}"/>
    <cellStyle name="Normal 23 16 2 3" xfId="33241" xr:uid="{0E14C190-8175-431D-B220-AAF71A6279D7}"/>
    <cellStyle name="Normal 23 16 2 4" xfId="38725" xr:uid="{31AA7320-1C11-4451-BDBD-43DCCDFFDC55}"/>
    <cellStyle name="Normal 23 16 3" xfId="25018" xr:uid="{EBCFCEFA-52BA-4982-85C4-DB383B8958BF}"/>
    <cellStyle name="Normal 23 16 4" xfId="30512" xr:uid="{96D359E9-FD0B-47BC-8F3F-DF2CE0069354}"/>
    <cellStyle name="Normal 23 16 5" xfId="35996" xr:uid="{95E98889-5FF2-491B-A761-FF220105D7A1}"/>
    <cellStyle name="Normal 23 17" xfId="11853" xr:uid="{0A596D78-354C-47EB-85E4-9C3D570AF0F6}"/>
    <cellStyle name="Normal 23 18" xfId="17089" xr:uid="{E155B944-993A-4304-A740-693C2ADD3A4A}"/>
    <cellStyle name="Normal 23 19" xfId="19311" xr:uid="{54449F35-109F-4C36-9DB0-73B73CD88960}"/>
    <cellStyle name="Normal 23 2" xfId="6503" xr:uid="{3A1A04DE-8B67-41FF-BD11-756E053F2EEF}"/>
    <cellStyle name="Normal 23 2 2" xfId="14910" xr:uid="{A5D32CC8-BEF1-4C17-85A1-67BC3BCCC4FD}"/>
    <cellStyle name="Normal 23 2 2 2" xfId="22197" xr:uid="{E783F6FD-E3FA-436D-BAED-672FE9214C47}"/>
    <cellStyle name="Normal 23 2 2 2 2" xfId="27753" xr:uid="{B062360D-517B-46B9-AE84-54E3EB7952B9}"/>
    <cellStyle name="Normal 23 2 2 2 3" xfId="33247" xr:uid="{6DF1689F-E464-4C0C-8F89-6893CF3C912D}"/>
    <cellStyle name="Normal 23 2 2 2 4" xfId="38731" xr:uid="{5B0E7202-0A0D-483A-840E-D0693687FE77}"/>
    <cellStyle name="Normal 23 2 2 3" xfId="25024" xr:uid="{B72E8CB9-DD9F-4FA1-BEB8-E8FD952F284C}"/>
    <cellStyle name="Normal 23 2 2 4" xfId="30518" xr:uid="{079F4B02-0B49-48EB-AE74-78B8A318E41E}"/>
    <cellStyle name="Normal 23 2 2 5" xfId="36002" xr:uid="{E8D74A61-EE5E-4F3E-9E97-C50A0450B006}"/>
    <cellStyle name="Normal 23 2 3" xfId="11858" xr:uid="{D7832DF6-5D85-45CC-B684-61B7F6E0B1C1}"/>
    <cellStyle name="Normal 23 2 4" xfId="17094" xr:uid="{BD38ED96-4652-4269-BE83-8C25699BA114}"/>
    <cellStyle name="Normal 23 2 5" xfId="19316" xr:uid="{A1ABEFB7-D9B2-4A57-89F1-0EB7E49B67EC}"/>
    <cellStyle name="Normal 23 2 6" xfId="9598" xr:uid="{74F5ADDE-599A-4F2F-BA80-B01DBBC91CDD}"/>
    <cellStyle name="Normal 23 2 6 2" xfId="20919" xr:uid="{3F97029B-1350-4D00-99D9-309C3C630859}"/>
    <cellStyle name="Normal 23 2 6 2 2" xfId="26475" xr:uid="{EE1E55B3-6E4B-47C3-8240-F0CA31A58978}"/>
    <cellStyle name="Normal 23 2 6 2 3" xfId="31969" xr:uid="{7CB895B7-396A-4A04-BCAB-D699FDDC1EDA}"/>
    <cellStyle name="Normal 23 2 6 2 4" xfId="37453" xr:uid="{40DFED19-419D-4F7F-B4CE-FB2C4632E450}"/>
    <cellStyle name="Normal 23 2 6 3" xfId="23746" xr:uid="{AEBBCF91-3F30-42CC-828B-CBEDE8B6F29F}"/>
    <cellStyle name="Normal 23 2 6 4" xfId="29240" xr:uid="{B8F9377B-8BB5-4C05-91EE-1C6EC1BCE47C}"/>
    <cellStyle name="Normal 23 2 6 5" xfId="34724" xr:uid="{FF4BB496-9D53-487A-BD54-158FE2AD4729}"/>
    <cellStyle name="Normal 23 20" xfId="9591" xr:uid="{BBEB34B0-C7F8-4025-B773-35AC3B619C74}"/>
    <cellStyle name="Normal 23 20 2" xfId="20912" xr:uid="{C15020FC-7494-45F2-ADB0-5423D2C70EE7}"/>
    <cellStyle name="Normal 23 20 2 2" xfId="26468" xr:uid="{4BAE3A1C-0B5C-4DCF-AA26-2B82FCA927AE}"/>
    <cellStyle name="Normal 23 20 2 3" xfId="31962" xr:uid="{03C78C84-E83F-403E-B1FA-D453DB9B25CF}"/>
    <cellStyle name="Normal 23 20 2 4" xfId="37446" xr:uid="{BBCE126D-4C6A-44DB-A452-574F0343B56E}"/>
    <cellStyle name="Normal 23 20 3" xfId="23739" xr:uid="{3E9544B8-69B8-4BD2-BB96-225D34743346}"/>
    <cellStyle name="Normal 23 20 4" xfId="29233" xr:uid="{12C13BE8-F271-48BA-8F6B-DE39729DE98C}"/>
    <cellStyle name="Normal 23 20 5" xfId="34717" xr:uid="{221BE35B-907F-4278-BCC0-1CE38D2BD059}"/>
    <cellStyle name="Normal 23 3" xfId="6504" xr:uid="{A13B7F5D-35CA-49C2-84C9-20A899735C54}"/>
    <cellStyle name="Normal 23 3 2" xfId="14911" xr:uid="{5D2283A9-A48B-496B-A939-E9EB15638673}"/>
    <cellStyle name="Normal 23 3 2 2" xfId="22198" xr:uid="{8D3B1BE2-0518-4BC2-A062-A946AA590C94}"/>
    <cellStyle name="Normal 23 3 2 2 2" xfId="27754" xr:uid="{D8FB859A-66E7-4B45-ADB8-F4C9155ACAED}"/>
    <cellStyle name="Normal 23 3 2 2 3" xfId="33248" xr:uid="{21565DA9-E8CB-4E97-AE99-049B50FDB8D5}"/>
    <cellStyle name="Normal 23 3 2 2 4" xfId="38732" xr:uid="{8A79A5A5-C205-462C-8CEB-43EC317D2ECC}"/>
    <cellStyle name="Normal 23 3 2 3" xfId="25025" xr:uid="{B39A4CD8-AD84-4FFE-8072-29402446A6C2}"/>
    <cellStyle name="Normal 23 3 2 4" xfId="30519" xr:uid="{07293802-7C18-4181-AB75-A1A7CDFF6A78}"/>
    <cellStyle name="Normal 23 3 2 5" xfId="36003" xr:uid="{0FBF7B3F-6FEF-4485-B759-CC385D803F4D}"/>
    <cellStyle name="Normal 23 3 3" xfId="11859" xr:uid="{1BA17506-3A0E-4224-92D3-EFDE3B8B46BD}"/>
    <cellStyle name="Normal 23 3 4" xfId="17095" xr:uid="{2FB56DBB-1BD5-4607-9082-A26AC4EEC579}"/>
    <cellStyle name="Normal 23 3 5" xfId="19317" xr:uid="{95124E47-1326-46D2-909D-A3FFC773E058}"/>
    <cellStyle name="Normal 23 3 6" xfId="9599" xr:uid="{BC51BD19-85E1-4DAC-8A25-E0E8CAAC99DA}"/>
    <cellStyle name="Normal 23 3 6 2" xfId="20920" xr:uid="{B46E6653-D4BD-4970-AB2B-4943F486C3EB}"/>
    <cellStyle name="Normal 23 3 6 2 2" xfId="26476" xr:uid="{EACA1F5D-22A5-4954-904F-6817061170CA}"/>
    <cellStyle name="Normal 23 3 6 2 3" xfId="31970" xr:uid="{03764710-A843-4211-97F1-D21D8382357D}"/>
    <cellStyle name="Normal 23 3 6 2 4" xfId="37454" xr:uid="{787E0552-00AA-44E0-AC81-D46763FB7F22}"/>
    <cellStyle name="Normal 23 3 6 3" xfId="23747" xr:uid="{5954D1DD-7494-4AAF-AA4F-EDE9E838B6D3}"/>
    <cellStyle name="Normal 23 3 6 4" xfId="29241" xr:uid="{854A42DF-C106-4667-B760-1F46FC95C9CA}"/>
    <cellStyle name="Normal 23 3 6 5" xfId="34725" xr:uid="{3529B278-6B16-4EBE-9278-42D26F72E9ED}"/>
    <cellStyle name="Normal 23 4" xfId="6505" xr:uid="{6F4699C4-4921-4980-8F93-7E186BF26654}"/>
    <cellStyle name="Normal 23 4 2" xfId="14912" xr:uid="{766B758D-E509-4415-8BEB-79F6945B4DDA}"/>
    <cellStyle name="Normal 23 4 2 2" xfId="22199" xr:uid="{28D2AAE6-924F-4011-B881-3668603D13EF}"/>
    <cellStyle name="Normal 23 4 2 2 2" xfId="27755" xr:uid="{F6A52E33-7343-446C-9FA1-6B5FFA0776A2}"/>
    <cellStyle name="Normal 23 4 2 2 3" xfId="33249" xr:uid="{2CDE6CEF-B696-46CB-92BC-D7F75806B731}"/>
    <cellStyle name="Normal 23 4 2 2 4" xfId="38733" xr:uid="{14056732-CD24-47A8-89A8-4CC51CEE4E3A}"/>
    <cellStyle name="Normal 23 4 2 3" xfId="25026" xr:uid="{30827CF6-4A1D-43FE-A284-795384110E3E}"/>
    <cellStyle name="Normal 23 4 2 4" xfId="30520" xr:uid="{17F3565B-7DA0-49AB-9220-762F5137820E}"/>
    <cellStyle name="Normal 23 4 2 5" xfId="36004" xr:uid="{6F917758-0580-4F9F-A2DF-DFAA5ED6CE1A}"/>
    <cellStyle name="Normal 23 4 3" xfId="11860" xr:uid="{237F4E1E-D052-47A0-961B-9CF6A8EF691B}"/>
    <cellStyle name="Normal 23 4 4" xfId="17096" xr:uid="{63D4F19B-7742-40DF-9DBC-318D4BD4E645}"/>
    <cellStyle name="Normal 23 4 5" xfId="19318" xr:uid="{1C25B6EE-A404-4636-A076-23966FECACB7}"/>
    <cellStyle name="Normal 23 4 6" xfId="9600" xr:uid="{1E8FE95E-C867-4B91-918D-531FC46745D0}"/>
    <cellStyle name="Normal 23 4 6 2" xfId="20921" xr:uid="{0AE8D379-9929-465D-9263-CE189FD90DDF}"/>
    <cellStyle name="Normal 23 4 6 2 2" xfId="26477" xr:uid="{199972BD-3EBD-40D0-80E9-F771EDC3A5F4}"/>
    <cellStyle name="Normal 23 4 6 2 3" xfId="31971" xr:uid="{BDE89517-6629-479A-B540-09F9E3791E3E}"/>
    <cellStyle name="Normal 23 4 6 2 4" xfId="37455" xr:uid="{C8C77158-8B39-41EA-BE60-AD2AC66FBF65}"/>
    <cellStyle name="Normal 23 4 6 3" xfId="23748" xr:uid="{97AD3AEB-FA34-4A7B-A10E-EF95EC516608}"/>
    <cellStyle name="Normal 23 4 6 4" xfId="29242" xr:uid="{0729ADDF-9B39-44ED-BCD1-EC12C9C04FC1}"/>
    <cellStyle name="Normal 23 4 6 5" xfId="34726" xr:uid="{F585A7FB-211E-40E1-8678-5E96FF081368}"/>
    <cellStyle name="Normal 23 5" xfId="6506" xr:uid="{6131713A-C4A1-41E4-A627-F7FDFA59C5A5}"/>
    <cellStyle name="Normal 23 5 2" xfId="14913" xr:uid="{2630C2C8-5F95-47C0-B15A-E055F9B0C82A}"/>
    <cellStyle name="Normal 23 5 2 2" xfId="22200" xr:uid="{C14A8215-77D0-43EF-ACA6-32986AD0AAD9}"/>
    <cellStyle name="Normal 23 5 2 2 2" xfId="27756" xr:uid="{FEEDBB1A-4D7B-4C28-8150-38127E2C8166}"/>
    <cellStyle name="Normal 23 5 2 2 3" xfId="33250" xr:uid="{FC25015F-3579-4AB8-9EBF-E0DAF4FE5DFA}"/>
    <cellStyle name="Normal 23 5 2 2 4" xfId="38734" xr:uid="{9EB90BDB-3014-4B1E-80B7-C8FF525AF734}"/>
    <cellStyle name="Normal 23 5 2 3" xfId="25027" xr:uid="{F43F46BC-BB30-455D-AEAD-4268E173F118}"/>
    <cellStyle name="Normal 23 5 2 4" xfId="30521" xr:uid="{6D84C726-8813-4058-89B5-B19EEB99C2CA}"/>
    <cellStyle name="Normal 23 5 2 5" xfId="36005" xr:uid="{9D73CADB-0D76-44CE-B12F-CA1703C53941}"/>
    <cellStyle name="Normal 23 5 3" xfId="11861" xr:uid="{90FBA6DD-5C91-474F-8C6C-E5914476C1B1}"/>
    <cellStyle name="Normal 23 5 4" xfId="17097" xr:uid="{C994D261-76BA-44B8-B21D-241F1CABB674}"/>
    <cellStyle name="Normal 23 5 5" xfId="19319" xr:uid="{FAC96F16-7D9E-46BA-9019-A18B4421FD3C}"/>
    <cellStyle name="Normal 23 5 6" xfId="9601" xr:uid="{1D3B17A4-DA86-4761-BB33-B98A246C1632}"/>
    <cellStyle name="Normal 23 5 6 2" xfId="20922" xr:uid="{F0B8087D-83D2-4881-9944-FB32C369EE1B}"/>
    <cellStyle name="Normal 23 5 6 2 2" xfId="26478" xr:uid="{D2782A89-B81E-43B0-99B2-FCEA48CAEECB}"/>
    <cellStyle name="Normal 23 5 6 2 3" xfId="31972" xr:uid="{ED6D53E9-7314-462E-8E77-19B3493870C1}"/>
    <cellStyle name="Normal 23 5 6 2 4" xfId="37456" xr:uid="{8C5C67C2-600E-4E8A-93E4-46FD28AAD5E0}"/>
    <cellStyle name="Normal 23 5 6 3" xfId="23749" xr:uid="{5168E0EC-8147-4B33-9FF2-BDB84DCC9213}"/>
    <cellStyle name="Normal 23 5 6 4" xfId="29243" xr:uid="{9FC56BCC-C114-49E3-B9F4-58053B2F203F}"/>
    <cellStyle name="Normal 23 5 6 5" xfId="34727" xr:uid="{6E9BD375-B7D8-44EE-9ED2-86969D02BF52}"/>
    <cellStyle name="Normal 23 6" xfId="6507" xr:uid="{47570BBD-2671-495D-B324-AAC706F23020}"/>
    <cellStyle name="Normal 23 6 2" xfId="14914" xr:uid="{6C8ACA30-2051-430A-BE0A-F9E4CEA8EAE6}"/>
    <cellStyle name="Normal 23 6 2 2" xfId="22201" xr:uid="{D912D02C-4999-4AAE-B927-3A8EAAA908AD}"/>
    <cellStyle name="Normal 23 6 2 2 2" xfId="27757" xr:uid="{CEED2582-5CC6-4FBD-B588-5BDB24BE5EF4}"/>
    <cellStyle name="Normal 23 6 2 2 3" xfId="33251" xr:uid="{03743618-378D-4F7D-81DB-E4EADC2F2CC9}"/>
    <cellStyle name="Normal 23 6 2 2 4" xfId="38735" xr:uid="{4CACE1AF-B69E-4713-9388-E8A956F7CE10}"/>
    <cellStyle name="Normal 23 6 2 3" xfId="25028" xr:uid="{DE6AC495-AECE-4934-AD1F-8BE3EF0CB5F5}"/>
    <cellStyle name="Normal 23 6 2 4" xfId="30522" xr:uid="{3AF0111B-E02E-45D6-AE2E-203F77691FB7}"/>
    <cellStyle name="Normal 23 6 2 5" xfId="36006" xr:uid="{AFFC51FE-36EA-4D53-82F7-50B55C41779E}"/>
    <cellStyle name="Normal 23 6 3" xfId="11862" xr:uid="{8C51C7E3-76F9-45CE-888D-A0697ECF533F}"/>
    <cellStyle name="Normal 23 6 4" xfId="17098" xr:uid="{747BC638-0140-4B12-A6F1-47D6C33B1940}"/>
    <cellStyle name="Normal 23 6 5" xfId="19320" xr:uid="{7CD3DD07-23BA-479B-BF47-C994955F04A2}"/>
    <cellStyle name="Normal 23 6 6" xfId="9602" xr:uid="{71E14317-6A77-4212-AB59-A99BBFC0E658}"/>
    <cellStyle name="Normal 23 6 6 2" xfId="20923" xr:uid="{39BC5722-A7DB-4EF3-B892-844FEDF4AE94}"/>
    <cellStyle name="Normal 23 6 6 2 2" xfId="26479" xr:uid="{62F7E60E-2710-4328-A161-7BC4B152D3CF}"/>
    <cellStyle name="Normal 23 6 6 2 3" xfId="31973" xr:uid="{54C4D145-45D9-46B5-8324-B7BD5FE3E9C5}"/>
    <cellStyle name="Normal 23 6 6 2 4" xfId="37457" xr:uid="{88FFC792-6769-45A5-8A69-E1588A592A2B}"/>
    <cellStyle name="Normal 23 6 6 3" xfId="23750" xr:uid="{3A4A84B9-2C56-4FD1-ACAA-6ED89B5E05E3}"/>
    <cellStyle name="Normal 23 6 6 4" xfId="29244" xr:uid="{01B201B8-629F-4A2F-B103-11859AEF52E0}"/>
    <cellStyle name="Normal 23 6 6 5" xfId="34728" xr:uid="{5A073740-E95A-4F93-987F-1CE709D34C0C}"/>
    <cellStyle name="Normal 23 7" xfId="6508" xr:uid="{1BF40B58-CCCA-4AC0-99C3-9E99AE221CB4}"/>
    <cellStyle name="Normal 23 7 2" xfId="14915" xr:uid="{3FF93D03-A7C3-445A-BCE8-2ED1877462B1}"/>
    <cellStyle name="Normal 23 7 2 2" xfId="22202" xr:uid="{E577571E-2867-4328-90BC-693DBCA218FF}"/>
    <cellStyle name="Normal 23 7 2 2 2" xfId="27758" xr:uid="{C5904F90-06C6-49E2-A071-5F639CB12FBE}"/>
    <cellStyle name="Normal 23 7 2 2 3" xfId="33252" xr:uid="{62A5B891-6113-4056-83B4-9D000E1D09DC}"/>
    <cellStyle name="Normal 23 7 2 2 4" xfId="38736" xr:uid="{DDF9939C-DFBC-431C-8F31-E40AA012E70B}"/>
    <cellStyle name="Normal 23 7 2 3" xfId="25029" xr:uid="{44AF457B-7387-498C-BD67-3179F3897277}"/>
    <cellStyle name="Normal 23 7 2 4" xfId="30523" xr:uid="{FCDD69EC-91FF-4AEF-B7CC-0901CD64F632}"/>
    <cellStyle name="Normal 23 7 2 5" xfId="36007" xr:uid="{84674F40-68BA-4CC0-867D-C7BBA9483587}"/>
    <cellStyle name="Normal 23 7 3" xfId="11863" xr:uid="{BA0D97A6-5032-4F2A-8678-5AB6FE6850B6}"/>
    <cellStyle name="Normal 23 7 4" xfId="17099" xr:uid="{8459A10D-6B11-4E75-A602-346278D532F6}"/>
    <cellStyle name="Normal 23 7 5" xfId="19321" xr:uid="{20A20980-5986-4AD3-AFD7-46135D7EE131}"/>
    <cellStyle name="Normal 23 7 6" xfId="9603" xr:uid="{72E8863F-E374-40E6-A8D3-4D600732DAE6}"/>
    <cellStyle name="Normal 23 7 6 2" xfId="20924" xr:uid="{099E6152-6D2B-41A3-B129-40B8F72DD5A7}"/>
    <cellStyle name="Normal 23 7 6 2 2" xfId="26480" xr:uid="{2EE88701-9854-4BE0-9513-123A6705E7A1}"/>
    <cellStyle name="Normal 23 7 6 2 3" xfId="31974" xr:uid="{45C8672F-01D9-4BEB-A81A-43C182B609A7}"/>
    <cellStyle name="Normal 23 7 6 2 4" xfId="37458" xr:uid="{01B92817-FC00-43A0-8457-1F5748D70EED}"/>
    <cellStyle name="Normal 23 7 6 3" xfId="23751" xr:uid="{4AEB739E-9988-4C5F-A674-7A5E8726FE35}"/>
    <cellStyle name="Normal 23 7 6 4" xfId="29245" xr:uid="{29F8BEEC-D75D-4831-B336-0DACE247792A}"/>
    <cellStyle name="Normal 23 7 6 5" xfId="34729" xr:uid="{5B262E61-2A03-4648-A494-345CCDDF1B98}"/>
    <cellStyle name="Normal 23 8" xfId="6509" xr:uid="{D26653B6-1D32-4CBF-924F-D38E75A4DFCD}"/>
    <cellStyle name="Normal 23 8 2" xfId="14916" xr:uid="{0F4F95DB-D4D0-460D-85F6-37C96B8E707F}"/>
    <cellStyle name="Normal 23 8 2 2" xfId="22203" xr:uid="{6A33CF99-A60E-4F0B-89E1-3E5F8E2F7332}"/>
    <cellStyle name="Normal 23 8 2 2 2" xfId="27759" xr:uid="{4FB3731D-FBA7-4770-A8B3-1CD1D47432D2}"/>
    <cellStyle name="Normal 23 8 2 2 3" xfId="33253" xr:uid="{8C4C9BEF-7F6C-45BE-9C51-C98070D4430C}"/>
    <cellStyle name="Normal 23 8 2 2 4" xfId="38737" xr:uid="{3E1186E7-717C-45D9-9B1A-38B43965BD48}"/>
    <cellStyle name="Normal 23 8 2 3" xfId="25030" xr:uid="{9E9E14E4-AD87-4E54-9949-C0596932A320}"/>
    <cellStyle name="Normal 23 8 2 4" xfId="30524" xr:uid="{5B6FCF36-CF6F-45B9-897F-8D4B63A56650}"/>
    <cellStyle name="Normal 23 8 2 5" xfId="36008" xr:uid="{65EEA9AF-DA0E-4FCE-ACAF-91991B795C74}"/>
    <cellStyle name="Normal 23 8 3" xfId="11864" xr:uid="{B97AA1AA-7A5E-4029-B8AA-D052BF0ED47C}"/>
    <cellStyle name="Normal 23 8 4" xfId="17100" xr:uid="{17181A11-A1F0-469B-B74F-4E3778EF785D}"/>
    <cellStyle name="Normal 23 8 5" xfId="19322" xr:uid="{80B84F2E-F1B1-462E-8FB9-0FA1D75D21E0}"/>
    <cellStyle name="Normal 23 8 6" xfId="9604" xr:uid="{02331296-12A0-4B81-962F-687A6742399B}"/>
    <cellStyle name="Normal 23 8 6 2" xfId="20925" xr:uid="{C370A05C-98F5-4CCC-8DD1-5BE5BC941DD4}"/>
    <cellStyle name="Normal 23 8 6 2 2" xfId="26481" xr:uid="{A67C5BF4-639A-4EA0-862F-1051BDBCF1B0}"/>
    <cellStyle name="Normal 23 8 6 2 3" xfId="31975" xr:uid="{2AAAB5E1-9D2A-4889-9BAB-36ECD51E1B9B}"/>
    <cellStyle name="Normal 23 8 6 2 4" xfId="37459" xr:uid="{2D136786-C006-4032-80E3-1B599E0B28B5}"/>
    <cellStyle name="Normal 23 8 6 3" xfId="23752" xr:uid="{11A6879C-4A4B-47E1-814B-C9798C701CBF}"/>
    <cellStyle name="Normal 23 8 6 4" xfId="29246" xr:uid="{F89E89B1-8D9C-43FA-B165-84AF83CA9F92}"/>
    <cellStyle name="Normal 23 8 6 5" xfId="34730" xr:uid="{CC32F06F-5309-4CCA-B8B8-9CCAC322B93A}"/>
    <cellStyle name="Normal 23 9" xfId="6510" xr:uid="{9E2061E8-2719-4691-82B2-3DA13B3A1C4A}"/>
    <cellStyle name="Normal 23 9 2" xfId="14917" xr:uid="{D630C916-7E49-4292-9481-F61AB636E1AE}"/>
    <cellStyle name="Normal 23 9 2 2" xfId="22204" xr:uid="{6E7E643B-077A-412F-AD9E-F7359336BB89}"/>
    <cellStyle name="Normal 23 9 2 2 2" xfId="27760" xr:uid="{0E3E4EFE-9031-47A4-801F-D7E914BB0FA9}"/>
    <cellStyle name="Normal 23 9 2 2 3" xfId="33254" xr:uid="{94DA5F3C-288F-45F4-8735-5D79720E353A}"/>
    <cellStyle name="Normal 23 9 2 2 4" xfId="38738" xr:uid="{D8C70C22-0851-48AF-A19E-5ACCD48808F0}"/>
    <cellStyle name="Normal 23 9 2 3" xfId="25031" xr:uid="{864D83E3-0E0A-4C38-A07D-6E8601D655DB}"/>
    <cellStyle name="Normal 23 9 2 4" xfId="30525" xr:uid="{C2F8D8CF-8EA4-45C3-9F7B-AA6D72EDC25F}"/>
    <cellStyle name="Normal 23 9 2 5" xfId="36009" xr:uid="{B4C97FCE-5F3C-4AEC-9015-DA653DE181B8}"/>
    <cellStyle name="Normal 23 9 3" xfId="11865" xr:uid="{99489B4F-1F3B-4061-84F7-CEF2A9FD9ED7}"/>
    <cellStyle name="Normal 23 9 4" xfId="17101" xr:uid="{72EDAF5F-1F1B-4454-A26B-C9EB74F4CF87}"/>
    <cellStyle name="Normal 23 9 5" xfId="19323" xr:uid="{EEEDE6C1-31A6-4CA9-8D87-9C0D6B2209CB}"/>
    <cellStyle name="Normal 23 9 6" xfId="9605" xr:uid="{BAA0CAD2-C817-4BE8-97CF-212AF0446E3A}"/>
    <cellStyle name="Normal 23 9 6 2" xfId="20926" xr:uid="{0985B4F6-4A86-44E8-875E-123D3AC2F922}"/>
    <cellStyle name="Normal 23 9 6 2 2" xfId="26482" xr:uid="{58B7C009-E6E3-4395-A182-A50B2AFAF4CC}"/>
    <cellStyle name="Normal 23 9 6 2 3" xfId="31976" xr:uid="{093CCACB-FEBB-471A-ADB1-26FDB51E2984}"/>
    <cellStyle name="Normal 23 9 6 2 4" xfId="37460" xr:uid="{ACD247D2-52C6-45AD-9014-1045EA875C9D}"/>
    <cellStyle name="Normal 23 9 6 3" xfId="23753" xr:uid="{586734E9-714A-4DC0-A7A6-A8BBA024BEAA}"/>
    <cellStyle name="Normal 23 9 6 4" xfId="29247" xr:uid="{675C8CB8-C2B9-4F80-AF17-6F7D99248054}"/>
    <cellStyle name="Normal 23 9 6 5" xfId="34731" xr:uid="{6534E42B-2557-4F21-9C0A-652E8C729048}"/>
    <cellStyle name="Normal 230" xfId="39692" xr:uid="{46995207-22B6-4041-8DF4-8E684C192BFC}"/>
    <cellStyle name="Normal 231" xfId="39693" xr:uid="{8581EBCA-1E0C-493E-8796-ADA4A1F1D10B}"/>
    <cellStyle name="Normal 232" xfId="39694" xr:uid="{EBDCF420-8CA8-4432-9639-C7422461D490}"/>
    <cellStyle name="Normal 233" xfId="39695" xr:uid="{9612DE67-0E1E-46C5-A6EE-DF4195731C09}"/>
    <cellStyle name="Normal 234" xfId="39696" xr:uid="{990ADE84-B098-4E85-B07C-7955BFEF614A}"/>
    <cellStyle name="Normal 235" xfId="39697" xr:uid="{E6E21036-298E-4680-A001-491C78D92168}"/>
    <cellStyle name="Normal 236" xfId="39698" xr:uid="{DC0B7326-BE52-47A6-9752-5DBC766EE80A}"/>
    <cellStyle name="Normal 237" xfId="39699" xr:uid="{5B15CA30-D751-49BF-BF4F-FA5279EFD693}"/>
    <cellStyle name="Normal 238" xfId="39700" xr:uid="{73B16B62-DBD1-430B-AC87-175B5F0ABB3E}"/>
    <cellStyle name="Normal 239" xfId="39701" xr:uid="{E885A6B1-A279-4214-BD25-9C5659A1F8E3}"/>
    <cellStyle name="Normal 24" xfId="6511" xr:uid="{7AB736C8-905F-4CA1-AAC3-770598248576}"/>
    <cellStyle name="Normal 24 10" xfId="6512" xr:uid="{66B41FD1-2C47-4C92-AA5D-4778036BCF0F}"/>
    <cellStyle name="Normal 24 10 2" xfId="14919" xr:uid="{8B0D30D8-E626-4549-82EB-C68C60B6B2EA}"/>
    <cellStyle name="Normal 24 10 2 2" xfId="22206" xr:uid="{050020D7-9230-4BB3-9C20-59682F8AFE80}"/>
    <cellStyle name="Normal 24 10 2 2 2" xfId="27762" xr:uid="{0508A38A-B8B2-44DA-9B6A-D39DE42996F9}"/>
    <cellStyle name="Normal 24 10 2 2 3" xfId="33256" xr:uid="{FD2F5029-2025-41FB-A4B6-51217A549DB4}"/>
    <cellStyle name="Normal 24 10 2 2 4" xfId="38740" xr:uid="{C1D16A52-CF8F-499A-BB50-2526524DBB24}"/>
    <cellStyle name="Normal 24 10 2 3" xfId="25033" xr:uid="{133D5CE8-FD95-487C-B249-F94B80F48511}"/>
    <cellStyle name="Normal 24 10 2 4" xfId="30527" xr:uid="{3CFA9334-74D3-4134-8644-8EB5027ABBA9}"/>
    <cellStyle name="Normal 24 10 2 5" xfId="36011" xr:uid="{583BB5FC-E2D7-4B72-A1E5-E96469EA549E}"/>
    <cellStyle name="Normal 24 10 3" xfId="11867" xr:uid="{B024A034-AF02-44D9-8967-875AD7473A12}"/>
    <cellStyle name="Normal 24 10 4" xfId="17103" xr:uid="{A48A802B-FC92-4703-B71B-4CA37947232E}"/>
    <cellStyle name="Normal 24 10 5" xfId="19325" xr:uid="{3632A396-8B51-4977-A676-926303507EF0}"/>
    <cellStyle name="Normal 24 10 6" xfId="9607" xr:uid="{953CEA2F-1EA4-449D-A701-69F0AB605829}"/>
    <cellStyle name="Normal 24 10 6 2" xfId="20928" xr:uid="{C63273C4-B57C-49A8-AF86-C5E17A024D36}"/>
    <cellStyle name="Normal 24 10 6 2 2" xfId="26484" xr:uid="{87D5CAD7-2563-435B-8C8B-A8EA3758E9EE}"/>
    <cellStyle name="Normal 24 10 6 2 3" xfId="31978" xr:uid="{44093CF2-2E1E-4169-B170-E0DC73E748DB}"/>
    <cellStyle name="Normal 24 10 6 2 4" xfId="37462" xr:uid="{20FDCD07-7AAE-42B8-9382-54A1E3EE63D2}"/>
    <cellStyle name="Normal 24 10 6 3" xfId="23755" xr:uid="{E6DB2A84-EEF3-42D1-9259-4C06DEDB443B}"/>
    <cellStyle name="Normal 24 10 6 4" xfId="29249" xr:uid="{4CDB4D19-774A-493B-A881-652669819581}"/>
    <cellStyle name="Normal 24 10 6 5" xfId="34733" xr:uid="{840E45CA-8133-4575-A16F-69F7A8FCE809}"/>
    <cellStyle name="Normal 24 11" xfId="6513" xr:uid="{195954A4-2D6E-47D5-B9A1-CA69C27D8A13}"/>
    <cellStyle name="Normal 24 11 2" xfId="14920" xr:uid="{E221B8CD-022F-4F33-9125-A0D8D4F9C992}"/>
    <cellStyle name="Normal 24 11 2 2" xfId="22207" xr:uid="{9B23DE37-0DD4-4228-8006-86B6375BFFA2}"/>
    <cellStyle name="Normal 24 11 2 2 2" xfId="27763" xr:uid="{ED37F616-8263-4DBA-BEF6-D3B63C74A805}"/>
    <cellStyle name="Normal 24 11 2 2 3" xfId="33257" xr:uid="{A49D34EA-3261-4100-A479-474F05647443}"/>
    <cellStyle name="Normal 24 11 2 2 4" xfId="38741" xr:uid="{3F7786E6-AEE9-4E42-BA94-13B8D2E8EFCA}"/>
    <cellStyle name="Normal 24 11 2 3" xfId="25034" xr:uid="{5133AC87-92FE-4314-B2B9-9C15933552EC}"/>
    <cellStyle name="Normal 24 11 2 4" xfId="30528" xr:uid="{DCFFB47B-7AF5-42BC-9C9E-2E3AEB9F50BE}"/>
    <cellStyle name="Normal 24 11 2 5" xfId="36012" xr:uid="{AB167498-124D-4993-BC17-7D32D533E21F}"/>
    <cellStyle name="Normal 24 11 3" xfId="11868" xr:uid="{E54D0E55-0305-4F0A-9E03-80EAD81D991D}"/>
    <cellStyle name="Normal 24 11 4" xfId="17104" xr:uid="{E0664FB1-C76B-49F0-A79E-820FF57EC09C}"/>
    <cellStyle name="Normal 24 11 5" xfId="19326" xr:uid="{DA956E8E-A4B3-45D8-A005-5AC1B2F632DF}"/>
    <cellStyle name="Normal 24 11 6" xfId="9608" xr:uid="{8732CF8D-EAB1-4AE4-A199-D610C0CB539D}"/>
    <cellStyle name="Normal 24 11 6 2" xfId="20929" xr:uid="{C0B50466-05B6-4D2F-8150-ABAEDDE243B4}"/>
    <cellStyle name="Normal 24 11 6 2 2" xfId="26485" xr:uid="{EEF7D5DF-8D63-4E72-BEFD-5403C6100F04}"/>
    <cellStyle name="Normal 24 11 6 2 3" xfId="31979" xr:uid="{6D0F6FD3-84D3-498C-8F2A-7F6A8D7EF59E}"/>
    <cellStyle name="Normal 24 11 6 2 4" xfId="37463" xr:uid="{C1902F2C-9ED1-4F36-A623-6D46B038F2FE}"/>
    <cellStyle name="Normal 24 11 6 3" xfId="23756" xr:uid="{A79FF971-F05C-4755-A72C-0E7CD117F0FE}"/>
    <cellStyle name="Normal 24 11 6 4" xfId="29250" xr:uid="{0759CACA-03C4-4170-9769-6DCD23B467D0}"/>
    <cellStyle name="Normal 24 11 6 5" xfId="34734" xr:uid="{A601A361-3DE1-4224-9FE6-4E7C1DEF4507}"/>
    <cellStyle name="Normal 24 12" xfId="14918" xr:uid="{FD5B4788-7032-46D4-8E92-2F58BF818AC5}"/>
    <cellStyle name="Normal 24 12 2" xfId="22205" xr:uid="{D64A4A12-AB0B-45FB-8A77-01753642E74B}"/>
    <cellStyle name="Normal 24 12 2 2" xfId="27761" xr:uid="{F2132093-91D9-4DF4-A9C4-DF5516087990}"/>
    <cellStyle name="Normal 24 12 2 3" xfId="33255" xr:uid="{949F05A6-7D41-4714-9445-ACBE383C16CE}"/>
    <cellStyle name="Normal 24 12 2 4" xfId="38739" xr:uid="{11E6D337-A277-4BCC-980B-480ECD3284ED}"/>
    <cellStyle name="Normal 24 12 3" xfId="25032" xr:uid="{5D1429F2-7219-47FB-A93B-41412E7A5C23}"/>
    <cellStyle name="Normal 24 12 4" xfId="30526" xr:uid="{E476D317-ED65-4944-935C-917C87A8154B}"/>
    <cellStyle name="Normal 24 12 5" xfId="36010" xr:uid="{E4113515-72BB-4091-8940-620A5BADB265}"/>
    <cellStyle name="Normal 24 13" xfId="11866" xr:uid="{C7BF0C79-7B9A-4EC0-9F9B-47F79EC6E330}"/>
    <cellStyle name="Normal 24 14" xfId="17102" xr:uid="{5BC38936-C1D2-4745-B48A-8C3F57BCEA0A}"/>
    <cellStyle name="Normal 24 15" xfId="19324" xr:uid="{C06DE3FD-1CBA-414A-A466-E4F32D98F8BB}"/>
    <cellStyle name="Normal 24 16" xfId="9606" xr:uid="{70F3094B-E3E3-4051-B068-21FBF32413CC}"/>
    <cellStyle name="Normal 24 16 2" xfId="20927" xr:uid="{96741FA4-F9DA-4A60-BB8F-8B481805AC93}"/>
    <cellStyle name="Normal 24 16 2 2" xfId="26483" xr:uid="{D1DA2D03-CA27-4F55-85F2-BD80D5A67821}"/>
    <cellStyle name="Normal 24 16 2 3" xfId="31977" xr:uid="{FA08EEC0-6793-464E-BC11-5C72949648D8}"/>
    <cellStyle name="Normal 24 16 2 4" xfId="37461" xr:uid="{D97E77E3-5A41-4E94-980C-D40FACBA5407}"/>
    <cellStyle name="Normal 24 16 3" xfId="23754" xr:uid="{4EC6A504-E7C8-46ED-BB65-D8BE7D6C4098}"/>
    <cellStyle name="Normal 24 16 4" xfId="29248" xr:uid="{62077DA9-0803-481A-A205-515CB4D99729}"/>
    <cellStyle name="Normal 24 16 5" xfId="34732" xr:uid="{A1F3A815-CDEB-45FB-BCEC-4CAB5131BBEA}"/>
    <cellStyle name="Normal 24 2" xfId="6514" xr:uid="{E3D456D2-1012-4910-8CA2-D006D8FACA87}"/>
    <cellStyle name="Normal 24 2 2" xfId="14921" xr:uid="{9B9BDCF8-09B5-4F0B-AAC5-3C98979595C8}"/>
    <cellStyle name="Normal 24 2 2 2" xfId="22208" xr:uid="{585A4C8D-9D68-49DA-9AFD-AC0CD5CB9B0F}"/>
    <cellStyle name="Normal 24 2 2 2 2" xfId="27764" xr:uid="{734D80F6-87B3-46B9-96A8-0DF9556A46F1}"/>
    <cellStyle name="Normal 24 2 2 2 3" xfId="33258" xr:uid="{56B7BCA4-CA05-4712-93DD-66F92188CAA3}"/>
    <cellStyle name="Normal 24 2 2 2 4" xfId="38742" xr:uid="{5FC45445-4D50-4209-8B7E-1F907FF896DF}"/>
    <cellStyle name="Normal 24 2 2 3" xfId="25035" xr:uid="{9A9750DE-5A5F-4F19-BEF5-B07DCBA0C2C9}"/>
    <cellStyle name="Normal 24 2 2 4" xfId="30529" xr:uid="{89A9F4B6-3E94-47E3-ADC7-6435538EE35F}"/>
    <cellStyle name="Normal 24 2 2 5" xfId="36013" xr:uid="{A5BAA85B-5F16-438E-B666-94E5F23BA3EA}"/>
    <cellStyle name="Normal 24 2 3" xfId="11869" xr:uid="{825660CC-D246-4958-8E90-6F1EB0DC1B09}"/>
    <cellStyle name="Normal 24 2 4" xfId="17105" xr:uid="{CA8CC02A-8E82-4666-8BA9-BCFADF820501}"/>
    <cellStyle name="Normal 24 2 5" xfId="19327" xr:uid="{4533AED2-F719-4126-BF8A-93F5502848DC}"/>
    <cellStyle name="Normal 24 2 6" xfId="9609" xr:uid="{C1E1786F-AA6A-4306-AA06-7F5EDBAA9306}"/>
    <cellStyle name="Normal 24 2 6 2" xfId="20930" xr:uid="{24C7FEAB-99A1-4C0C-91F6-3FB3835E9701}"/>
    <cellStyle name="Normal 24 2 6 2 2" xfId="26486" xr:uid="{204A02DA-A1B3-4191-B070-27C66B6D03A1}"/>
    <cellStyle name="Normal 24 2 6 2 3" xfId="31980" xr:uid="{9479DEF7-563B-4469-86CD-F311A5C3A977}"/>
    <cellStyle name="Normal 24 2 6 2 4" xfId="37464" xr:uid="{FBF5CF8E-AA4F-40C2-B4DA-431F03DDEC10}"/>
    <cellStyle name="Normal 24 2 6 3" xfId="23757" xr:uid="{90AA31E4-13C4-473F-A9A7-51A4E801EC60}"/>
    <cellStyle name="Normal 24 2 6 4" xfId="29251" xr:uid="{921769D2-5BA9-481E-810C-F662663A33AF}"/>
    <cellStyle name="Normal 24 2 6 5" xfId="34735" xr:uid="{F0E50ACF-6A0D-4E9B-BC38-1BE62B0F2BF0}"/>
    <cellStyle name="Normal 24 3" xfId="6515" xr:uid="{A8ACDB5C-1BE2-4F22-A265-5D3712CCF7F9}"/>
    <cellStyle name="Normal 24 3 2" xfId="14922" xr:uid="{A89CBF49-E961-40C0-8D9A-D30F652A46BA}"/>
    <cellStyle name="Normal 24 3 2 2" xfId="22209" xr:uid="{0C727DEC-EF8C-4130-8BBD-3CC8BCBCAC0E}"/>
    <cellStyle name="Normal 24 3 2 2 2" xfId="27765" xr:uid="{FF2D1345-813E-4C14-93E8-E0C60857E62C}"/>
    <cellStyle name="Normal 24 3 2 2 3" xfId="33259" xr:uid="{E6FC88CF-F7D0-4669-84BD-4F58995204E6}"/>
    <cellStyle name="Normal 24 3 2 2 4" xfId="38743" xr:uid="{1E007887-4720-4117-A855-2DB9CB5B1F68}"/>
    <cellStyle name="Normal 24 3 2 3" xfId="25036" xr:uid="{6F5E4BCA-BFAB-48FD-9767-2B78A41E3E1F}"/>
    <cellStyle name="Normal 24 3 2 4" xfId="30530" xr:uid="{3C208239-C936-4013-959A-9D22EEEC20D8}"/>
    <cellStyle name="Normal 24 3 2 5" xfId="36014" xr:uid="{080682E1-44F5-4DE2-A9E3-71D9707A9BAA}"/>
    <cellStyle name="Normal 24 3 3" xfId="11870" xr:uid="{475F0DF1-3482-4323-BBAF-83ED8882F2B9}"/>
    <cellStyle name="Normal 24 3 4" xfId="17106" xr:uid="{8A607BB6-1A8D-457F-BFA5-1616925FB48C}"/>
    <cellStyle name="Normal 24 3 5" xfId="19328" xr:uid="{94BC2B7F-C305-451D-A476-2E108BD4DD2F}"/>
    <cellStyle name="Normal 24 3 6" xfId="9610" xr:uid="{EFB92D74-AA9C-4D28-90C8-AFD192A7AA1E}"/>
    <cellStyle name="Normal 24 3 6 2" xfId="20931" xr:uid="{8CB0C11C-0BD7-458A-8573-12192504F0C6}"/>
    <cellStyle name="Normal 24 3 6 2 2" xfId="26487" xr:uid="{C6C679EC-C66E-4186-A695-D6BE554E59D3}"/>
    <cellStyle name="Normal 24 3 6 2 3" xfId="31981" xr:uid="{86FD3C5D-ED03-46C8-BECE-95D57F555022}"/>
    <cellStyle name="Normal 24 3 6 2 4" xfId="37465" xr:uid="{3C340A3C-0E42-4853-895D-9992630D2B88}"/>
    <cellStyle name="Normal 24 3 6 3" xfId="23758" xr:uid="{F573804B-657F-420F-B358-49F4C9049DA7}"/>
    <cellStyle name="Normal 24 3 6 4" xfId="29252" xr:uid="{D493BF23-1A25-435A-9831-783C7117B78B}"/>
    <cellStyle name="Normal 24 3 6 5" xfId="34736" xr:uid="{AFC33056-1F1A-4AE4-8F7D-C374D6298718}"/>
    <cellStyle name="Normal 24 4" xfId="6516" xr:uid="{0EFCB6C7-EFE1-485C-8B37-A5656182A5CF}"/>
    <cellStyle name="Normal 24 4 2" xfId="14923" xr:uid="{C53C0D05-9FF8-4D5B-B6CB-81F606BD733B}"/>
    <cellStyle name="Normal 24 4 2 2" xfId="22210" xr:uid="{2C8B0D35-2EEA-42AD-8BFA-BCCFC1C81119}"/>
    <cellStyle name="Normal 24 4 2 2 2" xfId="27766" xr:uid="{125D06E7-8451-4CC5-8A87-5DED7F6B612D}"/>
    <cellStyle name="Normal 24 4 2 2 3" xfId="33260" xr:uid="{FFAE0279-572B-4C69-AB01-341E1681E327}"/>
    <cellStyle name="Normal 24 4 2 2 4" xfId="38744" xr:uid="{92A73492-CFE1-48E2-8DE2-AB7AD107E9F3}"/>
    <cellStyle name="Normal 24 4 2 3" xfId="25037" xr:uid="{615EF7B1-5C65-443D-9CF9-D3FD78F10F3F}"/>
    <cellStyle name="Normal 24 4 2 4" xfId="30531" xr:uid="{527A7C68-A626-478F-8416-F7F59A7A3219}"/>
    <cellStyle name="Normal 24 4 2 5" xfId="36015" xr:uid="{FC186C1E-08BA-4431-8D46-C6764C20EAB9}"/>
    <cellStyle name="Normal 24 4 3" xfId="11871" xr:uid="{7B109460-7EAE-477E-A9D5-480FF163EDB6}"/>
    <cellStyle name="Normal 24 4 4" xfId="17107" xr:uid="{A90831AF-D896-4F7E-B487-A11C6B6C0EB9}"/>
    <cellStyle name="Normal 24 4 5" xfId="19329" xr:uid="{F42505D6-25CC-4FB4-978F-E2357F9A252D}"/>
    <cellStyle name="Normal 24 4 6" xfId="9611" xr:uid="{8D737BE8-AA2E-442F-B564-13ED980BA404}"/>
    <cellStyle name="Normal 24 4 6 2" xfId="20932" xr:uid="{6BBA357D-74EE-487E-99FB-957B53A25C28}"/>
    <cellStyle name="Normal 24 4 6 2 2" xfId="26488" xr:uid="{4E107D6C-F423-4260-BAD0-4D8B98D0C741}"/>
    <cellStyle name="Normal 24 4 6 2 3" xfId="31982" xr:uid="{0F9E5E0A-6A27-4058-9C35-295385D663E8}"/>
    <cellStyle name="Normal 24 4 6 2 4" xfId="37466" xr:uid="{EC3CA257-A3F0-42E6-B895-AFA33C24CB31}"/>
    <cellStyle name="Normal 24 4 6 3" xfId="23759" xr:uid="{A57E0CBE-3896-4EF3-8C00-2A7E65A1F543}"/>
    <cellStyle name="Normal 24 4 6 4" xfId="29253" xr:uid="{5EA343D5-5823-4D6E-B701-6108EDFF9C0D}"/>
    <cellStyle name="Normal 24 4 6 5" xfId="34737" xr:uid="{FF1BFF14-D06F-40E0-9FF5-DFBF79B8A1F6}"/>
    <cellStyle name="Normal 24 5" xfId="6517" xr:uid="{8A4F122D-82CC-490F-BBDF-009237C587F4}"/>
    <cellStyle name="Normal 24 5 2" xfId="14924" xr:uid="{703E58AD-B760-4BD8-9A20-1950A7684FBC}"/>
    <cellStyle name="Normal 24 5 2 2" xfId="22211" xr:uid="{83F24B98-A4BE-4595-866B-84B98A15B83A}"/>
    <cellStyle name="Normal 24 5 2 2 2" xfId="27767" xr:uid="{C8A99814-7263-429B-966C-D6A91C6C448A}"/>
    <cellStyle name="Normal 24 5 2 2 3" xfId="33261" xr:uid="{1D49BE1E-6C60-4672-B2F2-3900B14A24A0}"/>
    <cellStyle name="Normal 24 5 2 2 4" xfId="38745" xr:uid="{A3E45B93-6FF1-4017-901C-ECC3BFFC6AC8}"/>
    <cellStyle name="Normal 24 5 2 3" xfId="25038" xr:uid="{683874CF-CD95-4AE7-B9EF-86EB69894D61}"/>
    <cellStyle name="Normal 24 5 2 4" xfId="30532" xr:uid="{C9F3F112-2D6B-4F96-BA68-09B166182A5C}"/>
    <cellStyle name="Normal 24 5 2 5" xfId="36016" xr:uid="{D6151A9A-0AAD-4391-ACEF-C76DD3033569}"/>
    <cellStyle name="Normal 24 5 3" xfId="11872" xr:uid="{F621B397-0170-418C-8AE6-90443916C0CE}"/>
    <cellStyle name="Normal 24 5 4" xfId="17108" xr:uid="{740DE577-62D6-4D2D-BAD5-89D4F5D6AB10}"/>
    <cellStyle name="Normal 24 5 5" xfId="19330" xr:uid="{75A4448F-D687-4FD0-84CE-0A0FE5E1FDF5}"/>
    <cellStyle name="Normal 24 5 6" xfId="9612" xr:uid="{62E03B06-C081-4CDE-A67C-0103339A4C74}"/>
    <cellStyle name="Normal 24 5 6 2" xfId="20933" xr:uid="{F3B6E587-716A-496C-BC24-34BF3E9350BA}"/>
    <cellStyle name="Normal 24 5 6 2 2" xfId="26489" xr:uid="{C189E1D8-BAE7-4B56-9E4F-803A6544393E}"/>
    <cellStyle name="Normal 24 5 6 2 3" xfId="31983" xr:uid="{5348F57C-2F48-405B-A414-E17F413CC9EF}"/>
    <cellStyle name="Normal 24 5 6 2 4" xfId="37467" xr:uid="{3342B6B5-6CDC-49F7-952A-2430F90576D2}"/>
    <cellStyle name="Normal 24 5 6 3" xfId="23760" xr:uid="{CC37BACB-D166-4B6B-BE19-B149FC7A437C}"/>
    <cellStyle name="Normal 24 5 6 4" xfId="29254" xr:uid="{46BF19CB-2B46-4426-AB17-E77A7F052097}"/>
    <cellStyle name="Normal 24 5 6 5" xfId="34738" xr:uid="{C9D25B78-426E-415F-9A99-BCE96B9C78AE}"/>
    <cellStyle name="Normal 24 6" xfId="6518" xr:uid="{18110FB7-AD27-42B7-B662-2781BA11170B}"/>
    <cellStyle name="Normal 24 6 2" xfId="14925" xr:uid="{14A84BC0-818B-48C6-AA99-1E086C101288}"/>
    <cellStyle name="Normal 24 6 2 2" xfId="22212" xr:uid="{E42A2E44-244F-430A-971B-FEE95038A3E8}"/>
    <cellStyle name="Normal 24 6 2 2 2" xfId="27768" xr:uid="{F65E9292-649D-4E45-86BC-B5C74E9C14C6}"/>
    <cellStyle name="Normal 24 6 2 2 3" xfId="33262" xr:uid="{A1065C3C-151B-467A-8C76-7B7A3B78DEE2}"/>
    <cellStyle name="Normal 24 6 2 2 4" xfId="38746" xr:uid="{3B82914C-0CCD-4736-8FA2-68D54EAFC175}"/>
    <cellStyle name="Normal 24 6 2 3" xfId="25039" xr:uid="{8076C888-BD35-4040-A522-581F4130E49A}"/>
    <cellStyle name="Normal 24 6 2 4" xfId="30533" xr:uid="{CDDF0CBF-B11B-45D6-96E4-B19AFA378F3A}"/>
    <cellStyle name="Normal 24 6 2 5" xfId="36017" xr:uid="{CBDFB0BF-AA88-4712-8BF8-BB1EC7677718}"/>
    <cellStyle name="Normal 24 6 3" xfId="11873" xr:uid="{8097ED60-5C1D-4DFB-BEF5-B8390607E60F}"/>
    <cellStyle name="Normal 24 6 4" xfId="17109" xr:uid="{FEB49258-8E26-4B80-A3C0-92145B1056B2}"/>
    <cellStyle name="Normal 24 6 5" xfId="19331" xr:uid="{AE2707FC-A7C6-4732-B9BC-273CC8131090}"/>
    <cellStyle name="Normal 24 6 6" xfId="9613" xr:uid="{906132F9-F2DB-4540-AC83-83374034661C}"/>
    <cellStyle name="Normal 24 6 6 2" xfId="20934" xr:uid="{FF2DCD99-D370-40C3-934F-98475669305C}"/>
    <cellStyle name="Normal 24 6 6 2 2" xfId="26490" xr:uid="{E96E3FED-2AC7-477B-B088-B98160A49858}"/>
    <cellStyle name="Normal 24 6 6 2 3" xfId="31984" xr:uid="{51CD3184-062D-4A1B-9275-98D09B75B7EC}"/>
    <cellStyle name="Normal 24 6 6 2 4" xfId="37468" xr:uid="{70568C50-95F9-45CA-AB92-A27B3156A015}"/>
    <cellStyle name="Normal 24 6 6 3" xfId="23761" xr:uid="{00F1AD46-9538-4184-806C-B64B67F27324}"/>
    <cellStyle name="Normal 24 6 6 4" xfId="29255" xr:uid="{67163008-8F4E-4EA9-8779-7B9C3534A855}"/>
    <cellStyle name="Normal 24 6 6 5" xfId="34739" xr:uid="{217BAD77-4CE0-4EBF-80D4-2C11229325DF}"/>
    <cellStyle name="Normal 24 7" xfId="6519" xr:uid="{5B5FBB10-93E3-4E1B-A07B-2A7456416AF3}"/>
    <cellStyle name="Normal 24 7 2" xfId="14926" xr:uid="{ECE50036-81A6-4EE6-ACF8-28400C8CE527}"/>
    <cellStyle name="Normal 24 7 2 2" xfId="22213" xr:uid="{829EF5E6-C05A-4C66-B09C-2439DEC6D3C1}"/>
    <cellStyle name="Normal 24 7 2 2 2" xfId="27769" xr:uid="{57198425-8139-4296-BC50-5B2F0134D06E}"/>
    <cellStyle name="Normal 24 7 2 2 3" xfId="33263" xr:uid="{FE9AF971-29DA-4F5F-A4E4-3D7845340C3B}"/>
    <cellStyle name="Normal 24 7 2 2 4" xfId="38747" xr:uid="{9C008D52-B53C-40CE-B774-DDA3DB4E3B25}"/>
    <cellStyle name="Normal 24 7 2 3" xfId="25040" xr:uid="{40BA0FA5-E147-450B-A46B-90B5CEF7F305}"/>
    <cellStyle name="Normal 24 7 2 4" xfId="30534" xr:uid="{A05BB9E1-561C-401F-8B57-E214B45C4B27}"/>
    <cellStyle name="Normal 24 7 2 5" xfId="36018" xr:uid="{ABB84F93-3A38-4602-8A8C-23698038CADB}"/>
    <cellStyle name="Normal 24 7 3" xfId="11874" xr:uid="{E5E89228-06E2-4002-B67E-A771990B3AEE}"/>
    <cellStyle name="Normal 24 7 4" xfId="17110" xr:uid="{0473B470-A49F-49F1-A5BA-662E44C15631}"/>
    <cellStyle name="Normal 24 7 5" xfId="19332" xr:uid="{58BC14C0-F4BF-4D33-9AD9-676160DE1DCF}"/>
    <cellStyle name="Normal 24 7 6" xfId="9614" xr:uid="{9455DD16-B19E-4117-AB86-F3B4CE23D93F}"/>
    <cellStyle name="Normal 24 7 6 2" xfId="20935" xr:uid="{8A398E28-813E-4BF1-BCE8-28508DE766C2}"/>
    <cellStyle name="Normal 24 7 6 2 2" xfId="26491" xr:uid="{7DB110B4-7D69-42AE-85F0-2B166430B1F1}"/>
    <cellStyle name="Normal 24 7 6 2 3" xfId="31985" xr:uid="{1F2DE4C3-54FC-40CB-92AD-71498A839731}"/>
    <cellStyle name="Normal 24 7 6 2 4" xfId="37469" xr:uid="{5154D6CF-5F2F-447E-9023-2DD66747E719}"/>
    <cellStyle name="Normal 24 7 6 3" xfId="23762" xr:uid="{EEFE9802-8FFA-4124-9D97-2AD8330D9FCE}"/>
    <cellStyle name="Normal 24 7 6 4" xfId="29256" xr:uid="{054B6549-7A30-4318-A003-121BC72EBCF1}"/>
    <cellStyle name="Normal 24 7 6 5" xfId="34740" xr:uid="{F65B8F90-F6B8-4658-BC15-2DB0D67279FA}"/>
    <cellStyle name="Normal 24 8" xfId="6520" xr:uid="{3C029201-4E7F-4E81-B8EB-3037E101C19C}"/>
    <cellStyle name="Normal 24 8 2" xfId="14927" xr:uid="{918387E6-9E1B-43C5-A756-25CC922487BB}"/>
    <cellStyle name="Normal 24 8 2 2" xfId="22214" xr:uid="{39C2F02A-9F36-4583-99B3-EBF5525B2FC3}"/>
    <cellStyle name="Normal 24 8 2 2 2" xfId="27770" xr:uid="{7C01224C-6C76-44C5-B4DC-80FF2DF9AF01}"/>
    <cellStyle name="Normal 24 8 2 2 3" xfId="33264" xr:uid="{C3D72ECC-17FB-4AEC-B765-F886E2C1E01F}"/>
    <cellStyle name="Normal 24 8 2 2 4" xfId="38748" xr:uid="{22F4E6F1-DCAD-4550-91A0-262006C10300}"/>
    <cellStyle name="Normal 24 8 2 3" xfId="25041" xr:uid="{44D49FC3-E0E3-4A4D-9451-108D28835BDD}"/>
    <cellStyle name="Normal 24 8 2 4" xfId="30535" xr:uid="{920F338C-DB48-4385-9DD8-2F2209739FBE}"/>
    <cellStyle name="Normal 24 8 2 5" xfId="36019" xr:uid="{2F1D38AA-E06F-494D-9DC3-461DDC95A9D5}"/>
    <cellStyle name="Normal 24 8 3" xfId="11875" xr:uid="{50560FF1-2CB9-466F-A72C-8F19BBF9E833}"/>
    <cellStyle name="Normal 24 8 4" xfId="17111" xr:uid="{D8ECFCC1-EC46-44A8-823E-ACED1808E3B7}"/>
    <cellStyle name="Normal 24 8 5" xfId="19333" xr:uid="{68D152F0-644D-400B-A09F-E335B41CEF5D}"/>
    <cellStyle name="Normal 24 8 6" xfId="9615" xr:uid="{E51EBE51-BC85-4B24-89A0-2513B353AE73}"/>
    <cellStyle name="Normal 24 8 6 2" xfId="20936" xr:uid="{F9FCBA0F-4EAB-404A-83E5-792436D00A62}"/>
    <cellStyle name="Normal 24 8 6 2 2" xfId="26492" xr:uid="{4C17D9B0-E95E-43F4-8A6D-0C2B86EC2BF9}"/>
    <cellStyle name="Normal 24 8 6 2 3" xfId="31986" xr:uid="{C7E1EFB2-F1F7-4AE7-B8F1-04B27F3C3E02}"/>
    <cellStyle name="Normal 24 8 6 2 4" xfId="37470" xr:uid="{2D5DDC9B-FFED-4C7B-81D2-037EB9800C96}"/>
    <cellStyle name="Normal 24 8 6 3" xfId="23763" xr:uid="{F769D0F4-2403-49B0-825D-E128BEE06B24}"/>
    <cellStyle name="Normal 24 8 6 4" xfId="29257" xr:uid="{2369E8D2-ECB9-49B9-A99B-57BEBA036A65}"/>
    <cellStyle name="Normal 24 8 6 5" xfId="34741" xr:uid="{3F155642-1182-4C85-9D70-DF4533B38C8B}"/>
    <cellStyle name="Normal 24 9" xfId="6521" xr:uid="{7D525129-A20F-4D0A-9176-812310BB5FDC}"/>
    <cellStyle name="Normal 24 9 2" xfId="14928" xr:uid="{18850B74-8541-4AF4-8F3E-1BF4F98D1781}"/>
    <cellStyle name="Normal 24 9 2 2" xfId="22215" xr:uid="{4565B932-E7DB-42B8-8B2A-75C279E379C5}"/>
    <cellStyle name="Normal 24 9 2 2 2" xfId="27771" xr:uid="{1A897628-EBDD-4DCF-8060-5FA9D95C3DA5}"/>
    <cellStyle name="Normal 24 9 2 2 3" xfId="33265" xr:uid="{B8E8A44D-BD90-449F-A461-926CF3672176}"/>
    <cellStyle name="Normal 24 9 2 2 4" xfId="38749" xr:uid="{6D232206-E23A-4F1C-86F2-74480AD1B5F9}"/>
    <cellStyle name="Normal 24 9 2 3" xfId="25042" xr:uid="{B4C871D5-52DE-46E7-847E-D72CECADE22A}"/>
    <cellStyle name="Normal 24 9 2 4" xfId="30536" xr:uid="{D7181B12-09DA-48D6-84B4-1A6414213F57}"/>
    <cellStyle name="Normal 24 9 2 5" xfId="36020" xr:uid="{68E6E816-225A-4252-AE1A-7DB368A543F6}"/>
    <cellStyle name="Normal 24 9 3" xfId="11876" xr:uid="{DF41DDDB-48F8-4A45-95E2-C0260CC10C61}"/>
    <cellStyle name="Normal 24 9 4" xfId="17112" xr:uid="{87E1104F-8313-422D-BCB1-9423E843EF3C}"/>
    <cellStyle name="Normal 24 9 5" xfId="19334" xr:uid="{036B54D4-AC41-41C1-B80D-217AFB76C522}"/>
    <cellStyle name="Normal 24 9 6" xfId="9616" xr:uid="{8072AB44-7B82-4034-95E8-B968922CE1BB}"/>
    <cellStyle name="Normal 24 9 6 2" xfId="20937" xr:uid="{14CAF7CD-63B5-4402-A5B2-A2C77367C089}"/>
    <cellStyle name="Normal 24 9 6 2 2" xfId="26493" xr:uid="{A042DB42-06C4-4943-8C1E-569CB016EC74}"/>
    <cellStyle name="Normal 24 9 6 2 3" xfId="31987" xr:uid="{7F92ACD1-EED6-4F89-8810-CFB8606BC9C3}"/>
    <cellStyle name="Normal 24 9 6 2 4" xfId="37471" xr:uid="{B213C26F-2326-4025-A142-6EF909FAB8C1}"/>
    <cellStyle name="Normal 24 9 6 3" xfId="23764" xr:uid="{C91514F8-188A-4604-892E-49AD3CF06AED}"/>
    <cellStyle name="Normal 24 9 6 4" xfId="29258" xr:uid="{15EA7C30-A966-4CC1-892F-3F5986F145C6}"/>
    <cellStyle name="Normal 24 9 6 5" xfId="34742" xr:uid="{0C8666EF-EA37-47F1-99AD-BA1FDD3EDAD6}"/>
    <cellStyle name="Normal 240" xfId="39702" xr:uid="{66FA5083-04FD-430A-A31D-4A94182DA75D}"/>
    <cellStyle name="Normal 241" xfId="39703" xr:uid="{813148C0-ADC8-4E88-A2EB-020D13182C6E}"/>
    <cellStyle name="Normal 242" xfId="39704" xr:uid="{8D528BF2-8F91-4512-A3D3-625D791C61EF}"/>
    <cellStyle name="Normal 243" xfId="39705" xr:uid="{87A0488D-D9A6-4763-8295-9C7508097478}"/>
    <cellStyle name="Normal 244" xfId="39706" xr:uid="{64C0B867-BC96-4A37-8C04-2ED15F1A060B}"/>
    <cellStyle name="Normal 245" xfId="39707" xr:uid="{D33E892C-4771-4B2C-8E44-6F0F4EC47A3B}"/>
    <cellStyle name="Normal 246" xfId="39708" xr:uid="{77F3BCDC-BCA1-44D1-87F0-5CC04E7FEA0A}"/>
    <cellStyle name="Normal 247" xfId="39709" xr:uid="{6A30DE89-3F1C-4144-B67F-5D6628893F0E}"/>
    <cellStyle name="Normal 248" xfId="39710" xr:uid="{3B164E7C-9330-4CFD-A66A-8316AA424312}"/>
    <cellStyle name="Normal 249" xfId="39711" xr:uid="{3F32563D-4603-4C11-975F-A8E791937D42}"/>
    <cellStyle name="Normal 25" xfId="6522" xr:uid="{C15447A4-6A3F-40C0-BD81-356DBD52A0F6}"/>
    <cellStyle name="Normal 25 2" xfId="14929" xr:uid="{BF6D35A9-FECE-486E-A34D-7F8EE833F5A9}"/>
    <cellStyle name="Normal 25 2 2" xfId="22216" xr:uid="{15208306-CB67-462A-8D19-31776CB1005B}"/>
    <cellStyle name="Normal 25 2 2 2" xfId="27772" xr:uid="{FF01C4EA-9857-499E-9BD0-79D81A965DD6}"/>
    <cellStyle name="Normal 25 2 2 3" xfId="33266" xr:uid="{C8451279-1E0E-4616-8E18-AC094F5AECBC}"/>
    <cellStyle name="Normal 25 2 2 4" xfId="38750" xr:uid="{43681A06-6303-4074-8663-6E17E7D8CD67}"/>
    <cellStyle name="Normal 25 2 3" xfId="25043" xr:uid="{FD659A78-9F2D-4864-8F47-7AAB8968013B}"/>
    <cellStyle name="Normal 25 2 4" xfId="30537" xr:uid="{D931ACB2-0128-4E64-A439-7DB0673FBB0F}"/>
    <cellStyle name="Normal 25 2 5" xfId="36021" xr:uid="{6B9E1F42-F2C3-4711-90EE-1464CA92C8E6}"/>
    <cellStyle name="Normal 25 3" xfId="11877" xr:uid="{A070F963-CEF0-4A02-8D69-188479A230F9}"/>
    <cellStyle name="Normal 25 4" xfId="17113" xr:uid="{4207D1FA-27A2-4368-9586-9092ACAF3235}"/>
    <cellStyle name="Normal 25 5" xfId="19335" xr:uid="{11BA0549-57CC-4F65-B657-5801A7454D3B}"/>
    <cellStyle name="Normal 25 6" xfId="9617" xr:uid="{64267DBB-2F15-4D43-82D9-209D6D422ED8}"/>
    <cellStyle name="Normal 25 6 2" xfId="20938" xr:uid="{533EF7A3-D90D-4CD3-AF4F-E07C556C119F}"/>
    <cellStyle name="Normal 25 6 2 2" xfId="26494" xr:uid="{86FFA9FB-2251-4072-BE0D-9D2811393F81}"/>
    <cellStyle name="Normal 25 6 2 3" xfId="31988" xr:uid="{567A68A8-FA24-4555-86A2-8C02545497BD}"/>
    <cellStyle name="Normal 25 6 2 4" xfId="37472" xr:uid="{11BEED04-4D50-448A-9F87-3C0AC2724875}"/>
    <cellStyle name="Normal 25 6 3" xfId="23765" xr:uid="{60643D17-A5F9-4D20-895C-80C32A806C9D}"/>
    <cellStyle name="Normal 25 6 4" xfId="29259" xr:uid="{BC8B9D14-3A9F-49AD-A241-54CC684E0D6D}"/>
    <cellStyle name="Normal 25 6 5" xfId="34743" xr:uid="{969AB1A8-1D1A-408E-A754-03055B7DFB23}"/>
    <cellStyle name="Normal 250" xfId="39712" xr:uid="{DB75840D-F56A-4412-96A4-8D1271FA3257}"/>
    <cellStyle name="Normal 251" xfId="39713" xr:uid="{D43FD47C-36F0-416E-8BAC-D8110FFDB570}"/>
    <cellStyle name="Normal 252" xfId="39714" xr:uid="{32AA6B62-BF0F-4301-9C95-C390E6D2AE6D}"/>
    <cellStyle name="Normal 253" xfId="39715" xr:uid="{B0D76DF5-BF24-4672-B3D6-F30653BBA3E6}"/>
    <cellStyle name="Normal 254" xfId="39716" xr:uid="{C9B82C6C-0808-4481-869C-795AA6A41A92}"/>
    <cellStyle name="Normal 255" xfId="39717" xr:uid="{40B7F77A-7A44-4537-ADD5-5F7B47EF03A6}"/>
    <cellStyle name="Normal 256" xfId="39718" xr:uid="{E22A9C95-4F25-4EBB-97E4-FA064F4CA78A}"/>
    <cellStyle name="Normal 257" xfId="39719" xr:uid="{A2D483D4-7203-4A16-8A58-39882AB249B3}"/>
    <cellStyle name="Normal 258" xfId="39720" xr:uid="{2D544D09-372C-40E6-8B0E-A0E79931E565}"/>
    <cellStyle name="Normal 259" xfId="39721" xr:uid="{6C2AF665-0797-44AA-8C41-9E9E9B9491B5}"/>
    <cellStyle name="Normal 26" xfId="6523" xr:uid="{F6E92880-5883-455F-B01A-4E25FB3D60E4}"/>
    <cellStyle name="Normal 26 2" xfId="14930" xr:uid="{EA7FCA60-6D08-40BF-9CC9-7ADF261363CD}"/>
    <cellStyle name="Normal 26 2 2" xfId="22217" xr:uid="{997A89D1-F2C2-4703-B4FA-2E0433C14CF6}"/>
    <cellStyle name="Normal 26 2 2 2" xfId="27773" xr:uid="{F86824E8-D933-46AE-B99A-A33465A22D24}"/>
    <cellStyle name="Normal 26 2 2 3" xfId="33267" xr:uid="{B0402D8B-5B78-4CB9-BD80-8B322403CF8D}"/>
    <cellStyle name="Normal 26 2 2 4" xfId="38751" xr:uid="{63379656-A8C1-4227-AF9D-2116D0045607}"/>
    <cellStyle name="Normal 26 2 3" xfId="25044" xr:uid="{504E77AF-0FF8-4190-85A5-B07D9A448F11}"/>
    <cellStyle name="Normal 26 2 4" xfId="30538" xr:uid="{E61BABFD-34CE-4AC1-A2BA-F16F773F3812}"/>
    <cellStyle name="Normal 26 2 5" xfId="36022" xr:uid="{C50518C1-54C6-4EE1-9640-AB70CDBFC522}"/>
    <cellStyle name="Normal 26 3" xfId="11878" xr:uid="{961436B3-927F-4839-A619-239663E3AE6D}"/>
    <cellStyle name="Normal 26 4" xfId="17114" xr:uid="{B15F24A6-83FD-46A4-AB3E-41F0915EEB03}"/>
    <cellStyle name="Normal 26 5" xfId="19336" xr:uid="{46BFB067-D18E-4612-973C-73A1D52F4C47}"/>
    <cellStyle name="Normal 26 6" xfId="9618" xr:uid="{F971B3E4-58CA-4488-BE03-9A5D72A15649}"/>
    <cellStyle name="Normal 26 6 2" xfId="20939" xr:uid="{E5C5DCA7-6C43-45E2-9141-9809BF4EA40A}"/>
    <cellStyle name="Normal 26 6 2 2" xfId="26495" xr:uid="{7F9FD4BA-6B62-4AE0-816F-120E4BB50282}"/>
    <cellStyle name="Normal 26 6 2 3" xfId="31989" xr:uid="{E6F66E56-6C43-4A03-A194-EBEACA942CA2}"/>
    <cellStyle name="Normal 26 6 2 4" xfId="37473" xr:uid="{87EDEED7-9887-44E6-8450-B8CE4C263BE7}"/>
    <cellStyle name="Normal 26 6 3" xfId="23766" xr:uid="{C605CC96-9EF6-4354-90D1-A926D5462EB1}"/>
    <cellStyle name="Normal 26 6 4" xfId="29260" xr:uid="{49A4A530-938A-473C-B87F-9DE831C096D2}"/>
    <cellStyle name="Normal 26 6 5" xfId="34744" xr:uid="{2CAE3E9A-3B18-4871-B7D6-7FE9A4A8567D}"/>
    <cellStyle name="Normal 260" xfId="39722" xr:uid="{6102C453-CA5D-4A2F-B610-633102CEB8F8}"/>
    <cellStyle name="Normal 261" xfId="39723" xr:uid="{5EB66791-5466-45E0-8611-5A80776B3C66}"/>
    <cellStyle name="Normal 262" xfId="39724" xr:uid="{704A8133-8913-40C1-B234-36F992CE3013}"/>
    <cellStyle name="Normal 263" xfId="39725" xr:uid="{D2110D6B-3456-40B7-9E3C-900C993B57AC}"/>
    <cellStyle name="Normal 264" xfId="39726" xr:uid="{7178C2F5-0219-4F30-A1CD-D0542BC856DE}"/>
    <cellStyle name="Normal 265" xfId="39727" xr:uid="{4352777D-3CDC-4757-BD12-18E4D8D44F47}"/>
    <cellStyle name="Normal 266" xfId="39728" xr:uid="{76F592FB-20BE-419B-9F57-31BCF24FE6FE}"/>
    <cellStyle name="Normal 267" xfId="39729" xr:uid="{F4F44E7D-ECB5-4677-8A0E-764B4C67852E}"/>
    <cellStyle name="Normal 268" xfId="39730" xr:uid="{5146F3B3-EBE1-4017-A4ED-DE4654A93F0B}"/>
    <cellStyle name="Normal 269" xfId="39731" xr:uid="{11A57DE1-0483-415A-BBA3-1167F3A19CA0}"/>
    <cellStyle name="Normal 27" xfId="6524" xr:uid="{81324FA1-CD79-4A50-A95C-D47358DBBAF5}"/>
    <cellStyle name="Normal 27 2" xfId="14931" xr:uid="{ED75430E-A013-465E-B63D-01320F100F5D}"/>
    <cellStyle name="Normal 27 2 2" xfId="22218" xr:uid="{B902D3CD-4339-40D9-B56A-9EA1496B3875}"/>
    <cellStyle name="Normal 27 2 2 2" xfId="27774" xr:uid="{5E939325-2AA6-40D0-BDFC-2AA0B435728C}"/>
    <cellStyle name="Normal 27 2 2 3" xfId="33268" xr:uid="{4472F4BB-A6D1-44A0-B00C-7AE821C88477}"/>
    <cellStyle name="Normal 27 2 2 4" xfId="38752" xr:uid="{4B5F0630-AE21-4373-A5EA-CD46581EB221}"/>
    <cellStyle name="Normal 27 2 3" xfId="25045" xr:uid="{4DE17EA9-03EF-4A2E-B23F-505B1F3C52A1}"/>
    <cellStyle name="Normal 27 2 4" xfId="30539" xr:uid="{8182F58B-DD21-45CE-930D-D52EFD82D6AB}"/>
    <cellStyle name="Normal 27 2 5" xfId="36023" xr:uid="{68D9721C-155A-4A09-9F44-912F6C423E0F}"/>
    <cellStyle name="Normal 27 3" xfId="11879" xr:uid="{F86B894E-F431-4926-8EC0-E058AA3FDAC3}"/>
    <cellStyle name="Normal 27 4" xfId="17115" xr:uid="{50048040-4FF3-4D0E-825B-2361A815CC53}"/>
    <cellStyle name="Normal 27 5" xfId="19337" xr:uid="{B704F45D-0A7D-48CC-A639-1A66220B4EC0}"/>
    <cellStyle name="Normal 27 6" xfId="9619" xr:uid="{E7088673-B8DE-4FC0-A333-1BC10C4418E0}"/>
    <cellStyle name="Normal 27 6 2" xfId="20940" xr:uid="{289AFE4F-FDBD-4384-BD18-9AE42EED70A4}"/>
    <cellStyle name="Normal 27 6 2 2" xfId="26496" xr:uid="{DF64FF85-90F6-4833-A306-BB7E68184B4E}"/>
    <cellStyle name="Normal 27 6 2 3" xfId="31990" xr:uid="{DAB311D3-CF1C-44EA-86D0-C5DAD0695410}"/>
    <cellStyle name="Normal 27 6 2 4" xfId="37474" xr:uid="{DF952161-8C49-4B18-B70F-0E4CC8BF5D31}"/>
    <cellStyle name="Normal 27 6 3" xfId="23767" xr:uid="{863D07F1-82A1-44A0-814A-4B08E4406844}"/>
    <cellStyle name="Normal 27 6 4" xfId="29261" xr:uid="{A20A5F26-8991-436C-81A8-EE3316FD9C13}"/>
    <cellStyle name="Normal 27 6 5" xfId="34745" xr:uid="{21383191-262D-417E-AF61-62288E7EE881}"/>
    <cellStyle name="Normal 270" xfId="39732" xr:uid="{4AE33DAC-8A3C-4E0F-94AE-D18144F59471}"/>
    <cellStyle name="Normal 271" xfId="39733" xr:uid="{F4E61149-37FE-40FC-B43A-C97413EC888E}"/>
    <cellStyle name="Normal 272" xfId="39734" xr:uid="{AFF8CB4F-6CC9-43D6-99B5-BB34363A9D76}"/>
    <cellStyle name="Normal 273" xfId="39735" xr:uid="{4E3ADF2E-6998-4DAA-8F41-69CA956B268B}"/>
    <cellStyle name="Normal 274" xfId="39736" xr:uid="{334A8AD8-67C7-4978-963E-A1EB9BEA9836}"/>
    <cellStyle name="Normal 275" xfId="39737" xr:uid="{1528FEDD-0F7C-4FB1-B0FB-F40AAB3D76AA}"/>
    <cellStyle name="Normal 276" xfId="39738" xr:uid="{197036ED-D69D-4F16-9FEB-B9095516556B}"/>
    <cellStyle name="Normal 277" xfId="39739" xr:uid="{A85FD701-D14F-4F25-99F3-721C2F4A1910}"/>
    <cellStyle name="Normal 278" xfId="39741" xr:uid="{1B05EECD-AE51-439B-A73A-CCAFB298A9AD}"/>
    <cellStyle name="Normal 279" xfId="39743" xr:uid="{57F39ABC-394D-4430-83C4-BFF007E39EF0}"/>
    <cellStyle name="Normal 28" xfId="6525" xr:uid="{3ACD6F81-6DD4-4045-9E64-280CB7C60F8B}"/>
    <cellStyle name="Normal 28 10" xfId="6526" xr:uid="{E6AD885B-6F6E-4641-A1CB-FB0F3944C946}"/>
    <cellStyle name="Normal 28 10 2" xfId="14933" xr:uid="{E41CD3DE-82B5-4140-A1D8-9F73E5905932}"/>
    <cellStyle name="Normal 28 10 2 2" xfId="22220" xr:uid="{4B01560B-4B8D-4C62-A8FD-4DCBC56BB64E}"/>
    <cellStyle name="Normal 28 10 2 2 2" xfId="27776" xr:uid="{5820F6EB-000A-4925-9FB4-49A3536265F3}"/>
    <cellStyle name="Normal 28 10 2 2 3" xfId="33270" xr:uid="{B92A68BA-94ED-4ECA-9D56-DB8E58F40399}"/>
    <cellStyle name="Normal 28 10 2 2 4" xfId="38754" xr:uid="{16928C70-A8A8-42C8-84A9-135102700384}"/>
    <cellStyle name="Normal 28 10 2 3" xfId="25047" xr:uid="{3BC9FB45-73B4-4D26-B898-6ED26F8E94EE}"/>
    <cellStyle name="Normal 28 10 2 4" xfId="30541" xr:uid="{3A056548-6BC7-4AA4-AAA8-953A911CD28B}"/>
    <cellStyle name="Normal 28 10 2 5" xfId="36025" xr:uid="{0FCE258D-00AA-43FB-A032-42F7F61BA7BD}"/>
    <cellStyle name="Normal 28 10 3" xfId="11881" xr:uid="{2260691F-B63F-49F0-B6B9-811F797D5751}"/>
    <cellStyle name="Normal 28 10 4" xfId="17117" xr:uid="{264DD74F-B25A-4E68-9022-B604B181EF16}"/>
    <cellStyle name="Normal 28 10 5" xfId="19339" xr:uid="{9047F559-8B7C-4D8F-B02F-2783FBAB3521}"/>
    <cellStyle name="Normal 28 10 6" xfId="9621" xr:uid="{8AF2370D-2C40-43CE-A62C-41E2E9521591}"/>
    <cellStyle name="Normal 28 10 6 2" xfId="20942" xr:uid="{C1C8CDEA-404F-431F-B53E-7B31CE2E2E6A}"/>
    <cellStyle name="Normal 28 10 6 2 2" xfId="26498" xr:uid="{EFFD3EDC-DF17-460F-A173-626E0519D8D8}"/>
    <cellStyle name="Normal 28 10 6 2 3" xfId="31992" xr:uid="{23C5E5A9-3D62-417C-AEC8-917366A0854B}"/>
    <cellStyle name="Normal 28 10 6 2 4" xfId="37476" xr:uid="{15F09696-5E1F-4126-9251-1399AC926B6B}"/>
    <cellStyle name="Normal 28 10 6 3" xfId="23769" xr:uid="{126D0596-F303-4E3F-9788-60929731B46B}"/>
    <cellStyle name="Normal 28 10 6 4" xfId="29263" xr:uid="{31DFFDC1-FFC3-46DF-ACCC-4616210EBA83}"/>
    <cellStyle name="Normal 28 10 6 5" xfId="34747" xr:uid="{AAF34AD9-CB3C-4F2A-B007-CDBB850F8495}"/>
    <cellStyle name="Normal 28 11" xfId="14932" xr:uid="{F28F630A-D5FA-4729-9E80-C794D26DA8EB}"/>
    <cellStyle name="Normal 28 11 2" xfId="22219" xr:uid="{2BA15F08-C0C9-40B6-BAF6-F85D85AFDF4C}"/>
    <cellStyle name="Normal 28 11 2 2" xfId="27775" xr:uid="{52ACE235-FB6D-46F1-A239-ACA1B0A75B23}"/>
    <cellStyle name="Normal 28 11 2 3" xfId="33269" xr:uid="{F542754D-7D2E-491A-AA2B-13D3105D63EB}"/>
    <cellStyle name="Normal 28 11 2 4" xfId="38753" xr:uid="{3C947596-7F29-45A9-A6B0-1B5CD8F57DC9}"/>
    <cellStyle name="Normal 28 11 3" xfId="25046" xr:uid="{2ECB6D2D-9B47-4E98-B224-49008BA6821F}"/>
    <cellStyle name="Normal 28 11 4" xfId="30540" xr:uid="{6A4E11AF-1D6B-4C29-8B94-1456037A9528}"/>
    <cellStyle name="Normal 28 11 5" xfId="36024" xr:uid="{70BA1A39-F1EB-4F89-BF40-13B3CCA13F3C}"/>
    <cellStyle name="Normal 28 12" xfId="11880" xr:uid="{3725DED0-A89F-4F5E-9052-4AD409D83005}"/>
    <cellStyle name="Normal 28 13" xfId="17116" xr:uid="{A532D730-E2A7-4D57-8C7D-124E4EE0827C}"/>
    <cellStyle name="Normal 28 14" xfId="19338" xr:uid="{5F916D64-C24A-41E9-A0C4-1F296A5A76ED}"/>
    <cellStyle name="Normal 28 15" xfId="9620" xr:uid="{03C23521-7FB8-40F0-AF63-741FB4CA31A1}"/>
    <cellStyle name="Normal 28 15 2" xfId="20941" xr:uid="{9E54FEF4-596E-45A3-82A1-417225C21CCC}"/>
    <cellStyle name="Normal 28 15 2 2" xfId="26497" xr:uid="{FD7FEE79-043B-4437-B1FB-08AD7686E427}"/>
    <cellStyle name="Normal 28 15 2 3" xfId="31991" xr:uid="{4AB5AC7B-CC23-4E38-ABEE-CDB2BAED407B}"/>
    <cellStyle name="Normal 28 15 2 4" xfId="37475" xr:uid="{11AACADC-BF88-4ACF-AA6D-35B8DF040377}"/>
    <cellStyle name="Normal 28 15 3" xfId="23768" xr:uid="{617D49D8-61BD-47E2-B9E1-AE4C245FCBEC}"/>
    <cellStyle name="Normal 28 15 4" xfId="29262" xr:uid="{273272C2-BD4C-4CA9-A8F4-97E42FF7B3DF}"/>
    <cellStyle name="Normal 28 15 5" xfId="34746" xr:uid="{088CD239-EE94-4894-AAB1-428837809049}"/>
    <cellStyle name="Normal 28 2" xfId="6527" xr:uid="{C9C68770-AC62-4FD3-AFE2-A7CC62E51E0B}"/>
    <cellStyle name="Normal 28 2 2" xfId="14934" xr:uid="{D6CB63B5-F33D-4A63-BEB0-4D34EE379AD3}"/>
    <cellStyle name="Normal 28 2 2 2" xfId="22221" xr:uid="{E0CE1A17-4AEA-4333-B040-FB8C16DEBED7}"/>
    <cellStyle name="Normal 28 2 2 2 2" xfId="27777" xr:uid="{B1A9303C-7E0B-4C62-8E4A-19C0F0DC4A64}"/>
    <cellStyle name="Normal 28 2 2 2 3" xfId="33271" xr:uid="{50EE9ADC-BE2C-4088-9469-8A9712C6DCAC}"/>
    <cellStyle name="Normal 28 2 2 2 4" xfId="38755" xr:uid="{ABF1DAD1-6D52-43FD-9DB8-87521A7A5BA0}"/>
    <cellStyle name="Normal 28 2 2 3" xfId="25048" xr:uid="{603D56E1-881C-45EF-9C93-5F5D4237EC70}"/>
    <cellStyle name="Normal 28 2 2 4" xfId="30542" xr:uid="{81FBA33C-096F-4613-997B-51297C91D2BE}"/>
    <cellStyle name="Normal 28 2 2 5" xfId="36026" xr:uid="{2474EA76-613D-4849-BAD7-A9EFA2EAA24D}"/>
    <cellStyle name="Normal 28 2 3" xfId="11882" xr:uid="{200B3B46-DB21-491A-88E3-61DE49CF185D}"/>
    <cellStyle name="Normal 28 2 4" xfId="17118" xr:uid="{30EEC566-E317-49FF-89AE-A986B179ECEF}"/>
    <cellStyle name="Normal 28 2 5" xfId="19340" xr:uid="{CF9F7306-8E42-4F72-8878-52ED17B91AED}"/>
    <cellStyle name="Normal 28 2 6" xfId="9622" xr:uid="{02CE2052-9030-47D6-A4C2-16E4FF74D19E}"/>
    <cellStyle name="Normal 28 2 6 2" xfId="20943" xr:uid="{0B9C29A4-A0AD-4207-AA94-4C7C197CCD92}"/>
    <cellStyle name="Normal 28 2 6 2 2" xfId="26499" xr:uid="{5882ED17-54CF-44DF-AFA0-2E00CFA189FA}"/>
    <cellStyle name="Normal 28 2 6 2 3" xfId="31993" xr:uid="{B912A9F4-8054-4F3C-A0C7-83C376D887F5}"/>
    <cellStyle name="Normal 28 2 6 2 4" xfId="37477" xr:uid="{95AD48A6-28EF-48B9-A097-64F682B38AAA}"/>
    <cellStyle name="Normal 28 2 6 3" xfId="23770" xr:uid="{7773D406-BD72-4710-B58A-DCCA84CBC158}"/>
    <cellStyle name="Normal 28 2 6 4" xfId="29264" xr:uid="{620116E4-594A-4D5D-A68C-52F80CC1B8F7}"/>
    <cellStyle name="Normal 28 2 6 5" xfId="34748" xr:uid="{ABE100F5-669F-4166-BC8B-9AF65290259A}"/>
    <cellStyle name="Normal 28 3" xfId="6528" xr:uid="{9A97B0B0-09DC-4EAD-A4E2-9C0F53687D47}"/>
    <cellStyle name="Normal 28 3 2" xfId="14935" xr:uid="{DD737CA5-BD0F-4DE7-930C-4710240EB65C}"/>
    <cellStyle name="Normal 28 3 2 2" xfId="22222" xr:uid="{170E690C-6CCC-4DD2-9327-CE6C7B0B045E}"/>
    <cellStyle name="Normal 28 3 2 2 2" xfId="27778" xr:uid="{DB00D802-4AA0-417D-BCBC-997F27CEB12B}"/>
    <cellStyle name="Normal 28 3 2 2 3" xfId="33272" xr:uid="{080CA781-8F8A-4DC1-8138-1F870687DBF4}"/>
    <cellStyle name="Normal 28 3 2 2 4" xfId="38756" xr:uid="{C4F8BD71-CA48-4DF0-8497-6AD31B9657F8}"/>
    <cellStyle name="Normal 28 3 2 3" xfId="25049" xr:uid="{D4AC571B-4685-487E-BA70-000A8B25194F}"/>
    <cellStyle name="Normal 28 3 2 4" xfId="30543" xr:uid="{CD79819B-6250-4E12-8B86-26EC81FB76EB}"/>
    <cellStyle name="Normal 28 3 2 5" xfId="36027" xr:uid="{0BAE03A7-1D3E-43E9-B706-6E904A0C3C3A}"/>
    <cellStyle name="Normal 28 3 3" xfId="11883" xr:uid="{3DBD20F7-01E9-48C0-A7C4-0EC9C20B9B86}"/>
    <cellStyle name="Normal 28 3 4" xfId="17119" xr:uid="{28F3E5EA-3BEF-4397-BEAC-614ADD36371C}"/>
    <cellStyle name="Normal 28 3 5" xfId="19341" xr:uid="{A6407F87-5A6A-4501-8172-C174CB5572DB}"/>
    <cellStyle name="Normal 28 3 6" xfId="9623" xr:uid="{D8500BEA-021E-4050-A090-F932F0CB7E61}"/>
    <cellStyle name="Normal 28 3 6 2" xfId="20944" xr:uid="{03D9E446-7843-4B3B-99AF-577A84227568}"/>
    <cellStyle name="Normal 28 3 6 2 2" xfId="26500" xr:uid="{7C34A50A-D917-4569-BBF4-71BB09858960}"/>
    <cellStyle name="Normal 28 3 6 2 3" xfId="31994" xr:uid="{1EA6F047-C727-4E91-9F0E-40AF592A279E}"/>
    <cellStyle name="Normal 28 3 6 2 4" xfId="37478" xr:uid="{A56AC768-2B3C-4391-A0B3-BDCC5A6E90F7}"/>
    <cellStyle name="Normal 28 3 6 3" xfId="23771" xr:uid="{FF04DFFE-1172-4FEE-B9D2-1531943516A2}"/>
    <cellStyle name="Normal 28 3 6 4" xfId="29265" xr:uid="{D92551DF-1621-45C0-B9CF-6E74626B5BE6}"/>
    <cellStyle name="Normal 28 3 6 5" xfId="34749" xr:uid="{06A4BF79-6488-4675-ADBA-B14C3ABDAE31}"/>
    <cellStyle name="Normal 28 4" xfId="6529" xr:uid="{243AE0D3-485A-4996-BF19-35FFF49B5403}"/>
    <cellStyle name="Normal 28 4 2" xfId="14936" xr:uid="{071EC1E4-07F6-48C7-AC00-7D1D305A9498}"/>
    <cellStyle name="Normal 28 4 2 2" xfId="22223" xr:uid="{A550C532-660A-4A8E-8688-81B43395DEB7}"/>
    <cellStyle name="Normal 28 4 2 2 2" xfId="27779" xr:uid="{F515C630-9167-4A65-A36C-F2221C0CFDDC}"/>
    <cellStyle name="Normal 28 4 2 2 3" xfId="33273" xr:uid="{43718E4D-1A51-4772-BAAB-00E84D88F703}"/>
    <cellStyle name="Normal 28 4 2 2 4" xfId="38757" xr:uid="{38020FEF-58A0-40C1-B278-D70B35C52F74}"/>
    <cellStyle name="Normal 28 4 2 3" xfId="25050" xr:uid="{4F7B21EF-B222-497A-A7A8-5B880EDA1D46}"/>
    <cellStyle name="Normal 28 4 2 4" xfId="30544" xr:uid="{40B037F5-04FA-4328-A43A-E9463EFAC60E}"/>
    <cellStyle name="Normal 28 4 2 5" xfId="36028" xr:uid="{6C80AD9F-3500-4664-9818-C3D283146F88}"/>
    <cellStyle name="Normal 28 4 3" xfId="11884" xr:uid="{4BF0A2E8-00A5-45C7-BD78-F7C45CF161C6}"/>
    <cellStyle name="Normal 28 4 4" xfId="17120" xr:uid="{550798A4-ED0B-432A-89D4-9216240302E2}"/>
    <cellStyle name="Normal 28 4 5" xfId="19342" xr:uid="{CD68713F-780D-4A23-8ECC-2DA0AE7CCE7A}"/>
    <cellStyle name="Normal 28 4 6" xfId="9624" xr:uid="{67BF3730-2738-49AB-83B8-8FD6B7857310}"/>
    <cellStyle name="Normal 28 4 6 2" xfId="20945" xr:uid="{789C22CF-B8D4-46B4-8D41-84D8FB0C4AB9}"/>
    <cellStyle name="Normal 28 4 6 2 2" xfId="26501" xr:uid="{5418DA54-40EA-4BB9-8F55-2E323B0853EC}"/>
    <cellStyle name="Normal 28 4 6 2 3" xfId="31995" xr:uid="{9CF21CF0-E287-4EE3-9843-A651C5D5FB21}"/>
    <cellStyle name="Normal 28 4 6 2 4" xfId="37479" xr:uid="{215EFCA9-CF7B-492A-9EF1-DC61FBBF6A8B}"/>
    <cellStyle name="Normal 28 4 6 3" xfId="23772" xr:uid="{7BE900F4-AB96-4D33-A14B-E27572D43564}"/>
    <cellStyle name="Normal 28 4 6 4" xfId="29266" xr:uid="{E5299775-9F66-4504-ADC4-087BAE3A2777}"/>
    <cellStyle name="Normal 28 4 6 5" xfId="34750" xr:uid="{B5E59DA9-C99F-4ECA-81EC-54DEEABA8BF1}"/>
    <cellStyle name="Normal 28 5" xfId="6530" xr:uid="{6AC3E7E9-CB89-4E5E-A0BE-210151148F9D}"/>
    <cellStyle name="Normal 28 5 2" xfId="14937" xr:uid="{5E41C539-500E-4206-9B37-D4CC16AAA375}"/>
    <cellStyle name="Normal 28 5 2 2" xfId="22224" xr:uid="{25612D61-415A-403D-8A1F-694D88B6E9ED}"/>
    <cellStyle name="Normal 28 5 2 2 2" xfId="27780" xr:uid="{6925B221-83D7-4C29-86EA-7022846A992F}"/>
    <cellStyle name="Normal 28 5 2 2 3" xfId="33274" xr:uid="{3D2436CB-53E0-4005-AF7D-23120A0BF28E}"/>
    <cellStyle name="Normal 28 5 2 2 4" xfId="38758" xr:uid="{1C660801-CF78-4566-9746-51A442B0CF1C}"/>
    <cellStyle name="Normal 28 5 2 3" xfId="25051" xr:uid="{A24B9A11-C843-4583-B060-225D7EB0FBF2}"/>
    <cellStyle name="Normal 28 5 2 4" xfId="30545" xr:uid="{F50462DE-5B45-40D2-8EE5-AF1D9F94F769}"/>
    <cellStyle name="Normal 28 5 2 5" xfId="36029" xr:uid="{EA816AAC-F5E6-4E4F-BFDE-C61220F31C8C}"/>
    <cellStyle name="Normal 28 5 3" xfId="11885" xr:uid="{6A2BB54B-2530-45B1-9A3F-AA23C214167A}"/>
    <cellStyle name="Normal 28 5 4" xfId="17121" xr:uid="{5340179A-96D2-437B-9DF3-AEBC35767A3D}"/>
    <cellStyle name="Normal 28 5 5" xfId="19343" xr:uid="{8A9F91CF-EC76-46D4-B799-AD0098EFC3F3}"/>
    <cellStyle name="Normal 28 5 6" xfId="9625" xr:uid="{960F8705-D789-417C-B49C-4F6934653C54}"/>
    <cellStyle name="Normal 28 5 6 2" xfId="20946" xr:uid="{C04D90F0-C7FD-4775-96B3-3F2EFFDBFF92}"/>
    <cellStyle name="Normal 28 5 6 2 2" xfId="26502" xr:uid="{3CAE103D-03D0-438F-B916-338DB30F0AA3}"/>
    <cellStyle name="Normal 28 5 6 2 3" xfId="31996" xr:uid="{FB434035-2DCA-4A9B-9205-C280A3B042DF}"/>
    <cellStyle name="Normal 28 5 6 2 4" xfId="37480" xr:uid="{CB1FEC79-FD25-4FB4-8454-9D9BAFF95B3D}"/>
    <cellStyle name="Normal 28 5 6 3" xfId="23773" xr:uid="{4B18DA5A-2434-4FDB-A714-AB52021C9588}"/>
    <cellStyle name="Normal 28 5 6 4" xfId="29267" xr:uid="{FB4CFA36-1DCF-4F74-8BB9-341C67ED0751}"/>
    <cellStyle name="Normal 28 5 6 5" xfId="34751" xr:uid="{F5653E66-C8CF-4C7D-B884-742CD40CE698}"/>
    <cellStyle name="Normal 28 6" xfId="6531" xr:uid="{943F306A-2C74-4E80-A9F1-20AB7B9D418C}"/>
    <cellStyle name="Normal 28 6 2" xfId="14938" xr:uid="{0C48D0F8-C9B6-4F5D-90B1-C0896B25B469}"/>
    <cellStyle name="Normal 28 6 2 2" xfId="22225" xr:uid="{51555479-FCE4-48D2-97AD-D1AF986A4206}"/>
    <cellStyle name="Normal 28 6 2 2 2" xfId="27781" xr:uid="{A5F7FB2C-A7E1-456D-93DB-423022C01072}"/>
    <cellStyle name="Normal 28 6 2 2 3" xfId="33275" xr:uid="{7AEFC1EF-D2DF-4EBE-BD3A-E9B6874A3BA7}"/>
    <cellStyle name="Normal 28 6 2 2 4" xfId="38759" xr:uid="{120A06D7-106D-4E40-9E2E-BB31FDB18B1C}"/>
    <cellStyle name="Normal 28 6 2 3" xfId="25052" xr:uid="{488760AB-81FF-45F3-AD16-B00035C80D4B}"/>
    <cellStyle name="Normal 28 6 2 4" xfId="30546" xr:uid="{229900F6-5335-4CD0-8BB9-776B8622F851}"/>
    <cellStyle name="Normal 28 6 2 5" xfId="36030" xr:uid="{DFB92505-D72D-4406-AC66-93E2D5EE7C03}"/>
    <cellStyle name="Normal 28 6 3" xfId="11886" xr:uid="{1BA68E4E-9BC8-4332-9DDA-C8BCDBCC3530}"/>
    <cellStyle name="Normal 28 6 4" xfId="17122" xr:uid="{879F5D7F-E0BF-47D5-A085-0715DF5D4BA0}"/>
    <cellStyle name="Normal 28 6 5" xfId="19344" xr:uid="{87DC9252-4E91-42D8-8871-620037002106}"/>
    <cellStyle name="Normal 28 6 6" xfId="9626" xr:uid="{64AB3DFB-210D-409B-A012-39479D6C70F2}"/>
    <cellStyle name="Normal 28 6 6 2" xfId="20947" xr:uid="{970CC35C-DBC0-4FE4-8AA3-4E5FEBF63746}"/>
    <cellStyle name="Normal 28 6 6 2 2" xfId="26503" xr:uid="{061BD9DE-B162-4D2B-A8F6-C789AE429071}"/>
    <cellStyle name="Normal 28 6 6 2 3" xfId="31997" xr:uid="{8E1AC8BD-FA9C-4604-B79E-56EF96813413}"/>
    <cellStyle name="Normal 28 6 6 2 4" xfId="37481" xr:uid="{D0939886-3B8A-4630-BED5-6FC0D849945D}"/>
    <cellStyle name="Normal 28 6 6 3" xfId="23774" xr:uid="{548A4588-732F-43AE-93E7-9F0C7561B0CA}"/>
    <cellStyle name="Normal 28 6 6 4" xfId="29268" xr:uid="{7A094526-7E35-4F8B-AE44-450986F12956}"/>
    <cellStyle name="Normal 28 6 6 5" xfId="34752" xr:uid="{8B8E6B1A-51AE-4976-AFC2-EDED05560D2F}"/>
    <cellStyle name="Normal 28 7" xfId="6532" xr:uid="{FAB54EFA-3370-4691-8FE0-D111A3EDBB88}"/>
    <cellStyle name="Normal 28 7 2" xfId="14939" xr:uid="{FDB40C74-0D2D-47B6-ADC7-1183F3A2226B}"/>
    <cellStyle name="Normal 28 7 2 2" xfId="22226" xr:uid="{249B5AAB-36A2-4557-BDE9-9221DD4EBBD9}"/>
    <cellStyle name="Normal 28 7 2 2 2" xfId="27782" xr:uid="{F05CFD7E-F071-4897-BC42-EB86FFF0BE98}"/>
    <cellStyle name="Normal 28 7 2 2 3" xfId="33276" xr:uid="{FAEF52D5-CA90-4632-AEC3-E672DB1E7DFA}"/>
    <cellStyle name="Normal 28 7 2 2 4" xfId="38760" xr:uid="{23629939-BCAF-496B-80F9-AADA2C90C3F6}"/>
    <cellStyle name="Normal 28 7 2 3" xfId="25053" xr:uid="{5E2E418D-E78B-4D55-9B58-FA9723C9F24A}"/>
    <cellStyle name="Normal 28 7 2 4" xfId="30547" xr:uid="{DB00E20D-B651-4270-B3F1-4654B09AE539}"/>
    <cellStyle name="Normal 28 7 2 5" xfId="36031" xr:uid="{4792DB5B-9AA4-4C36-AF15-E3B48A63601C}"/>
    <cellStyle name="Normal 28 7 3" xfId="11887" xr:uid="{546372ED-6CB5-4E85-835A-152EA695B564}"/>
    <cellStyle name="Normal 28 7 4" xfId="17123" xr:uid="{4346B20F-9D19-4202-9B4E-6361F5F7563E}"/>
    <cellStyle name="Normal 28 7 5" xfId="19345" xr:uid="{6197DF0A-EB8C-4909-B654-6185F5E603B2}"/>
    <cellStyle name="Normal 28 7 6" xfId="9627" xr:uid="{81C2A083-5B4A-4423-A6EE-9A5C90102241}"/>
    <cellStyle name="Normal 28 7 6 2" xfId="20948" xr:uid="{1E22269F-5297-4391-BF98-C03908072817}"/>
    <cellStyle name="Normal 28 7 6 2 2" xfId="26504" xr:uid="{8F6506EC-3D19-4841-92D2-E25248E7B16C}"/>
    <cellStyle name="Normal 28 7 6 2 3" xfId="31998" xr:uid="{08DD3A65-966A-48C1-A8AC-60DD82206AAF}"/>
    <cellStyle name="Normal 28 7 6 2 4" xfId="37482" xr:uid="{F0773B27-EBB0-471B-91F5-A7A28BE1BFA5}"/>
    <cellStyle name="Normal 28 7 6 3" xfId="23775" xr:uid="{83316437-9CBF-410B-88A4-90FE1C417EBD}"/>
    <cellStyle name="Normal 28 7 6 4" xfId="29269" xr:uid="{459ACCB6-3508-464F-9F13-8BE6A5521EC7}"/>
    <cellStyle name="Normal 28 7 6 5" xfId="34753" xr:uid="{46C47BA8-C962-4D06-85FF-EC720CDD0133}"/>
    <cellStyle name="Normal 28 8" xfId="6533" xr:uid="{05C1254C-B023-4501-95F7-F7C49F81E7BC}"/>
    <cellStyle name="Normal 28 8 2" xfId="14940" xr:uid="{73EBD3FC-316A-4DB9-9679-D29D278B83F6}"/>
    <cellStyle name="Normal 28 8 2 2" xfId="22227" xr:uid="{67738EA2-E008-45FA-91C3-9B6409554A4C}"/>
    <cellStyle name="Normal 28 8 2 2 2" xfId="27783" xr:uid="{C3FE550C-308B-4537-8200-6D4201318AE5}"/>
    <cellStyle name="Normal 28 8 2 2 3" xfId="33277" xr:uid="{9B56343B-E690-4C3C-8794-2C379C1156D3}"/>
    <cellStyle name="Normal 28 8 2 2 4" xfId="38761" xr:uid="{441E6776-84B4-430B-A2CD-ACC3E057BBF4}"/>
    <cellStyle name="Normal 28 8 2 3" xfId="25054" xr:uid="{00C40DAA-12C1-47D6-AEB3-87ECB72D226A}"/>
    <cellStyle name="Normal 28 8 2 4" xfId="30548" xr:uid="{8A45329F-DCE8-4AE7-9111-5220413CED82}"/>
    <cellStyle name="Normal 28 8 2 5" xfId="36032" xr:uid="{7B040E4E-8DD2-4E91-B8E1-B686F2AE4881}"/>
    <cellStyle name="Normal 28 8 3" xfId="11888" xr:uid="{B2A01202-76D5-4F79-B01E-F1DC0B45066A}"/>
    <cellStyle name="Normal 28 8 4" xfId="17124" xr:uid="{99B22D73-A2B0-4405-BA48-07B0CCD96B01}"/>
    <cellStyle name="Normal 28 8 5" xfId="19346" xr:uid="{1A6770A2-B40B-413C-A9AE-CE0CF12CE5AB}"/>
    <cellStyle name="Normal 28 8 6" xfId="9628" xr:uid="{B44F9CCD-BF20-4A26-8364-9EBC32BC3CE2}"/>
    <cellStyle name="Normal 28 8 6 2" xfId="20949" xr:uid="{F4C89771-BA75-4CF3-BDC4-5106F4F2C864}"/>
    <cellStyle name="Normal 28 8 6 2 2" xfId="26505" xr:uid="{3E3CE0D0-78CE-412D-903A-1E87C1A105DA}"/>
    <cellStyle name="Normal 28 8 6 2 3" xfId="31999" xr:uid="{07720CD7-2E7B-43FA-A8BF-FE20626377E1}"/>
    <cellStyle name="Normal 28 8 6 2 4" xfId="37483" xr:uid="{35979D9B-D243-4E9E-A681-EE6EE0A6736C}"/>
    <cellStyle name="Normal 28 8 6 3" xfId="23776" xr:uid="{1EBFC4DB-5731-4C55-BFFF-2575FFCE15DE}"/>
    <cellStyle name="Normal 28 8 6 4" xfId="29270" xr:uid="{A9826CED-5B56-44B6-B62A-08642D2B6193}"/>
    <cellStyle name="Normal 28 8 6 5" xfId="34754" xr:uid="{196D087A-0035-4294-A3E4-6635DD7C94B2}"/>
    <cellStyle name="Normal 28 9" xfId="6534" xr:uid="{4F5FD5B9-08AE-4262-A25E-6F69B4CB6AAE}"/>
    <cellStyle name="Normal 28 9 2" xfId="14941" xr:uid="{0303CFA1-3CEB-43E1-A470-62C3B97D37EC}"/>
    <cellStyle name="Normal 28 9 2 2" xfId="22228" xr:uid="{EA97A54E-DB9E-4F57-846E-CDC337E24BB6}"/>
    <cellStyle name="Normal 28 9 2 2 2" xfId="27784" xr:uid="{9CB0EEAD-BBE9-4BCB-8CB5-6B797151EFF2}"/>
    <cellStyle name="Normal 28 9 2 2 3" xfId="33278" xr:uid="{8447B448-AD54-4AF9-B9AD-FE50EE0B4CA7}"/>
    <cellStyle name="Normal 28 9 2 2 4" xfId="38762" xr:uid="{DA95C086-3DCF-44DC-B62E-824AB96AA5CA}"/>
    <cellStyle name="Normal 28 9 2 3" xfId="25055" xr:uid="{5F309885-82DE-41E0-A045-BF667B102C64}"/>
    <cellStyle name="Normal 28 9 2 4" xfId="30549" xr:uid="{EB1E4240-41C7-4BC0-B505-34D6BD1283DA}"/>
    <cellStyle name="Normal 28 9 2 5" xfId="36033" xr:uid="{9979CACD-C01E-464E-A860-D8435AB97AC1}"/>
    <cellStyle name="Normal 28 9 3" xfId="11889" xr:uid="{92BCFC11-7C73-4C70-B626-4CBF0E7BAE5A}"/>
    <cellStyle name="Normal 28 9 4" xfId="17125" xr:uid="{BB9C7340-908A-487C-9984-466EE6B7C2BC}"/>
    <cellStyle name="Normal 28 9 5" xfId="19347" xr:uid="{2A63857A-D9F0-4DC7-B106-B3CA62BFCAF8}"/>
    <cellStyle name="Normal 28 9 6" xfId="9629" xr:uid="{1C399283-629D-469F-9E06-339F9790C19B}"/>
    <cellStyle name="Normal 28 9 6 2" xfId="20950" xr:uid="{57C603F0-59F8-4F4F-9D31-2DC26AE642C0}"/>
    <cellStyle name="Normal 28 9 6 2 2" xfId="26506" xr:uid="{93C7D9EB-C643-439E-98D6-35745F71643A}"/>
    <cellStyle name="Normal 28 9 6 2 3" xfId="32000" xr:uid="{8DEC45D8-BAE9-497E-98E6-19F3A8EB8F1D}"/>
    <cellStyle name="Normal 28 9 6 2 4" xfId="37484" xr:uid="{3C4772F6-9BB1-4F45-8B89-F3761D143DBD}"/>
    <cellStyle name="Normal 28 9 6 3" xfId="23777" xr:uid="{AE667D81-DC3E-4B56-83E1-7DC4BAA02466}"/>
    <cellStyle name="Normal 28 9 6 4" xfId="29271" xr:uid="{170A2E08-534E-49E8-9159-C87048E96585}"/>
    <cellStyle name="Normal 28 9 6 5" xfId="34755" xr:uid="{B0F921E2-E3E9-4654-98F1-8F4EAD58AB3F}"/>
    <cellStyle name="Normal 280" xfId="39744" xr:uid="{CF933530-E25D-4EE5-91A7-0D541A17CDCC}"/>
    <cellStyle name="Normal 281" xfId="39745" xr:uid="{B7D526BD-C310-404C-A02E-0844A7F9EAA4}"/>
    <cellStyle name="Normal 282" xfId="39746" xr:uid="{529D6529-43DA-450F-A27D-3378269CFA87}"/>
    <cellStyle name="Normal 283" xfId="39747" xr:uid="{4C54BF28-A7E4-4B2F-8D7E-D45CB4249D23}"/>
    <cellStyle name="Normal 284" xfId="39748" xr:uid="{5028326D-E90E-4054-8CF7-6BE6B5F11614}"/>
    <cellStyle name="Normal 285" xfId="39749" xr:uid="{073BD88D-2445-46A7-93B8-7D49068AA509}"/>
    <cellStyle name="Normal 286" xfId="39750" xr:uid="{C8EE5FA3-F1AE-4D67-835F-EE2822353CE1}"/>
    <cellStyle name="Normal 287" xfId="39751" xr:uid="{1A1CFEB7-7756-47ED-A6B3-F33825AED650}"/>
    <cellStyle name="Normal 288" xfId="39752" xr:uid="{F7BE86B3-4E8C-462A-8B3F-45BB3BAB4699}"/>
    <cellStyle name="Normal 289" xfId="39753" xr:uid="{170C8BEB-0B98-4735-ACA9-94C56A0273E4}"/>
    <cellStyle name="Normal 29" xfId="6535" xr:uid="{1712CF64-A7FD-47D4-BC37-1F06ED7C9BD9}"/>
    <cellStyle name="Normal 29 10" xfId="6536" xr:uid="{838252A3-EE37-4841-ADC9-CC7C6D4C1D2C}"/>
    <cellStyle name="Normal 29 10 2" xfId="14943" xr:uid="{E1CEA2D2-18A1-444D-B9A4-1AC9F2FCD429}"/>
    <cellStyle name="Normal 29 10 2 2" xfId="22230" xr:uid="{94343ACA-0202-4938-B405-B9476A7543DE}"/>
    <cellStyle name="Normal 29 10 2 2 2" xfId="27786" xr:uid="{09605882-D78E-4A6C-BD66-4ED395FDBFD1}"/>
    <cellStyle name="Normal 29 10 2 2 3" xfId="33280" xr:uid="{5C83AA0A-B23A-45B5-AA41-544427557415}"/>
    <cellStyle name="Normal 29 10 2 2 4" xfId="38764" xr:uid="{27005FA8-826E-4366-9468-625BBBCB3071}"/>
    <cellStyle name="Normal 29 10 2 3" xfId="25057" xr:uid="{A75707F9-CAD7-494E-BF41-6B0CDE0434ED}"/>
    <cellStyle name="Normal 29 10 2 4" xfId="30551" xr:uid="{36864402-6126-438D-9847-FBC645460672}"/>
    <cellStyle name="Normal 29 10 2 5" xfId="36035" xr:uid="{CE2880BA-B273-4CE7-B09E-FF658F0C9D37}"/>
    <cellStyle name="Normal 29 10 3" xfId="11891" xr:uid="{04A4B912-1E5F-4F05-BBFE-543ED1034652}"/>
    <cellStyle name="Normal 29 10 4" xfId="17127" xr:uid="{B49DB00E-5A64-4AE8-AC2E-F7D8403FC1AC}"/>
    <cellStyle name="Normal 29 10 5" xfId="19349" xr:uid="{B1D3F5C0-E855-421E-B464-0EFFA42BABE7}"/>
    <cellStyle name="Normal 29 10 6" xfId="9631" xr:uid="{A14F21A6-1DEF-41B7-A4F5-F76F1FCDA061}"/>
    <cellStyle name="Normal 29 10 6 2" xfId="20952" xr:uid="{092B9D42-9258-4920-80EF-40C7F014E9DA}"/>
    <cellStyle name="Normal 29 10 6 2 2" xfId="26508" xr:uid="{D67FB71F-4C26-4860-91D0-2CCD01A69EC1}"/>
    <cellStyle name="Normal 29 10 6 2 3" xfId="32002" xr:uid="{10BCE4DC-0693-4123-96ED-6D52D8A61C80}"/>
    <cellStyle name="Normal 29 10 6 2 4" xfId="37486" xr:uid="{9B454295-640D-47B0-AEE3-9ED75976BD6F}"/>
    <cellStyle name="Normal 29 10 6 3" xfId="23779" xr:uid="{8A873CDC-4A6C-4D48-9989-EBC8080F3ABA}"/>
    <cellStyle name="Normal 29 10 6 4" xfId="29273" xr:uid="{E735363A-033E-4920-A6C3-E3291AA36027}"/>
    <cellStyle name="Normal 29 10 6 5" xfId="34757" xr:uid="{E6FBD6B1-FF2C-4103-B637-BFBC1A45D63A}"/>
    <cellStyle name="Normal 29 11" xfId="14942" xr:uid="{F8661F95-E3A7-4EAF-AAFA-DF5A7024E821}"/>
    <cellStyle name="Normal 29 11 2" xfId="22229" xr:uid="{5F137321-8F55-41A8-866C-9A3356FE78F4}"/>
    <cellStyle name="Normal 29 11 2 2" xfId="27785" xr:uid="{CCE22A26-6215-4394-9FBD-77FE53BAAB9F}"/>
    <cellStyle name="Normal 29 11 2 3" xfId="33279" xr:uid="{51DF1468-0ECD-4C19-AB4A-5CB2F34E5715}"/>
    <cellStyle name="Normal 29 11 2 4" xfId="38763" xr:uid="{583BB7B5-A940-4530-B4FB-B7BFE62376DF}"/>
    <cellStyle name="Normal 29 11 3" xfId="25056" xr:uid="{5F59581D-92D5-4E2D-BB3D-80478D4500C9}"/>
    <cellStyle name="Normal 29 11 4" xfId="30550" xr:uid="{EBCF3F4E-EBC1-4BCF-B687-321F2A8E1B9D}"/>
    <cellStyle name="Normal 29 11 5" xfId="36034" xr:uid="{62F3BB80-2877-4A45-8598-668DCC344ECE}"/>
    <cellStyle name="Normal 29 12" xfId="11890" xr:uid="{8E3F380F-7EEE-4018-A0CC-EF11FBC9F5DE}"/>
    <cellStyle name="Normal 29 13" xfId="17126" xr:uid="{2E38C5EA-1384-45D4-A952-CDBE7E853A7E}"/>
    <cellStyle name="Normal 29 14" xfId="19348" xr:uid="{FC40AB0E-9487-4AB5-9A78-CE67B4BDC9C5}"/>
    <cellStyle name="Normal 29 15" xfId="9630" xr:uid="{C8FD3235-DE57-4C89-8009-7FFDAE405797}"/>
    <cellStyle name="Normal 29 15 2" xfId="20951" xr:uid="{1B708964-D139-44E1-A510-65A558FD46BA}"/>
    <cellStyle name="Normal 29 15 2 2" xfId="26507" xr:uid="{89516AD8-D407-4557-A2B6-9E32C2EC1358}"/>
    <cellStyle name="Normal 29 15 2 3" xfId="32001" xr:uid="{9D50AEFA-5295-4B03-AA27-43F6825283F7}"/>
    <cellStyle name="Normal 29 15 2 4" xfId="37485" xr:uid="{F5A8F592-C2D8-45E3-8FB8-487009D0E0AB}"/>
    <cellStyle name="Normal 29 15 3" xfId="23778" xr:uid="{D5C768FA-E68D-4953-B972-39915EAAE2A2}"/>
    <cellStyle name="Normal 29 15 4" xfId="29272" xr:uid="{16CEEAD3-8CED-40AF-BA33-E036D1E2A9FD}"/>
    <cellStyle name="Normal 29 15 5" xfId="34756" xr:uid="{244F7A5D-D097-4658-887A-80CB874F440E}"/>
    <cellStyle name="Normal 29 2" xfId="6537" xr:uid="{33C188EF-25D8-4EDB-BB83-E60171780F83}"/>
    <cellStyle name="Normal 29 2 2" xfId="14944" xr:uid="{46E1BD9D-FCF9-4306-BEF7-3189A96948EE}"/>
    <cellStyle name="Normal 29 2 2 2" xfId="22231" xr:uid="{82C4899A-9695-4E93-9094-614D39FD810F}"/>
    <cellStyle name="Normal 29 2 2 2 2" xfId="27787" xr:uid="{E995D11E-E9D8-47F9-85AF-23F9DB25DD70}"/>
    <cellStyle name="Normal 29 2 2 2 3" xfId="33281" xr:uid="{98F948FC-0D0B-44B2-84BA-2E15313E6321}"/>
    <cellStyle name="Normal 29 2 2 2 4" xfId="38765" xr:uid="{43B136E8-4C83-40FF-BD29-4D51F82F425C}"/>
    <cellStyle name="Normal 29 2 2 3" xfId="25058" xr:uid="{FF25EAA5-B679-4A45-9C7C-5D29FB783583}"/>
    <cellStyle name="Normal 29 2 2 4" xfId="30552" xr:uid="{14DE0EE7-233E-4BB7-BCBC-4FFF5EB9C551}"/>
    <cellStyle name="Normal 29 2 2 5" xfId="36036" xr:uid="{6113C90C-4B06-469C-9E97-A52CB3565786}"/>
    <cellStyle name="Normal 29 2 3" xfId="11892" xr:uid="{FED50F35-2557-4A4C-AD7C-664D59EA4F0B}"/>
    <cellStyle name="Normal 29 2 4" xfId="17128" xr:uid="{D20ECBBB-8ADE-458C-B18B-2568D4976000}"/>
    <cellStyle name="Normal 29 2 5" xfId="19350" xr:uid="{BE2605FF-065D-4D6F-B435-4A515640F24F}"/>
    <cellStyle name="Normal 29 2 6" xfId="9632" xr:uid="{A3E2FAF0-237A-4B3B-8115-2E1B3E0DA659}"/>
    <cellStyle name="Normal 29 2 6 2" xfId="20953" xr:uid="{61E8993C-3FD6-4D99-A13D-21C7C92F8C2C}"/>
    <cellStyle name="Normal 29 2 6 2 2" xfId="26509" xr:uid="{24998596-28D4-4AD1-8804-2723CE33CEA9}"/>
    <cellStyle name="Normal 29 2 6 2 3" xfId="32003" xr:uid="{1691E250-1D62-457D-96B4-78C032E4F080}"/>
    <cellStyle name="Normal 29 2 6 2 4" xfId="37487" xr:uid="{8494DB55-8FB6-4A5A-BDE5-68FDA7151D0B}"/>
    <cellStyle name="Normal 29 2 6 3" xfId="23780" xr:uid="{B6773B29-E36E-4A78-A9AC-90D26E6D815F}"/>
    <cellStyle name="Normal 29 2 6 4" xfId="29274" xr:uid="{9E6D3BBD-0B62-4505-BFBC-DEE61B676486}"/>
    <cellStyle name="Normal 29 2 6 5" xfId="34758" xr:uid="{060793EB-56B9-41B3-BC9C-1DF9E4698C61}"/>
    <cellStyle name="Normal 29 3" xfId="6538" xr:uid="{31F8B648-5CDD-41D5-9100-568CFD94838E}"/>
    <cellStyle name="Normal 29 3 2" xfId="14945" xr:uid="{44D05B8F-62B7-4C0B-A3EA-3F511F6C218E}"/>
    <cellStyle name="Normal 29 3 2 2" xfId="22232" xr:uid="{C97F7A3C-4F5D-4008-ACEF-E174E9595646}"/>
    <cellStyle name="Normal 29 3 2 2 2" xfId="27788" xr:uid="{D51BC814-15E6-474D-BFFF-5A66EB208ECC}"/>
    <cellStyle name="Normal 29 3 2 2 3" xfId="33282" xr:uid="{F62523E0-6FD4-4A07-A85F-28613BC315A4}"/>
    <cellStyle name="Normal 29 3 2 2 4" xfId="38766" xr:uid="{A420CB72-4D49-429D-AC21-4AC06368D249}"/>
    <cellStyle name="Normal 29 3 2 3" xfId="25059" xr:uid="{3DB7462D-816B-42EA-8BCC-7A72AB3AF10F}"/>
    <cellStyle name="Normal 29 3 2 4" xfId="30553" xr:uid="{4C30AF6D-CD4E-4FCA-B791-00A4371C4BBC}"/>
    <cellStyle name="Normal 29 3 2 5" xfId="36037" xr:uid="{14CC74A4-21DB-42C5-B1FF-B013E34DDA88}"/>
    <cellStyle name="Normal 29 3 3" xfId="11893" xr:uid="{78C0669A-6A93-4C80-B9D0-92D51936DEC1}"/>
    <cellStyle name="Normal 29 3 4" xfId="17129" xr:uid="{DFAF06BF-EE07-49FE-BE47-3F230DE8E1E1}"/>
    <cellStyle name="Normal 29 3 5" xfId="19351" xr:uid="{D0B1E1D1-4509-442A-9EA9-E75BE1661E49}"/>
    <cellStyle name="Normal 29 3 6" xfId="9633" xr:uid="{F82979DF-BF8F-4B06-9B17-3E4E1D0CA14E}"/>
    <cellStyle name="Normal 29 3 6 2" xfId="20954" xr:uid="{CD61186D-8625-4066-81FE-2A9BF15411C3}"/>
    <cellStyle name="Normal 29 3 6 2 2" xfId="26510" xr:uid="{2F57F2CB-2ACB-4F4D-8CBE-5BF2C3C6E67E}"/>
    <cellStyle name="Normal 29 3 6 2 3" xfId="32004" xr:uid="{436C9377-3C11-454F-BD6F-A99DDAD1F59B}"/>
    <cellStyle name="Normal 29 3 6 2 4" xfId="37488" xr:uid="{CA958837-4216-4900-B91D-8211B04E6E7D}"/>
    <cellStyle name="Normal 29 3 6 3" xfId="23781" xr:uid="{7438F29B-0B89-4431-B338-8138CBFCCCB7}"/>
    <cellStyle name="Normal 29 3 6 4" xfId="29275" xr:uid="{9A90AA99-A318-4060-993A-FD0460661255}"/>
    <cellStyle name="Normal 29 3 6 5" xfId="34759" xr:uid="{BC79D642-27FC-4653-8A92-DDE4F4752DD0}"/>
    <cellStyle name="Normal 29 4" xfId="6539" xr:uid="{942A9AD0-AD9B-4205-A69F-AE31E1DB9E1C}"/>
    <cellStyle name="Normal 29 4 2" xfId="14946" xr:uid="{D17C3722-1C70-4D4F-89AD-21707BDF6442}"/>
    <cellStyle name="Normal 29 4 2 2" xfId="22233" xr:uid="{C654F6F6-037A-4D46-A281-87F143C9678C}"/>
    <cellStyle name="Normal 29 4 2 2 2" xfId="27789" xr:uid="{B3F0D3BB-6BD9-44DA-92C5-53BD188531E9}"/>
    <cellStyle name="Normal 29 4 2 2 3" xfId="33283" xr:uid="{979898B1-E120-4942-9627-7AF24B8537F5}"/>
    <cellStyle name="Normal 29 4 2 2 4" xfId="38767" xr:uid="{6DB9EF83-32EB-4E75-A47E-4DF0D65B327D}"/>
    <cellStyle name="Normal 29 4 2 3" xfId="25060" xr:uid="{24C83606-B838-405D-B7EE-DBD59A40C4C4}"/>
    <cellStyle name="Normal 29 4 2 4" xfId="30554" xr:uid="{1486D16E-AB27-426D-AE97-CA905DCF4F00}"/>
    <cellStyle name="Normal 29 4 2 5" xfId="36038" xr:uid="{4285E94F-F463-41B3-AF42-C0B45B5F300B}"/>
    <cellStyle name="Normal 29 4 3" xfId="11894" xr:uid="{87D009E0-D14C-4F2F-9797-9378FDF2F2D3}"/>
    <cellStyle name="Normal 29 4 4" xfId="17130" xr:uid="{82BD12C5-28AD-4640-BC4A-ABB65DD45DEB}"/>
    <cellStyle name="Normal 29 4 5" xfId="19352" xr:uid="{9BC62E56-FB65-495C-A26A-6ED1ED199B4B}"/>
    <cellStyle name="Normal 29 4 6" xfId="9634" xr:uid="{D3733D01-A48F-4B88-B0AF-186388D7CF78}"/>
    <cellStyle name="Normal 29 4 6 2" xfId="20955" xr:uid="{7265C126-622E-4485-A418-A1572FB32D25}"/>
    <cellStyle name="Normal 29 4 6 2 2" xfId="26511" xr:uid="{8735E601-5865-4248-B0CB-513022B512CD}"/>
    <cellStyle name="Normal 29 4 6 2 3" xfId="32005" xr:uid="{8C35992B-C17C-4D7E-AF6E-3E0F2DE2FEED}"/>
    <cellStyle name="Normal 29 4 6 2 4" xfId="37489" xr:uid="{46BDB5CF-A755-48B4-AAB3-492CBBED6318}"/>
    <cellStyle name="Normal 29 4 6 3" xfId="23782" xr:uid="{9409466C-8D2F-4489-9893-BA28C559194A}"/>
    <cellStyle name="Normal 29 4 6 4" xfId="29276" xr:uid="{0F006A0E-4956-4F0F-8A94-FEF49BC7D213}"/>
    <cellStyle name="Normal 29 4 6 5" xfId="34760" xr:uid="{ADF40822-A535-46DD-9047-DB25DCD34980}"/>
    <cellStyle name="Normal 29 5" xfId="6540" xr:uid="{9F6A316C-8DD9-4719-9DAB-6014B537B35F}"/>
    <cellStyle name="Normal 29 5 2" xfId="14947" xr:uid="{A3391C20-5CA8-451B-9858-05F87A7188A4}"/>
    <cellStyle name="Normal 29 5 2 2" xfId="22234" xr:uid="{DC3B7CBE-2155-470A-B8C7-0D3FD53FB170}"/>
    <cellStyle name="Normal 29 5 2 2 2" xfId="27790" xr:uid="{B65792AB-28DC-4A02-A994-80F4A8C5024E}"/>
    <cellStyle name="Normal 29 5 2 2 3" xfId="33284" xr:uid="{2F798A75-B67C-4AE1-85C9-746F60ACF352}"/>
    <cellStyle name="Normal 29 5 2 2 4" xfId="38768" xr:uid="{2A88D57C-CC3C-41EF-9DF2-C5343E051144}"/>
    <cellStyle name="Normal 29 5 2 3" xfId="25061" xr:uid="{70EDD45E-002B-4AEC-9967-36D01F2E815B}"/>
    <cellStyle name="Normal 29 5 2 4" xfId="30555" xr:uid="{2AFC3D92-8E3E-4B95-8171-33DC62414ED9}"/>
    <cellStyle name="Normal 29 5 2 5" xfId="36039" xr:uid="{AF84DA5E-710B-4FEF-80A2-05CE30145AC8}"/>
    <cellStyle name="Normal 29 5 3" xfId="11895" xr:uid="{3594672B-0983-4FAF-B9DE-72F7E33DC8C3}"/>
    <cellStyle name="Normal 29 5 4" xfId="17131" xr:uid="{A5E7444C-9952-49E2-B9C7-EFA6827A05A5}"/>
    <cellStyle name="Normal 29 5 5" xfId="19353" xr:uid="{E6CFA12B-226D-4C89-B5E5-B63D4C3DD165}"/>
    <cellStyle name="Normal 29 5 6" xfId="9635" xr:uid="{4712F4C5-DA5E-4662-869F-F6CD15F3E205}"/>
    <cellStyle name="Normal 29 5 6 2" xfId="20956" xr:uid="{D25BCF23-20F9-4F9A-82D7-B3155DDAD815}"/>
    <cellStyle name="Normal 29 5 6 2 2" xfId="26512" xr:uid="{EAE55357-AE3B-4A2D-8E96-E3CA55A34C6A}"/>
    <cellStyle name="Normal 29 5 6 2 3" xfId="32006" xr:uid="{4D7E78C4-806A-4997-ACCE-E190B6F950ED}"/>
    <cellStyle name="Normal 29 5 6 2 4" xfId="37490" xr:uid="{0DDFACFF-2D69-4182-94C8-65091D8A69BB}"/>
    <cellStyle name="Normal 29 5 6 3" xfId="23783" xr:uid="{542E5456-7F2A-4CEE-AF43-132260759A1E}"/>
    <cellStyle name="Normal 29 5 6 4" xfId="29277" xr:uid="{9362C1A2-DF54-4E34-ACE2-ACC94A09E8C7}"/>
    <cellStyle name="Normal 29 5 6 5" xfId="34761" xr:uid="{A9DF049F-0224-4E4A-B4A4-38F14D969DEE}"/>
    <cellStyle name="Normal 29 6" xfId="6541" xr:uid="{9F4DAEE5-3CA9-4C56-AC5E-3A9975F01BBB}"/>
    <cellStyle name="Normal 29 6 2" xfId="14948" xr:uid="{95A962DA-106B-497B-80C9-FB8930EA4912}"/>
    <cellStyle name="Normal 29 6 2 2" xfId="22235" xr:uid="{6C7722C9-40BD-4EC8-B236-55E948ED27F9}"/>
    <cellStyle name="Normal 29 6 2 2 2" xfId="27791" xr:uid="{3D37F455-4254-4836-9D14-FE54E4F8B49C}"/>
    <cellStyle name="Normal 29 6 2 2 3" xfId="33285" xr:uid="{EC041C40-5332-4978-B871-FCD8414D3207}"/>
    <cellStyle name="Normal 29 6 2 2 4" xfId="38769" xr:uid="{AC48BF52-E8D4-4489-8991-2564BFCDDED7}"/>
    <cellStyle name="Normal 29 6 2 3" xfId="25062" xr:uid="{184E7FDE-5805-449C-8CF8-B0FBD2435D9F}"/>
    <cellStyle name="Normal 29 6 2 4" xfId="30556" xr:uid="{F87452F4-9699-4D32-A02D-74AC520BEB5F}"/>
    <cellStyle name="Normal 29 6 2 5" xfId="36040" xr:uid="{73C1F062-A0E9-4B00-A6CA-F1861AE523E9}"/>
    <cellStyle name="Normal 29 6 3" xfId="11896" xr:uid="{520EA33F-E0B7-4F49-AB81-A09A16CC3BDB}"/>
    <cellStyle name="Normal 29 6 4" xfId="17132" xr:uid="{E40F80F2-2BA5-406A-A2B4-9209BCA2D99B}"/>
    <cellStyle name="Normal 29 6 5" xfId="19354" xr:uid="{7BE1D4D7-FC54-467B-A23F-5B4FD3B7D989}"/>
    <cellStyle name="Normal 29 6 6" xfId="9636" xr:uid="{B1491DBC-1FE0-4322-B9AB-A0FCA0C58CFF}"/>
    <cellStyle name="Normal 29 6 6 2" xfId="20957" xr:uid="{EF47C51A-320F-4FC7-950C-49890D9F7E20}"/>
    <cellStyle name="Normal 29 6 6 2 2" xfId="26513" xr:uid="{73033572-933B-499B-B97B-65AD94C0AA64}"/>
    <cellStyle name="Normal 29 6 6 2 3" xfId="32007" xr:uid="{18B1A061-CF59-4B6D-884D-B39704972663}"/>
    <cellStyle name="Normal 29 6 6 2 4" xfId="37491" xr:uid="{7B2661F7-3D76-4E71-AA83-CFF409AC537C}"/>
    <cellStyle name="Normal 29 6 6 3" xfId="23784" xr:uid="{36E9D28E-4B1D-4738-8A90-804CE9595372}"/>
    <cellStyle name="Normal 29 6 6 4" xfId="29278" xr:uid="{3CC09C46-0A51-45B5-A3C5-B045AA575B4C}"/>
    <cellStyle name="Normal 29 6 6 5" xfId="34762" xr:uid="{B7DEEB32-8FEB-4D70-87AE-940AA56A531A}"/>
    <cellStyle name="Normal 29 7" xfId="6542" xr:uid="{E0D8733F-985C-4146-A835-ADEA331442B0}"/>
    <cellStyle name="Normal 29 7 2" xfId="14949" xr:uid="{119ED544-A2FB-4F8D-9602-88DA8F4EADFC}"/>
    <cellStyle name="Normal 29 7 2 2" xfId="22236" xr:uid="{B3D4B181-999C-4799-9FAE-D18698F2C77C}"/>
    <cellStyle name="Normal 29 7 2 2 2" xfId="27792" xr:uid="{6106E612-50AE-4092-A50D-33F6ADD39D3B}"/>
    <cellStyle name="Normal 29 7 2 2 3" xfId="33286" xr:uid="{07B80CE0-2BB8-4A5C-A66D-158E3E119039}"/>
    <cellStyle name="Normal 29 7 2 2 4" xfId="38770" xr:uid="{763E59C4-4105-4D70-9C44-C681708BF99A}"/>
    <cellStyle name="Normal 29 7 2 3" xfId="25063" xr:uid="{CAB910F5-DA95-49E0-9AB5-F6A3FC5E0B8A}"/>
    <cellStyle name="Normal 29 7 2 4" xfId="30557" xr:uid="{B15F3E73-98B6-4C24-AEF4-51227FC55EC4}"/>
    <cellStyle name="Normal 29 7 2 5" xfId="36041" xr:uid="{15FE1016-2C8E-4168-BFA7-579C3BFDD2A9}"/>
    <cellStyle name="Normal 29 7 3" xfId="11897" xr:uid="{D6A2994B-95A3-411C-BBFB-3D0665F88118}"/>
    <cellStyle name="Normal 29 7 4" xfId="17133" xr:uid="{57D71609-2ECE-4822-8836-C31E92EFECD6}"/>
    <cellStyle name="Normal 29 7 5" xfId="19355" xr:uid="{FAD7C565-C2AA-4D3B-81B6-6893B161CE9C}"/>
    <cellStyle name="Normal 29 7 6" xfId="9637" xr:uid="{61F1651E-F271-4ECB-AFF4-669AC4A6592C}"/>
    <cellStyle name="Normal 29 7 6 2" xfId="20958" xr:uid="{9BBEA051-9895-49F3-8DC8-5C65C52FA9B6}"/>
    <cellStyle name="Normal 29 7 6 2 2" xfId="26514" xr:uid="{03492260-0CB7-4F6A-AF00-503124379EC8}"/>
    <cellStyle name="Normal 29 7 6 2 3" xfId="32008" xr:uid="{7C996138-F186-47E0-877D-EF72A9128100}"/>
    <cellStyle name="Normal 29 7 6 2 4" xfId="37492" xr:uid="{9DC76845-4097-458F-BC51-81A8FFB7554B}"/>
    <cellStyle name="Normal 29 7 6 3" xfId="23785" xr:uid="{555EC9F8-9FD9-4C21-BFC9-A56F8D85A131}"/>
    <cellStyle name="Normal 29 7 6 4" xfId="29279" xr:uid="{0158254E-61BE-489F-A858-A1CDBA7A02E0}"/>
    <cellStyle name="Normal 29 7 6 5" xfId="34763" xr:uid="{86D32C16-533B-4D2F-8F49-59F8F0B32B35}"/>
    <cellStyle name="Normal 29 8" xfId="6543" xr:uid="{E5EC3387-40F3-4EEF-87FC-211E9E02497D}"/>
    <cellStyle name="Normal 29 8 2" xfId="14950" xr:uid="{082685DD-6A15-48A2-A5B1-2B33F6C270B3}"/>
    <cellStyle name="Normal 29 8 2 2" xfId="22237" xr:uid="{007BF2A4-C4AD-4073-98D1-1EECBA648F6B}"/>
    <cellStyle name="Normal 29 8 2 2 2" xfId="27793" xr:uid="{750E3304-BDE4-46A2-909B-EDBA1C8D9B70}"/>
    <cellStyle name="Normal 29 8 2 2 3" xfId="33287" xr:uid="{6F889FC5-4CB2-4D99-92BF-1C022916D768}"/>
    <cellStyle name="Normal 29 8 2 2 4" xfId="38771" xr:uid="{2659DF70-599A-40C6-BD0C-3EB69E5887B4}"/>
    <cellStyle name="Normal 29 8 2 3" xfId="25064" xr:uid="{E76DFF20-3962-4A59-ADDA-E5FB127C40DC}"/>
    <cellStyle name="Normal 29 8 2 4" xfId="30558" xr:uid="{A4B6AF18-DCEB-4962-B54D-3D3CC32FA2F2}"/>
    <cellStyle name="Normal 29 8 2 5" xfId="36042" xr:uid="{1189AE49-B391-4EAD-BF18-91E21C2DFCEE}"/>
    <cellStyle name="Normal 29 8 3" xfId="11898" xr:uid="{AB205F8F-E8E6-4180-B062-067B0DFA1B6C}"/>
    <cellStyle name="Normal 29 8 4" xfId="17134" xr:uid="{9E9D5696-E15C-445E-AF32-706CE6F3409E}"/>
    <cellStyle name="Normal 29 8 5" xfId="19356" xr:uid="{8B562AB4-8A84-4797-8CA9-2E8B5AFDEED3}"/>
    <cellStyle name="Normal 29 8 6" xfId="9638" xr:uid="{3A37A3C3-9C84-4A59-A21F-7E0136794342}"/>
    <cellStyle name="Normal 29 8 6 2" xfId="20959" xr:uid="{A3EA385D-D65A-4D4C-B927-04A65DCE33E9}"/>
    <cellStyle name="Normal 29 8 6 2 2" xfId="26515" xr:uid="{AF688BAB-CE93-45A0-86D2-6BA682E08E6C}"/>
    <cellStyle name="Normal 29 8 6 2 3" xfId="32009" xr:uid="{0F604403-D093-480D-8B59-0BCE5003A378}"/>
    <cellStyle name="Normal 29 8 6 2 4" xfId="37493" xr:uid="{88A91268-1E41-49D5-ADD0-9CE8B051C7C0}"/>
    <cellStyle name="Normal 29 8 6 3" xfId="23786" xr:uid="{58CE7215-B295-4A66-8CF7-F6626DA4CF9B}"/>
    <cellStyle name="Normal 29 8 6 4" xfId="29280" xr:uid="{00CE6BFD-D876-4755-BDD0-92F3F7C44860}"/>
    <cellStyle name="Normal 29 8 6 5" xfId="34764" xr:uid="{7E238BA6-B5BF-46AA-9C5D-738F6D0F7CCD}"/>
    <cellStyle name="Normal 29 9" xfId="6544" xr:uid="{0249F774-9D25-46E6-83D5-E12741B746BB}"/>
    <cellStyle name="Normal 29 9 2" xfId="14951" xr:uid="{715DD691-7D1B-426A-BA1A-399F1DE9730F}"/>
    <cellStyle name="Normal 29 9 2 2" xfId="22238" xr:uid="{89C316F0-1649-4B66-871F-D5D705946E65}"/>
    <cellStyle name="Normal 29 9 2 2 2" xfId="27794" xr:uid="{91816159-CEDE-4DC8-A00A-0CB50EA1317E}"/>
    <cellStyle name="Normal 29 9 2 2 3" xfId="33288" xr:uid="{1571352B-C398-4081-BB4D-1A89B047E3C2}"/>
    <cellStyle name="Normal 29 9 2 2 4" xfId="38772" xr:uid="{D38EE427-C73A-47D1-9538-D28C24E14B87}"/>
    <cellStyle name="Normal 29 9 2 3" xfId="25065" xr:uid="{97546E96-1620-42C1-AFDD-CEA86DA4EC8E}"/>
    <cellStyle name="Normal 29 9 2 4" xfId="30559" xr:uid="{B9AC92AB-3A53-499E-B2F3-B22A2FFF7AB4}"/>
    <cellStyle name="Normal 29 9 2 5" xfId="36043" xr:uid="{21C731E5-309C-4785-84C1-A03CE3BDECAC}"/>
    <cellStyle name="Normal 29 9 3" xfId="11899" xr:uid="{8A919FCF-0E49-4FFE-AB76-B87363EF5879}"/>
    <cellStyle name="Normal 29 9 4" xfId="17135" xr:uid="{9F360BE8-3F65-4798-A087-32F164760D3A}"/>
    <cellStyle name="Normal 29 9 5" xfId="19357" xr:uid="{3B64BB09-B281-4FDB-94B2-5C4579E4B4F8}"/>
    <cellStyle name="Normal 29 9 6" xfId="9639" xr:uid="{0EB9C18E-5345-4C8E-BD8A-44E98D20A044}"/>
    <cellStyle name="Normal 29 9 6 2" xfId="20960" xr:uid="{949AD725-DCC7-45EF-956A-2619087CDC18}"/>
    <cellStyle name="Normal 29 9 6 2 2" xfId="26516" xr:uid="{D6171756-D26D-41EE-B7BB-EAFA6DBA3DEE}"/>
    <cellStyle name="Normal 29 9 6 2 3" xfId="32010" xr:uid="{451EE212-1738-48EA-9452-DAD73800B477}"/>
    <cellStyle name="Normal 29 9 6 2 4" xfId="37494" xr:uid="{06B5AC8F-57B0-4D50-BDF6-A1C8F31DBDD8}"/>
    <cellStyle name="Normal 29 9 6 3" xfId="23787" xr:uid="{E7E9B8C4-5C14-47C5-932C-F3CB513BF9CD}"/>
    <cellStyle name="Normal 29 9 6 4" xfId="29281" xr:uid="{4AEF49BA-AC7F-4ECA-9865-8FD64B5934AF}"/>
    <cellStyle name="Normal 29 9 6 5" xfId="34765" xr:uid="{C3279DE1-9047-429C-A7B2-437B988E1E29}"/>
    <cellStyle name="Normal 290" xfId="39754" xr:uid="{51F90F02-883C-4D59-8927-0C4B3ABFC8A8}"/>
    <cellStyle name="Normal 291" xfId="39755" xr:uid="{9792643F-23CE-4F76-ADE7-2E53C15C0D3A}"/>
    <cellStyle name="Normal 292" xfId="39756" xr:uid="{F6C05F3E-88EC-423E-B504-EA054ED29481}"/>
    <cellStyle name="Normal 293" xfId="39757" xr:uid="{F0F07D57-0DC2-4E7F-8C8C-CAC9EED799FE}"/>
    <cellStyle name="Normal 293 2" xfId="40753" xr:uid="{CAF23312-94AC-4C4C-9B23-99DD78D2F8DB}"/>
    <cellStyle name="Normal 294" xfId="39758" xr:uid="{B65487AF-87CB-4A45-9EE8-B43D798A8C0F}"/>
    <cellStyle name="Normal 295" xfId="39759" xr:uid="{7334F291-5E73-49AB-ACA2-711C062370D4}"/>
    <cellStyle name="Normal 296" xfId="39760" xr:uid="{D8474BDB-4B1D-48EE-B878-4F48032911E2}"/>
    <cellStyle name="Normal 297" xfId="39761" xr:uid="{5933A497-E269-4059-AF1F-0975084CEAC5}"/>
    <cellStyle name="Normal 298" xfId="39762" xr:uid="{CB7570CB-24A1-4635-8814-709412511F4C}"/>
    <cellStyle name="Normal 299" xfId="39763" xr:uid="{5376A883-BD72-41B7-8716-A62584DBB8C6}"/>
    <cellStyle name="Normal 3" xfId="53" xr:uid="{00000000-0005-0000-0000-000033000000}"/>
    <cellStyle name="Normal 3 10" xfId="11900" xr:uid="{5B0E2F4E-5584-453F-AB65-1548DBE4DF25}"/>
    <cellStyle name="Normal 3 11" xfId="17136" xr:uid="{08B6807A-FFB4-4781-B1C4-84F7BAB06509}"/>
    <cellStyle name="Normal 3 12" xfId="19358" xr:uid="{0E7C24E2-2F42-4EBF-819C-F07739230C4B}"/>
    <cellStyle name="Normal 3 13" xfId="20322" xr:uid="{90B87074-BE8A-48F1-B123-32C4D21A3091}"/>
    <cellStyle name="Normal 3 14" xfId="40532" xr:uid="{C89A9D1A-CAE4-435D-B052-D1C532658114}"/>
    <cellStyle name="Normal 3 15" xfId="6545" xr:uid="{628CCF66-EA20-46E0-A884-C7A18B193034}"/>
    <cellStyle name="Normal 3 2" xfId="59" xr:uid="{52A95833-AD3D-4468-8C3C-E8E2DC9E73E9}"/>
    <cellStyle name="Normal 3 2 10" xfId="9640" xr:uid="{813F72B4-77FA-456B-B7FD-23CC912FE215}"/>
    <cellStyle name="Normal 3 2 10 2" xfId="20961" xr:uid="{772899FB-0909-4FCD-8263-5666F88F211A}"/>
    <cellStyle name="Normal 3 2 10 2 2" xfId="26517" xr:uid="{A96192CF-BEED-40A5-946A-99576C010F2B}"/>
    <cellStyle name="Normal 3 2 10 2 3" xfId="32011" xr:uid="{1B684096-8672-48BA-AE37-D3D4C30AC827}"/>
    <cellStyle name="Normal 3 2 10 2 4" xfId="37495" xr:uid="{B24988F2-6EFD-4873-A090-9AF53F6716BC}"/>
    <cellStyle name="Normal 3 2 10 3" xfId="23788" xr:uid="{74C18802-B43D-4B3B-9C15-FC4B86A57050}"/>
    <cellStyle name="Normal 3 2 10 4" xfId="29282" xr:uid="{804D5683-D8EA-46DE-90E2-1EBF05F1EAA7}"/>
    <cellStyle name="Normal 3 2 10 5" xfId="34766" xr:uid="{4E3DB13D-29F6-473D-BFF8-EFDB1C99333F}"/>
    <cellStyle name="Normal 3 2 11" xfId="6546" xr:uid="{80B70026-A1CF-459C-8D9D-2299D70C4C4C}"/>
    <cellStyle name="Normal 3 2 2" xfId="6547" xr:uid="{334F52CF-00F6-4FB2-854A-E9AE8675BCDB}"/>
    <cellStyle name="Normal 3 2 2 2" xfId="14954" xr:uid="{4DA9AE6C-A4B9-4E03-A8C7-C93D57F0FB32}"/>
    <cellStyle name="Normal 3 2 2 2 2" xfId="22241" xr:uid="{6F5AB1B7-FF4B-4AAE-BBF9-071730E9A1EF}"/>
    <cellStyle name="Normal 3 2 2 2 2 2" xfId="27797" xr:uid="{EB9E6DB3-CAD6-4D2B-968D-81CE7F2C3B8A}"/>
    <cellStyle name="Normal 3 2 2 2 2 3" xfId="33291" xr:uid="{92D856B5-AA10-4EA6-87E7-3AB0CE2F7A3D}"/>
    <cellStyle name="Normal 3 2 2 2 2 4" xfId="38775" xr:uid="{6ECB7892-712F-43A7-BB8C-6D0258FD0C4F}"/>
    <cellStyle name="Normal 3 2 2 2 3" xfId="25068" xr:uid="{4EC3D5CD-9ABF-4C64-8236-8D9FAF6AD63D}"/>
    <cellStyle name="Normal 3 2 2 2 4" xfId="30562" xr:uid="{7F8C9015-85E5-4588-AAA7-2E173E8C1AA5}"/>
    <cellStyle name="Normal 3 2 2 2 5" xfId="36046" xr:uid="{908945E2-DB6F-4A49-AC88-91033605DA6A}"/>
    <cellStyle name="Normal 3 2 2 3" xfId="11902" xr:uid="{878FA3F2-948A-4167-A2CA-9DF6890C04B8}"/>
    <cellStyle name="Normal 3 2 2 4" xfId="17138" xr:uid="{02FC6DDD-C948-4C2F-A532-67C4E7111A2F}"/>
    <cellStyle name="Normal 3 2 2 5" xfId="19360" xr:uid="{50C58627-C811-418D-A383-A8A34755CE79}"/>
    <cellStyle name="Normal 3 2 2 6" xfId="9641" xr:uid="{8D67137D-56CB-4CDA-B63A-A423DCBE88E4}"/>
    <cellStyle name="Normal 3 2 2 6 2" xfId="20962" xr:uid="{7187E72B-6C44-48F2-9A7E-A2D31B32B836}"/>
    <cellStyle name="Normal 3 2 2 6 2 2" xfId="26518" xr:uid="{B2DD6C48-4263-4216-B400-82D4B7039197}"/>
    <cellStyle name="Normal 3 2 2 6 2 3" xfId="32012" xr:uid="{A8F57A2C-1B45-45BB-9E91-ACB4A01168D5}"/>
    <cellStyle name="Normal 3 2 2 6 2 4" xfId="37496" xr:uid="{4C3A0439-1456-4B82-9381-D737B67C653E}"/>
    <cellStyle name="Normal 3 2 2 6 3" xfId="23789" xr:uid="{F4374A4B-9ED9-447B-AC5E-83B22CD57362}"/>
    <cellStyle name="Normal 3 2 2 6 4" xfId="29283" xr:uid="{1BB3D757-F058-41A4-906D-CA50FCBF08C5}"/>
    <cellStyle name="Normal 3 2 2 6 5" xfId="34767" xr:uid="{CEB9AE7F-9D4E-407B-9D92-B42AE829C945}"/>
    <cellStyle name="Normal 3 2 3" xfId="6548" xr:uid="{37D750DF-036C-498D-894E-53541885E097}"/>
    <cellStyle name="Normal 3 2 3 2" xfId="14955" xr:uid="{0C033F34-8FF6-48C4-B73E-441F6C00EBC7}"/>
    <cellStyle name="Normal 3 2 3 2 2" xfId="22242" xr:uid="{A271DD39-EFC8-4802-A6F1-136821D0A941}"/>
    <cellStyle name="Normal 3 2 3 2 2 2" xfId="27798" xr:uid="{E27995E6-F7D5-4E73-AE3D-23FD689086F6}"/>
    <cellStyle name="Normal 3 2 3 2 2 3" xfId="33292" xr:uid="{5E89F0BF-F9AD-422E-BA01-8ED021E465B0}"/>
    <cellStyle name="Normal 3 2 3 2 2 4" xfId="38776" xr:uid="{4F2B340D-005B-4087-8A25-E451926D6DF0}"/>
    <cellStyle name="Normal 3 2 3 2 3" xfId="25069" xr:uid="{F6CCCC41-2D6D-4C5E-9964-D27EFDD2E4D6}"/>
    <cellStyle name="Normal 3 2 3 2 4" xfId="30563" xr:uid="{0B9A79A4-EFFB-43C9-A197-FCAA723F27F0}"/>
    <cellStyle name="Normal 3 2 3 2 5" xfId="36047" xr:uid="{E93AC754-CF61-46A3-A7B5-0166A9D30ACE}"/>
    <cellStyle name="Normal 3 2 3 3" xfId="11903" xr:uid="{50BC68F1-8B68-4782-A487-3F9192EED7C5}"/>
    <cellStyle name="Normal 3 2 3 4" xfId="17139" xr:uid="{CE8D7681-4ED4-4031-B34E-04C9968813C7}"/>
    <cellStyle name="Normal 3 2 3 5" xfId="19361" xr:uid="{0BFEAF99-E76C-4630-8415-62378B421F6B}"/>
    <cellStyle name="Normal 3 2 3 6" xfId="9642" xr:uid="{EB839E9D-83E7-4328-B959-A674ECD2CD64}"/>
    <cellStyle name="Normal 3 2 3 6 2" xfId="20963" xr:uid="{A2FE7A08-7B3A-4541-95FB-A84A58A7A0D0}"/>
    <cellStyle name="Normal 3 2 3 6 2 2" xfId="26519" xr:uid="{9E6C8473-65A6-4A5E-93C3-344CA2ECFCC1}"/>
    <cellStyle name="Normal 3 2 3 6 2 3" xfId="32013" xr:uid="{995CB6CD-616D-42BA-9D1D-A0C3A3E98CDF}"/>
    <cellStyle name="Normal 3 2 3 6 2 4" xfId="37497" xr:uid="{AEA45B40-B8A6-4103-9FDA-30BB203F38D0}"/>
    <cellStyle name="Normal 3 2 3 6 3" xfId="23790" xr:uid="{A8114BFB-91F9-4B5F-BEE7-DCF6DB431176}"/>
    <cellStyle name="Normal 3 2 3 6 4" xfId="29284" xr:uid="{75E23186-666A-4E6F-93A2-FFF3D66CAF18}"/>
    <cellStyle name="Normal 3 2 3 6 5" xfId="34768" xr:uid="{1A93A4DB-993E-4C9A-BF63-6D0208D70F0C}"/>
    <cellStyle name="Normal 3 2 4" xfId="7332" xr:uid="{1C9D34DF-5D9C-422F-AC5B-EEF4F4115F1A}"/>
    <cellStyle name="Normal 3 2 4 2" xfId="14956" xr:uid="{D63DA764-34BB-46F9-B880-22BFAA67CFD1}"/>
    <cellStyle name="Normal 3 2 4 2 2" xfId="22243" xr:uid="{64011E1B-1C87-485B-8602-F90BA077D8EF}"/>
    <cellStyle name="Normal 3 2 4 2 2 2" xfId="27799" xr:uid="{CEFE8FCD-4009-46CB-B294-C4F1992E84DC}"/>
    <cellStyle name="Normal 3 2 4 2 2 3" xfId="33293" xr:uid="{7DE9FFA9-AC63-44A2-A5B6-79D025CCD2EB}"/>
    <cellStyle name="Normal 3 2 4 2 2 4" xfId="38777" xr:uid="{941FA494-85FD-489F-8051-479AE5A7D102}"/>
    <cellStyle name="Normal 3 2 4 2 3" xfId="25070" xr:uid="{881896AE-7EF8-4CCF-A0A2-966013B820D0}"/>
    <cellStyle name="Normal 3 2 4 2 4" xfId="30564" xr:uid="{C4EB8F0C-59BD-4B7E-88A7-57B837A4A40B}"/>
    <cellStyle name="Normal 3 2 4 2 5" xfId="36048" xr:uid="{34E6D5F5-7504-4A5E-9BAF-9841D2548694}"/>
    <cellStyle name="Normal 3 2 4 3" xfId="12710" xr:uid="{916EEA7B-C43F-4685-9C34-F0D75A2B3869}"/>
    <cellStyle name="Normal 3 2 4 4" xfId="9643" xr:uid="{C2FA2675-A488-43C5-8E8F-BB14685C5917}"/>
    <cellStyle name="Normal 3 2 4 4 2" xfId="20964" xr:uid="{742B1DFD-D427-448B-987E-348CB6E08CBF}"/>
    <cellStyle name="Normal 3 2 4 4 2 2" xfId="26520" xr:uid="{4697AA11-DCA3-4BCB-913A-74315A303568}"/>
    <cellStyle name="Normal 3 2 4 4 2 3" xfId="32014" xr:uid="{B8A33B9E-2964-4C19-86BD-46F00923735D}"/>
    <cellStyle name="Normal 3 2 4 4 2 4" xfId="37498" xr:uid="{DB65B594-CA92-4535-962F-3C32F51112FF}"/>
    <cellStyle name="Normal 3 2 4 4 3" xfId="23791" xr:uid="{21CD683B-9BF1-4B91-ACFE-DAAFD6AF60C0}"/>
    <cellStyle name="Normal 3 2 4 4 4" xfId="29285" xr:uid="{2E95B515-B959-4E98-A202-99EB08549FAB}"/>
    <cellStyle name="Normal 3 2 4 4 5" xfId="34769" xr:uid="{7F2863D2-926C-4E53-A7BD-9E9198C6DFF8}"/>
    <cellStyle name="Normal 3 2 5" xfId="9644" xr:uid="{8D701184-0A0B-46AA-959C-BDFEE61E59EA}"/>
    <cellStyle name="Normal 3 2 5 2" xfId="20965" xr:uid="{F5F5A456-1691-40E5-A604-709F225F07D8}"/>
    <cellStyle name="Normal 3 2 5 2 2" xfId="26521" xr:uid="{10ABBFE1-38C7-4838-B3D1-620CFB7122AB}"/>
    <cellStyle name="Normal 3 2 5 2 3" xfId="32015" xr:uid="{1038E5D2-D6E8-45AE-BE58-6DB9B015230D}"/>
    <cellStyle name="Normal 3 2 5 2 4" xfId="37499" xr:uid="{625B4381-2129-4CBB-99E2-E06470AD2CBB}"/>
    <cellStyle name="Normal 3 2 5 3" xfId="23792" xr:uid="{C38FFE29-65EA-4674-ABE6-3A19BA18A8F6}"/>
    <cellStyle name="Normal 3 2 5 4" xfId="29286" xr:uid="{A2750C3E-35AA-4768-89B2-9E066195C070}"/>
    <cellStyle name="Normal 3 2 5 5" xfId="34770" xr:uid="{44BDA514-41E0-4989-8617-DF1F2BFC5343}"/>
    <cellStyle name="Normal 3 2 6" xfId="14953" xr:uid="{D401F328-1D49-46AC-A72A-67EB87F86388}"/>
    <cellStyle name="Normal 3 2 6 2" xfId="22240" xr:uid="{AB34C419-4599-4D45-A8CD-FB018FD7969D}"/>
    <cellStyle name="Normal 3 2 6 2 2" xfId="27796" xr:uid="{5B0203DC-44B0-4A91-9A1C-146FDF3F68C5}"/>
    <cellStyle name="Normal 3 2 6 2 3" xfId="33290" xr:uid="{D5CFE11C-258B-4D65-9588-F3B96450576B}"/>
    <cellStyle name="Normal 3 2 6 2 4" xfId="38774" xr:uid="{22C75ABE-7506-41C4-9CD4-42D5C42E9700}"/>
    <cellStyle name="Normal 3 2 6 3" xfId="25067" xr:uid="{102E0331-2CFB-4256-9C91-8962268F51FF}"/>
    <cellStyle name="Normal 3 2 6 4" xfId="30561" xr:uid="{91915E47-323F-4C1B-BB8B-D8206F564E9E}"/>
    <cellStyle name="Normal 3 2 6 5" xfId="36045" xr:uid="{B72C7F1C-8056-47C9-BAB9-3BC7061671A8}"/>
    <cellStyle name="Normal 3 2 7" xfId="11901" xr:uid="{C25E8B70-EB11-48F5-B2B1-DF7D7C49D390}"/>
    <cellStyle name="Normal 3 2 8" xfId="17137" xr:uid="{08FE4E99-0D98-4565-BB16-485BB4F89A33}"/>
    <cellStyle name="Normal 3 2 9" xfId="19359" xr:uid="{BC027BC5-B8AF-48EB-8282-7F1570E50385}"/>
    <cellStyle name="Normal 3 3" xfId="43" xr:uid="{00000000-0005-0000-0000-000034000000}"/>
    <cellStyle name="Normal 3 3 10" xfId="11904" xr:uid="{1342C8C9-C367-4E7E-82B9-21CA4F0A6CE1}"/>
    <cellStyle name="Normal 3 3 11" xfId="17140" xr:uid="{254E20FB-5938-42C1-9B6E-9B9FA47B999A}"/>
    <cellStyle name="Normal 3 3 12" xfId="19362" xr:uid="{E7AA3096-0D58-4400-AB83-373F267BAE26}"/>
    <cellStyle name="Normal 3 3 13" xfId="23034" xr:uid="{4C2D4428-52A6-4518-8072-D3FF1DA23895}"/>
    <cellStyle name="Normal 3 3 13 2" xfId="28580" xr:uid="{6C03940B-8544-42F5-B920-20AD457DD87E}"/>
    <cellStyle name="Normal 3 3 13 3" xfId="34068" xr:uid="{7938F9B5-9DA1-4E9A-B54E-34773473064D}"/>
    <cellStyle name="Normal 3 3 13 4" xfId="39552" xr:uid="{C388A7F4-0AEE-40FD-B250-41931D22CA56}"/>
    <cellStyle name="Normal 3 3 14" xfId="6549" xr:uid="{3C58D507-FBE7-418E-A7DA-51FFE4752AFA}"/>
    <cellStyle name="Normal 3 3 2" xfId="947" xr:uid="{EEAF4DA3-FF53-4E79-8BCB-B59E5835970E}"/>
    <cellStyle name="Normal 3 3 2 2" xfId="14957" xr:uid="{BB02F9E1-7455-4B41-A611-D8BC8464BEBB}"/>
    <cellStyle name="Normal 3 3 2 2 2" xfId="22244" xr:uid="{83B23823-5A5A-416F-A4F0-6A933050EA67}"/>
    <cellStyle name="Normal 3 3 2 2 2 2" xfId="27800" xr:uid="{7C8D1352-3FFE-4F98-9541-23F2C6CD79E2}"/>
    <cellStyle name="Normal 3 3 2 2 2 3" xfId="33294" xr:uid="{81C060BE-0B14-4ED1-A7C2-791F403CEDE1}"/>
    <cellStyle name="Normal 3 3 2 2 2 4" xfId="38778" xr:uid="{90F223B3-1807-47BC-8D63-02F3419F9C58}"/>
    <cellStyle name="Normal 3 3 2 2 3" xfId="25071" xr:uid="{09C4128E-1374-4577-94E7-F7BE95FE4789}"/>
    <cellStyle name="Normal 3 3 2 2 4" xfId="30565" xr:uid="{F3F5F2E2-10EA-44C7-BE59-D245AC65BA85}"/>
    <cellStyle name="Normal 3 3 2 2 5" xfId="36049" xr:uid="{989D0356-67D0-477A-9FD5-541D6AD922B1}"/>
    <cellStyle name="Normal 3 3 2 3" xfId="11905" xr:uid="{67E2D54C-8E55-4354-9B50-5BE7E388E538}"/>
    <cellStyle name="Normal 3 3 2 4" xfId="17141" xr:uid="{B3E1284C-A4E4-4AAB-919B-3C1A180209CE}"/>
    <cellStyle name="Normal 3 3 2 5" xfId="19363" xr:uid="{02DBDD20-8435-4582-AA96-4ECC781E2CE8}"/>
    <cellStyle name="Normal 3 3 2 6" xfId="9645" xr:uid="{13D77AC6-89A1-4AF9-B951-05918A340085}"/>
    <cellStyle name="Normal 3 3 2 6 2" xfId="20966" xr:uid="{8FDF2763-AAF7-4FAB-8324-802A2C6641C2}"/>
    <cellStyle name="Normal 3 3 2 6 2 2" xfId="26522" xr:uid="{6BAD2514-088E-4DB9-9462-BAC7D60397F3}"/>
    <cellStyle name="Normal 3 3 2 6 2 3" xfId="32016" xr:uid="{EDD9EB26-BFEA-47B2-8C89-5D63DD66A55F}"/>
    <cellStyle name="Normal 3 3 2 6 2 4" xfId="37500" xr:uid="{F05A4027-0DCE-469A-A7AA-669E1E663A4F}"/>
    <cellStyle name="Normal 3 3 2 6 3" xfId="23793" xr:uid="{3A111F59-D4CC-4A56-8B33-312F3F3072A0}"/>
    <cellStyle name="Normal 3 3 2 6 4" xfId="29287" xr:uid="{B7EA7B8D-88C1-4521-892C-197FCB0FBC65}"/>
    <cellStyle name="Normal 3 3 2 6 5" xfId="34771" xr:uid="{3F54439A-37C4-47C4-AD1E-150B3E48366E}"/>
    <cellStyle name="Normal 3 3 2 7" xfId="6550" xr:uid="{90411452-99BE-4526-B09B-20799428593B}"/>
    <cellStyle name="Normal 3 3 3" xfId="6551" xr:uid="{B27A22C4-3135-471F-BCB5-A0494FF14113}"/>
    <cellStyle name="Normal 3 3 3 2" xfId="14958" xr:uid="{5D053097-E3C9-4B95-8A97-6B112B5A8B55}"/>
    <cellStyle name="Normal 3 3 3 2 2" xfId="22245" xr:uid="{7FB42453-C322-4548-AF5E-B7DEBF1DAA56}"/>
    <cellStyle name="Normal 3 3 3 2 2 2" xfId="27801" xr:uid="{0DC5ED0F-9139-4202-88F5-B53D01B9997E}"/>
    <cellStyle name="Normal 3 3 3 2 2 3" xfId="33295" xr:uid="{A5022113-F7E3-4A0A-AA0E-937632A41405}"/>
    <cellStyle name="Normal 3 3 3 2 2 4" xfId="38779" xr:uid="{04456BAD-4408-458C-9958-2ACC4F60CAF3}"/>
    <cellStyle name="Normal 3 3 3 2 3" xfId="25072" xr:uid="{AF4D306D-BF97-4611-89D0-6456C6BC0274}"/>
    <cellStyle name="Normal 3 3 3 2 4" xfId="30566" xr:uid="{9AEF8E19-6EE7-441B-8F92-5F723962842E}"/>
    <cellStyle name="Normal 3 3 3 2 5" xfId="36050" xr:uid="{072B51A8-F72D-441B-891C-7DF839733D79}"/>
    <cellStyle name="Normal 3 3 3 3" xfId="11906" xr:uid="{B77B9504-FDB8-4C2C-9FC4-D28193D8CE09}"/>
    <cellStyle name="Normal 3 3 3 4" xfId="17142" xr:uid="{42F73932-D207-4C9A-A9AF-BC61D6D174A6}"/>
    <cellStyle name="Normal 3 3 3 5" xfId="19364" xr:uid="{7BEB084D-CDB1-4587-BF09-C13E7D2BAC42}"/>
    <cellStyle name="Normal 3 3 3 6" xfId="9646" xr:uid="{803D3248-9426-4533-920F-E3ADE1BFE4C0}"/>
    <cellStyle name="Normal 3 3 3 6 2" xfId="20967" xr:uid="{0887C4F3-F4D7-4134-BD57-DCF55B974758}"/>
    <cellStyle name="Normal 3 3 3 6 2 2" xfId="26523" xr:uid="{3019EBB3-2F33-40DF-94BA-A41EFBDD490A}"/>
    <cellStyle name="Normal 3 3 3 6 2 3" xfId="32017" xr:uid="{AD62D745-386F-4E52-A0CA-FA567B355EA0}"/>
    <cellStyle name="Normal 3 3 3 6 2 4" xfId="37501" xr:uid="{7686F52F-0CFE-4A9C-8A05-5190ABF60CC2}"/>
    <cellStyle name="Normal 3 3 3 6 3" xfId="23794" xr:uid="{FD43990F-5032-4059-9956-A76168F79AAD}"/>
    <cellStyle name="Normal 3 3 3 6 4" xfId="29288" xr:uid="{33F00FE9-4D7C-4DCD-9EDF-12902F21AF8D}"/>
    <cellStyle name="Normal 3 3 3 6 5" xfId="34772" xr:uid="{935F68A4-00EF-491C-B40C-C31F5F149B98}"/>
    <cellStyle name="Normal 3 3 4" xfId="6552" xr:uid="{13AF5039-8813-41D8-9A33-5C8A56B76B08}"/>
    <cellStyle name="Normal 3 3 4 2" xfId="14959" xr:uid="{0306D55A-2CBB-41DE-A36D-0D727291C430}"/>
    <cellStyle name="Normal 3 3 4 2 2" xfId="22246" xr:uid="{1E4E0AC8-FC0B-407C-9A7D-2F63F987E1AD}"/>
    <cellStyle name="Normal 3 3 4 2 2 2" xfId="27802" xr:uid="{F93E5232-40FE-45C9-9A81-B28CDDDB5BEB}"/>
    <cellStyle name="Normal 3 3 4 2 2 3" xfId="33296" xr:uid="{736D3168-3B80-4131-8267-991C53ECC3F7}"/>
    <cellStyle name="Normal 3 3 4 2 2 4" xfId="38780" xr:uid="{7C621890-9507-40E5-B27F-5A612B7E6D12}"/>
    <cellStyle name="Normal 3 3 4 2 3" xfId="25073" xr:uid="{07CFDFC7-9676-4687-9DB8-665B5AC688B5}"/>
    <cellStyle name="Normal 3 3 4 2 4" xfId="30567" xr:uid="{58F6F215-632F-4057-ADD8-1C199D8EFFEE}"/>
    <cellStyle name="Normal 3 3 4 2 5" xfId="36051" xr:uid="{100B59FE-E2A8-4231-8325-8990C8F58D72}"/>
    <cellStyle name="Normal 3 3 4 3" xfId="11907" xr:uid="{B58A0A24-FBDF-4656-AF35-903424813821}"/>
    <cellStyle name="Normal 3 3 4 4" xfId="17143" xr:uid="{ACEFE6F2-19AB-44A2-B7AA-55B10EA78F9B}"/>
    <cellStyle name="Normal 3 3 4 5" xfId="19365" xr:uid="{858CC21B-32B9-4BA4-96A3-D7A17F96BE4E}"/>
    <cellStyle name="Normal 3 3 4 6" xfId="9647" xr:uid="{37FC0730-881C-49F5-9971-B8F23B529C63}"/>
    <cellStyle name="Normal 3 3 4 6 2" xfId="20968" xr:uid="{26A6A9D0-BB5D-4D99-9A94-B2E662DB8046}"/>
    <cellStyle name="Normal 3 3 4 6 2 2" xfId="26524" xr:uid="{AC79D183-C9D2-41CD-98BB-7E95E1715A67}"/>
    <cellStyle name="Normal 3 3 4 6 2 3" xfId="32018" xr:uid="{3BBC8244-6D39-4F72-ABE5-EAC8FB698F08}"/>
    <cellStyle name="Normal 3 3 4 6 2 4" xfId="37502" xr:uid="{503DD3A4-B9EA-4392-A7B2-54DC3BEFA287}"/>
    <cellStyle name="Normal 3 3 4 6 3" xfId="23795" xr:uid="{667B71FB-585E-42F4-90EC-709DF0D1C936}"/>
    <cellStyle name="Normal 3 3 4 6 4" xfId="29289" xr:uid="{42448446-D216-4EAE-B972-956CDA15D776}"/>
    <cellStyle name="Normal 3 3 4 6 5" xfId="34773" xr:uid="{FB062FBD-9F9D-4621-81B4-6EB1062B1F1B}"/>
    <cellStyle name="Normal 3 3 5" xfId="6553" xr:uid="{DEDC0455-AF33-4240-802F-7546985F34AC}"/>
    <cellStyle name="Normal 3 3 5 2" xfId="14960" xr:uid="{7CAC9E3B-24C2-4CD0-935D-A1CEAADD8E97}"/>
    <cellStyle name="Normal 3 3 5 2 2" xfId="22247" xr:uid="{764BAE35-81C7-4B15-B734-D7FC2D1D2F6F}"/>
    <cellStyle name="Normal 3 3 5 2 2 2" xfId="27803" xr:uid="{AA9AC426-F458-45EF-B032-97416BAA5B45}"/>
    <cellStyle name="Normal 3 3 5 2 2 3" xfId="33297" xr:uid="{1E019277-630D-447A-AA52-DEF675E95C3D}"/>
    <cellStyle name="Normal 3 3 5 2 2 4" xfId="38781" xr:uid="{86236205-620D-49D5-ACBD-83CAAEE0EBA6}"/>
    <cellStyle name="Normal 3 3 5 2 3" xfId="25074" xr:uid="{84F838FF-9E22-429D-A88D-EE839E450578}"/>
    <cellStyle name="Normal 3 3 5 2 4" xfId="30568" xr:uid="{83C69ABD-B748-4549-B1AE-D1900F4E9E34}"/>
    <cellStyle name="Normal 3 3 5 2 5" xfId="36052" xr:uid="{98F3F905-8A62-4C6B-8201-556D33475332}"/>
    <cellStyle name="Normal 3 3 5 3" xfId="19366" xr:uid="{06D7334B-8044-43B0-BF83-6B10B4B0F4D9}"/>
    <cellStyle name="Normal 3 3 5 4" xfId="9648" xr:uid="{028DEBE2-8851-4CE3-A16A-94406530A0A4}"/>
    <cellStyle name="Normal 3 3 5 4 2" xfId="20969" xr:uid="{EE333001-DCA7-484B-8E78-4C00F5D72FEB}"/>
    <cellStyle name="Normal 3 3 5 4 2 2" xfId="26525" xr:uid="{FFF774D4-E44B-4A9C-B224-D061C76EC7B8}"/>
    <cellStyle name="Normal 3 3 5 4 2 3" xfId="32019" xr:uid="{6E609DB9-6E74-4BFC-A1FB-C6D1470D436B}"/>
    <cellStyle name="Normal 3 3 5 4 2 4" xfId="37503" xr:uid="{94764CEE-EA3C-4CCF-A288-B8D0FB5DB2CB}"/>
    <cellStyle name="Normal 3 3 5 4 3" xfId="23796" xr:uid="{0E90D44A-215F-4E97-A750-E2C1EF492490}"/>
    <cellStyle name="Normal 3 3 5 4 4" xfId="29290" xr:uid="{3D70A93D-585D-47C0-994B-2B533AA239F7}"/>
    <cellStyle name="Normal 3 3 5 4 5" xfId="34774" xr:uid="{6FA29E23-BCA8-4835-971B-60E81CE583CC}"/>
    <cellStyle name="Normal 3 3 6" xfId="7333" xr:uid="{E4855BA3-0E9D-44FF-A0E7-22F233795E0A}"/>
    <cellStyle name="Normal 3 3 6 2" xfId="9649" xr:uid="{57D1ED64-2631-4165-952A-91BE227E6726}"/>
    <cellStyle name="Normal 3 3 6 2 2" xfId="20970" xr:uid="{2705F809-F5FD-423B-81D2-ECFECFBFFA1C}"/>
    <cellStyle name="Normal 3 3 6 2 2 2" xfId="26526" xr:uid="{6C98649B-2A3D-4A99-A71D-966B18AC7A4E}"/>
    <cellStyle name="Normal 3 3 6 2 2 3" xfId="32020" xr:uid="{68C4F6C6-6CDD-41D8-B882-C28875310976}"/>
    <cellStyle name="Normal 3 3 6 2 2 4" xfId="37504" xr:uid="{229CE44B-C279-47ED-950B-33CF13188DD4}"/>
    <cellStyle name="Normal 3 3 6 2 3" xfId="23797" xr:uid="{9A6A49C6-A25C-4563-83E8-3DF689CCC8C1}"/>
    <cellStyle name="Normal 3 3 6 2 4" xfId="29291" xr:uid="{2FBEF3B7-288F-40DA-82A6-4E907B2A0D16}"/>
    <cellStyle name="Normal 3 3 6 2 5" xfId="34775" xr:uid="{E1DFC6B5-AB88-4527-9E0E-857210702A14}"/>
    <cellStyle name="Normal 3 3 6 3" xfId="20338" xr:uid="{10AD5BF5-36E6-460A-937D-65A17D180090}"/>
    <cellStyle name="Normal 3 3 6 3 2" xfId="25894" xr:uid="{DE7C8250-E157-41A7-9B2A-912CA06B05DB}"/>
    <cellStyle name="Normal 3 3 6 3 3" xfId="31388" xr:uid="{7E457382-3079-49AB-AC66-381B8E73CAF1}"/>
    <cellStyle name="Normal 3 3 6 3 4" xfId="36872" xr:uid="{83648C8D-A74B-4D75-B2F8-7C0566362738}"/>
    <cellStyle name="Normal 3 3 6 4" xfId="23165" xr:uid="{DEA48AB0-4C81-46F6-84AD-F39BA8D28589}"/>
    <cellStyle name="Normal 3 3 6 5" xfId="28657" xr:uid="{4D7D0AC6-5B9E-46F0-A233-66DCD589183C}"/>
    <cellStyle name="Normal 3 3 6 6" xfId="34141" xr:uid="{30ED07A8-3608-4D0B-AF5A-570B05945EEE}"/>
    <cellStyle name="Normal 3 3 7" xfId="7471" xr:uid="{D09C34DE-60C0-4645-B1EA-CF2BE928192A}"/>
    <cellStyle name="Normal 3 3 7 2" xfId="9650" xr:uid="{E3ADB2E7-14B0-44DD-AC0A-A83E7AAC020C}"/>
    <cellStyle name="Normal 3 3 7 2 2" xfId="20971" xr:uid="{13212B56-04EC-4C4A-A62D-B20CBC514918}"/>
    <cellStyle name="Normal 3 3 7 2 2 2" xfId="26527" xr:uid="{7BC863C4-945D-49E3-A247-412F2F0AFDA2}"/>
    <cellStyle name="Normal 3 3 7 2 2 3" xfId="32021" xr:uid="{E2B20744-E26B-4D5C-ADCB-DFD080807E1E}"/>
    <cellStyle name="Normal 3 3 7 2 2 4" xfId="37505" xr:uid="{9241221B-8D4C-46A9-98C8-69AC6D7713FE}"/>
    <cellStyle name="Normal 3 3 7 2 3" xfId="23798" xr:uid="{3B51A305-ADDE-47E2-A7E0-153C5CF3137F}"/>
    <cellStyle name="Normal 3 3 7 2 4" xfId="29292" xr:uid="{46C55EF5-8928-4887-BF80-24B4A98BC8FE}"/>
    <cellStyle name="Normal 3 3 7 2 5" xfId="34776" xr:uid="{F442D4E6-4861-41C8-B5A6-7D2435F305C3}"/>
    <cellStyle name="Normal 3 3 7 3" xfId="20359" xr:uid="{2CA92523-5CF3-46C4-8E23-D8CFCCF4C61A}"/>
    <cellStyle name="Normal 3 3 7 3 2" xfId="25915" xr:uid="{35A99959-4E8D-4913-80EB-BD43D5245AE4}"/>
    <cellStyle name="Normal 3 3 7 3 3" xfId="31409" xr:uid="{3AC8E092-7CA4-4B09-B289-0C7A968B2F5E}"/>
    <cellStyle name="Normal 3 3 7 3 4" xfId="36893" xr:uid="{6B0B09E1-2ACE-4E61-B03B-357F4D83DCA6}"/>
    <cellStyle name="Normal 3 3 7 4" xfId="23186" xr:uid="{50B03669-CBD4-4907-A78D-EB036CB67C57}"/>
    <cellStyle name="Normal 3 3 7 5" xfId="28678" xr:uid="{B34F88B0-90DC-4954-9D38-4FF2576706A6}"/>
    <cellStyle name="Normal 3 3 7 6" xfId="34162" xr:uid="{C4B191F9-3C29-4EE8-BE11-E4912EF1F8B0}"/>
    <cellStyle name="Normal 3 3 8" xfId="7561" xr:uid="{559332E1-36C7-4B4C-A56A-B35E5CFEBFD8}"/>
    <cellStyle name="Normal 3 3 8 2" xfId="9651" xr:uid="{2FAF0F60-1AAA-4C61-9C34-B3F878D3B143}"/>
    <cellStyle name="Normal 3 3 8 2 2" xfId="20972" xr:uid="{0ADAA3A0-0987-43AC-A38B-567DABA4B89E}"/>
    <cellStyle name="Normal 3 3 8 2 2 2" xfId="26528" xr:uid="{15EDAF43-7DB4-40EC-9F6C-4ABD301C0EFF}"/>
    <cellStyle name="Normal 3 3 8 2 2 3" xfId="32022" xr:uid="{352284FE-FB40-4B7A-8F4E-78F55C185F7A}"/>
    <cellStyle name="Normal 3 3 8 2 2 4" xfId="37506" xr:uid="{F4625DBB-683E-47CC-801D-C82720D19201}"/>
    <cellStyle name="Normal 3 3 8 2 3" xfId="23799" xr:uid="{EEBF6CF3-72B1-41CB-AA7B-25ECCDDE1220}"/>
    <cellStyle name="Normal 3 3 8 2 4" xfId="29293" xr:uid="{5F4D074B-5FCF-4B19-A04B-580D496A8A23}"/>
    <cellStyle name="Normal 3 3 8 2 5" xfId="34777" xr:uid="{A7098491-4187-4075-A1DD-1A2E64F060B0}"/>
    <cellStyle name="Normal 3 3 8 3" xfId="20445" xr:uid="{D123F12A-8FF8-4DCF-906A-B30F8ED8114B}"/>
    <cellStyle name="Normal 3 3 8 3 2" xfId="26001" xr:uid="{FF77EC38-2E75-4341-AF92-39414C91F3D8}"/>
    <cellStyle name="Normal 3 3 8 3 3" xfId="31495" xr:uid="{9D044454-CD67-4523-BB46-E6302D2C78A0}"/>
    <cellStyle name="Normal 3 3 8 3 4" xfId="36979" xr:uid="{848D60AA-365A-4148-8966-99933EDD480E}"/>
    <cellStyle name="Normal 3 3 8 4" xfId="23272" xr:uid="{C36969AB-1B84-46A9-8A2D-CF7D3EA9E3B5}"/>
    <cellStyle name="Normal 3 3 8 5" xfId="28764" xr:uid="{A024C15A-1947-409C-83C9-A0B933264094}"/>
    <cellStyle name="Normal 3 3 8 6" xfId="34248" xr:uid="{5D41A400-8589-47F1-B658-81B6F63C6BF4}"/>
    <cellStyle name="Normal 3 3 9" xfId="7623" xr:uid="{C2DEE354-A2E8-423D-82FA-D27633591F14}"/>
    <cellStyle name="Normal 3 3 9 2" xfId="20507" xr:uid="{99108F83-9396-4E9B-9E8E-08D844652A25}"/>
    <cellStyle name="Normal 3 3 9 2 2" xfId="26063" xr:uid="{FECA52D0-F37B-4362-BA84-2BE190BB768A}"/>
    <cellStyle name="Normal 3 3 9 2 3" xfId="31557" xr:uid="{914AEB19-9E7E-4F11-B270-81CDC7C663D2}"/>
    <cellStyle name="Normal 3 3 9 2 4" xfId="37041" xr:uid="{8C73FA18-6734-409F-915E-F216A344043D}"/>
    <cellStyle name="Normal 3 3 9 3" xfId="23334" xr:uid="{9CD69D99-2E0C-4758-A779-60DEF6CAA7B4}"/>
    <cellStyle name="Normal 3 3 9 4" xfId="28828" xr:uid="{99A40F60-149C-4532-8B5A-40936D577D6A}"/>
    <cellStyle name="Normal 3 3 9 5" xfId="34312" xr:uid="{A27445C6-3ED7-47C5-8CA8-4FF042607FBB}"/>
    <cellStyle name="Normal 3 4" xfId="122" xr:uid="{8260636D-8D54-4B5A-A6CE-BA4A08433774}"/>
    <cellStyle name="Normal 3 4 2" xfId="6555" xr:uid="{F67AFFB9-855A-45CF-A8E1-1D333DFD394A}"/>
    <cellStyle name="Normal 3 4 2 2" xfId="14962" xr:uid="{DC6D538A-9293-4B31-9561-7E73F3E6C65A}"/>
    <cellStyle name="Normal 3 4 2 2 2" xfId="22249" xr:uid="{428C529A-6F60-4E6F-8CC6-2EF714FFA269}"/>
    <cellStyle name="Normal 3 4 2 2 2 2" xfId="27805" xr:uid="{C6077082-C88D-47CA-92CD-2EC9F1850719}"/>
    <cellStyle name="Normal 3 4 2 2 2 3" xfId="33299" xr:uid="{0CE2487B-20ED-4190-8786-0E93C41398E3}"/>
    <cellStyle name="Normal 3 4 2 2 2 4" xfId="38783" xr:uid="{B7B56A6F-F905-45BB-BF1A-9752F59A3D0E}"/>
    <cellStyle name="Normal 3 4 2 2 3" xfId="25076" xr:uid="{FA90950A-4D54-4454-909E-85E67D1D6F61}"/>
    <cellStyle name="Normal 3 4 2 2 4" xfId="30570" xr:uid="{E8E31822-B838-4D29-8578-7E5E6FAEC7B2}"/>
    <cellStyle name="Normal 3 4 2 2 5" xfId="36054" xr:uid="{9C8D206B-AEF3-47FD-8923-EF76B44633E8}"/>
    <cellStyle name="Normal 3 4 2 3" xfId="11909" xr:uid="{BEF961F8-8F05-4230-A8AC-BCDEC4231579}"/>
    <cellStyle name="Normal 3 4 2 4" xfId="17145" xr:uid="{8CFBA8B6-2584-403D-894E-BA3584C3C3EA}"/>
    <cellStyle name="Normal 3 4 2 5" xfId="19368" xr:uid="{814276D6-02EA-4612-B6A0-50BEBF922E73}"/>
    <cellStyle name="Normal 3 4 2 6" xfId="9653" xr:uid="{2A5A6460-BA44-4ACB-B943-FC38EA472630}"/>
    <cellStyle name="Normal 3 4 2 6 2" xfId="20974" xr:uid="{EB3DB1F0-860B-49F1-B33A-0765CA041DBC}"/>
    <cellStyle name="Normal 3 4 2 6 2 2" xfId="26530" xr:uid="{2348F892-F8D4-449A-A5C7-2C76653F214D}"/>
    <cellStyle name="Normal 3 4 2 6 2 3" xfId="32024" xr:uid="{1231339D-A15B-4B5B-A5E1-F5516C8E16A3}"/>
    <cellStyle name="Normal 3 4 2 6 2 4" xfId="37508" xr:uid="{653E3B82-9754-4ADA-B6EA-EBFE662ECB66}"/>
    <cellStyle name="Normal 3 4 2 6 3" xfId="23801" xr:uid="{C8403402-F3B5-417E-AF55-8B436A3428FC}"/>
    <cellStyle name="Normal 3 4 2 6 4" xfId="29295" xr:uid="{1C29798D-9837-4F64-8E57-80A8EA2DA7C5}"/>
    <cellStyle name="Normal 3 4 2 6 5" xfId="34779" xr:uid="{B342DD3D-9C78-4030-9500-2B0459469DFC}"/>
    <cellStyle name="Normal 3 4 3" xfId="14961" xr:uid="{04E2930B-FF20-4ED8-A394-50C3C168DC4C}"/>
    <cellStyle name="Normal 3 4 3 2" xfId="22248" xr:uid="{B81DA5CE-E501-49CE-9ED1-FEE24C511D69}"/>
    <cellStyle name="Normal 3 4 3 2 2" xfId="27804" xr:uid="{FBDA3529-5F37-4FE4-BB84-8671A3364F39}"/>
    <cellStyle name="Normal 3 4 3 2 3" xfId="33298" xr:uid="{5C3CF70C-DCB6-48AA-9B06-B3F8D9A30129}"/>
    <cellStyle name="Normal 3 4 3 2 4" xfId="38782" xr:uid="{B825B0F6-F1A4-4528-BB87-33C4DB5196C1}"/>
    <cellStyle name="Normal 3 4 3 3" xfId="25075" xr:uid="{3EF1824B-40C8-40AC-B9D8-79BAC2A1A6A6}"/>
    <cellStyle name="Normal 3 4 3 4" xfId="30569" xr:uid="{82140246-16C0-43F8-B527-D074D7DBA328}"/>
    <cellStyle name="Normal 3 4 3 5" xfId="36053" xr:uid="{6E34583B-E6BE-446C-9AD6-16D59E1AEF6A}"/>
    <cellStyle name="Normal 3 4 4" xfId="11908" xr:uid="{E5E1E36F-C0F1-4AD7-8B78-8762D6EEB943}"/>
    <cellStyle name="Normal 3 4 5" xfId="17144" xr:uid="{BF0E5A99-9631-4B5E-BD8C-F037CD6038CD}"/>
    <cellStyle name="Normal 3 4 6" xfId="19367" xr:uid="{A71F3BD3-CE92-4FE4-A0E5-E32ADF09F1D1}"/>
    <cellStyle name="Normal 3 4 7" xfId="9652" xr:uid="{C3FDEAA6-0FE5-467C-907F-48485714F912}"/>
    <cellStyle name="Normal 3 4 7 2" xfId="20973" xr:uid="{C1DE0FF6-45C5-4AC4-B609-9DC464284F6A}"/>
    <cellStyle name="Normal 3 4 7 2 2" xfId="26529" xr:uid="{32B1504E-9564-4B83-98A1-061D2886752D}"/>
    <cellStyle name="Normal 3 4 7 2 3" xfId="32023" xr:uid="{28EF0D7B-AF5F-438C-BA5D-7C251CEAA5DC}"/>
    <cellStyle name="Normal 3 4 7 2 4" xfId="37507" xr:uid="{85988A75-34D0-47E4-9F3D-E327D6E6D638}"/>
    <cellStyle name="Normal 3 4 7 3" xfId="23800" xr:uid="{708C43A2-0449-4927-94D0-5DEA9B44967C}"/>
    <cellStyle name="Normal 3 4 7 4" xfId="29294" xr:uid="{13BE1A59-F486-4A37-BE78-61F6911BD52D}"/>
    <cellStyle name="Normal 3 4 7 5" xfId="34778" xr:uid="{8D30F8C1-8448-4024-AE6A-0BEE5F563880}"/>
    <cellStyle name="Normal 3 4 8" xfId="6554" xr:uid="{AEC2008B-EDAC-4C9A-B607-73066D8BE5C3}"/>
    <cellStyle name="Normal 3 5" xfId="6556" xr:uid="{D5D7BC20-4BF7-4833-8208-13CD252F6226}"/>
    <cellStyle name="Normal 3 5 2" xfId="14963" xr:uid="{336DD15A-D755-4716-944C-C9FD0BBA48FE}"/>
    <cellStyle name="Normal 3 5 2 2" xfId="22250" xr:uid="{FF25157C-5C99-459C-8D86-3E73B185D91D}"/>
    <cellStyle name="Normal 3 5 2 2 2" xfId="27806" xr:uid="{0D5D214E-B29A-4037-9999-F954449E2322}"/>
    <cellStyle name="Normal 3 5 2 2 3" xfId="33300" xr:uid="{69B02BE0-7CA3-4AA5-9B7C-E5CBEBC0F588}"/>
    <cellStyle name="Normal 3 5 2 2 4" xfId="38784" xr:uid="{9E0FCB49-30E9-4C47-BA43-DDCEC9247EE0}"/>
    <cellStyle name="Normal 3 5 2 3" xfId="25077" xr:uid="{61AC8178-EC76-4484-8C71-69B0A43831FD}"/>
    <cellStyle name="Normal 3 5 2 4" xfId="30571" xr:uid="{18F3496C-AEF4-42FB-827C-0F8D7F6E1D38}"/>
    <cellStyle name="Normal 3 5 2 5" xfId="36055" xr:uid="{A1FD9A3F-3E47-4438-B486-4ABFC009617C}"/>
    <cellStyle name="Normal 3 5 3" xfId="11910" xr:uid="{5C3FA4E3-1AD4-4974-8337-079AEFB2C7AD}"/>
    <cellStyle name="Normal 3 5 4" xfId="17146" xr:uid="{51AF1994-5AB9-449D-85D2-F484FD025A1F}"/>
    <cellStyle name="Normal 3 5 5" xfId="19369" xr:uid="{EABB8079-C4D2-40F6-81D6-9578E808E3D0}"/>
    <cellStyle name="Normal 3 5 6" xfId="9654" xr:uid="{00E34244-0C88-432C-B79B-529D0209D566}"/>
    <cellStyle name="Normal 3 5 6 2" xfId="20975" xr:uid="{7E78B04E-6ABA-4A76-A165-26480A526C48}"/>
    <cellStyle name="Normal 3 5 6 2 2" xfId="26531" xr:uid="{077BB0C0-1E81-4DFA-9C78-2D3B8FF0AC6D}"/>
    <cellStyle name="Normal 3 5 6 2 3" xfId="32025" xr:uid="{7EA97A62-A347-48FF-A0A3-1CD842F930E7}"/>
    <cellStyle name="Normal 3 5 6 2 4" xfId="37509" xr:uid="{51E207BD-7776-4A29-846D-E2B4154E38A6}"/>
    <cellStyle name="Normal 3 5 6 3" xfId="23802" xr:uid="{E20A9A5C-4664-442A-BB24-F4D3C5A6330D}"/>
    <cellStyle name="Normal 3 5 6 4" xfId="29296" xr:uid="{C01EDAD4-6DC9-499E-B07B-DACB35F73C44}"/>
    <cellStyle name="Normal 3 5 6 5" xfId="34780" xr:uid="{57076A73-9B6D-4532-9978-075C19F5A4A2}"/>
    <cellStyle name="Normal 3 6" xfId="6557" xr:uid="{5C158DEE-9074-412A-AD15-DD50351DDE04}"/>
    <cellStyle name="Normal 3 6 2" xfId="14964" xr:uid="{B9FE0920-9BB6-44FB-BAE6-F7104E43C6B1}"/>
    <cellStyle name="Normal 3 6 2 2" xfId="22251" xr:uid="{C9C87033-8F15-4B65-B9C8-FEFE5236279E}"/>
    <cellStyle name="Normal 3 6 2 2 2" xfId="27807" xr:uid="{59177704-1ADA-42B2-BAEC-BE0CB28D4BFF}"/>
    <cellStyle name="Normal 3 6 2 2 3" xfId="33301" xr:uid="{70E9067D-0908-4911-846A-BF8E5007C708}"/>
    <cellStyle name="Normal 3 6 2 2 4" xfId="38785" xr:uid="{CCE3C9F7-85B6-4E89-9958-4E1DBD75F62A}"/>
    <cellStyle name="Normal 3 6 2 3" xfId="25078" xr:uid="{A09AE3F5-DDCA-4F27-A2BD-79ABFBABBBB7}"/>
    <cellStyle name="Normal 3 6 2 4" xfId="30572" xr:uid="{3DE0C259-A410-47E0-89FC-F417BC993B32}"/>
    <cellStyle name="Normal 3 6 2 5" xfId="36056" xr:uid="{77D546C7-9176-488B-B23C-5E5E835FB37B}"/>
    <cellStyle name="Normal 3 6 3" xfId="11911" xr:uid="{75103ABE-1E4F-4487-B9D1-2CDB189FF4E5}"/>
    <cellStyle name="Normal 3 6 4" xfId="17147" xr:uid="{E449CC91-BC7B-4C6A-BC72-0AA4752670A4}"/>
    <cellStyle name="Normal 3 6 5" xfId="19370" xr:uid="{19BD62A0-FE0A-47BE-8FEB-DFC615598282}"/>
    <cellStyle name="Normal 3 6 6" xfId="9655" xr:uid="{FF8C706F-3164-4539-B844-798AE12E0FEA}"/>
    <cellStyle name="Normal 3 6 6 2" xfId="20976" xr:uid="{CD9AE7F1-18C8-4E1D-89EB-C688A9BF794F}"/>
    <cellStyle name="Normal 3 6 6 2 2" xfId="26532" xr:uid="{F4E549F9-5480-4FF7-9143-1E613329FBD3}"/>
    <cellStyle name="Normal 3 6 6 2 3" xfId="32026" xr:uid="{1D475051-D818-4E2C-8EC3-031AE745F8F3}"/>
    <cellStyle name="Normal 3 6 6 2 4" xfId="37510" xr:uid="{EE64DE7E-70D9-4B70-A147-9F0D5A5BED74}"/>
    <cellStyle name="Normal 3 6 6 3" xfId="23803" xr:uid="{B13E72C1-12C4-463E-872A-EF090E66026C}"/>
    <cellStyle name="Normal 3 6 6 4" xfId="29297" xr:uid="{070546BB-9DD5-413B-A314-7B25169545B1}"/>
    <cellStyle name="Normal 3 6 6 5" xfId="34781" xr:uid="{6A6FBD3A-2BE1-470D-BEB2-1E0B21C6B34D}"/>
    <cellStyle name="Normal 3 7" xfId="7331" xr:uid="{8335AC88-DB6B-41E4-81E1-FAC3EC0818AC}"/>
    <cellStyle name="Normal 3 7 2" xfId="14965" xr:uid="{187FCF95-1DE6-4995-ADB3-68301C4AD88F}"/>
    <cellStyle name="Normal 3 7 2 2" xfId="22252" xr:uid="{9542B874-EBE5-4400-ABB7-26797E3A825D}"/>
    <cellStyle name="Normal 3 7 2 2 2" xfId="27808" xr:uid="{77A1D95B-3C91-4453-8B63-535067CDB23E}"/>
    <cellStyle name="Normal 3 7 2 2 3" xfId="33302" xr:uid="{E7A31AFF-A9AF-4C2D-B8FA-8EBFE4E92269}"/>
    <cellStyle name="Normal 3 7 2 2 4" xfId="38786" xr:uid="{A895CD6E-FFA8-4C41-9F16-1CE768823474}"/>
    <cellStyle name="Normal 3 7 2 3" xfId="25079" xr:uid="{87435D0C-A989-4C79-880D-BF1B0426A137}"/>
    <cellStyle name="Normal 3 7 2 4" xfId="30573" xr:uid="{2DC2E5BE-F3ED-4EBB-BE7F-8DE97BFF61EF}"/>
    <cellStyle name="Normal 3 7 2 5" xfId="36057" xr:uid="{72651CAA-4252-4E42-9277-6DC822FD05D2}"/>
    <cellStyle name="Normal 3 7 3" xfId="12709" xr:uid="{6892BF7F-704E-4074-9D34-9F703F371266}"/>
    <cellStyle name="Normal 3 7 4" xfId="9656" xr:uid="{AD8134F5-F488-4FCD-953B-482A9C99B466}"/>
    <cellStyle name="Normal 3 7 4 2" xfId="20977" xr:uid="{C8998957-E48C-49A4-93E0-6FBABBD2F334}"/>
    <cellStyle name="Normal 3 7 4 2 2" xfId="26533" xr:uid="{19B37AA8-0558-4F26-B106-2441DC0FD13B}"/>
    <cellStyle name="Normal 3 7 4 2 3" xfId="32027" xr:uid="{87CC5E49-47C1-4C7C-9623-64646D0B97D1}"/>
    <cellStyle name="Normal 3 7 4 2 4" xfId="37511" xr:uid="{E3BA5990-4606-4C57-B4B0-4C50E60AF963}"/>
    <cellStyle name="Normal 3 7 4 3" xfId="23804" xr:uid="{1A7F9C21-4F6F-40DA-9A29-029373AF2930}"/>
    <cellStyle name="Normal 3 7 4 4" xfId="29298" xr:uid="{0E7FD402-7C0D-46C9-B878-79C8511BD56B}"/>
    <cellStyle name="Normal 3 7 4 5" xfId="34782" xr:uid="{1511874F-0C45-4ED1-8020-4775EDCCBDA4}"/>
    <cellStyle name="Normal 3 8" xfId="9657" xr:uid="{16E3F434-8700-41E7-82DF-A5ADC0A57B99}"/>
    <cellStyle name="Normal 3 8 2" xfId="20978" xr:uid="{68DC9818-BAF4-4D7F-93C0-D403F2E77F1B}"/>
    <cellStyle name="Normal 3 8 2 2" xfId="26534" xr:uid="{C37A021A-F96A-4378-95C8-C13419F26DEA}"/>
    <cellStyle name="Normal 3 8 2 3" xfId="32028" xr:uid="{A015AB58-41C3-4D74-B417-7D0816DB3074}"/>
    <cellStyle name="Normal 3 8 2 4" xfId="37512" xr:uid="{199B9323-BE4D-4862-9228-0722085D3363}"/>
    <cellStyle name="Normal 3 8 3" xfId="23805" xr:uid="{261C95F0-E78B-4B20-BBFD-2212A307D57C}"/>
    <cellStyle name="Normal 3 8 4" xfId="29299" xr:uid="{C86EB7AF-466B-4B2C-8EF1-422900E8B00A}"/>
    <cellStyle name="Normal 3 8 5" xfId="34783" xr:uid="{C97F3CCD-B9F5-40A4-A960-492027DEA809}"/>
    <cellStyle name="Normal 3 9" xfId="14952" xr:uid="{BB5FA676-AB85-40A1-A727-5D90D367B69C}"/>
    <cellStyle name="Normal 3 9 2" xfId="22239" xr:uid="{8BDC5CA4-AEBD-4924-93E5-B199E2E2A131}"/>
    <cellStyle name="Normal 3 9 2 2" xfId="27795" xr:uid="{6299BBA1-056A-4803-9DC7-571681E3ECC0}"/>
    <cellStyle name="Normal 3 9 2 3" xfId="33289" xr:uid="{2581C3A9-ED8E-4E3E-A1F4-445D5A76741A}"/>
    <cellStyle name="Normal 3 9 2 4" xfId="38773" xr:uid="{CE2B7F61-A4E5-4AB2-B13A-5FFCD5530B96}"/>
    <cellStyle name="Normal 3 9 3" xfId="25066" xr:uid="{BFA36811-3BA1-415A-9E71-F3C2A1152AC8}"/>
    <cellStyle name="Normal 3 9 4" xfId="30560" xr:uid="{F6E0E1DB-D6D4-49F0-8630-376930ED3787}"/>
    <cellStyle name="Normal 3 9 5" xfId="36044" xr:uid="{617643A6-9CBE-42AF-9683-A8BF88566255}"/>
    <cellStyle name="Normal 30" xfId="6558" xr:uid="{0C344922-6858-4756-962E-BD2D30319EA0}"/>
    <cellStyle name="Normal 30 2" xfId="14966" xr:uid="{6349F7C5-37C8-4D24-8E4F-7ABF77DEACB4}"/>
    <cellStyle name="Normal 30 2 2" xfId="22253" xr:uid="{948B4535-4BBA-4A6F-B5AF-8365D803105B}"/>
    <cellStyle name="Normal 30 2 2 2" xfId="27809" xr:uid="{B2F8AAB5-36FA-4E9F-8DCB-06D68AD60936}"/>
    <cellStyle name="Normal 30 2 2 3" xfId="33303" xr:uid="{3AA9863C-F159-4D87-9103-C29E5E31E9B9}"/>
    <cellStyle name="Normal 30 2 2 4" xfId="38787" xr:uid="{C0DDC14E-E221-4655-AA09-970EB7E4FA91}"/>
    <cellStyle name="Normal 30 2 3" xfId="25080" xr:uid="{0A888812-69CD-43E6-BCF2-DD8C4B1E7BFC}"/>
    <cellStyle name="Normal 30 2 4" xfId="30574" xr:uid="{1D62727B-74CD-4F83-8172-D953C806E23A}"/>
    <cellStyle name="Normal 30 2 5" xfId="36058" xr:uid="{65BA5EC8-ADC8-401C-BEAF-C0EBC5F139A1}"/>
    <cellStyle name="Normal 30 3" xfId="11912" xr:uid="{455C31AF-C1A2-4A8E-8F6B-A2075B17097B}"/>
    <cellStyle name="Normal 30 4" xfId="17148" xr:uid="{C25AC697-908E-4655-BF16-C469FAB6E9DD}"/>
    <cellStyle name="Normal 30 5" xfId="19371" xr:uid="{7DD01271-1B7A-4996-AAA0-60E82D030F19}"/>
    <cellStyle name="Normal 30 6" xfId="9658" xr:uid="{FD85E215-7926-49DA-9C8F-667818BA1082}"/>
    <cellStyle name="Normal 30 6 2" xfId="20979" xr:uid="{A8B3BD82-BE8A-464B-BFC6-1E3BA9B0784D}"/>
    <cellStyle name="Normal 30 6 2 2" xfId="26535" xr:uid="{48EF6A18-1042-421F-AE5C-6AD7DB6929A9}"/>
    <cellStyle name="Normal 30 6 2 3" xfId="32029" xr:uid="{D67FDB37-96C0-480B-9BCD-065E8A3A32B4}"/>
    <cellStyle name="Normal 30 6 2 4" xfId="37513" xr:uid="{89CF7BBC-44D4-49AB-9356-25C566A120F2}"/>
    <cellStyle name="Normal 30 6 3" xfId="23806" xr:uid="{9EE2EADD-4CD4-4868-93BB-D8543FD08EFD}"/>
    <cellStyle name="Normal 30 6 4" xfId="29300" xr:uid="{9FC85715-48A2-42C3-9EED-8D1BBC3DE757}"/>
    <cellStyle name="Normal 30 6 5" xfId="34784" xr:uid="{9A1D382E-FA75-44C4-BEC7-15F72A36DE8C}"/>
    <cellStyle name="Normal 300" xfId="39764" xr:uid="{22DAD898-DA61-4747-B095-3AEDB91749B5}"/>
    <cellStyle name="Normal 301" xfId="39765" xr:uid="{AD1B7FCA-1F3F-439D-BC18-884FBBAEFBC1}"/>
    <cellStyle name="Normal 302" xfId="39766" xr:uid="{025FBEF8-5934-4D81-9D8C-F44917AE27B3}"/>
    <cellStyle name="Normal 303" xfId="39767" xr:uid="{E454CC59-92BD-4F0C-ABBE-ED6C120A9031}"/>
    <cellStyle name="Normal 304" xfId="39768" xr:uid="{F38C2C36-D014-4C0F-8114-51B5CD3B520C}"/>
    <cellStyle name="Normal 305" xfId="39769" xr:uid="{B9619B12-210D-4A69-B76A-DF28ACE25025}"/>
    <cellStyle name="Normal 306" xfId="39770" xr:uid="{2B483B14-F679-4F74-BDFE-C1280C42B604}"/>
    <cellStyle name="Normal 307" xfId="39771" xr:uid="{18997833-1F4C-4623-9A25-194A74D90128}"/>
    <cellStyle name="Normal 308" xfId="39772" xr:uid="{DA67DF61-80ED-4AB1-A0DE-3A2AC37A6D59}"/>
    <cellStyle name="Normal 309" xfId="39773" xr:uid="{1AE523F4-7A5C-440B-A1BB-4F18A126B8DE}"/>
    <cellStyle name="Normal 31" xfId="6559" xr:uid="{7E5A1559-91B9-4071-8A8E-3D012453F49B}"/>
    <cellStyle name="Normal 31 2" xfId="14967" xr:uid="{F195B0DD-17F5-4DCF-8E33-51A6ADA3A192}"/>
    <cellStyle name="Normal 31 2 2" xfId="22254" xr:uid="{002D2ADE-5CC9-4200-9BF1-0ACFEBB5BB52}"/>
    <cellStyle name="Normal 31 2 2 2" xfId="27810" xr:uid="{303471DD-60D4-449B-AA08-7E294A7957F8}"/>
    <cellStyle name="Normal 31 2 2 3" xfId="33304" xr:uid="{E09F846C-4518-4DD9-9E7F-B2F41E8F14EA}"/>
    <cellStyle name="Normal 31 2 2 4" xfId="38788" xr:uid="{75D16D19-D8F8-41A7-84C7-8C2D56718A83}"/>
    <cellStyle name="Normal 31 2 3" xfId="25081" xr:uid="{21A0CD6F-344D-492D-955B-76DF5865001E}"/>
    <cellStyle name="Normal 31 2 4" xfId="30575" xr:uid="{1FC81C1F-D79E-4828-9C64-F3DC81719A53}"/>
    <cellStyle name="Normal 31 2 5" xfId="36059" xr:uid="{7F7873EB-E888-44AE-BDA2-AFD5DAB2243E}"/>
    <cellStyle name="Normal 31 3" xfId="11913" xr:uid="{ECF8E59C-F33A-4143-9590-9C289C8F2260}"/>
    <cellStyle name="Normal 31 4" xfId="17149" xr:uid="{6550E8A6-85EA-4891-A7C1-A62E7142E8D7}"/>
    <cellStyle name="Normal 31 5" xfId="19372" xr:uid="{29EBA066-D42A-49B3-BD9E-0CCCE6D64FA9}"/>
    <cellStyle name="Normal 31 6" xfId="9659" xr:uid="{444E6792-9D19-49C5-B2B7-429BCCF299CC}"/>
    <cellStyle name="Normal 31 6 2" xfId="20980" xr:uid="{01BC4999-460C-4D10-9D64-D9B1C1A46FFF}"/>
    <cellStyle name="Normal 31 6 2 2" xfId="26536" xr:uid="{1E0D080D-2CAF-4F9F-A519-9526883F884C}"/>
    <cellStyle name="Normal 31 6 2 3" xfId="32030" xr:uid="{518FD5B9-BBC2-4D95-A4BC-5441E96826D6}"/>
    <cellStyle name="Normal 31 6 2 4" xfId="37514" xr:uid="{EFC55AD0-F302-4428-B444-C914DB12A192}"/>
    <cellStyle name="Normal 31 6 3" xfId="23807" xr:uid="{F3560592-720F-4FBA-977E-496EEFE8BD91}"/>
    <cellStyle name="Normal 31 6 4" xfId="29301" xr:uid="{8E955C6B-BE35-403A-AD67-AC12B0EA30A6}"/>
    <cellStyle name="Normal 31 6 5" xfId="34785" xr:uid="{CE89CB94-DEB7-41D5-8E5A-BDDFD446005D}"/>
    <cellStyle name="Normal 310" xfId="39774" xr:uid="{9DDF477C-1674-4F45-8B1B-76F3BF027FB8}"/>
    <cellStyle name="Normal 311" xfId="39775" xr:uid="{AA9D7892-F03A-4100-A9AE-9B64FCE9C0C4}"/>
    <cellStyle name="Normal 312" xfId="39776" xr:uid="{EB9A870C-27CB-4193-B674-0FED453FF2A2}"/>
    <cellStyle name="Normal 313" xfId="39777" xr:uid="{C7B361E7-6684-46C2-A0BD-E88530D0AA95}"/>
    <cellStyle name="Normal 314" xfId="39778" xr:uid="{418DBA17-1D95-40F4-95DE-9AFA9170DF9C}"/>
    <cellStyle name="Normal 315" xfId="39779" xr:uid="{6632F8CC-67DC-4012-9E22-FB94B35D6771}"/>
    <cellStyle name="Normal 316" xfId="39780" xr:uid="{7733B85E-B759-491F-A040-D70102E8356D}"/>
    <cellStyle name="Normal 317" xfId="39781" xr:uid="{4579BDBB-5A67-425A-B3A1-2AD358D97579}"/>
    <cellStyle name="Normal 318" xfId="39782" xr:uid="{7A9B65E7-61C5-4422-8EAA-5514370D32DF}"/>
    <cellStyle name="Normal 319" xfId="39783" xr:uid="{C99EA02C-5A21-4C81-BE73-68E75E2EF864}"/>
    <cellStyle name="Normal 32" xfId="6560" xr:uid="{EDB70251-51FC-4341-A863-C97E6DBAFCE6}"/>
    <cellStyle name="Normal 32 2" xfId="14968" xr:uid="{09135705-7D7B-41EC-A11B-B3FE1181F385}"/>
    <cellStyle name="Normal 32 2 2" xfId="22255" xr:uid="{6CBE2082-6772-4BD2-A500-D36B44E8B527}"/>
    <cellStyle name="Normal 32 2 2 2" xfId="27811" xr:uid="{77ACBD7D-8717-40F9-AA29-BD041CFE9417}"/>
    <cellStyle name="Normal 32 2 2 3" xfId="33305" xr:uid="{B6FAB47E-0670-40F6-AC8A-0C38E6138C7E}"/>
    <cellStyle name="Normal 32 2 2 4" xfId="38789" xr:uid="{8052BB6B-6BAC-4BF6-8988-59A7C5CBEFC5}"/>
    <cellStyle name="Normal 32 2 3" xfId="25082" xr:uid="{F75E54C1-2551-4335-AE61-3B99AE628E9B}"/>
    <cellStyle name="Normal 32 2 4" xfId="30576" xr:uid="{59047187-7C03-4922-B2B7-E0C0F82F00DA}"/>
    <cellStyle name="Normal 32 2 5" xfId="36060" xr:uid="{C0E13454-BADF-4525-B60E-886AF6F65458}"/>
    <cellStyle name="Normal 32 3" xfId="11914" xr:uid="{0298546C-2345-4E71-AB30-1D0D374F6525}"/>
    <cellStyle name="Normal 32 4" xfId="17150" xr:uid="{E6ED6780-FC91-49B7-AB51-87AEC967B5FF}"/>
    <cellStyle name="Normal 32 5" xfId="19373" xr:uid="{2A882D58-94F1-43DC-AE01-7AEB65A7D802}"/>
    <cellStyle name="Normal 32 6" xfId="9660" xr:uid="{962EFA69-19D7-45DE-A7BB-4BA352C4747E}"/>
    <cellStyle name="Normal 32 6 2" xfId="20981" xr:uid="{22D554C2-834A-4482-BAF1-006AC5041A14}"/>
    <cellStyle name="Normal 32 6 2 2" xfId="26537" xr:uid="{810BD6FB-829F-4229-8315-828BB631D60F}"/>
    <cellStyle name="Normal 32 6 2 3" xfId="32031" xr:uid="{32E1EAF4-E74D-45C8-8FEE-FBBE8E199FE6}"/>
    <cellStyle name="Normal 32 6 2 4" xfId="37515" xr:uid="{FE51928E-B76F-4C5E-9EEA-1CCC4C4F7B16}"/>
    <cellStyle name="Normal 32 6 3" xfId="23808" xr:uid="{0F13D779-2B6D-48A6-91AC-1CA57062B7E7}"/>
    <cellStyle name="Normal 32 6 4" xfId="29302" xr:uid="{7634F5C3-A4FE-4FC3-B90A-BE5591665D6C}"/>
    <cellStyle name="Normal 32 6 5" xfId="34786" xr:uid="{D8789F2F-428A-49BD-B601-14814C126D76}"/>
    <cellStyle name="Normal 320" xfId="39784" xr:uid="{00CF3ABA-E406-4572-AABB-B1402CF89BD7}"/>
    <cellStyle name="Normal 321" xfId="39785" xr:uid="{E371DCD7-043B-4D3E-B1E4-897389C8CE8F}"/>
    <cellStyle name="Normal 322" xfId="39786" xr:uid="{7383F1FA-81AD-440E-8056-71FBEFB6429C}"/>
    <cellStyle name="Normal 323" xfId="39787" xr:uid="{A3315D68-5774-4552-B1E3-CCE30B9A658F}"/>
    <cellStyle name="Normal 324" xfId="39788" xr:uid="{090B899D-A217-49C0-B0D4-6DC175535D27}"/>
    <cellStyle name="Normal 325" xfId="39789" xr:uid="{80B4F882-4491-4C08-86C0-3FABA0532DD8}"/>
    <cellStyle name="Normal 326" xfId="39790" xr:uid="{88C716C5-1ABA-4954-B3CE-51A8BF50DADF}"/>
    <cellStyle name="Normal 327" xfId="39791" xr:uid="{FA80C20B-31A2-4B60-8FF7-10B0DBC37B09}"/>
    <cellStyle name="Normal 328" xfId="39792" xr:uid="{47720832-6755-4C8D-8145-1B91FECE4583}"/>
    <cellStyle name="Normal 329" xfId="39793" xr:uid="{0F801D7C-474B-43ED-9E2B-88550BFCA91B}"/>
    <cellStyle name="Normal 33" xfId="6561" xr:uid="{3E1C92F9-AA74-47DA-ADC8-1C7D50DBD985}"/>
    <cellStyle name="Normal 33 2" xfId="14969" xr:uid="{21891DE4-B232-49EA-85F0-EF107F2BD231}"/>
    <cellStyle name="Normal 33 2 2" xfId="22256" xr:uid="{9B6EBA68-24E3-4D6C-A139-E9461577158C}"/>
    <cellStyle name="Normal 33 2 2 2" xfId="27812" xr:uid="{A4A5E50C-A1DB-4D39-A643-77B9448B562D}"/>
    <cellStyle name="Normal 33 2 2 3" xfId="33306" xr:uid="{A5057303-AE7A-41D2-B885-4159D262738C}"/>
    <cellStyle name="Normal 33 2 2 4" xfId="38790" xr:uid="{BCF934CE-4AA3-42DB-BF01-643716EBA093}"/>
    <cellStyle name="Normal 33 2 3" xfId="25083" xr:uid="{638053FB-CAC5-42F1-BFF2-5490B08D55CF}"/>
    <cellStyle name="Normal 33 2 4" xfId="30577" xr:uid="{6485034F-D346-4479-BF29-D8794104BC32}"/>
    <cellStyle name="Normal 33 2 5" xfId="36061" xr:uid="{06CFF83C-8AAE-4B96-9D12-414ECD43781E}"/>
    <cellStyle name="Normal 33 3" xfId="11915" xr:uid="{DCBE40C9-4C77-4498-BBEE-22B6408981A9}"/>
    <cellStyle name="Normal 33 4" xfId="17151" xr:uid="{4BDBC65B-54B7-45D1-BFCA-0FB70E0F147F}"/>
    <cellStyle name="Normal 33 5" xfId="19374" xr:uid="{B1AE8C7C-CB0F-4ABC-B22C-4A5A8E247200}"/>
    <cellStyle name="Normal 33 6" xfId="9661" xr:uid="{B4E62C54-0279-4088-92DA-2D600AED70E6}"/>
    <cellStyle name="Normal 33 6 2" xfId="20982" xr:uid="{10FA0EBE-7E00-4021-99B9-0816666920DF}"/>
    <cellStyle name="Normal 33 6 2 2" xfId="26538" xr:uid="{B0FD1D40-A342-4B3E-B6B6-1CEE198D6403}"/>
    <cellStyle name="Normal 33 6 2 3" xfId="32032" xr:uid="{C8488815-30B3-43E1-9D73-C446516016D7}"/>
    <cellStyle name="Normal 33 6 2 4" xfId="37516" xr:uid="{ABFB0590-A421-4C89-A6FD-96B7795347C6}"/>
    <cellStyle name="Normal 33 6 3" xfId="23809" xr:uid="{E4982DBA-AC26-45E4-BA24-744C2796932D}"/>
    <cellStyle name="Normal 33 6 4" xfId="29303" xr:uid="{CA8D9BFC-95D4-4C29-AD31-954D1D556A86}"/>
    <cellStyle name="Normal 33 6 5" xfId="34787" xr:uid="{5028B521-74C1-4C74-BAD6-530B4DE92615}"/>
    <cellStyle name="Normal 330" xfId="39794" xr:uid="{E262CC62-630D-46CA-91B4-2CA879A564D8}"/>
    <cellStyle name="Normal 331" xfId="39795" xr:uid="{7381814B-A597-44BD-96EC-283D5436EBE7}"/>
    <cellStyle name="Normal 332" xfId="39796" xr:uid="{CF8603C1-38BB-4511-8A7D-BA46D82E0A00}"/>
    <cellStyle name="Normal 333" xfId="39797" xr:uid="{4FF12914-CB5B-4892-9B65-F89D57651BE7}"/>
    <cellStyle name="Normal 334" xfId="39798" xr:uid="{AFBCF1EB-3DC0-41EC-A1FA-40228610435C}"/>
    <cellStyle name="Normal 335" xfId="39799" xr:uid="{C7971A1B-A0ED-4959-8F74-1125833320FD}"/>
    <cellStyle name="Normal 336" xfId="39800" xr:uid="{24797164-7AFF-4019-996C-2C7706F36354}"/>
    <cellStyle name="Normal 337" xfId="39801" xr:uid="{8E6DC0B0-11EE-4B31-8E8D-144ED1E9B1D8}"/>
    <cellStyle name="Normal 338" xfId="39802" xr:uid="{615845D0-9E89-49F3-BA0C-3A25DB40E3FF}"/>
    <cellStyle name="Normal 339" xfId="39803" xr:uid="{0E31D38C-8091-4F8D-82A9-09D69C3DB0B3}"/>
    <cellStyle name="Normal 34" xfId="6562" xr:uid="{2282C787-C3B8-4578-959D-29E9412581B4}"/>
    <cellStyle name="Normal 34 2" xfId="14970" xr:uid="{1CC8A118-88EE-4405-88AE-25C3887E417B}"/>
    <cellStyle name="Normal 34 2 2" xfId="22257" xr:uid="{5C185A41-9A09-4539-83E2-9545265E4880}"/>
    <cellStyle name="Normal 34 2 2 2" xfId="27813" xr:uid="{E3599F55-C7E4-412E-994B-FB55E54BF51C}"/>
    <cellStyle name="Normal 34 2 2 3" xfId="33307" xr:uid="{F6796751-B5F9-4773-9812-CB4219F78CE4}"/>
    <cellStyle name="Normal 34 2 2 4" xfId="38791" xr:uid="{93E22E74-2FF4-4973-B36D-071A2BB6A029}"/>
    <cellStyle name="Normal 34 2 3" xfId="25084" xr:uid="{B590241F-D934-49DB-8204-9CE994D7AD9D}"/>
    <cellStyle name="Normal 34 2 4" xfId="30578" xr:uid="{9901BDB5-D498-476D-92CA-A66B72546897}"/>
    <cellStyle name="Normal 34 2 5" xfId="36062" xr:uid="{428D3675-EE99-46E3-84AD-2B02F9DAE98F}"/>
    <cellStyle name="Normal 34 3" xfId="19375" xr:uid="{17EA51C8-DB60-485E-84C2-28AF56533450}"/>
    <cellStyle name="Normal 34 4" xfId="9662" xr:uid="{0F3A7379-9132-46CC-96AC-77C623EEFB21}"/>
    <cellStyle name="Normal 34 4 2" xfId="20983" xr:uid="{113EF891-59D3-4105-B4DD-91104E9EBF59}"/>
    <cellStyle name="Normal 34 4 2 2" xfId="26539" xr:uid="{EA888BD2-494C-438C-9EE8-7555AD169121}"/>
    <cellStyle name="Normal 34 4 2 3" xfId="32033" xr:uid="{73E51A91-7576-4ABB-B670-35FBEC1304C0}"/>
    <cellStyle name="Normal 34 4 2 4" xfId="37517" xr:uid="{9BC2BB09-2A24-4EA1-A396-8C7BC5620F61}"/>
    <cellStyle name="Normal 34 4 3" xfId="23810" xr:uid="{DA97DBF2-7F8D-443A-B9F1-B92619BE5FF3}"/>
    <cellStyle name="Normal 34 4 4" xfId="29304" xr:uid="{6BD19A65-5599-4945-91A5-41836808146D}"/>
    <cellStyle name="Normal 34 4 5" xfId="34788" xr:uid="{23366AE4-2C59-4FCA-B5B3-6B381CE5FDD1}"/>
    <cellStyle name="Normal 340" xfId="39804" xr:uid="{4C2C88D7-7A23-428D-BD5D-4630E9EC7364}"/>
    <cellStyle name="Normal 341" xfId="39805" xr:uid="{AA2E8C32-37EA-465D-ACC5-743164C657F1}"/>
    <cellStyle name="Normal 342" xfId="39806" xr:uid="{803856D6-08F6-4EAE-8551-C308F5EA5786}"/>
    <cellStyle name="Normal 343" xfId="39807" xr:uid="{016A7CC9-F99B-4EA2-8562-5CE1D67E51DF}"/>
    <cellStyle name="Normal 344" xfId="39808" xr:uid="{4C34B7E8-825B-44C0-A6C1-5859C0C26C21}"/>
    <cellStyle name="Normal 345" xfId="39809" xr:uid="{AF7A7144-6E90-4560-96AB-87BF85402C44}"/>
    <cellStyle name="Normal 346" xfId="39810" xr:uid="{C6A4F088-EB31-463B-B662-88E4DAA805BE}"/>
    <cellStyle name="Normal 347" xfId="39811" xr:uid="{53F3D9EE-5631-4343-A03B-BD0365DA06C5}"/>
    <cellStyle name="Normal 348" xfId="39812" xr:uid="{D5880958-5D5D-4ADF-9684-732159EEA838}"/>
    <cellStyle name="Normal 349" xfId="39813" xr:uid="{9E1A6D9E-16FF-4132-84D6-7B059025ADAC}"/>
    <cellStyle name="Normal 35" xfId="6563" xr:uid="{1277D06D-6CD6-498A-8DC9-3BB792175BBF}"/>
    <cellStyle name="Normal 35 10" xfId="6564" xr:uid="{01DB105A-5B8D-4E20-B76F-7915547BFDDA}"/>
    <cellStyle name="Normal 35 10 2" xfId="14972" xr:uid="{ED86D76E-3834-4006-A87C-34814DAAFBB4}"/>
    <cellStyle name="Normal 35 10 2 2" xfId="22259" xr:uid="{E91FA112-70EF-4F42-BEB0-113A36A81A29}"/>
    <cellStyle name="Normal 35 10 2 2 2" xfId="27815" xr:uid="{4C562737-E445-481E-BB30-2B1EE1DE1691}"/>
    <cellStyle name="Normal 35 10 2 2 3" xfId="33309" xr:uid="{F76B0148-9047-463B-A56E-87AE78797256}"/>
    <cellStyle name="Normal 35 10 2 2 4" xfId="38793" xr:uid="{94FBB93E-1F57-4886-A9D6-6EB0DAC754E0}"/>
    <cellStyle name="Normal 35 10 2 3" xfId="25086" xr:uid="{2D780914-E0F8-420F-B79B-9F05ADDC1A7F}"/>
    <cellStyle name="Normal 35 10 2 4" xfId="30580" xr:uid="{23CA3A15-9D73-460E-BE17-8DD5394B6E32}"/>
    <cellStyle name="Normal 35 10 2 5" xfId="36064" xr:uid="{9683FC0E-6059-447B-99E8-87B4B5B6674F}"/>
    <cellStyle name="Normal 35 10 3" xfId="11917" xr:uid="{BD09FDA8-234B-4DE0-920D-74F5B6150DAB}"/>
    <cellStyle name="Normal 35 10 4" xfId="17153" xr:uid="{0FA912B0-C8B5-485A-851B-9F3202F08DC7}"/>
    <cellStyle name="Normal 35 10 5" xfId="19377" xr:uid="{7663B26F-BDF7-4E76-B1DB-5CA811A00473}"/>
    <cellStyle name="Normal 35 10 6" xfId="9664" xr:uid="{DE602DFE-BCF8-4AD9-91D1-A02F1441C65B}"/>
    <cellStyle name="Normal 35 10 6 2" xfId="20985" xr:uid="{BCD201ED-4022-4F5B-8785-62FB45F26CC6}"/>
    <cellStyle name="Normal 35 10 6 2 2" xfId="26541" xr:uid="{20BE1059-1C99-45E1-83C0-5CED851D368E}"/>
    <cellStyle name="Normal 35 10 6 2 3" xfId="32035" xr:uid="{6E4862B8-BEF9-45E4-B6C9-950AC41EEBE7}"/>
    <cellStyle name="Normal 35 10 6 2 4" xfId="37519" xr:uid="{7495F2E6-2C22-4D77-9F1C-B07264330DD7}"/>
    <cellStyle name="Normal 35 10 6 3" xfId="23812" xr:uid="{54AEF892-9B98-45CA-BEEB-C2409CCF99D2}"/>
    <cellStyle name="Normal 35 10 6 4" xfId="29306" xr:uid="{0531FF9D-58B8-4985-96BD-6E10518502A9}"/>
    <cellStyle name="Normal 35 10 6 5" xfId="34790" xr:uid="{9D65AE92-3185-49B0-B5E8-885E3B9087F9}"/>
    <cellStyle name="Normal 35 11" xfId="14971" xr:uid="{E8223753-496F-4CAB-92FF-DD412E8041A9}"/>
    <cellStyle name="Normal 35 11 2" xfId="22258" xr:uid="{BEF1BD9E-9CDE-4EE4-82BE-EDC926DA44DF}"/>
    <cellStyle name="Normal 35 11 2 2" xfId="27814" xr:uid="{DD064FF1-8BBE-4FD5-8613-C9C760A7FA51}"/>
    <cellStyle name="Normal 35 11 2 3" xfId="33308" xr:uid="{EDCCF2D4-0802-4576-A123-27257F0828B9}"/>
    <cellStyle name="Normal 35 11 2 4" xfId="38792" xr:uid="{E9ED2E39-DA54-4F5F-9CB3-3E637248DF66}"/>
    <cellStyle name="Normal 35 11 3" xfId="25085" xr:uid="{0D4395DB-09CD-40AB-8302-6C107EADD6FE}"/>
    <cellStyle name="Normal 35 11 4" xfId="30579" xr:uid="{E60658B5-C904-4D24-AEFC-1529C952DBB5}"/>
    <cellStyle name="Normal 35 11 5" xfId="36063" xr:uid="{BDF1514B-6C78-4A96-9790-33EC31ECB943}"/>
    <cellStyle name="Normal 35 12" xfId="11916" xr:uid="{608396A9-3CE1-46C4-90CC-DCC5298F19E1}"/>
    <cellStyle name="Normal 35 13" xfId="17152" xr:uid="{14702E68-F9F4-4A0A-BD80-F54CE3FD46B3}"/>
    <cellStyle name="Normal 35 14" xfId="19376" xr:uid="{1BFDF216-DF55-4A1C-9FA7-F4C168B3F63D}"/>
    <cellStyle name="Normal 35 15" xfId="9663" xr:uid="{D346AC29-E401-4EBB-AD13-90412CA98B1D}"/>
    <cellStyle name="Normal 35 15 2" xfId="20984" xr:uid="{7669BFD1-C6B2-4685-90EF-973B14535853}"/>
    <cellStyle name="Normal 35 15 2 2" xfId="26540" xr:uid="{BB60BBF7-95B7-48B2-838F-6460B9246C63}"/>
    <cellStyle name="Normal 35 15 2 3" xfId="32034" xr:uid="{3820E3B7-1F27-4717-92EC-EED959A5B59B}"/>
    <cellStyle name="Normal 35 15 2 4" xfId="37518" xr:uid="{E132D3F1-83E3-479A-A92F-1D0F04A52B37}"/>
    <cellStyle name="Normal 35 15 3" xfId="23811" xr:uid="{5ED9AC19-F1C5-4F69-9BD3-7C51708230E7}"/>
    <cellStyle name="Normal 35 15 4" xfId="29305" xr:uid="{C125535D-5167-4794-BB21-B53285A1289D}"/>
    <cellStyle name="Normal 35 15 5" xfId="34789" xr:uid="{CA45C096-0541-4FC6-8A32-3BEE55463C3A}"/>
    <cellStyle name="Normal 35 2" xfId="6565" xr:uid="{A29D7F74-CB93-413A-BE00-9C629E6B425B}"/>
    <cellStyle name="Normal 35 2 2" xfId="14973" xr:uid="{29ED77E1-0F9D-41E2-94CE-1A2D0110854B}"/>
    <cellStyle name="Normal 35 2 2 2" xfId="22260" xr:uid="{BD6BDECB-2EFE-4794-B31E-AB43BA93F728}"/>
    <cellStyle name="Normal 35 2 2 2 2" xfId="27816" xr:uid="{36B527F5-077D-4523-B163-70B32FF83C76}"/>
    <cellStyle name="Normal 35 2 2 2 3" xfId="33310" xr:uid="{B35E5E08-7E9C-4EB3-8006-CAD0F3A6BFAA}"/>
    <cellStyle name="Normal 35 2 2 2 4" xfId="38794" xr:uid="{ADA1ABB4-90A8-4151-B8B9-3C0528DF3274}"/>
    <cellStyle name="Normal 35 2 2 3" xfId="25087" xr:uid="{6FAE6829-97AD-489B-806C-269357267B8F}"/>
    <cellStyle name="Normal 35 2 2 4" xfId="30581" xr:uid="{9D1C1AD5-3D2A-49C3-AA39-EFDC44E6F3E3}"/>
    <cellStyle name="Normal 35 2 2 5" xfId="36065" xr:uid="{51C3B5A3-C27A-48A8-857A-D2DE57C92C8A}"/>
    <cellStyle name="Normal 35 2 3" xfId="11918" xr:uid="{2BB2C624-26FB-442D-916C-372448D56483}"/>
    <cellStyle name="Normal 35 2 4" xfId="17154" xr:uid="{B7513ED3-FFF1-42BA-B781-659D978E87D9}"/>
    <cellStyle name="Normal 35 2 5" xfId="19378" xr:uid="{4E8E9452-0A64-49A3-BE13-70AD64ADF9BE}"/>
    <cellStyle name="Normal 35 2 6" xfId="9665" xr:uid="{95C30D3D-C1BE-435C-BBE3-3456F6163FE3}"/>
    <cellStyle name="Normal 35 2 6 2" xfId="20986" xr:uid="{7E08CE68-87E0-4F48-9660-6928C57159F4}"/>
    <cellStyle name="Normal 35 2 6 2 2" xfId="26542" xr:uid="{6A0D90CE-712B-456C-95E0-48047BC5C700}"/>
    <cellStyle name="Normal 35 2 6 2 3" xfId="32036" xr:uid="{2B479F93-B0E7-4812-BC54-DA9A1A326081}"/>
    <cellStyle name="Normal 35 2 6 2 4" xfId="37520" xr:uid="{40F29938-A49F-42F9-8A61-1A0C22058362}"/>
    <cellStyle name="Normal 35 2 6 3" xfId="23813" xr:uid="{99B4B6D7-A7DC-4498-8EC6-F100447A193D}"/>
    <cellStyle name="Normal 35 2 6 4" xfId="29307" xr:uid="{3F27F2BE-48A5-4478-8FB5-597FFFBB1121}"/>
    <cellStyle name="Normal 35 2 6 5" xfId="34791" xr:uid="{A977E2F4-3133-4ED3-AFD6-49B5BCAA34D5}"/>
    <cellStyle name="Normal 35 3" xfId="6566" xr:uid="{84095C26-0AEB-4F71-9D13-580E3C046596}"/>
    <cellStyle name="Normal 35 3 2" xfId="14974" xr:uid="{9663AB03-B261-4626-81BD-9E888137989E}"/>
    <cellStyle name="Normal 35 3 2 2" xfId="22261" xr:uid="{875263B7-CB15-450C-8D8F-86990A9D2410}"/>
    <cellStyle name="Normal 35 3 2 2 2" xfId="27817" xr:uid="{7D6F15EC-9B8B-4C79-9616-D17C09286269}"/>
    <cellStyle name="Normal 35 3 2 2 3" xfId="33311" xr:uid="{0273ED55-E303-44D1-9CC1-B975B948DE82}"/>
    <cellStyle name="Normal 35 3 2 2 4" xfId="38795" xr:uid="{6FAB599C-F6F8-43B0-BB26-9D1D797E2327}"/>
    <cellStyle name="Normal 35 3 2 3" xfId="25088" xr:uid="{EBCDD293-4C42-4B6E-8C71-9393F48DC86D}"/>
    <cellStyle name="Normal 35 3 2 4" xfId="30582" xr:uid="{240012C7-3DCF-41DF-8652-0662C86B9B89}"/>
    <cellStyle name="Normal 35 3 2 5" xfId="36066" xr:uid="{90D43D0B-CF39-4FB8-8CA6-11D542C728CC}"/>
    <cellStyle name="Normal 35 3 3" xfId="11919" xr:uid="{C7A4D198-848B-4892-B0AE-B1C4E5074C16}"/>
    <cellStyle name="Normal 35 3 4" xfId="17155" xr:uid="{D1688DC5-C382-450D-904B-EC89A22C8269}"/>
    <cellStyle name="Normal 35 3 5" xfId="19379" xr:uid="{ED696F34-3537-49EA-8C04-C5F110C3B688}"/>
    <cellStyle name="Normal 35 3 6" xfId="9666" xr:uid="{3D6C4478-D232-480C-A019-FE4A6AE8526E}"/>
    <cellStyle name="Normal 35 3 6 2" xfId="20987" xr:uid="{51984F2A-5886-4F14-AB3A-AA8A6D9927E6}"/>
    <cellStyle name="Normal 35 3 6 2 2" xfId="26543" xr:uid="{8AF5ABBC-EA9F-4739-83BF-6D33ED4BD8AC}"/>
    <cellStyle name="Normal 35 3 6 2 3" xfId="32037" xr:uid="{2796E227-4D87-4105-9B91-D56A5465DEB4}"/>
    <cellStyle name="Normal 35 3 6 2 4" xfId="37521" xr:uid="{095084C7-04DD-4564-8F34-217D0F246CC0}"/>
    <cellStyle name="Normal 35 3 6 3" xfId="23814" xr:uid="{C9449E75-1761-4454-BC93-43AA519C2F29}"/>
    <cellStyle name="Normal 35 3 6 4" xfId="29308" xr:uid="{EB6B7CA5-A782-41E8-8E70-4D9395564932}"/>
    <cellStyle name="Normal 35 3 6 5" xfId="34792" xr:uid="{89F0EF5E-BB14-4F8D-A9C4-788DD2956FE0}"/>
    <cellStyle name="Normal 35 4" xfId="6567" xr:uid="{6140D68B-F8CA-4A65-BB0F-CFF3F83326F8}"/>
    <cellStyle name="Normal 35 4 2" xfId="14975" xr:uid="{AB22CA20-11CF-4006-8192-0C8318411C61}"/>
    <cellStyle name="Normal 35 4 2 2" xfId="22262" xr:uid="{882E8CFA-EFB7-4FAA-95E9-D69AF7BC7161}"/>
    <cellStyle name="Normal 35 4 2 2 2" xfId="27818" xr:uid="{534B2973-6A9E-4359-B923-1E8A1406239D}"/>
    <cellStyle name="Normal 35 4 2 2 3" xfId="33312" xr:uid="{4C62219D-6B26-4D62-9331-68398F8FCC74}"/>
    <cellStyle name="Normal 35 4 2 2 4" xfId="38796" xr:uid="{57C21C59-DDB3-455B-A316-CE3DD69C7F3B}"/>
    <cellStyle name="Normal 35 4 2 3" xfId="25089" xr:uid="{8ED35E6C-0D93-42C0-8B07-7AAF734E29D7}"/>
    <cellStyle name="Normal 35 4 2 4" xfId="30583" xr:uid="{E9B2CE0E-4AC1-445B-9D87-0E0E0A50638C}"/>
    <cellStyle name="Normal 35 4 2 5" xfId="36067" xr:uid="{77214133-D532-4F50-BAB2-E08A44A00C7B}"/>
    <cellStyle name="Normal 35 4 3" xfId="11920" xr:uid="{3B6EDB26-B1A2-450F-9FF9-10E766DD9140}"/>
    <cellStyle name="Normal 35 4 4" xfId="17156" xr:uid="{02C2808B-5163-448B-AF66-3F00175E4722}"/>
    <cellStyle name="Normal 35 4 5" xfId="19380" xr:uid="{F3E15033-13C5-4241-90F8-B90A22240CD2}"/>
    <cellStyle name="Normal 35 4 6" xfId="9667" xr:uid="{78A848C8-85F9-4744-AF72-246EAC2BDD19}"/>
    <cellStyle name="Normal 35 4 6 2" xfId="20988" xr:uid="{092E9EA4-45BF-49FB-B9B7-8FBB41DEF483}"/>
    <cellStyle name="Normal 35 4 6 2 2" xfId="26544" xr:uid="{DEB26C72-8079-43B2-AF06-E90ABC66CEA4}"/>
    <cellStyle name="Normal 35 4 6 2 3" xfId="32038" xr:uid="{1386FD90-935C-4B53-84BF-D65C764C1015}"/>
    <cellStyle name="Normal 35 4 6 2 4" xfId="37522" xr:uid="{685CCC38-1CAA-4821-B3C0-7E8405091406}"/>
    <cellStyle name="Normal 35 4 6 3" xfId="23815" xr:uid="{7877B83A-5F4F-4E49-BE3D-3D75FB4A7A8F}"/>
    <cellStyle name="Normal 35 4 6 4" xfId="29309" xr:uid="{39D85AD6-BA92-4A53-8F49-6320F15FD552}"/>
    <cellStyle name="Normal 35 4 6 5" xfId="34793" xr:uid="{AB093939-CB0C-421E-831D-E9514592DB80}"/>
    <cellStyle name="Normal 35 5" xfId="6568" xr:uid="{2FD38382-D69E-48A2-98A5-F49342F4C466}"/>
    <cellStyle name="Normal 35 5 2" xfId="14976" xr:uid="{4D5F9055-31AE-4327-8227-5058BA77D644}"/>
    <cellStyle name="Normal 35 5 2 2" xfId="22263" xr:uid="{4B99ADFA-EBA3-4906-BBA4-5F5212C2F51F}"/>
    <cellStyle name="Normal 35 5 2 2 2" xfId="27819" xr:uid="{7C69E156-7099-484B-B2BA-F5985160FD01}"/>
    <cellStyle name="Normal 35 5 2 2 3" xfId="33313" xr:uid="{D0878464-2E8A-4C88-A5D9-19450A105B03}"/>
    <cellStyle name="Normal 35 5 2 2 4" xfId="38797" xr:uid="{A5C70E07-B4FA-4DB5-9B8D-C91EAA8411F0}"/>
    <cellStyle name="Normal 35 5 2 3" xfId="25090" xr:uid="{5D51459D-F958-4FAC-8AC2-C2418AF6E789}"/>
    <cellStyle name="Normal 35 5 2 4" xfId="30584" xr:uid="{653FB302-03D3-4A86-A429-813C8B422D5C}"/>
    <cellStyle name="Normal 35 5 2 5" xfId="36068" xr:uid="{1BB37ACB-E530-48EE-A962-C4EB144EAD70}"/>
    <cellStyle name="Normal 35 5 3" xfId="11921" xr:uid="{630F8CAE-3934-41D4-8040-BC83C36ABBAB}"/>
    <cellStyle name="Normal 35 5 4" xfId="17157" xr:uid="{CFC0FA7F-8ED3-4B44-A46A-A5719E94E766}"/>
    <cellStyle name="Normal 35 5 5" xfId="19381" xr:uid="{A5423F71-AF36-4537-B66C-40031CA93716}"/>
    <cellStyle name="Normal 35 5 6" xfId="9668" xr:uid="{CBF88CCA-E58C-4C98-B4BD-73817A645A1D}"/>
    <cellStyle name="Normal 35 5 6 2" xfId="20989" xr:uid="{7045E4A8-A539-4ACD-8F10-BC2AF5590B61}"/>
    <cellStyle name="Normal 35 5 6 2 2" xfId="26545" xr:uid="{E8821D1B-F324-417B-ACD4-C31D5617931D}"/>
    <cellStyle name="Normal 35 5 6 2 3" xfId="32039" xr:uid="{8F057F80-AEF2-4B4A-949F-C7D5D71FC41D}"/>
    <cellStyle name="Normal 35 5 6 2 4" xfId="37523" xr:uid="{D3D4A510-19BE-4EFB-9F47-1EF04E745E1B}"/>
    <cellStyle name="Normal 35 5 6 3" xfId="23816" xr:uid="{86E51FC0-C44C-443D-9E73-5BC662C89160}"/>
    <cellStyle name="Normal 35 5 6 4" xfId="29310" xr:uid="{54583BDA-0FDD-430B-9686-8FC4BF995857}"/>
    <cellStyle name="Normal 35 5 6 5" xfId="34794" xr:uid="{0FD68DAB-108E-4714-83CB-FD09256342BD}"/>
    <cellStyle name="Normal 35 6" xfId="6569" xr:uid="{EE280E14-D70F-4C1D-B984-C57C7F133044}"/>
    <cellStyle name="Normal 35 6 2" xfId="14977" xr:uid="{4D6712F6-6A93-4ECD-AF3E-C35B2D1E7D05}"/>
    <cellStyle name="Normal 35 6 2 2" xfId="22264" xr:uid="{CA57FD07-AB5F-463B-B918-B2C120E8A294}"/>
    <cellStyle name="Normal 35 6 2 2 2" xfId="27820" xr:uid="{C378FB4C-A4E5-4BC4-83D2-411B9747580E}"/>
    <cellStyle name="Normal 35 6 2 2 3" xfId="33314" xr:uid="{231E67DC-3993-4951-B181-75BD0D0EF320}"/>
    <cellStyle name="Normal 35 6 2 2 4" xfId="38798" xr:uid="{3680ADCF-9F10-46E8-AAFF-51F949FD42DB}"/>
    <cellStyle name="Normal 35 6 2 3" xfId="25091" xr:uid="{7CB725BD-EC60-43CB-9596-83A14BB5634E}"/>
    <cellStyle name="Normal 35 6 2 4" xfId="30585" xr:uid="{4DBEA0CD-254E-4375-94A2-F6AD66CCC803}"/>
    <cellStyle name="Normal 35 6 2 5" xfId="36069" xr:uid="{3DF9114B-51EC-4343-8F54-9B32EA9CD289}"/>
    <cellStyle name="Normal 35 6 3" xfId="11922" xr:uid="{5F9046AD-EE92-45DC-BAA1-5BB470A6B8E3}"/>
    <cellStyle name="Normal 35 6 4" xfId="17158" xr:uid="{D10BB489-F8B1-4489-8C55-A74C2DB37873}"/>
    <cellStyle name="Normal 35 6 5" xfId="19382" xr:uid="{3F973F56-C37E-4CF5-ACE0-EF55BEC410BB}"/>
    <cellStyle name="Normal 35 6 6" xfId="9669" xr:uid="{C6CFA041-8FAA-4348-9EFC-A2F505998BF1}"/>
    <cellStyle name="Normal 35 6 6 2" xfId="20990" xr:uid="{87059784-CC57-464F-B2F7-F0D4E7A7C0E1}"/>
    <cellStyle name="Normal 35 6 6 2 2" xfId="26546" xr:uid="{C6B22B70-49CE-4A8B-A268-D7D2E1757320}"/>
    <cellStyle name="Normal 35 6 6 2 3" xfId="32040" xr:uid="{7A98B8F1-8239-402F-A33F-C12C59D16B8C}"/>
    <cellStyle name="Normal 35 6 6 2 4" xfId="37524" xr:uid="{A8F1C1B4-F081-4662-B289-FCACF7C95204}"/>
    <cellStyle name="Normal 35 6 6 3" xfId="23817" xr:uid="{EF3D72B3-BF29-44BE-8619-3EA077594B15}"/>
    <cellStyle name="Normal 35 6 6 4" xfId="29311" xr:uid="{C7AEA8C8-66A7-474A-8ED6-EF84667F381F}"/>
    <cellStyle name="Normal 35 6 6 5" xfId="34795" xr:uid="{FF40F888-462B-4F1C-9969-6807FAC8DE04}"/>
    <cellStyle name="Normal 35 7" xfId="6570" xr:uid="{5F78C8A5-E1FE-4D45-9E93-BE4DAB7B4FEE}"/>
    <cellStyle name="Normal 35 7 2" xfId="14978" xr:uid="{D4587258-0B6C-42B8-A5A3-446D79D053C2}"/>
    <cellStyle name="Normal 35 7 2 2" xfId="22265" xr:uid="{D2B998C4-3347-4B9E-96CD-FA0576376F78}"/>
    <cellStyle name="Normal 35 7 2 2 2" xfId="27821" xr:uid="{0A7FC395-EC43-4A30-B186-EF46CE1FEB11}"/>
    <cellStyle name="Normal 35 7 2 2 3" xfId="33315" xr:uid="{9EE9C5FF-3F21-4103-9CA4-483031C8A7EF}"/>
    <cellStyle name="Normal 35 7 2 2 4" xfId="38799" xr:uid="{C5082D53-8661-491A-A523-5E60EC4E6A2A}"/>
    <cellStyle name="Normal 35 7 2 3" xfId="25092" xr:uid="{E72521C9-3A2A-4FB3-95FA-B9D42307497C}"/>
    <cellStyle name="Normal 35 7 2 4" xfId="30586" xr:uid="{15D42485-B30A-49F3-9728-73B423FB6E39}"/>
    <cellStyle name="Normal 35 7 2 5" xfId="36070" xr:uid="{973F8BCD-5453-4709-862F-4BB2AEE401A5}"/>
    <cellStyle name="Normal 35 7 3" xfId="11923" xr:uid="{1DB8BF58-6005-4D55-A440-F239C52D5E0F}"/>
    <cellStyle name="Normal 35 7 4" xfId="17159" xr:uid="{A7FE90C0-F2B5-46B6-8B85-3CAD664CCC71}"/>
    <cellStyle name="Normal 35 7 5" xfId="19383" xr:uid="{C736D70C-8FB2-4913-96FC-4FCF628AE21C}"/>
    <cellStyle name="Normal 35 7 6" xfId="9670" xr:uid="{32754AFD-6EB7-4C2C-B296-565D0C6AD329}"/>
    <cellStyle name="Normal 35 7 6 2" xfId="20991" xr:uid="{2B655F4A-FB61-483E-9D24-E1D320DFA5B7}"/>
    <cellStyle name="Normal 35 7 6 2 2" xfId="26547" xr:uid="{7939E9E0-8B67-4717-A36A-614D0CDAB398}"/>
    <cellStyle name="Normal 35 7 6 2 3" xfId="32041" xr:uid="{03A1BEEF-E65C-4701-AD6A-ADA39716613D}"/>
    <cellStyle name="Normal 35 7 6 2 4" xfId="37525" xr:uid="{AF50469F-859A-40BC-8B90-E0322435DF58}"/>
    <cellStyle name="Normal 35 7 6 3" xfId="23818" xr:uid="{E650EA7A-298C-420E-9698-C731AE49305E}"/>
    <cellStyle name="Normal 35 7 6 4" xfId="29312" xr:uid="{101531F8-A301-47FE-AB50-103C25277F80}"/>
    <cellStyle name="Normal 35 7 6 5" xfId="34796" xr:uid="{09C1BA33-23F5-45B1-9E7E-4B389265E62F}"/>
    <cellStyle name="Normal 35 8" xfId="6571" xr:uid="{D8D69E56-6F08-4B9E-BEB1-BEC66736C7E4}"/>
    <cellStyle name="Normal 35 8 2" xfId="14979" xr:uid="{DB179E37-F54D-427E-8B17-F64D64C563CB}"/>
    <cellStyle name="Normal 35 8 2 2" xfId="22266" xr:uid="{B041CB62-DF70-426A-879F-916BE9CDC0E1}"/>
    <cellStyle name="Normal 35 8 2 2 2" xfId="27822" xr:uid="{0F5CC839-62DD-4F54-955B-9D1C3AEB53B5}"/>
    <cellStyle name="Normal 35 8 2 2 3" xfId="33316" xr:uid="{79F19828-C25B-420F-BE25-AC90C001B02B}"/>
    <cellStyle name="Normal 35 8 2 2 4" xfId="38800" xr:uid="{C8FB2581-6F8D-4C01-8346-CB1ED57402F7}"/>
    <cellStyle name="Normal 35 8 2 3" xfId="25093" xr:uid="{81CBCD45-C0AA-4F9A-9A9E-21A4E4271EE5}"/>
    <cellStyle name="Normal 35 8 2 4" xfId="30587" xr:uid="{004348DF-8A64-4183-9833-A9A7BA9DC1C3}"/>
    <cellStyle name="Normal 35 8 2 5" xfId="36071" xr:uid="{72A13572-3C92-4D53-9EDD-702F6B252A7A}"/>
    <cellStyle name="Normal 35 8 3" xfId="11924" xr:uid="{71BCA2B7-5A2D-45E2-BE28-B07B4A740B4C}"/>
    <cellStyle name="Normal 35 8 4" xfId="17160" xr:uid="{6D03F6C3-0615-4941-9937-89734425EF32}"/>
    <cellStyle name="Normal 35 8 5" xfId="19384" xr:uid="{001F2ABE-3AD3-4E64-A92A-CF93FD42E726}"/>
    <cellStyle name="Normal 35 8 6" xfId="9671" xr:uid="{6EB24A1C-30D0-4AA6-BEA2-A7D85AB6BDB2}"/>
    <cellStyle name="Normal 35 8 6 2" xfId="20992" xr:uid="{84F399B1-A853-404A-8FA0-9B5D5DEAB550}"/>
    <cellStyle name="Normal 35 8 6 2 2" xfId="26548" xr:uid="{FCD27E41-BEDE-44BF-8E52-6A3D8A8DC2C9}"/>
    <cellStyle name="Normal 35 8 6 2 3" xfId="32042" xr:uid="{42AA9728-F4CE-4AF2-A564-2ABFF9C68986}"/>
    <cellStyle name="Normal 35 8 6 2 4" xfId="37526" xr:uid="{1369F013-B2F9-4F3F-BFDB-19ADF13DF144}"/>
    <cellStyle name="Normal 35 8 6 3" xfId="23819" xr:uid="{ACA192BD-3D6A-4C71-A797-716F6CE46763}"/>
    <cellStyle name="Normal 35 8 6 4" xfId="29313" xr:uid="{5547EE68-9D7A-4AB1-8B1A-1126810E585C}"/>
    <cellStyle name="Normal 35 8 6 5" xfId="34797" xr:uid="{3A2E8538-4D09-4708-964D-9C6581B17360}"/>
    <cellStyle name="Normal 35 9" xfId="6572" xr:uid="{42841734-717B-41BD-A4E3-37A933AB5EB2}"/>
    <cellStyle name="Normal 35 9 2" xfId="14980" xr:uid="{C92A7C05-131E-4645-859A-1B1A57BCF8F9}"/>
    <cellStyle name="Normal 35 9 2 2" xfId="22267" xr:uid="{89159525-815B-4D69-8A37-9987D5955491}"/>
    <cellStyle name="Normal 35 9 2 2 2" xfId="27823" xr:uid="{D8F2E00D-82DC-413E-A0E1-282B40572FE5}"/>
    <cellStyle name="Normal 35 9 2 2 3" xfId="33317" xr:uid="{7D027EF0-2426-45ED-BC4C-2A1474DEED14}"/>
    <cellStyle name="Normal 35 9 2 2 4" xfId="38801" xr:uid="{E3DAB7C0-C4FB-4D64-8F3B-2328038C7BCC}"/>
    <cellStyle name="Normal 35 9 2 3" xfId="25094" xr:uid="{5E15FC04-13D1-468E-9CFA-FBD9E52B8B17}"/>
    <cellStyle name="Normal 35 9 2 4" xfId="30588" xr:uid="{2EA32565-1332-436C-872C-F9DA13A86B37}"/>
    <cellStyle name="Normal 35 9 2 5" xfId="36072" xr:uid="{CA1AE216-1C9F-4F49-B420-5E78C3886BF4}"/>
    <cellStyle name="Normal 35 9 3" xfId="11925" xr:uid="{A932C221-C936-4874-99FF-DA414799046E}"/>
    <cellStyle name="Normal 35 9 4" xfId="17161" xr:uid="{C5CFEBE3-70A3-49D8-A0EC-165081745636}"/>
    <cellStyle name="Normal 35 9 5" xfId="19385" xr:uid="{32A9AD2A-D18D-4599-90D6-FE91F6C093F9}"/>
    <cellStyle name="Normal 35 9 6" xfId="9672" xr:uid="{172B0103-F78B-4F8B-93C2-97DD8C4752C7}"/>
    <cellStyle name="Normal 35 9 6 2" xfId="20993" xr:uid="{33DC5CA8-4D6E-44AF-9C87-DAEC6DDE6C5D}"/>
    <cellStyle name="Normal 35 9 6 2 2" xfId="26549" xr:uid="{44EEE0CD-96F5-4CA3-8942-66BD31C1D25C}"/>
    <cellStyle name="Normal 35 9 6 2 3" xfId="32043" xr:uid="{4729EEFB-33BB-4484-8A19-88820430ABD2}"/>
    <cellStyle name="Normal 35 9 6 2 4" xfId="37527" xr:uid="{C4BD90E6-3EC2-456C-8C3C-96558D6EEEAE}"/>
    <cellStyle name="Normal 35 9 6 3" xfId="23820" xr:uid="{1A3B7718-569B-4A9A-B3B0-82E8ADA97A1A}"/>
    <cellStyle name="Normal 35 9 6 4" xfId="29314" xr:uid="{0762020E-5018-4355-A744-1F696B4D5C3A}"/>
    <cellStyle name="Normal 35 9 6 5" xfId="34798" xr:uid="{F489DE66-D413-43A4-8393-384FBBA8EC81}"/>
    <cellStyle name="Normal 350" xfId="39814" xr:uid="{3DB9A13D-65DC-45B1-9048-FA35718E5376}"/>
    <cellStyle name="Normal 351" xfId="39815" xr:uid="{064942AE-6CFC-4E16-9666-A6181F249F70}"/>
    <cellStyle name="Normal 352" xfId="39816" xr:uid="{08B40845-2DD3-4DB3-84CB-0EA8E8F71FDA}"/>
    <cellStyle name="Normal 353" xfId="39817" xr:uid="{DA90EC7C-6BB0-4487-8BC7-060FFDC072A8}"/>
    <cellStyle name="Normal 354" xfId="39818" xr:uid="{5A253AE8-5BCE-4AB8-A721-892FCC1A7821}"/>
    <cellStyle name="Normal 355" xfId="39819" xr:uid="{A4372BCF-0F1C-4585-83B0-DA50B3893833}"/>
    <cellStyle name="Normal 356" xfId="39820" xr:uid="{2E7DFC77-2ED2-4923-8991-F2B11A2BFF08}"/>
    <cellStyle name="Normal 357" xfId="39821" xr:uid="{4907D5D6-58D1-48C2-A3B3-D0D645080227}"/>
    <cellStyle name="Normal 358" xfId="39822" xr:uid="{E09CADC5-D57B-4FF2-B200-492C15C48585}"/>
    <cellStyle name="Normal 359" xfId="39823" xr:uid="{4EDE9DC7-E1B1-494D-B3D1-CD71EA1672EC}"/>
    <cellStyle name="Normal 36" xfId="6573" xr:uid="{46921733-E07F-4ACE-B1FA-B1B7045A5268}"/>
    <cellStyle name="Normal 36 10" xfId="6574" xr:uid="{508E1949-FD8E-48FA-A81A-41F97B78BB5F}"/>
    <cellStyle name="Normal 36 10 2" xfId="14982" xr:uid="{1D351603-9737-4646-AC09-2E6E29B768AE}"/>
    <cellStyle name="Normal 36 10 2 2" xfId="22269" xr:uid="{79B583BE-2C35-47C1-A588-480D90E04784}"/>
    <cellStyle name="Normal 36 10 2 2 2" xfId="27825" xr:uid="{67D42E46-E531-4A80-BD5C-9C29A5242752}"/>
    <cellStyle name="Normal 36 10 2 2 3" xfId="33319" xr:uid="{55202608-3E11-463F-8C11-33DDCD235A86}"/>
    <cellStyle name="Normal 36 10 2 2 4" xfId="38803" xr:uid="{A5007483-0115-4DDC-B747-174E65C4D682}"/>
    <cellStyle name="Normal 36 10 2 3" xfId="25096" xr:uid="{6733A535-9315-4261-A454-EDFC861F2C2A}"/>
    <cellStyle name="Normal 36 10 2 4" xfId="30590" xr:uid="{F490E443-F081-46B2-9E71-9D4B8A55CCC1}"/>
    <cellStyle name="Normal 36 10 2 5" xfId="36074" xr:uid="{FC711EEE-FD22-4577-A044-10042D48A4B2}"/>
    <cellStyle name="Normal 36 10 3" xfId="11927" xr:uid="{617A09A7-47FD-4E68-8CB6-60A79C8ACE1C}"/>
    <cellStyle name="Normal 36 10 4" xfId="17163" xr:uid="{F3F92944-153B-49C4-A80F-9A90EE8A820A}"/>
    <cellStyle name="Normal 36 10 5" xfId="19387" xr:uid="{A900BAB4-CC52-4060-B14D-10C23B88389E}"/>
    <cellStyle name="Normal 36 10 6" xfId="9674" xr:uid="{0100A036-5E88-4B88-8827-2A95BC765F36}"/>
    <cellStyle name="Normal 36 10 6 2" xfId="20995" xr:uid="{F6670934-50D0-4746-9305-757509D10831}"/>
    <cellStyle name="Normal 36 10 6 2 2" xfId="26551" xr:uid="{F2E3A34A-64F7-4F63-A2FC-9E0D0ABEA745}"/>
    <cellStyle name="Normal 36 10 6 2 3" xfId="32045" xr:uid="{C1CADD6F-FA48-4ABF-9EFE-DC4D4710BB9C}"/>
    <cellStyle name="Normal 36 10 6 2 4" xfId="37529" xr:uid="{2A18E0F0-3F2A-4AD0-9EE0-8E9B471046ED}"/>
    <cellStyle name="Normal 36 10 6 3" xfId="23822" xr:uid="{0E3C6B02-90F8-48F3-A46F-95E1A79D8DA3}"/>
    <cellStyle name="Normal 36 10 6 4" xfId="29316" xr:uid="{7036985E-0F3C-40D5-A87A-257E9D4C2CD4}"/>
    <cellStyle name="Normal 36 10 6 5" xfId="34800" xr:uid="{73ED8354-A822-401C-B6F7-BC2DFD897012}"/>
    <cellStyle name="Normal 36 11" xfId="14981" xr:uid="{BDE19ACE-8621-43C3-B37A-67CF50B5FAD5}"/>
    <cellStyle name="Normal 36 11 2" xfId="22268" xr:uid="{59DAB07E-FCEE-472A-899A-6BC566730DF1}"/>
    <cellStyle name="Normal 36 11 2 2" xfId="27824" xr:uid="{46C6738B-A0D9-481C-A3E9-192091EBBA43}"/>
    <cellStyle name="Normal 36 11 2 3" xfId="33318" xr:uid="{5DBD5757-2DE1-4546-BA37-6D390C591834}"/>
    <cellStyle name="Normal 36 11 2 4" xfId="38802" xr:uid="{95DBFE21-30BB-4A25-A563-7283E74AC055}"/>
    <cellStyle name="Normal 36 11 3" xfId="25095" xr:uid="{50A3C580-E940-4EA1-895A-33743F889778}"/>
    <cellStyle name="Normal 36 11 4" xfId="30589" xr:uid="{FB644B28-AC1D-49A2-A805-6C79509D872A}"/>
    <cellStyle name="Normal 36 11 5" xfId="36073" xr:uid="{CC9602E8-E69A-4EBE-84C0-FD20466BB9FC}"/>
    <cellStyle name="Normal 36 12" xfId="11926" xr:uid="{32DA67A6-F9EB-4902-B573-2FF65B546F30}"/>
    <cellStyle name="Normal 36 13" xfId="17162" xr:uid="{3E102D9B-380E-4B22-B1AA-7306CF68EEC3}"/>
    <cellStyle name="Normal 36 14" xfId="19386" xr:uid="{17B45D8F-C305-4C42-A0EC-D1A6B350CE90}"/>
    <cellStyle name="Normal 36 15" xfId="9673" xr:uid="{9800C47A-FE6D-47F3-B398-9298A19906D2}"/>
    <cellStyle name="Normal 36 15 2" xfId="20994" xr:uid="{9D98FFC6-C8AE-41A7-B672-584393C44810}"/>
    <cellStyle name="Normal 36 15 2 2" xfId="26550" xr:uid="{B5415278-767E-4F6E-8F38-7968586310C7}"/>
    <cellStyle name="Normal 36 15 2 3" xfId="32044" xr:uid="{D253DD11-AD73-4E1A-BC42-7ED7D5F72E80}"/>
    <cellStyle name="Normal 36 15 2 4" xfId="37528" xr:uid="{BD7C93CC-3685-48B8-8D33-5E78F4474EA0}"/>
    <cellStyle name="Normal 36 15 3" xfId="23821" xr:uid="{7B93E5EC-3E03-41DE-BB13-AB6691BE956A}"/>
    <cellStyle name="Normal 36 15 4" xfId="29315" xr:uid="{284A39A2-AB2B-4BEA-AD80-2F944539FBBE}"/>
    <cellStyle name="Normal 36 15 5" xfId="34799" xr:uid="{4C881D02-C42D-495E-B671-DEB0B8D765A2}"/>
    <cellStyle name="Normal 36 2" xfId="6575" xr:uid="{DD3C012F-883F-4388-BF17-45949A7D4F72}"/>
    <cellStyle name="Normal 36 2 2" xfId="14983" xr:uid="{C063DC2B-CFF2-4ED0-A8EA-1B5114B18FBE}"/>
    <cellStyle name="Normal 36 2 2 2" xfId="22270" xr:uid="{EEDBAAF1-A7F3-4639-83EA-E0612E40BDA5}"/>
    <cellStyle name="Normal 36 2 2 2 2" xfId="27826" xr:uid="{BC665C38-8ECB-4F36-823B-EA88DF4D3085}"/>
    <cellStyle name="Normal 36 2 2 2 3" xfId="33320" xr:uid="{021FE01D-4390-4D83-8A9A-D3DEC7C30B5F}"/>
    <cellStyle name="Normal 36 2 2 2 4" xfId="38804" xr:uid="{29170C5A-015B-4F8A-9BE1-B1EED3386A93}"/>
    <cellStyle name="Normal 36 2 2 3" xfId="25097" xr:uid="{14F442BB-3861-4799-B4E5-131A7B9C8198}"/>
    <cellStyle name="Normal 36 2 2 4" xfId="30591" xr:uid="{203015CF-E91E-433B-862E-BE3131D56101}"/>
    <cellStyle name="Normal 36 2 2 5" xfId="36075" xr:uid="{F144CDF7-BFA2-4093-813A-AD18DD806858}"/>
    <cellStyle name="Normal 36 2 3" xfId="11928" xr:uid="{DE97E84E-6EB9-4EEA-9497-03BDF7A64F38}"/>
    <cellStyle name="Normal 36 2 4" xfId="17164" xr:uid="{B7D5B3DE-83C7-42E0-9ACE-642A22E47D2A}"/>
    <cellStyle name="Normal 36 2 5" xfId="19388" xr:uid="{203B69DD-8C9C-4260-AB05-96B6BE04149B}"/>
    <cellStyle name="Normal 36 2 6" xfId="9675" xr:uid="{7B67F02A-BC6E-4E77-9D34-B72BFB67D2B9}"/>
    <cellStyle name="Normal 36 2 6 2" xfId="20996" xr:uid="{C76D2A01-B862-4EC4-90E1-2259D103DB3E}"/>
    <cellStyle name="Normal 36 2 6 2 2" xfId="26552" xr:uid="{47BD7F0E-4C27-4EF8-9B11-179714964E3E}"/>
    <cellStyle name="Normal 36 2 6 2 3" xfId="32046" xr:uid="{707CC6F1-1806-4F13-8CBE-35E7CC128823}"/>
    <cellStyle name="Normal 36 2 6 2 4" xfId="37530" xr:uid="{1F656F03-35C3-471F-BC72-E6DEB7BF5424}"/>
    <cellStyle name="Normal 36 2 6 3" xfId="23823" xr:uid="{3F1113FD-DDD3-4F32-83FB-2264CA2A77AC}"/>
    <cellStyle name="Normal 36 2 6 4" xfId="29317" xr:uid="{993C79F0-A2E9-474F-A8C3-E43CFA42E77C}"/>
    <cellStyle name="Normal 36 2 6 5" xfId="34801" xr:uid="{3E3BF899-4970-4749-85CD-75126B005222}"/>
    <cellStyle name="Normal 36 3" xfId="6576" xr:uid="{6783E3C5-AEA8-4C85-AA01-4981E1B64188}"/>
    <cellStyle name="Normal 36 3 2" xfId="14984" xr:uid="{7373E3B9-7922-49DD-B541-CB2B0505FA72}"/>
    <cellStyle name="Normal 36 3 2 2" xfId="22271" xr:uid="{EAF482C7-702E-405E-8287-3C9D8B40DE6F}"/>
    <cellStyle name="Normal 36 3 2 2 2" xfId="27827" xr:uid="{FA154F2C-567C-4777-A5B6-D9AD317C62C4}"/>
    <cellStyle name="Normal 36 3 2 2 3" xfId="33321" xr:uid="{86CB1F76-7949-473C-BABE-5DD4E4703667}"/>
    <cellStyle name="Normal 36 3 2 2 4" xfId="38805" xr:uid="{F8D357CA-72A0-4B08-A3F1-4DA8E3EB4DC6}"/>
    <cellStyle name="Normal 36 3 2 3" xfId="25098" xr:uid="{D6835873-B511-4B62-8E7F-4A8AAA32698E}"/>
    <cellStyle name="Normal 36 3 2 4" xfId="30592" xr:uid="{D3F39599-6CAF-457E-96A1-8A4235A19574}"/>
    <cellStyle name="Normal 36 3 2 5" xfId="36076" xr:uid="{71333CB4-D074-4864-8648-8107CF790435}"/>
    <cellStyle name="Normal 36 3 3" xfId="11929" xr:uid="{9E0E76BA-59B4-4172-B559-87BD1DDC44AA}"/>
    <cellStyle name="Normal 36 3 4" xfId="17165" xr:uid="{3371E3DD-B10E-4F4A-BE25-AF5B0F025D42}"/>
    <cellStyle name="Normal 36 3 5" xfId="19389" xr:uid="{1E4C275C-E4D2-46D6-AA9B-7A7E07DE6625}"/>
    <cellStyle name="Normal 36 3 6" xfId="9676" xr:uid="{1523FED9-349D-4D65-8869-565368A2C412}"/>
    <cellStyle name="Normal 36 3 6 2" xfId="20997" xr:uid="{EE46899E-2CD8-49D5-899B-9BF4E8090837}"/>
    <cellStyle name="Normal 36 3 6 2 2" xfId="26553" xr:uid="{52F905AF-1908-4B4E-8B4A-2755FA163329}"/>
    <cellStyle name="Normal 36 3 6 2 3" xfId="32047" xr:uid="{653CA12F-0644-4B28-B06E-22A2439F3AF5}"/>
    <cellStyle name="Normal 36 3 6 2 4" xfId="37531" xr:uid="{9F71108B-6FE4-4BD0-8AC2-8A73DAD8A194}"/>
    <cellStyle name="Normal 36 3 6 3" xfId="23824" xr:uid="{682A2F8E-4884-4BB9-914A-F0C8924F2C64}"/>
    <cellStyle name="Normal 36 3 6 4" xfId="29318" xr:uid="{7E26B2B9-5CEF-4621-8DEB-AB81BE699E15}"/>
    <cellStyle name="Normal 36 3 6 5" xfId="34802" xr:uid="{C65294FB-5F4B-4F06-B596-5CE17BC28C4D}"/>
    <cellStyle name="Normal 36 4" xfId="6577" xr:uid="{4B427B7E-B6F4-499E-AA7E-43CCA6802A85}"/>
    <cellStyle name="Normal 36 4 2" xfId="14985" xr:uid="{EC4124F2-61D2-40B5-A34D-66E69E605FC9}"/>
    <cellStyle name="Normal 36 4 2 2" xfId="22272" xr:uid="{DD530D0D-8754-4AEE-8DDC-F0F48E56B1E0}"/>
    <cellStyle name="Normal 36 4 2 2 2" xfId="27828" xr:uid="{EA7727C9-B11B-4532-ADC5-102995495D7F}"/>
    <cellStyle name="Normal 36 4 2 2 3" xfId="33322" xr:uid="{3408AB6F-C0FC-467B-A503-C5E81C01F50A}"/>
    <cellStyle name="Normal 36 4 2 2 4" xfId="38806" xr:uid="{9C737045-D2E7-4C8F-90DB-1C4127C2A971}"/>
    <cellStyle name="Normal 36 4 2 3" xfId="25099" xr:uid="{07397FCE-525A-450A-A337-4E6982D4A045}"/>
    <cellStyle name="Normal 36 4 2 4" xfId="30593" xr:uid="{036FCCB8-B7B8-4797-8596-2A88B3A3D8F8}"/>
    <cellStyle name="Normal 36 4 2 5" xfId="36077" xr:uid="{756E56B1-A5C0-4B57-A6A7-2436B340AAAE}"/>
    <cellStyle name="Normal 36 4 3" xfId="11930" xr:uid="{B1201489-CF46-44FE-84E9-0663BAB73311}"/>
    <cellStyle name="Normal 36 4 4" xfId="17166" xr:uid="{1607C880-672C-4661-9BAE-8C5A3BA5D67E}"/>
    <cellStyle name="Normal 36 4 5" xfId="19390" xr:uid="{543BB169-1BFB-4CD1-9A61-8821137BA574}"/>
    <cellStyle name="Normal 36 4 6" xfId="9677" xr:uid="{B36AD4C0-42AB-44C5-8FCE-166744D76AA9}"/>
    <cellStyle name="Normal 36 4 6 2" xfId="20998" xr:uid="{476E95FC-34EC-419B-BE8B-C44B7AEDC1F7}"/>
    <cellStyle name="Normal 36 4 6 2 2" xfId="26554" xr:uid="{E37F945D-B83E-4C47-B5FD-D33E515DC19A}"/>
    <cellStyle name="Normal 36 4 6 2 3" xfId="32048" xr:uid="{4922C29B-CE29-42C6-8ADB-D40EC31C5A90}"/>
    <cellStyle name="Normal 36 4 6 2 4" xfId="37532" xr:uid="{BE95685F-B194-4D28-BA80-46A8E8E4D8DE}"/>
    <cellStyle name="Normal 36 4 6 3" xfId="23825" xr:uid="{F6359AB5-57F4-4DC8-8F78-7E88BA56E195}"/>
    <cellStyle name="Normal 36 4 6 4" xfId="29319" xr:uid="{F9A3AA27-71EA-49A4-87D9-42203707C3C1}"/>
    <cellStyle name="Normal 36 4 6 5" xfId="34803" xr:uid="{2142A0C6-E8E2-463D-A6F8-DA1E98F277BA}"/>
    <cellStyle name="Normal 36 5" xfId="6578" xr:uid="{E30E2CBA-5B37-4731-A5D3-4FAAAD13C90B}"/>
    <cellStyle name="Normal 36 5 2" xfId="14986" xr:uid="{C0CDCC82-04DB-4A17-B0B3-B91E2E4F3E3A}"/>
    <cellStyle name="Normal 36 5 2 2" xfId="22273" xr:uid="{1891D2D6-7301-4468-A77E-9AA3EF8047B5}"/>
    <cellStyle name="Normal 36 5 2 2 2" xfId="27829" xr:uid="{75E245EA-ABB0-4702-BB39-82ACCE43C25D}"/>
    <cellStyle name="Normal 36 5 2 2 3" xfId="33323" xr:uid="{C66FAFE1-D0AB-45D0-981B-C65E064AA037}"/>
    <cellStyle name="Normal 36 5 2 2 4" xfId="38807" xr:uid="{1E162211-D6C4-4065-9C50-BF6447A664C8}"/>
    <cellStyle name="Normal 36 5 2 3" xfId="25100" xr:uid="{269BB223-E6CC-40CD-B44E-FB7CA8F82932}"/>
    <cellStyle name="Normal 36 5 2 4" xfId="30594" xr:uid="{4E68EFE2-1D97-4BC2-921B-F50A26042DD8}"/>
    <cellStyle name="Normal 36 5 2 5" xfId="36078" xr:uid="{05C8BD36-DF53-4284-AF40-7265E5DB1B62}"/>
    <cellStyle name="Normal 36 5 3" xfId="11931" xr:uid="{8F414164-7B43-4980-BA92-F448DEC0949F}"/>
    <cellStyle name="Normal 36 5 4" xfId="17167" xr:uid="{30E7E507-C856-4477-9E4E-31FE1CC3A54B}"/>
    <cellStyle name="Normal 36 5 5" xfId="19391" xr:uid="{F8DB6BFB-0058-4723-9EE5-D36977E256A6}"/>
    <cellStyle name="Normal 36 5 6" xfId="9678" xr:uid="{DDAA3194-803D-4BBC-8C67-D347BEB67D62}"/>
    <cellStyle name="Normal 36 5 6 2" xfId="20999" xr:uid="{7EB7DCE1-E2AC-463C-9A08-55F6EBA3E14C}"/>
    <cellStyle name="Normal 36 5 6 2 2" xfId="26555" xr:uid="{0328A585-1408-4C9F-BF38-05265AF0B7D3}"/>
    <cellStyle name="Normal 36 5 6 2 3" xfId="32049" xr:uid="{A8B3D0F9-FFE0-4F4E-BC78-388CC4AE8B4E}"/>
    <cellStyle name="Normal 36 5 6 2 4" xfId="37533" xr:uid="{768D8D91-2D66-44BE-89E9-EAFB7CA12E8A}"/>
    <cellStyle name="Normal 36 5 6 3" xfId="23826" xr:uid="{93CBCE0B-6C4F-42A7-B3A3-9F69E4A9A4EC}"/>
    <cellStyle name="Normal 36 5 6 4" xfId="29320" xr:uid="{211933E2-C31D-48F6-8BCB-0889EEBAA622}"/>
    <cellStyle name="Normal 36 5 6 5" xfId="34804" xr:uid="{C1EA29C5-DD4A-4C4C-9ED6-84CC92D4284F}"/>
    <cellStyle name="Normal 36 6" xfId="6579" xr:uid="{50E37886-74ED-47E1-BDA5-644229B8735B}"/>
    <cellStyle name="Normal 36 6 2" xfId="14987" xr:uid="{1F48071F-A5CD-49ED-BA87-B01F556110A4}"/>
    <cellStyle name="Normal 36 6 2 2" xfId="22274" xr:uid="{8302C70F-7853-422D-A50F-8ECAF9A05FE7}"/>
    <cellStyle name="Normal 36 6 2 2 2" xfId="27830" xr:uid="{A4C9574B-A87A-4C7A-9E54-F9C4FD923915}"/>
    <cellStyle name="Normal 36 6 2 2 3" xfId="33324" xr:uid="{B3AC337D-FB7C-42CB-AE34-BB4EE96A7367}"/>
    <cellStyle name="Normal 36 6 2 2 4" xfId="38808" xr:uid="{15854AC3-6323-4DC0-B76F-3884A7044E88}"/>
    <cellStyle name="Normal 36 6 2 3" xfId="25101" xr:uid="{BEAD0972-0AF5-46B1-9328-DF807B452A30}"/>
    <cellStyle name="Normal 36 6 2 4" xfId="30595" xr:uid="{1DFD0C9B-054A-43C1-A20A-3A152EB862D8}"/>
    <cellStyle name="Normal 36 6 2 5" xfId="36079" xr:uid="{3780886D-80E7-4236-9976-6E574E4F298E}"/>
    <cellStyle name="Normal 36 6 3" xfId="11932" xr:uid="{985B8A5C-25B8-4998-B0D4-C2F582CB2F1E}"/>
    <cellStyle name="Normal 36 6 4" xfId="17168" xr:uid="{ECAB3E89-437A-4A35-AF48-3BFC5E0D6D66}"/>
    <cellStyle name="Normal 36 6 5" xfId="19392" xr:uid="{AD73FF23-53CC-4E51-A377-2235DFCEA19B}"/>
    <cellStyle name="Normal 36 6 6" xfId="9679" xr:uid="{2AB587E9-1D6F-4C35-80CB-2D875C0D710B}"/>
    <cellStyle name="Normal 36 6 6 2" xfId="21000" xr:uid="{539104DB-1C93-4A73-8294-235243BF6EE1}"/>
    <cellStyle name="Normal 36 6 6 2 2" xfId="26556" xr:uid="{7C25556B-B0A0-4D6D-BFBC-8DBA63477172}"/>
    <cellStyle name="Normal 36 6 6 2 3" xfId="32050" xr:uid="{CE6D5565-1815-47DE-9DBC-D51BD2BBE90C}"/>
    <cellStyle name="Normal 36 6 6 2 4" xfId="37534" xr:uid="{CE3B7DC8-D2ED-43A0-B9D7-1D81C55563DB}"/>
    <cellStyle name="Normal 36 6 6 3" xfId="23827" xr:uid="{13ABCFAF-3967-4906-9B45-DA68AEA707A1}"/>
    <cellStyle name="Normal 36 6 6 4" xfId="29321" xr:uid="{23E260D9-FF2B-4FBD-86AB-FDC4CDD11832}"/>
    <cellStyle name="Normal 36 6 6 5" xfId="34805" xr:uid="{1BA3FD72-E941-4952-8B81-1EC22996817A}"/>
    <cellStyle name="Normal 36 7" xfId="6580" xr:uid="{03C64974-B2F6-4D6F-A4A2-9B9F09067ECA}"/>
    <cellStyle name="Normal 36 7 2" xfId="14988" xr:uid="{D9F74E3E-36A0-41D9-809F-B0B5DE325526}"/>
    <cellStyle name="Normal 36 7 2 2" xfId="22275" xr:uid="{75FEFA27-276D-4E72-B904-F5AC6692BA37}"/>
    <cellStyle name="Normal 36 7 2 2 2" xfId="27831" xr:uid="{F770BE5C-8098-4318-81AD-409BE3349ACE}"/>
    <cellStyle name="Normal 36 7 2 2 3" xfId="33325" xr:uid="{D670C567-9AE9-4E73-9E9D-8E6560A6530B}"/>
    <cellStyle name="Normal 36 7 2 2 4" xfId="38809" xr:uid="{74FC5B22-6C94-49D1-8C7E-4511EAA13F28}"/>
    <cellStyle name="Normal 36 7 2 3" xfId="25102" xr:uid="{65D5B471-C1C0-4724-BF6A-1D6C78B389BB}"/>
    <cellStyle name="Normal 36 7 2 4" xfId="30596" xr:uid="{F56644BC-CCFB-4B68-B8EB-2966C3B14AD4}"/>
    <cellStyle name="Normal 36 7 2 5" xfId="36080" xr:uid="{4E2E2539-D6B2-48C6-814B-BE4029C7D239}"/>
    <cellStyle name="Normal 36 7 3" xfId="11933" xr:uid="{FC261039-C7C2-4219-A954-2888AC1A17DE}"/>
    <cellStyle name="Normal 36 7 4" xfId="17169" xr:uid="{885A97AB-4649-416B-83BD-0BA630EED428}"/>
    <cellStyle name="Normal 36 7 5" xfId="19393" xr:uid="{F991950A-BE4A-4A11-ADD3-497EB012CFC0}"/>
    <cellStyle name="Normal 36 7 6" xfId="9680" xr:uid="{E9FF2F0C-3911-4822-A943-556C4EA565FE}"/>
    <cellStyle name="Normal 36 7 6 2" xfId="21001" xr:uid="{3D18DA7D-240C-4183-BC97-1F3A82AB31B1}"/>
    <cellStyle name="Normal 36 7 6 2 2" xfId="26557" xr:uid="{161DA492-0A68-420B-8ADA-5CC65EF10F26}"/>
    <cellStyle name="Normal 36 7 6 2 3" xfId="32051" xr:uid="{D31E0B3D-1641-4A0C-8E72-C16A42AEE8D3}"/>
    <cellStyle name="Normal 36 7 6 2 4" xfId="37535" xr:uid="{29E9EB48-A91F-49F4-B0E0-E8EDD96A0AA3}"/>
    <cellStyle name="Normal 36 7 6 3" xfId="23828" xr:uid="{891997AE-A3EC-48B9-98BA-5F79C8F5ADC4}"/>
    <cellStyle name="Normal 36 7 6 4" xfId="29322" xr:uid="{D8760AD1-8F4D-4A95-8F77-D97EE6B18DC4}"/>
    <cellStyle name="Normal 36 7 6 5" xfId="34806" xr:uid="{8A5E589C-2D15-4C1A-BFBE-B2C37981D14D}"/>
    <cellStyle name="Normal 36 8" xfId="6581" xr:uid="{3AACF118-C05A-47B1-82B3-573816C74537}"/>
    <cellStyle name="Normal 36 8 2" xfId="14989" xr:uid="{C3C6D679-0302-40AC-AC10-6240ADF8F77A}"/>
    <cellStyle name="Normal 36 8 2 2" xfId="22276" xr:uid="{6BEAA611-989B-4FE3-8050-43883EDCDB6B}"/>
    <cellStyle name="Normal 36 8 2 2 2" xfId="27832" xr:uid="{C7B52C2B-8049-4A20-B0E9-678691C5E25A}"/>
    <cellStyle name="Normal 36 8 2 2 3" xfId="33326" xr:uid="{181C5E7E-324A-41BC-9ACF-3368CBD84BD2}"/>
    <cellStyle name="Normal 36 8 2 2 4" xfId="38810" xr:uid="{12A31F7D-4C8E-4385-B409-71BB361F6209}"/>
    <cellStyle name="Normal 36 8 2 3" xfId="25103" xr:uid="{F37DF38E-A0D7-447D-94F1-F179C3E0EE69}"/>
    <cellStyle name="Normal 36 8 2 4" xfId="30597" xr:uid="{76AB062B-52A7-43B0-B9F0-A5C64B56F43A}"/>
    <cellStyle name="Normal 36 8 2 5" xfId="36081" xr:uid="{EC05699D-EAB5-4356-BBEF-0C38E194E98F}"/>
    <cellStyle name="Normal 36 8 3" xfId="11934" xr:uid="{E49F49FC-2923-4B9C-9567-4AED9634FE2D}"/>
    <cellStyle name="Normal 36 8 4" xfId="17170" xr:uid="{3D9F0DE5-5EFE-4B0A-83E3-434035127359}"/>
    <cellStyle name="Normal 36 8 5" xfId="19394" xr:uid="{38CE48B8-4D91-4907-9BC7-26463C06DB50}"/>
    <cellStyle name="Normal 36 8 6" xfId="9681" xr:uid="{50EF0F2C-7452-413D-B5C6-7CA19827A408}"/>
    <cellStyle name="Normal 36 8 6 2" xfId="21002" xr:uid="{80EE5BCB-BE90-42DE-8140-9FC99E4A89E8}"/>
    <cellStyle name="Normal 36 8 6 2 2" xfId="26558" xr:uid="{C05E70E3-617F-4559-9385-76FF21D7B5E7}"/>
    <cellStyle name="Normal 36 8 6 2 3" xfId="32052" xr:uid="{F90445AD-8FE2-4505-9AB8-728F57AE59DC}"/>
    <cellStyle name="Normal 36 8 6 2 4" xfId="37536" xr:uid="{4372788B-0C59-430C-995C-0A9E6E8DF1E4}"/>
    <cellStyle name="Normal 36 8 6 3" xfId="23829" xr:uid="{86B48450-FBD5-4299-885F-835539A11181}"/>
    <cellStyle name="Normal 36 8 6 4" xfId="29323" xr:uid="{89F31C70-1144-4723-B4FD-B6E647D3E4B1}"/>
    <cellStyle name="Normal 36 8 6 5" xfId="34807" xr:uid="{19398BC2-1D53-4DAE-80B6-D3F8E12F9D4D}"/>
    <cellStyle name="Normal 36 9" xfId="6582" xr:uid="{9B7DBBC0-0DA9-4FD9-8D76-93A86BCFA893}"/>
    <cellStyle name="Normal 36 9 2" xfId="14990" xr:uid="{C7276F99-522B-4481-99D7-6FB5893FA341}"/>
    <cellStyle name="Normal 36 9 2 2" xfId="22277" xr:uid="{91EF9692-EF8B-411C-A0AA-6EED50A76BFF}"/>
    <cellStyle name="Normal 36 9 2 2 2" xfId="27833" xr:uid="{968650CD-1B22-4D38-A5B4-0F079051173A}"/>
    <cellStyle name="Normal 36 9 2 2 3" xfId="33327" xr:uid="{E0515895-6ABD-489A-A732-1997A7EB2D4E}"/>
    <cellStyle name="Normal 36 9 2 2 4" xfId="38811" xr:uid="{9C50F61C-D9DA-4B27-A67E-21ACED30C540}"/>
    <cellStyle name="Normal 36 9 2 3" xfId="25104" xr:uid="{0162115F-928D-454D-A648-09B57E6CEEAE}"/>
    <cellStyle name="Normal 36 9 2 4" xfId="30598" xr:uid="{FE513DE8-9E9C-4D7C-81C8-0EE089EF2339}"/>
    <cellStyle name="Normal 36 9 2 5" xfId="36082" xr:uid="{9BB9B0F8-D171-4635-9826-167EC7A7A4B4}"/>
    <cellStyle name="Normal 36 9 3" xfId="11935" xr:uid="{13F7C581-DEE8-4671-BAC5-41F14D08A8B2}"/>
    <cellStyle name="Normal 36 9 4" xfId="17171" xr:uid="{89DF22F9-EC5A-43B8-92C8-16EC812129B2}"/>
    <cellStyle name="Normal 36 9 5" xfId="19395" xr:uid="{D611F102-49AC-45F5-9361-572E504C942E}"/>
    <cellStyle name="Normal 36 9 6" xfId="9682" xr:uid="{7576E9E6-64B7-421B-9E45-AE6879539DC1}"/>
    <cellStyle name="Normal 36 9 6 2" xfId="21003" xr:uid="{26916540-BD99-4426-AC33-CE005336F40A}"/>
    <cellStyle name="Normal 36 9 6 2 2" xfId="26559" xr:uid="{A21D9274-394A-4D26-991B-F86CDAEF7172}"/>
    <cellStyle name="Normal 36 9 6 2 3" xfId="32053" xr:uid="{9C3F105A-FAEE-4B0D-A473-6B525C477C26}"/>
    <cellStyle name="Normal 36 9 6 2 4" xfId="37537" xr:uid="{CB4254E2-0A4F-4778-8424-5FB485253F0D}"/>
    <cellStyle name="Normal 36 9 6 3" xfId="23830" xr:uid="{26BD6B96-B419-42B4-BF1C-27C3D6535A80}"/>
    <cellStyle name="Normal 36 9 6 4" xfId="29324" xr:uid="{F581A18F-136A-441B-AA15-EFCE8A661B2F}"/>
    <cellStyle name="Normal 36 9 6 5" xfId="34808" xr:uid="{055798C1-8798-4534-B97C-0E00C4BCEAA7}"/>
    <cellStyle name="Normal 360" xfId="39824" xr:uid="{CA8CE3DE-B6D7-4810-8549-0D0EB46EC06F}"/>
    <cellStyle name="Normal 361" xfId="39825" xr:uid="{7441FE44-2D5C-4AB0-BD6F-DCA3CFB02B4A}"/>
    <cellStyle name="Normal 362" xfId="39826" xr:uid="{7732DBC8-1950-49AB-8D5D-D4463C5E2B88}"/>
    <cellStyle name="Normal 363" xfId="39827" xr:uid="{E7945CA2-EE23-4189-A066-F3ED29C66194}"/>
    <cellStyle name="Normal 364" xfId="39828" xr:uid="{14EF5A4F-75F0-4519-9869-E2135C3A9C24}"/>
    <cellStyle name="Normal 365" xfId="39829" xr:uid="{6DE89D6B-BE13-4C06-81F3-EE68EE7D4C45}"/>
    <cellStyle name="Normal 366" xfId="39830" xr:uid="{0178C01D-744D-42B3-9EA0-D8D4C89F0A8D}"/>
    <cellStyle name="Normal 367" xfId="39831" xr:uid="{8B41B8E0-6169-46B5-9AB3-20FC45E29B79}"/>
    <cellStyle name="Normal 368" xfId="39832" xr:uid="{C9431282-AE43-417E-8075-44CAD5B82F04}"/>
    <cellStyle name="Normal 369" xfId="39833" xr:uid="{772991C5-A89E-4FD9-A917-CCA9F52F053C}"/>
    <cellStyle name="Normal 37" xfId="6583" xr:uid="{906ED7CE-AF0A-4F58-A079-EFD05E2E4EF0}"/>
    <cellStyle name="Normal 37 2" xfId="14991" xr:uid="{386D9953-A725-4662-9A86-8DA705EFE6C9}"/>
    <cellStyle name="Normal 37 2 2" xfId="22278" xr:uid="{D5C12164-33D7-4643-9738-DDAB6BAB9DB9}"/>
    <cellStyle name="Normal 37 2 2 2" xfId="27834" xr:uid="{82B78EF9-AFB8-47A6-865A-4A7681989F60}"/>
    <cellStyle name="Normal 37 2 2 3" xfId="33328" xr:uid="{DAAA44F8-CA11-4F9A-A9A6-463302DF2536}"/>
    <cellStyle name="Normal 37 2 2 4" xfId="38812" xr:uid="{3D587EB3-9F38-4EEA-AB2C-3F3A84E2CC47}"/>
    <cellStyle name="Normal 37 2 3" xfId="25105" xr:uid="{B0FE570A-2BCE-41D0-9420-7F5ACD5EF6A4}"/>
    <cellStyle name="Normal 37 2 4" xfId="30599" xr:uid="{ADE1DA53-E40B-4040-9EB9-7D8848C9DC11}"/>
    <cellStyle name="Normal 37 2 5" xfId="36083" xr:uid="{471EC916-D493-4880-9204-FF265D927A27}"/>
    <cellStyle name="Normal 37 3" xfId="11936" xr:uid="{0C523184-D44E-46DC-B906-515F074CAB3E}"/>
    <cellStyle name="Normal 37 4" xfId="17172" xr:uid="{93FF2F9A-9F60-4D90-8E97-01E6E98FE857}"/>
    <cellStyle name="Normal 37 5" xfId="19396" xr:uid="{44DEBAB2-44B3-4548-931D-22A983078256}"/>
    <cellStyle name="Normal 37 6" xfId="9683" xr:uid="{CD44C842-5AEE-4612-A54D-21B9CBFFB735}"/>
    <cellStyle name="Normal 37 6 2" xfId="21004" xr:uid="{3BE3A9C7-65EC-42AA-99C6-7980D22B8A44}"/>
    <cellStyle name="Normal 37 6 2 2" xfId="26560" xr:uid="{226AE35D-0241-48BD-B594-E2B1875502B8}"/>
    <cellStyle name="Normal 37 6 2 3" xfId="32054" xr:uid="{BC98E909-241C-461F-9767-6EAC19150B98}"/>
    <cellStyle name="Normal 37 6 2 4" xfId="37538" xr:uid="{8DBD80C4-E605-407E-BACF-256C7768C14D}"/>
    <cellStyle name="Normal 37 6 3" xfId="23831" xr:uid="{80DFF5A0-7E19-4315-B4DD-FE8533C62340}"/>
    <cellStyle name="Normal 37 6 4" xfId="29325" xr:uid="{AF2BE908-BE32-41EE-9D62-491190E7A15C}"/>
    <cellStyle name="Normal 37 6 5" xfId="34809" xr:uid="{551F640F-924E-4B8D-9A71-0E917BA89CB2}"/>
    <cellStyle name="Normal 370" xfId="39834" xr:uid="{0442884F-D9AC-4B7F-8D80-EE5DC82E8E71}"/>
    <cellStyle name="Normal 371" xfId="39835" xr:uid="{CC3B91DE-F932-4DCC-846A-AF655F6E5FAB}"/>
    <cellStyle name="Normal 372" xfId="39836" xr:uid="{9DEE9359-2E7B-49E2-8702-4422EED79FE7}"/>
    <cellStyle name="Normal 373" xfId="39837" xr:uid="{4FCB82A4-63F7-4068-85AB-7A1F92ADC964}"/>
    <cellStyle name="Normal 374" xfId="39838" xr:uid="{A4EDFC3F-A4EB-4B45-A294-6EE9C5EC631B}"/>
    <cellStyle name="Normal 375" xfId="39839" xr:uid="{83BF7F3D-FDC1-404E-AE3F-5FF6BA6A0833}"/>
    <cellStyle name="Normal 376" xfId="39840" xr:uid="{0BA6E23E-1647-417D-BD35-A6D773A5D121}"/>
    <cellStyle name="Normal 377" xfId="39841" xr:uid="{E3DCBA63-3735-43C8-B009-ECFA6297862E}"/>
    <cellStyle name="Normal 378" xfId="39842" xr:uid="{2F53364A-A940-4D74-BAEA-CD2EB233E388}"/>
    <cellStyle name="Normal 379" xfId="39843" xr:uid="{CC4750A0-3681-48DD-AA66-AEBF5D304A3D}"/>
    <cellStyle name="Normal 38" xfId="6584" xr:uid="{933A5C61-46FF-41AF-AAAD-E875742E8B58}"/>
    <cellStyle name="Normal 38 10" xfId="6585" xr:uid="{BA5CC63E-5E2D-465F-95E2-713808DC0423}"/>
    <cellStyle name="Normal 38 10 2" xfId="14993" xr:uid="{923C27D3-1320-4D95-BE0D-34E75DDB99C4}"/>
    <cellStyle name="Normal 38 10 2 2" xfId="22280" xr:uid="{44D9D212-7014-4296-AF9E-09F0A44D6212}"/>
    <cellStyle name="Normal 38 10 2 2 2" xfId="27836" xr:uid="{CC8BAF71-5E8A-403A-B069-F464E93BECA5}"/>
    <cellStyle name="Normal 38 10 2 2 3" xfId="33330" xr:uid="{F2C9A2EC-DA80-4339-A8C0-8DCDEE17DEFB}"/>
    <cellStyle name="Normal 38 10 2 2 4" xfId="38814" xr:uid="{0D8CF8F1-8BB6-44A0-9D2E-0926333C4DB4}"/>
    <cellStyle name="Normal 38 10 2 3" xfId="25107" xr:uid="{CBC5D2A4-FED8-47CD-830A-EA1ED3F077A5}"/>
    <cellStyle name="Normal 38 10 2 4" xfId="30601" xr:uid="{2AC51DB4-6864-4066-9043-6F524AC4EF24}"/>
    <cellStyle name="Normal 38 10 2 5" xfId="36085" xr:uid="{7094C7E7-8033-410E-A7AC-53EE2BE5B3A1}"/>
    <cellStyle name="Normal 38 10 3" xfId="11938" xr:uid="{436F5349-6CFC-4170-85BF-58DE393AAADC}"/>
    <cellStyle name="Normal 38 10 4" xfId="17174" xr:uid="{70540645-87AC-4321-9B40-4E83C7972558}"/>
    <cellStyle name="Normal 38 10 5" xfId="19398" xr:uid="{E6BB1DF6-ABEE-4080-A609-FE981E6850DA}"/>
    <cellStyle name="Normal 38 10 6" xfId="9685" xr:uid="{FF09AAB0-9406-4E98-8736-3E0C5F1D8443}"/>
    <cellStyle name="Normal 38 10 6 2" xfId="21006" xr:uid="{D50877D8-B133-46E6-B37B-237DA89B8322}"/>
    <cellStyle name="Normal 38 10 6 2 2" xfId="26562" xr:uid="{EC458123-D650-481B-89A8-B02FD452A114}"/>
    <cellStyle name="Normal 38 10 6 2 3" xfId="32056" xr:uid="{6DA5141E-764A-468E-A2F7-C1BB3583B4C6}"/>
    <cellStyle name="Normal 38 10 6 2 4" xfId="37540" xr:uid="{B3C3D265-A6CB-403B-8F08-BE9FA9577E84}"/>
    <cellStyle name="Normal 38 10 6 3" xfId="23833" xr:uid="{7DB9CABF-0CFE-41F9-92E6-864015B5131B}"/>
    <cellStyle name="Normal 38 10 6 4" xfId="29327" xr:uid="{C01C33E2-5E33-4C56-A81A-1B2B0C470CC0}"/>
    <cellStyle name="Normal 38 10 6 5" xfId="34811" xr:uid="{BBC77361-8E4A-4C80-9A07-82C52EB561ED}"/>
    <cellStyle name="Normal 38 11" xfId="14992" xr:uid="{D5B786ED-C991-480F-B333-140B049B9EDC}"/>
    <cellStyle name="Normal 38 11 2" xfId="22279" xr:uid="{02620C8C-7753-4AE2-B2DC-1EB0FB930E42}"/>
    <cellStyle name="Normal 38 11 2 2" xfId="27835" xr:uid="{BDC91E38-77B2-4192-85AA-C4483F71CC2A}"/>
    <cellStyle name="Normal 38 11 2 3" xfId="33329" xr:uid="{A7F71870-0E0D-4DB8-AC6C-075FA04BE056}"/>
    <cellStyle name="Normal 38 11 2 4" xfId="38813" xr:uid="{CB47761B-DBE6-4F74-8695-608ECC078031}"/>
    <cellStyle name="Normal 38 11 3" xfId="25106" xr:uid="{499D64A2-52D0-48D0-A0C4-506277A5D78B}"/>
    <cellStyle name="Normal 38 11 4" xfId="30600" xr:uid="{2AB86D9B-06AA-43BB-9340-30607CA31A93}"/>
    <cellStyle name="Normal 38 11 5" xfId="36084" xr:uid="{2F600B62-6836-4137-91CF-E8353392A243}"/>
    <cellStyle name="Normal 38 12" xfId="11937" xr:uid="{4D2AEE53-6DD7-4A48-B8F6-290E68F712BE}"/>
    <cellStyle name="Normal 38 13" xfId="17173" xr:uid="{D2F1D306-A875-4E7D-A652-0DD64F196669}"/>
    <cellStyle name="Normal 38 14" xfId="19397" xr:uid="{39DC3223-DCEF-4286-B337-61DDAF771FF5}"/>
    <cellStyle name="Normal 38 15" xfId="9684" xr:uid="{336C0130-6BA7-4364-8F5B-0B28216C3074}"/>
    <cellStyle name="Normal 38 15 2" xfId="21005" xr:uid="{252752B4-66F6-46C6-85B6-7A7C9B48263E}"/>
    <cellStyle name="Normal 38 15 2 2" xfId="26561" xr:uid="{BAAD6259-A073-45F0-8E5E-731EFB479D17}"/>
    <cellStyle name="Normal 38 15 2 3" xfId="32055" xr:uid="{0A7328DB-532E-4A57-A4AF-7DF8B04241D8}"/>
    <cellStyle name="Normal 38 15 2 4" xfId="37539" xr:uid="{14901038-46B1-4A2F-BE11-464D123F2E1E}"/>
    <cellStyle name="Normal 38 15 3" xfId="23832" xr:uid="{9C3BB500-E35E-4175-BF62-481B7DE73952}"/>
    <cellStyle name="Normal 38 15 4" xfId="29326" xr:uid="{1006F7A2-DB04-44A6-8CA5-E7B3778DBF26}"/>
    <cellStyle name="Normal 38 15 5" xfId="34810" xr:uid="{20888185-3858-463C-839C-FC2D967D09DA}"/>
    <cellStyle name="Normal 38 2" xfId="6586" xr:uid="{3A7F7B0A-5D1D-4B95-995A-CAD8062F6F64}"/>
    <cellStyle name="Normal 38 2 2" xfId="14994" xr:uid="{E8D40993-3C4C-4E78-8A7D-F855284E842D}"/>
    <cellStyle name="Normal 38 2 2 2" xfId="22281" xr:uid="{68252566-8376-4DEF-82A7-FE1DB19AE166}"/>
    <cellStyle name="Normal 38 2 2 2 2" xfId="27837" xr:uid="{651DD43D-1F03-4CC7-A79F-A3CA9706EF9F}"/>
    <cellStyle name="Normal 38 2 2 2 3" xfId="33331" xr:uid="{FF95C746-F710-45FF-888B-79EEF7CF88C8}"/>
    <cellStyle name="Normal 38 2 2 2 4" xfId="38815" xr:uid="{BA93AF66-BB2B-4E72-AD88-28168BFE30A7}"/>
    <cellStyle name="Normal 38 2 2 3" xfId="25108" xr:uid="{4F64699F-87EF-4350-8378-A38B4E89A655}"/>
    <cellStyle name="Normal 38 2 2 4" xfId="30602" xr:uid="{EFFAE113-AB40-47BF-9382-C0ACC6BB0066}"/>
    <cellStyle name="Normal 38 2 2 5" xfId="36086" xr:uid="{746EB4F9-01ED-4ED6-998D-ACF3F1804276}"/>
    <cellStyle name="Normal 38 2 3" xfId="11939" xr:uid="{97E8AEA3-2368-4781-9F1A-A0D960548AFB}"/>
    <cellStyle name="Normal 38 2 4" xfId="17175" xr:uid="{9C880DD4-7314-4B84-BD87-F926C9229CC1}"/>
    <cellStyle name="Normal 38 2 5" xfId="19399" xr:uid="{607B2318-89D7-449E-BC93-86E8B3C59AE9}"/>
    <cellStyle name="Normal 38 2 6" xfId="9686" xr:uid="{F4C69D40-9C5E-4C20-8DD8-AA4CEEC48239}"/>
    <cellStyle name="Normal 38 2 6 2" xfId="21007" xr:uid="{E6570262-9EB5-4EED-9749-E76B1E907163}"/>
    <cellStyle name="Normal 38 2 6 2 2" xfId="26563" xr:uid="{5F3AE77F-8D75-4EDA-AEB0-B57D3D16A200}"/>
    <cellStyle name="Normal 38 2 6 2 3" xfId="32057" xr:uid="{FC591F6F-56C1-4F6E-900B-B7D87946DEA2}"/>
    <cellStyle name="Normal 38 2 6 2 4" xfId="37541" xr:uid="{AAAD70F3-C368-4C8E-A107-E78AECBFEB8D}"/>
    <cellStyle name="Normal 38 2 6 3" xfId="23834" xr:uid="{DAF0B095-31B5-4EA6-8016-9FCE2DB104E3}"/>
    <cellStyle name="Normal 38 2 6 4" xfId="29328" xr:uid="{5147CFFD-B1EA-4101-8668-E6982E06117E}"/>
    <cellStyle name="Normal 38 2 6 5" xfId="34812" xr:uid="{7B4D99FA-9309-44EF-B6AE-48D06466B66E}"/>
    <cellStyle name="Normal 38 3" xfId="6587" xr:uid="{5A39198A-DA25-4403-B83B-E27641B68733}"/>
    <cellStyle name="Normal 38 3 2" xfId="14995" xr:uid="{497CAF5B-B10E-484C-9127-9E02E50524CA}"/>
    <cellStyle name="Normal 38 3 2 2" xfId="22282" xr:uid="{2C951072-8CDF-4EB9-A111-061F3E8EDB3A}"/>
    <cellStyle name="Normal 38 3 2 2 2" xfId="27838" xr:uid="{7864BC5A-EA47-4892-81E7-0395155F9430}"/>
    <cellStyle name="Normal 38 3 2 2 3" xfId="33332" xr:uid="{ADBEF41D-FBA1-4B88-8C53-5B2BDA25FB19}"/>
    <cellStyle name="Normal 38 3 2 2 4" xfId="38816" xr:uid="{7E669166-F4A3-40EA-8BEF-9C712FE9CFF6}"/>
    <cellStyle name="Normal 38 3 2 3" xfId="25109" xr:uid="{C47A77DD-FF0A-4712-A46A-93670C2D9BE2}"/>
    <cellStyle name="Normal 38 3 2 4" xfId="30603" xr:uid="{8AEF7CF2-A388-4299-901F-BB055DAC3C35}"/>
    <cellStyle name="Normal 38 3 2 5" xfId="36087" xr:uid="{C8C857E5-A4B9-4DDA-AF3B-82EBA089090D}"/>
    <cellStyle name="Normal 38 3 3" xfId="11940" xr:uid="{407ABEF9-214B-4692-9784-738793B1A85B}"/>
    <cellStyle name="Normal 38 3 4" xfId="17176" xr:uid="{F8AF1EF3-D2CD-48D8-817F-69CD9D558157}"/>
    <cellStyle name="Normal 38 3 5" xfId="19400" xr:uid="{2C37402C-771C-4B96-B7BC-DA215FAA8AF9}"/>
    <cellStyle name="Normal 38 3 6" xfId="9687" xr:uid="{8A56F02F-93DF-4FDF-83F3-95016EFF165D}"/>
    <cellStyle name="Normal 38 3 6 2" xfId="21008" xr:uid="{AF9A8CC5-974A-4734-81C5-76534D3773AB}"/>
    <cellStyle name="Normal 38 3 6 2 2" xfId="26564" xr:uid="{1592D22C-24AB-4AF7-8C8B-AE0E7163989B}"/>
    <cellStyle name="Normal 38 3 6 2 3" xfId="32058" xr:uid="{BF0B2945-9F0F-43F6-B8C0-9FCDC7330A33}"/>
    <cellStyle name="Normal 38 3 6 2 4" xfId="37542" xr:uid="{5DEE1A9D-E434-44AB-BE9C-56256C8EB116}"/>
    <cellStyle name="Normal 38 3 6 3" xfId="23835" xr:uid="{8399A3E8-2E02-4CB3-9B66-03EDCF8B2ADE}"/>
    <cellStyle name="Normal 38 3 6 4" xfId="29329" xr:uid="{8779F1CA-873E-460B-8A6A-28C14D48E7AC}"/>
    <cellStyle name="Normal 38 3 6 5" xfId="34813" xr:uid="{9F63940B-2B79-4785-B94A-0D32500E4EBB}"/>
    <cellStyle name="Normal 38 4" xfId="6588" xr:uid="{316AD4BF-57DA-492A-99AF-BEE9266FF07B}"/>
    <cellStyle name="Normal 38 4 2" xfId="14996" xr:uid="{D90AB5E1-BCEA-4468-B0C2-1E30A2D69924}"/>
    <cellStyle name="Normal 38 4 2 2" xfId="22283" xr:uid="{1BF46E2A-B06D-4374-AAB6-DD2DE0519FBF}"/>
    <cellStyle name="Normal 38 4 2 2 2" xfId="27839" xr:uid="{CBAF4EDA-8FC2-4BCE-891E-412CA56E6A97}"/>
    <cellStyle name="Normal 38 4 2 2 3" xfId="33333" xr:uid="{B44474EF-0274-4443-8267-46721DF5654C}"/>
    <cellStyle name="Normal 38 4 2 2 4" xfId="38817" xr:uid="{541007FC-E6BD-4857-B66E-16C94AB9870D}"/>
    <cellStyle name="Normal 38 4 2 3" xfId="25110" xr:uid="{2BAC3220-342A-4B64-8FEC-CCFA93B6B86B}"/>
    <cellStyle name="Normal 38 4 2 4" xfId="30604" xr:uid="{0FBCB3F7-653E-4FAF-956C-81FC58CDC42E}"/>
    <cellStyle name="Normal 38 4 2 5" xfId="36088" xr:uid="{23D7B097-1F7D-4EBE-820F-4798ED732587}"/>
    <cellStyle name="Normal 38 4 3" xfId="11941" xr:uid="{993F47EC-0676-4561-A767-9B09338560CB}"/>
    <cellStyle name="Normal 38 4 4" xfId="17177" xr:uid="{71EC44E4-DEC6-4A40-BD07-9061760A36B2}"/>
    <cellStyle name="Normal 38 4 5" xfId="19401" xr:uid="{DFD24CBE-0AD2-4FB4-96E1-EBC23DC81DF3}"/>
    <cellStyle name="Normal 38 4 6" xfId="9688" xr:uid="{AE9AB52E-F0B0-426C-B2B3-47E46A96C2B4}"/>
    <cellStyle name="Normal 38 4 6 2" xfId="21009" xr:uid="{CEF739C4-C415-4F43-8F60-8B1C33A3D4A9}"/>
    <cellStyle name="Normal 38 4 6 2 2" xfId="26565" xr:uid="{C1BEB459-E607-4556-9FAB-2B46A851A6FA}"/>
    <cellStyle name="Normal 38 4 6 2 3" xfId="32059" xr:uid="{C20027E0-729C-413D-9CCD-F03066B06589}"/>
    <cellStyle name="Normal 38 4 6 2 4" xfId="37543" xr:uid="{077D665E-1C5B-4B0A-BBA6-150C634052B0}"/>
    <cellStyle name="Normal 38 4 6 3" xfId="23836" xr:uid="{10A82CAA-1010-4816-8AC9-AC5D66A3C1FA}"/>
    <cellStyle name="Normal 38 4 6 4" xfId="29330" xr:uid="{3151504B-18B8-4D49-A832-3967AAF07ABD}"/>
    <cellStyle name="Normal 38 4 6 5" xfId="34814" xr:uid="{6EFE3198-7A50-470B-8BAE-DE310E7DC47C}"/>
    <cellStyle name="Normal 38 5" xfId="6589" xr:uid="{9C24DE5E-4D24-4F65-AAC6-20BF0C34A52B}"/>
    <cellStyle name="Normal 38 5 2" xfId="14997" xr:uid="{080DF055-F3DA-4E95-8423-D58A9671F936}"/>
    <cellStyle name="Normal 38 5 2 2" xfId="22284" xr:uid="{7E994269-7769-4066-B6B7-084854F6FEB9}"/>
    <cellStyle name="Normal 38 5 2 2 2" xfId="27840" xr:uid="{EA3B9C13-E061-4017-9BD2-3AF46FB97486}"/>
    <cellStyle name="Normal 38 5 2 2 3" xfId="33334" xr:uid="{D26465E7-2A48-4494-932B-169927F6C701}"/>
    <cellStyle name="Normal 38 5 2 2 4" xfId="38818" xr:uid="{FCB960AE-3ECF-4E80-9805-73A24451FE50}"/>
    <cellStyle name="Normal 38 5 2 3" xfId="25111" xr:uid="{74CF3FF0-AC38-4335-BB82-5B8ECE645F4C}"/>
    <cellStyle name="Normal 38 5 2 4" xfId="30605" xr:uid="{BC8A644E-19D0-4D86-8723-B378563B5134}"/>
    <cellStyle name="Normal 38 5 2 5" xfId="36089" xr:uid="{1A5EFDD8-4BD8-40D3-9EFF-26AA305AD66A}"/>
    <cellStyle name="Normal 38 5 3" xfId="11942" xr:uid="{9F706C56-4E58-4003-B0BC-3B97FD10089D}"/>
    <cellStyle name="Normal 38 5 4" xfId="17178" xr:uid="{35C061F7-1EAD-432B-9117-9C650222BFC5}"/>
    <cellStyle name="Normal 38 5 5" xfId="19402" xr:uid="{82F76443-00FB-43A5-AB13-82A3F8B46949}"/>
    <cellStyle name="Normal 38 5 6" xfId="9689" xr:uid="{6C8DBA42-B059-498D-A41F-9BC529434D01}"/>
    <cellStyle name="Normal 38 5 6 2" xfId="21010" xr:uid="{7727A115-BC9A-4128-8CDF-B04DD62A2595}"/>
    <cellStyle name="Normal 38 5 6 2 2" xfId="26566" xr:uid="{6A74D909-5EE7-402D-BD82-75D1F512AAD2}"/>
    <cellStyle name="Normal 38 5 6 2 3" xfId="32060" xr:uid="{2FB930DB-CEDE-4BB5-9864-48A35CE02506}"/>
    <cellStyle name="Normal 38 5 6 2 4" xfId="37544" xr:uid="{06148702-C04C-4211-BEBE-E9654F2BBBDE}"/>
    <cellStyle name="Normal 38 5 6 3" xfId="23837" xr:uid="{1D4C822A-BCC9-4DC4-823B-AEAB187BB66D}"/>
    <cellStyle name="Normal 38 5 6 4" xfId="29331" xr:uid="{B9722199-6A14-442D-8381-C987FD5F6295}"/>
    <cellStyle name="Normal 38 5 6 5" xfId="34815" xr:uid="{0651D82B-F975-4F11-8624-BD6E6C0CFA44}"/>
    <cellStyle name="Normal 38 6" xfId="6590" xr:uid="{27C5CA0A-3CF8-428C-A3C1-EA341396FDDE}"/>
    <cellStyle name="Normal 38 6 2" xfId="14998" xr:uid="{F2E1CD96-F78D-470E-81EE-54FBECF29D23}"/>
    <cellStyle name="Normal 38 6 2 2" xfId="22285" xr:uid="{E303FDB7-81E3-4143-9140-FFC995AF0530}"/>
    <cellStyle name="Normal 38 6 2 2 2" xfId="27841" xr:uid="{F8A745D1-3BC7-49D3-B93D-CAD68FBBFE40}"/>
    <cellStyle name="Normal 38 6 2 2 3" xfId="33335" xr:uid="{3BF0B21F-47A2-4954-9C38-7556EEDE21DF}"/>
    <cellStyle name="Normal 38 6 2 2 4" xfId="38819" xr:uid="{FF06A99C-163A-490F-BC07-4FF0E6FA4BEA}"/>
    <cellStyle name="Normal 38 6 2 3" xfId="25112" xr:uid="{B427C9EF-4D64-4646-8E67-DA0D8B7B22ED}"/>
    <cellStyle name="Normal 38 6 2 4" xfId="30606" xr:uid="{C0895125-D418-4F4F-9A5B-39326B265652}"/>
    <cellStyle name="Normal 38 6 2 5" xfId="36090" xr:uid="{47E66117-3A82-40C2-BA22-361B9E1A227B}"/>
    <cellStyle name="Normal 38 6 3" xfId="11943" xr:uid="{2EE64E9C-D0AA-4C30-A25A-086EF568A83B}"/>
    <cellStyle name="Normal 38 6 4" xfId="17179" xr:uid="{00651ADE-44C5-4085-8996-8E96BF35BC4D}"/>
    <cellStyle name="Normal 38 6 5" xfId="19403" xr:uid="{26040367-ABB2-417E-9FAA-817CC26BA22B}"/>
    <cellStyle name="Normal 38 6 6" xfId="9690" xr:uid="{8596A492-8EB8-44A7-9E33-EC498BB773AF}"/>
    <cellStyle name="Normal 38 6 6 2" xfId="21011" xr:uid="{9CD4DB6C-3DB5-48DA-93CC-C118BD64EFC7}"/>
    <cellStyle name="Normal 38 6 6 2 2" xfId="26567" xr:uid="{C72E36CA-0C57-4B23-B5D8-CCFD36130DE0}"/>
    <cellStyle name="Normal 38 6 6 2 3" xfId="32061" xr:uid="{973B7293-4E8B-433F-89F1-09DEE5A3C7C3}"/>
    <cellStyle name="Normal 38 6 6 2 4" xfId="37545" xr:uid="{F3EFE2E2-4726-456D-B314-4D7D56BBA1E6}"/>
    <cellStyle name="Normal 38 6 6 3" xfId="23838" xr:uid="{5509F0EB-BD88-4E84-A15D-D85AF2F67CBD}"/>
    <cellStyle name="Normal 38 6 6 4" xfId="29332" xr:uid="{3005FAF8-B0DC-4D78-BF57-0ACB09074BCD}"/>
    <cellStyle name="Normal 38 6 6 5" xfId="34816" xr:uid="{E36EC52D-AEAE-48CE-9EC2-BB74FBF6C230}"/>
    <cellStyle name="Normal 38 7" xfId="6591" xr:uid="{7A5B1E58-C02B-4C36-B4C8-B03857A9D244}"/>
    <cellStyle name="Normal 38 7 2" xfId="14999" xr:uid="{9EABF2C0-AA5E-4025-9D9F-1C881472785D}"/>
    <cellStyle name="Normal 38 7 2 2" xfId="22286" xr:uid="{AA08B9BE-9742-4E1C-9893-527A8A8C1808}"/>
    <cellStyle name="Normal 38 7 2 2 2" xfId="27842" xr:uid="{4D6E0735-F971-4E9D-8F8D-7602D3EEDAA5}"/>
    <cellStyle name="Normal 38 7 2 2 3" xfId="33336" xr:uid="{782C4988-68F0-4798-AC2A-0F2FC9BAECDE}"/>
    <cellStyle name="Normal 38 7 2 2 4" xfId="38820" xr:uid="{0CD9623A-C445-4432-9173-E0C9E04177DB}"/>
    <cellStyle name="Normal 38 7 2 3" xfId="25113" xr:uid="{7AFCCD62-2E33-4C6A-BCDA-0DBBF68B001B}"/>
    <cellStyle name="Normal 38 7 2 4" xfId="30607" xr:uid="{743709CE-C04D-4DD0-9847-0E0A35D28B9A}"/>
    <cellStyle name="Normal 38 7 2 5" xfId="36091" xr:uid="{205EB788-AFD2-4CC1-A8C9-775A32F197CF}"/>
    <cellStyle name="Normal 38 7 3" xfId="11944" xr:uid="{60898233-D56D-4D7B-822C-FA4AAAC5356B}"/>
    <cellStyle name="Normal 38 7 4" xfId="17180" xr:uid="{ECAB7169-08AC-4C18-9F4A-FDA44D9A9037}"/>
    <cellStyle name="Normal 38 7 5" xfId="19404" xr:uid="{61B1DC5D-3C47-4EB0-B5A6-4301664D6AFC}"/>
    <cellStyle name="Normal 38 7 6" xfId="9691" xr:uid="{EA5EC9A5-BFBE-4A34-AC07-7EF9D70EE16B}"/>
    <cellStyle name="Normal 38 7 6 2" xfId="21012" xr:uid="{7995C8E5-6C9B-4E58-A7E1-7768326D4767}"/>
    <cellStyle name="Normal 38 7 6 2 2" xfId="26568" xr:uid="{B581B2D7-60FA-46BE-B91D-66D27D2A8A80}"/>
    <cellStyle name="Normal 38 7 6 2 3" xfId="32062" xr:uid="{CC2CD69F-333E-4843-9549-8C0FF782CE9F}"/>
    <cellStyle name="Normal 38 7 6 2 4" xfId="37546" xr:uid="{A96C076F-F5F9-4138-AAE1-A97FDDA69F49}"/>
    <cellStyle name="Normal 38 7 6 3" xfId="23839" xr:uid="{6F24FEC1-0A88-45C9-B9F2-13F7E3D5A60C}"/>
    <cellStyle name="Normal 38 7 6 4" xfId="29333" xr:uid="{72ED540B-D60F-43B9-8049-63A1EC10F04F}"/>
    <cellStyle name="Normal 38 7 6 5" xfId="34817" xr:uid="{F37B25CA-C219-408D-AAC9-F0978244A448}"/>
    <cellStyle name="Normal 38 8" xfId="6592" xr:uid="{37AA5DFE-73FE-44AF-B1C3-9C74D91BD929}"/>
    <cellStyle name="Normal 38 8 2" xfId="15000" xr:uid="{CF26E808-5F76-4115-A9BE-1490731958DB}"/>
    <cellStyle name="Normal 38 8 2 2" xfId="22287" xr:uid="{28FA5FEF-43DA-41EA-9561-2CBD9AFC8CB3}"/>
    <cellStyle name="Normal 38 8 2 2 2" xfId="27843" xr:uid="{C2146524-084D-4C20-BDA6-64EF9F23DB6B}"/>
    <cellStyle name="Normal 38 8 2 2 3" xfId="33337" xr:uid="{315B1B70-908B-4DF2-88CA-EA10BCAB6AF5}"/>
    <cellStyle name="Normal 38 8 2 2 4" xfId="38821" xr:uid="{454329F6-1CDE-4180-ADDF-FEF25E20397F}"/>
    <cellStyle name="Normal 38 8 2 3" xfId="25114" xr:uid="{16ADCB33-A68D-45D5-AA20-8462A0B295CA}"/>
    <cellStyle name="Normal 38 8 2 4" xfId="30608" xr:uid="{E361FAF2-D19B-4DFF-BC69-120DB544DB1A}"/>
    <cellStyle name="Normal 38 8 2 5" xfId="36092" xr:uid="{4A4DE302-642D-4B9B-98CE-5DE4BDFA50DF}"/>
    <cellStyle name="Normal 38 8 3" xfId="11945" xr:uid="{4D92466C-1EDF-47B1-9238-953F222EF6F9}"/>
    <cellStyle name="Normal 38 8 4" xfId="17181" xr:uid="{46216828-5A6C-4854-9D9B-14882BEC16BE}"/>
    <cellStyle name="Normal 38 8 5" xfId="19405" xr:uid="{51429E85-BEB0-4751-89B2-8A3FE5B92724}"/>
    <cellStyle name="Normal 38 8 6" xfId="9692" xr:uid="{1B02FA3D-8CB1-4CF5-B7EE-7D1DF4DBB677}"/>
    <cellStyle name="Normal 38 8 6 2" xfId="21013" xr:uid="{D87D5676-316F-406F-8D8E-0093C8F58430}"/>
    <cellStyle name="Normal 38 8 6 2 2" xfId="26569" xr:uid="{BCC2A2A1-56D7-45CC-A609-5781975A6F70}"/>
    <cellStyle name="Normal 38 8 6 2 3" xfId="32063" xr:uid="{DB0FEB61-D6FC-4ADD-90DA-51E2E79557A5}"/>
    <cellStyle name="Normal 38 8 6 2 4" xfId="37547" xr:uid="{EE36BDF7-07C2-4F49-8CE9-7D4BFC8BCBAB}"/>
    <cellStyle name="Normal 38 8 6 3" xfId="23840" xr:uid="{D1B22876-8D7A-460F-86A7-1B1E4A80706C}"/>
    <cellStyle name="Normal 38 8 6 4" xfId="29334" xr:uid="{0A0D055A-CD11-4952-AF8E-4D0287FB799C}"/>
    <cellStyle name="Normal 38 8 6 5" xfId="34818" xr:uid="{B2B8B955-B4C4-4AC7-89FF-97EEEBFDAB12}"/>
    <cellStyle name="Normal 38 9" xfId="6593" xr:uid="{90D47345-D543-476B-8FA5-B915C9C9774F}"/>
    <cellStyle name="Normal 38 9 2" xfId="15001" xr:uid="{EB071FEB-DFEC-48FA-9DFC-C741F8F8B908}"/>
    <cellStyle name="Normal 38 9 2 2" xfId="22288" xr:uid="{04C5D845-355C-495B-B4FD-CD24AADA20FF}"/>
    <cellStyle name="Normal 38 9 2 2 2" xfId="27844" xr:uid="{DD1AAF46-239A-4367-BD7C-D04A049BC3D9}"/>
    <cellStyle name="Normal 38 9 2 2 3" xfId="33338" xr:uid="{9F9502BC-78CC-49D8-9DEC-73F514ED6D45}"/>
    <cellStyle name="Normal 38 9 2 2 4" xfId="38822" xr:uid="{EF519581-AD37-432B-9901-136F2EFCB084}"/>
    <cellStyle name="Normal 38 9 2 3" xfId="25115" xr:uid="{7A82DB16-2C7A-4E5D-A23C-A6B746A3B8B5}"/>
    <cellStyle name="Normal 38 9 2 4" xfId="30609" xr:uid="{28964E39-CDD1-4C7B-AE3F-3C4C1657BDCD}"/>
    <cellStyle name="Normal 38 9 2 5" xfId="36093" xr:uid="{E6A4909F-B5E0-4C03-B483-CFC25B86AB61}"/>
    <cellStyle name="Normal 38 9 3" xfId="11946" xr:uid="{281988AE-A874-4694-B9C1-E57D2A30B468}"/>
    <cellStyle name="Normal 38 9 4" xfId="17182" xr:uid="{91D2F068-169C-479F-B444-F1FF7D314086}"/>
    <cellStyle name="Normal 38 9 5" xfId="19406" xr:uid="{1D23C8D8-BA64-426A-99E0-758EA2672D22}"/>
    <cellStyle name="Normal 38 9 6" xfId="9693" xr:uid="{E8CDF3D2-79D7-49D5-937B-DE6BB3D6BAB8}"/>
    <cellStyle name="Normal 38 9 6 2" xfId="21014" xr:uid="{4E5C4C84-6D69-4799-A91C-499B67CDEE1F}"/>
    <cellStyle name="Normal 38 9 6 2 2" xfId="26570" xr:uid="{50F389AC-A354-46BC-8E38-630903E426AA}"/>
    <cellStyle name="Normal 38 9 6 2 3" xfId="32064" xr:uid="{54A2C9C0-8482-4D63-BDBD-B2DFD5DD0B9D}"/>
    <cellStyle name="Normal 38 9 6 2 4" xfId="37548" xr:uid="{1D5006AC-7DC1-4A42-A114-7B947123CFC3}"/>
    <cellStyle name="Normal 38 9 6 3" xfId="23841" xr:uid="{B56E34E3-EB56-4AF8-9AE8-DC20AA9247FB}"/>
    <cellStyle name="Normal 38 9 6 4" xfId="29335" xr:uid="{5AB03C16-A1C1-448E-8664-3DD306502C14}"/>
    <cellStyle name="Normal 38 9 6 5" xfId="34819" xr:uid="{FE0384B0-AA28-4737-9791-BB3039887698}"/>
    <cellStyle name="Normal 380" xfId="39844" xr:uid="{351A0987-011D-4C28-AF2F-C7FCDA4CCD09}"/>
    <cellStyle name="Normal 381" xfId="39845" xr:uid="{2ECEE1D9-F9F9-4045-A4A5-D36C57E99DBB}"/>
    <cellStyle name="Normal 382" xfId="39846" xr:uid="{DE597AA4-5A0F-489F-86B7-949541C4FA92}"/>
    <cellStyle name="Normal 383" xfId="39847" xr:uid="{EFCDC58A-2841-4692-94A7-3486302F9C82}"/>
    <cellStyle name="Normal 384" xfId="39848" xr:uid="{973AC0CF-F486-4C0A-8280-EA36889F132C}"/>
    <cellStyle name="Normal 385" xfId="39849" xr:uid="{EDBB1CEF-04E8-44F9-874B-953F99C97899}"/>
    <cellStyle name="Normal 386" xfId="39850" xr:uid="{3751DEF9-15D1-4972-8D91-E9526A339087}"/>
    <cellStyle name="Normal 387" xfId="39851" xr:uid="{A89AB46B-4645-4EB3-B4C9-F14F3BC45718}"/>
    <cellStyle name="Normal 388" xfId="39852" xr:uid="{234A8027-094F-429B-AE4C-3E4BCCEF5BE2}"/>
    <cellStyle name="Normal 389" xfId="39853" xr:uid="{61994691-96ED-4518-B699-28F02FBD6127}"/>
    <cellStyle name="Normal 39" xfId="6594" xr:uid="{692343C5-522D-48F4-8C7E-66F62B36B972}"/>
    <cellStyle name="Normal 39 10" xfId="6595" xr:uid="{54DF13F3-3F15-46CC-A80F-2E316E7F8933}"/>
    <cellStyle name="Normal 39 10 2" xfId="15003" xr:uid="{CCB71F51-0AB3-403E-AC2B-53B5E9D80E56}"/>
    <cellStyle name="Normal 39 10 2 2" xfId="22290" xr:uid="{E2E91F4A-77C6-418C-BB1A-E5B7B1A0CB2D}"/>
    <cellStyle name="Normal 39 10 2 2 2" xfId="27846" xr:uid="{CCD0EC6D-2CED-4CE5-A7D9-5F12F038DAA2}"/>
    <cellStyle name="Normal 39 10 2 2 3" xfId="33340" xr:uid="{60AECA26-B96B-46C9-AD68-D2BA9306DB42}"/>
    <cellStyle name="Normal 39 10 2 2 4" xfId="38824" xr:uid="{07DB4FB7-D83A-4067-9F4B-66E8351473F0}"/>
    <cellStyle name="Normal 39 10 2 3" xfId="25117" xr:uid="{1FBD0470-EB1E-4D1F-9442-209401E56E33}"/>
    <cellStyle name="Normal 39 10 2 4" xfId="30611" xr:uid="{2520DE3D-DF24-4146-A8A2-B7ADF41924ED}"/>
    <cellStyle name="Normal 39 10 2 5" xfId="36095" xr:uid="{9B05BD5B-C602-45F0-8ED3-ED07701104A9}"/>
    <cellStyle name="Normal 39 10 3" xfId="11948" xr:uid="{74ECFB83-D5A8-4F0F-BF76-1B7026C83C98}"/>
    <cellStyle name="Normal 39 10 4" xfId="17184" xr:uid="{DC465842-22A1-4498-BDBF-C5C66ACEE35A}"/>
    <cellStyle name="Normal 39 10 5" xfId="19408" xr:uid="{9BA2FF2C-DA95-40A5-9F16-2DD2984B9ACD}"/>
    <cellStyle name="Normal 39 10 6" xfId="9695" xr:uid="{D2CD92D4-C59F-4E2A-A3E0-714C2B0AAB47}"/>
    <cellStyle name="Normal 39 10 6 2" xfId="21016" xr:uid="{D9E2A44E-B393-4DC2-B6F4-EC58FED2FE3D}"/>
    <cellStyle name="Normal 39 10 6 2 2" xfId="26572" xr:uid="{2635FC3B-4BE7-43CD-92AD-98D1800207EC}"/>
    <cellStyle name="Normal 39 10 6 2 3" xfId="32066" xr:uid="{D014DB21-FC5E-40A0-A78E-D185A8D4F4A4}"/>
    <cellStyle name="Normal 39 10 6 2 4" xfId="37550" xr:uid="{6988B5FC-6454-4211-BB31-7D7D3604D057}"/>
    <cellStyle name="Normal 39 10 6 3" xfId="23843" xr:uid="{89619307-8646-4205-BAE2-7639B5F1EAAA}"/>
    <cellStyle name="Normal 39 10 6 4" xfId="29337" xr:uid="{9B695474-DD08-4FFF-9AEF-42787C72C056}"/>
    <cellStyle name="Normal 39 10 6 5" xfId="34821" xr:uid="{48B4B87E-F669-41E1-83D8-B4B2E5EC4122}"/>
    <cellStyle name="Normal 39 11" xfId="15002" xr:uid="{58A673B6-A251-4D7B-8047-5424130D43F0}"/>
    <cellStyle name="Normal 39 11 2" xfId="22289" xr:uid="{0357B5E9-8ECB-4B19-886A-C5DBF69169B9}"/>
    <cellStyle name="Normal 39 11 2 2" xfId="27845" xr:uid="{619C941B-0338-4700-B55B-D05F854D2E53}"/>
    <cellStyle name="Normal 39 11 2 3" xfId="33339" xr:uid="{C2F031F6-1940-4ED3-99B5-910088B76ACF}"/>
    <cellStyle name="Normal 39 11 2 4" xfId="38823" xr:uid="{BD3C9566-564F-45E8-AB6D-63F1A8182F05}"/>
    <cellStyle name="Normal 39 11 3" xfId="25116" xr:uid="{9BD25100-812A-4D6F-B646-5A7D9B54D823}"/>
    <cellStyle name="Normal 39 11 4" xfId="30610" xr:uid="{8DB41805-C540-47F9-95F6-847DC0E279DF}"/>
    <cellStyle name="Normal 39 11 5" xfId="36094" xr:uid="{20E0190C-744C-4203-B81A-2B987B68D344}"/>
    <cellStyle name="Normal 39 12" xfId="11947" xr:uid="{FA076630-E135-448B-AB47-7C898720E43C}"/>
    <cellStyle name="Normal 39 13" xfId="17183" xr:uid="{77AB69B7-2887-445D-A102-45A33A8FD126}"/>
    <cellStyle name="Normal 39 14" xfId="19407" xr:uid="{BA79FDA1-5573-4194-B722-E6535D639FC2}"/>
    <cellStyle name="Normal 39 15" xfId="9694" xr:uid="{AD910F0E-5E98-4859-825B-D2A88CA689BB}"/>
    <cellStyle name="Normal 39 15 2" xfId="21015" xr:uid="{A5407CA9-8F66-4966-9248-9A8B6AC828BC}"/>
    <cellStyle name="Normal 39 15 2 2" xfId="26571" xr:uid="{6894014A-3948-4EB5-A227-2EAB2F2B2BA2}"/>
    <cellStyle name="Normal 39 15 2 3" xfId="32065" xr:uid="{462BC705-8535-4809-8533-133965D4C87B}"/>
    <cellStyle name="Normal 39 15 2 4" xfId="37549" xr:uid="{E5D5A381-DF50-49C1-A2BE-865D689E9412}"/>
    <cellStyle name="Normal 39 15 3" xfId="23842" xr:uid="{B7CF8DC4-89FD-4EAE-B34F-D2D377470A6C}"/>
    <cellStyle name="Normal 39 15 4" xfId="29336" xr:uid="{8745BB5C-246A-493C-AB96-147BAC109038}"/>
    <cellStyle name="Normal 39 15 5" xfId="34820" xr:uid="{F0A41BDB-57EA-4E36-BB38-1097A3E77F3B}"/>
    <cellStyle name="Normal 39 2" xfId="6596" xr:uid="{2FDA6186-E660-4ECD-A9C5-68D4DD078863}"/>
    <cellStyle name="Normal 39 2 2" xfId="15004" xr:uid="{63F04C79-76A9-41F7-88FC-B7DF14F7A8A0}"/>
    <cellStyle name="Normal 39 2 2 2" xfId="22291" xr:uid="{E6FA6E2F-BAFD-4CB5-B33A-482B984472DD}"/>
    <cellStyle name="Normal 39 2 2 2 2" xfId="27847" xr:uid="{60B32EBE-8011-4A77-8A07-BDE0BAC7C450}"/>
    <cellStyle name="Normal 39 2 2 2 3" xfId="33341" xr:uid="{C770DCCA-32D1-466B-BC4A-9C9239C37B99}"/>
    <cellStyle name="Normal 39 2 2 2 4" xfId="38825" xr:uid="{353A27EB-D9BA-44B0-AF89-2DCABF41D8EE}"/>
    <cellStyle name="Normal 39 2 2 3" xfId="25118" xr:uid="{F906217A-0876-489B-920B-22DE16844DC4}"/>
    <cellStyle name="Normal 39 2 2 4" xfId="30612" xr:uid="{B4B58A23-F62E-459A-A83E-B1DA21641245}"/>
    <cellStyle name="Normal 39 2 2 5" xfId="36096" xr:uid="{B34F9C6F-E676-4B2F-ADD2-C9DD18474D10}"/>
    <cellStyle name="Normal 39 2 3" xfId="11949" xr:uid="{5FC42C22-5A97-4E25-A146-810520D70368}"/>
    <cellStyle name="Normal 39 2 4" xfId="17185" xr:uid="{B590AF50-9FD6-4EF1-AFE4-58C2731F9DFE}"/>
    <cellStyle name="Normal 39 2 5" xfId="19409" xr:uid="{92073AE1-E2AA-48D1-BFE3-AD41FD1E03A8}"/>
    <cellStyle name="Normal 39 2 6" xfId="9696" xr:uid="{F738F36A-E95F-4B45-8687-077FF03206FE}"/>
    <cellStyle name="Normal 39 2 6 2" xfId="21017" xr:uid="{6F159B14-70C4-4BE1-834E-4A6BF2CCC1FC}"/>
    <cellStyle name="Normal 39 2 6 2 2" xfId="26573" xr:uid="{61DF9736-B192-4937-8D18-2E9A69B58B56}"/>
    <cellStyle name="Normal 39 2 6 2 3" xfId="32067" xr:uid="{608476E2-2C53-4B00-832E-6FC67DA8EE2A}"/>
    <cellStyle name="Normal 39 2 6 2 4" xfId="37551" xr:uid="{E7E77C8B-7374-4E1C-B6A1-2E5AB69075DB}"/>
    <cellStyle name="Normal 39 2 6 3" xfId="23844" xr:uid="{63B109B8-3307-4267-BB3B-6ECCBE1AC2E2}"/>
    <cellStyle name="Normal 39 2 6 4" xfId="29338" xr:uid="{ED569CCD-074C-43FA-A1D3-93E442197A46}"/>
    <cellStyle name="Normal 39 2 6 5" xfId="34822" xr:uid="{F08A3BB7-9E55-4E7F-A5D5-BCA7C3E27437}"/>
    <cellStyle name="Normal 39 3" xfId="6597" xr:uid="{293D0CF2-1B50-410F-A2C2-BC6D912D2A8F}"/>
    <cellStyle name="Normal 39 3 2" xfId="15005" xr:uid="{64DC0478-3B41-4AB9-BAB2-927D979D6649}"/>
    <cellStyle name="Normal 39 3 2 2" xfId="22292" xr:uid="{0E590344-D436-4CB7-A909-C795242CBF0E}"/>
    <cellStyle name="Normal 39 3 2 2 2" xfId="27848" xr:uid="{8CD66A91-E657-4780-8148-56C113DC4CFC}"/>
    <cellStyle name="Normal 39 3 2 2 3" xfId="33342" xr:uid="{C5BC16E5-F4BB-409E-A4C5-84F4E92DCA18}"/>
    <cellStyle name="Normal 39 3 2 2 4" xfId="38826" xr:uid="{1B50F3D8-C8B3-4DFF-8F6D-80C35DFFC23D}"/>
    <cellStyle name="Normal 39 3 2 3" xfId="25119" xr:uid="{A1067676-97A7-46CB-A4B1-6C3DD0D71A93}"/>
    <cellStyle name="Normal 39 3 2 4" xfId="30613" xr:uid="{28BFDCE3-7F0A-4C9E-8A39-228A218B969C}"/>
    <cellStyle name="Normal 39 3 2 5" xfId="36097" xr:uid="{3A499AE1-9778-4B85-9FE8-7225F576AA56}"/>
    <cellStyle name="Normal 39 3 3" xfId="11950" xr:uid="{15C8F6CD-C99E-4F6A-9089-1EFF07B3CFC3}"/>
    <cellStyle name="Normal 39 3 4" xfId="17186" xr:uid="{4414E7D0-2553-419C-8EB5-E61B82706AD8}"/>
    <cellStyle name="Normal 39 3 5" xfId="19410" xr:uid="{B117014F-3A48-46A1-973C-F6B48817FBE6}"/>
    <cellStyle name="Normal 39 3 6" xfId="9697" xr:uid="{7DAE3D1A-3121-4837-89BA-78452123C35D}"/>
    <cellStyle name="Normal 39 3 6 2" xfId="21018" xr:uid="{EBE15600-E024-4DCD-98ED-63A8A37F4854}"/>
    <cellStyle name="Normal 39 3 6 2 2" xfId="26574" xr:uid="{344568EA-3F3F-4E7B-ACEE-838F26AF52B0}"/>
    <cellStyle name="Normal 39 3 6 2 3" xfId="32068" xr:uid="{66812F61-162C-45AB-85EA-580BEF9902F5}"/>
    <cellStyle name="Normal 39 3 6 2 4" xfId="37552" xr:uid="{1EEEACCA-B87D-48F4-B895-70B2CCAE1AB5}"/>
    <cellStyle name="Normal 39 3 6 3" xfId="23845" xr:uid="{13FC48AA-0E16-4263-B991-D772D416EC04}"/>
    <cellStyle name="Normal 39 3 6 4" xfId="29339" xr:uid="{877CD093-B348-427D-8B98-5EFBC9C1F9A0}"/>
    <cellStyle name="Normal 39 3 6 5" xfId="34823" xr:uid="{108452AC-6426-4E46-8AA9-683F03D1C16D}"/>
    <cellStyle name="Normal 39 4" xfId="6598" xr:uid="{CB7B87BB-7562-4C86-857D-1F5391EF8240}"/>
    <cellStyle name="Normal 39 4 2" xfId="15006" xr:uid="{B3AC6823-36C9-47DA-9A02-67E8B866FBE5}"/>
    <cellStyle name="Normal 39 4 2 2" xfId="22293" xr:uid="{20CD55A0-9D72-4CC8-832B-03DDD59604CC}"/>
    <cellStyle name="Normal 39 4 2 2 2" xfId="27849" xr:uid="{18A4380F-3900-4061-9DCB-AE01F709EE2C}"/>
    <cellStyle name="Normal 39 4 2 2 3" xfId="33343" xr:uid="{2F30E528-D166-468E-B28F-76725B0F3CE1}"/>
    <cellStyle name="Normal 39 4 2 2 4" xfId="38827" xr:uid="{7C03AEE3-EC79-460A-BA0D-E1EF52EC3BE7}"/>
    <cellStyle name="Normal 39 4 2 3" xfId="25120" xr:uid="{677FB821-9C4C-4249-88AB-FCED7836B74F}"/>
    <cellStyle name="Normal 39 4 2 4" xfId="30614" xr:uid="{291939BC-61B6-4230-B496-7CB6FE195F79}"/>
    <cellStyle name="Normal 39 4 2 5" xfId="36098" xr:uid="{6177B28B-3A16-4F24-AB25-4B45E26534BD}"/>
    <cellStyle name="Normal 39 4 3" xfId="11951" xr:uid="{6D585B46-6D7F-4DA4-B906-5B8FE5DBE295}"/>
    <cellStyle name="Normal 39 4 4" xfId="17187" xr:uid="{233DE492-7680-42A5-AD37-06375FDF324E}"/>
    <cellStyle name="Normal 39 4 5" xfId="19411" xr:uid="{8F130E2F-2BCA-4A41-8753-2FF6951A6BD4}"/>
    <cellStyle name="Normal 39 4 6" xfId="9698" xr:uid="{888C0AF8-0DA3-482B-B96A-CB241A51C465}"/>
    <cellStyle name="Normal 39 4 6 2" xfId="21019" xr:uid="{0A03148E-285C-4AC9-9B9F-DDC634319BEB}"/>
    <cellStyle name="Normal 39 4 6 2 2" xfId="26575" xr:uid="{CBB9E2FC-9F26-4886-A881-24B8E911B274}"/>
    <cellStyle name="Normal 39 4 6 2 3" xfId="32069" xr:uid="{21925BDA-A242-4DE0-A6BF-6F5AF156280A}"/>
    <cellStyle name="Normal 39 4 6 2 4" xfId="37553" xr:uid="{27DFD670-B388-4DB5-B8B4-3C75055E2840}"/>
    <cellStyle name="Normal 39 4 6 3" xfId="23846" xr:uid="{34E2CB0B-45E3-49DF-AFDC-953BE697C69B}"/>
    <cellStyle name="Normal 39 4 6 4" xfId="29340" xr:uid="{C8EBA11F-7385-4A98-9AE8-D3727778E6EF}"/>
    <cellStyle name="Normal 39 4 6 5" xfId="34824" xr:uid="{23F9EAFD-A337-447D-B037-2E4E6C9C7BA8}"/>
    <cellStyle name="Normal 39 5" xfId="6599" xr:uid="{6E0E313F-22CD-4FE1-9E51-632C5FB971AB}"/>
    <cellStyle name="Normal 39 5 2" xfId="15007" xr:uid="{07F87026-EB63-4E90-AD75-532BC382CF68}"/>
    <cellStyle name="Normal 39 5 2 2" xfId="22294" xr:uid="{A5B64650-E658-46DD-A2A0-D4E3EBA4B3A9}"/>
    <cellStyle name="Normal 39 5 2 2 2" xfId="27850" xr:uid="{18249909-3F4D-4862-A71C-0F87B4856FA8}"/>
    <cellStyle name="Normal 39 5 2 2 3" xfId="33344" xr:uid="{D2040DF6-4BFD-4F3E-B271-F09A35D26E5F}"/>
    <cellStyle name="Normal 39 5 2 2 4" xfId="38828" xr:uid="{17EE422E-EBA9-45A4-9B6B-666F145B33F5}"/>
    <cellStyle name="Normal 39 5 2 3" xfId="25121" xr:uid="{0E52F89D-C964-4297-BA22-4902C775B1E0}"/>
    <cellStyle name="Normal 39 5 2 4" xfId="30615" xr:uid="{537FA74C-DD9C-42A0-B719-CABB37397058}"/>
    <cellStyle name="Normal 39 5 2 5" xfId="36099" xr:uid="{32BEC2BD-ACFC-480D-B1F4-9E91DBDF6028}"/>
    <cellStyle name="Normal 39 5 3" xfId="11952" xr:uid="{A9F247FA-7A65-45BF-BF78-CE824D1BE1A2}"/>
    <cellStyle name="Normal 39 5 4" xfId="17188" xr:uid="{E8831B1E-7802-4E04-804F-46D16E1C6D08}"/>
    <cellStyle name="Normal 39 5 5" xfId="19412" xr:uid="{FA60FF73-E4DA-4158-8706-2C94DDCC8B1B}"/>
    <cellStyle name="Normal 39 5 6" xfId="9699" xr:uid="{BF70EC55-5C7E-4C23-8E1C-5E3CBA0A9032}"/>
    <cellStyle name="Normal 39 5 6 2" xfId="21020" xr:uid="{A5893852-A664-4B99-9C73-F8E2D6644DC7}"/>
    <cellStyle name="Normal 39 5 6 2 2" xfId="26576" xr:uid="{E97D0D3B-858E-43AB-9E6C-5C4B6403AA3C}"/>
    <cellStyle name="Normal 39 5 6 2 3" xfId="32070" xr:uid="{45E68EBB-8947-4B5A-82FA-021CA32B932F}"/>
    <cellStyle name="Normal 39 5 6 2 4" xfId="37554" xr:uid="{7D5527D1-4A43-4AE7-9DEB-F3AC8D8DB309}"/>
    <cellStyle name="Normal 39 5 6 3" xfId="23847" xr:uid="{C0D53923-1719-4ED7-874A-7F34BB39163B}"/>
    <cellStyle name="Normal 39 5 6 4" xfId="29341" xr:uid="{F7CC67B0-72D6-4E4F-91EF-C9855EB4F7B7}"/>
    <cellStyle name="Normal 39 5 6 5" xfId="34825" xr:uid="{D25AB5DA-6D47-4B6E-AB05-5A8429941882}"/>
    <cellStyle name="Normal 39 6" xfId="6600" xr:uid="{C1EBA3A4-3B02-4B14-A5DB-C3B35576D00A}"/>
    <cellStyle name="Normal 39 6 2" xfId="15008" xr:uid="{330CCAB1-17DC-4EAC-B0C9-931146331AC5}"/>
    <cellStyle name="Normal 39 6 2 2" xfId="22295" xr:uid="{841865CA-B516-445B-8650-9AED7EE56FE9}"/>
    <cellStyle name="Normal 39 6 2 2 2" xfId="27851" xr:uid="{60B3BD8D-A5D7-4BEF-82FD-4FC04DA14B6F}"/>
    <cellStyle name="Normal 39 6 2 2 3" xfId="33345" xr:uid="{0FDF62C4-6983-4ABD-8190-10AA936A1134}"/>
    <cellStyle name="Normal 39 6 2 2 4" xfId="38829" xr:uid="{98EC3255-7B4E-467D-8CD3-7E18BF14A89E}"/>
    <cellStyle name="Normal 39 6 2 3" xfId="25122" xr:uid="{30597697-1AFF-49A4-A77E-CC87D1A35ED5}"/>
    <cellStyle name="Normal 39 6 2 4" xfId="30616" xr:uid="{976AFA6B-5355-4048-9E77-6FB7612B9029}"/>
    <cellStyle name="Normal 39 6 2 5" xfId="36100" xr:uid="{B960AC2C-E6DA-4633-9004-8A46F1F84F82}"/>
    <cellStyle name="Normal 39 6 3" xfId="11953" xr:uid="{E41275AA-668D-4EF8-A6AF-99CAE7C9C84F}"/>
    <cellStyle name="Normal 39 6 4" xfId="17189" xr:uid="{4F181E46-921C-4E00-80CD-2908CDCD37F0}"/>
    <cellStyle name="Normal 39 6 5" xfId="19413" xr:uid="{C15B69B5-6707-4BB8-9E82-F76A3FD658EA}"/>
    <cellStyle name="Normal 39 6 6" xfId="9700" xr:uid="{8BD716EA-05EA-4550-BE2D-BE1EEBDF0B0F}"/>
    <cellStyle name="Normal 39 6 6 2" xfId="21021" xr:uid="{5A126357-F96D-47AD-83B0-620760E3C261}"/>
    <cellStyle name="Normal 39 6 6 2 2" xfId="26577" xr:uid="{2E7B2B22-B027-4246-A8FA-9F06C663F2E9}"/>
    <cellStyle name="Normal 39 6 6 2 3" xfId="32071" xr:uid="{7DB67ED2-2A00-49FB-9363-8BF30344F3F8}"/>
    <cellStyle name="Normal 39 6 6 2 4" xfId="37555" xr:uid="{3AF37BF9-61DA-4A88-9AEA-D5E07F9B8782}"/>
    <cellStyle name="Normal 39 6 6 3" xfId="23848" xr:uid="{8018340F-A64D-4181-87BB-565C8EB57008}"/>
    <cellStyle name="Normal 39 6 6 4" xfId="29342" xr:uid="{FDC3E128-E446-4C19-8440-5AC3606BDD4D}"/>
    <cellStyle name="Normal 39 6 6 5" xfId="34826" xr:uid="{FFE25F9E-DE9E-4D89-AD35-2262AE98DA63}"/>
    <cellStyle name="Normal 39 7" xfId="6601" xr:uid="{49EC3922-286D-4B33-9402-F91808CF4B7A}"/>
    <cellStyle name="Normal 39 7 2" xfId="15009" xr:uid="{898E9919-BC84-4D59-A010-CD93F5C73F65}"/>
    <cellStyle name="Normal 39 7 2 2" xfId="22296" xr:uid="{939463A7-EB9C-459D-A93D-01B817805A76}"/>
    <cellStyle name="Normal 39 7 2 2 2" xfId="27852" xr:uid="{79E8E5A3-84F9-4D13-9E72-004452732D59}"/>
    <cellStyle name="Normal 39 7 2 2 3" xfId="33346" xr:uid="{236044E3-64DF-475F-96AD-3305CC6F0A6E}"/>
    <cellStyle name="Normal 39 7 2 2 4" xfId="38830" xr:uid="{397DA987-03A8-4D49-B6C7-23E1A5BC6B8C}"/>
    <cellStyle name="Normal 39 7 2 3" xfId="25123" xr:uid="{33183E1C-BEE3-4D2A-921C-416781B8093F}"/>
    <cellStyle name="Normal 39 7 2 4" xfId="30617" xr:uid="{D9E4560A-24CD-4D92-A61D-C2395D6F7104}"/>
    <cellStyle name="Normal 39 7 2 5" xfId="36101" xr:uid="{8C4A9B5B-5C86-4846-9683-C2069DF1AFC5}"/>
    <cellStyle name="Normal 39 7 3" xfId="11954" xr:uid="{D98F715F-41D5-44DF-AF41-0DFF9F769948}"/>
    <cellStyle name="Normal 39 7 4" xfId="17190" xr:uid="{0B3CBC17-72EA-4F73-94AD-E64ABFE35A24}"/>
    <cellStyle name="Normal 39 7 5" xfId="19414" xr:uid="{63DFFEA8-0B07-4CBD-90DE-233A613D8151}"/>
    <cellStyle name="Normal 39 7 6" xfId="9701" xr:uid="{36578489-1035-4060-ADFD-B49AC19F4C0A}"/>
    <cellStyle name="Normal 39 7 6 2" xfId="21022" xr:uid="{8E153C30-FFF6-4CFD-92ED-D875ACBBAB67}"/>
    <cellStyle name="Normal 39 7 6 2 2" xfId="26578" xr:uid="{ECFBF2B5-85EC-4DDD-818B-DB5CE18880A4}"/>
    <cellStyle name="Normal 39 7 6 2 3" xfId="32072" xr:uid="{A3EE4CB7-282D-4245-9026-3EFBA637A0B6}"/>
    <cellStyle name="Normal 39 7 6 2 4" xfId="37556" xr:uid="{DA9B36F1-FB30-418F-9588-853EF9C7400F}"/>
    <cellStyle name="Normal 39 7 6 3" xfId="23849" xr:uid="{8A6F8FB2-E85D-44E6-BF06-33B549F0C27F}"/>
    <cellStyle name="Normal 39 7 6 4" xfId="29343" xr:uid="{059E6BD1-4DFD-44DB-805A-D54E0414C1C5}"/>
    <cellStyle name="Normal 39 7 6 5" xfId="34827" xr:uid="{6244F970-41FD-4604-8735-6993E7018399}"/>
    <cellStyle name="Normal 39 8" xfId="6602" xr:uid="{55088021-AFB3-4D13-8661-BAD84B413FAD}"/>
    <cellStyle name="Normal 39 8 2" xfId="15010" xr:uid="{BB4173E0-7329-4B22-BCB7-3F80F257DF9A}"/>
    <cellStyle name="Normal 39 8 2 2" xfId="22297" xr:uid="{71A6986E-4B9B-4A8A-985F-E0E98CA849C5}"/>
    <cellStyle name="Normal 39 8 2 2 2" xfId="27853" xr:uid="{5A10E96D-5F8A-481A-9046-8883D491E4C3}"/>
    <cellStyle name="Normal 39 8 2 2 3" xfId="33347" xr:uid="{AF2B3790-D5B4-4C2F-94E5-646CBCB161EC}"/>
    <cellStyle name="Normal 39 8 2 2 4" xfId="38831" xr:uid="{94ABED79-C136-460A-B81F-C55808956A46}"/>
    <cellStyle name="Normal 39 8 2 3" xfId="25124" xr:uid="{CBF8B246-90F7-4ACE-929C-7700A3BBE4CE}"/>
    <cellStyle name="Normal 39 8 2 4" xfId="30618" xr:uid="{E8BFDF2E-3F35-4B49-9DA3-0FF36E0FBF14}"/>
    <cellStyle name="Normal 39 8 2 5" xfId="36102" xr:uid="{6DAC3489-4D07-4B27-8E9F-EF580199DCD5}"/>
    <cellStyle name="Normal 39 8 3" xfId="11955" xr:uid="{AA44A988-D1C0-45D1-B998-CD15C8BFF6C5}"/>
    <cellStyle name="Normal 39 8 4" xfId="17191" xr:uid="{C86C305C-F093-4A66-9172-E99FA0E355CE}"/>
    <cellStyle name="Normal 39 8 5" xfId="19415" xr:uid="{DDF6F4E1-A772-4B92-8BFA-B45E42D13B6D}"/>
    <cellStyle name="Normal 39 8 6" xfId="9702" xr:uid="{F571BC71-AD00-4868-91B9-6BA933C4E555}"/>
    <cellStyle name="Normal 39 8 6 2" xfId="21023" xr:uid="{E5309CD4-AD14-4BB8-83A9-489B9D4CFB6A}"/>
    <cellStyle name="Normal 39 8 6 2 2" xfId="26579" xr:uid="{0AE0A9DC-910E-43ED-83C6-8E418EA16177}"/>
    <cellStyle name="Normal 39 8 6 2 3" xfId="32073" xr:uid="{84CEA3C1-0B83-4DD3-BB76-A6937B5A2BF9}"/>
    <cellStyle name="Normal 39 8 6 2 4" xfId="37557" xr:uid="{A7BF4F7A-C8C5-4B47-989A-BCEE6694C7D5}"/>
    <cellStyle name="Normal 39 8 6 3" xfId="23850" xr:uid="{B3EB9635-65D3-474D-8DCA-CF098F579E54}"/>
    <cellStyle name="Normal 39 8 6 4" xfId="29344" xr:uid="{7044E929-1963-4E88-AF0D-FFAAC55A39DF}"/>
    <cellStyle name="Normal 39 8 6 5" xfId="34828" xr:uid="{3A84B570-9CEF-473E-A56E-4154F0ED6FA9}"/>
    <cellStyle name="Normal 39 9" xfId="6603" xr:uid="{B7BB094D-D054-4CC5-903A-403CFB7A74CA}"/>
    <cellStyle name="Normal 39 9 2" xfId="15011" xr:uid="{690701E0-2CC6-450E-A449-6306EDD13DEF}"/>
    <cellStyle name="Normal 39 9 2 2" xfId="22298" xr:uid="{D739D2CB-1EC5-429D-831B-96C03E66ED7C}"/>
    <cellStyle name="Normal 39 9 2 2 2" xfId="27854" xr:uid="{27DA560F-54FB-4B9C-9215-12DA46A83B43}"/>
    <cellStyle name="Normal 39 9 2 2 3" xfId="33348" xr:uid="{B7089AE6-0CD4-40DA-ADFE-0AE1073929E5}"/>
    <cellStyle name="Normal 39 9 2 2 4" xfId="38832" xr:uid="{8C921220-3BEE-471F-8D27-AD187826FE6D}"/>
    <cellStyle name="Normal 39 9 2 3" xfId="25125" xr:uid="{7E1D0CF1-83B8-428A-808E-18D974B590A7}"/>
    <cellStyle name="Normal 39 9 2 4" xfId="30619" xr:uid="{B431D0D1-B5D8-4D97-AD73-9D7F953FAD87}"/>
    <cellStyle name="Normal 39 9 2 5" xfId="36103" xr:uid="{BF11356A-197B-4A74-AD57-AC2BEACF0C59}"/>
    <cellStyle name="Normal 39 9 3" xfId="11956" xr:uid="{CD8693B8-FB76-4B10-99E0-B0320BB62FD3}"/>
    <cellStyle name="Normal 39 9 4" xfId="17192" xr:uid="{254828FF-8447-405A-906D-23A0D2FCBA12}"/>
    <cellStyle name="Normal 39 9 5" xfId="19416" xr:uid="{2E6FD50C-F525-4E78-8F07-B3EE755711B0}"/>
    <cellStyle name="Normal 39 9 6" xfId="9703" xr:uid="{9BD1BEBA-AB29-4942-BF96-BE0B0F0875F3}"/>
    <cellStyle name="Normal 39 9 6 2" xfId="21024" xr:uid="{844CB7BC-5F08-45B7-ABD5-0475861CFEA4}"/>
    <cellStyle name="Normal 39 9 6 2 2" xfId="26580" xr:uid="{08D6B528-DEDF-44C9-84FC-ABDABF501640}"/>
    <cellStyle name="Normal 39 9 6 2 3" xfId="32074" xr:uid="{C030DB33-DEA5-43D8-81F7-5D27BE0CD672}"/>
    <cellStyle name="Normal 39 9 6 2 4" xfId="37558" xr:uid="{88F3A825-D421-404F-B562-C82BA4ACF751}"/>
    <cellStyle name="Normal 39 9 6 3" xfId="23851" xr:uid="{FA46D8FB-F017-4BBD-8B13-BB096067C479}"/>
    <cellStyle name="Normal 39 9 6 4" xfId="29345" xr:uid="{EC26632D-1E25-4A91-A6F9-CA322CE56189}"/>
    <cellStyle name="Normal 39 9 6 5" xfId="34829" xr:uid="{50389189-3C33-4A71-B96A-A5A898626870}"/>
    <cellStyle name="Normal 390" xfId="39854" xr:uid="{4F24A877-F1BD-4C40-9A22-C9B976FC1D40}"/>
    <cellStyle name="Normal 391" xfId="39855" xr:uid="{DB997A19-14FA-405C-B738-59942EEFF102}"/>
    <cellStyle name="Normal 392" xfId="39856" xr:uid="{52544C0A-CB47-4AF2-8BBE-4747BBDD53E9}"/>
    <cellStyle name="Normal 393" xfId="39857" xr:uid="{D579D29E-017E-4C37-8FF2-D3C7EBF31747}"/>
    <cellStyle name="Normal 394" xfId="39858" xr:uid="{10EEF8B5-947F-44CA-8AA6-5AF0F60F9D4A}"/>
    <cellStyle name="Normal 395" xfId="39859" xr:uid="{45C8ACAC-3E1A-47E0-8067-39AD0DEA7AFC}"/>
    <cellStyle name="Normal 396" xfId="39860" xr:uid="{48C9EE9A-50A4-4DF8-98F7-68BCF0F088A8}"/>
    <cellStyle name="Normal 397" xfId="39861" xr:uid="{8D4D242C-89AF-4281-AF77-F83CB0423E93}"/>
    <cellStyle name="Normal 398" xfId="39862" xr:uid="{41830EA2-4231-4EC1-8FA7-71B3BB8E8C0D}"/>
    <cellStyle name="Normal 399" xfId="39863" xr:uid="{FFC04A9E-3F07-4310-9393-A304F53AAB9D}"/>
    <cellStyle name="Normal 4" xfId="257" xr:uid="{1B17CA91-AD90-424B-BBAF-77A8C9436C74}"/>
    <cellStyle name="Normal 4 10" xfId="6605" xr:uid="{171F6737-DF70-4312-A63B-C03BD96505D7}"/>
    <cellStyle name="Normal 4 10 2" xfId="15013" xr:uid="{32908CFE-D034-4379-809E-2DE5142AC6B8}"/>
    <cellStyle name="Normal 4 10 2 2" xfId="22300" xr:uid="{3AAD0B0F-DF7E-46D6-A083-FFBECA584D4F}"/>
    <cellStyle name="Normal 4 10 2 2 2" xfId="27856" xr:uid="{5569E27D-AD06-41A3-9AEE-FF84DD63B29B}"/>
    <cellStyle name="Normal 4 10 2 2 3" xfId="33350" xr:uid="{CAF6201C-156D-4DCD-9D58-EE02EF2933F8}"/>
    <cellStyle name="Normal 4 10 2 2 4" xfId="38834" xr:uid="{4E637838-F829-4BDA-9228-D89334156803}"/>
    <cellStyle name="Normal 4 10 2 3" xfId="25127" xr:uid="{B32997DF-F0B7-4510-95A6-48461DA600B8}"/>
    <cellStyle name="Normal 4 10 2 4" xfId="30621" xr:uid="{29708B60-E9C1-4D85-BAC0-497339C24697}"/>
    <cellStyle name="Normal 4 10 2 5" xfId="36105" xr:uid="{9DF4F00F-B808-40F3-8EEE-9F5EB1853046}"/>
    <cellStyle name="Normal 4 10 3" xfId="11958" xr:uid="{371C1B60-4C07-43B1-83AB-A9CA1A52C2CC}"/>
    <cellStyle name="Normal 4 10 4" xfId="17194" xr:uid="{665BE5BA-F3F7-416D-9FBD-7B805A8A3DE8}"/>
    <cellStyle name="Normal 4 10 5" xfId="19418" xr:uid="{566E4A1C-A7AE-4B64-ACB5-4D2FCCDAF769}"/>
    <cellStyle name="Normal 4 10 6" xfId="9704" xr:uid="{8BC226D6-1FA5-4803-B7C5-18DBC2ABF858}"/>
    <cellStyle name="Normal 4 10 6 2" xfId="21025" xr:uid="{2E5228FC-1B10-4FCA-9532-386A59F153C4}"/>
    <cellStyle name="Normal 4 10 6 2 2" xfId="26581" xr:uid="{0DF9EEEE-920D-4E9A-89F0-8D59BD218860}"/>
    <cellStyle name="Normal 4 10 6 2 3" xfId="32075" xr:uid="{A2A9A16C-CAC2-4669-BB3B-AF9B2134B070}"/>
    <cellStyle name="Normal 4 10 6 2 4" xfId="37559" xr:uid="{2557F4E6-0E6D-4092-973B-85D97E3E0ECC}"/>
    <cellStyle name="Normal 4 10 6 3" xfId="23852" xr:uid="{50D67F27-BE87-4482-AF78-866D297E7FE8}"/>
    <cellStyle name="Normal 4 10 6 4" xfId="29346" xr:uid="{3DB2EFA9-89A9-40D4-A8F8-DE45E28190B8}"/>
    <cellStyle name="Normal 4 10 6 5" xfId="34830" xr:uid="{76490970-CE1E-4A59-AA8C-7EFA0986A5BE}"/>
    <cellStyle name="Normal 4 11" xfId="6606" xr:uid="{A5379176-8C86-4C4B-AFD7-C847A3B4A1C0}"/>
    <cellStyle name="Normal 4 11 2" xfId="15014" xr:uid="{A1587F93-94FD-4BAA-A619-6C65C453FF15}"/>
    <cellStyle name="Normal 4 11 2 2" xfId="22301" xr:uid="{0EAA1A2E-41F8-4AB5-B3E7-B97477C04D42}"/>
    <cellStyle name="Normal 4 11 2 2 2" xfId="27857" xr:uid="{13110550-5B26-49A5-AE59-E64CE2A27D13}"/>
    <cellStyle name="Normal 4 11 2 2 3" xfId="33351" xr:uid="{C02DAF5A-3474-4B21-ACA9-BD2396CEF885}"/>
    <cellStyle name="Normal 4 11 2 2 4" xfId="38835" xr:uid="{9C1953DF-D548-4CCC-8880-148CB937E3C9}"/>
    <cellStyle name="Normal 4 11 2 3" xfId="25128" xr:uid="{1A1DB936-C519-4E1A-BF8F-9ABD2F525AB0}"/>
    <cellStyle name="Normal 4 11 2 4" xfId="30622" xr:uid="{1E72139A-BA88-4FA9-983B-78B24B017289}"/>
    <cellStyle name="Normal 4 11 2 5" xfId="36106" xr:uid="{C2773ADF-2957-427B-868F-2A1BA123DA36}"/>
    <cellStyle name="Normal 4 11 3" xfId="11959" xr:uid="{BF71AB09-8F53-409C-8F0D-0EEC952E282A}"/>
    <cellStyle name="Normal 4 11 4" xfId="17195" xr:uid="{85BDC15C-5A2D-48C1-A5E7-D2A41ED590B0}"/>
    <cellStyle name="Normal 4 11 5" xfId="19419" xr:uid="{A3AB6561-F2D8-434F-8159-4C37A9A72C7F}"/>
    <cellStyle name="Normal 4 11 6" xfId="9705" xr:uid="{1E0EBB27-176A-43D2-9ED1-4E6101A2D358}"/>
    <cellStyle name="Normal 4 11 6 2" xfId="21026" xr:uid="{037320EA-04DD-4A25-B9DB-5B849250899A}"/>
    <cellStyle name="Normal 4 11 6 2 2" xfId="26582" xr:uid="{FF82D858-D77A-41D7-808F-6C8CB2B5A4EA}"/>
    <cellStyle name="Normal 4 11 6 2 3" xfId="32076" xr:uid="{B081F751-26EF-46D3-A8EF-ADBB03DBC1DB}"/>
    <cellStyle name="Normal 4 11 6 2 4" xfId="37560" xr:uid="{0840D5A3-E9CB-4581-BB06-EB33C7376B81}"/>
    <cellStyle name="Normal 4 11 6 3" xfId="23853" xr:uid="{EA46CD4D-850D-496E-AB7B-56B0C747AF9B}"/>
    <cellStyle name="Normal 4 11 6 4" xfId="29347" xr:uid="{9A418504-DBEE-4063-9734-5182B9BE975E}"/>
    <cellStyle name="Normal 4 11 6 5" xfId="34831" xr:uid="{FE24E8B2-11DF-4CCF-96DE-F66A356B9759}"/>
    <cellStyle name="Normal 4 12" xfId="6607" xr:uid="{512C3421-C127-4A79-B5C8-4573423222CE}"/>
    <cellStyle name="Normal 4 12 2" xfId="15015" xr:uid="{C47E9527-B939-435B-BD30-6D28CC36CE8F}"/>
    <cellStyle name="Normal 4 12 2 2" xfId="22302" xr:uid="{7534E395-2315-4997-BD2C-4CBF78CA3142}"/>
    <cellStyle name="Normal 4 12 2 2 2" xfId="27858" xr:uid="{2AF1922B-6748-40A7-947C-723CFB311900}"/>
    <cellStyle name="Normal 4 12 2 2 3" xfId="33352" xr:uid="{39BA3464-C686-4271-946A-2EB1DC69902F}"/>
    <cellStyle name="Normal 4 12 2 2 4" xfId="38836" xr:uid="{0F678D2C-D3DE-40B9-9E31-58953AB967A3}"/>
    <cellStyle name="Normal 4 12 2 3" xfId="25129" xr:uid="{75EAF190-6CC7-45A4-BFD8-5DBC1AD77EA7}"/>
    <cellStyle name="Normal 4 12 2 4" xfId="30623" xr:uid="{634B5BA3-47CC-42A2-BF4C-E0F420F87918}"/>
    <cellStyle name="Normal 4 12 2 5" xfId="36107" xr:uid="{2C33F29B-3747-4C58-8E76-AE52AB166E85}"/>
    <cellStyle name="Normal 4 12 3" xfId="11960" xr:uid="{D09A6205-4BCA-4811-861A-CFA374F9E3A1}"/>
    <cellStyle name="Normal 4 12 4" xfId="17196" xr:uid="{1F696224-82AE-4D15-95F9-D1D416EE08C0}"/>
    <cellStyle name="Normal 4 12 5" xfId="19420" xr:uid="{C081C620-38B0-4EB5-BB78-F4879407DCC1}"/>
    <cellStyle name="Normal 4 12 6" xfId="9706" xr:uid="{858CE395-D74B-49FB-A667-326FF513D48C}"/>
    <cellStyle name="Normal 4 12 6 2" xfId="21027" xr:uid="{A06A58EA-1EF9-48ED-A977-8B123BAAF1BA}"/>
    <cellStyle name="Normal 4 12 6 2 2" xfId="26583" xr:uid="{E79C86AD-A4C1-4CB1-BA84-EAC05E30F1BC}"/>
    <cellStyle name="Normal 4 12 6 2 3" xfId="32077" xr:uid="{314BB5F7-C7E6-4B92-B5C5-5EA7558355AA}"/>
    <cellStyle name="Normal 4 12 6 2 4" xfId="37561" xr:uid="{4FADCB4F-3A3A-436C-9125-0A9F92E64431}"/>
    <cellStyle name="Normal 4 12 6 3" xfId="23854" xr:uid="{B245D2A1-FE22-482B-8C06-604E9063FFFA}"/>
    <cellStyle name="Normal 4 12 6 4" xfId="29348" xr:uid="{D72B45EF-9C06-4DF5-B737-13F02A79BD4F}"/>
    <cellStyle name="Normal 4 12 6 5" xfId="34832" xr:uid="{77B67DA6-D96A-4D9B-B94C-F2E05DA61CC3}"/>
    <cellStyle name="Normal 4 13" xfId="6608" xr:uid="{7102E47A-260B-4793-975E-28BAD415E2BE}"/>
    <cellStyle name="Normal 4 13 2" xfId="15016" xr:uid="{51B35E55-16E7-4226-8E2A-09D3AAACE881}"/>
    <cellStyle name="Normal 4 13 2 2" xfId="22303" xr:uid="{76464D4E-5771-43CC-B242-819D39FD43A3}"/>
    <cellStyle name="Normal 4 13 2 2 2" xfId="27859" xr:uid="{72CDD258-8BAD-47FC-9B43-39DA08B3FBEF}"/>
    <cellStyle name="Normal 4 13 2 2 3" xfId="33353" xr:uid="{6A736B44-8D21-4570-B583-CDC766BFDBFC}"/>
    <cellStyle name="Normal 4 13 2 2 4" xfId="38837" xr:uid="{440DCD4A-7FA4-47A3-B205-8ACA3D9EC097}"/>
    <cellStyle name="Normal 4 13 2 3" xfId="25130" xr:uid="{BA77BA2E-DC3C-4F9C-A11C-25633E97ACAC}"/>
    <cellStyle name="Normal 4 13 2 4" xfId="30624" xr:uid="{81CB70C9-EFE2-4FB2-A420-2DA7D2EED14B}"/>
    <cellStyle name="Normal 4 13 2 5" xfId="36108" xr:uid="{6A63EBA0-2E06-40FE-BEB9-A72CF4E1C5BC}"/>
    <cellStyle name="Normal 4 13 3" xfId="11961" xr:uid="{5E982ADF-B252-4D9C-93CA-EFAA0D9F13F6}"/>
    <cellStyle name="Normal 4 13 4" xfId="17197" xr:uid="{19E7B52A-E1A1-4D4E-A12F-48C16400520A}"/>
    <cellStyle name="Normal 4 13 5" xfId="19421" xr:uid="{276298BC-BF00-4BEB-BD3F-92C56EE0E335}"/>
    <cellStyle name="Normal 4 13 6" xfId="9707" xr:uid="{47FAA888-D8CB-4E77-A432-1D6AF2F2EFB5}"/>
    <cellStyle name="Normal 4 13 6 2" xfId="21028" xr:uid="{AE9E6E19-4E44-4562-A13C-2247D19B2C7D}"/>
    <cellStyle name="Normal 4 13 6 2 2" xfId="26584" xr:uid="{076B70DD-4801-4F1F-8685-88F739479D9B}"/>
    <cellStyle name="Normal 4 13 6 2 3" xfId="32078" xr:uid="{2A2E473C-6355-4AC5-B5F5-308F4C0AFA9E}"/>
    <cellStyle name="Normal 4 13 6 2 4" xfId="37562" xr:uid="{2D5C7A12-2191-41BA-BFC8-7F06693A8C07}"/>
    <cellStyle name="Normal 4 13 6 3" xfId="23855" xr:uid="{CFF80EC1-0B3F-4B5D-AB20-9576B2923597}"/>
    <cellStyle name="Normal 4 13 6 4" xfId="29349" xr:uid="{B2C187F5-C6DA-4788-A647-D6E43B30AAF0}"/>
    <cellStyle name="Normal 4 13 6 5" xfId="34833" xr:uid="{FBFB23B6-0C45-49F5-ACCC-B3A611DAF494}"/>
    <cellStyle name="Normal 4 14" xfId="6609" xr:uid="{B0813EE8-F970-4AD9-B317-FD7FB69F6EA7}"/>
    <cellStyle name="Normal 4 14 2" xfId="15017" xr:uid="{148D6856-0C48-4789-8DEC-32AE4D8E8AD8}"/>
    <cellStyle name="Normal 4 14 2 2" xfId="22304" xr:uid="{691D744F-19E5-459B-86F1-D83D039E3C29}"/>
    <cellStyle name="Normal 4 14 2 2 2" xfId="27860" xr:uid="{83B0ACF4-2000-49E6-8E37-40E88945E7EE}"/>
    <cellStyle name="Normal 4 14 2 2 3" xfId="33354" xr:uid="{72AB9C71-52D5-4D1F-89DA-A6ECFF7293A9}"/>
    <cellStyle name="Normal 4 14 2 2 4" xfId="38838" xr:uid="{3B424C80-9EF4-424E-B090-6E0D57829CBA}"/>
    <cellStyle name="Normal 4 14 2 3" xfId="25131" xr:uid="{D8BC6C5B-8C59-414A-822B-5AB0871EE101}"/>
    <cellStyle name="Normal 4 14 2 4" xfId="30625" xr:uid="{8594EE47-1510-4304-9F18-49B3C9E2A4B4}"/>
    <cellStyle name="Normal 4 14 2 5" xfId="36109" xr:uid="{1468722D-C77F-45ED-AE26-4C89D28A7AA8}"/>
    <cellStyle name="Normal 4 14 3" xfId="11962" xr:uid="{CD30F8F6-7192-4C8C-8319-CF07266915DE}"/>
    <cellStyle name="Normal 4 14 4" xfId="17198" xr:uid="{99917B32-939D-4DD1-8998-A9149FC4A376}"/>
    <cellStyle name="Normal 4 14 5" xfId="19422" xr:uid="{62DC1194-6704-42DE-A14F-31BE7CFE0F8D}"/>
    <cellStyle name="Normal 4 14 6" xfId="9708" xr:uid="{38D58577-D061-4470-B130-9E7A3E86179E}"/>
    <cellStyle name="Normal 4 14 6 2" xfId="21029" xr:uid="{DC79C8B1-1B8E-4410-8CD7-A9C3FB0D73F7}"/>
    <cellStyle name="Normal 4 14 6 2 2" xfId="26585" xr:uid="{AC7F154B-76A6-413F-8089-F3A861FFF0E9}"/>
    <cellStyle name="Normal 4 14 6 2 3" xfId="32079" xr:uid="{346955C4-E07B-4738-A19F-850D7CF093F8}"/>
    <cellStyle name="Normal 4 14 6 2 4" xfId="37563" xr:uid="{DA917EA0-E389-4C2C-8DDF-CFF734439799}"/>
    <cellStyle name="Normal 4 14 6 3" xfId="23856" xr:uid="{D46999DE-8C4C-4E26-BF67-DCB2A24D8539}"/>
    <cellStyle name="Normal 4 14 6 4" xfId="29350" xr:uid="{188F81BA-C118-4A27-80C6-39C90B1E4969}"/>
    <cellStyle name="Normal 4 14 6 5" xfId="34834" xr:uid="{087E6264-08AA-4BA5-B3B3-A4DF3EA17905}"/>
    <cellStyle name="Normal 4 15" xfId="6610" xr:uid="{30AABECF-1C23-45ED-8AAC-DF12EB39F7D5}"/>
    <cellStyle name="Normal 4 15 2" xfId="15018" xr:uid="{4D9E9271-2C64-46BB-BA36-0F5981E962CB}"/>
    <cellStyle name="Normal 4 15 2 2" xfId="22305" xr:uid="{C7CC5775-8158-4A7A-BB71-48BF8564BACD}"/>
    <cellStyle name="Normal 4 15 2 2 2" xfId="27861" xr:uid="{66BAD2D3-B294-453F-AA89-B7811690B4F0}"/>
    <cellStyle name="Normal 4 15 2 2 3" xfId="33355" xr:uid="{043E3DED-C5F3-47C6-9CD8-2EC838402018}"/>
    <cellStyle name="Normal 4 15 2 2 4" xfId="38839" xr:uid="{61941ABE-B6E6-4909-8E9F-3E2BFD2E01F5}"/>
    <cellStyle name="Normal 4 15 2 3" xfId="25132" xr:uid="{76E5F318-F69A-447B-896E-B44F3ECF6221}"/>
    <cellStyle name="Normal 4 15 2 4" xfId="30626" xr:uid="{6096824B-A335-48EA-A994-342D63769DD4}"/>
    <cellStyle name="Normal 4 15 2 5" xfId="36110" xr:uid="{0B01B649-27E3-4018-85BF-45992F408DD6}"/>
    <cellStyle name="Normal 4 15 3" xfId="11963" xr:uid="{6415C6BA-6943-4114-89A3-C0F8A19B3C5C}"/>
    <cellStyle name="Normal 4 15 4" xfId="17199" xr:uid="{81BF0C6D-8032-499E-B031-BA267EC62B1E}"/>
    <cellStyle name="Normal 4 15 5" xfId="19423" xr:uid="{617EEAD6-983B-4216-A057-EA157AA5309E}"/>
    <cellStyle name="Normal 4 15 6" xfId="9709" xr:uid="{61EC83EB-5DF9-4C60-902D-16C86B9B07D5}"/>
    <cellStyle name="Normal 4 15 6 2" xfId="21030" xr:uid="{85A378F9-A3A2-4291-A730-BAD7C22ACF47}"/>
    <cellStyle name="Normal 4 15 6 2 2" xfId="26586" xr:uid="{51C2D406-7A00-4982-A66F-9A007827647C}"/>
    <cellStyle name="Normal 4 15 6 2 3" xfId="32080" xr:uid="{611DB8DE-C6B0-4046-AB3C-0C8BFA142E1D}"/>
    <cellStyle name="Normal 4 15 6 2 4" xfId="37564" xr:uid="{F946D99C-BA12-4F75-B2AC-B1553F1B1B5D}"/>
    <cellStyle name="Normal 4 15 6 3" xfId="23857" xr:uid="{89BC764F-07A3-4C5B-99A8-DD90FD9F17C5}"/>
    <cellStyle name="Normal 4 15 6 4" xfId="29351" xr:uid="{8F8600ED-1719-4B28-BB9D-CC69F25EC9E8}"/>
    <cellStyle name="Normal 4 15 6 5" xfId="34835" xr:uid="{353E94AB-1169-453E-80BB-96E164DECE42}"/>
    <cellStyle name="Normal 4 16" xfId="6611" xr:uid="{D7BD44F8-2045-40AD-9FAA-972BB8AE69D6}"/>
    <cellStyle name="Normal 4 16 2" xfId="15019" xr:uid="{82AF18F3-5B08-4E0E-ADE4-6870AA10DE2C}"/>
    <cellStyle name="Normal 4 16 2 2" xfId="22306" xr:uid="{04ABA5AB-60BA-417D-BB13-E4D7693F84E9}"/>
    <cellStyle name="Normal 4 16 2 2 2" xfId="27862" xr:uid="{5780238E-8A17-49A4-9F19-ECF3A96C282A}"/>
    <cellStyle name="Normal 4 16 2 2 3" xfId="33356" xr:uid="{2F9ED6F5-818D-4555-9A10-36E8C2C8317D}"/>
    <cellStyle name="Normal 4 16 2 2 4" xfId="38840" xr:uid="{F86C3628-5CAD-4D99-8C35-53906A146AEE}"/>
    <cellStyle name="Normal 4 16 2 3" xfId="25133" xr:uid="{51DFBCC9-8258-40A7-953C-C2D662A41BC0}"/>
    <cellStyle name="Normal 4 16 2 4" xfId="30627" xr:uid="{10896DAF-4A1E-4379-8B72-7A2FC9D49F43}"/>
    <cellStyle name="Normal 4 16 2 5" xfId="36111" xr:uid="{F106EC1F-7C59-47B4-A09E-BE348F026090}"/>
    <cellStyle name="Normal 4 16 3" xfId="11964" xr:uid="{C310C3F1-8D44-47E2-813F-62634FBF9323}"/>
    <cellStyle name="Normal 4 16 4" xfId="17200" xr:uid="{C863BACD-0420-4479-AB00-572A621364AE}"/>
    <cellStyle name="Normal 4 16 5" xfId="19424" xr:uid="{822A500B-D6C1-4D3F-9CDD-2A6EA7E53C64}"/>
    <cellStyle name="Normal 4 16 6" xfId="9710" xr:uid="{7F796AA8-D9F9-41CE-9571-34700097F4DB}"/>
    <cellStyle name="Normal 4 16 6 2" xfId="21031" xr:uid="{F8667521-E923-491D-AAA8-60B8615B175E}"/>
    <cellStyle name="Normal 4 16 6 2 2" xfId="26587" xr:uid="{8DBF11E5-62E9-44BB-9469-688CCC401C18}"/>
    <cellStyle name="Normal 4 16 6 2 3" xfId="32081" xr:uid="{AFA05850-13B1-41D6-BDF0-2F651C1B231B}"/>
    <cellStyle name="Normal 4 16 6 2 4" xfId="37565" xr:uid="{C35C2246-B9F0-4890-8D75-A19DFA3EACDE}"/>
    <cellStyle name="Normal 4 16 6 3" xfId="23858" xr:uid="{4DFC141C-6142-4440-BA4E-9BC68F80D8D7}"/>
    <cellStyle name="Normal 4 16 6 4" xfId="29352" xr:uid="{670A0208-F31F-43BA-BAC6-FA94E1BD09E7}"/>
    <cellStyle name="Normal 4 16 6 5" xfId="34836" xr:uid="{070F4C77-6499-46F6-8C81-8E2DF40C5427}"/>
    <cellStyle name="Normal 4 17" xfId="6612" xr:uid="{C10AB9C1-DBB2-42EC-A465-AD492261812D}"/>
    <cellStyle name="Normal 4 17 2" xfId="15020" xr:uid="{C42A4AB3-DB93-4A5A-A738-75E193CE5997}"/>
    <cellStyle name="Normal 4 17 2 2" xfId="22307" xr:uid="{85E02236-41C0-4941-BE46-88DC90A105AA}"/>
    <cellStyle name="Normal 4 17 2 2 2" xfId="27863" xr:uid="{3B3AA367-04A5-45B0-86CA-4DF1912E7281}"/>
    <cellStyle name="Normal 4 17 2 2 3" xfId="33357" xr:uid="{6AC9DF84-A369-411D-9511-26A8AFDCA4B9}"/>
    <cellStyle name="Normal 4 17 2 2 4" xfId="38841" xr:uid="{9A951929-66C7-4A3B-8555-60E63A054E6C}"/>
    <cellStyle name="Normal 4 17 2 3" xfId="25134" xr:uid="{5FBCD2B9-549B-4CC7-9816-DE8690AF91D3}"/>
    <cellStyle name="Normal 4 17 2 4" xfId="30628" xr:uid="{35A1C94B-5F81-4628-9625-D45AAB4A9B12}"/>
    <cellStyle name="Normal 4 17 2 5" xfId="36112" xr:uid="{18D91416-097C-409D-BA78-49491E913E25}"/>
    <cellStyle name="Normal 4 17 3" xfId="11965" xr:uid="{2CE490C3-FF8F-436F-8CF2-46856A2AE514}"/>
    <cellStyle name="Normal 4 17 4" xfId="17201" xr:uid="{ECB7695D-B3D6-4D17-AFB4-F019E08F2FFC}"/>
    <cellStyle name="Normal 4 17 5" xfId="19425" xr:uid="{22CEBF66-D6B8-4267-9436-EAE576A17556}"/>
    <cellStyle name="Normal 4 17 6" xfId="9711" xr:uid="{53933F49-7E69-48BE-8DEE-C72785775764}"/>
    <cellStyle name="Normal 4 17 6 2" xfId="21032" xr:uid="{D69315F0-CDC0-4012-8D42-B5C0282EC699}"/>
    <cellStyle name="Normal 4 17 6 2 2" xfId="26588" xr:uid="{9085F93C-F0C6-417D-8E96-522FBB2516A6}"/>
    <cellStyle name="Normal 4 17 6 2 3" xfId="32082" xr:uid="{C7265D48-8902-4E36-A0EC-E5B02A4BC3EF}"/>
    <cellStyle name="Normal 4 17 6 2 4" xfId="37566" xr:uid="{15F2E022-8392-44D9-94B6-E77F5CB92361}"/>
    <cellStyle name="Normal 4 17 6 3" xfId="23859" xr:uid="{B72ED8E0-06AA-4067-9CC0-7F814F0718D6}"/>
    <cellStyle name="Normal 4 17 6 4" xfId="29353" xr:uid="{0989730B-B620-40B8-9724-718F6A8A0A3D}"/>
    <cellStyle name="Normal 4 17 6 5" xfId="34837" xr:uid="{363DED0E-3671-4984-9287-9D5F0BAA0AE0}"/>
    <cellStyle name="Normal 4 18" xfId="6613" xr:uid="{CCB063E1-7018-4EDC-B462-5C7052A754EB}"/>
    <cellStyle name="Normal 4 18 2" xfId="15021" xr:uid="{FC264AD9-A9AB-425B-8C04-1656F89A6CD1}"/>
    <cellStyle name="Normal 4 18 2 2" xfId="22308" xr:uid="{B92221B2-04A2-45E2-B4F6-797A04543FB8}"/>
    <cellStyle name="Normal 4 18 2 2 2" xfId="27864" xr:uid="{2C0B9A3A-173F-4036-9C64-FEF8336C4572}"/>
    <cellStyle name="Normal 4 18 2 2 3" xfId="33358" xr:uid="{E9F83C68-2100-4DA9-A622-FFADAA3267D1}"/>
    <cellStyle name="Normal 4 18 2 2 4" xfId="38842" xr:uid="{7BA1A9BE-EC2B-429B-8C44-35F8458B9E05}"/>
    <cellStyle name="Normal 4 18 2 3" xfId="25135" xr:uid="{28C18592-E731-4168-8FEB-DC5E6BD725E2}"/>
    <cellStyle name="Normal 4 18 2 4" xfId="30629" xr:uid="{F417E323-1839-4ED5-920C-303C55A8C298}"/>
    <cellStyle name="Normal 4 18 2 5" xfId="36113" xr:uid="{78417D4F-5C30-420F-A955-C1DBDF112AE8}"/>
    <cellStyle name="Normal 4 18 3" xfId="11966" xr:uid="{592419D7-D043-42C4-BD02-3D1A01022766}"/>
    <cellStyle name="Normal 4 18 4" xfId="17202" xr:uid="{AF36CF3F-75F2-4D14-817C-5CD9FCB5D6FC}"/>
    <cellStyle name="Normal 4 18 5" xfId="19426" xr:uid="{492B0464-7DC5-4F93-A92E-2BA535625FA0}"/>
    <cellStyle name="Normal 4 18 6" xfId="9712" xr:uid="{B57E424F-CEB8-47BA-8BBE-E9902108A0AD}"/>
    <cellStyle name="Normal 4 18 6 2" xfId="21033" xr:uid="{551F61D6-18DE-442C-A679-E5FF399CEBAD}"/>
    <cellStyle name="Normal 4 18 6 2 2" xfId="26589" xr:uid="{02A3757F-4D64-4543-B913-CBF3E7F13CE5}"/>
    <cellStyle name="Normal 4 18 6 2 3" xfId="32083" xr:uid="{BA050A58-A1E3-47CF-8337-1F3FE66B8A48}"/>
    <cellStyle name="Normal 4 18 6 2 4" xfId="37567" xr:uid="{0BCB0BD5-9F9A-4BF9-85B9-66A02BB74FE6}"/>
    <cellStyle name="Normal 4 18 6 3" xfId="23860" xr:uid="{F4415514-1F88-4637-94BF-1655663793D8}"/>
    <cellStyle name="Normal 4 18 6 4" xfId="29354" xr:uid="{90678811-3436-4ACF-9915-AFE9679491F8}"/>
    <cellStyle name="Normal 4 18 6 5" xfId="34838" xr:uid="{7B8358C0-CD62-4BF9-8FBD-D8542BAD7E38}"/>
    <cellStyle name="Normal 4 19" xfId="6614" xr:uid="{77988DB9-86F2-48E3-9006-BE558F4379BB}"/>
    <cellStyle name="Normal 4 19 2" xfId="15022" xr:uid="{2B76A186-62AB-4333-8D51-43457F4639D2}"/>
    <cellStyle name="Normal 4 19 2 2" xfId="22309" xr:uid="{62F05604-B21B-4F92-A255-3260BFE6D819}"/>
    <cellStyle name="Normal 4 19 2 2 2" xfId="27865" xr:uid="{63A5936F-0B80-42E5-A2C9-26DD0A29DF1D}"/>
    <cellStyle name="Normal 4 19 2 2 3" xfId="33359" xr:uid="{0BF916E0-7516-4EB5-A7C9-A22A231FE68E}"/>
    <cellStyle name="Normal 4 19 2 2 4" xfId="38843" xr:uid="{4A6638DC-A742-4F8C-944C-A4BB19386704}"/>
    <cellStyle name="Normal 4 19 2 3" xfId="25136" xr:uid="{39B5F9A0-0614-4C70-A3F7-263512475FEA}"/>
    <cellStyle name="Normal 4 19 2 4" xfId="30630" xr:uid="{28455012-6DA1-4228-95C8-A1C26372D450}"/>
    <cellStyle name="Normal 4 19 2 5" xfId="36114" xr:uid="{AD9DEAFB-C00A-44CC-AD42-4A57BBACD766}"/>
    <cellStyle name="Normal 4 19 3" xfId="11967" xr:uid="{2ABF4770-9DDD-4651-952E-4CBE36BD0056}"/>
    <cellStyle name="Normal 4 19 4" xfId="17203" xr:uid="{CA939E75-06B7-4E10-BCA1-0BB6431DD09F}"/>
    <cellStyle name="Normal 4 19 5" xfId="19427" xr:uid="{4A67847C-0F74-4028-ADF0-36DB1D6E2B0D}"/>
    <cellStyle name="Normal 4 19 6" xfId="9713" xr:uid="{C380BAFE-D07B-4E08-99A7-467095CA62FD}"/>
    <cellStyle name="Normal 4 19 6 2" xfId="21034" xr:uid="{5BE2F66A-D986-425F-AD5B-D12EB669C430}"/>
    <cellStyle name="Normal 4 19 6 2 2" xfId="26590" xr:uid="{A4A44339-F772-4EDE-8C5A-B33AB3F6CC7E}"/>
    <cellStyle name="Normal 4 19 6 2 3" xfId="32084" xr:uid="{9C0ADDDF-9486-41D9-B881-24AC60BFD8AF}"/>
    <cellStyle name="Normal 4 19 6 2 4" xfId="37568" xr:uid="{6EDAF229-F91C-4F77-9540-A57110C6B636}"/>
    <cellStyle name="Normal 4 19 6 3" xfId="23861" xr:uid="{F1D52FE9-586D-4EA0-94D2-19EAB07CDE07}"/>
    <cellStyle name="Normal 4 19 6 4" xfId="29355" xr:uid="{1773FD5A-5817-4DCC-8B91-FFA0B63D1EDD}"/>
    <cellStyle name="Normal 4 19 6 5" xfId="34839" xr:uid="{22A8C944-7CE6-4472-922D-960B2B12C677}"/>
    <cellStyle name="Normal 4 2" xfId="363" xr:uid="{94854392-13D3-4990-98E4-8302F14C205A}"/>
    <cellStyle name="Normal 4 2 10" xfId="11968" xr:uid="{6B14DD54-6D8C-4850-846D-3C4D1C688112}"/>
    <cellStyle name="Normal 4 2 11" xfId="17204" xr:uid="{D3424A69-54C0-4747-A4AF-4E3A87291C79}"/>
    <cellStyle name="Normal 4 2 12" xfId="19428" xr:uid="{2B3BB938-B414-4D6F-8F7B-3FD70FCB038E}"/>
    <cellStyle name="Normal 4 2 13" xfId="6615" xr:uid="{72529D56-41A8-4DEE-B5D9-906A7959F207}"/>
    <cellStyle name="Normal 4 2 2" xfId="6616" xr:uid="{ED7C8995-B045-41C6-AC90-E1BFA567FBEF}"/>
    <cellStyle name="Normal 4 2 2 2" xfId="6617" xr:uid="{421FF65E-0138-41FF-89B4-A3CD403C3936}"/>
    <cellStyle name="Normal 4 2 2 2 2" xfId="15025" xr:uid="{84EB49D6-D7BA-4556-96BE-9F579C509F80}"/>
    <cellStyle name="Normal 4 2 2 2 2 2" xfId="22312" xr:uid="{DCAE3F85-C540-4267-A23E-B53F6D31669C}"/>
    <cellStyle name="Normal 4 2 2 2 2 2 2" xfId="27868" xr:uid="{86D862FB-4AD4-4C8B-B8D0-3D736BA4200D}"/>
    <cellStyle name="Normal 4 2 2 2 2 2 3" xfId="33362" xr:uid="{FEFE00A4-3FE1-4094-AEE9-EA983AB7BC73}"/>
    <cellStyle name="Normal 4 2 2 2 2 2 4" xfId="38846" xr:uid="{FB08FB42-F258-47B8-9425-9A65524C4563}"/>
    <cellStyle name="Normal 4 2 2 2 2 3" xfId="25139" xr:uid="{997C9898-42EB-4567-8BCA-4A25E641A9A0}"/>
    <cellStyle name="Normal 4 2 2 2 2 4" xfId="30633" xr:uid="{E9A3B480-E641-4030-AE5C-297E46777E34}"/>
    <cellStyle name="Normal 4 2 2 2 2 5" xfId="36117" xr:uid="{A2B86B6B-C0A1-4741-9B1B-BD70140576D4}"/>
    <cellStyle name="Normal 4 2 2 2 3" xfId="11970" xr:uid="{9E8F6B72-64BD-48C5-8BA2-4611BCE841F6}"/>
    <cellStyle name="Normal 4 2 2 2 4" xfId="17206" xr:uid="{6809A4FD-2529-4CBA-8CAB-A60A4365D7AE}"/>
    <cellStyle name="Normal 4 2 2 2 5" xfId="19430" xr:uid="{22A5ACC4-89D4-42BC-94A4-4845AD73241F}"/>
    <cellStyle name="Normal 4 2 2 2 6" xfId="9715" xr:uid="{28A950D0-F475-4D0C-BA68-2B5F7DD377AD}"/>
    <cellStyle name="Normal 4 2 2 2 6 2" xfId="21036" xr:uid="{4CD0BD2C-A25D-4966-BA8E-15BD9402C8DF}"/>
    <cellStyle name="Normal 4 2 2 2 6 2 2" xfId="26592" xr:uid="{6CB21918-2541-429B-AFB4-0E10A572A948}"/>
    <cellStyle name="Normal 4 2 2 2 6 2 3" xfId="32086" xr:uid="{F86442CA-F064-4AA9-A695-3CA7532EEE29}"/>
    <cellStyle name="Normal 4 2 2 2 6 2 4" xfId="37570" xr:uid="{6C029172-CA70-4C9F-9BFC-4BDC6EA51DEB}"/>
    <cellStyle name="Normal 4 2 2 2 6 3" xfId="23863" xr:uid="{0DA16969-8CAD-418A-882E-EC334BD2A274}"/>
    <cellStyle name="Normal 4 2 2 2 6 4" xfId="29357" xr:uid="{A2E14C07-A245-4934-9AB1-5E2E93DBEC04}"/>
    <cellStyle name="Normal 4 2 2 2 6 5" xfId="34841" xr:uid="{170169E9-5123-4E2A-BE07-C5E5CAB1195F}"/>
    <cellStyle name="Normal 4 2 2 3" xfId="7336" xr:uid="{50AFE421-0CB0-421A-B0C0-551EE046875D}"/>
    <cellStyle name="Normal 4 2 2 3 2" xfId="15026" xr:uid="{4AC5FB9A-1573-4D43-B4FD-2145B2AA435C}"/>
    <cellStyle name="Normal 4 2 2 3 2 2" xfId="22313" xr:uid="{CE2BFA18-20A2-4234-83A2-886E312BA8F6}"/>
    <cellStyle name="Normal 4 2 2 3 2 2 2" xfId="27869" xr:uid="{0B72D150-2DB3-4F0C-9CFF-C6F02C59C7DD}"/>
    <cellStyle name="Normal 4 2 2 3 2 2 3" xfId="33363" xr:uid="{15E3DBCA-438E-4CAF-B791-9D2708FD7A43}"/>
    <cellStyle name="Normal 4 2 2 3 2 2 4" xfId="38847" xr:uid="{1608F859-6367-4473-97BB-12C84DB042A7}"/>
    <cellStyle name="Normal 4 2 2 3 2 3" xfId="25140" xr:uid="{EF3985C3-A9F8-4B7A-BE44-845D14EB4B6C}"/>
    <cellStyle name="Normal 4 2 2 3 2 4" xfId="30634" xr:uid="{18A57F22-2E3C-42C5-A083-F55F1EC79527}"/>
    <cellStyle name="Normal 4 2 2 3 2 5" xfId="36118" xr:uid="{2DEA00AB-52CE-492F-B976-76467CDA9F9E}"/>
    <cellStyle name="Normal 4 2 2 3 3" xfId="12712" xr:uid="{942A8608-6001-49A9-A57C-257A41350BC9}"/>
    <cellStyle name="Normal 4 2 2 3 4" xfId="9716" xr:uid="{0965E466-1C89-488A-BAB6-8F8DC19DE683}"/>
    <cellStyle name="Normal 4 2 2 3 4 2" xfId="21037" xr:uid="{BE2853DF-B973-47CD-9364-CA858FFA858C}"/>
    <cellStyle name="Normal 4 2 2 3 4 2 2" xfId="26593" xr:uid="{A5AFF631-A57D-40B8-B988-0F802DD68FB4}"/>
    <cellStyle name="Normal 4 2 2 3 4 2 3" xfId="32087" xr:uid="{7936BA62-70B0-4120-8518-8F29AA482375}"/>
    <cellStyle name="Normal 4 2 2 3 4 2 4" xfId="37571" xr:uid="{4A1DDFC9-1E53-4ACA-9260-0B101A3A3415}"/>
    <cellStyle name="Normal 4 2 2 3 4 3" xfId="23864" xr:uid="{56BF77AE-D716-4EE9-B48E-657DB805467A}"/>
    <cellStyle name="Normal 4 2 2 3 4 4" xfId="29358" xr:uid="{68A1741B-A751-41C3-BAAF-01EEC4122BB2}"/>
    <cellStyle name="Normal 4 2 2 3 4 5" xfId="34842" xr:uid="{0EDD5782-5052-4802-A065-F71751006FC5}"/>
    <cellStyle name="Normal 4 2 2 4" xfId="9717" xr:uid="{50D64383-921C-4B88-A68B-5F972A74AD45}"/>
    <cellStyle name="Normal 4 2 2 4 2" xfId="21038" xr:uid="{885FDA67-3C12-4389-ABBA-B66E4E4D3362}"/>
    <cellStyle name="Normal 4 2 2 4 2 2" xfId="26594" xr:uid="{BEF5062C-1AB1-49E1-BEC5-FDAFDAB991E8}"/>
    <cellStyle name="Normal 4 2 2 4 2 3" xfId="32088" xr:uid="{90E45C0D-130B-4BD4-ABBF-82BF5475F04A}"/>
    <cellStyle name="Normal 4 2 2 4 2 4" xfId="37572" xr:uid="{BC5420B7-5B44-48A4-8533-921C4C76CC2F}"/>
    <cellStyle name="Normal 4 2 2 4 3" xfId="23865" xr:uid="{B6344633-BE41-4BA2-91B5-06EE0DB8EBB7}"/>
    <cellStyle name="Normal 4 2 2 4 4" xfId="29359" xr:uid="{36920452-1B19-4D53-AB4D-F9D5FAEB4206}"/>
    <cellStyle name="Normal 4 2 2 4 5" xfId="34843" xr:uid="{62F498EE-3C8D-4969-BC3B-F2EF6AF370F8}"/>
    <cellStyle name="Normal 4 2 2 5" xfId="15024" xr:uid="{EE480731-5E63-4643-BAF8-2D95708F9F7E}"/>
    <cellStyle name="Normal 4 2 2 5 2" xfId="22311" xr:uid="{BC61C867-439E-4A91-A2B9-92D333FEFFA4}"/>
    <cellStyle name="Normal 4 2 2 5 2 2" xfId="27867" xr:uid="{C84DC6E7-29A4-43C0-9498-9C36AA77FA44}"/>
    <cellStyle name="Normal 4 2 2 5 2 3" xfId="33361" xr:uid="{2BDC7ECB-D60C-4BF0-B0BD-0ECC2375D4A6}"/>
    <cellStyle name="Normal 4 2 2 5 2 4" xfId="38845" xr:uid="{8E4E1A11-F091-459C-A5DF-8EAA5A5B1A81}"/>
    <cellStyle name="Normal 4 2 2 5 3" xfId="25138" xr:uid="{6DBA281E-D399-4CD0-9228-23699008EBA7}"/>
    <cellStyle name="Normal 4 2 2 5 4" xfId="30632" xr:uid="{21D12187-247F-4918-9F6E-1BF6B01B483F}"/>
    <cellStyle name="Normal 4 2 2 5 5" xfId="36116" xr:uid="{4973FD91-BD6C-4075-BE84-865B2A67E0AF}"/>
    <cellStyle name="Normal 4 2 2 6" xfId="11969" xr:uid="{9DE6DD00-E073-4A59-A288-C328C9A3D44A}"/>
    <cellStyle name="Normal 4 2 2 7" xfId="17205" xr:uid="{750D6A93-6A2F-4764-B1BC-BB5BD13F349C}"/>
    <cellStyle name="Normal 4 2 2 8" xfId="19429" xr:uid="{1DB59EE3-F497-4219-9F1E-39C419E5BEEB}"/>
    <cellStyle name="Normal 4 2 2 9" xfId="9714" xr:uid="{5F22FC0E-486B-438B-9903-B90009BA0EC2}"/>
    <cellStyle name="Normal 4 2 2 9 2" xfId="21035" xr:uid="{A9C031C5-010A-4799-8542-669F3F2D2DF3}"/>
    <cellStyle name="Normal 4 2 2 9 2 2" xfId="26591" xr:uid="{927F6D3F-64F3-4EE6-B47C-099223F20567}"/>
    <cellStyle name="Normal 4 2 2 9 2 3" xfId="32085" xr:uid="{D6095A3F-45F7-4A48-8EEC-F9F4F3AFD55B}"/>
    <cellStyle name="Normal 4 2 2 9 2 4" xfId="37569" xr:uid="{58CDA60E-2D8C-4E49-9706-085938D25261}"/>
    <cellStyle name="Normal 4 2 2 9 3" xfId="23862" xr:uid="{DEBC8131-9C5D-4FBD-A238-BC3780516899}"/>
    <cellStyle name="Normal 4 2 2 9 4" xfId="29356" xr:uid="{80E811AE-BC0A-42A3-8FC4-B9B97CEEFF1B}"/>
    <cellStyle name="Normal 4 2 2 9 5" xfId="34840" xr:uid="{1615814A-6F90-42EA-888F-C08ACB42C201}"/>
    <cellStyle name="Normal 4 2 3" xfId="6618" xr:uid="{A3AE1A50-2286-4637-AC79-A6A2D4A967FF}"/>
    <cellStyle name="Normal 4 2 3 10" xfId="19431" xr:uid="{30221607-AA3B-4B6E-A1AE-DE978456CBC6}"/>
    <cellStyle name="Normal 4 2 3 11" xfId="23035" xr:uid="{08FB250E-F2FD-4D31-A47F-39504BC6BB3D}"/>
    <cellStyle name="Normal 4 2 3 11 2" xfId="28581" xr:uid="{3B907962-D80A-433F-B092-661F4B840821}"/>
    <cellStyle name="Normal 4 2 3 11 3" xfId="34069" xr:uid="{DF8854AE-A7E5-49B5-87D7-A47A2EB0CABB}"/>
    <cellStyle name="Normal 4 2 3 11 4" xfId="39553" xr:uid="{66016CA6-1B19-4F23-8E2B-DA773F1A009C}"/>
    <cellStyle name="Normal 4 2 3 2" xfId="6619" xr:uid="{12F84A5C-F1C9-4DFC-AF5D-F8BFB8784B44}"/>
    <cellStyle name="Normal 4 2 3 2 2" xfId="15027" xr:uid="{315B746D-471E-47EC-97EE-FF898DB2B17B}"/>
    <cellStyle name="Normal 4 2 3 2 2 2" xfId="22314" xr:uid="{BFF9C5E7-4AEA-4D9D-8D68-9982DC2EFDEC}"/>
    <cellStyle name="Normal 4 2 3 2 2 2 2" xfId="27870" xr:uid="{21129161-ADD4-4A3D-93D8-F01287C9C524}"/>
    <cellStyle name="Normal 4 2 3 2 2 2 3" xfId="33364" xr:uid="{0F34449B-8C45-4280-9917-34EC1FF99D86}"/>
    <cellStyle name="Normal 4 2 3 2 2 2 4" xfId="38848" xr:uid="{687E8F50-B503-4DB8-A7C8-12BCEE076718}"/>
    <cellStyle name="Normal 4 2 3 2 2 3" xfId="25141" xr:uid="{940FC875-1CC0-4F9E-A4D8-C7CB64DE7F9A}"/>
    <cellStyle name="Normal 4 2 3 2 2 4" xfId="30635" xr:uid="{55633029-9D2B-4C80-8BBA-9FD02BE5E58C}"/>
    <cellStyle name="Normal 4 2 3 2 2 5" xfId="36119" xr:uid="{8843FD07-3DD9-4302-A006-52AB28A61ACE}"/>
    <cellStyle name="Normal 4 2 3 2 3" xfId="11972" xr:uid="{0176C036-83D7-4D88-B5A4-F342AFFC9442}"/>
    <cellStyle name="Normal 4 2 3 2 4" xfId="17208" xr:uid="{146E7AED-D9E3-40A3-B9DD-20DBB78201E0}"/>
    <cellStyle name="Normal 4 2 3 2 5" xfId="19432" xr:uid="{200B9064-585D-45B2-828D-849E60F1772D}"/>
    <cellStyle name="Normal 4 2 3 2 6" xfId="9718" xr:uid="{92B0B8AB-F975-4A6E-BFA6-2F694776367E}"/>
    <cellStyle name="Normal 4 2 3 2 6 2" xfId="21039" xr:uid="{C0E6AAE3-5A94-4C7A-91B3-9B9717A9F052}"/>
    <cellStyle name="Normal 4 2 3 2 6 2 2" xfId="26595" xr:uid="{0254D262-7CFB-41FE-9337-46743BFC31F2}"/>
    <cellStyle name="Normal 4 2 3 2 6 2 3" xfId="32089" xr:uid="{F588D4C6-B1FC-49BE-AC53-2F2684090A6C}"/>
    <cellStyle name="Normal 4 2 3 2 6 2 4" xfId="37573" xr:uid="{786C5C9C-852C-4A20-A8D7-AB941C08754C}"/>
    <cellStyle name="Normal 4 2 3 2 6 3" xfId="23866" xr:uid="{4443ADA6-AE56-4309-A2C4-4BBD6D733882}"/>
    <cellStyle name="Normal 4 2 3 2 6 4" xfId="29360" xr:uid="{CD1CE7A6-4159-4F0E-BA38-2C0631ED64F2}"/>
    <cellStyle name="Normal 4 2 3 2 6 5" xfId="34844" xr:uid="{1C6BB90C-184E-4A29-A93C-E1271AB3439E}"/>
    <cellStyle name="Normal 4 2 3 3" xfId="6620" xr:uid="{186A06D7-62A7-489A-840F-66F3971BA584}"/>
    <cellStyle name="Normal 4 2 3 3 2" xfId="15028" xr:uid="{22CEF26F-EB04-407F-9EB8-41495F35E98E}"/>
    <cellStyle name="Normal 4 2 3 3 2 2" xfId="22315" xr:uid="{416B0D15-B439-4DA4-B6E7-CD7A02DB78D4}"/>
    <cellStyle name="Normal 4 2 3 3 2 2 2" xfId="27871" xr:uid="{3B9B7D8E-6DC2-481E-B0EA-98235DDF45E0}"/>
    <cellStyle name="Normal 4 2 3 3 2 2 3" xfId="33365" xr:uid="{9B159C85-C934-41B7-8026-43B945B628D5}"/>
    <cellStyle name="Normal 4 2 3 3 2 2 4" xfId="38849" xr:uid="{03E80280-25FF-4733-AA94-D3185096BA81}"/>
    <cellStyle name="Normal 4 2 3 3 2 3" xfId="25142" xr:uid="{06508F5D-01B0-4C9D-BC56-E55287F6EB47}"/>
    <cellStyle name="Normal 4 2 3 3 2 4" xfId="30636" xr:uid="{48DF740F-2DBF-4D1E-BDF9-28123F6AE20D}"/>
    <cellStyle name="Normal 4 2 3 3 2 5" xfId="36120" xr:uid="{9F43DBDE-7635-45E9-9C42-312E3326525B}"/>
    <cellStyle name="Normal 4 2 3 3 3" xfId="19433" xr:uid="{307B1E21-E8BB-4866-BB06-7E2416837697}"/>
    <cellStyle name="Normal 4 2 3 3 4" xfId="9719" xr:uid="{78758853-645E-4F89-9EB7-9F772F4D958E}"/>
    <cellStyle name="Normal 4 2 3 3 4 2" xfId="21040" xr:uid="{DA12E98F-092F-4FC9-BF08-8A10D27AFF46}"/>
    <cellStyle name="Normal 4 2 3 3 4 2 2" xfId="26596" xr:uid="{B2C7C9EC-FBEB-49EE-93DB-ED2BBB89B1AF}"/>
    <cellStyle name="Normal 4 2 3 3 4 2 3" xfId="32090" xr:uid="{C5FFFF73-87C1-4B5E-BBB9-D725D9167A4C}"/>
    <cellStyle name="Normal 4 2 3 3 4 2 4" xfId="37574" xr:uid="{FCFE9C4F-3351-4EC0-89EC-0927EDC315AE}"/>
    <cellStyle name="Normal 4 2 3 3 4 3" xfId="23867" xr:uid="{2EED6563-39FD-4887-871D-65C2F6EFBD7E}"/>
    <cellStyle name="Normal 4 2 3 3 4 4" xfId="29361" xr:uid="{F083BCE6-B31E-4B03-A253-177E21C29058}"/>
    <cellStyle name="Normal 4 2 3 3 4 5" xfId="34845" xr:uid="{5B3ECD8E-15D9-40AD-975B-C946F857EFB6}"/>
    <cellStyle name="Normal 4 2 3 4" xfId="7337" xr:uid="{2FF41406-9944-47D1-BCA5-54C77F18CBD9}"/>
    <cellStyle name="Normal 4 2 3 4 2" xfId="9720" xr:uid="{79D0CCED-BAB3-4464-9020-E2934E58D848}"/>
    <cellStyle name="Normal 4 2 3 4 2 2" xfId="21041" xr:uid="{61AFF943-5F40-45B2-878C-F097E1872903}"/>
    <cellStyle name="Normal 4 2 3 4 2 2 2" xfId="26597" xr:uid="{FC7A4F59-A4E4-4E7C-8B53-10CEAC9E59B7}"/>
    <cellStyle name="Normal 4 2 3 4 2 2 3" xfId="32091" xr:uid="{562D754A-037D-490D-A23E-ECECD30F5A5B}"/>
    <cellStyle name="Normal 4 2 3 4 2 2 4" xfId="37575" xr:uid="{86DE0735-6FEF-4D7D-A0EC-470EFDC09D38}"/>
    <cellStyle name="Normal 4 2 3 4 2 3" xfId="23868" xr:uid="{845A5526-77B3-4061-A2EE-797CF015886F}"/>
    <cellStyle name="Normal 4 2 3 4 2 4" xfId="29362" xr:uid="{9DB60386-71E9-4C62-B35B-7D536666CC8F}"/>
    <cellStyle name="Normal 4 2 3 4 2 5" xfId="34846" xr:uid="{811D0FE2-B0D1-43EA-814F-F514EDFA5DD9}"/>
    <cellStyle name="Normal 4 2 3 4 3" xfId="20339" xr:uid="{E53C6DF3-170F-45E4-A7C9-08D6D2263228}"/>
    <cellStyle name="Normal 4 2 3 4 3 2" xfId="25895" xr:uid="{BC5B2AC9-F243-46EA-9A23-6D749838CE90}"/>
    <cellStyle name="Normal 4 2 3 4 3 3" xfId="31389" xr:uid="{1E77F03A-341F-4952-B8A5-1D9AF019A195}"/>
    <cellStyle name="Normal 4 2 3 4 3 4" xfId="36873" xr:uid="{05C83C18-8391-493E-9A14-56384001786B}"/>
    <cellStyle name="Normal 4 2 3 4 4" xfId="23166" xr:uid="{31CD5723-5604-4D3D-B46F-BC4C37016123}"/>
    <cellStyle name="Normal 4 2 3 4 5" xfId="28658" xr:uid="{61F77181-BBA5-460D-AA68-07D886753C43}"/>
    <cellStyle name="Normal 4 2 3 4 6" xfId="34142" xr:uid="{3342A815-75FE-488C-8A2B-B004549FA0C2}"/>
    <cellStyle name="Normal 4 2 3 5" xfId="7472" xr:uid="{FADFC936-CFB0-49F7-AB45-B61BBD44968C}"/>
    <cellStyle name="Normal 4 2 3 5 2" xfId="9721" xr:uid="{0F6BFD11-42EB-4086-B975-1AC2AD577B35}"/>
    <cellStyle name="Normal 4 2 3 5 2 2" xfId="21042" xr:uid="{226DD07F-E24E-4C00-97ED-26B8AB88B0DB}"/>
    <cellStyle name="Normal 4 2 3 5 2 2 2" xfId="26598" xr:uid="{DCD6D702-6DCD-4515-8FAB-6DF77B7A7286}"/>
    <cellStyle name="Normal 4 2 3 5 2 2 3" xfId="32092" xr:uid="{913BE325-B4BC-434E-BA5A-0B4E85DF7A81}"/>
    <cellStyle name="Normal 4 2 3 5 2 2 4" xfId="37576" xr:uid="{75EB7865-149B-4996-9F93-F72CB97B0137}"/>
    <cellStyle name="Normal 4 2 3 5 2 3" xfId="23869" xr:uid="{11CFB4E8-9D1E-4F0B-A8F6-CBDB7A34B18A}"/>
    <cellStyle name="Normal 4 2 3 5 2 4" xfId="29363" xr:uid="{4F26DEFE-2229-4C7C-B38B-46D73ED7B11E}"/>
    <cellStyle name="Normal 4 2 3 5 2 5" xfId="34847" xr:uid="{95026A46-4081-4147-A3DB-D7032BD969C4}"/>
    <cellStyle name="Normal 4 2 3 5 3" xfId="20360" xr:uid="{BE3F2432-F121-4130-AB1A-D94609A24806}"/>
    <cellStyle name="Normal 4 2 3 5 3 2" xfId="25916" xr:uid="{9B28EF98-68AF-4A74-AD90-1B33692CAABA}"/>
    <cellStyle name="Normal 4 2 3 5 3 3" xfId="31410" xr:uid="{92B3EFB8-1F29-4946-9F6E-B5106E7A784C}"/>
    <cellStyle name="Normal 4 2 3 5 3 4" xfId="36894" xr:uid="{E2722339-1B66-4D8E-B24F-13382119AA2D}"/>
    <cellStyle name="Normal 4 2 3 5 4" xfId="23187" xr:uid="{9D2E1A7A-67EA-452D-963C-9812211801B1}"/>
    <cellStyle name="Normal 4 2 3 5 5" xfId="28679" xr:uid="{9434DE8C-6C07-4A56-AA01-737BC1866642}"/>
    <cellStyle name="Normal 4 2 3 5 6" xfId="34163" xr:uid="{B6C7A42E-068C-4934-98CB-680CFB9B1BFA}"/>
    <cellStyle name="Normal 4 2 3 6" xfId="7562" xr:uid="{B2FB5C18-82C1-4BB4-82B9-E5C8CCF96D2A}"/>
    <cellStyle name="Normal 4 2 3 6 2" xfId="9722" xr:uid="{43A1B277-C110-4855-9E08-BFF765F0CEDD}"/>
    <cellStyle name="Normal 4 2 3 6 2 2" xfId="21043" xr:uid="{FCA548AD-756C-4E75-AB1F-529F0CBC7701}"/>
    <cellStyle name="Normal 4 2 3 6 2 2 2" xfId="26599" xr:uid="{D3DF9116-2EBD-4DF8-97FF-5B86F4B4864D}"/>
    <cellStyle name="Normal 4 2 3 6 2 2 3" xfId="32093" xr:uid="{D827E071-5543-4272-8851-FC89FCC03BFD}"/>
    <cellStyle name="Normal 4 2 3 6 2 2 4" xfId="37577" xr:uid="{AEEB5A6A-31E8-4D5F-9339-E5D242AE1FA3}"/>
    <cellStyle name="Normal 4 2 3 6 2 3" xfId="23870" xr:uid="{31D64159-C49B-4318-9FCB-CDFC5F2D1920}"/>
    <cellStyle name="Normal 4 2 3 6 2 4" xfId="29364" xr:uid="{679F907D-5C81-4A45-9C1D-04952DE09D7C}"/>
    <cellStyle name="Normal 4 2 3 6 2 5" xfId="34848" xr:uid="{EED3E627-FB61-41CC-99B0-842909710B13}"/>
    <cellStyle name="Normal 4 2 3 6 3" xfId="20446" xr:uid="{CC017FB8-4BFD-4BD7-8E08-4C028166BADF}"/>
    <cellStyle name="Normal 4 2 3 6 3 2" xfId="26002" xr:uid="{33DF4F26-5E81-4BEB-9E97-CDB64B740F9D}"/>
    <cellStyle name="Normal 4 2 3 6 3 3" xfId="31496" xr:uid="{E5D8B5C3-4882-4FB2-9AFF-66BCEF581246}"/>
    <cellStyle name="Normal 4 2 3 6 3 4" xfId="36980" xr:uid="{689F2B39-4FE6-4DE9-9CD3-7DC3CCBE33A6}"/>
    <cellStyle name="Normal 4 2 3 6 4" xfId="23273" xr:uid="{9A760C25-4AF6-49AE-A91D-3C0D16E8F842}"/>
    <cellStyle name="Normal 4 2 3 6 5" xfId="28765" xr:uid="{F3C6E67E-5B75-4F29-A8CA-7B96E12BF6E8}"/>
    <cellStyle name="Normal 4 2 3 6 6" xfId="34249" xr:uid="{3185009B-E3B0-4BE9-B70D-52A35563EB4B}"/>
    <cellStyle name="Normal 4 2 3 7" xfId="7625" xr:uid="{4473F1D3-C0F6-4615-A631-D8BF9B470054}"/>
    <cellStyle name="Normal 4 2 3 7 2" xfId="20509" xr:uid="{8B4A07FD-6C61-4874-993F-A095504433B6}"/>
    <cellStyle name="Normal 4 2 3 7 2 2" xfId="26065" xr:uid="{BEA3D4E5-0EAB-4759-8D23-C6031E71D6AE}"/>
    <cellStyle name="Normal 4 2 3 7 2 3" xfId="31559" xr:uid="{DE95C57A-780B-417C-A432-32A9527A61AD}"/>
    <cellStyle name="Normal 4 2 3 7 2 4" xfId="37043" xr:uid="{6EA9DA66-7BA1-41D4-8627-771E4A4DF100}"/>
    <cellStyle name="Normal 4 2 3 7 3" xfId="23336" xr:uid="{32F64A4E-B7DC-429A-BE7F-663A458ACEA8}"/>
    <cellStyle name="Normal 4 2 3 7 4" xfId="28830" xr:uid="{1F774993-23FD-45B6-85CE-2E6C953DA867}"/>
    <cellStyle name="Normal 4 2 3 7 5" xfId="34314" xr:uid="{48D90808-545D-4D83-82B5-DA19E1DAF91C}"/>
    <cellStyle name="Normal 4 2 3 8" xfId="11971" xr:uid="{468D4A44-D215-43B1-91C3-E569541E5F09}"/>
    <cellStyle name="Normal 4 2 3 9" xfId="17207" xr:uid="{32109023-B756-400A-93ED-EE462ACEDCAD}"/>
    <cellStyle name="Normal 4 2 4" xfId="6621" xr:uid="{9CBF5A28-DA8C-4A57-B26B-323058E0552E}"/>
    <cellStyle name="Normal 4 2 4 10" xfId="19434" xr:uid="{F2939449-E882-44FD-8A41-2ECAC8A68F04}"/>
    <cellStyle name="Normal 4 2 4 11" xfId="23036" xr:uid="{D53373F1-BF74-4EB5-8ABD-38E80288A723}"/>
    <cellStyle name="Normal 4 2 4 11 2" xfId="28582" xr:uid="{96A42DB1-F86F-45B6-8D52-082C68490FE8}"/>
    <cellStyle name="Normal 4 2 4 11 3" xfId="34070" xr:uid="{4EEB63EA-211B-4FAE-A151-D5687C6344EC}"/>
    <cellStyle name="Normal 4 2 4 11 4" xfId="39554" xr:uid="{560D637E-49B4-4737-9205-F702E68F56C3}"/>
    <cellStyle name="Normal 4 2 4 2" xfId="6622" xr:uid="{C72CC81E-1B0F-4C58-B0B1-AE577E7EE638}"/>
    <cellStyle name="Normal 4 2 4 2 2" xfId="15029" xr:uid="{E746738E-2CCD-40D3-BD69-FECC95AC63C5}"/>
    <cellStyle name="Normal 4 2 4 2 2 2" xfId="22316" xr:uid="{042DC3E1-7471-4381-AC7F-1E2D7582BD0F}"/>
    <cellStyle name="Normal 4 2 4 2 2 2 2" xfId="27872" xr:uid="{4CDC4C61-29E7-4377-B11C-2B8DDFA287F3}"/>
    <cellStyle name="Normal 4 2 4 2 2 2 3" xfId="33366" xr:uid="{406AD630-D6B2-408E-8838-8E3475C20902}"/>
    <cellStyle name="Normal 4 2 4 2 2 2 4" xfId="38850" xr:uid="{E991F189-AA38-47D4-89A4-4C6E526187B4}"/>
    <cellStyle name="Normal 4 2 4 2 2 3" xfId="25143" xr:uid="{CCC92031-947D-4C97-9754-E688EF1A04FA}"/>
    <cellStyle name="Normal 4 2 4 2 2 4" xfId="30637" xr:uid="{4300096C-F52B-4464-871F-569B61E009BA}"/>
    <cellStyle name="Normal 4 2 4 2 2 5" xfId="36121" xr:uid="{FDE3D209-C14B-45C6-9939-FF611F0DD363}"/>
    <cellStyle name="Normal 4 2 4 2 3" xfId="11974" xr:uid="{E16E293B-425E-44A9-831B-A95152235079}"/>
    <cellStyle name="Normal 4 2 4 2 4" xfId="17210" xr:uid="{0230DD8B-9BDC-4AB4-8473-0EA2C1CFFD81}"/>
    <cellStyle name="Normal 4 2 4 2 5" xfId="19435" xr:uid="{82049D84-2F46-42F2-A22C-11D614FFE50E}"/>
    <cellStyle name="Normal 4 2 4 2 6" xfId="9723" xr:uid="{BD4D3433-1767-4B4F-820A-D83D15FD24F0}"/>
    <cellStyle name="Normal 4 2 4 2 6 2" xfId="21044" xr:uid="{564A8C56-4AEF-43BE-BBE6-72E0B39F64B3}"/>
    <cellStyle name="Normal 4 2 4 2 6 2 2" xfId="26600" xr:uid="{1578BAF8-3BF1-476C-892F-E6C494B1D073}"/>
    <cellStyle name="Normal 4 2 4 2 6 2 3" xfId="32094" xr:uid="{AE49DC1B-CCFC-4545-85A5-CF4F6F7BFFA2}"/>
    <cellStyle name="Normal 4 2 4 2 6 2 4" xfId="37578" xr:uid="{374726E2-7082-49FA-B6FD-7E91D63E0FEE}"/>
    <cellStyle name="Normal 4 2 4 2 6 3" xfId="23871" xr:uid="{DC503BDC-873D-4183-829D-A48C5E0DC30E}"/>
    <cellStyle name="Normal 4 2 4 2 6 4" xfId="29365" xr:uid="{DAA9CF44-47D3-4869-85CC-EC6364821B0D}"/>
    <cellStyle name="Normal 4 2 4 2 6 5" xfId="34849" xr:uid="{55D7B937-AECD-4B7F-B5FE-A080D9B8E30F}"/>
    <cellStyle name="Normal 4 2 4 3" xfId="6623" xr:uid="{4D1C5CA2-2577-44F4-831B-33BE02670849}"/>
    <cellStyle name="Normal 4 2 4 3 2" xfId="15030" xr:uid="{71BB2E90-8C51-4D6B-94C8-E3D22E83E0C6}"/>
    <cellStyle name="Normal 4 2 4 3 2 2" xfId="22317" xr:uid="{B54551ED-270C-4635-AA80-DB771CECDC04}"/>
    <cellStyle name="Normal 4 2 4 3 2 2 2" xfId="27873" xr:uid="{D848D243-F5D1-465D-8FB4-4A2A79193DB3}"/>
    <cellStyle name="Normal 4 2 4 3 2 2 3" xfId="33367" xr:uid="{64A4CA90-3CF5-40F7-B66C-297836CE8B69}"/>
    <cellStyle name="Normal 4 2 4 3 2 2 4" xfId="38851" xr:uid="{1B3E69A2-F63B-41F2-AE4F-634FC7D40A53}"/>
    <cellStyle name="Normal 4 2 4 3 2 3" xfId="25144" xr:uid="{188E83D5-B5BC-462A-8B77-297269BAB697}"/>
    <cellStyle name="Normal 4 2 4 3 2 4" xfId="30638" xr:uid="{0580E2D5-6ECE-4867-A9FF-E3DB6B1AA4B5}"/>
    <cellStyle name="Normal 4 2 4 3 2 5" xfId="36122" xr:uid="{6FA8A45F-180F-4497-A4B4-BDF0BD4A7787}"/>
    <cellStyle name="Normal 4 2 4 3 3" xfId="19436" xr:uid="{5EBB5C53-424F-4FEF-9131-695E4286F6A1}"/>
    <cellStyle name="Normal 4 2 4 3 4" xfId="9724" xr:uid="{4BEC09B5-364A-4589-92B7-676C5D9BADBC}"/>
    <cellStyle name="Normal 4 2 4 3 4 2" xfId="21045" xr:uid="{D002A17F-6DC0-4589-95B1-305015FA25D0}"/>
    <cellStyle name="Normal 4 2 4 3 4 2 2" xfId="26601" xr:uid="{C8CB54B7-D062-4D1A-95F7-C4BDA09FD0C2}"/>
    <cellStyle name="Normal 4 2 4 3 4 2 3" xfId="32095" xr:uid="{8269B5DB-5DA5-4498-A42C-B9ED3C6A1263}"/>
    <cellStyle name="Normal 4 2 4 3 4 2 4" xfId="37579" xr:uid="{1FB0507E-E42A-4102-9A03-3A9164EC96D7}"/>
    <cellStyle name="Normal 4 2 4 3 4 3" xfId="23872" xr:uid="{5729C5D8-254B-4FA2-8EFB-64F27A05DF11}"/>
    <cellStyle name="Normal 4 2 4 3 4 4" xfId="29366" xr:uid="{C1456BFC-6BB6-4E42-B3E4-98B9C446736D}"/>
    <cellStyle name="Normal 4 2 4 3 4 5" xfId="34850" xr:uid="{AB3A0251-0F8C-4264-90AE-81F70714852F}"/>
    <cellStyle name="Normal 4 2 4 4" xfId="7338" xr:uid="{886E3F03-65F7-4A66-AD3E-CEC27BFD83BD}"/>
    <cellStyle name="Normal 4 2 4 4 2" xfId="9725" xr:uid="{B6412E8C-DD08-4E27-8FF6-E6F87D724484}"/>
    <cellStyle name="Normal 4 2 4 4 2 2" xfId="21046" xr:uid="{75AE0504-057E-461D-A8FB-70393540B3DF}"/>
    <cellStyle name="Normal 4 2 4 4 2 2 2" xfId="26602" xr:uid="{8105FF14-7BAD-4058-979A-0AEEABE08A1E}"/>
    <cellStyle name="Normal 4 2 4 4 2 2 3" xfId="32096" xr:uid="{87C2E6CE-5626-4280-8928-6BDF51706369}"/>
    <cellStyle name="Normal 4 2 4 4 2 2 4" xfId="37580" xr:uid="{5FFD3A0B-985C-4309-9F46-7DABE685A842}"/>
    <cellStyle name="Normal 4 2 4 4 2 3" xfId="23873" xr:uid="{BB8AB06E-AB3D-40EE-B6D7-C9D2D60AB068}"/>
    <cellStyle name="Normal 4 2 4 4 2 4" xfId="29367" xr:uid="{876FDA03-C749-45DA-A42A-E09E6242D77A}"/>
    <cellStyle name="Normal 4 2 4 4 2 5" xfId="34851" xr:uid="{A17E7072-C238-4B81-BA5F-D0618E0D1CA1}"/>
    <cellStyle name="Normal 4 2 4 4 3" xfId="20340" xr:uid="{B38600A1-641B-404D-8502-AA6DDA79161E}"/>
    <cellStyle name="Normal 4 2 4 4 3 2" xfId="25896" xr:uid="{A343E035-D483-4E14-9821-90E9305C4B00}"/>
    <cellStyle name="Normal 4 2 4 4 3 3" xfId="31390" xr:uid="{88D6D423-712E-4C66-B1A6-60E26A50B2CC}"/>
    <cellStyle name="Normal 4 2 4 4 3 4" xfId="36874" xr:uid="{B6325B1D-BB0A-4479-87B5-D4869D5807FC}"/>
    <cellStyle name="Normal 4 2 4 4 4" xfId="23167" xr:uid="{2BA58DB7-5082-4A7F-8646-6181B7A9D8AB}"/>
    <cellStyle name="Normal 4 2 4 4 5" xfId="28659" xr:uid="{F542FBB5-3384-4A24-8983-E0D328423D97}"/>
    <cellStyle name="Normal 4 2 4 4 6" xfId="34143" xr:uid="{728819D2-6131-4512-924F-6A5BE4DE0376}"/>
    <cellStyle name="Normal 4 2 4 5" xfId="7473" xr:uid="{1BCD5174-7682-43C0-B70B-BD58931248AB}"/>
    <cellStyle name="Normal 4 2 4 5 2" xfId="9726" xr:uid="{9238931C-0FE1-4E02-8773-6B2E623FF6D2}"/>
    <cellStyle name="Normal 4 2 4 5 2 2" xfId="21047" xr:uid="{9D3E222F-0F87-4990-AD0C-69E9ACD295E0}"/>
    <cellStyle name="Normal 4 2 4 5 2 2 2" xfId="26603" xr:uid="{257A2311-7ED3-4557-A3F4-CA7641F5DDE2}"/>
    <cellStyle name="Normal 4 2 4 5 2 2 3" xfId="32097" xr:uid="{2F689E0C-18CD-4AE0-A9E7-34A82C2AB126}"/>
    <cellStyle name="Normal 4 2 4 5 2 2 4" xfId="37581" xr:uid="{31405D81-9C13-4972-9C06-CBACE5D691FC}"/>
    <cellStyle name="Normal 4 2 4 5 2 3" xfId="23874" xr:uid="{FCFA2319-8E6A-423D-9D84-EDE2A95B30AC}"/>
    <cellStyle name="Normal 4 2 4 5 2 4" xfId="29368" xr:uid="{B2B54637-0DD5-48CC-A45D-16FCB408D2F4}"/>
    <cellStyle name="Normal 4 2 4 5 2 5" xfId="34852" xr:uid="{E12EE635-9B41-4E24-9BE0-51A6EDFE46A0}"/>
    <cellStyle name="Normal 4 2 4 5 3" xfId="20361" xr:uid="{3464AD52-5912-46BF-849E-02D466964F9B}"/>
    <cellStyle name="Normal 4 2 4 5 3 2" xfId="25917" xr:uid="{A2644350-51D3-47A7-A727-B366959ADF7F}"/>
    <cellStyle name="Normal 4 2 4 5 3 3" xfId="31411" xr:uid="{7530D27E-98AE-4DCD-ABBC-F0D2B5DFB124}"/>
    <cellStyle name="Normal 4 2 4 5 3 4" xfId="36895" xr:uid="{457AE07C-385F-4C48-B86C-130D90607EB5}"/>
    <cellStyle name="Normal 4 2 4 5 4" xfId="23188" xr:uid="{4A143ED6-975A-4B03-8D83-62CDEE7C761E}"/>
    <cellStyle name="Normal 4 2 4 5 5" xfId="28680" xr:uid="{6A796CCF-0435-4DBA-A3D7-6DCF62268961}"/>
    <cellStyle name="Normal 4 2 4 5 6" xfId="34164" xr:uid="{470D4E3B-0791-4454-B3FF-9913E65BC1F1}"/>
    <cellStyle name="Normal 4 2 4 6" xfId="7563" xr:uid="{2904AAA2-2C71-42EB-9C10-BCA372E0EE83}"/>
    <cellStyle name="Normal 4 2 4 6 2" xfId="9727" xr:uid="{09548FA8-0585-4359-9994-F5B3C1E345F9}"/>
    <cellStyle name="Normal 4 2 4 6 2 2" xfId="21048" xr:uid="{5E8963D5-448B-44B4-A11F-0125141EE518}"/>
    <cellStyle name="Normal 4 2 4 6 2 2 2" xfId="26604" xr:uid="{68DDB9B0-8191-488A-A59C-43AAD75D2B03}"/>
    <cellStyle name="Normal 4 2 4 6 2 2 3" xfId="32098" xr:uid="{D0964454-DF7D-48DD-B841-C0185E7700E4}"/>
    <cellStyle name="Normal 4 2 4 6 2 2 4" xfId="37582" xr:uid="{6E1CBB59-1BC6-4625-982B-E4643089413A}"/>
    <cellStyle name="Normal 4 2 4 6 2 3" xfId="23875" xr:uid="{29F71ED9-AFFC-48B9-A3A4-FC6E7D189B5D}"/>
    <cellStyle name="Normal 4 2 4 6 2 4" xfId="29369" xr:uid="{1842439F-7BB3-4811-88A4-E42F6F4A911E}"/>
    <cellStyle name="Normal 4 2 4 6 2 5" xfId="34853" xr:uid="{8231EB48-DBF2-4D43-8F2B-EFED1B2F8632}"/>
    <cellStyle name="Normal 4 2 4 6 3" xfId="20447" xr:uid="{6E833112-29DB-4A06-A186-1FB249820834}"/>
    <cellStyle name="Normal 4 2 4 6 3 2" xfId="26003" xr:uid="{3CFF4C4F-927D-4E90-80C4-2A9222CEC0C8}"/>
    <cellStyle name="Normal 4 2 4 6 3 3" xfId="31497" xr:uid="{9F960F50-B312-4C15-AEB6-435619093E8C}"/>
    <cellStyle name="Normal 4 2 4 6 3 4" xfId="36981" xr:uid="{37ACA1EC-BBC9-4D99-8EA3-2D78FB07DC17}"/>
    <cellStyle name="Normal 4 2 4 6 4" xfId="23274" xr:uid="{30826A93-44CB-493E-A2E8-4F0809920EE6}"/>
    <cellStyle name="Normal 4 2 4 6 5" xfId="28766" xr:uid="{8E665CD9-EEFF-4CAA-A5AA-25B6643619D1}"/>
    <cellStyle name="Normal 4 2 4 6 6" xfId="34250" xr:uid="{3ACEFFB4-EC43-4596-98CA-B9F4F9A6001B}"/>
    <cellStyle name="Normal 4 2 4 7" xfId="7626" xr:uid="{39A8351B-CC33-4ECF-966F-569F7086BDFE}"/>
    <cellStyle name="Normal 4 2 4 7 2" xfId="20510" xr:uid="{1F395E74-3228-4EC2-A93B-D8E777B68F07}"/>
    <cellStyle name="Normal 4 2 4 7 2 2" xfId="26066" xr:uid="{BC8EC915-D9F8-4A13-98A5-2D280218EE44}"/>
    <cellStyle name="Normal 4 2 4 7 2 3" xfId="31560" xr:uid="{A65A4F30-9D23-46AA-A735-11A5D5726DF3}"/>
    <cellStyle name="Normal 4 2 4 7 2 4" xfId="37044" xr:uid="{C423D27E-C6CF-427B-B18B-4A40902FF301}"/>
    <cellStyle name="Normal 4 2 4 7 3" xfId="23337" xr:uid="{7A11FDDB-16FD-4DD1-BA9C-C76CC97BF291}"/>
    <cellStyle name="Normal 4 2 4 7 4" xfId="28831" xr:uid="{6FDCAB0D-A98E-489E-828A-54AD8FDB0FF5}"/>
    <cellStyle name="Normal 4 2 4 7 5" xfId="34315" xr:uid="{EE7DC01E-114D-4337-8B5B-AE0FDD61E2E6}"/>
    <cellStyle name="Normal 4 2 4 8" xfId="11973" xr:uid="{6FD1CFE3-AAE7-4AD8-93C7-B7E6E462B5F2}"/>
    <cellStyle name="Normal 4 2 4 9" xfId="17209" xr:uid="{D60A1B72-B0B5-427B-82CA-AFCBFA5F0B14}"/>
    <cellStyle name="Normal 4 2 5" xfId="6624" xr:uid="{E7CD0DE4-BF13-481D-98E2-102E98C90AB3}"/>
    <cellStyle name="Normal 4 2 5 2" xfId="15031" xr:uid="{859EA68F-EA23-4CA1-A880-EE01A340DD13}"/>
    <cellStyle name="Normal 4 2 5 2 2" xfId="22318" xr:uid="{A497594E-1CBB-4928-863B-0EAB494F8DB1}"/>
    <cellStyle name="Normal 4 2 5 2 2 2" xfId="27874" xr:uid="{EDED9F9F-00AE-40A6-8E24-4672EB8AC58F}"/>
    <cellStyle name="Normal 4 2 5 2 2 3" xfId="33368" xr:uid="{9AD5B0D4-0BA3-4946-8490-6B491E9E6905}"/>
    <cellStyle name="Normal 4 2 5 2 2 4" xfId="38852" xr:uid="{57079CD3-1A1B-4087-864E-0A1775729F8D}"/>
    <cellStyle name="Normal 4 2 5 2 3" xfId="25145" xr:uid="{4C2849C2-9229-4C3C-A65D-86E735F4C336}"/>
    <cellStyle name="Normal 4 2 5 2 4" xfId="30639" xr:uid="{B6D1FE4D-926D-47C7-9D17-7CD07F70B490}"/>
    <cellStyle name="Normal 4 2 5 2 5" xfId="36123" xr:uid="{63C4E558-E7C6-4FC9-95F2-171A6DEC7816}"/>
    <cellStyle name="Normal 4 2 5 3" xfId="11975" xr:uid="{027912AD-197B-48CB-A05A-AD87FF8123A4}"/>
    <cellStyle name="Normal 4 2 5 4" xfId="17211" xr:uid="{A3733B09-8CB7-44ED-8534-1CDA60595605}"/>
    <cellStyle name="Normal 4 2 5 5" xfId="19437" xr:uid="{677CEB2A-3C93-4319-ABDF-14D60A1D3E34}"/>
    <cellStyle name="Normal 4 2 5 6" xfId="9728" xr:uid="{752F8D5F-7E30-43C5-A28E-C10DF1D3BC7E}"/>
    <cellStyle name="Normal 4 2 5 6 2" xfId="21049" xr:uid="{C6B955ED-D145-451B-B5D8-C5E05E5508E5}"/>
    <cellStyle name="Normal 4 2 5 6 2 2" xfId="26605" xr:uid="{D5E6CACE-BBC0-441D-9180-18EC47ED0722}"/>
    <cellStyle name="Normal 4 2 5 6 2 3" xfId="32099" xr:uid="{40807822-EF4B-4D9E-BE41-AA9B2FB3AB22}"/>
    <cellStyle name="Normal 4 2 5 6 2 4" xfId="37583" xr:uid="{575F60B4-4DD6-4735-9A06-733601F31BA2}"/>
    <cellStyle name="Normal 4 2 5 6 3" xfId="23876" xr:uid="{3B10EB3B-3AA6-4DA7-86BC-08FD546A0F22}"/>
    <cellStyle name="Normal 4 2 5 6 4" xfId="29370" xr:uid="{82354399-35ED-457A-8FAF-D606E1D015F0}"/>
    <cellStyle name="Normal 4 2 5 6 5" xfId="34854" xr:uid="{85B83322-5A00-403B-99E9-DD2E3D7188D6}"/>
    <cellStyle name="Normal 4 2 6" xfId="6625" xr:uid="{377955B2-E74D-49A8-AE75-95AE4C5426AF}"/>
    <cellStyle name="Normal 4 2 6 2" xfId="15032" xr:uid="{B9B5B8D2-1CFC-4431-8EF5-D68043D91BD8}"/>
    <cellStyle name="Normal 4 2 6 2 2" xfId="22319" xr:uid="{F763C0E2-08A3-4AC6-ACF6-55ED5A8AC824}"/>
    <cellStyle name="Normal 4 2 6 2 2 2" xfId="27875" xr:uid="{3B0D9C5F-5AB3-4BF4-84EF-332AE2B56D7F}"/>
    <cellStyle name="Normal 4 2 6 2 2 3" xfId="33369" xr:uid="{C0EA6553-3152-463B-902E-E1DBCC620751}"/>
    <cellStyle name="Normal 4 2 6 2 2 4" xfId="38853" xr:uid="{A0A1647C-978F-4D7A-92C2-3B12C306F6A0}"/>
    <cellStyle name="Normal 4 2 6 2 3" xfId="25146" xr:uid="{861CDEBE-252B-4084-822C-050415B72510}"/>
    <cellStyle name="Normal 4 2 6 2 4" xfId="30640" xr:uid="{0F625408-03C1-4103-9ED7-8CFD182B4CAA}"/>
    <cellStyle name="Normal 4 2 6 2 5" xfId="36124" xr:uid="{372B95DE-7540-4D99-B25C-2FBEEDAF27E6}"/>
    <cellStyle name="Normal 4 2 6 3" xfId="11976" xr:uid="{1F891207-D87D-49F5-A58D-BD870081D0B1}"/>
    <cellStyle name="Normal 4 2 6 4" xfId="17212" xr:uid="{A7D829AE-B042-4F96-A0D1-29590FD7DF4A}"/>
    <cellStyle name="Normal 4 2 6 5" xfId="19438" xr:uid="{71B51C10-AE0A-47B2-A308-1CE3B933AF6C}"/>
    <cellStyle name="Normal 4 2 6 6" xfId="9729" xr:uid="{80F725B8-01DC-4505-8429-A1404EB3EFA3}"/>
    <cellStyle name="Normal 4 2 6 6 2" xfId="21050" xr:uid="{82D5E62D-4A11-4FDA-8360-4C0C5422BFF2}"/>
    <cellStyle name="Normal 4 2 6 6 2 2" xfId="26606" xr:uid="{4EC32B3D-52CB-4C46-B9C2-9CA4A42EFD61}"/>
    <cellStyle name="Normal 4 2 6 6 2 3" xfId="32100" xr:uid="{51CF1760-4FFB-40DB-B0DF-739FCD28EF5B}"/>
    <cellStyle name="Normal 4 2 6 6 2 4" xfId="37584" xr:uid="{46AD0C7F-3026-4C43-8895-B81FB29543FA}"/>
    <cellStyle name="Normal 4 2 6 6 3" xfId="23877" xr:uid="{6B0F58F9-2D7B-4807-8133-2AB3179DB613}"/>
    <cellStyle name="Normal 4 2 6 6 4" xfId="29371" xr:uid="{67E5A577-6DB0-4071-BD1F-AF09D50A85DA}"/>
    <cellStyle name="Normal 4 2 6 6 5" xfId="34855" xr:uid="{9436BDF0-3AD8-44C4-B82B-01AC5B45CA0E}"/>
    <cellStyle name="Normal 4 2 7" xfId="7335" xr:uid="{4E3BB23C-5015-40ED-AB29-9C4DE052D04F}"/>
    <cellStyle name="Normal 4 2 7 2" xfId="15033" xr:uid="{36AF8F88-3614-4D8F-B369-B0FE9EA9F125}"/>
    <cellStyle name="Normal 4 2 7 2 2" xfId="22320" xr:uid="{9B8A1421-2241-412D-96FB-4B280EE15FED}"/>
    <cellStyle name="Normal 4 2 7 2 2 2" xfId="27876" xr:uid="{ECA2EB9A-4D26-4B3E-A74E-AE0A7ACFA290}"/>
    <cellStyle name="Normal 4 2 7 2 2 3" xfId="33370" xr:uid="{DD2646A5-153A-4F39-9B8B-03E7F08A76F1}"/>
    <cellStyle name="Normal 4 2 7 2 2 4" xfId="38854" xr:uid="{C2338743-95B0-42B9-9A86-3461E93E77F9}"/>
    <cellStyle name="Normal 4 2 7 2 3" xfId="25147" xr:uid="{05AEB2A3-CE4C-4254-88A7-0899DE51BFF8}"/>
    <cellStyle name="Normal 4 2 7 2 4" xfId="30641" xr:uid="{C8AFD84A-13A0-4DCC-8CA7-92AD6221CF37}"/>
    <cellStyle name="Normal 4 2 7 2 5" xfId="36125" xr:uid="{C6FE1818-F306-432D-BDE0-C1EF656AE464}"/>
    <cellStyle name="Normal 4 2 7 3" xfId="12711" xr:uid="{40833EAF-D124-4677-A171-45CB2D4E812F}"/>
    <cellStyle name="Normal 4 2 7 4" xfId="9730" xr:uid="{67F6C671-94CB-46EB-B429-C0A3AB17A736}"/>
    <cellStyle name="Normal 4 2 7 4 2" xfId="21051" xr:uid="{07BB4FC1-C377-4AD5-9C7C-E59E25BC6F0F}"/>
    <cellStyle name="Normal 4 2 7 4 2 2" xfId="26607" xr:uid="{48E755D7-3BA8-4BB9-89E7-604CC4DF3A7F}"/>
    <cellStyle name="Normal 4 2 7 4 2 3" xfId="32101" xr:uid="{E8F9ACA1-5B66-479D-90F3-74B040652529}"/>
    <cellStyle name="Normal 4 2 7 4 2 4" xfId="37585" xr:uid="{EC4228DD-AE1B-43BC-8312-EB461E3FBCBF}"/>
    <cellStyle name="Normal 4 2 7 4 3" xfId="23878" xr:uid="{B0024BA1-65A5-404D-A41F-687DD56A53AB}"/>
    <cellStyle name="Normal 4 2 7 4 4" xfId="29372" xr:uid="{712DB859-B628-4AB6-97B0-BE898B1D9016}"/>
    <cellStyle name="Normal 4 2 7 4 5" xfId="34856" xr:uid="{EE1B493A-A16D-42EA-9B04-68348BF3FDB6}"/>
    <cellStyle name="Normal 4 2 8" xfId="9731" xr:uid="{22A44972-ED3F-4A29-AFED-813B66A02DD8}"/>
    <cellStyle name="Normal 4 2 8 2" xfId="21052" xr:uid="{423F52F0-89D7-4629-8238-6963CB7C24B4}"/>
    <cellStyle name="Normal 4 2 8 2 2" xfId="26608" xr:uid="{4E1351FA-E3DC-4583-AB06-B057EA1C9190}"/>
    <cellStyle name="Normal 4 2 8 2 3" xfId="32102" xr:uid="{D33DA3A1-0AF0-44D9-AFE8-829B3BE8FDE6}"/>
    <cellStyle name="Normal 4 2 8 2 4" xfId="37586" xr:uid="{79D2CEB0-3673-4040-9775-0B8AB9635CE2}"/>
    <cellStyle name="Normal 4 2 8 3" xfId="23879" xr:uid="{0732F094-C0D6-443E-BB4D-87C71C14B539}"/>
    <cellStyle name="Normal 4 2 8 4" xfId="29373" xr:uid="{5FE10FE1-64EB-491C-B6C5-82EAFD935B34}"/>
    <cellStyle name="Normal 4 2 8 5" xfId="34857" xr:uid="{85D2F0D3-EB62-44D5-9774-0A840E2D3DF1}"/>
    <cellStyle name="Normal 4 2 9" xfId="15023" xr:uid="{B42C5633-3A9E-49F7-ABFD-34DFDF2950FF}"/>
    <cellStyle name="Normal 4 2 9 2" xfId="22310" xr:uid="{EBEB2C90-B60B-453E-A034-FB68F81F67F6}"/>
    <cellStyle name="Normal 4 2 9 2 2" xfId="27866" xr:uid="{E836DEF4-47EF-4B5D-A29C-69E081E8D971}"/>
    <cellStyle name="Normal 4 2 9 2 3" xfId="33360" xr:uid="{61BA8B67-E570-40C0-A08D-EC64830B5C14}"/>
    <cellStyle name="Normal 4 2 9 2 4" xfId="38844" xr:uid="{931C0A42-0985-451E-A884-6CC45087F59F}"/>
    <cellStyle name="Normal 4 2 9 3" xfId="25137" xr:uid="{E3EE93C9-015B-44F5-8B15-0A8ABFD5E480}"/>
    <cellStyle name="Normal 4 2 9 4" xfId="30631" xr:uid="{EF549A1A-2D68-419A-8E38-4D7B778F477D}"/>
    <cellStyle name="Normal 4 2 9 5" xfId="36115" xr:uid="{3A5C1892-DDDF-4CFD-B1A7-7A319F339097}"/>
    <cellStyle name="Normal 4 20" xfId="6626" xr:uid="{BE759499-F3B5-4ACB-893A-7B17CA8AA8E3}"/>
    <cellStyle name="Normal 4 20 2" xfId="15034" xr:uid="{B291A99A-68C5-4942-A2D9-9FE06771F92C}"/>
    <cellStyle name="Normal 4 20 2 2" xfId="22321" xr:uid="{B1CD2A19-C6CA-45A7-9920-842E9863B65A}"/>
    <cellStyle name="Normal 4 20 2 2 2" xfId="27877" xr:uid="{6CCA1E52-B72F-4E65-A2DE-00A794773FAA}"/>
    <cellStyle name="Normal 4 20 2 2 3" xfId="33371" xr:uid="{6BE319D9-D9DA-415E-AC1A-68D34942624E}"/>
    <cellStyle name="Normal 4 20 2 2 4" xfId="38855" xr:uid="{44032CA3-049B-4B61-B976-A06C0570D915}"/>
    <cellStyle name="Normal 4 20 2 3" xfId="25148" xr:uid="{20104AA9-3DFC-4D76-9496-434D86F59F8B}"/>
    <cellStyle name="Normal 4 20 2 4" xfId="30642" xr:uid="{9EF3159E-BAF9-4508-BC07-30682ADC835E}"/>
    <cellStyle name="Normal 4 20 2 5" xfId="36126" xr:uid="{4B8F7D7A-0A2F-4178-8A51-37C897ACF4C0}"/>
    <cellStyle name="Normal 4 20 3" xfId="11977" xr:uid="{1205F613-AEDB-4429-B4DD-411C0E26DAFF}"/>
    <cellStyle name="Normal 4 20 4" xfId="17213" xr:uid="{1505088B-F5ED-486F-8506-FD9BFB39F821}"/>
    <cellStyle name="Normal 4 20 5" xfId="19439" xr:uid="{AC2ED8C6-0713-497A-9939-A698C5460EA2}"/>
    <cellStyle name="Normal 4 20 6" xfId="9732" xr:uid="{1DEDF2C3-D4FF-4EA3-9941-43307B6F437C}"/>
    <cellStyle name="Normal 4 20 6 2" xfId="21053" xr:uid="{2EE71010-1ABA-4420-BADD-490B744027E3}"/>
    <cellStyle name="Normal 4 20 6 2 2" xfId="26609" xr:uid="{64E21C45-CBC8-4134-AEF2-40ADB4039C6D}"/>
    <cellStyle name="Normal 4 20 6 2 3" xfId="32103" xr:uid="{0AEF3F87-CAE8-4351-A203-7ACAA75D0D06}"/>
    <cellStyle name="Normal 4 20 6 2 4" xfId="37587" xr:uid="{DA51D8C0-D755-4A16-9DD3-5BCF126C4F2B}"/>
    <cellStyle name="Normal 4 20 6 3" xfId="23880" xr:uid="{539CFD61-EB1D-41B5-84D7-D22864122AC9}"/>
    <cellStyle name="Normal 4 20 6 4" xfId="29374" xr:uid="{C3C9FACC-506D-4E2F-956C-E8CA981F0AC7}"/>
    <cellStyle name="Normal 4 20 6 5" xfId="34858" xr:uid="{B11A55C2-7008-4223-B276-FE6FB77B31FA}"/>
    <cellStyle name="Normal 4 21" xfId="6627" xr:uid="{6F1626F6-8039-4CB9-A7A5-76B28201A338}"/>
    <cellStyle name="Normal 4 21 2" xfId="15035" xr:uid="{7506D758-19C3-4C05-BF80-921AFFBD5189}"/>
    <cellStyle name="Normal 4 21 2 2" xfId="22322" xr:uid="{28A08610-3B4E-43BD-A0F6-5B760BCF03F1}"/>
    <cellStyle name="Normal 4 21 2 2 2" xfId="27878" xr:uid="{CD6E3D08-606E-4F16-887C-2C94C80DA321}"/>
    <cellStyle name="Normal 4 21 2 2 3" xfId="33372" xr:uid="{B7EF4ECC-A976-4561-86B1-45B8C81E79F1}"/>
    <cellStyle name="Normal 4 21 2 2 4" xfId="38856" xr:uid="{788BB070-A7CA-453E-BBA0-D637593EBBF9}"/>
    <cellStyle name="Normal 4 21 2 3" xfId="25149" xr:uid="{11A32B01-930A-4688-8609-EA9548C9EFD3}"/>
    <cellStyle name="Normal 4 21 2 4" xfId="30643" xr:uid="{B8A1D04D-3A1E-4B46-8968-B7F832CA7276}"/>
    <cellStyle name="Normal 4 21 2 5" xfId="36127" xr:uid="{08E01865-5D99-4518-9E60-2798944B58AA}"/>
    <cellStyle name="Normal 4 21 3" xfId="11978" xr:uid="{397C6F13-70FA-4033-B37E-6C144E916111}"/>
    <cellStyle name="Normal 4 21 4" xfId="17214" xr:uid="{903676F2-283A-4E1F-A9AD-F10C16808B10}"/>
    <cellStyle name="Normal 4 21 5" xfId="19440" xr:uid="{43E66969-630C-4123-A0DF-DB5FFE39EF20}"/>
    <cellStyle name="Normal 4 21 6" xfId="9733" xr:uid="{D1602E9E-1F8E-493E-93E0-650FAF255B9D}"/>
    <cellStyle name="Normal 4 21 6 2" xfId="21054" xr:uid="{978520C6-E455-4657-858D-60619D7A3E23}"/>
    <cellStyle name="Normal 4 21 6 2 2" xfId="26610" xr:uid="{33050AA6-B0BF-4B96-9225-D047D93E9D21}"/>
    <cellStyle name="Normal 4 21 6 2 3" xfId="32104" xr:uid="{778D1672-4656-49E5-AE60-6AA07611FDA8}"/>
    <cellStyle name="Normal 4 21 6 2 4" xfId="37588" xr:uid="{0AEE9709-6D57-406C-9EDF-AB0A98F2E06D}"/>
    <cellStyle name="Normal 4 21 6 3" xfId="23881" xr:uid="{459175C1-BCFD-48FB-9959-7E22A6997CBD}"/>
    <cellStyle name="Normal 4 21 6 4" xfId="29375" xr:uid="{0E8D024B-D8B8-4BDF-BB53-E18BEF6E5379}"/>
    <cellStyle name="Normal 4 21 6 5" xfId="34859" xr:uid="{0B53B67C-A962-49EE-B00A-DDC183A23C83}"/>
    <cellStyle name="Normal 4 22" xfId="6628" xr:uid="{59E027BA-DB74-42A8-9C18-653332AFB51E}"/>
    <cellStyle name="Normal 4 22 2" xfId="15036" xr:uid="{BD85E2BC-8D8F-42C4-ACD8-91AFDA06DCFE}"/>
    <cellStyle name="Normal 4 22 2 2" xfId="22323" xr:uid="{3524B53A-A1A1-49EF-A004-6665888B2513}"/>
    <cellStyle name="Normal 4 22 2 2 2" xfId="27879" xr:uid="{51830471-B8F3-4B23-B4EC-BE3F4AE4D58C}"/>
    <cellStyle name="Normal 4 22 2 2 3" xfId="33373" xr:uid="{0D0FD0F9-EE51-4973-BA4C-36FD49BA4602}"/>
    <cellStyle name="Normal 4 22 2 2 4" xfId="38857" xr:uid="{1F55B3C8-E253-49C8-87BA-2ACE498A173A}"/>
    <cellStyle name="Normal 4 22 2 3" xfId="25150" xr:uid="{D013881B-CE84-4493-B9BF-F31F6BF324B5}"/>
    <cellStyle name="Normal 4 22 2 4" xfId="30644" xr:uid="{78345767-6852-49D8-8280-F455AD70E173}"/>
    <cellStyle name="Normal 4 22 2 5" xfId="36128" xr:uid="{E80BD022-57EB-49C4-98F8-D5D11405E2B4}"/>
    <cellStyle name="Normal 4 22 3" xfId="11979" xr:uid="{57A44BF9-ADBD-45E2-ADE0-14E6FF6622A1}"/>
    <cellStyle name="Normal 4 22 4" xfId="17215" xr:uid="{0D34B440-4B72-4492-BA45-16981C056F7B}"/>
    <cellStyle name="Normal 4 22 5" xfId="19441" xr:uid="{9376044B-5C64-4026-9DAF-2132BA71FC40}"/>
    <cellStyle name="Normal 4 22 6" xfId="9734" xr:uid="{BA8874C2-AC69-4F44-A309-26467712277C}"/>
    <cellStyle name="Normal 4 22 6 2" xfId="21055" xr:uid="{934BF4FD-21B3-452B-A4FC-C4BAC8083177}"/>
    <cellStyle name="Normal 4 22 6 2 2" xfId="26611" xr:uid="{880E1DE6-F8A6-43F7-AA1E-D5C1C5FDA727}"/>
    <cellStyle name="Normal 4 22 6 2 3" xfId="32105" xr:uid="{3C4ADCAD-2176-498B-81BB-846E9071B4C8}"/>
    <cellStyle name="Normal 4 22 6 2 4" xfId="37589" xr:uid="{1CF106F0-F2F9-48B5-91B8-9FCDCB080034}"/>
    <cellStyle name="Normal 4 22 6 3" xfId="23882" xr:uid="{9494E06D-3E77-40D1-A42C-7FC9EA0587A9}"/>
    <cellStyle name="Normal 4 22 6 4" xfId="29376" xr:uid="{E9F1D60C-FDFD-4D51-83A8-EC4FA291FF62}"/>
    <cellStyle name="Normal 4 22 6 5" xfId="34860" xr:uid="{924A4AA4-7D85-4BD8-9BFD-19EE791DF474}"/>
    <cellStyle name="Normal 4 23" xfId="6629" xr:uid="{59EF167B-6E6A-4993-B35F-FE978A943FA0}"/>
    <cellStyle name="Normal 4 23 2" xfId="15037" xr:uid="{A4FB88B3-E9AD-4626-8703-65319AE151FB}"/>
    <cellStyle name="Normal 4 23 2 2" xfId="22324" xr:uid="{D7096CD3-0A5E-4DBE-8A71-4ED2D933672C}"/>
    <cellStyle name="Normal 4 23 2 2 2" xfId="27880" xr:uid="{8BEDFACC-D206-42B4-BB82-84420A9252E5}"/>
    <cellStyle name="Normal 4 23 2 2 3" xfId="33374" xr:uid="{A0CDFF77-E228-4DAE-80EB-7C6D7FF84550}"/>
    <cellStyle name="Normal 4 23 2 2 4" xfId="38858" xr:uid="{0F7A7A99-E2BE-4DB7-8F57-9F3CB305A48B}"/>
    <cellStyle name="Normal 4 23 2 3" xfId="25151" xr:uid="{0660E9BD-4E5E-4C67-A277-4920631CE4EF}"/>
    <cellStyle name="Normal 4 23 2 4" xfId="30645" xr:uid="{4A1C7319-9BF6-438D-AAA1-E3BF25D7380C}"/>
    <cellStyle name="Normal 4 23 2 5" xfId="36129" xr:uid="{02189DA8-2AAF-4721-BA6D-72C1EC5A412E}"/>
    <cellStyle name="Normal 4 23 3" xfId="11980" xr:uid="{74CCE379-57D0-45CB-90DD-7982C97A0DA7}"/>
    <cellStyle name="Normal 4 23 4" xfId="17216" xr:uid="{E2D88377-8315-4FE3-A229-B5C761C12C34}"/>
    <cellStyle name="Normal 4 23 5" xfId="19442" xr:uid="{45EDAF00-D594-4215-9321-186CC231D967}"/>
    <cellStyle name="Normal 4 23 6" xfId="9735" xr:uid="{87C0EDA1-FBA6-4B3E-BC9D-50617A3CBC7E}"/>
    <cellStyle name="Normal 4 23 6 2" xfId="21056" xr:uid="{28249FC2-C73F-4591-BAA7-32D2871E4D8A}"/>
    <cellStyle name="Normal 4 23 6 2 2" xfId="26612" xr:uid="{7B2DFE08-53C9-45FC-B156-A6EC7F049F4F}"/>
    <cellStyle name="Normal 4 23 6 2 3" xfId="32106" xr:uid="{4251FDC6-D07B-4AAB-AB81-14BC50202074}"/>
    <cellStyle name="Normal 4 23 6 2 4" xfId="37590" xr:uid="{3A1072C6-576E-44DD-ACFA-D7A69C8FD1D0}"/>
    <cellStyle name="Normal 4 23 6 3" xfId="23883" xr:uid="{ADD32ADD-29D4-479F-9157-11B8D97F2927}"/>
    <cellStyle name="Normal 4 23 6 4" xfId="29377" xr:uid="{483E3859-5B23-410A-AFFE-F1F1D024D078}"/>
    <cellStyle name="Normal 4 23 6 5" xfId="34861" xr:uid="{2826212E-DD2D-4246-8172-637333B950B5}"/>
    <cellStyle name="Normal 4 24" xfId="6630" xr:uid="{556BB4A4-E61D-42A2-B50B-17F943E33DA5}"/>
    <cellStyle name="Normal 4 24 2" xfId="15038" xr:uid="{09B4E637-940F-468E-8479-8B9C5C06E572}"/>
    <cellStyle name="Normal 4 24 2 2" xfId="22325" xr:uid="{EEABAA45-8B1A-4D9D-B203-28A4DD44177A}"/>
    <cellStyle name="Normal 4 24 2 2 2" xfId="27881" xr:uid="{D238D7E7-A049-463A-9209-72B18097382E}"/>
    <cellStyle name="Normal 4 24 2 2 3" xfId="33375" xr:uid="{4C726DCE-7F34-4F2C-846C-5D3C5BD8341D}"/>
    <cellStyle name="Normal 4 24 2 2 4" xfId="38859" xr:uid="{16B5E7BC-CF69-41A6-9563-3BE436E78388}"/>
    <cellStyle name="Normal 4 24 2 3" xfId="25152" xr:uid="{50EB8B7A-C0F6-4EA8-966A-31A2E8985DAE}"/>
    <cellStyle name="Normal 4 24 2 4" xfId="30646" xr:uid="{28D64982-7FD4-4721-A27A-46DC71B2A221}"/>
    <cellStyle name="Normal 4 24 2 5" xfId="36130" xr:uid="{929F1C76-F02C-4D6F-96AB-0A522CC4CAD8}"/>
    <cellStyle name="Normal 4 24 3" xfId="11981" xr:uid="{14A113BA-EC7E-4AD2-BD2E-C771196A4D87}"/>
    <cellStyle name="Normal 4 24 4" xfId="17217" xr:uid="{4CA1D8B0-6D3F-467B-BA97-BA25E0C1E870}"/>
    <cellStyle name="Normal 4 24 5" xfId="19443" xr:uid="{AB2170D6-1E5E-4E5F-8D91-9ED919D0BC74}"/>
    <cellStyle name="Normal 4 24 6" xfId="9736" xr:uid="{60C93F93-B812-4CC6-812E-F56E975937F4}"/>
    <cellStyle name="Normal 4 24 6 2" xfId="21057" xr:uid="{09499E05-1B7D-44AD-8C2D-905D730D94C1}"/>
    <cellStyle name="Normal 4 24 6 2 2" xfId="26613" xr:uid="{06FDDE71-F159-45C1-AC3E-056E5AEB8DFD}"/>
    <cellStyle name="Normal 4 24 6 2 3" xfId="32107" xr:uid="{4BFB787F-9E2B-4593-8A3E-83E639309C97}"/>
    <cellStyle name="Normal 4 24 6 2 4" xfId="37591" xr:uid="{16018FC0-7C4D-4DE0-898B-80A9E5F62A4C}"/>
    <cellStyle name="Normal 4 24 6 3" xfId="23884" xr:uid="{27AC1C67-8A06-41F8-AA55-2CB95E10C11D}"/>
    <cellStyle name="Normal 4 24 6 4" xfId="29378" xr:uid="{1B4FC1D7-F97A-409D-A886-99B343FDEF00}"/>
    <cellStyle name="Normal 4 24 6 5" xfId="34862" xr:uid="{0FCB24D5-7ABC-4726-A0A4-3BFA99137300}"/>
    <cellStyle name="Normal 4 25" xfId="6631" xr:uid="{6DC81EB9-D91F-4452-8AE5-45733C29E5CD}"/>
    <cellStyle name="Normal 4 25 2" xfId="15039" xr:uid="{59B0B104-59AF-4AB1-BBEE-83D2D39DB6D8}"/>
    <cellStyle name="Normal 4 25 2 2" xfId="22326" xr:uid="{3CCC484A-87AE-4FE8-ACDE-8AC99874729C}"/>
    <cellStyle name="Normal 4 25 2 2 2" xfId="27882" xr:uid="{61150AC3-F9E3-4A2F-903E-BAE180C05871}"/>
    <cellStyle name="Normal 4 25 2 2 3" xfId="33376" xr:uid="{CEAE6D69-3811-428C-B679-D6823CB6EF97}"/>
    <cellStyle name="Normal 4 25 2 2 4" xfId="38860" xr:uid="{4ADFF307-F5ED-4493-B3BB-EBC293634B6E}"/>
    <cellStyle name="Normal 4 25 2 3" xfId="25153" xr:uid="{49BEF369-F8D0-47CC-98EB-1040A703E6AD}"/>
    <cellStyle name="Normal 4 25 2 4" xfId="30647" xr:uid="{231BD3F8-1D55-4BC6-BD8E-35E6AAEB22BD}"/>
    <cellStyle name="Normal 4 25 2 5" xfId="36131" xr:uid="{657CF357-1A7E-42EC-BC29-E267D3E8ABCC}"/>
    <cellStyle name="Normal 4 25 3" xfId="11982" xr:uid="{A3AC6F5B-BF80-4ADB-BA08-31848F498C84}"/>
    <cellStyle name="Normal 4 25 4" xfId="17218" xr:uid="{D27CBA49-413B-4A76-8936-E037D7B7622B}"/>
    <cellStyle name="Normal 4 25 5" xfId="19444" xr:uid="{97D907FB-D158-494E-9C8F-BC66E42E8D50}"/>
    <cellStyle name="Normal 4 25 6" xfId="9737" xr:uid="{6649EE5B-E2F6-4428-BBA6-B4945BF9A4D0}"/>
    <cellStyle name="Normal 4 25 6 2" xfId="21058" xr:uid="{71CC4865-AE26-4E1E-A5D3-5A9C1D268CB1}"/>
    <cellStyle name="Normal 4 25 6 2 2" xfId="26614" xr:uid="{F4EEBA54-D291-4EAE-9241-F28D278FE573}"/>
    <cellStyle name="Normal 4 25 6 2 3" xfId="32108" xr:uid="{127921A2-8B61-4568-9563-F80A38AE5111}"/>
    <cellStyle name="Normal 4 25 6 2 4" xfId="37592" xr:uid="{2FD46BDB-16DE-44C6-B659-4E39784A65E6}"/>
    <cellStyle name="Normal 4 25 6 3" xfId="23885" xr:uid="{DE9C2F09-AD3A-46C2-A12A-C1E8966B8537}"/>
    <cellStyle name="Normal 4 25 6 4" xfId="29379" xr:uid="{5B9D58ED-1CC9-40A1-8A30-F30C22321358}"/>
    <cellStyle name="Normal 4 25 6 5" xfId="34863" xr:uid="{513C4EA5-6A1F-44B0-9440-F3D9ACB77C60}"/>
    <cellStyle name="Normal 4 26" xfId="6632" xr:uid="{F4E9A3C7-6E10-4AE3-BF20-B1655490EA82}"/>
    <cellStyle name="Normal 4 26 2" xfId="15040" xr:uid="{1F36F2A6-9C4A-46FB-9DEF-B33BD6A3DC93}"/>
    <cellStyle name="Normal 4 26 2 2" xfId="22327" xr:uid="{F8F8BE44-1E8F-4E31-A288-042E1A42AAA5}"/>
    <cellStyle name="Normal 4 26 2 2 2" xfId="27883" xr:uid="{E8B5E8FA-CCC9-4F8E-855E-15EBE150E19A}"/>
    <cellStyle name="Normal 4 26 2 2 3" xfId="33377" xr:uid="{5B72844A-F48F-41E9-9142-7939A636B1DB}"/>
    <cellStyle name="Normal 4 26 2 2 4" xfId="38861" xr:uid="{45674F1C-18C6-46B9-9A22-7556AC1B5513}"/>
    <cellStyle name="Normal 4 26 2 3" xfId="25154" xr:uid="{585B527C-02D1-47A5-8C21-311BBA5C235E}"/>
    <cellStyle name="Normal 4 26 2 4" xfId="30648" xr:uid="{37FE6E59-0B14-4440-B5B5-1B0ADE9A359E}"/>
    <cellStyle name="Normal 4 26 2 5" xfId="36132" xr:uid="{ACBBCE5E-7FCB-4C4C-AF42-6851143A8C1B}"/>
    <cellStyle name="Normal 4 26 3" xfId="11983" xr:uid="{0334AB0A-DBDC-47EB-8672-84955611FC56}"/>
    <cellStyle name="Normal 4 26 4" xfId="17219" xr:uid="{D87BE557-B44D-4747-AEFC-58E736D8089A}"/>
    <cellStyle name="Normal 4 26 5" xfId="19445" xr:uid="{2962E7CA-BDE5-44C0-A488-07F55282AA63}"/>
    <cellStyle name="Normal 4 26 6" xfId="9738" xr:uid="{0C4E1AA5-FE02-4024-A32C-0C183FAD692F}"/>
    <cellStyle name="Normal 4 26 6 2" xfId="21059" xr:uid="{4AF2BE74-3805-42E7-ADB2-000BB83598BD}"/>
    <cellStyle name="Normal 4 26 6 2 2" xfId="26615" xr:uid="{83A9CD54-9CAE-46A6-9E93-350F1E083889}"/>
    <cellStyle name="Normal 4 26 6 2 3" xfId="32109" xr:uid="{F5B30576-4352-4C6B-A163-78A41B92FCF6}"/>
    <cellStyle name="Normal 4 26 6 2 4" xfId="37593" xr:uid="{6210927A-AB05-4D35-965A-132AC576C339}"/>
    <cellStyle name="Normal 4 26 6 3" xfId="23886" xr:uid="{948567E5-9E91-45D0-A24B-405DEC326E84}"/>
    <cellStyle name="Normal 4 26 6 4" xfId="29380" xr:uid="{83125BC7-D4DF-480F-9C0F-9CAD2D21713D}"/>
    <cellStyle name="Normal 4 26 6 5" xfId="34864" xr:uid="{8F8001AE-272F-414C-B665-6051D94C182E}"/>
    <cellStyle name="Normal 4 27" xfId="6633" xr:uid="{E66291A3-AE99-4C41-9C02-84C6D5C93D8F}"/>
    <cellStyle name="Normal 4 27 2" xfId="15041" xr:uid="{CAC56886-B597-49BC-8D11-AFF3B43EE6B2}"/>
    <cellStyle name="Normal 4 27 2 2" xfId="22328" xr:uid="{BAA313F6-5280-4D38-9BE1-4E75DCDF8CFA}"/>
    <cellStyle name="Normal 4 27 2 2 2" xfId="27884" xr:uid="{0C7072B6-1178-4BE0-9604-A6181BFA8557}"/>
    <cellStyle name="Normal 4 27 2 2 3" xfId="33378" xr:uid="{31F5513E-E04D-4491-A2D1-1F9A676CDEE2}"/>
    <cellStyle name="Normal 4 27 2 2 4" xfId="38862" xr:uid="{2452B7CB-6D36-43EF-9185-C4B8B57A2E20}"/>
    <cellStyle name="Normal 4 27 2 3" xfId="25155" xr:uid="{0139CDB0-B929-44CB-8051-C0D63A3B6F5B}"/>
    <cellStyle name="Normal 4 27 2 4" xfId="30649" xr:uid="{0628748E-099A-49FF-95C0-F14786004F4B}"/>
    <cellStyle name="Normal 4 27 2 5" xfId="36133" xr:uid="{8D4C36D1-0FA3-43D3-8421-B980024622D4}"/>
    <cellStyle name="Normal 4 27 3" xfId="11984" xr:uid="{7769CE35-A295-456A-AC0F-38298954AF67}"/>
    <cellStyle name="Normal 4 27 4" xfId="17220" xr:uid="{798217B6-A7E7-42EA-AF83-C83696BE02EF}"/>
    <cellStyle name="Normal 4 27 5" xfId="19446" xr:uid="{824BE824-FDF4-4750-9858-E90E1799338D}"/>
    <cellStyle name="Normal 4 27 6" xfId="9739" xr:uid="{5D9ED37C-23AA-45E0-B532-565CD80AE6CF}"/>
    <cellStyle name="Normal 4 27 6 2" xfId="21060" xr:uid="{DDD899C8-F5D4-441B-A399-F21D46B0BAAD}"/>
    <cellStyle name="Normal 4 27 6 2 2" xfId="26616" xr:uid="{775A531F-84B1-42C0-9863-21B9A077E7F5}"/>
    <cellStyle name="Normal 4 27 6 2 3" xfId="32110" xr:uid="{DFD79646-D0EC-4D06-9D2A-988BF093AC13}"/>
    <cellStyle name="Normal 4 27 6 2 4" xfId="37594" xr:uid="{F6DE4A39-C5C6-45A4-80FD-B7FAB2FAA2AC}"/>
    <cellStyle name="Normal 4 27 6 3" xfId="23887" xr:uid="{954F61AC-28EB-4671-864D-AD7C0FBD183C}"/>
    <cellStyle name="Normal 4 27 6 4" xfId="29381" xr:uid="{B8C3C826-EA3C-4A3D-A3F3-0D9E0614D901}"/>
    <cellStyle name="Normal 4 27 6 5" xfId="34865" xr:uid="{E36A633C-45FD-4183-BCA8-67136C757E36}"/>
    <cellStyle name="Normal 4 28" xfId="6634" xr:uid="{15F8F86A-959E-44DA-B99E-41CC6EF9E4EE}"/>
    <cellStyle name="Normal 4 28 2" xfId="15042" xr:uid="{5DDA6EAE-5B81-4285-889C-09A21A4E91A6}"/>
    <cellStyle name="Normal 4 28 2 2" xfId="22329" xr:uid="{6C618131-BA23-4320-AAFE-9F04E5ABF9BD}"/>
    <cellStyle name="Normal 4 28 2 2 2" xfId="27885" xr:uid="{D90F9EBA-E27F-4AB3-A346-09CA3C0DE971}"/>
    <cellStyle name="Normal 4 28 2 2 3" xfId="33379" xr:uid="{9D297BC9-7420-4E92-B437-7DAEDD822E35}"/>
    <cellStyle name="Normal 4 28 2 2 4" xfId="38863" xr:uid="{82696FCF-50BA-406B-B287-A85D8A720AE9}"/>
    <cellStyle name="Normal 4 28 2 3" xfId="25156" xr:uid="{4E53FC1A-C2C6-4F29-9810-0D6778F5382F}"/>
    <cellStyle name="Normal 4 28 2 4" xfId="30650" xr:uid="{1E984464-2800-457D-BE61-4E792E95414F}"/>
    <cellStyle name="Normal 4 28 2 5" xfId="36134" xr:uid="{16602AD3-1526-47E4-8282-0E6649D01C2E}"/>
    <cellStyle name="Normal 4 28 3" xfId="11985" xr:uid="{720BF10C-5124-44BF-BC79-E4F28288C806}"/>
    <cellStyle name="Normal 4 28 4" xfId="17221" xr:uid="{CED4E018-15BA-45CA-9C74-ACAC4AFFC114}"/>
    <cellStyle name="Normal 4 28 5" xfId="19447" xr:uid="{1E52AB0D-71A0-4CF3-8342-4CEFBA552AFF}"/>
    <cellStyle name="Normal 4 28 6" xfId="9740" xr:uid="{DF2C08B4-854B-4D96-975A-3E1BB878EC02}"/>
    <cellStyle name="Normal 4 28 6 2" xfId="21061" xr:uid="{54987B73-640F-475A-A57D-FC220265C7AD}"/>
    <cellStyle name="Normal 4 28 6 2 2" xfId="26617" xr:uid="{435F6CFD-81AF-4E6E-9659-3EB1DFD051D0}"/>
    <cellStyle name="Normal 4 28 6 2 3" xfId="32111" xr:uid="{FA137A4B-D98B-4A08-914A-CFE2E53DBB5C}"/>
    <cellStyle name="Normal 4 28 6 2 4" xfId="37595" xr:uid="{80E7C550-1D7F-45FE-A65D-88CE65053148}"/>
    <cellStyle name="Normal 4 28 6 3" xfId="23888" xr:uid="{006272DA-2675-4DF8-A7FF-B5C36532E28C}"/>
    <cellStyle name="Normal 4 28 6 4" xfId="29382" xr:uid="{88F3C3E0-CDB6-402A-A987-AECFD028269F}"/>
    <cellStyle name="Normal 4 28 6 5" xfId="34866" xr:uid="{B7340406-3240-47E7-BEE4-0A332779C965}"/>
    <cellStyle name="Normal 4 29" xfId="6635" xr:uid="{D21A722A-FE2C-4AEE-9193-6BD21F191D41}"/>
    <cellStyle name="Normal 4 29 2" xfId="15043" xr:uid="{55B6A485-B6D7-4255-B14C-E229CA07431C}"/>
    <cellStyle name="Normal 4 29 2 2" xfId="22330" xr:uid="{FAB9FE9E-2CB0-4EFC-8423-21F53C5444C0}"/>
    <cellStyle name="Normal 4 29 2 2 2" xfId="27886" xr:uid="{CDFE7B75-5136-4814-856C-764C9A713B04}"/>
    <cellStyle name="Normal 4 29 2 2 3" xfId="33380" xr:uid="{1F57AFD3-EC79-458F-8EB3-F8C4FA49A5C7}"/>
    <cellStyle name="Normal 4 29 2 2 4" xfId="38864" xr:uid="{FC722DD6-2829-43F8-A35E-13C2C3D3B185}"/>
    <cellStyle name="Normal 4 29 2 3" xfId="25157" xr:uid="{CC56F520-F4AC-4B00-A46E-8CA852169D0A}"/>
    <cellStyle name="Normal 4 29 2 4" xfId="30651" xr:uid="{3AE92CB9-CA88-4F79-8AA2-21212C3E0DC1}"/>
    <cellStyle name="Normal 4 29 2 5" xfId="36135" xr:uid="{99352AC7-EF67-4FE8-AE3B-167BD2516C6B}"/>
    <cellStyle name="Normal 4 29 3" xfId="11986" xr:uid="{A22269AC-0482-4762-AD79-9C4A86153B32}"/>
    <cellStyle name="Normal 4 29 4" xfId="17222" xr:uid="{5FCFA98F-94D6-4044-B7C1-368ED4AE7781}"/>
    <cellStyle name="Normal 4 29 5" xfId="19448" xr:uid="{0D821B17-4EA1-49D8-A50F-9E3523C623BC}"/>
    <cellStyle name="Normal 4 29 6" xfId="9741" xr:uid="{51E165E0-0524-4E29-9432-8C62E1176128}"/>
    <cellStyle name="Normal 4 29 6 2" xfId="21062" xr:uid="{CACDA3A8-7FC5-4D33-8D04-BEE1B412909F}"/>
    <cellStyle name="Normal 4 29 6 2 2" xfId="26618" xr:uid="{549DB4B7-45B8-4F74-BEE8-844588163C50}"/>
    <cellStyle name="Normal 4 29 6 2 3" xfId="32112" xr:uid="{76CC8C2F-6E2A-4619-842A-3FA49DE3E4B3}"/>
    <cellStyle name="Normal 4 29 6 2 4" xfId="37596" xr:uid="{01770FF1-787A-497C-BC8F-90F9C647FA55}"/>
    <cellStyle name="Normal 4 29 6 3" xfId="23889" xr:uid="{4D8EE9D1-4A59-4F28-917D-C6E46B4D316F}"/>
    <cellStyle name="Normal 4 29 6 4" xfId="29383" xr:uid="{9D0512E3-57FA-4CDF-86BD-D4FC3EE63CBC}"/>
    <cellStyle name="Normal 4 29 6 5" xfId="34867" xr:uid="{988B91D4-F320-4E35-B535-EFFC61127048}"/>
    <cellStyle name="Normal 4 3" xfId="711" xr:uid="{6B9B1CB8-6981-4B8F-9650-507E41F6D43C}"/>
    <cellStyle name="Normal 4 3 10" xfId="19449" xr:uid="{11B36B6E-E46F-463F-8DB8-F4612C09138E}"/>
    <cellStyle name="Normal 4 3 11" xfId="9742" xr:uid="{CBC5D8EE-0714-4AC7-B8AD-B646AE362233}"/>
    <cellStyle name="Normal 4 3 11 2" xfId="21063" xr:uid="{3D8D4B9C-7F63-4461-86E0-23A15A8E4F4B}"/>
    <cellStyle name="Normal 4 3 11 2 2" xfId="26619" xr:uid="{3357D2FB-F368-49CA-A851-A2574A7183EE}"/>
    <cellStyle name="Normal 4 3 11 2 3" xfId="32113" xr:uid="{7AF5AFA5-828B-40D2-96A6-588A56323DAE}"/>
    <cellStyle name="Normal 4 3 11 2 4" xfId="37597" xr:uid="{BF5156C7-A6CD-4177-9365-B3901F308349}"/>
    <cellStyle name="Normal 4 3 11 3" xfId="23890" xr:uid="{3978C3B5-39A5-4F90-BA24-38437F24EBEB}"/>
    <cellStyle name="Normal 4 3 11 4" xfId="29384" xr:uid="{686AEC10-F1ED-4598-AD6B-1BF830E015CA}"/>
    <cellStyle name="Normal 4 3 11 5" xfId="34868" xr:uid="{F8DE1CD1-1A8C-48C4-A6B7-5CC5FE7B8B6D}"/>
    <cellStyle name="Normal 4 3 12" xfId="6636" xr:uid="{BE1E64E8-1F02-488B-84B4-B0C8DE692DC8}"/>
    <cellStyle name="Normal 4 3 2" xfId="6637" xr:uid="{D75B51C2-F4C7-43A9-9580-6839B646BDA4}"/>
    <cellStyle name="Normal 4 3 2 2" xfId="15045" xr:uid="{2C9D4C7F-B0F2-4AF2-8009-2EEE57219056}"/>
    <cellStyle name="Normal 4 3 2 2 2" xfId="22332" xr:uid="{A8BC995A-3423-409A-803C-D9CBDBF0D677}"/>
    <cellStyle name="Normal 4 3 2 2 2 2" xfId="27888" xr:uid="{190425AB-7EA7-4B58-AE4A-04F93F9087A0}"/>
    <cellStyle name="Normal 4 3 2 2 2 3" xfId="33382" xr:uid="{E865530D-3C59-4F54-A319-1A5779AD497F}"/>
    <cellStyle name="Normal 4 3 2 2 2 4" xfId="38866" xr:uid="{9B7DF103-DE00-438E-BC19-80943B7E43DE}"/>
    <cellStyle name="Normal 4 3 2 2 3" xfId="25159" xr:uid="{AFDA3217-5165-4457-838C-6C1B73D6EFA6}"/>
    <cellStyle name="Normal 4 3 2 2 4" xfId="30653" xr:uid="{2BDFB5D5-B2E4-4465-B8D6-6CC8E680AEDF}"/>
    <cellStyle name="Normal 4 3 2 2 5" xfId="36137" xr:uid="{3919761A-C9D9-4BFE-B3E2-CF28235EE4A0}"/>
    <cellStyle name="Normal 4 3 2 3" xfId="11988" xr:uid="{6235AE06-900A-4252-9F54-6592F137C006}"/>
    <cellStyle name="Normal 4 3 2 4" xfId="17224" xr:uid="{810E4118-ED7E-4E28-BF32-1569A41F4EDE}"/>
    <cellStyle name="Normal 4 3 2 5" xfId="19450" xr:uid="{AAFF2288-331F-489B-BE6D-C25966B716D6}"/>
    <cellStyle name="Normal 4 3 2 6" xfId="9743" xr:uid="{B3E793D1-A92F-455F-B6A3-F265091BEA54}"/>
    <cellStyle name="Normal 4 3 2 6 2" xfId="21064" xr:uid="{5E2C527C-0A72-4302-967E-CEAE6C6F75F1}"/>
    <cellStyle name="Normal 4 3 2 6 2 2" xfId="26620" xr:uid="{3439F249-292A-4B10-8858-B57994D6547F}"/>
    <cellStyle name="Normal 4 3 2 6 2 3" xfId="32114" xr:uid="{018492C3-700D-40FA-B2CF-7AC5EB203EF3}"/>
    <cellStyle name="Normal 4 3 2 6 2 4" xfId="37598" xr:uid="{2AEAF2C5-58FF-409D-A928-7DF2E0F064C8}"/>
    <cellStyle name="Normal 4 3 2 6 3" xfId="23891" xr:uid="{98CDD94E-FD7E-4352-9047-75C3BC2C7C05}"/>
    <cellStyle name="Normal 4 3 2 6 4" xfId="29385" xr:uid="{58604DB5-3333-4694-9538-561D722BF04A}"/>
    <cellStyle name="Normal 4 3 2 6 5" xfId="34869" xr:uid="{241531DD-C67D-4818-BD88-9761473A2863}"/>
    <cellStyle name="Normal 4 3 3" xfId="6638" xr:uid="{6B4EF1F3-E141-44DD-9139-9071B8286734}"/>
    <cellStyle name="Normal 4 3 3 2" xfId="15046" xr:uid="{5AFA41C3-FD27-419D-ACDC-2222AE08EFC5}"/>
    <cellStyle name="Normal 4 3 3 2 2" xfId="22333" xr:uid="{4E12AB2A-920D-4C92-A052-7F79257E7EEB}"/>
    <cellStyle name="Normal 4 3 3 2 2 2" xfId="27889" xr:uid="{1BA48633-BDA3-4BE4-8BD7-40EF74CB5FB2}"/>
    <cellStyle name="Normal 4 3 3 2 2 3" xfId="33383" xr:uid="{01193B5D-B446-418C-B362-A7E71705D0F3}"/>
    <cellStyle name="Normal 4 3 3 2 2 4" xfId="38867" xr:uid="{BE3C64D4-7AAF-4092-B69E-90D68EC870EB}"/>
    <cellStyle name="Normal 4 3 3 2 3" xfId="25160" xr:uid="{68FA760F-EEA5-4639-A067-64C50F59126A}"/>
    <cellStyle name="Normal 4 3 3 2 4" xfId="30654" xr:uid="{7062A4DD-2C07-4050-B226-F5DD0B1CF2AF}"/>
    <cellStyle name="Normal 4 3 3 2 5" xfId="36138" xr:uid="{6E748EE8-C864-4AC5-9F4C-6D49C1D7E79F}"/>
    <cellStyle name="Normal 4 3 3 3" xfId="11989" xr:uid="{2B44F9D4-57F1-4A2A-92BA-08D7B7A58008}"/>
    <cellStyle name="Normal 4 3 3 4" xfId="17225" xr:uid="{17FDC4B6-175B-412E-9034-2B214BD69D0F}"/>
    <cellStyle name="Normal 4 3 3 5" xfId="19451" xr:uid="{D3C93878-6AC3-43DD-A4C6-D9C47197C22A}"/>
    <cellStyle name="Normal 4 3 3 6" xfId="9744" xr:uid="{5F5F5621-8272-47A7-9F75-8875FA3D2393}"/>
    <cellStyle name="Normal 4 3 3 6 2" xfId="21065" xr:uid="{672A3361-EF87-4BF0-A659-4EFFBDBE436B}"/>
    <cellStyle name="Normal 4 3 3 6 2 2" xfId="26621" xr:uid="{D42810B1-AFF2-41BE-A33E-C94F2C799B81}"/>
    <cellStyle name="Normal 4 3 3 6 2 3" xfId="32115" xr:uid="{36620331-39E4-4C4F-9592-BB5BDBBE233C}"/>
    <cellStyle name="Normal 4 3 3 6 2 4" xfId="37599" xr:uid="{EAAED80E-FBBA-40CD-AD6D-06840AA00E07}"/>
    <cellStyle name="Normal 4 3 3 6 3" xfId="23892" xr:uid="{30A26AD5-24D2-4AD4-B39C-E4885B1B1FC3}"/>
    <cellStyle name="Normal 4 3 3 6 4" xfId="29386" xr:uid="{1F7A3F79-19BC-420E-872D-D68369C13BD7}"/>
    <cellStyle name="Normal 4 3 3 6 5" xfId="34870" xr:uid="{70D1CBE5-673D-4CE2-8355-AACC65BC3AED}"/>
    <cellStyle name="Normal 4 3 4" xfId="6639" xr:uid="{06278C02-A1F9-4071-AAA6-4A8984FEC678}"/>
    <cellStyle name="Normal 4 3 4 2" xfId="15047" xr:uid="{E23097D5-77AF-4764-88BE-1B398C8CD833}"/>
    <cellStyle name="Normal 4 3 4 2 2" xfId="22334" xr:uid="{7CA0DC96-2C32-4D4D-9574-F342CE84D96F}"/>
    <cellStyle name="Normal 4 3 4 2 2 2" xfId="27890" xr:uid="{5BF3E641-CF71-424D-BACA-7F96913E5E0A}"/>
    <cellStyle name="Normal 4 3 4 2 2 3" xfId="33384" xr:uid="{5A1CA3F2-767E-4E64-9E6C-8B613172B5D8}"/>
    <cellStyle name="Normal 4 3 4 2 2 4" xfId="38868" xr:uid="{AC88E68A-912E-48CE-953F-2A74B5BB4AA5}"/>
    <cellStyle name="Normal 4 3 4 2 3" xfId="25161" xr:uid="{8AC2706A-4BBA-42DF-9E02-B3A96A7A2D56}"/>
    <cellStyle name="Normal 4 3 4 2 4" xfId="30655" xr:uid="{2E462A13-326D-443C-8C8F-8A8C35F7C7D1}"/>
    <cellStyle name="Normal 4 3 4 2 5" xfId="36139" xr:uid="{9154AE4B-4B88-4554-87AF-218C2CA3BBA1}"/>
    <cellStyle name="Normal 4 3 4 3" xfId="11990" xr:uid="{662636CC-3280-4CC6-B1A7-7250835BE015}"/>
    <cellStyle name="Normal 4 3 4 4" xfId="17226" xr:uid="{7C329FF0-F00D-467F-8477-D7A1B73648B6}"/>
    <cellStyle name="Normal 4 3 4 5" xfId="19452" xr:uid="{559F9FAC-E381-4780-91E1-C53F6FF04158}"/>
    <cellStyle name="Normal 4 3 4 6" xfId="9745" xr:uid="{FAB6733A-5AF9-4095-9DCF-18E8240C80C1}"/>
    <cellStyle name="Normal 4 3 4 6 2" xfId="21066" xr:uid="{7E4ABDFE-6F77-4A44-98AA-C7892FDB62FF}"/>
    <cellStyle name="Normal 4 3 4 6 2 2" xfId="26622" xr:uid="{A5E2FB42-CDEA-4C29-950B-A29269A9EC30}"/>
    <cellStyle name="Normal 4 3 4 6 2 3" xfId="32116" xr:uid="{34EB1ED1-8C4C-4E76-906B-73E1F519C77A}"/>
    <cellStyle name="Normal 4 3 4 6 2 4" xfId="37600" xr:uid="{58F1A766-EE2A-4FB0-BA33-F4D2E7CFA566}"/>
    <cellStyle name="Normal 4 3 4 6 3" xfId="23893" xr:uid="{ACCF3534-02A6-4FB6-B0EA-E6F9032467B9}"/>
    <cellStyle name="Normal 4 3 4 6 4" xfId="29387" xr:uid="{280A07FF-1875-40FC-BEB7-18707AF76D2E}"/>
    <cellStyle name="Normal 4 3 4 6 5" xfId="34871" xr:uid="{FFA88172-3E45-4989-BC4F-9A7BE11479EF}"/>
    <cellStyle name="Normal 4 3 5" xfId="7339" xr:uid="{3D3190D4-89CD-4D5B-A49A-986DA47B88FB}"/>
    <cellStyle name="Normal 4 3 5 2" xfId="15048" xr:uid="{F66D76DF-C091-4F48-88C6-63BF55ADBCA7}"/>
    <cellStyle name="Normal 4 3 5 2 2" xfId="22335" xr:uid="{A84E0044-7DDF-4BFB-9B2C-33F1ED0336B1}"/>
    <cellStyle name="Normal 4 3 5 2 2 2" xfId="27891" xr:uid="{770E6E64-1912-4B27-B944-93615205D67A}"/>
    <cellStyle name="Normal 4 3 5 2 2 3" xfId="33385" xr:uid="{BA6C5FD1-FFD5-4215-AB38-7915836A30A1}"/>
    <cellStyle name="Normal 4 3 5 2 2 4" xfId="38869" xr:uid="{8D1E473A-A081-4195-A45D-7CD48D0CDE97}"/>
    <cellStyle name="Normal 4 3 5 2 3" xfId="25162" xr:uid="{1C8DC5FC-7D0F-4C40-AE5B-BE1A953BC0E3}"/>
    <cellStyle name="Normal 4 3 5 2 4" xfId="30656" xr:uid="{8E9C341C-4FC4-4AFF-A7E2-47627A7533FE}"/>
    <cellStyle name="Normal 4 3 5 2 5" xfId="36140" xr:uid="{BB3E8F25-BB83-415F-B402-C2876B173215}"/>
    <cellStyle name="Normal 4 3 5 3" xfId="12713" xr:uid="{5113AEF6-396D-448D-B0A3-498065C32471}"/>
    <cellStyle name="Normal 4 3 5 4" xfId="9746" xr:uid="{C0F3B98B-D960-4DCA-A66A-019B17245ABE}"/>
    <cellStyle name="Normal 4 3 5 4 2" xfId="21067" xr:uid="{D00B3C1B-0760-48A2-B3DC-1EF22CE55507}"/>
    <cellStyle name="Normal 4 3 5 4 2 2" xfId="26623" xr:uid="{CF127DEB-42FF-4733-8C31-3391B8FFE6CA}"/>
    <cellStyle name="Normal 4 3 5 4 2 3" xfId="32117" xr:uid="{81F33E81-7696-487A-A5E1-D97B42F0CB6B}"/>
    <cellStyle name="Normal 4 3 5 4 2 4" xfId="37601" xr:uid="{85C6967F-30F7-4E7C-AC5E-399B7E4A22DE}"/>
    <cellStyle name="Normal 4 3 5 4 3" xfId="23894" xr:uid="{E9763DB5-30CB-4E7B-95E3-1A9E9AD04D84}"/>
    <cellStyle name="Normal 4 3 5 4 4" xfId="29388" xr:uid="{CE354C32-2DB9-4B3E-AA7E-1CF454900E83}"/>
    <cellStyle name="Normal 4 3 5 4 5" xfId="34872" xr:uid="{325F82EA-D10B-43F4-910F-F6F6D23526C4}"/>
    <cellStyle name="Normal 4 3 6" xfId="9747" xr:uid="{410D6164-5299-40AB-BBAD-B56787A6C83F}"/>
    <cellStyle name="Normal 4 3 6 2" xfId="21068" xr:uid="{E498FF54-768A-425E-A15F-66E89DCB008A}"/>
    <cellStyle name="Normal 4 3 6 2 2" xfId="26624" xr:uid="{5D420BE8-85D1-42D5-96F4-67A320239D60}"/>
    <cellStyle name="Normal 4 3 6 2 3" xfId="32118" xr:uid="{E2D967BD-C9A9-42C4-9770-4000A9657699}"/>
    <cellStyle name="Normal 4 3 6 2 4" xfId="37602" xr:uid="{D6F1A627-CAC3-466A-9DA7-45E99134ACB6}"/>
    <cellStyle name="Normal 4 3 6 3" xfId="23895" xr:uid="{AD602C1D-F49F-4492-95C3-E0075EE44D9D}"/>
    <cellStyle name="Normal 4 3 6 4" xfId="29389" xr:uid="{4C31AE3C-ABDC-4832-B46E-A88A4C9CCE4B}"/>
    <cellStyle name="Normal 4 3 6 5" xfId="34873" xr:uid="{23E0233D-AF0F-44C7-BD28-5F930E906B16}"/>
    <cellStyle name="Normal 4 3 7" xfId="15044" xr:uid="{D558133F-3332-4077-A2EF-024EE117B167}"/>
    <cellStyle name="Normal 4 3 7 2" xfId="22331" xr:uid="{F745DE3D-4276-409F-8777-9DCED983F1CC}"/>
    <cellStyle name="Normal 4 3 7 2 2" xfId="27887" xr:uid="{FE6638D7-6A9E-45BE-A71E-BB70F7936DAB}"/>
    <cellStyle name="Normal 4 3 7 2 3" xfId="33381" xr:uid="{3965EAAF-9E4D-4B43-8AFE-321B44885879}"/>
    <cellStyle name="Normal 4 3 7 2 4" xfId="38865" xr:uid="{C0FA673C-27B8-4DC3-BFA9-9F0389684123}"/>
    <cellStyle name="Normal 4 3 7 3" xfId="25158" xr:uid="{6387B8FF-FEB2-47F9-8AC7-8ECCC6E97636}"/>
    <cellStyle name="Normal 4 3 7 4" xfId="30652" xr:uid="{D3A40163-DF6C-42D4-85CA-5DDDB6ABC979}"/>
    <cellStyle name="Normal 4 3 7 5" xfId="36136" xr:uid="{55F24A0F-2DB8-4056-8C3F-87DC06F4A127}"/>
    <cellStyle name="Normal 4 3 8" xfId="11987" xr:uid="{759BC523-7B02-4239-A325-22F668F2CA4A}"/>
    <cellStyle name="Normal 4 3 9" xfId="17223" xr:uid="{5AC3DBF6-E66A-499B-8B1D-8D73E667AE60}"/>
    <cellStyle name="Normal 4 30" xfId="6640" xr:uid="{A93C0ACA-D7A2-4007-A2C2-14FCE8720129}"/>
    <cellStyle name="Normal 4 30 2" xfId="15049" xr:uid="{8C930653-B389-4B75-8AED-05998EC97AC2}"/>
    <cellStyle name="Normal 4 30 2 2" xfId="22336" xr:uid="{6C910F6B-62A0-44FF-A3D1-7DEE32A237B4}"/>
    <cellStyle name="Normal 4 30 2 2 2" xfId="27892" xr:uid="{E3428746-D6D9-4900-B14A-7F4461FFE239}"/>
    <cellStyle name="Normal 4 30 2 2 3" xfId="33386" xr:uid="{1A87E2BB-E7E0-4F2B-9539-CBE62CE00E10}"/>
    <cellStyle name="Normal 4 30 2 2 4" xfId="38870" xr:uid="{B9F281F0-DA18-4FBB-BB17-5339CAD4226A}"/>
    <cellStyle name="Normal 4 30 2 3" xfId="25163" xr:uid="{D8781B38-941A-4FFA-8127-410C43F31358}"/>
    <cellStyle name="Normal 4 30 2 4" xfId="30657" xr:uid="{D4BA8034-2F2C-4380-B6CB-7830E1FB4434}"/>
    <cellStyle name="Normal 4 30 2 5" xfId="36141" xr:uid="{A7E4CBF9-3E00-4585-9CCF-098DCF9B2A6F}"/>
    <cellStyle name="Normal 4 30 3" xfId="11991" xr:uid="{477DA633-172E-449B-ADED-137051281A89}"/>
    <cellStyle name="Normal 4 30 4" xfId="17227" xr:uid="{A078FF88-8CED-4FA4-93D6-DAFE22825896}"/>
    <cellStyle name="Normal 4 30 5" xfId="19453" xr:uid="{5FDD43EB-FB0E-42F7-88C0-BD38A4809C8A}"/>
    <cellStyle name="Normal 4 30 6" xfId="9748" xr:uid="{A58CDCE3-1858-4912-8818-EABA4FC7D792}"/>
    <cellStyle name="Normal 4 30 6 2" xfId="21069" xr:uid="{9F56918F-12E7-44F8-98F6-3F0FC8CF2D16}"/>
    <cellStyle name="Normal 4 30 6 2 2" xfId="26625" xr:uid="{7D1307BC-7EE7-4AD6-B800-D80DCA786323}"/>
    <cellStyle name="Normal 4 30 6 2 3" xfId="32119" xr:uid="{7B2FFE10-7681-403A-9E13-2CC967FF88CF}"/>
    <cellStyle name="Normal 4 30 6 2 4" xfId="37603" xr:uid="{CCF2DCC9-09CE-455C-8BA7-1BB946383005}"/>
    <cellStyle name="Normal 4 30 6 3" xfId="23896" xr:uid="{CF0CA1A3-733D-402E-BACA-4C12487338E6}"/>
    <cellStyle name="Normal 4 30 6 4" xfId="29390" xr:uid="{F8298625-51CE-40BB-85A0-B1E17E9CB38C}"/>
    <cellStyle name="Normal 4 30 6 5" xfId="34874" xr:uid="{421246A0-F8A9-4F20-AC2C-CC3A0F79CAD1}"/>
    <cellStyle name="Normal 4 31" xfId="6641" xr:uid="{369FBA40-7B88-4961-955A-496F67457C73}"/>
    <cellStyle name="Normal 4 31 2" xfId="15050" xr:uid="{17A2D2E2-E532-4A76-8055-7A21AEFF294D}"/>
    <cellStyle name="Normal 4 31 2 2" xfId="22337" xr:uid="{1382A1BA-CF8B-4C37-A4BC-3691107DA871}"/>
    <cellStyle name="Normal 4 31 2 2 2" xfId="27893" xr:uid="{3DDA61F9-48FF-4159-9F50-8B2EAE8B0688}"/>
    <cellStyle name="Normal 4 31 2 2 3" xfId="33387" xr:uid="{5EF10EFD-946A-4980-9B77-EC045541C41D}"/>
    <cellStyle name="Normal 4 31 2 2 4" xfId="38871" xr:uid="{F499695C-D84C-4B23-B4F4-6B05767827B5}"/>
    <cellStyle name="Normal 4 31 2 3" xfId="25164" xr:uid="{B687B1EC-0379-4170-A061-09BC4EF16FB7}"/>
    <cellStyle name="Normal 4 31 2 4" xfId="30658" xr:uid="{66F89D96-E2C9-445E-A1D9-E11CEFF11901}"/>
    <cellStyle name="Normal 4 31 2 5" xfId="36142" xr:uid="{EAA000AF-C9B3-464E-BF90-192C8CFB5A9E}"/>
    <cellStyle name="Normal 4 31 3" xfId="11992" xr:uid="{C44805B2-AAF7-40DD-BDB5-267E12323E06}"/>
    <cellStyle name="Normal 4 31 4" xfId="17228" xr:uid="{2A2882C2-51F2-49B0-84CC-C20778F7EF28}"/>
    <cellStyle name="Normal 4 31 5" xfId="19454" xr:uid="{A65B6779-702B-4678-A71E-31196E08ED74}"/>
    <cellStyle name="Normal 4 31 6" xfId="9749" xr:uid="{2DF4FBBC-963C-4D63-BCB2-C029B9DFC508}"/>
    <cellStyle name="Normal 4 31 6 2" xfId="21070" xr:uid="{4492BEB2-1DC0-4C86-A327-80F016D26D36}"/>
    <cellStyle name="Normal 4 31 6 2 2" xfId="26626" xr:uid="{EFE2C597-38A6-437F-B2D3-E1E841708635}"/>
    <cellStyle name="Normal 4 31 6 2 3" xfId="32120" xr:uid="{90F775F0-1EAB-4CC8-9729-E6E62B69EAC3}"/>
    <cellStyle name="Normal 4 31 6 2 4" xfId="37604" xr:uid="{8ACF5FDD-7B4B-4756-9DC3-564F04469955}"/>
    <cellStyle name="Normal 4 31 6 3" xfId="23897" xr:uid="{5B9682F5-D4B6-4BE1-A73C-CDBF0D3AECDC}"/>
    <cellStyle name="Normal 4 31 6 4" xfId="29391" xr:uid="{B89BBD1C-1A56-44C4-95B0-F87C6E7F7FF1}"/>
    <cellStyle name="Normal 4 31 6 5" xfId="34875" xr:uid="{3AB29F6D-D5E7-416D-89D3-3FAF99552D4A}"/>
    <cellStyle name="Normal 4 32" xfId="6642" xr:uid="{60B60B01-F28B-4FA3-8CA1-0F3E5532B101}"/>
    <cellStyle name="Normal 4 32 2" xfId="15051" xr:uid="{F8FEBEAD-71A3-4818-8087-F6CE3D1DB695}"/>
    <cellStyle name="Normal 4 32 2 2" xfId="22338" xr:uid="{D65451C8-6146-4C41-A8A2-C22CDDD9AE49}"/>
    <cellStyle name="Normal 4 32 2 2 2" xfId="27894" xr:uid="{064F50E2-3F64-4AA5-B947-57BF8B29A22E}"/>
    <cellStyle name="Normal 4 32 2 2 3" xfId="33388" xr:uid="{8CDAB8C2-70E1-4C2C-AE5E-E67873793290}"/>
    <cellStyle name="Normal 4 32 2 2 4" xfId="38872" xr:uid="{2C20813B-51D6-4B98-AA00-69260B852E7E}"/>
    <cellStyle name="Normal 4 32 2 3" xfId="25165" xr:uid="{CAB6AF85-2350-4320-A528-DE9FDC02162E}"/>
    <cellStyle name="Normal 4 32 2 4" xfId="30659" xr:uid="{172C3AA6-E236-48BC-AF8A-14B1328B8600}"/>
    <cellStyle name="Normal 4 32 2 5" xfId="36143" xr:uid="{F98591E6-744D-4AF9-92F7-F06812B51944}"/>
    <cellStyle name="Normal 4 32 3" xfId="11993" xr:uid="{1706AE22-C8DB-4B9D-BE80-56A33683C8F1}"/>
    <cellStyle name="Normal 4 32 4" xfId="17229" xr:uid="{049DD063-4475-4D29-AB56-6884288B8424}"/>
    <cellStyle name="Normal 4 32 5" xfId="19455" xr:uid="{53D256C9-941F-45A7-8F47-88878CA2F4C5}"/>
    <cellStyle name="Normal 4 32 6" xfId="9750" xr:uid="{81F8AF01-B7CC-4C0F-A8EC-80EE4F709965}"/>
    <cellStyle name="Normal 4 32 6 2" xfId="21071" xr:uid="{BA1C7287-A994-4841-AB0D-A0AD2F221C78}"/>
    <cellStyle name="Normal 4 32 6 2 2" xfId="26627" xr:uid="{A8B01C3D-F9F9-490F-A334-78E3425B1657}"/>
    <cellStyle name="Normal 4 32 6 2 3" xfId="32121" xr:uid="{1F698958-F6F2-471D-A1AE-CB62A1E32BED}"/>
    <cellStyle name="Normal 4 32 6 2 4" xfId="37605" xr:uid="{E9E92874-4375-46BE-9A5D-C5F6D576BDF0}"/>
    <cellStyle name="Normal 4 32 6 3" xfId="23898" xr:uid="{AE705658-7B15-4FEC-83AB-D1068CAD75AC}"/>
    <cellStyle name="Normal 4 32 6 4" xfId="29392" xr:uid="{11ED394A-1EA9-481E-8C54-C7210C7012A7}"/>
    <cellStyle name="Normal 4 32 6 5" xfId="34876" xr:uid="{A8D71BB1-512D-467F-8699-0622606859AC}"/>
    <cellStyle name="Normal 4 33" xfId="6643" xr:uid="{C08A0FA5-DE61-486E-838D-27CB722368F4}"/>
    <cellStyle name="Normal 4 33 2" xfId="15052" xr:uid="{E6354B2B-DA52-4F65-A0AD-D832D229F661}"/>
    <cellStyle name="Normal 4 33 2 2" xfId="22339" xr:uid="{420C74F3-1B74-4437-9AF7-D24E3CF641F3}"/>
    <cellStyle name="Normal 4 33 2 2 2" xfId="27895" xr:uid="{44157A18-3C5B-470F-B580-346C8587FCB7}"/>
    <cellStyle name="Normal 4 33 2 2 3" xfId="33389" xr:uid="{7F6251D6-2FAA-49DE-93E8-59262A0DA1FA}"/>
    <cellStyle name="Normal 4 33 2 2 4" xfId="38873" xr:uid="{B31ADC3A-3020-4E04-9367-A3D47F98E619}"/>
    <cellStyle name="Normal 4 33 2 3" xfId="25166" xr:uid="{53D24639-1933-4FDA-96C5-235B21B82B1A}"/>
    <cellStyle name="Normal 4 33 2 4" xfId="30660" xr:uid="{16813DFB-DD68-46E8-B9F5-E38F0BF3FB14}"/>
    <cellStyle name="Normal 4 33 2 5" xfId="36144" xr:uid="{8F8FAB15-00E6-4D12-8522-F734ADC69168}"/>
    <cellStyle name="Normal 4 33 3" xfId="11994" xr:uid="{26A70CB6-DCA1-43E2-8EF9-F8075FBC9F66}"/>
    <cellStyle name="Normal 4 33 4" xfId="17230" xr:uid="{6FDED9B4-4AE5-484E-A4F1-A276E0919782}"/>
    <cellStyle name="Normal 4 33 5" xfId="19456" xr:uid="{81936899-8645-4847-9AA7-F3E44D616175}"/>
    <cellStyle name="Normal 4 33 6" xfId="9751" xr:uid="{FA287B41-8B85-4B8C-9F2A-7CC3F654778F}"/>
    <cellStyle name="Normal 4 33 6 2" xfId="21072" xr:uid="{626329A6-805D-4560-B563-0DB50A28EF2C}"/>
    <cellStyle name="Normal 4 33 6 2 2" xfId="26628" xr:uid="{A18BC781-0B8C-4428-9F91-B9BCADE795F2}"/>
    <cellStyle name="Normal 4 33 6 2 3" xfId="32122" xr:uid="{EC4CF43B-D7EE-469F-8929-08576B62F055}"/>
    <cellStyle name="Normal 4 33 6 2 4" xfId="37606" xr:uid="{2A464EDF-F8C8-4E79-8809-470CF03CB9EE}"/>
    <cellStyle name="Normal 4 33 6 3" xfId="23899" xr:uid="{924B652F-1ABC-4268-8100-29C787710DA5}"/>
    <cellStyle name="Normal 4 33 6 4" xfId="29393" xr:uid="{1F75CBC0-D0BF-44E6-B2A9-9B652CFBFBB1}"/>
    <cellStyle name="Normal 4 33 6 5" xfId="34877" xr:uid="{8945780C-5754-4CD8-A9F6-87406FEDC650}"/>
    <cellStyle name="Normal 4 34" xfId="6644" xr:uid="{D32AF8F7-9A2E-469F-8BD9-8E1D0E4D2948}"/>
    <cellStyle name="Normal 4 34 2" xfId="15053" xr:uid="{B0BF96AF-BBE9-4FEA-AF27-FC16244E8348}"/>
    <cellStyle name="Normal 4 34 2 2" xfId="22340" xr:uid="{11ACEAD6-086A-4FFF-97BB-9D104C7C1E39}"/>
    <cellStyle name="Normal 4 34 2 2 2" xfId="27896" xr:uid="{05B49136-C6A0-444E-A608-3AC1CF760CC0}"/>
    <cellStyle name="Normal 4 34 2 2 3" xfId="33390" xr:uid="{44F8CE38-D4F2-4311-91A8-0BD0323D9F79}"/>
    <cellStyle name="Normal 4 34 2 2 4" xfId="38874" xr:uid="{82C4F5E7-C1C1-4A1A-B41D-0E7BE08D6647}"/>
    <cellStyle name="Normal 4 34 2 3" xfId="25167" xr:uid="{802901A7-64F1-4E2F-8937-CD2BE59469D5}"/>
    <cellStyle name="Normal 4 34 2 4" xfId="30661" xr:uid="{F5E19A0A-81F4-497B-9E6D-BE79423FAD0E}"/>
    <cellStyle name="Normal 4 34 2 5" xfId="36145" xr:uid="{0CEE707F-5C6E-4F63-A13C-883EEBAA2C7E}"/>
    <cellStyle name="Normal 4 34 3" xfId="11995" xr:uid="{062075E5-5709-4FC7-8674-144827ACC7BE}"/>
    <cellStyle name="Normal 4 34 4" xfId="17231" xr:uid="{ECFF60DB-C9E4-4147-94CC-BB284E5FA846}"/>
    <cellStyle name="Normal 4 34 5" xfId="19457" xr:uid="{8FE5A24B-914E-46B0-983C-0D463D67CB02}"/>
    <cellStyle name="Normal 4 34 6" xfId="9752" xr:uid="{CBD00169-D7C7-4376-BA45-7BC13590994A}"/>
    <cellStyle name="Normal 4 34 6 2" xfId="21073" xr:uid="{E7C37AC2-3C96-49E5-BEA8-04F12EFE48D0}"/>
    <cellStyle name="Normal 4 34 6 2 2" xfId="26629" xr:uid="{BDE16F49-2B9F-4CA5-95DE-96265108C087}"/>
    <cellStyle name="Normal 4 34 6 2 3" xfId="32123" xr:uid="{27B21FF0-E458-4476-8AA8-FCE28B733BD0}"/>
    <cellStyle name="Normal 4 34 6 2 4" xfId="37607" xr:uid="{EEC5E883-D95B-4571-B30F-4BA4686F2826}"/>
    <cellStyle name="Normal 4 34 6 3" xfId="23900" xr:uid="{DBBFF812-DF2F-4D3C-8076-59602331C821}"/>
    <cellStyle name="Normal 4 34 6 4" xfId="29394" xr:uid="{E047599A-D424-4EE2-BC47-5C89B8F34D41}"/>
    <cellStyle name="Normal 4 34 6 5" xfId="34878" xr:uid="{9CD456EA-0E30-4D12-9919-A15ED8CEFC40}"/>
    <cellStyle name="Normal 4 35" xfId="6645" xr:uid="{C2892E25-3873-4B6D-892D-D7E12D4B6976}"/>
    <cellStyle name="Normal 4 35 2" xfId="15054" xr:uid="{053E6A12-F174-446D-9D37-9E34C52D2432}"/>
    <cellStyle name="Normal 4 35 2 2" xfId="22341" xr:uid="{9FFCDF11-70A4-40EC-81A8-33E53B5DBB0D}"/>
    <cellStyle name="Normal 4 35 2 2 2" xfId="27897" xr:uid="{29B5E493-DF40-4D10-9D22-92D244B2D63F}"/>
    <cellStyle name="Normal 4 35 2 2 3" xfId="33391" xr:uid="{4C8A7CD4-FA01-4CE2-BDF1-7B7E4B9E808E}"/>
    <cellStyle name="Normal 4 35 2 2 4" xfId="38875" xr:uid="{92C5FCDA-ED21-49FA-87CB-AC0D9DF1A600}"/>
    <cellStyle name="Normal 4 35 2 3" xfId="25168" xr:uid="{DF71AC34-5079-4820-94AB-B9B118C5A84F}"/>
    <cellStyle name="Normal 4 35 2 4" xfId="30662" xr:uid="{EF9E6D2E-E68E-48AC-9C82-52931E6CCBED}"/>
    <cellStyle name="Normal 4 35 2 5" xfId="36146" xr:uid="{749E30CA-6F46-420E-AE3B-5BAD9A84AD30}"/>
    <cellStyle name="Normal 4 35 3" xfId="11996" xr:uid="{404B821C-79F8-4F5D-B981-BDE43FA1A959}"/>
    <cellStyle name="Normal 4 35 4" xfId="17232" xr:uid="{BD186EF0-26FD-4950-B567-D65C32DF4C16}"/>
    <cellStyle name="Normal 4 35 5" xfId="19458" xr:uid="{092CC3FD-615B-4E54-87C7-1BCBC7EF5EF3}"/>
    <cellStyle name="Normal 4 35 6" xfId="9753" xr:uid="{82D1F0B2-CE4D-4D3C-8250-79DD7B888B52}"/>
    <cellStyle name="Normal 4 35 6 2" xfId="21074" xr:uid="{02C05C99-708B-4F27-B13B-D0A9571D6EDA}"/>
    <cellStyle name="Normal 4 35 6 2 2" xfId="26630" xr:uid="{CA3FEC9D-998B-4F37-AE36-9D4EA43CDC05}"/>
    <cellStyle name="Normal 4 35 6 2 3" xfId="32124" xr:uid="{5D422EF3-D804-428F-83E1-1173E0895861}"/>
    <cellStyle name="Normal 4 35 6 2 4" xfId="37608" xr:uid="{F724789D-BC3F-45DE-ABD4-06DE65FFD219}"/>
    <cellStyle name="Normal 4 35 6 3" xfId="23901" xr:uid="{9DCB0B5E-4305-4EE4-9EC4-0175668104D4}"/>
    <cellStyle name="Normal 4 35 6 4" xfId="29395" xr:uid="{AF8AD813-60FA-4712-AC39-CF71F471F775}"/>
    <cellStyle name="Normal 4 35 6 5" xfId="34879" xr:uid="{B6D7F28B-1501-49B6-BC06-2248BC18CFAC}"/>
    <cellStyle name="Normal 4 36" xfId="6646" xr:uid="{AA1DCB54-0996-4DA0-8CED-34F9071FF40F}"/>
    <cellStyle name="Normal 4 36 2" xfId="15055" xr:uid="{0F4C1B1A-47CE-48A8-9711-F39AB4E40FD2}"/>
    <cellStyle name="Normal 4 36 2 2" xfId="22342" xr:uid="{A43D94E3-4647-4E46-9321-16CF5ECC1259}"/>
    <cellStyle name="Normal 4 36 2 2 2" xfId="27898" xr:uid="{3065BD35-A356-40FF-A9C6-238D632CE723}"/>
    <cellStyle name="Normal 4 36 2 2 3" xfId="33392" xr:uid="{C49CBD2B-5B13-4A20-8FC1-96B315F15FB7}"/>
    <cellStyle name="Normal 4 36 2 2 4" xfId="38876" xr:uid="{C0772C94-C1E0-4964-8472-607DFEB149A2}"/>
    <cellStyle name="Normal 4 36 2 3" xfId="25169" xr:uid="{AE2D828D-9B17-455F-8DE9-0FEAC590080D}"/>
    <cellStyle name="Normal 4 36 2 4" xfId="30663" xr:uid="{07DCDB5A-7CFA-481A-A19E-85FEAB04949F}"/>
    <cellStyle name="Normal 4 36 2 5" xfId="36147" xr:uid="{93F6E8BD-01CF-4DE7-A4F4-29970E05A3BF}"/>
    <cellStyle name="Normal 4 36 3" xfId="11997" xr:uid="{6E7FD8FD-9E0B-4A0C-AC29-4A3A57357D74}"/>
    <cellStyle name="Normal 4 36 4" xfId="17233" xr:uid="{E8063D70-816B-4621-A8F3-2A2C9641A3A3}"/>
    <cellStyle name="Normal 4 36 5" xfId="19459" xr:uid="{44BD5768-24D6-475F-92B2-F5C76D5E8584}"/>
    <cellStyle name="Normal 4 36 6" xfId="9754" xr:uid="{1AAFA8EB-B4D7-40D7-BBEF-D261ED94DD37}"/>
    <cellStyle name="Normal 4 36 6 2" xfId="21075" xr:uid="{2E88A2D9-DB8A-41DF-A5F1-13E67F381675}"/>
    <cellStyle name="Normal 4 36 6 2 2" xfId="26631" xr:uid="{98E825E2-1A75-4707-A23E-68E269E1B186}"/>
    <cellStyle name="Normal 4 36 6 2 3" xfId="32125" xr:uid="{7C7D6CBB-FED2-43FF-9919-DD8511A51EE2}"/>
    <cellStyle name="Normal 4 36 6 2 4" xfId="37609" xr:uid="{7AEE3BE6-BA05-44D6-BC89-557C892CF28E}"/>
    <cellStyle name="Normal 4 36 6 3" xfId="23902" xr:uid="{530F1F8E-E24C-4013-89AD-54D88EB41F97}"/>
    <cellStyle name="Normal 4 36 6 4" xfId="29396" xr:uid="{3E5D9EA2-07EF-451C-8B72-8D1626F96173}"/>
    <cellStyle name="Normal 4 36 6 5" xfId="34880" xr:uid="{B9A942F7-B052-4524-BD88-E0EFA1AC0DBC}"/>
    <cellStyle name="Normal 4 37" xfId="6647" xr:uid="{5FB6E2FE-E915-4BF0-B488-2AC4F25712AF}"/>
    <cellStyle name="Normal 4 37 2" xfId="15056" xr:uid="{C0BA1484-38C2-461B-BA29-427FEC424733}"/>
    <cellStyle name="Normal 4 37 2 2" xfId="22343" xr:uid="{4C5AD6E0-3799-4067-AA57-6E9B4A948E7E}"/>
    <cellStyle name="Normal 4 37 2 2 2" xfId="27899" xr:uid="{93F6A298-5815-444A-81DD-07C060C9D21C}"/>
    <cellStyle name="Normal 4 37 2 2 3" xfId="33393" xr:uid="{FBD73420-E51E-4C40-8B10-64D386EEA1F7}"/>
    <cellStyle name="Normal 4 37 2 2 4" xfId="38877" xr:uid="{F343C3AD-17DF-4070-9824-580CC4DB507F}"/>
    <cellStyle name="Normal 4 37 2 3" xfId="25170" xr:uid="{C4E06374-A625-4562-AD80-FD831A3AFEEA}"/>
    <cellStyle name="Normal 4 37 2 4" xfId="30664" xr:uid="{F8370A65-4E18-47E9-B9D0-F6CC8701BCD5}"/>
    <cellStyle name="Normal 4 37 2 5" xfId="36148" xr:uid="{A16DD77F-B115-4DF1-9A71-D6494805D203}"/>
    <cellStyle name="Normal 4 37 3" xfId="11998" xr:uid="{0666C764-6DF4-44A4-B7EB-82A2EC89D0BA}"/>
    <cellStyle name="Normal 4 37 4" xfId="17234" xr:uid="{33F1218C-DDF5-4F43-A793-899CC0FC9E4C}"/>
    <cellStyle name="Normal 4 37 5" xfId="19460" xr:uid="{EA8F9554-8246-45C9-BF3E-1A928A5936CF}"/>
    <cellStyle name="Normal 4 37 6" xfId="9755" xr:uid="{53CCB36E-94F1-44E7-B3F6-3DC517643D78}"/>
    <cellStyle name="Normal 4 37 6 2" xfId="21076" xr:uid="{6B899FFC-5A92-40DC-9875-5280B07626C2}"/>
    <cellStyle name="Normal 4 37 6 2 2" xfId="26632" xr:uid="{D9134DD7-F3E5-4C1C-8557-4DAA9D08B36D}"/>
    <cellStyle name="Normal 4 37 6 2 3" xfId="32126" xr:uid="{47AAEBEE-DA68-4C79-BBD3-A75A0A2FF8ED}"/>
    <cellStyle name="Normal 4 37 6 2 4" xfId="37610" xr:uid="{7FA7613D-B028-4AED-82ED-C5546A4FAC94}"/>
    <cellStyle name="Normal 4 37 6 3" xfId="23903" xr:uid="{FE024163-25AE-4CE9-9BB0-56CC8597B331}"/>
    <cellStyle name="Normal 4 37 6 4" xfId="29397" xr:uid="{9C66E30B-0A34-493A-9C63-BCD74478ACEC}"/>
    <cellStyle name="Normal 4 37 6 5" xfId="34881" xr:uid="{7575A7E1-B5E1-4948-B86E-28AF2610917D}"/>
    <cellStyle name="Normal 4 38" xfId="6648" xr:uid="{A5B7AF08-6D31-41F1-A974-86A1ECE98D99}"/>
    <cellStyle name="Normal 4 38 2" xfId="15057" xr:uid="{CA933C69-12DE-4F0B-BDCE-F67AD1BD67DE}"/>
    <cellStyle name="Normal 4 38 2 2" xfId="22344" xr:uid="{A6E8BE71-DD5A-4F9C-B7AA-03DEE020B0B5}"/>
    <cellStyle name="Normal 4 38 2 2 2" xfId="27900" xr:uid="{79520360-F02A-4190-BFBC-7AD037E74F24}"/>
    <cellStyle name="Normal 4 38 2 2 3" xfId="33394" xr:uid="{F3E9E6A2-0A52-4D97-88F4-2DB5E7898D29}"/>
    <cellStyle name="Normal 4 38 2 2 4" xfId="38878" xr:uid="{1DA71F82-EB9A-4822-940E-91A4C06D0005}"/>
    <cellStyle name="Normal 4 38 2 3" xfId="25171" xr:uid="{D43D1708-43D0-4B71-A6C3-4EBA8C1EA870}"/>
    <cellStyle name="Normal 4 38 2 4" xfId="30665" xr:uid="{EFDA3A77-1D7A-4C33-99D6-E7834B94FD6B}"/>
    <cellStyle name="Normal 4 38 2 5" xfId="36149" xr:uid="{5D5A57B1-0A49-4EE1-A5DF-FA2307ADA494}"/>
    <cellStyle name="Normal 4 38 3" xfId="11999" xr:uid="{39290E1C-0950-4924-9025-E7639929C9FC}"/>
    <cellStyle name="Normal 4 38 4" xfId="17235" xr:uid="{F40BBBD0-B802-48E4-848E-1C325B18DEE6}"/>
    <cellStyle name="Normal 4 38 5" xfId="19461" xr:uid="{07D900CA-5BFC-4488-85A5-AD33F7FF3C69}"/>
    <cellStyle name="Normal 4 38 6" xfId="9756" xr:uid="{FDE81D3B-EF80-4CF9-A709-F96FE112A6E0}"/>
    <cellStyle name="Normal 4 38 6 2" xfId="21077" xr:uid="{A83627C1-51D4-4FA1-8F6A-7D45051D8484}"/>
    <cellStyle name="Normal 4 38 6 2 2" xfId="26633" xr:uid="{11DB744A-FFCA-42CA-9610-18FB6DAF8171}"/>
    <cellStyle name="Normal 4 38 6 2 3" xfId="32127" xr:uid="{60800267-3918-4029-9CEC-BAB8BB629997}"/>
    <cellStyle name="Normal 4 38 6 2 4" xfId="37611" xr:uid="{6A33B894-1F8E-4B25-A812-1CA1D8B2C701}"/>
    <cellStyle name="Normal 4 38 6 3" xfId="23904" xr:uid="{F97363A3-F26A-4009-9FC4-75E53E6A272B}"/>
    <cellStyle name="Normal 4 38 6 4" xfId="29398" xr:uid="{58324A05-A9ED-4935-9234-D7EA54B83385}"/>
    <cellStyle name="Normal 4 38 6 5" xfId="34882" xr:uid="{90E6E8AE-7DEF-4873-992D-5D5DF9070668}"/>
    <cellStyle name="Normal 4 39" xfId="6649" xr:uid="{2FACCCB5-9B34-4198-B510-F7CF92E6DD7C}"/>
    <cellStyle name="Normal 4 39 2" xfId="15058" xr:uid="{E542A3C4-7B9A-46BE-A2B3-D1472C17CB7B}"/>
    <cellStyle name="Normal 4 39 2 2" xfId="22345" xr:uid="{02F67BFF-D9DD-40E3-B6F5-249B595B9D81}"/>
    <cellStyle name="Normal 4 39 2 2 2" xfId="27901" xr:uid="{8CA08FF4-E9BB-4F47-B982-A7C2C7F2F88F}"/>
    <cellStyle name="Normal 4 39 2 2 3" xfId="33395" xr:uid="{49528D56-CE1F-41E8-8C69-4ED3A87F01D2}"/>
    <cellStyle name="Normal 4 39 2 2 4" xfId="38879" xr:uid="{1EAAA9EE-3FE4-4234-B219-1E816728DDB7}"/>
    <cellStyle name="Normal 4 39 2 3" xfId="25172" xr:uid="{F85FAB68-224E-480B-87B0-E93C8636D6E7}"/>
    <cellStyle name="Normal 4 39 2 4" xfId="30666" xr:uid="{56023988-334F-4CDC-B1F7-F003BF2E2910}"/>
    <cellStyle name="Normal 4 39 2 5" xfId="36150" xr:uid="{CED563A9-68B1-4056-A3FC-120E3D68E5DC}"/>
    <cellStyle name="Normal 4 39 3" xfId="12000" xr:uid="{844D6DB8-6393-4E3B-9DC5-02616FC3889E}"/>
    <cellStyle name="Normal 4 39 4" xfId="17236" xr:uid="{8221D47D-8A6A-4280-813F-44A65B0B83FE}"/>
    <cellStyle name="Normal 4 39 5" xfId="19462" xr:uid="{8F18F5F7-4000-4749-8914-0C8C120396F6}"/>
    <cellStyle name="Normal 4 39 6" xfId="9757" xr:uid="{7F9A5B45-16C4-4957-B8D9-D8990634EA87}"/>
    <cellStyle name="Normal 4 39 6 2" xfId="21078" xr:uid="{2730F481-316A-43CA-BFC5-DFD2A00085D0}"/>
    <cellStyle name="Normal 4 39 6 2 2" xfId="26634" xr:uid="{0139E795-E5D7-4097-A754-B1787B520F94}"/>
    <cellStyle name="Normal 4 39 6 2 3" xfId="32128" xr:uid="{253A01B6-CF8C-4655-AFB4-D7EB7784DAD7}"/>
    <cellStyle name="Normal 4 39 6 2 4" xfId="37612" xr:uid="{C8334257-BCEB-4537-9BB7-4ABC164D6C39}"/>
    <cellStyle name="Normal 4 39 6 3" xfId="23905" xr:uid="{A7985775-C4D4-4747-AE6A-4C15C8A9ECAE}"/>
    <cellStyle name="Normal 4 39 6 4" xfId="29399" xr:uid="{F2EFA765-807F-402C-8342-DB12838D0E0F}"/>
    <cellStyle name="Normal 4 39 6 5" xfId="34883" xr:uid="{2E7DBFE3-CDCF-42D0-B260-128320493F7D}"/>
    <cellStyle name="Normal 4 4" xfId="6650" xr:uid="{2D8250F6-1C6D-4EC8-AD0F-257A8FCB7B31}"/>
    <cellStyle name="Normal 4 4 10" xfId="19463" xr:uid="{6924F742-F82F-4EE7-9184-099035BBEABD}"/>
    <cellStyle name="Normal 4 4 11" xfId="9758" xr:uid="{329C6985-56B1-4A03-B757-E19382A3CC7A}"/>
    <cellStyle name="Normal 4 4 11 2" xfId="21079" xr:uid="{628B0E49-C9B1-4468-A0A1-02E961EE5D85}"/>
    <cellStyle name="Normal 4 4 11 2 2" xfId="26635" xr:uid="{DA0565BC-00FB-470E-A0D7-239FEAD4BFA6}"/>
    <cellStyle name="Normal 4 4 11 2 3" xfId="32129" xr:uid="{CAE96AFC-0652-4A01-9F33-9F8DD2BD5617}"/>
    <cellStyle name="Normal 4 4 11 2 4" xfId="37613" xr:uid="{EDE5AE59-B3EA-4939-8DCA-689B44644A73}"/>
    <cellStyle name="Normal 4 4 11 3" xfId="23906" xr:uid="{AD4C0E2C-3327-442E-9170-99A3DE53CE14}"/>
    <cellStyle name="Normal 4 4 11 4" xfId="29400" xr:uid="{C90284D0-0D3A-44C2-A2BF-3E9D18AB33A7}"/>
    <cellStyle name="Normal 4 4 11 5" xfId="34884" xr:uid="{D7AFA01D-97E0-4705-8B8A-36B197625CBC}"/>
    <cellStyle name="Normal 4 4 2" xfId="6651" xr:uid="{11E09CE6-9B3D-4506-B80C-23E1FFE2B900}"/>
    <cellStyle name="Normal 4 4 2 2" xfId="15060" xr:uid="{E64681AE-B006-4A70-B744-8B337EADD5A2}"/>
    <cellStyle name="Normal 4 4 2 2 2" xfId="22347" xr:uid="{F7B8CAAB-881D-4992-B56B-C2D9962ADE27}"/>
    <cellStyle name="Normal 4 4 2 2 2 2" xfId="27903" xr:uid="{B8708451-B17B-47C6-AB8F-4E844BF85EC0}"/>
    <cellStyle name="Normal 4 4 2 2 2 3" xfId="33397" xr:uid="{5EE9577D-FFEC-4502-95B1-293F1E819E35}"/>
    <cellStyle name="Normal 4 4 2 2 2 4" xfId="38881" xr:uid="{40D4E654-8865-4872-BB3F-3F7B46C107C0}"/>
    <cellStyle name="Normal 4 4 2 2 3" xfId="25174" xr:uid="{996AB814-0F0D-479B-90D8-0C091551606E}"/>
    <cellStyle name="Normal 4 4 2 2 4" xfId="30668" xr:uid="{297739F6-C3EC-48E1-926D-5F10C978D9EB}"/>
    <cellStyle name="Normal 4 4 2 2 5" xfId="36152" xr:uid="{8ECAC54B-E3B3-4250-8E25-3E98B136ADE4}"/>
    <cellStyle name="Normal 4 4 2 3" xfId="12002" xr:uid="{B0002C65-4611-4486-B1FD-DA2260927F80}"/>
    <cellStyle name="Normal 4 4 2 4" xfId="17238" xr:uid="{61DEAA9D-7B63-4490-AA1D-3B333578CD90}"/>
    <cellStyle name="Normal 4 4 2 5" xfId="19464" xr:uid="{49EFCBDF-E51D-40C1-AF41-63ED85B8F7DC}"/>
    <cellStyle name="Normal 4 4 2 6" xfId="9759" xr:uid="{0AF9CA6D-2658-490B-A0D5-768A49C82C1C}"/>
    <cellStyle name="Normal 4 4 2 6 2" xfId="21080" xr:uid="{53DC1C61-6FC2-4C82-AB90-F155A4F0CC66}"/>
    <cellStyle name="Normal 4 4 2 6 2 2" xfId="26636" xr:uid="{DB8A5222-363B-4905-BCFC-B176DAA56681}"/>
    <cellStyle name="Normal 4 4 2 6 2 3" xfId="32130" xr:uid="{8CFF5406-644C-4F2C-B6B1-A663C40F0960}"/>
    <cellStyle name="Normal 4 4 2 6 2 4" xfId="37614" xr:uid="{776F036B-1DEB-41B7-AD2C-638D0AFBCACA}"/>
    <cellStyle name="Normal 4 4 2 6 3" xfId="23907" xr:uid="{99D769E2-CC3F-4D63-9627-E77676667671}"/>
    <cellStyle name="Normal 4 4 2 6 4" xfId="29401" xr:uid="{FC84260D-8803-4DEE-BAED-7B3B35D97967}"/>
    <cellStyle name="Normal 4 4 2 6 5" xfId="34885" xr:uid="{C604BC34-290C-448B-B20C-6C88333E9763}"/>
    <cellStyle name="Normal 4 4 3" xfId="6652" xr:uid="{7213185A-98B6-499C-824B-3B1D6BE5C9DE}"/>
    <cellStyle name="Normal 4 4 3 2" xfId="15061" xr:uid="{87DE4BD2-6DB7-4D04-B80D-5830BFDF690A}"/>
    <cellStyle name="Normal 4 4 3 2 2" xfId="22348" xr:uid="{25C3C182-7425-48EB-BCAF-5981CBA71645}"/>
    <cellStyle name="Normal 4 4 3 2 2 2" xfId="27904" xr:uid="{9FF97001-CB39-4BA8-81A8-B7651D974C82}"/>
    <cellStyle name="Normal 4 4 3 2 2 3" xfId="33398" xr:uid="{D4EF5E76-891A-416F-B4FE-B15398E68CBF}"/>
    <cellStyle name="Normal 4 4 3 2 2 4" xfId="38882" xr:uid="{6E262C9F-F038-4CC6-9438-41E528BCA5B9}"/>
    <cellStyle name="Normal 4 4 3 2 3" xfId="25175" xr:uid="{AD3E1D85-5C5F-4A18-89A8-42A275946581}"/>
    <cellStyle name="Normal 4 4 3 2 4" xfId="30669" xr:uid="{98DC4E1F-4F0F-45B1-8E7F-B732EF2E4D44}"/>
    <cellStyle name="Normal 4 4 3 2 5" xfId="36153" xr:uid="{F613B56F-CF36-4E4F-9133-CA573FC6207D}"/>
    <cellStyle name="Normal 4 4 3 3" xfId="12003" xr:uid="{2B971B3C-B7C9-4972-A319-1F0EE7D311DC}"/>
    <cellStyle name="Normal 4 4 3 4" xfId="17239" xr:uid="{A73C0051-0FDB-4A81-B429-8F6EA96554BB}"/>
    <cellStyle name="Normal 4 4 3 5" xfId="19465" xr:uid="{2D1F48C5-C833-4397-89F1-D7D19BC72D51}"/>
    <cellStyle name="Normal 4 4 3 6" xfId="9760" xr:uid="{58DBD100-7E01-471E-8286-585A389BF3C4}"/>
    <cellStyle name="Normal 4 4 3 6 2" xfId="21081" xr:uid="{9A220F75-FB55-43BC-BDCC-230347C35CE7}"/>
    <cellStyle name="Normal 4 4 3 6 2 2" xfId="26637" xr:uid="{91F4EE14-5B4D-4EA4-9E68-3DB598674769}"/>
    <cellStyle name="Normal 4 4 3 6 2 3" xfId="32131" xr:uid="{95B231F7-CFDB-4216-9B73-569C6FD9FF10}"/>
    <cellStyle name="Normal 4 4 3 6 2 4" xfId="37615" xr:uid="{957B748C-631A-42A5-AF19-960B77605D65}"/>
    <cellStyle name="Normal 4 4 3 6 3" xfId="23908" xr:uid="{656562BD-0BA9-4F7C-8E36-B2B738A3294C}"/>
    <cellStyle name="Normal 4 4 3 6 4" xfId="29402" xr:uid="{31F11079-1578-41A3-BC9C-272760B08441}"/>
    <cellStyle name="Normal 4 4 3 6 5" xfId="34886" xr:uid="{AB68D458-D007-4872-897E-324FE253BD75}"/>
    <cellStyle name="Normal 4 4 4" xfId="6653" xr:uid="{AF16E48B-5E98-452B-BC13-588CE6B43C8E}"/>
    <cellStyle name="Normal 4 4 4 2" xfId="15062" xr:uid="{19664180-F408-43B2-BC47-5D42410B453C}"/>
    <cellStyle name="Normal 4 4 4 2 2" xfId="22349" xr:uid="{75B8617A-85F0-411C-A256-FF683BB1B53C}"/>
    <cellStyle name="Normal 4 4 4 2 2 2" xfId="27905" xr:uid="{40807133-E956-4B54-871C-0379ADA91CB0}"/>
    <cellStyle name="Normal 4 4 4 2 2 3" xfId="33399" xr:uid="{F962677E-07E5-4037-98CC-21AFCF2F1000}"/>
    <cellStyle name="Normal 4 4 4 2 2 4" xfId="38883" xr:uid="{1A9F1B37-7EFA-4EDF-8CCC-0875815820DB}"/>
    <cellStyle name="Normal 4 4 4 2 3" xfId="25176" xr:uid="{6F468053-A903-4A16-AF0C-601B33E56A0D}"/>
    <cellStyle name="Normal 4 4 4 2 4" xfId="30670" xr:uid="{4FF33984-9E16-4285-893C-FFFFEDA6A778}"/>
    <cellStyle name="Normal 4 4 4 2 5" xfId="36154" xr:uid="{57BEBD84-D256-4F2D-A0BF-1D5488C6EF63}"/>
    <cellStyle name="Normal 4 4 4 3" xfId="12004" xr:uid="{82805A11-62C2-4FCF-88D0-97FCBFF83C5B}"/>
    <cellStyle name="Normal 4 4 4 4" xfId="17240" xr:uid="{54DAB6DF-0DB0-4237-8001-0C0C34E39F92}"/>
    <cellStyle name="Normal 4 4 4 5" xfId="19466" xr:uid="{68532330-20B2-4F91-BEF1-CFCD1422144B}"/>
    <cellStyle name="Normal 4 4 4 6" xfId="9761" xr:uid="{0B1E71DF-CECB-4004-883B-FCC30C077388}"/>
    <cellStyle name="Normal 4 4 4 6 2" xfId="21082" xr:uid="{4CC87D67-8C54-49BD-8B5F-D219E60A2FF2}"/>
    <cellStyle name="Normal 4 4 4 6 2 2" xfId="26638" xr:uid="{AD398F26-4B71-4CCC-AE11-054A154C8FE6}"/>
    <cellStyle name="Normal 4 4 4 6 2 3" xfId="32132" xr:uid="{41CC955D-B6EF-41E1-A3EB-A208BC836C47}"/>
    <cellStyle name="Normal 4 4 4 6 2 4" xfId="37616" xr:uid="{EEF37DCD-7D00-421A-9E2F-E0500661CCAC}"/>
    <cellStyle name="Normal 4 4 4 6 3" xfId="23909" xr:uid="{E57B6E4C-B433-453F-821D-AECA141A12F6}"/>
    <cellStyle name="Normal 4 4 4 6 4" xfId="29403" xr:uid="{BDFE0092-45AE-4364-874D-E0CE5B1F78A8}"/>
    <cellStyle name="Normal 4 4 4 6 5" xfId="34887" xr:uid="{890BCDE4-3926-4522-B553-F734688DAEAB}"/>
    <cellStyle name="Normal 4 4 5" xfId="7447" xr:uid="{E462E252-E649-4F57-8D6F-1DEF90EECC67}"/>
    <cellStyle name="Normal 4 4 5 2" xfId="15063" xr:uid="{3A666436-F1EC-4498-A89B-7CAFE56DA3EB}"/>
    <cellStyle name="Normal 4 4 5 2 2" xfId="22350" xr:uid="{B7C267EA-2F43-4249-92CC-9BCC16E0B1BD}"/>
    <cellStyle name="Normal 4 4 5 2 2 2" xfId="27906" xr:uid="{05A835EA-34FB-4DE0-990A-FB6F5FE1463F}"/>
    <cellStyle name="Normal 4 4 5 2 2 3" xfId="33400" xr:uid="{3CC033A9-4F9F-491A-8641-12EFF98ECC97}"/>
    <cellStyle name="Normal 4 4 5 2 2 4" xfId="38884" xr:uid="{01B6A797-B086-42DC-A668-50237E8B1DFA}"/>
    <cellStyle name="Normal 4 4 5 2 3" xfId="25177" xr:uid="{E241E471-2754-42BA-B0AE-B36B505BA43B}"/>
    <cellStyle name="Normal 4 4 5 2 4" xfId="30671" xr:uid="{9ED9EB5E-E9B0-4330-9A70-FE0EBBC63C11}"/>
    <cellStyle name="Normal 4 4 5 2 5" xfId="36155" xr:uid="{31F90D90-5C20-4964-8C3D-A075BEF7F38B}"/>
    <cellStyle name="Normal 4 4 5 3" xfId="12714" xr:uid="{BFA750DB-56A6-4C7E-A5EF-C87EAA2311E4}"/>
    <cellStyle name="Normal 4 4 5 4" xfId="9762" xr:uid="{C0B40E76-D4CF-405B-BA97-A5B531DA5051}"/>
    <cellStyle name="Normal 4 4 5 4 2" xfId="21083" xr:uid="{9A869DFD-1903-48A1-AE38-ACC9D2148C7E}"/>
    <cellStyle name="Normal 4 4 5 4 2 2" xfId="26639" xr:uid="{725B37A8-FEC9-42F0-A47C-C1651085F2C5}"/>
    <cellStyle name="Normal 4 4 5 4 2 3" xfId="32133" xr:uid="{C426711F-7629-44B7-9440-DF5EF6A46819}"/>
    <cellStyle name="Normal 4 4 5 4 2 4" xfId="37617" xr:uid="{84450329-A18E-4990-9E7E-5427791A0AA5}"/>
    <cellStyle name="Normal 4 4 5 4 3" xfId="23910" xr:uid="{5CF207E4-97CE-442B-850C-E1FF294B8E18}"/>
    <cellStyle name="Normal 4 4 5 4 4" xfId="29404" xr:uid="{363E61C2-FC4E-42F6-AAD0-D39608BAAAAF}"/>
    <cellStyle name="Normal 4 4 5 4 5" xfId="34888" xr:uid="{9E236CC9-2951-4ED9-A89E-E2C4B9E20FE6}"/>
    <cellStyle name="Normal 4 4 6" xfId="9763" xr:uid="{35C5C9B3-CF11-4796-8991-811BE4A80949}"/>
    <cellStyle name="Normal 4 4 6 2" xfId="21084" xr:uid="{19115596-BF19-41B5-8C74-5131ED20C5E1}"/>
    <cellStyle name="Normal 4 4 6 2 2" xfId="26640" xr:uid="{0DEAEFD8-7093-4FC3-B77C-78872BB2B401}"/>
    <cellStyle name="Normal 4 4 6 2 3" xfId="32134" xr:uid="{CE9B2C77-723F-430D-959D-F445F0A9B740}"/>
    <cellStyle name="Normal 4 4 6 2 4" xfId="37618" xr:uid="{3F69D13B-FAB5-4FD1-B7C5-303F680F5111}"/>
    <cellStyle name="Normal 4 4 6 3" xfId="23911" xr:uid="{D9158FF2-B0E1-41A2-B1D3-CC6D6303DD05}"/>
    <cellStyle name="Normal 4 4 6 4" xfId="29405" xr:uid="{A83AFCEC-74D5-4300-9175-40E706331593}"/>
    <cellStyle name="Normal 4 4 6 5" xfId="34889" xr:uid="{677B5950-3C72-4C9C-B8E8-F7ABE31ABCBD}"/>
    <cellStyle name="Normal 4 4 7" xfId="15059" xr:uid="{50C82D33-6365-41C1-ABA0-0A1EC15D4153}"/>
    <cellStyle name="Normal 4 4 7 2" xfId="22346" xr:uid="{4557E6EF-E70F-49A7-A1B0-914C1A5A6F4D}"/>
    <cellStyle name="Normal 4 4 7 2 2" xfId="27902" xr:uid="{BD81664C-4C68-4640-95F7-DC5F78323C07}"/>
    <cellStyle name="Normal 4 4 7 2 3" xfId="33396" xr:uid="{0CA28428-D23D-4BCB-A925-27484948859F}"/>
    <cellStyle name="Normal 4 4 7 2 4" xfId="38880" xr:uid="{6308025A-4AF7-4C78-84C8-6305D3CE158B}"/>
    <cellStyle name="Normal 4 4 7 3" xfId="25173" xr:uid="{9ABE68A3-9383-493E-BE52-68AD35D8D12A}"/>
    <cellStyle name="Normal 4 4 7 4" xfId="30667" xr:uid="{E5E3C8AB-DC29-4D84-8CCB-079FBDF8B6A3}"/>
    <cellStyle name="Normal 4 4 7 5" xfId="36151" xr:uid="{E9015745-9B81-473F-B47B-71EE5B43BA90}"/>
    <cellStyle name="Normal 4 4 8" xfId="12001" xr:uid="{821B5738-0A6A-4307-BD1B-44F2B08E2F10}"/>
    <cellStyle name="Normal 4 4 9" xfId="17237" xr:uid="{52ADBE8A-050E-43AA-84B5-E4683CD7F6F6}"/>
    <cellStyle name="Normal 4 40" xfId="6654" xr:uid="{1B417CD3-21FA-411D-BF77-C65D2C31E513}"/>
    <cellStyle name="Normal 4 40 2" xfId="15064" xr:uid="{43E36CA8-553A-47FB-8290-48DF51DD97A5}"/>
    <cellStyle name="Normal 4 40 2 2" xfId="22351" xr:uid="{15B43FAA-C44A-4F7E-B5A1-D6852733D60F}"/>
    <cellStyle name="Normal 4 40 2 2 2" xfId="27907" xr:uid="{253D8DA5-DDD9-4FEB-9C49-103CDDF7302B}"/>
    <cellStyle name="Normal 4 40 2 2 3" xfId="33401" xr:uid="{D58F7F00-DB03-402A-9F80-1E59E97DC967}"/>
    <cellStyle name="Normal 4 40 2 2 4" xfId="38885" xr:uid="{6B90D354-31E0-4480-94DF-3977AAA1FFB8}"/>
    <cellStyle name="Normal 4 40 2 3" xfId="25178" xr:uid="{3F2E9293-9528-44CE-80E7-5FE6E146BE94}"/>
    <cellStyle name="Normal 4 40 2 4" xfId="30672" xr:uid="{418B33F3-5950-4BDA-BBCE-015FF84BD6CB}"/>
    <cellStyle name="Normal 4 40 2 5" xfId="36156" xr:uid="{741C82DB-4717-438B-A6D5-2B127F08E214}"/>
    <cellStyle name="Normal 4 40 3" xfId="12005" xr:uid="{3AF1F236-16CD-4B6D-A466-A912726CAED7}"/>
    <cellStyle name="Normal 4 40 4" xfId="17241" xr:uid="{B2188F71-A6BC-4CE8-AC8C-0BE9FB4C3FDC}"/>
    <cellStyle name="Normal 4 40 5" xfId="19467" xr:uid="{C7D465B9-0871-4F61-80AA-729AFE35BEFB}"/>
    <cellStyle name="Normal 4 40 6" xfId="9764" xr:uid="{2FA7599C-381B-445F-85CB-4A8C86229667}"/>
    <cellStyle name="Normal 4 40 6 2" xfId="21085" xr:uid="{C0A3BEDE-ABEC-4D07-9529-19CF543C90A9}"/>
    <cellStyle name="Normal 4 40 6 2 2" xfId="26641" xr:uid="{767C216A-E6ED-4D71-8611-23A2C666E7E2}"/>
    <cellStyle name="Normal 4 40 6 2 3" xfId="32135" xr:uid="{9AE9FC77-B084-474C-A95D-B3FEF6FC28FC}"/>
    <cellStyle name="Normal 4 40 6 2 4" xfId="37619" xr:uid="{64FB9975-A2EC-49EE-96E7-90AB23A844AA}"/>
    <cellStyle name="Normal 4 40 6 3" xfId="23912" xr:uid="{D487B415-5CDA-44B8-842A-DCD166C98C58}"/>
    <cellStyle name="Normal 4 40 6 4" xfId="29406" xr:uid="{F6625B68-D71E-4040-A603-E1356AF72585}"/>
    <cellStyle name="Normal 4 40 6 5" xfId="34890" xr:uid="{ADE45F18-C2BC-45EA-8A67-8168CBC34B9D}"/>
    <cellStyle name="Normal 4 41" xfId="6655" xr:uid="{70B01053-17A7-49C8-9AFD-30DC9683BD73}"/>
    <cellStyle name="Normal 4 41 2" xfId="15065" xr:uid="{0A003563-68BC-4B49-8B7A-91014F43504D}"/>
    <cellStyle name="Normal 4 41 2 2" xfId="22352" xr:uid="{E6495275-3B9E-4DF1-890A-72D59ECA3A40}"/>
    <cellStyle name="Normal 4 41 2 2 2" xfId="27908" xr:uid="{4233310D-E598-457E-AF20-EDB09A5620E3}"/>
    <cellStyle name="Normal 4 41 2 2 3" xfId="33402" xr:uid="{04542F08-7531-4DCB-A751-B08893BAF0C9}"/>
    <cellStyle name="Normal 4 41 2 2 4" xfId="38886" xr:uid="{07EE5ECC-6B8E-42F9-A2AC-E29150971182}"/>
    <cellStyle name="Normal 4 41 2 3" xfId="25179" xr:uid="{9695BAC6-8178-4410-959D-16BDD8E31FE9}"/>
    <cellStyle name="Normal 4 41 2 4" xfId="30673" xr:uid="{5A1BA951-0065-4B44-B1D5-F87084959943}"/>
    <cellStyle name="Normal 4 41 2 5" xfId="36157" xr:uid="{A6D7C958-33D0-4538-9D09-8D8788D0224B}"/>
    <cellStyle name="Normal 4 41 3" xfId="12006" xr:uid="{CC0D2A42-1866-4EC3-9016-D47EEA5DB441}"/>
    <cellStyle name="Normal 4 41 4" xfId="17242" xr:uid="{819D208A-1C33-4035-9F42-2600F83FFB9B}"/>
    <cellStyle name="Normal 4 41 5" xfId="19468" xr:uid="{4ACACD06-6F6C-4F08-B5BB-E6A3905B791E}"/>
    <cellStyle name="Normal 4 41 6" xfId="9765" xr:uid="{31523D8A-7EB8-4133-8EFC-5D1190015F11}"/>
    <cellStyle name="Normal 4 41 6 2" xfId="21086" xr:uid="{CF277807-12BB-4D68-ACD5-F7AC7A5ABEA0}"/>
    <cellStyle name="Normal 4 41 6 2 2" xfId="26642" xr:uid="{7637CDE7-266F-40DF-954B-C396162E58A0}"/>
    <cellStyle name="Normal 4 41 6 2 3" xfId="32136" xr:uid="{DE3187AD-CED8-4721-82CB-D85F8F12D6BE}"/>
    <cellStyle name="Normal 4 41 6 2 4" xfId="37620" xr:uid="{039C1DE4-B53A-498F-B1B6-C9DC9F794851}"/>
    <cellStyle name="Normal 4 41 6 3" xfId="23913" xr:uid="{3574FD2B-8DE9-4284-8F22-219C0E9A9615}"/>
    <cellStyle name="Normal 4 41 6 4" xfId="29407" xr:uid="{56F5730C-1229-4A16-AACB-A4220B13442E}"/>
    <cellStyle name="Normal 4 41 6 5" xfId="34891" xr:uid="{048C0C18-F85B-46FB-A20B-ADEC146A0C0A}"/>
    <cellStyle name="Normal 4 42" xfId="6656" xr:uid="{3D4A737C-AEF4-42AD-8BF3-90A0BAC4865F}"/>
    <cellStyle name="Normal 4 42 2" xfId="15066" xr:uid="{0A7DF609-1DCB-42DA-9185-CD85EF470C4C}"/>
    <cellStyle name="Normal 4 42 2 2" xfId="22353" xr:uid="{391A3BA7-AAEE-43FA-8FBB-AA8A82D61D10}"/>
    <cellStyle name="Normal 4 42 2 2 2" xfId="27909" xr:uid="{E30F1FA9-87A6-4FEF-802C-4E684BF48D8E}"/>
    <cellStyle name="Normal 4 42 2 2 3" xfId="33403" xr:uid="{521A1699-4A9F-4E81-A150-474898251150}"/>
    <cellStyle name="Normal 4 42 2 2 4" xfId="38887" xr:uid="{D29240D9-9D31-474D-8B1D-BC27067B81E8}"/>
    <cellStyle name="Normal 4 42 2 3" xfId="25180" xr:uid="{520F020E-8EF2-4A4D-9984-FFA92A6E763C}"/>
    <cellStyle name="Normal 4 42 2 4" xfId="30674" xr:uid="{553D6419-3647-40C8-8C37-7612FB7447BB}"/>
    <cellStyle name="Normal 4 42 2 5" xfId="36158" xr:uid="{D3DF223F-391E-4FF0-8B34-9DE7218B0CF4}"/>
    <cellStyle name="Normal 4 42 3" xfId="12007" xr:uid="{DF741C60-5C4F-44EB-B305-46DC8B39E5DA}"/>
    <cellStyle name="Normal 4 42 4" xfId="17243" xr:uid="{E78CF273-EDA5-490E-B078-014708C14C2A}"/>
    <cellStyle name="Normal 4 42 5" xfId="19469" xr:uid="{060CCB4D-5463-4689-A790-3EB6A1E34C8A}"/>
    <cellStyle name="Normal 4 42 6" xfId="9766" xr:uid="{4ACDA18C-7A49-4792-AA5E-1290A3A3C8CC}"/>
    <cellStyle name="Normal 4 42 6 2" xfId="21087" xr:uid="{44582DAF-A22A-40B9-979A-0D0C3A0546B6}"/>
    <cellStyle name="Normal 4 42 6 2 2" xfId="26643" xr:uid="{2FF91067-70DA-4FFC-A332-08AC5555511F}"/>
    <cellStyle name="Normal 4 42 6 2 3" xfId="32137" xr:uid="{D26C57F5-CA8E-4AF2-AD3D-2E76183604E2}"/>
    <cellStyle name="Normal 4 42 6 2 4" xfId="37621" xr:uid="{E39E6618-B3E4-4501-9C29-5132347FD51D}"/>
    <cellStyle name="Normal 4 42 6 3" xfId="23914" xr:uid="{069C5DAB-6DF0-4FBF-A966-CA236BE7AEF8}"/>
    <cellStyle name="Normal 4 42 6 4" xfId="29408" xr:uid="{AD323753-1FE3-43A4-AFFE-9D91F8A3AA3F}"/>
    <cellStyle name="Normal 4 42 6 5" xfId="34892" xr:uid="{51E4CC28-4C7A-4E64-AC07-AFD9559249CD}"/>
    <cellStyle name="Normal 4 43" xfId="6657" xr:uid="{3C9DE3FC-F318-45CB-B1FA-AF98ABA16C11}"/>
    <cellStyle name="Normal 4 43 2" xfId="15067" xr:uid="{3008F7F8-29EF-440B-96E3-B4B843F5A23A}"/>
    <cellStyle name="Normal 4 43 2 2" xfId="22354" xr:uid="{93AE7354-9034-42E8-A5B0-A072A54E437C}"/>
    <cellStyle name="Normal 4 43 2 2 2" xfId="27910" xr:uid="{32619027-37AC-4F00-AA64-13EDB28CD2D8}"/>
    <cellStyle name="Normal 4 43 2 2 3" xfId="33404" xr:uid="{4F9AC3E3-536C-47BE-AFDE-BFFB995E72C6}"/>
    <cellStyle name="Normal 4 43 2 2 4" xfId="38888" xr:uid="{5FD7F7EB-C246-4AB0-A8F6-718F490C4429}"/>
    <cellStyle name="Normal 4 43 2 3" xfId="25181" xr:uid="{49485C78-FAC5-4394-9958-6EFC67E59715}"/>
    <cellStyle name="Normal 4 43 2 4" xfId="30675" xr:uid="{1E85A0C3-6931-454C-9571-B371E733263B}"/>
    <cellStyle name="Normal 4 43 2 5" xfId="36159" xr:uid="{473E0232-9290-485D-9C00-A69918198863}"/>
    <cellStyle name="Normal 4 43 3" xfId="12008" xr:uid="{29039510-AC15-42FE-9FB2-4AEEA0FD20C7}"/>
    <cellStyle name="Normal 4 43 4" xfId="17244" xr:uid="{BBB7BDCC-16F4-4734-AE31-1D8E41B26A99}"/>
    <cellStyle name="Normal 4 43 5" xfId="19470" xr:uid="{B0AB14FA-5B4C-41CC-972A-910076AA2004}"/>
    <cellStyle name="Normal 4 43 6" xfId="9767" xr:uid="{BC1C59E9-54A5-43B9-8816-F2F8EBA6DF38}"/>
    <cellStyle name="Normal 4 43 6 2" xfId="21088" xr:uid="{E8028BFB-9507-4536-9DF6-B772FE77D3AF}"/>
    <cellStyle name="Normal 4 43 6 2 2" xfId="26644" xr:uid="{B0BE2427-70DD-4E1F-B4BE-6ED02059172B}"/>
    <cellStyle name="Normal 4 43 6 2 3" xfId="32138" xr:uid="{5D23DC4F-A264-4D69-9E12-01E38A99C34B}"/>
    <cellStyle name="Normal 4 43 6 2 4" xfId="37622" xr:uid="{57E88ADC-870B-4BF8-8A36-359093339FB3}"/>
    <cellStyle name="Normal 4 43 6 3" xfId="23915" xr:uid="{51FEA2D5-43C1-4544-BE77-800671434E2C}"/>
    <cellStyle name="Normal 4 43 6 4" xfId="29409" xr:uid="{AD1E4A19-8B0A-45D0-8B34-02E520A09F01}"/>
    <cellStyle name="Normal 4 43 6 5" xfId="34893" xr:uid="{B0D327BA-1902-45C2-8269-6F0A51CCFC7A}"/>
    <cellStyle name="Normal 4 44" xfId="7334" xr:uid="{B81B69CD-9723-4302-881F-E743515A715D}"/>
    <cellStyle name="Normal 4 44 2" xfId="15068" xr:uid="{D7F1DDFD-0BBA-42DE-8FE8-9CB531847AD1}"/>
    <cellStyle name="Normal 4 44 2 2" xfId="22355" xr:uid="{A3A313DF-B94E-4780-BF79-2ABDB1518B6D}"/>
    <cellStyle name="Normal 4 44 2 2 2" xfId="27911" xr:uid="{396E66A8-CE18-49F0-9155-737CDAB62D52}"/>
    <cellStyle name="Normal 4 44 2 2 3" xfId="33405" xr:uid="{AA443074-85D7-48B9-ABD2-EE9D14530C54}"/>
    <cellStyle name="Normal 4 44 2 2 4" xfId="38889" xr:uid="{DB27DB5E-E09F-4B8D-B77F-1A3BB39AD7A9}"/>
    <cellStyle name="Normal 4 44 2 3" xfId="25182" xr:uid="{8B7AEE16-6659-4C52-B411-6E15E2B03F7F}"/>
    <cellStyle name="Normal 4 44 2 4" xfId="30676" xr:uid="{2FC5CE26-C1CA-4951-8989-BBD167B36C92}"/>
    <cellStyle name="Normal 4 44 2 5" xfId="36160" xr:uid="{BF47C24F-8CCE-4EEC-9669-22E4B4B9482E}"/>
    <cellStyle name="Normal 4 44 3" xfId="20130" xr:uid="{7B0A0452-DDE2-47DE-B081-2DC59049744A}"/>
    <cellStyle name="Normal 4 44 4" xfId="9768" xr:uid="{FC270215-1AC3-4536-A965-B0182934908D}"/>
    <cellStyle name="Normal 4 44 4 2" xfId="21089" xr:uid="{F60E8460-7D91-4971-9595-0B2697C37E97}"/>
    <cellStyle name="Normal 4 44 4 2 2" xfId="26645" xr:uid="{1A1764BE-C717-49A2-A17D-A4212FDFC630}"/>
    <cellStyle name="Normal 4 44 4 2 3" xfId="32139" xr:uid="{5562AAFA-CFFD-4936-849D-EBD78D084618}"/>
    <cellStyle name="Normal 4 44 4 2 4" xfId="37623" xr:uid="{B00325AB-354F-43E7-A10B-828F772497E5}"/>
    <cellStyle name="Normal 4 44 4 3" xfId="23916" xr:uid="{F445DC3F-6CA9-44E7-B54A-D84DBFE688A8}"/>
    <cellStyle name="Normal 4 44 4 4" xfId="29410" xr:uid="{E2764B85-3F95-40E9-9CC3-8ACDB673A2E6}"/>
    <cellStyle name="Normal 4 44 4 5" xfId="34894" xr:uid="{45F08FC0-3F50-41F8-95F8-FB93731E5710}"/>
    <cellStyle name="Normal 4 45" xfId="9769" xr:uid="{403E4E3B-C1B4-4AF0-88F2-238C9CF2BFC1}"/>
    <cellStyle name="Normal 4 45 2" xfId="21090" xr:uid="{FF4C819A-DC53-4C75-A625-8899C5BC306F}"/>
    <cellStyle name="Normal 4 45 2 2" xfId="26646" xr:uid="{66AEEC20-CE64-4999-8A26-D30F809A7B16}"/>
    <cellStyle name="Normal 4 45 2 3" xfId="32140" xr:uid="{C3D0A29F-44F7-4920-9680-AD4116ECA473}"/>
    <cellStyle name="Normal 4 45 2 4" xfId="37624" xr:uid="{C27FE06C-C9E3-4A67-9B13-4403FDB42DE7}"/>
    <cellStyle name="Normal 4 45 3" xfId="23917" xr:uid="{7E56C2FF-55F6-4278-B156-B207C37A8BE6}"/>
    <cellStyle name="Normal 4 45 4" xfId="29411" xr:uid="{AF522C03-28D1-4FDA-B57C-05E362A73656}"/>
    <cellStyle name="Normal 4 45 5" xfId="34895" xr:uid="{57703BB5-9696-4C76-908B-3EC0E441D37D}"/>
    <cellStyle name="Normal 4 46" xfId="15012" xr:uid="{0ACBF574-6252-4B15-BF98-C92C99B4EF0C}"/>
    <cellStyle name="Normal 4 46 2" xfId="22299" xr:uid="{E48B2631-A511-4556-BA20-DADEC5D7F686}"/>
    <cellStyle name="Normal 4 46 2 2" xfId="27855" xr:uid="{B0B65550-A2A5-497D-98D8-0C67F5231B90}"/>
    <cellStyle name="Normal 4 46 2 3" xfId="33349" xr:uid="{77F75D2C-C982-4843-AA7D-3B424ADAD3D6}"/>
    <cellStyle name="Normal 4 46 2 4" xfId="38833" xr:uid="{204C2F8A-6394-4916-AAF4-127CD3D48CF4}"/>
    <cellStyle name="Normal 4 46 3" xfId="25126" xr:uid="{70D865CB-CBEB-4FEB-948E-4C1D405FDF2A}"/>
    <cellStyle name="Normal 4 46 4" xfId="30620" xr:uid="{5882DD0A-D481-435C-B77E-CD2D6B34B0B8}"/>
    <cellStyle name="Normal 4 46 5" xfId="36104" xr:uid="{48540F72-9C6C-49EC-8040-9E18E546B834}"/>
    <cellStyle name="Normal 4 47" xfId="11957" xr:uid="{D6C7AD6E-2E59-4F2A-BE66-6B57CB8130FD}"/>
    <cellStyle name="Normal 4 48" xfId="17193" xr:uid="{3A8F3095-6171-417D-9447-E06B886B755F}"/>
    <cellStyle name="Normal 4 49" xfId="19417" xr:uid="{9626A379-BA86-47BB-97E3-E7961D6B12BD}"/>
    <cellStyle name="Normal 4 5" xfId="6658" xr:uid="{A3EB5233-0A2E-4B9A-B4BE-8E533CC94413}"/>
    <cellStyle name="Normal 4 5 2" xfId="15069" xr:uid="{82646B4B-81CB-4085-AC95-83B0FF619A02}"/>
    <cellStyle name="Normal 4 5 2 2" xfId="22356" xr:uid="{6EAC2F87-565A-44B7-819B-1C4B31B27E75}"/>
    <cellStyle name="Normal 4 5 2 2 2" xfId="27912" xr:uid="{C4F13B3C-9066-436E-83BA-BA036F96C15D}"/>
    <cellStyle name="Normal 4 5 2 2 3" xfId="33406" xr:uid="{7AD28BD9-F512-4704-A39A-CEAC1720BA0C}"/>
    <cellStyle name="Normal 4 5 2 2 4" xfId="38890" xr:uid="{7549CA8D-134A-4A07-97CA-7319202610F9}"/>
    <cellStyle name="Normal 4 5 2 3" xfId="25183" xr:uid="{36FCD43B-739F-4F80-9D9E-7C03871B7267}"/>
    <cellStyle name="Normal 4 5 2 4" xfId="30677" xr:uid="{28BC198E-B1B5-4BE8-9C78-7A76A96CF426}"/>
    <cellStyle name="Normal 4 5 2 5" xfId="36161" xr:uid="{109613E9-F36B-4051-82C5-E6C0C006499E}"/>
    <cellStyle name="Normal 4 5 3" xfId="12009" xr:uid="{070EB6E0-9F6F-4F85-8F8B-8BA35FD33D60}"/>
    <cellStyle name="Normal 4 5 4" xfId="17245" xr:uid="{2CAFDFD6-81F9-4321-AA92-0E38BCCFB7EE}"/>
    <cellStyle name="Normal 4 5 5" xfId="19471" xr:uid="{84F4B536-1D18-4D2F-91E9-46A63732D8DA}"/>
    <cellStyle name="Normal 4 5 6" xfId="9770" xr:uid="{009BE9F9-D6A3-4009-9A08-A7C309D80ADD}"/>
    <cellStyle name="Normal 4 5 6 2" xfId="21091" xr:uid="{ECEBE475-447F-4E27-8D89-A09958ACDE59}"/>
    <cellStyle name="Normal 4 5 6 2 2" xfId="26647" xr:uid="{647BE641-4195-4D35-ADEB-3A33E005DD9D}"/>
    <cellStyle name="Normal 4 5 6 2 3" xfId="32141" xr:uid="{2AA6CDEE-0B73-4936-8B5E-5CEE88034F01}"/>
    <cellStyle name="Normal 4 5 6 2 4" xfId="37625" xr:uid="{A1584B1A-1C38-4FED-B275-4B75F11364D7}"/>
    <cellStyle name="Normal 4 5 6 3" xfId="23918" xr:uid="{AD0A01AD-EAF3-44E5-8701-2D08D2990AB1}"/>
    <cellStyle name="Normal 4 5 6 4" xfId="29412" xr:uid="{949A2124-91B7-40D2-A107-5B150CF3B65F}"/>
    <cellStyle name="Normal 4 5 6 5" xfId="34896" xr:uid="{7FCD6CB7-583D-440D-9002-4CD608E19F30}"/>
    <cellStyle name="Normal 4 50" xfId="40534" xr:uid="{029702A5-472D-4E12-9273-5642717B95AA}"/>
    <cellStyle name="Normal 4 51" xfId="6604" xr:uid="{C1BBAE11-13F8-4666-8CFA-264EDC18FF50}"/>
    <cellStyle name="Normal 4 6" xfId="6659" xr:uid="{EC5C0201-258B-43CC-8BBB-694B24D410A4}"/>
    <cellStyle name="Normal 4 6 2" xfId="15070" xr:uid="{C44B34A2-7961-4123-AA21-5105E0B61780}"/>
    <cellStyle name="Normal 4 6 2 2" xfId="22357" xr:uid="{21598021-0F58-4719-B9EC-988F6F6E69D2}"/>
    <cellStyle name="Normal 4 6 2 2 2" xfId="27913" xr:uid="{2185E422-3911-4CF9-8D26-2AA1EB96E7EA}"/>
    <cellStyle name="Normal 4 6 2 2 3" xfId="33407" xr:uid="{24AAEC19-4E37-4363-B539-565D5DE5E643}"/>
    <cellStyle name="Normal 4 6 2 2 4" xfId="38891" xr:uid="{048A7489-BE2E-458D-883C-A606428081F1}"/>
    <cellStyle name="Normal 4 6 2 3" xfId="25184" xr:uid="{86F9D8AA-DA7A-484C-BF44-50F1A9906C6C}"/>
    <cellStyle name="Normal 4 6 2 4" xfId="30678" xr:uid="{B99B5886-9596-4158-8054-1814AA26EA1B}"/>
    <cellStyle name="Normal 4 6 2 5" xfId="36162" xr:uid="{F5F7D34C-344F-4F3E-919F-060DCD205637}"/>
    <cellStyle name="Normal 4 6 3" xfId="12010" xr:uid="{5DD32327-F9CE-4234-90E2-C256545074F8}"/>
    <cellStyle name="Normal 4 6 4" xfId="17246" xr:uid="{3FAE4B44-7049-4CA5-9FEE-6FDD04DCA10E}"/>
    <cellStyle name="Normal 4 6 5" xfId="19472" xr:uid="{275DAEC0-DB93-4E97-9920-EC234A323B13}"/>
    <cellStyle name="Normal 4 6 6" xfId="9771" xr:uid="{17CDA130-A52E-4EDF-A349-7239A0137674}"/>
    <cellStyle name="Normal 4 6 6 2" xfId="21092" xr:uid="{3101CFFC-448B-48CF-80DA-454609683DB2}"/>
    <cellStyle name="Normal 4 6 6 2 2" xfId="26648" xr:uid="{998744F4-3FF4-4C15-A4BA-042468D0A377}"/>
    <cellStyle name="Normal 4 6 6 2 3" xfId="32142" xr:uid="{A428CEB7-DF0F-422D-86A0-6F116D8BC7DE}"/>
    <cellStyle name="Normal 4 6 6 2 4" xfId="37626" xr:uid="{933B874B-47CF-4027-8833-01206B62A757}"/>
    <cellStyle name="Normal 4 6 6 3" xfId="23919" xr:uid="{1C43D9CB-AB2A-4B29-A49F-774BD9B25B93}"/>
    <cellStyle name="Normal 4 6 6 4" xfId="29413" xr:uid="{0DD348D3-83EE-4A0B-B3F1-05B77626142B}"/>
    <cellStyle name="Normal 4 6 6 5" xfId="34897" xr:uid="{32ADAEFF-9CB2-488F-A983-3AF7F255AD33}"/>
    <cellStyle name="Normal 4 7" xfId="6660" xr:uid="{215CCDA9-2691-4C0F-829C-A0ACDA9A88A6}"/>
    <cellStyle name="Normal 4 7 2" xfId="15071" xr:uid="{9E764326-8DED-4ECF-BD4B-A985D84A109B}"/>
    <cellStyle name="Normal 4 7 2 2" xfId="22358" xr:uid="{69138743-7E7F-40C6-80CC-79CDFD8BE879}"/>
    <cellStyle name="Normal 4 7 2 2 2" xfId="27914" xr:uid="{79B5D460-7316-45D5-8A95-7A4E471CC99C}"/>
    <cellStyle name="Normal 4 7 2 2 3" xfId="33408" xr:uid="{C9B7E60F-D427-4BB0-AA0D-58CB6918A82B}"/>
    <cellStyle name="Normal 4 7 2 2 4" xfId="38892" xr:uid="{4BEDD719-EEAB-4B79-B4B8-AE9983EA0933}"/>
    <cellStyle name="Normal 4 7 2 3" xfId="25185" xr:uid="{CFAF22DD-67C0-4477-9615-576857E52A59}"/>
    <cellStyle name="Normal 4 7 2 4" xfId="30679" xr:uid="{47A5C2F8-D021-4F8F-B146-D0B02B239E08}"/>
    <cellStyle name="Normal 4 7 2 5" xfId="36163" xr:uid="{E27E14C1-11B0-4CCD-B250-F6889D7E5D97}"/>
    <cellStyle name="Normal 4 7 3" xfId="12011" xr:uid="{ADAE5AE3-2C16-4167-8285-DD91C1E3E4AE}"/>
    <cellStyle name="Normal 4 7 4" xfId="17247" xr:uid="{0B80C2E5-E22B-4519-876C-64FED863BBF2}"/>
    <cellStyle name="Normal 4 7 5" xfId="19473" xr:uid="{4D64DA3F-0A35-4CA0-9287-985C0DD43869}"/>
    <cellStyle name="Normal 4 7 6" xfId="9772" xr:uid="{BBEC6F6F-AE75-49FA-8468-A9800618524C}"/>
    <cellStyle name="Normal 4 7 6 2" xfId="21093" xr:uid="{F95467EB-8CD9-4987-853D-AB93822104F7}"/>
    <cellStyle name="Normal 4 7 6 2 2" xfId="26649" xr:uid="{9B5FF491-F312-46CA-AC41-04F15BAFF0F9}"/>
    <cellStyle name="Normal 4 7 6 2 3" xfId="32143" xr:uid="{8D314A42-712C-46F0-B94A-B27E71D56D21}"/>
    <cellStyle name="Normal 4 7 6 2 4" xfId="37627" xr:uid="{8FA72E3E-C561-40F7-9CBA-1604E76A5996}"/>
    <cellStyle name="Normal 4 7 6 3" xfId="23920" xr:uid="{4C1E0A23-2359-4DDE-80A2-2EC7665093DB}"/>
    <cellStyle name="Normal 4 7 6 4" xfId="29414" xr:uid="{BC53D156-6E58-41B7-B914-772313738C20}"/>
    <cellStyle name="Normal 4 7 6 5" xfId="34898" xr:uid="{C0BDB1AA-9E30-45EC-817B-8487075590A6}"/>
    <cellStyle name="Normal 4 8" xfId="6661" xr:uid="{4D31E8ED-DF16-408D-8AB2-9A5076BCC41A}"/>
    <cellStyle name="Normal 4 8 2" xfId="15072" xr:uid="{0E6830BB-541B-4CA1-B15B-41643481DD00}"/>
    <cellStyle name="Normal 4 8 2 2" xfId="22359" xr:uid="{631BE34D-4458-4CDB-9159-C7FCDDBB91E1}"/>
    <cellStyle name="Normal 4 8 2 2 2" xfId="27915" xr:uid="{E6630E24-0D33-4497-8B45-45424BEB626C}"/>
    <cellStyle name="Normal 4 8 2 2 3" xfId="33409" xr:uid="{3571DEEE-B7D2-45C7-9EC3-3759F9D7635A}"/>
    <cellStyle name="Normal 4 8 2 2 4" xfId="38893" xr:uid="{05245AD7-4758-4D39-9197-3EC48EFFFF61}"/>
    <cellStyle name="Normal 4 8 2 3" xfId="25186" xr:uid="{CB180E8D-B4F7-4B23-8F68-F9533D2DA2CE}"/>
    <cellStyle name="Normal 4 8 2 4" xfId="30680" xr:uid="{6015BF2D-11E7-4E43-84C4-CB0220B247C8}"/>
    <cellStyle name="Normal 4 8 2 5" xfId="36164" xr:uid="{294430D6-79F2-4FDA-874D-019B04851E40}"/>
    <cellStyle name="Normal 4 8 3" xfId="12012" xr:uid="{FF977D99-56A1-43EA-8BFC-5710BAB2B9F7}"/>
    <cellStyle name="Normal 4 8 4" xfId="17248" xr:uid="{8438DD7A-80B8-4EF8-9E9A-70FE7BCD9292}"/>
    <cellStyle name="Normal 4 8 5" xfId="19474" xr:uid="{03397E43-E89F-408A-B42C-7C5D5F144476}"/>
    <cellStyle name="Normal 4 8 6" xfId="9773" xr:uid="{C34B68FC-DCC4-4163-9EE8-ED95FE56DC11}"/>
    <cellStyle name="Normal 4 8 6 2" xfId="21094" xr:uid="{50FD476D-050C-47AE-9019-E8B7780A155F}"/>
    <cellStyle name="Normal 4 8 6 2 2" xfId="26650" xr:uid="{1AA6E1D5-5B00-41F6-9430-DCC05E8AA2CC}"/>
    <cellStyle name="Normal 4 8 6 2 3" xfId="32144" xr:uid="{DF32C299-13E4-48C2-9F28-3E75C9FDBD2B}"/>
    <cellStyle name="Normal 4 8 6 2 4" xfId="37628" xr:uid="{03DB3405-453C-4462-966B-498BDC1A5238}"/>
    <cellStyle name="Normal 4 8 6 3" xfId="23921" xr:uid="{1F48011F-9716-49D2-A049-F15794036A4B}"/>
    <cellStyle name="Normal 4 8 6 4" xfId="29415" xr:uid="{B3DBC6CB-77B3-4E00-9050-8FD4DF4C7D61}"/>
    <cellStyle name="Normal 4 8 6 5" xfId="34899" xr:uid="{71E9EA6C-9C4A-42F4-AFB6-83A6FA557A36}"/>
    <cellStyle name="Normal 4 9" xfId="6662" xr:uid="{F251DA19-983F-4EC3-9567-F6FCEA3C346D}"/>
    <cellStyle name="Normal 4 9 2" xfId="15073" xr:uid="{FCBECC18-1994-468C-8BBB-CB110FEC6897}"/>
    <cellStyle name="Normal 4 9 2 2" xfId="22360" xr:uid="{47A481A1-4A8B-4175-9D4B-7A8771CE6D58}"/>
    <cellStyle name="Normal 4 9 2 2 2" xfId="27916" xr:uid="{AD098F99-4D77-44F5-B430-4A052608FA88}"/>
    <cellStyle name="Normal 4 9 2 2 3" xfId="33410" xr:uid="{24EC5D92-7464-4A5F-9983-F7A5B589FB7A}"/>
    <cellStyle name="Normal 4 9 2 2 4" xfId="38894" xr:uid="{C655CA7D-484A-41BA-A08B-12F545175809}"/>
    <cellStyle name="Normal 4 9 2 3" xfId="25187" xr:uid="{70992951-DE65-4B66-B220-220028454CAD}"/>
    <cellStyle name="Normal 4 9 2 4" xfId="30681" xr:uid="{D45C7135-470B-4045-AD54-053AB2F8CAA7}"/>
    <cellStyle name="Normal 4 9 2 5" xfId="36165" xr:uid="{9FE11E1C-832B-4601-BF14-44C57982E3FF}"/>
    <cellStyle name="Normal 4 9 3" xfId="12013" xr:uid="{F0B7E313-57A9-4ABF-B031-C70DF0534439}"/>
    <cellStyle name="Normal 4 9 4" xfId="17249" xr:uid="{612F0317-A3D5-4E6D-965C-54CD01B3FE31}"/>
    <cellStyle name="Normal 4 9 5" xfId="19475" xr:uid="{9CA410A5-51A1-40E5-874D-9298BC8D8745}"/>
    <cellStyle name="Normal 4 9 6" xfId="9774" xr:uid="{FA3F53E3-273E-4E75-95B1-8D3965EBD22F}"/>
    <cellStyle name="Normal 4 9 6 2" xfId="21095" xr:uid="{C9335443-6D5D-4E3D-BF8B-A0CE42BFABC7}"/>
    <cellStyle name="Normal 4 9 6 2 2" xfId="26651" xr:uid="{417C93D9-39D2-4940-80B6-7E97C236405D}"/>
    <cellStyle name="Normal 4 9 6 2 3" xfId="32145" xr:uid="{4510010A-E940-4C19-992F-924752D92159}"/>
    <cellStyle name="Normal 4 9 6 2 4" xfId="37629" xr:uid="{C71F2E4C-C59E-47F9-88BB-F921789B7645}"/>
    <cellStyle name="Normal 4 9 6 3" xfId="23922" xr:uid="{AC126C13-0CA3-4D4B-A560-FEA8C763C25B}"/>
    <cellStyle name="Normal 4 9 6 4" xfId="29416" xr:uid="{1322F8F1-79FB-4B47-B015-C1C86E672EAD}"/>
    <cellStyle name="Normal 4 9 6 5" xfId="34900" xr:uid="{72B85483-B52A-4C65-96B2-C285BB5EB05C}"/>
    <cellStyle name="Normal 4_2207 Estados Financieros al 31.12.2009 - Frigorífico Concepción S.A FINAL" xfId="6663" xr:uid="{CB97052B-3D79-49A8-B91C-A731C3BB5899}"/>
    <cellStyle name="Normal 40" xfId="6664" xr:uid="{40783186-071A-4AC9-BF37-9675FD05E113}"/>
    <cellStyle name="Normal 40 2" xfId="15074" xr:uid="{80558035-B325-4435-9337-90AEE4ED5564}"/>
    <cellStyle name="Normal 40 2 2" xfId="22361" xr:uid="{C39A44B9-FB9C-4C1B-873D-88C173C72B85}"/>
    <cellStyle name="Normal 40 2 2 2" xfId="27917" xr:uid="{6D0B680C-8389-406A-B114-0C120BD562F5}"/>
    <cellStyle name="Normal 40 2 2 3" xfId="33411" xr:uid="{52C98A3C-9E9E-419B-964C-52C6C649D615}"/>
    <cellStyle name="Normal 40 2 2 4" xfId="38895" xr:uid="{6E00D129-1541-4378-A1E1-010A049CCAEB}"/>
    <cellStyle name="Normal 40 2 3" xfId="25188" xr:uid="{F0B6055C-6D83-4F3E-9C52-3898F278DE01}"/>
    <cellStyle name="Normal 40 2 4" xfId="30682" xr:uid="{D8469EF5-7C03-48B4-81C5-4CB5AA239415}"/>
    <cellStyle name="Normal 40 2 5" xfId="36166" xr:uid="{F9E9AD17-2465-4E54-A399-4B7F2DA00196}"/>
    <cellStyle name="Normal 40 3" xfId="12014" xr:uid="{F0AC0341-2EC8-47ED-ABAB-06F3470F602C}"/>
    <cellStyle name="Normal 40 4" xfId="17250" xr:uid="{3BEE69D9-8984-4937-8830-DAEF22807434}"/>
    <cellStyle name="Normal 40 5" xfId="19476" xr:uid="{970F8AA2-D054-4BA9-AEA5-A2AC3778C627}"/>
    <cellStyle name="Normal 40 6" xfId="9775" xr:uid="{44E6574F-990B-4EE5-A3ED-C73D230A1781}"/>
    <cellStyle name="Normal 40 6 2" xfId="21096" xr:uid="{5AAC618C-2ECA-4CF9-AAAA-14B7EEF361A4}"/>
    <cellStyle name="Normal 40 6 2 2" xfId="26652" xr:uid="{EEB30ACF-0236-4607-831F-30F5B6F23F32}"/>
    <cellStyle name="Normal 40 6 2 3" xfId="32146" xr:uid="{C69AB870-34E3-418E-AE85-B84C90F19439}"/>
    <cellStyle name="Normal 40 6 2 4" xfId="37630" xr:uid="{8E0E539B-7C57-4590-ACDE-767E1E2AC582}"/>
    <cellStyle name="Normal 40 6 3" xfId="23923" xr:uid="{B68C2C3E-7F4C-498B-BA47-A8DE277A698A}"/>
    <cellStyle name="Normal 40 6 4" xfId="29417" xr:uid="{7B488F17-CCBA-49C2-AE32-DFB4B7AC01DD}"/>
    <cellStyle name="Normal 40 6 5" xfId="34901" xr:uid="{52499D90-90C4-4BD3-9D34-998CAE778856}"/>
    <cellStyle name="Normal 400" xfId="39864" xr:uid="{17654878-5A38-43FC-AF62-BC7866ADCB65}"/>
    <cellStyle name="Normal 401" xfId="39865" xr:uid="{8E2CE3F2-322C-4769-BB12-05403EB5DEA6}"/>
    <cellStyle name="Normal 402" xfId="39866" xr:uid="{DE0E2ADE-0315-4A15-9625-B928AF98A9A5}"/>
    <cellStyle name="Normal 403" xfId="39867" xr:uid="{8797F211-0113-4D05-AAE0-7BDFDE501115}"/>
    <cellStyle name="Normal 404" xfId="39868" xr:uid="{A2CD0B14-5766-4AF3-9CAA-7ED25228B560}"/>
    <cellStyle name="Normal 405" xfId="39869" xr:uid="{BB23DAEE-4387-4431-8993-849C5FD10686}"/>
    <cellStyle name="Normal 406" xfId="39870" xr:uid="{876100DD-C13D-445F-A01C-627192E8BCC4}"/>
    <cellStyle name="Normal 407" xfId="39871" xr:uid="{E43FACA7-63C1-4525-B144-DF9925677FED}"/>
    <cellStyle name="Normal 408" xfId="39872" xr:uid="{35B99AAE-090D-4CAE-BC46-8C0ED307F2C4}"/>
    <cellStyle name="Normal 409" xfId="39873" xr:uid="{46B389A1-CD65-4F66-99D7-10B50D38A5E0}"/>
    <cellStyle name="Normal 41" xfId="6665" xr:uid="{B41F226D-64B6-4FBC-9B75-7C6D7C16F2C3}"/>
    <cellStyle name="Normal 41 10" xfId="6666" xr:uid="{E2EB4CE4-FEA9-456E-97BE-86D341516852}"/>
    <cellStyle name="Normal 41 10 2" xfId="15076" xr:uid="{7633FCC0-3EAB-410C-97EA-A296084659F9}"/>
    <cellStyle name="Normal 41 10 2 2" xfId="22363" xr:uid="{2C7483C8-572C-4843-8ECE-3F2288E76EC8}"/>
    <cellStyle name="Normal 41 10 2 2 2" xfId="27919" xr:uid="{3709B2F6-8364-4A85-9EA5-D586B3A9D018}"/>
    <cellStyle name="Normal 41 10 2 2 3" xfId="33413" xr:uid="{9CB11303-09FC-49FA-ACC4-43D01323DD29}"/>
    <cellStyle name="Normal 41 10 2 2 4" xfId="38897" xr:uid="{01FB78F3-5825-4832-8AF5-3BE63C679E1D}"/>
    <cellStyle name="Normal 41 10 2 3" xfId="25190" xr:uid="{A2951048-8EE7-4459-B898-0171CC8A4B7C}"/>
    <cellStyle name="Normal 41 10 2 4" xfId="30684" xr:uid="{08D3F858-8DB8-47EB-88CD-63C7AC8562B7}"/>
    <cellStyle name="Normal 41 10 2 5" xfId="36168" xr:uid="{45E9F83E-AB15-41FA-9216-B229DDE2EFA7}"/>
    <cellStyle name="Normal 41 10 3" xfId="12016" xr:uid="{45337028-E541-46D1-8BA7-B72AFFE3AFA8}"/>
    <cellStyle name="Normal 41 10 4" xfId="17252" xr:uid="{DA290635-8FA3-4649-AB78-83E9E129185B}"/>
    <cellStyle name="Normal 41 10 5" xfId="19478" xr:uid="{29383B22-CEB3-4374-8C43-B8FF97EEB28B}"/>
    <cellStyle name="Normal 41 10 6" xfId="9777" xr:uid="{8BA6A824-EDC1-4200-8453-DA810C466342}"/>
    <cellStyle name="Normal 41 10 6 2" xfId="21098" xr:uid="{15D28E50-F5EC-4B77-B473-5D55A05FCC31}"/>
    <cellStyle name="Normal 41 10 6 2 2" xfId="26654" xr:uid="{8D1E4A64-00BA-45B7-A94E-1A1F199224DB}"/>
    <cellStyle name="Normal 41 10 6 2 3" xfId="32148" xr:uid="{4F46659A-FEAC-46DE-9FAB-53FB5CD1CAAA}"/>
    <cellStyle name="Normal 41 10 6 2 4" xfId="37632" xr:uid="{E0D76E94-C161-4AFC-988F-8D03BEEB1F51}"/>
    <cellStyle name="Normal 41 10 6 3" xfId="23925" xr:uid="{1CA8E0D3-2345-4484-9555-332307A8FB01}"/>
    <cellStyle name="Normal 41 10 6 4" xfId="29419" xr:uid="{CC4BCB3B-4A99-4B2C-9DF7-1DD4ED6CC498}"/>
    <cellStyle name="Normal 41 10 6 5" xfId="34903" xr:uid="{84484701-D808-462C-A039-5A3E880B3B3C}"/>
    <cellStyle name="Normal 41 11" xfId="15075" xr:uid="{6B888DB7-CA70-4337-B4DA-53B82D81C980}"/>
    <cellStyle name="Normal 41 11 2" xfId="22362" xr:uid="{D5CF8A47-BDE5-43CA-8B43-63D46A1AC90C}"/>
    <cellStyle name="Normal 41 11 2 2" xfId="27918" xr:uid="{B8059E44-F7D9-483B-AFB5-D3DA5A467035}"/>
    <cellStyle name="Normal 41 11 2 3" xfId="33412" xr:uid="{1EAA0867-06D6-43D9-853F-DEBF976CFA2F}"/>
    <cellStyle name="Normal 41 11 2 4" xfId="38896" xr:uid="{1B374522-481A-41D4-91DE-DFD72BF8800C}"/>
    <cellStyle name="Normal 41 11 3" xfId="25189" xr:uid="{438A874E-5F45-4D17-B510-120A05E2CD56}"/>
    <cellStyle name="Normal 41 11 4" xfId="30683" xr:uid="{57FEE6A8-42D6-492F-8033-54862EED9085}"/>
    <cellStyle name="Normal 41 11 5" xfId="36167" xr:uid="{37071B54-1794-4F69-A2C5-BE4948ED5C65}"/>
    <cellStyle name="Normal 41 12" xfId="12015" xr:uid="{3F655DAD-8F5B-4359-8D41-D4DC19C4D133}"/>
    <cellStyle name="Normal 41 13" xfId="17251" xr:uid="{01E1A9F0-57B0-4C79-8398-45EFCAA46778}"/>
    <cellStyle name="Normal 41 14" xfId="19477" xr:uid="{4482F6CB-18FB-4C16-AC95-E022369A1E22}"/>
    <cellStyle name="Normal 41 15" xfId="9776" xr:uid="{9260FC74-26C8-40FD-847A-8943197D39A8}"/>
    <cellStyle name="Normal 41 15 2" xfId="21097" xr:uid="{5AACCA34-D034-470E-B102-D6017ADD22BB}"/>
    <cellStyle name="Normal 41 15 2 2" xfId="26653" xr:uid="{B042C0BD-25E5-480E-8EAC-3081CB73D451}"/>
    <cellStyle name="Normal 41 15 2 3" xfId="32147" xr:uid="{F9F41B3A-B47C-437F-877E-30B0EBACF071}"/>
    <cellStyle name="Normal 41 15 2 4" xfId="37631" xr:uid="{7B009831-4FBE-472C-921A-D48C4A0467E9}"/>
    <cellStyle name="Normal 41 15 3" xfId="23924" xr:uid="{CAC94534-0234-4749-90FC-404C34CC9BFC}"/>
    <cellStyle name="Normal 41 15 4" xfId="29418" xr:uid="{82421FB3-CF47-428C-AFFB-371E834ECD2A}"/>
    <cellStyle name="Normal 41 15 5" xfId="34902" xr:uid="{261F404F-5EE1-4752-B14B-81766136C278}"/>
    <cellStyle name="Normal 41 2" xfId="6667" xr:uid="{C6A82C1B-E06F-4591-A980-45076E2C9470}"/>
    <cellStyle name="Normal 41 2 2" xfId="15077" xr:uid="{553FD447-3954-47AA-B2D8-F97FDB4D5D85}"/>
    <cellStyle name="Normal 41 2 2 2" xfId="22364" xr:uid="{0B2D4C13-59DD-4A34-8F39-D32D281D0F21}"/>
    <cellStyle name="Normal 41 2 2 2 2" xfId="27920" xr:uid="{4FF80DED-A91F-46A4-99C7-3A34E5B8FD57}"/>
    <cellStyle name="Normal 41 2 2 2 3" xfId="33414" xr:uid="{CF8297C3-04F8-4C9E-AF88-F8DFCBB24F7D}"/>
    <cellStyle name="Normal 41 2 2 2 4" xfId="38898" xr:uid="{5C713E36-77F4-4533-BC6D-1F7368548755}"/>
    <cellStyle name="Normal 41 2 2 3" xfId="25191" xr:uid="{CE3E2A00-063E-4484-BC43-81678D9B22B4}"/>
    <cellStyle name="Normal 41 2 2 4" xfId="30685" xr:uid="{05A694F0-C3C3-4C77-A542-48392D41FA7C}"/>
    <cellStyle name="Normal 41 2 2 5" xfId="36169" xr:uid="{490D62EB-5014-406E-ACDF-F7996A982325}"/>
    <cellStyle name="Normal 41 2 3" xfId="12017" xr:uid="{8E6FF666-F64C-41C7-B69B-5354E7444EB1}"/>
    <cellStyle name="Normal 41 2 4" xfId="17253" xr:uid="{9942BF83-D336-4534-AEA3-6CA3C93657E8}"/>
    <cellStyle name="Normal 41 2 5" xfId="19479" xr:uid="{67CD06A6-2B12-49FD-ABDC-1D1CED6DA073}"/>
    <cellStyle name="Normal 41 2 6" xfId="9778" xr:uid="{A84DD33B-318E-440C-A1CC-795E5198EC2E}"/>
    <cellStyle name="Normal 41 2 6 2" xfId="21099" xr:uid="{511EC3D9-569F-44AA-A637-FA795A206E60}"/>
    <cellStyle name="Normal 41 2 6 2 2" xfId="26655" xr:uid="{D4E74BD3-A356-4F6A-8E1B-C2F2F2C39420}"/>
    <cellStyle name="Normal 41 2 6 2 3" xfId="32149" xr:uid="{B1803456-F611-4BE0-A3DE-F9BE70212725}"/>
    <cellStyle name="Normal 41 2 6 2 4" xfId="37633" xr:uid="{F33300C6-89B9-4857-BEBA-14D29B62BE2A}"/>
    <cellStyle name="Normal 41 2 6 3" xfId="23926" xr:uid="{50CC0278-9C03-4139-8883-478D5B4C8836}"/>
    <cellStyle name="Normal 41 2 6 4" xfId="29420" xr:uid="{32AAC5D0-8E71-4FA8-AE90-5DED2A5F150B}"/>
    <cellStyle name="Normal 41 2 6 5" xfId="34904" xr:uid="{5B5DEEB2-04ED-477E-8838-7BB4A4388DF3}"/>
    <cellStyle name="Normal 41 3" xfId="6668" xr:uid="{7A2728C1-BFFE-49DB-B880-779EB23206C4}"/>
    <cellStyle name="Normal 41 3 2" xfId="15078" xr:uid="{33C2520F-2770-4AFE-B830-E83BB9DC246F}"/>
    <cellStyle name="Normal 41 3 2 2" xfId="22365" xr:uid="{6CCBFD1B-95F3-45F4-B4EE-7D60BC6EC85E}"/>
    <cellStyle name="Normal 41 3 2 2 2" xfId="27921" xr:uid="{DD089A07-BEB9-4930-A5F7-C163510F96F3}"/>
    <cellStyle name="Normal 41 3 2 2 3" xfId="33415" xr:uid="{C3FC39C2-ED76-4C94-9AD7-1F82FB071105}"/>
    <cellStyle name="Normal 41 3 2 2 4" xfId="38899" xr:uid="{AC2C397A-DC2D-4F91-9D75-5328556B884F}"/>
    <cellStyle name="Normal 41 3 2 3" xfId="25192" xr:uid="{70A19C5F-9999-41DF-BA73-FC2360A11078}"/>
    <cellStyle name="Normal 41 3 2 4" xfId="30686" xr:uid="{8A7E949F-1630-4697-9248-9625F49E5CA3}"/>
    <cellStyle name="Normal 41 3 2 5" xfId="36170" xr:uid="{3B8C9C05-4FEC-4557-8092-C5252C17397B}"/>
    <cellStyle name="Normal 41 3 3" xfId="12018" xr:uid="{B9AF1735-2259-4047-AD66-DC9F96361D4C}"/>
    <cellStyle name="Normal 41 3 4" xfId="17254" xr:uid="{02E50333-5681-477A-8AD1-21B18BDB5674}"/>
    <cellStyle name="Normal 41 3 5" xfId="19480" xr:uid="{EECD9888-C9B2-4C85-82B5-258C102A48AC}"/>
    <cellStyle name="Normal 41 3 6" xfId="9779" xr:uid="{4FCB555E-4EBB-432A-9266-09D4A06C7424}"/>
    <cellStyle name="Normal 41 3 6 2" xfId="21100" xr:uid="{1467CF59-2026-44AF-9365-C65AB1D2556C}"/>
    <cellStyle name="Normal 41 3 6 2 2" xfId="26656" xr:uid="{194F3E92-2679-40AB-AC0C-BA9ED68B3D6C}"/>
    <cellStyle name="Normal 41 3 6 2 3" xfId="32150" xr:uid="{EAED319F-8884-4A81-BB67-D6AC3F7D8C25}"/>
    <cellStyle name="Normal 41 3 6 2 4" xfId="37634" xr:uid="{C5534D70-C197-41FB-A6B4-3617CAEB70CB}"/>
    <cellStyle name="Normal 41 3 6 3" xfId="23927" xr:uid="{F0C3271A-2F88-4445-BEDD-135656E2F2C4}"/>
    <cellStyle name="Normal 41 3 6 4" xfId="29421" xr:uid="{16E51341-9BE9-4D3E-97D5-36A1AEE9B0B5}"/>
    <cellStyle name="Normal 41 3 6 5" xfId="34905" xr:uid="{C1D9BFBC-9689-46B3-8285-84BA967DE2A0}"/>
    <cellStyle name="Normal 41 4" xfId="6669" xr:uid="{8C897EE5-9F2E-49A2-BC70-A57834A30D3E}"/>
    <cellStyle name="Normal 41 4 2" xfId="15079" xr:uid="{AE8102BA-0F57-4BD8-8EE2-2A7CE13C3C9B}"/>
    <cellStyle name="Normal 41 4 2 2" xfId="22366" xr:uid="{BF4C0D0E-600D-448D-B9FD-5C371DD3FD67}"/>
    <cellStyle name="Normal 41 4 2 2 2" xfId="27922" xr:uid="{BDFE2FDC-7E1C-4DA5-9B7C-DC44F02DDF9A}"/>
    <cellStyle name="Normal 41 4 2 2 3" xfId="33416" xr:uid="{C4C8B821-C211-4565-A551-C830EB6206C9}"/>
    <cellStyle name="Normal 41 4 2 2 4" xfId="38900" xr:uid="{74E50587-E1FF-420D-9864-5C97AB8B0869}"/>
    <cellStyle name="Normal 41 4 2 3" xfId="25193" xr:uid="{8F29B63B-A657-4B2D-86E4-AD7C406E526A}"/>
    <cellStyle name="Normal 41 4 2 4" xfId="30687" xr:uid="{9EA1A05D-1FCD-4534-9C3C-74B53938BDC4}"/>
    <cellStyle name="Normal 41 4 2 5" xfId="36171" xr:uid="{1D229E3B-5D9F-45FC-AC2C-8E7535427063}"/>
    <cellStyle name="Normal 41 4 3" xfId="12019" xr:uid="{610E418C-2CE4-4FED-8C5D-41F3B6D19691}"/>
    <cellStyle name="Normal 41 4 4" xfId="17255" xr:uid="{9881C247-8421-4BFC-8646-8CA351783557}"/>
    <cellStyle name="Normal 41 4 5" xfId="19481" xr:uid="{5C249592-1C54-4192-8F55-3D73DC29F4AA}"/>
    <cellStyle name="Normal 41 4 6" xfId="9780" xr:uid="{EF2C8587-D968-4BFC-B978-453D51D0266B}"/>
    <cellStyle name="Normal 41 4 6 2" xfId="21101" xr:uid="{FACFDE12-B526-4551-90E4-7F4EA5FF9730}"/>
    <cellStyle name="Normal 41 4 6 2 2" xfId="26657" xr:uid="{AC64D413-12A4-4E60-8F7B-6C1A7D2E6624}"/>
    <cellStyle name="Normal 41 4 6 2 3" xfId="32151" xr:uid="{E72366BB-24DD-4290-A2B8-FB6DA4A2C5B8}"/>
    <cellStyle name="Normal 41 4 6 2 4" xfId="37635" xr:uid="{B5DC8EE6-4F91-429B-A8AE-41BDDB7B7ECD}"/>
    <cellStyle name="Normal 41 4 6 3" xfId="23928" xr:uid="{EB4FB885-DAB0-4425-9A32-E78F15B91632}"/>
    <cellStyle name="Normal 41 4 6 4" xfId="29422" xr:uid="{27EC8169-19B1-4431-9AFF-4FEE971F383E}"/>
    <cellStyle name="Normal 41 4 6 5" xfId="34906" xr:uid="{B810A0A6-035F-498C-BFBA-CCA3AAB63AD7}"/>
    <cellStyle name="Normal 41 5" xfId="6670" xr:uid="{5A274E3A-AD69-4C00-966A-EEAB9C16A062}"/>
    <cellStyle name="Normal 41 5 2" xfId="15080" xr:uid="{AB472C8D-5848-419C-B5B3-6A16AD75D58A}"/>
    <cellStyle name="Normal 41 5 2 2" xfId="22367" xr:uid="{3A6B6F26-5939-4C87-B599-B89C227620A0}"/>
    <cellStyle name="Normal 41 5 2 2 2" xfId="27923" xr:uid="{C249E99D-0C9D-4A30-A32A-4E8E8E570373}"/>
    <cellStyle name="Normal 41 5 2 2 3" xfId="33417" xr:uid="{26596C08-7AAD-4668-92E1-97494E5D89EF}"/>
    <cellStyle name="Normal 41 5 2 2 4" xfId="38901" xr:uid="{82CAFDF0-277B-416C-A33D-EAAA9040C82A}"/>
    <cellStyle name="Normal 41 5 2 3" xfId="25194" xr:uid="{41AE9B97-CBCA-4E60-AE55-B01A03A160F7}"/>
    <cellStyle name="Normal 41 5 2 4" xfId="30688" xr:uid="{14BC3548-1835-4E57-A2FB-5FCC973E10CA}"/>
    <cellStyle name="Normal 41 5 2 5" xfId="36172" xr:uid="{FCD03CA4-66BA-48BD-B36E-2FAB51B796C1}"/>
    <cellStyle name="Normal 41 5 3" xfId="12020" xr:uid="{65438185-20CC-40B2-873A-C77D8620A0F9}"/>
    <cellStyle name="Normal 41 5 4" xfId="17256" xr:uid="{5E531640-507D-48E8-AB77-0107B361D369}"/>
    <cellStyle name="Normal 41 5 5" xfId="19482" xr:uid="{F570859B-30C0-49E5-9865-8DD89F02C23A}"/>
    <cellStyle name="Normal 41 5 6" xfId="9781" xr:uid="{B012FDC6-6C7D-4F70-81B3-698E32A4B761}"/>
    <cellStyle name="Normal 41 5 6 2" xfId="21102" xr:uid="{8645BC49-729F-44A2-A962-0B8F6BAB7487}"/>
    <cellStyle name="Normal 41 5 6 2 2" xfId="26658" xr:uid="{9488FFFF-2D17-4936-B08A-B4A2CD95357C}"/>
    <cellStyle name="Normal 41 5 6 2 3" xfId="32152" xr:uid="{DC5D3269-68E6-4CAE-BDAC-CA553307EBFF}"/>
    <cellStyle name="Normal 41 5 6 2 4" xfId="37636" xr:uid="{A289AEB6-E504-4156-8B86-0D60EECD26DB}"/>
    <cellStyle name="Normal 41 5 6 3" xfId="23929" xr:uid="{9F777BF0-474E-4AAC-A89F-A8E42FA2DD39}"/>
    <cellStyle name="Normal 41 5 6 4" xfId="29423" xr:uid="{EF64EB0B-30D3-4991-94F7-E18324D5ECF7}"/>
    <cellStyle name="Normal 41 5 6 5" xfId="34907" xr:uid="{B49994B2-9D64-4574-88F2-C4FE1D17B085}"/>
    <cellStyle name="Normal 41 6" xfId="6671" xr:uid="{CFCEFF94-2D70-45FB-8A92-233A9B97457E}"/>
    <cellStyle name="Normal 41 6 2" xfId="15081" xr:uid="{A4FE5693-1040-41EC-BDA4-D1B66B69BBF5}"/>
    <cellStyle name="Normal 41 6 2 2" xfId="22368" xr:uid="{036AB914-B4ED-44E5-9B37-83CF6CA23CF5}"/>
    <cellStyle name="Normal 41 6 2 2 2" xfId="27924" xr:uid="{8547FF63-55AF-4BE4-ACE8-6A29F2AC2523}"/>
    <cellStyle name="Normal 41 6 2 2 3" xfId="33418" xr:uid="{418D3E8E-8B2E-4541-B840-D3755FFC78BF}"/>
    <cellStyle name="Normal 41 6 2 2 4" xfId="38902" xr:uid="{7A324EF2-17A9-4D9E-8728-5BC9C0AB63DD}"/>
    <cellStyle name="Normal 41 6 2 3" xfId="25195" xr:uid="{4C23DD81-EC19-46DE-8B14-9A4DD6983B1F}"/>
    <cellStyle name="Normal 41 6 2 4" xfId="30689" xr:uid="{05BCB778-82E1-4D42-BA3F-A8A499855676}"/>
    <cellStyle name="Normal 41 6 2 5" xfId="36173" xr:uid="{58656A1B-F936-4352-ADF4-2BAF3A26D55D}"/>
    <cellStyle name="Normal 41 6 3" xfId="12021" xr:uid="{A9608BEB-BA18-4493-92BC-CD2973027016}"/>
    <cellStyle name="Normal 41 6 4" xfId="17257" xr:uid="{B16FE993-8F59-4082-AB4E-15FE6FCAB50B}"/>
    <cellStyle name="Normal 41 6 5" xfId="19483" xr:uid="{03F3EE2F-45AE-4EA9-9B3F-8CFDE04183A5}"/>
    <cellStyle name="Normal 41 6 6" xfId="9782" xr:uid="{10D084D8-4387-41A1-9851-AACF6C691721}"/>
    <cellStyle name="Normal 41 6 6 2" xfId="21103" xr:uid="{768054BC-2DDE-4A30-AD51-BE5714485BED}"/>
    <cellStyle name="Normal 41 6 6 2 2" xfId="26659" xr:uid="{86F0798F-A470-47F1-9A54-5012BE8F77C2}"/>
    <cellStyle name="Normal 41 6 6 2 3" xfId="32153" xr:uid="{2080F857-1237-449A-9AB0-5A619776214A}"/>
    <cellStyle name="Normal 41 6 6 2 4" xfId="37637" xr:uid="{1A391F04-4799-4837-B0F7-AC6D480D8199}"/>
    <cellStyle name="Normal 41 6 6 3" xfId="23930" xr:uid="{BBCF4E57-0E18-41E5-A362-805A8D5562A6}"/>
    <cellStyle name="Normal 41 6 6 4" xfId="29424" xr:uid="{777390ED-A9C8-4ED6-95DF-FFF0933473C7}"/>
    <cellStyle name="Normal 41 6 6 5" xfId="34908" xr:uid="{88E34B3F-9285-44BE-A982-9A8E6C7F85CB}"/>
    <cellStyle name="Normal 41 7" xfId="6672" xr:uid="{32145D41-7C4C-4630-A81C-F4507ECC2361}"/>
    <cellStyle name="Normal 41 7 2" xfId="15082" xr:uid="{04722C6C-765A-48E3-AD07-152C54259282}"/>
    <cellStyle name="Normal 41 7 2 2" xfId="22369" xr:uid="{2229654B-B161-407F-8058-BD97AE4F1453}"/>
    <cellStyle name="Normal 41 7 2 2 2" xfId="27925" xr:uid="{290A9C92-9D9B-4DDB-9433-0541A624AA6C}"/>
    <cellStyle name="Normal 41 7 2 2 3" xfId="33419" xr:uid="{4C183DD3-F9D3-4AAA-99D3-14F7A3E9D908}"/>
    <cellStyle name="Normal 41 7 2 2 4" xfId="38903" xr:uid="{982727F1-1392-466D-8E22-2CC1037026FA}"/>
    <cellStyle name="Normal 41 7 2 3" xfId="25196" xr:uid="{CC7D2091-E2A5-4EB3-84C0-0E5EB04452F1}"/>
    <cellStyle name="Normal 41 7 2 4" xfId="30690" xr:uid="{501E07DC-9168-4537-9C6B-86A242A71B4D}"/>
    <cellStyle name="Normal 41 7 2 5" xfId="36174" xr:uid="{FC2D951A-B77C-4495-B97E-1D51515A3180}"/>
    <cellStyle name="Normal 41 7 3" xfId="12022" xr:uid="{CE9F549E-8B27-46E9-A56F-FA042E1E8289}"/>
    <cellStyle name="Normal 41 7 4" xfId="17258" xr:uid="{01ABE1B2-55BB-40C1-862D-6CEB008A71EE}"/>
    <cellStyle name="Normal 41 7 5" xfId="19484" xr:uid="{606192CA-4B88-4304-835A-C0C7149A5FE1}"/>
    <cellStyle name="Normal 41 7 6" xfId="9783" xr:uid="{6D538D80-415E-4025-B525-453E04CD95D3}"/>
    <cellStyle name="Normal 41 7 6 2" xfId="21104" xr:uid="{5A3EC0AC-ADC3-4AAF-A89E-DB0D944CA4A0}"/>
    <cellStyle name="Normal 41 7 6 2 2" xfId="26660" xr:uid="{9D12B46A-EE0B-4311-A4CC-53B87FC445C2}"/>
    <cellStyle name="Normal 41 7 6 2 3" xfId="32154" xr:uid="{EFB70975-5897-45C3-986B-8A1B0C3E8EF3}"/>
    <cellStyle name="Normal 41 7 6 2 4" xfId="37638" xr:uid="{7214CBAF-5E3E-4DF8-A430-A7439AB80C6B}"/>
    <cellStyle name="Normal 41 7 6 3" xfId="23931" xr:uid="{32C82F5F-A754-4828-A053-EBC87022024D}"/>
    <cellStyle name="Normal 41 7 6 4" xfId="29425" xr:uid="{EF638749-7E6D-43F9-BCAF-3AF5782B2905}"/>
    <cellStyle name="Normal 41 7 6 5" xfId="34909" xr:uid="{AAFE76F3-74C7-4B4D-BFC5-FD7BAED97F0A}"/>
    <cellStyle name="Normal 41 8" xfId="6673" xr:uid="{F64542AC-B484-4D1B-A774-84CC8D0AA693}"/>
    <cellStyle name="Normal 41 8 2" xfId="15083" xr:uid="{F16D84F2-E2D6-4624-A33D-D450301A0AD6}"/>
    <cellStyle name="Normal 41 8 2 2" xfId="22370" xr:uid="{274727C9-B1E2-4475-B544-6FFC5FF54C80}"/>
    <cellStyle name="Normal 41 8 2 2 2" xfId="27926" xr:uid="{88AF4277-2D4F-435A-8305-200F3A2FCE10}"/>
    <cellStyle name="Normal 41 8 2 2 3" xfId="33420" xr:uid="{462DA274-2A0C-4574-AFFB-C60B8A4FDE73}"/>
    <cellStyle name="Normal 41 8 2 2 4" xfId="38904" xr:uid="{550EDC31-04DE-4FD2-8996-208CE298549E}"/>
    <cellStyle name="Normal 41 8 2 3" xfId="25197" xr:uid="{BDF065F0-A541-4C86-A6C4-9C738DEC02C0}"/>
    <cellStyle name="Normal 41 8 2 4" xfId="30691" xr:uid="{EF096897-E3C3-4105-A026-38381EF51955}"/>
    <cellStyle name="Normal 41 8 2 5" xfId="36175" xr:uid="{44EBB6B3-BD41-4515-850E-3FBBF9B2CE13}"/>
    <cellStyle name="Normal 41 8 3" xfId="12023" xr:uid="{25D593E9-E517-4B2B-AE86-8F7BF22D0182}"/>
    <cellStyle name="Normal 41 8 4" xfId="17259" xr:uid="{9780762B-1018-4173-AD97-56057201880E}"/>
    <cellStyle name="Normal 41 8 5" xfId="19485" xr:uid="{127C5FAE-A777-4684-A822-9A415F062469}"/>
    <cellStyle name="Normal 41 8 6" xfId="9784" xr:uid="{5F82A3B0-55C2-4FB1-AB52-EE43A2895979}"/>
    <cellStyle name="Normal 41 8 6 2" xfId="21105" xr:uid="{ED599D9A-816F-4CDA-BC31-01269BCF099A}"/>
    <cellStyle name="Normal 41 8 6 2 2" xfId="26661" xr:uid="{8A975FCD-D4B8-41A3-AB54-67EDA9CA2539}"/>
    <cellStyle name="Normal 41 8 6 2 3" xfId="32155" xr:uid="{7F015B33-E029-4A46-97F2-5C36E77F20F2}"/>
    <cellStyle name="Normal 41 8 6 2 4" xfId="37639" xr:uid="{4E9C9D04-D545-4F0D-A126-89F64372C539}"/>
    <cellStyle name="Normal 41 8 6 3" xfId="23932" xr:uid="{A37A9ADE-DE36-4189-83AF-D739BAD0819D}"/>
    <cellStyle name="Normal 41 8 6 4" xfId="29426" xr:uid="{16049CC1-DCDB-44C4-96B7-6B8F6B00427D}"/>
    <cellStyle name="Normal 41 8 6 5" xfId="34910" xr:uid="{5EB32B49-6E1D-4A00-B260-960700C4FEA2}"/>
    <cellStyle name="Normal 41 9" xfId="6674" xr:uid="{3CFB48A7-7CF3-40E1-A545-B693DB8CC62F}"/>
    <cellStyle name="Normal 41 9 2" xfId="15084" xr:uid="{5D7D62AE-5B7E-402D-B86C-A4843F3B42CB}"/>
    <cellStyle name="Normal 41 9 2 2" xfId="22371" xr:uid="{F2C74E2A-1C5F-4C50-9033-BDF48E40AE3D}"/>
    <cellStyle name="Normal 41 9 2 2 2" xfId="27927" xr:uid="{181F84C8-031C-45CD-9EBD-6E1260BA8EC4}"/>
    <cellStyle name="Normal 41 9 2 2 3" xfId="33421" xr:uid="{A0937918-1C98-48DE-AC80-4AC068F52B99}"/>
    <cellStyle name="Normal 41 9 2 2 4" xfId="38905" xr:uid="{90A0ADFF-A10A-44B7-B302-36AA21F774AC}"/>
    <cellStyle name="Normal 41 9 2 3" xfId="25198" xr:uid="{487A0665-0A08-4C04-8036-019266ED94C9}"/>
    <cellStyle name="Normal 41 9 2 4" xfId="30692" xr:uid="{4E4FFAE5-4F69-47BB-B743-8F2813158C61}"/>
    <cellStyle name="Normal 41 9 2 5" xfId="36176" xr:uid="{B53C2F58-A261-47BC-BF7E-3BF9355192CC}"/>
    <cellStyle name="Normal 41 9 3" xfId="12024" xr:uid="{4599536A-5C7F-4E95-AC09-857D20118C51}"/>
    <cellStyle name="Normal 41 9 4" xfId="17260" xr:uid="{97F2F71F-6D60-42B8-A6E6-3E032B16E48D}"/>
    <cellStyle name="Normal 41 9 5" xfId="19486" xr:uid="{A7E4465B-B65A-49B1-B2D6-B760A85C7575}"/>
    <cellStyle name="Normal 41 9 6" xfId="9785" xr:uid="{53FC1B9D-BB11-4E36-8EC2-BC98B6388A19}"/>
    <cellStyle name="Normal 41 9 6 2" xfId="21106" xr:uid="{A899FA2E-599B-4C40-B629-6725BFABDD2E}"/>
    <cellStyle name="Normal 41 9 6 2 2" xfId="26662" xr:uid="{7476F70A-413E-40EF-AD52-6533B7CCBB78}"/>
    <cellStyle name="Normal 41 9 6 2 3" xfId="32156" xr:uid="{A4FD4CDB-C95F-429D-9D74-F59907597E9B}"/>
    <cellStyle name="Normal 41 9 6 2 4" xfId="37640" xr:uid="{A0EC721A-E428-4E6C-8AA6-DF81C0970098}"/>
    <cellStyle name="Normal 41 9 6 3" xfId="23933" xr:uid="{946CDD3C-D889-40BF-A0E6-24CA0A24EE11}"/>
    <cellStyle name="Normal 41 9 6 4" xfId="29427" xr:uid="{FBD8CE05-25A6-4552-A74E-B18F2D25DF5F}"/>
    <cellStyle name="Normal 41 9 6 5" xfId="34911" xr:uid="{0830A6BC-EB86-4136-A327-A7B64E550EE2}"/>
    <cellStyle name="Normal 410" xfId="39874" xr:uid="{BC3AD081-81A5-4CA0-B4EE-B170110A74C5}"/>
    <cellStyle name="Normal 411" xfId="39875" xr:uid="{05FBC6D1-46D6-48A8-B7E7-3472AA32A1A2}"/>
    <cellStyle name="Normal 412" xfId="39876" xr:uid="{A02A7B53-9D22-42A4-A1A2-DE6DBFB07D3C}"/>
    <cellStyle name="Normal 413" xfId="39877" xr:uid="{3CE0E151-8A9A-421A-A4C9-A2553511DD13}"/>
    <cellStyle name="Normal 414" xfId="39878" xr:uid="{DA419A97-82CB-48E7-9225-F3CBD1DE9615}"/>
    <cellStyle name="Normal 415" xfId="39879" xr:uid="{3B68569F-F5A4-4C19-898B-479B6050C4AB}"/>
    <cellStyle name="Normal 416" xfId="39880" xr:uid="{10A6EC24-92AA-4246-95A5-651905FA2317}"/>
    <cellStyle name="Normal 417" xfId="39881" xr:uid="{E59F3B74-6742-4C6B-BC48-12FFB6959AEF}"/>
    <cellStyle name="Normal 418" xfId="39882" xr:uid="{7C3623E5-D9CF-4BE8-B964-9CFB7884F6DB}"/>
    <cellStyle name="Normal 419" xfId="39883" xr:uid="{47DC6413-A419-4390-A476-329D29F3EFA2}"/>
    <cellStyle name="Normal 42" xfId="6675" xr:uid="{A8E9E660-00C7-40FA-B067-5B447813B1E0}"/>
    <cellStyle name="Normal 42 10" xfId="6676" xr:uid="{817A20A9-8483-4FD0-AC75-81C85A91DC03}"/>
    <cellStyle name="Normal 42 10 2" xfId="15086" xr:uid="{AD90647C-84BE-4389-BCFB-330FDB7EAB07}"/>
    <cellStyle name="Normal 42 10 2 2" xfId="22373" xr:uid="{A9CC435F-F873-415F-98D3-153CEDFAF10A}"/>
    <cellStyle name="Normal 42 10 2 2 2" xfId="27929" xr:uid="{9E624A3D-3C3B-4364-87F2-1240BD96950B}"/>
    <cellStyle name="Normal 42 10 2 2 3" xfId="33423" xr:uid="{BD02CE28-9A14-4119-875D-851C766B9FE9}"/>
    <cellStyle name="Normal 42 10 2 2 4" xfId="38907" xr:uid="{43B64CCF-8D0E-43D0-9790-87012E26BF07}"/>
    <cellStyle name="Normal 42 10 2 3" xfId="25200" xr:uid="{887AE4F1-E680-405D-B73C-3DA1205BC886}"/>
    <cellStyle name="Normal 42 10 2 4" xfId="30694" xr:uid="{47B000A5-FC7D-47D4-894D-017EBEB109A4}"/>
    <cellStyle name="Normal 42 10 2 5" xfId="36178" xr:uid="{BDFC8805-F4DB-4EA1-AE71-AB01FADE3885}"/>
    <cellStyle name="Normal 42 10 3" xfId="12026" xr:uid="{1A200F67-0968-40DC-A204-7A480D4F5678}"/>
    <cellStyle name="Normal 42 10 4" xfId="17262" xr:uid="{25017889-69B4-45FE-B9C2-C6D648F7713A}"/>
    <cellStyle name="Normal 42 10 5" xfId="19488" xr:uid="{E5B08F55-0C9A-43D5-9EE3-2360FB18510B}"/>
    <cellStyle name="Normal 42 10 6" xfId="9787" xr:uid="{B085A7FB-502F-4942-9ADE-11959C8521A3}"/>
    <cellStyle name="Normal 42 10 6 2" xfId="21108" xr:uid="{CB76FACB-C539-48BE-929F-FD02AEB5220B}"/>
    <cellStyle name="Normal 42 10 6 2 2" xfId="26664" xr:uid="{933EE8C3-9257-4A84-B2FE-A7D83421B94A}"/>
    <cellStyle name="Normal 42 10 6 2 3" xfId="32158" xr:uid="{1ACE1962-4D84-443D-BFFE-D1961121CDA7}"/>
    <cellStyle name="Normal 42 10 6 2 4" xfId="37642" xr:uid="{1F0832D1-F32A-455F-AF26-5193CA4884AA}"/>
    <cellStyle name="Normal 42 10 6 3" xfId="23935" xr:uid="{FBC3C057-846D-4F62-9A49-13663AD268ED}"/>
    <cellStyle name="Normal 42 10 6 4" xfId="29429" xr:uid="{1F532819-81D0-40FD-8B05-412767F3028D}"/>
    <cellStyle name="Normal 42 10 6 5" xfId="34913" xr:uid="{E22C7D63-7D50-4BAC-AB80-6AD123E29E05}"/>
    <cellStyle name="Normal 42 11" xfId="15085" xr:uid="{316EE0E8-19D7-42F7-8009-FF557C2CFCC0}"/>
    <cellStyle name="Normal 42 11 2" xfId="22372" xr:uid="{8315B8EC-1DE2-4AD1-BFAB-0CC3CEB9C583}"/>
    <cellStyle name="Normal 42 11 2 2" xfId="27928" xr:uid="{E2BA62BE-15D5-4BDF-A2CE-0AF7E315FB49}"/>
    <cellStyle name="Normal 42 11 2 3" xfId="33422" xr:uid="{F4C6437C-4A37-417A-9C9B-F6B61EF24C53}"/>
    <cellStyle name="Normal 42 11 2 4" xfId="38906" xr:uid="{964C417A-A0A1-463C-9FDA-E3D41007551B}"/>
    <cellStyle name="Normal 42 11 3" xfId="25199" xr:uid="{38BAEDAE-302E-445C-AF62-752F36BBEAE2}"/>
    <cellStyle name="Normal 42 11 4" xfId="30693" xr:uid="{73B6616B-0C8E-4028-8698-B1110BB9874D}"/>
    <cellStyle name="Normal 42 11 5" xfId="36177" xr:uid="{1EF5D03A-5C39-4C13-85A1-97025802C73C}"/>
    <cellStyle name="Normal 42 12" xfId="12025" xr:uid="{D6F3F163-1B88-4EE5-A728-84074CF4448A}"/>
    <cellStyle name="Normal 42 13" xfId="17261" xr:uid="{290CC7CC-8275-49E6-8AD2-2BA2BAFABC7C}"/>
    <cellStyle name="Normal 42 14" xfId="19487" xr:uid="{1CCCC0C5-50FE-4631-B844-7213535692A0}"/>
    <cellStyle name="Normal 42 15" xfId="9786" xr:uid="{2DBF994C-722C-47BE-921B-19444690BBBF}"/>
    <cellStyle name="Normal 42 15 2" xfId="21107" xr:uid="{4AC3C124-6A30-4C6F-BAEB-9A3026D93EF9}"/>
    <cellStyle name="Normal 42 15 2 2" xfId="26663" xr:uid="{308EC54E-6C2F-4C25-B052-BD6DB8126756}"/>
    <cellStyle name="Normal 42 15 2 3" xfId="32157" xr:uid="{265D394E-5A13-4874-899D-4CBAC009526B}"/>
    <cellStyle name="Normal 42 15 2 4" xfId="37641" xr:uid="{5D45B53F-EC3F-41FD-8906-9CAC02E68368}"/>
    <cellStyle name="Normal 42 15 3" xfId="23934" xr:uid="{AD7DC70F-6E3C-405B-A53E-7D1D2C0F93D8}"/>
    <cellStyle name="Normal 42 15 4" xfId="29428" xr:uid="{C5E8956D-B4BD-4AD0-8E0C-45816670D613}"/>
    <cellStyle name="Normal 42 15 5" xfId="34912" xr:uid="{49E88139-F884-4148-869C-BC2C9E8789AE}"/>
    <cellStyle name="Normal 42 2" xfId="6677" xr:uid="{FEEC20E8-6570-4274-8F21-17251EB34E44}"/>
    <cellStyle name="Normal 42 2 2" xfId="15087" xr:uid="{13235AF8-E082-470E-80BA-1C3C8A030C0C}"/>
    <cellStyle name="Normal 42 2 2 2" xfId="22374" xr:uid="{2BB8BB0A-3800-4C1F-A391-F83C4CD554A2}"/>
    <cellStyle name="Normal 42 2 2 2 2" xfId="27930" xr:uid="{487AA39D-6CC0-435F-B028-4873909E9002}"/>
    <cellStyle name="Normal 42 2 2 2 3" xfId="33424" xr:uid="{7AF3CF0D-89C9-4027-8D97-E6F069BA6137}"/>
    <cellStyle name="Normal 42 2 2 2 4" xfId="38908" xr:uid="{1AC0183F-CDD2-48D8-B4FE-ECF69F9EC52E}"/>
    <cellStyle name="Normal 42 2 2 3" xfId="25201" xr:uid="{8CB75C76-8AF5-4C53-B2B0-0C9200E757F1}"/>
    <cellStyle name="Normal 42 2 2 4" xfId="30695" xr:uid="{23136539-B3B2-45F0-918A-D56336017887}"/>
    <cellStyle name="Normal 42 2 2 5" xfId="36179" xr:uid="{86D8552F-3E5F-48B2-8EA1-2AD3C2B2B122}"/>
    <cellStyle name="Normal 42 2 3" xfId="12027" xr:uid="{A25000AF-A4FB-43DC-AFBE-D786ED207743}"/>
    <cellStyle name="Normal 42 2 4" xfId="17263" xr:uid="{3F9FE1AF-EA05-4DC7-B36B-15C04F47DC78}"/>
    <cellStyle name="Normal 42 2 5" xfId="19489" xr:uid="{3A2689D1-DB14-4EEE-9CE8-9AD4E57E505B}"/>
    <cellStyle name="Normal 42 2 6" xfId="9788" xr:uid="{DB0BF36A-634F-4CB4-A0FF-C1A65EFE9960}"/>
    <cellStyle name="Normal 42 2 6 2" xfId="21109" xr:uid="{E5D1CA79-CCC8-4F8F-AD72-C8FE8295AE06}"/>
    <cellStyle name="Normal 42 2 6 2 2" xfId="26665" xr:uid="{8917CE91-481F-4245-83AC-3A6A86EF9DD0}"/>
    <cellStyle name="Normal 42 2 6 2 3" xfId="32159" xr:uid="{C8DDF2C2-674C-434D-BFF6-40E4236419F9}"/>
    <cellStyle name="Normal 42 2 6 2 4" xfId="37643" xr:uid="{6C1177CD-9A5A-4D99-848B-9CC6402D2E59}"/>
    <cellStyle name="Normal 42 2 6 3" xfId="23936" xr:uid="{4FF53249-B9AF-4E59-A098-58DD964D271A}"/>
    <cellStyle name="Normal 42 2 6 4" xfId="29430" xr:uid="{D6CAF9D4-AF26-4F0E-AACC-A55FA0206978}"/>
    <cellStyle name="Normal 42 2 6 5" xfId="34914" xr:uid="{932D7699-0061-4BE3-A893-9CFB608EEBBE}"/>
    <cellStyle name="Normal 42 3" xfId="6678" xr:uid="{B6E96F53-8F0B-4BE1-8ED5-28F9AFC9E0BB}"/>
    <cellStyle name="Normal 42 3 2" xfId="15088" xr:uid="{080F75A6-2E78-40BB-8494-20447CF8DFE1}"/>
    <cellStyle name="Normal 42 3 2 2" xfId="22375" xr:uid="{DBF1247E-6A4A-4836-BA1F-C1B20F6317E1}"/>
    <cellStyle name="Normal 42 3 2 2 2" xfId="27931" xr:uid="{DD7217F4-CD9A-48D0-BBCE-5B5F5393E7F5}"/>
    <cellStyle name="Normal 42 3 2 2 3" xfId="33425" xr:uid="{B6CE2222-4AB9-4467-A77C-B2521A4AB9CD}"/>
    <cellStyle name="Normal 42 3 2 2 4" xfId="38909" xr:uid="{F7C673D9-7BCC-48FE-B09E-3031A7EF8FD8}"/>
    <cellStyle name="Normal 42 3 2 3" xfId="25202" xr:uid="{5B406A43-7839-4281-9A46-62AE4A0C5BDA}"/>
    <cellStyle name="Normal 42 3 2 4" xfId="30696" xr:uid="{3E447EB2-B7C5-4623-830D-5ED99322274A}"/>
    <cellStyle name="Normal 42 3 2 5" xfId="36180" xr:uid="{88E961A7-1828-47B3-83A9-1F7853F0C993}"/>
    <cellStyle name="Normal 42 3 3" xfId="12028" xr:uid="{A01B90FA-9F91-4F67-8F86-83E24033FBAA}"/>
    <cellStyle name="Normal 42 3 4" xfId="17264" xr:uid="{C5F3DB10-303E-49E7-B4BC-729CB964F831}"/>
    <cellStyle name="Normal 42 3 5" xfId="19490" xr:uid="{6869DACD-E263-4E83-89DA-7176608AB77C}"/>
    <cellStyle name="Normal 42 3 6" xfId="9789" xr:uid="{25DC4ACB-CDF6-4076-8182-89CC7FF1A15C}"/>
    <cellStyle name="Normal 42 3 6 2" xfId="21110" xr:uid="{4CD50040-7EEE-44E4-835B-89A8D2F9B88F}"/>
    <cellStyle name="Normal 42 3 6 2 2" xfId="26666" xr:uid="{8ACC7AC1-3304-4D29-BA72-7FE09BA779A9}"/>
    <cellStyle name="Normal 42 3 6 2 3" xfId="32160" xr:uid="{D172341E-C886-4279-B447-2610F1B05FFB}"/>
    <cellStyle name="Normal 42 3 6 2 4" xfId="37644" xr:uid="{32D385D1-E281-4EC7-B60C-08ECB2693409}"/>
    <cellStyle name="Normal 42 3 6 3" xfId="23937" xr:uid="{6768BCC1-7B3E-45DA-A762-B03F72B789CB}"/>
    <cellStyle name="Normal 42 3 6 4" xfId="29431" xr:uid="{8BF6E192-A641-44BD-9FE7-0C132DCD08FC}"/>
    <cellStyle name="Normal 42 3 6 5" xfId="34915" xr:uid="{5D028A1D-16B0-4878-A9A9-3AF750221084}"/>
    <cellStyle name="Normal 42 4" xfId="6679" xr:uid="{0AB889D7-51B7-4701-826F-9A34DB2DE1BA}"/>
    <cellStyle name="Normal 42 4 2" xfId="15089" xr:uid="{E36B0241-17B5-4235-9E02-AC47C7A83369}"/>
    <cellStyle name="Normal 42 4 2 2" xfId="22376" xr:uid="{1B1BCB7A-F557-4200-8727-F1D66F201362}"/>
    <cellStyle name="Normal 42 4 2 2 2" xfId="27932" xr:uid="{EA5D9BE5-EBFF-4BF0-8650-782A72D33116}"/>
    <cellStyle name="Normal 42 4 2 2 3" xfId="33426" xr:uid="{3956A5B1-7067-4095-B7E8-82F80868DA02}"/>
    <cellStyle name="Normal 42 4 2 2 4" xfId="38910" xr:uid="{1D1708F5-4119-4E4A-9432-7C5D05D68737}"/>
    <cellStyle name="Normal 42 4 2 3" xfId="25203" xr:uid="{C5B1CE1F-2344-4A72-AF51-DEB66E552693}"/>
    <cellStyle name="Normal 42 4 2 4" xfId="30697" xr:uid="{4A460EC6-5738-40EF-8A16-C38EDEDC06F9}"/>
    <cellStyle name="Normal 42 4 2 5" xfId="36181" xr:uid="{BF78E506-5FBA-45FD-A218-B8F0DB88DB43}"/>
    <cellStyle name="Normal 42 4 3" xfId="12029" xr:uid="{35BDD220-7391-4B79-86AE-A06BBDDDF3DA}"/>
    <cellStyle name="Normal 42 4 4" xfId="17265" xr:uid="{6531BADD-233A-4D9E-A2AB-15DC113491A3}"/>
    <cellStyle name="Normal 42 4 5" xfId="19491" xr:uid="{44BA2934-2860-4D5E-9505-3DAC50E1E0B1}"/>
    <cellStyle name="Normal 42 4 6" xfId="9790" xr:uid="{28BA7673-9F4F-4D4E-8BA5-9AD870EE6657}"/>
    <cellStyle name="Normal 42 4 6 2" xfId="21111" xr:uid="{3EE5FE2E-1112-42E4-9589-6DD3A338BD11}"/>
    <cellStyle name="Normal 42 4 6 2 2" xfId="26667" xr:uid="{9362BAD1-1DBA-4E2D-8EBD-1F379F9A45C4}"/>
    <cellStyle name="Normal 42 4 6 2 3" xfId="32161" xr:uid="{0FE314C4-4E3E-42A7-85B4-048540E8F94C}"/>
    <cellStyle name="Normal 42 4 6 2 4" xfId="37645" xr:uid="{37D4514F-C6EE-4336-913D-E446342966D9}"/>
    <cellStyle name="Normal 42 4 6 3" xfId="23938" xr:uid="{978D57DD-3725-4F36-9FEA-5C4B3A43471C}"/>
    <cellStyle name="Normal 42 4 6 4" xfId="29432" xr:uid="{DB421AC2-07A2-4B2F-B467-5E164221C088}"/>
    <cellStyle name="Normal 42 4 6 5" xfId="34916" xr:uid="{3647B166-B642-4EE7-A3AB-1F4C0AE87BC2}"/>
    <cellStyle name="Normal 42 5" xfId="6680" xr:uid="{E04A0897-0DF7-40A7-A5AF-1E2DFE7B8022}"/>
    <cellStyle name="Normal 42 5 2" xfId="15090" xr:uid="{6BAF2A53-AAB6-4F44-BC5C-7C68AB2AF900}"/>
    <cellStyle name="Normal 42 5 2 2" xfId="22377" xr:uid="{7C3C9510-4391-48A9-B5F8-8A8F14335AC3}"/>
    <cellStyle name="Normal 42 5 2 2 2" xfId="27933" xr:uid="{2ED947D4-5C12-455B-977B-69FB781D8C96}"/>
    <cellStyle name="Normal 42 5 2 2 3" xfId="33427" xr:uid="{CB95619B-0E2B-46AA-93F7-5ACE43DB295E}"/>
    <cellStyle name="Normal 42 5 2 2 4" xfId="38911" xr:uid="{74D0973B-0BF6-4DAA-B9FA-60F4FF19A446}"/>
    <cellStyle name="Normal 42 5 2 3" xfId="25204" xr:uid="{D8827F08-B181-4B88-B4E6-FC0374FE6500}"/>
    <cellStyle name="Normal 42 5 2 4" xfId="30698" xr:uid="{F5EEB276-803E-46C7-A9B3-68D205A3C591}"/>
    <cellStyle name="Normal 42 5 2 5" xfId="36182" xr:uid="{F7B307A7-C78B-4751-89DE-74005F3085D8}"/>
    <cellStyle name="Normal 42 5 3" xfId="12030" xr:uid="{2168006B-A906-4509-B3C1-0FBC99902171}"/>
    <cellStyle name="Normal 42 5 4" xfId="17266" xr:uid="{2A6912F6-EEBB-4A31-844A-0C6050EE9FFB}"/>
    <cellStyle name="Normal 42 5 5" xfId="19492" xr:uid="{631BE6C2-BF91-4BE3-BFD0-D12EE900BD1D}"/>
    <cellStyle name="Normal 42 5 6" xfId="9791" xr:uid="{BAF4B68E-2110-4C13-B660-E2D232EF78EC}"/>
    <cellStyle name="Normal 42 5 6 2" xfId="21112" xr:uid="{5BACEDF8-A4F8-4750-BCB4-1681EE200766}"/>
    <cellStyle name="Normal 42 5 6 2 2" xfId="26668" xr:uid="{BED41A13-67CF-4FCE-8ECB-EB5B3AB1397E}"/>
    <cellStyle name="Normal 42 5 6 2 3" xfId="32162" xr:uid="{F3785899-2BAF-4C95-A9AA-EE1B847874D4}"/>
    <cellStyle name="Normal 42 5 6 2 4" xfId="37646" xr:uid="{5A02B27B-D466-4FD8-9F44-13A20F2E9788}"/>
    <cellStyle name="Normal 42 5 6 3" xfId="23939" xr:uid="{8E6592F8-66D3-442E-9613-0C0BA8C41854}"/>
    <cellStyle name="Normal 42 5 6 4" xfId="29433" xr:uid="{9E8630F7-3C22-4E4C-A628-C18A9322CDD9}"/>
    <cellStyle name="Normal 42 5 6 5" xfId="34917" xr:uid="{CFB4A51E-29B8-4CCE-8AB7-E8E1EF321A8F}"/>
    <cellStyle name="Normal 42 6" xfId="6681" xr:uid="{CBFC2F6C-1872-47B7-B063-369213F01854}"/>
    <cellStyle name="Normal 42 6 2" xfId="15091" xr:uid="{927BD035-5599-426A-BDB4-00B46A678E4A}"/>
    <cellStyle name="Normal 42 6 2 2" xfId="22378" xr:uid="{53780AB7-F992-4998-AEB6-4815E521E99B}"/>
    <cellStyle name="Normal 42 6 2 2 2" xfId="27934" xr:uid="{400386B9-3B68-4011-8BE9-5020F248B116}"/>
    <cellStyle name="Normal 42 6 2 2 3" xfId="33428" xr:uid="{C5E03072-25A5-4660-B24D-6150BE3FB2C5}"/>
    <cellStyle name="Normal 42 6 2 2 4" xfId="38912" xr:uid="{06F5545A-CFF6-4F44-85AB-D32439FADD17}"/>
    <cellStyle name="Normal 42 6 2 3" xfId="25205" xr:uid="{D3C2ADDF-9A20-4385-9DE0-C14B8FD4DFCB}"/>
    <cellStyle name="Normal 42 6 2 4" xfId="30699" xr:uid="{031E6F7B-0619-417F-B2AF-17F5CBF8401F}"/>
    <cellStyle name="Normal 42 6 2 5" xfId="36183" xr:uid="{DE17E1BE-1432-488C-A8F7-B39B60900867}"/>
    <cellStyle name="Normal 42 6 3" xfId="12031" xr:uid="{DEE4BEA6-9E85-44BA-9DAF-29C564C5709B}"/>
    <cellStyle name="Normal 42 6 4" xfId="17267" xr:uid="{559E75B7-B23F-449B-8F7C-1A410683BF9D}"/>
    <cellStyle name="Normal 42 6 5" xfId="19493" xr:uid="{E2183CD6-18C2-405A-A82B-E5419AB2E893}"/>
    <cellStyle name="Normal 42 6 6" xfId="9792" xr:uid="{6EA33040-D4C3-4117-A323-BCEF1FC73D1C}"/>
    <cellStyle name="Normal 42 6 6 2" xfId="21113" xr:uid="{5EA3A1B7-66C8-45EF-ADA8-8396FE3663B8}"/>
    <cellStyle name="Normal 42 6 6 2 2" xfId="26669" xr:uid="{3F68B74B-9F91-48BE-8F1B-FEAAA5BF339F}"/>
    <cellStyle name="Normal 42 6 6 2 3" xfId="32163" xr:uid="{1392CD94-5DD6-41F9-8BC7-1CD115DED8C8}"/>
    <cellStyle name="Normal 42 6 6 2 4" xfId="37647" xr:uid="{A6508AA3-C97F-4C65-ADDD-1F09A966381B}"/>
    <cellStyle name="Normal 42 6 6 3" xfId="23940" xr:uid="{8FA4FAC7-521B-4CCC-9B9C-EAF16600FA30}"/>
    <cellStyle name="Normal 42 6 6 4" xfId="29434" xr:uid="{28ADDB8F-7BED-4D13-9AE3-3210A58115DA}"/>
    <cellStyle name="Normal 42 6 6 5" xfId="34918" xr:uid="{C04ECCB7-3766-45C4-B750-D1A1786B93C2}"/>
    <cellStyle name="Normal 42 7" xfId="6682" xr:uid="{56AA77AC-00F6-428E-8ABA-AD6A946C1AC9}"/>
    <cellStyle name="Normal 42 7 2" xfId="15092" xr:uid="{328AD2D6-C7AE-48A7-9109-E6CFDDCA442C}"/>
    <cellStyle name="Normal 42 7 2 2" xfId="22379" xr:uid="{3BB9BE2D-DC8C-4206-94FC-FBD05F6B2856}"/>
    <cellStyle name="Normal 42 7 2 2 2" xfId="27935" xr:uid="{FD7036A3-BCD9-4064-B276-A647149F957A}"/>
    <cellStyle name="Normal 42 7 2 2 3" xfId="33429" xr:uid="{F7F32BF1-9D5D-4B11-8214-94FB0A3A2A73}"/>
    <cellStyle name="Normal 42 7 2 2 4" xfId="38913" xr:uid="{4B69D67B-E0AC-48C8-BA7B-699B289230EF}"/>
    <cellStyle name="Normal 42 7 2 3" xfId="25206" xr:uid="{9C2F41E9-BEB3-475E-9FF3-56C1E42426B8}"/>
    <cellStyle name="Normal 42 7 2 4" xfId="30700" xr:uid="{BAC4FD23-E082-4AD5-ACF0-18BDE09F86AB}"/>
    <cellStyle name="Normal 42 7 2 5" xfId="36184" xr:uid="{BB972CBF-2014-4E3D-AA61-02AC26D26CE1}"/>
    <cellStyle name="Normal 42 7 3" xfId="12032" xr:uid="{0AE7059C-3AB7-4C74-90FE-497FB1AF428C}"/>
    <cellStyle name="Normal 42 7 4" xfId="17268" xr:uid="{73FFA49A-EB18-40BB-BAAF-2664506B712C}"/>
    <cellStyle name="Normal 42 7 5" xfId="19494" xr:uid="{1CB3062B-71D7-4629-A342-6C7A2E56A445}"/>
    <cellStyle name="Normal 42 7 6" xfId="9793" xr:uid="{8800EB2B-C008-4B94-954F-3922AA68B5EA}"/>
    <cellStyle name="Normal 42 7 6 2" xfId="21114" xr:uid="{5174F5C8-54A9-48C8-B271-80007402C8F9}"/>
    <cellStyle name="Normal 42 7 6 2 2" xfId="26670" xr:uid="{9385C1FD-1BB8-4265-BEC4-2165E8E9D45C}"/>
    <cellStyle name="Normal 42 7 6 2 3" xfId="32164" xr:uid="{8D25AB53-6E48-41C6-85A8-3D22B543DE36}"/>
    <cellStyle name="Normal 42 7 6 2 4" xfId="37648" xr:uid="{CB7E9A1B-EAB3-4447-927E-28ED4E3A76D1}"/>
    <cellStyle name="Normal 42 7 6 3" xfId="23941" xr:uid="{5C882371-7A02-4D80-8551-EC60EE2A4EE8}"/>
    <cellStyle name="Normal 42 7 6 4" xfId="29435" xr:uid="{396F1ECA-EA2C-4528-A5E3-0DEC16B3E862}"/>
    <cellStyle name="Normal 42 7 6 5" xfId="34919" xr:uid="{1CC247EE-57CE-4D95-8688-CC1019ADD291}"/>
    <cellStyle name="Normal 42 8" xfId="6683" xr:uid="{71C7C63F-6D9D-4E87-A02B-8560E8A50A17}"/>
    <cellStyle name="Normal 42 8 2" xfId="15093" xr:uid="{50731DCE-8D22-4F2F-9836-6E1A107112C2}"/>
    <cellStyle name="Normal 42 8 2 2" xfId="22380" xr:uid="{A5C2E08C-8221-4075-8BD0-FB8B4B4E2394}"/>
    <cellStyle name="Normal 42 8 2 2 2" xfId="27936" xr:uid="{006EA512-98AF-4732-8775-EF3975FAEBDC}"/>
    <cellStyle name="Normal 42 8 2 2 3" xfId="33430" xr:uid="{3CEC6D7A-CEAD-4232-AE75-BE8AC75E220D}"/>
    <cellStyle name="Normal 42 8 2 2 4" xfId="38914" xr:uid="{839D21B9-A8D4-4F3B-BB30-759EE87286FB}"/>
    <cellStyle name="Normal 42 8 2 3" xfId="25207" xr:uid="{4128F569-43F9-481D-868A-72CAB0CF02FD}"/>
    <cellStyle name="Normal 42 8 2 4" xfId="30701" xr:uid="{AD3A7A74-CE32-49F3-8980-A49AE7B30073}"/>
    <cellStyle name="Normal 42 8 2 5" xfId="36185" xr:uid="{E57B37BB-2C38-4BAF-B25F-AE97D5E89080}"/>
    <cellStyle name="Normal 42 8 3" xfId="12033" xr:uid="{BAA43DF4-14D7-4FAA-A6CD-977C23F78E86}"/>
    <cellStyle name="Normal 42 8 4" xfId="17269" xr:uid="{7E168258-4457-4A0C-B03E-4F606B8CEF98}"/>
    <cellStyle name="Normal 42 8 5" xfId="19495" xr:uid="{7F5201B2-CA4E-4EEC-948B-F614EA21A548}"/>
    <cellStyle name="Normal 42 8 6" xfId="9794" xr:uid="{6E713573-49F6-41A0-805B-27FA086D5D2D}"/>
    <cellStyle name="Normal 42 8 6 2" xfId="21115" xr:uid="{7DD226EF-DC83-4B1C-A3C2-7921C0166CFF}"/>
    <cellStyle name="Normal 42 8 6 2 2" xfId="26671" xr:uid="{54A5EA2A-70C1-4F11-A55F-84630537D24B}"/>
    <cellStyle name="Normal 42 8 6 2 3" xfId="32165" xr:uid="{AAE0359D-B802-436B-ADB6-F2368E861F13}"/>
    <cellStyle name="Normal 42 8 6 2 4" xfId="37649" xr:uid="{EBBEE82A-A7EB-413F-B92A-6FB36EB179D3}"/>
    <cellStyle name="Normal 42 8 6 3" xfId="23942" xr:uid="{D7604214-E445-4677-9460-6DEAD825E811}"/>
    <cellStyle name="Normal 42 8 6 4" xfId="29436" xr:uid="{EB9F3CD4-0221-4E62-9C47-63199ECF3666}"/>
    <cellStyle name="Normal 42 8 6 5" xfId="34920" xr:uid="{82261D94-6E5D-4646-8F85-F860514ED18B}"/>
    <cellStyle name="Normal 42 9" xfId="6684" xr:uid="{1DFBE1F6-356E-4AB7-8A8E-C1857D502276}"/>
    <cellStyle name="Normal 42 9 2" xfId="15094" xr:uid="{71A43116-BFCA-483F-9837-95DC0B4931AA}"/>
    <cellStyle name="Normal 42 9 2 2" xfId="22381" xr:uid="{75863409-F9DD-4AB1-840E-F79973B62241}"/>
    <cellStyle name="Normal 42 9 2 2 2" xfId="27937" xr:uid="{B0D5DBC1-F106-4BD1-9E48-0F59E2BF917F}"/>
    <cellStyle name="Normal 42 9 2 2 3" xfId="33431" xr:uid="{972B4100-B281-439F-961B-D018BBAAE111}"/>
    <cellStyle name="Normal 42 9 2 2 4" xfId="38915" xr:uid="{B624389E-C643-4590-A210-76C0B3F4EFD3}"/>
    <cellStyle name="Normal 42 9 2 3" xfId="25208" xr:uid="{B2F7D6BC-560C-4141-B2BF-307EC894436D}"/>
    <cellStyle name="Normal 42 9 2 4" xfId="30702" xr:uid="{159657C5-E2EF-4A18-AF32-CD8C9F15B528}"/>
    <cellStyle name="Normal 42 9 2 5" xfId="36186" xr:uid="{9AC086BA-D1C4-4944-AE94-A71AE49B7779}"/>
    <cellStyle name="Normal 42 9 3" xfId="12034" xr:uid="{8DC3FDCD-238F-42C3-960B-839CA499A0F4}"/>
    <cellStyle name="Normal 42 9 4" xfId="17270" xr:uid="{1C1352AB-BB9C-4886-B430-26027AC9404A}"/>
    <cellStyle name="Normal 42 9 5" xfId="19496" xr:uid="{D0C51F15-B303-486E-8336-76353B394C3A}"/>
    <cellStyle name="Normal 42 9 6" xfId="9795" xr:uid="{D36B17D0-CB91-40BE-B3F9-E5004D0B15C5}"/>
    <cellStyle name="Normal 42 9 6 2" xfId="21116" xr:uid="{F54D3691-49D7-4697-AA4E-943FBCF2450C}"/>
    <cellStyle name="Normal 42 9 6 2 2" xfId="26672" xr:uid="{0A8CB7DF-2AB1-45B2-A75B-70561245FA40}"/>
    <cellStyle name="Normal 42 9 6 2 3" xfId="32166" xr:uid="{56D534E6-44A1-45D4-BEE2-4C105A2AF5AE}"/>
    <cellStyle name="Normal 42 9 6 2 4" xfId="37650" xr:uid="{A742BD64-037C-4918-B626-D58737A30FB7}"/>
    <cellStyle name="Normal 42 9 6 3" xfId="23943" xr:uid="{126AA203-9B4A-4222-8CAB-FA796CFBF074}"/>
    <cellStyle name="Normal 42 9 6 4" xfId="29437" xr:uid="{FB975CC2-A84E-4822-AD66-5E9B0DAEDE2E}"/>
    <cellStyle name="Normal 42 9 6 5" xfId="34921" xr:uid="{D4AD6DDB-70F6-40DB-A16B-07644DCFA233}"/>
    <cellStyle name="Normal 420" xfId="39884" xr:uid="{F8027AA1-347B-450B-8E8E-C17D6B37B4FB}"/>
    <cellStyle name="Normal 421" xfId="39885" xr:uid="{C0A300F1-4922-4BAA-8886-A27E159DA3A7}"/>
    <cellStyle name="Normal 422" xfId="39886" xr:uid="{DAC7F421-A42C-492B-94BB-26312EDE6D7F}"/>
    <cellStyle name="Normal 423" xfId="39887" xr:uid="{1AC6BC94-C8DB-48F9-AFED-6C95599C6B93}"/>
    <cellStyle name="Normal 424" xfId="39888" xr:uid="{F224C304-1C5E-4DE1-A846-4B7B02B40723}"/>
    <cellStyle name="Normal 425" xfId="39889" xr:uid="{2E30ED64-9F3A-488A-83AB-827D8A7F3316}"/>
    <cellStyle name="Normal 426" xfId="39890" xr:uid="{1891251F-E746-4246-8E4E-358408AA2B2E}"/>
    <cellStyle name="Normal 427" xfId="39891" xr:uid="{7AC49E0B-3A9E-46C3-AE51-30D82A13211A}"/>
    <cellStyle name="Normal 428" xfId="39892" xr:uid="{98DA8B9B-446A-4549-8935-8CC49FA15435}"/>
    <cellStyle name="Normal 429" xfId="39893" xr:uid="{7CEFEBFC-F6D2-48C7-8845-7DE73BE2657E}"/>
    <cellStyle name="Normal 43" xfId="6685" xr:uid="{5491057F-E715-4A00-A3D6-AFB8EA66F648}"/>
    <cellStyle name="Normal 43 10" xfId="6686" xr:uid="{30E1E4AC-DEC5-4145-B120-D3D98352C3AC}"/>
    <cellStyle name="Normal 43 10 2" xfId="15096" xr:uid="{17256DE0-768F-424C-859B-D5D160739696}"/>
    <cellStyle name="Normal 43 10 2 2" xfId="22383" xr:uid="{B943D5A6-7A51-47E5-B47C-6B6D0F075AC1}"/>
    <cellStyle name="Normal 43 10 2 2 2" xfId="27939" xr:uid="{60806791-AF77-4744-BCA8-EC3CF0D0C475}"/>
    <cellStyle name="Normal 43 10 2 2 3" xfId="33433" xr:uid="{9BBE72A7-557D-465F-96E4-D5178996BAFA}"/>
    <cellStyle name="Normal 43 10 2 2 4" xfId="38917" xr:uid="{C036B1C0-8CA6-491D-A976-BB29672A6CDE}"/>
    <cellStyle name="Normal 43 10 2 3" xfId="25210" xr:uid="{5831DD4F-4ED2-4CD2-901B-70FA65D2DFC2}"/>
    <cellStyle name="Normal 43 10 2 4" xfId="30704" xr:uid="{2636F5FE-AE7E-42EA-8048-6259B44AD1F3}"/>
    <cellStyle name="Normal 43 10 2 5" xfId="36188" xr:uid="{15F1794D-C6A5-410B-88BC-A4EF260DA7D7}"/>
    <cellStyle name="Normal 43 10 3" xfId="12036" xr:uid="{4A40106A-4B13-448B-95C3-3384406268CF}"/>
    <cellStyle name="Normal 43 10 4" xfId="17272" xr:uid="{E0581277-ECA1-4E71-870C-81748BE5502D}"/>
    <cellStyle name="Normal 43 10 5" xfId="19498" xr:uid="{2D9DE343-0B0C-4670-A76D-05FD5B35C682}"/>
    <cellStyle name="Normal 43 10 6" xfId="9797" xr:uid="{FDC794B5-4108-498A-A961-53CEE12B84A6}"/>
    <cellStyle name="Normal 43 10 6 2" xfId="21118" xr:uid="{A53C793A-AE0F-45D2-8B46-2DE5C96307E2}"/>
    <cellStyle name="Normal 43 10 6 2 2" xfId="26674" xr:uid="{CBD4B079-BBC0-465C-ACD8-FD5167204CFC}"/>
    <cellStyle name="Normal 43 10 6 2 3" xfId="32168" xr:uid="{3212874D-B356-443E-BEB8-5D52ECAC91B5}"/>
    <cellStyle name="Normal 43 10 6 2 4" xfId="37652" xr:uid="{743A4FF2-9083-46C9-B604-F6295CF13043}"/>
    <cellStyle name="Normal 43 10 6 3" xfId="23945" xr:uid="{2016BB21-2700-49AC-9BC1-94E88CC2BBEC}"/>
    <cellStyle name="Normal 43 10 6 4" xfId="29439" xr:uid="{E5C8FA82-C6AA-4588-8C32-45C28BFACF55}"/>
    <cellStyle name="Normal 43 10 6 5" xfId="34923" xr:uid="{F20D9947-BCC7-4F1A-BCA4-6E5FF4534869}"/>
    <cellStyle name="Normal 43 11" xfId="15095" xr:uid="{2CAA7688-90CB-4F8C-875E-B7F124A1E541}"/>
    <cellStyle name="Normal 43 11 2" xfId="22382" xr:uid="{F2820C29-3058-4E8D-826A-36F2F0A53C5D}"/>
    <cellStyle name="Normal 43 11 2 2" xfId="27938" xr:uid="{ED213EA4-EDDD-4654-B9CB-BAFDC1CCA3D4}"/>
    <cellStyle name="Normal 43 11 2 3" xfId="33432" xr:uid="{23F9DB34-F4B1-4328-8FA1-72290D7D372D}"/>
    <cellStyle name="Normal 43 11 2 4" xfId="38916" xr:uid="{CDD7F064-7F7D-4DFE-8982-1A7000711BBD}"/>
    <cellStyle name="Normal 43 11 3" xfId="25209" xr:uid="{5D559364-658F-4A03-BDB9-FA660DA4991E}"/>
    <cellStyle name="Normal 43 11 4" xfId="30703" xr:uid="{7000E97E-380E-4126-98F0-C73A0B9C7F70}"/>
    <cellStyle name="Normal 43 11 5" xfId="36187" xr:uid="{102AA50A-3427-45C1-83B3-BA643DD1E921}"/>
    <cellStyle name="Normal 43 12" xfId="12035" xr:uid="{A6C0D9C9-32F0-491F-BAEF-54448B3AA9E2}"/>
    <cellStyle name="Normal 43 13" xfId="17271" xr:uid="{35D24BE0-9619-4D66-945C-C9C619440E0F}"/>
    <cellStyle name="Normal 43 14" xfId="19497" xr:uid="{612858F3-AB18-421A-9796-2158847E2885}"/>
    <cellStyle name="Normal 43 15" xfId="9796" xr:uid="{C1814446-E95C-428A-895F-4F55F246505E}"/>
    <cellStyle name="Normal 43 15 2" xfId="21117" xr:uid="{95C0CC99-2AB2-4851-9B61-FC705A646501}"/>
    <cellStyle name="Normal 43 15 2 2" xfId="26673" xr:uid="{2B25CAFD-A092-4CE2-ABD5-DFFA6FD1BCA2}"/>
    <cellStyle name="Normal 43 15 2 3" xfId="32167" xr:uid="{4CDAD8C9-DF0B-41DA-BDA3-B66AB745B5B2}"/>
    <cellStyle name="Normal 43 15 2 4" xfId="37651" xr:uid="{84DDC22E-DDFD-4887-8637-8780B68EFE6D}"/>
    <cellStyle name="Normal 43 15 3" xfId="23944" xr:uid="{CBDD4FB9-889A-49F7-A85A-EC7EF7593AA4}"/>
    <cellStyle name="Normal 43 15 4" xfId="29438" xr:uid="{B303E2CB-C755-444A-9D76-54D76E0976D0}"/>
    <cellStyle name="Normal 43 15 5" xfId="34922" xr:uid="{AEB9F177-2E79-4A91-A1BB-8C527739F8A2}"/>
    <cellStyle name="Normal 43 2" xfId="6687" xr:uid="{F26B1D73-C3F5-47C1-8CA2-B3D7D98EBA07}"/>
    <cellStyle name="Normal 43 2 2" xfId="15097" xr:uid="{0523B1F4-3682-4233-AB17-7E4BA606F115}"/>
    <cellStyle name="Normal 43 2 2 2" xfId="22384" xr:uid="{24075DF4-75AF-4870-8845-791CD8D1696C}"/>
    <cellStyle name="Normal 43 2 2 2 2" xfId="27940" xr:uid="{5D197CDF-202A-4038-8B22-BA0C61999151}"/>
    <cellStyle name="Normal 43 2 2 2 3" xfId="33434" xr:uid="{1676519A-DFA6-4D5D-8B9E-8E2A65BACC56}"/>
    <cellStyle name="Normal 43 2 2 2 4" xfId="38918" xr:uid="{7EE9D891-5937-4452-A206-39A1D30F7976}"/>
    <cellStyle name="Normal 43 2 2 3" xfId="25211" xr:uid="{375A63A9-0F1B-4EEF-8B00-72E9E0D04937}"/>
    <cellStyle name="Normal 43 2 2 4" xfId="30705" xr:uid="{8FD84B56-256D-475B-991A-DF0E84A9F9D0}"/>
    <cellStyle name="Normal 43 2 2 5" xfId="36189" xr:uid="{01702E5D-FDA9-4713-BFD6-BED6E7CAA698}"/>
    <cellStyle name="Normal 43 2 3" xfId="12037" xr:uid="{49FFC88A-A2CC-4547-B962-087D20C7FD60}"/>
    <cellStyle name="Normal 43 2 4" xfId="17273" xr:uid="{8E3E7D5C-705F-43DD-AAF3-FC76F3B0B72C}"/>
    <cellStyle name="Normal 43 2 5" xfId="19499" xr:uid="{8713D88A-32EC-4399-B1ED-B9DB6AE5E060}"/>
    <cellStyle name="Normal 43 2 6" xfId="9798" xr:uid="{D2CCFFBE-2F2A-467F-888D-CBF0041943B9}"/>
    <cellStyle name="Normal 43 2 6 2" xfId="21119" xr:uid="{06DF55F5-21E9-4BFF-9C2B-4F3FC7DC2303}"/>
    <cellStyle name="Normal 43 2 6 2 2" xfId="26675" xr:uid="{855C8F65-EBDC-46BF-81F8-F77AC903FA4F}"/>
    <cellStyle name="Normal 43 2 6 2 3" xfId="32169" xr:uid="{F016D896-214E-4EF8-A2F3-43D9185DC467}"/>
    <cellStyle name="Normal 43 2 6 2 4" xfId="37653" xr:uid="{2BED15D7-C27E-427C-83FC-3446BB8B2FAE}"/>
    <cellStyle name="Normal 43 2 6 3" xfId="23946" xr:uid="{43D8C89C-5CA6-4FFF-890D-7C410B84DB0E}"/>
    <cellStyle name="Normal 43 2 6 4" xfId="29440" xr:uid="{03DE6C85-08D3-43A9-A2C9-0DA56E0F5113}"/>
    <cellStyle name="Normal 43 2 6 5" xfId="34924" xr:uid="{2618DCC0-9A9C-4809-B6B5-93A4BFA1BD1B}"/>
    <cellStyle name="Normal 43 3" xfId="6688" xr:uid="{02AA0425-F355-4709-AE72-0C4FB67EB49A}"/>
    <cellStyle name="Normal 43 3 2" xfId="15098" xr:uid="{F7397BC6-308D-4486-B7CC-3533516B6898}"/>
    <cellStyle name="Normal 43 3 2 2" xfId="22385" xr:uid="{EFA92F21-9E6F-4F37-9CA1-803B0E20EA02}"/>
    <cellStyle name="Normal 43 3 2 2 2" xfId="27941" xr:uid="{65B61619-8C24-4D4C-BE46-06D060C4CB02}"/>
    <cellStyle name="Normal 43 3 2 2 3" xfId="33435" xr:uid="{B9E9872C-CD83-47E0-914C-D6A5131B3E5E}"/>
    <cellStyle name="Normal 43 3 2 2 4" xfId="38919" xr:uid="{EC742A87-662E-45D5-BBA8-E945EB8A4456}"/>
    <cellStyle name="Normal 43 3 2 3" xfId="25212" xr:uid="{881806C3-6EDF-4D1A-9CF1-1EFF8E5F7821}"/>
    <cellStyle name="Normal 43 3 2 4" xfId="30706" xr:uid="{112AC042-FD8F-478A-8DE3-E9530D50066B}"/>
    <cellStyle name="Normal 43 3 2 5" xfId="36190" xr:uid="{43982C2C-6BAB-4CD6-A918-7B1FE4DD8425}"/>
    <cellStyle name="Normal 43 3 3" xfId="12038" xr:uid="{E06F4C8D-80D1-4E71-A345-311A519EE856}"/>
    <cellStyle name="Normal 43 3 4" xfId="17274" xr:uid="{773B67ED-F41B-4CE6-9E38-296CEEAC005F}"/>
    <cellStyle name="Normal 43 3 5" xfId="19500" xr:uid="{8A6B1465-E3CC-4503-9C8D-9A417C89A068}"/>
    <cellStyle name="Normal 43 3 6" xfId="9799" xr:uid="{015894AB-9621-4681-B865-4712A5B818C3}"/>
    <cellStyle name="Normal 43 3 6 2" xfId="21120" xr:uid="{087FD0DC-E5B8-4839-86F6-F72AFA053E94}"/>
    <cellStyle name="Normal 43 3 6 2 2" xfId="26676" xr:uid="{E720A3AA-FD32-400F-9B8E-1C175DA49971}"/>
    <cellStyle name="Normal 43 3 6 2 3" xfId="32170" xr:uid="{3AD15C87-0237-4640-929F-14C6408137FA}"/>
    <cellStyle name="Normal 43 3 6 2 4" xfId="37654" xr:uid="{D8D7314D-73DB-4917-8D8E-EDFA3B249BEA}"/>
    <cellStyle name="Normal 43 3 6 3" xfId="23947" xr:uid="{19769129-5E4C-4DA6-A8A5-21FEC99CED2E}"/>
    <cellStyle name="Normal 43 3 6 4" xfId="29441" xr:uid="{EA6915BB-329F-464B-9A2D-C48778D25E91}"/>
    <cellStyle name="Normal 43 3 6 5" xfId="34925" xr:uid="{CB3E71D0-90FF-45B0-900C-E6D3D551997A}"/>
    <cellStyle name="Normal 43 4" xfId="6689" xr:uid="{8675FD98-46A5-4326-B2C6-06678ECEE817}"/>
    <cellStyle name="Normal 43 4 2" xfId="15099" xr:uid="{447263CF-4CA2-4907-BEB9-B4FFAE4E877B}"/>
    <cellStyle name="Normal 43 4 2 2" xfId="22386" xr:uid="{E5948A7B-26FE-4837-A8FA-E641516C56AF}"/>
    <cellStyle name="Normal 43 4 2 2 2" xfId="27942" xr:uid="{559139EC-866C-4FFA-9C58-A0030AF48398}"/>
    <cellStyle name="Normal 43 4 2 2 3" xfId="33436" xr:uid="{4B56A6F9-3FD4-431F-B2DA-7133567A0C19}"/>
    <cellStyle name="Normal 43 4 2 2 4" xfId="38920" xr:uid="{3731F6A8-98D0-4146-AFAF-BD4C8E8DC82E}"/>
    <cellStyle name="Normal 43 4 2 3" xfId="25213" xr:uid="{4CF18534-8051-4C79-9FE2-DD8C30D0E11B}"/>
    <cellStyle name="Normal 43 4 2 4" xfId="30707" xr:uid="{FD645D56-D949-4610-9614-AC8E312ED107}"/>
    <cellStyle name="Normal 43 4 2 5" xfId="36191" xr:uid="{3BF6C457-8478-4CA4-A758-5FB095CCEC21}"/>
    <cellStyle name="Normal 43 4 3" xfId="12039" xr:uid="{54ED19D8-53BC-4747-82D6-9D9DFC4841B0}"/>
    <cellStyle name="Normal 43 4 4" xfId="17275" xr:uid="{978C14E2-3D44-4AFF-AF4F-FE0116681D8F}"/>
    <cellStyle name="Normal 43 4 5" xfId="19501" xr:uid="{E0D7B143-F878-4B00-B4CF-E80C05664200}"/>
    <cellStyle name="Normal 43 4 6" xfId="9800" xr:uid="{A66E01E3-F142-4F84-B47C-84A756BE96A3}"/>
    <cellStyle name="Normal 43 4 6 2" xfId="21121" xr:uid="{B4620847-410A-45AA-AFEA-293F0E818F9C}"/>
    <cellStyle name="Normal 43 4 6 2 2" xfId="26677" xr:uid="{A430D1A5-386E-485A-8B16-4D77200C65E8}"/>
    <cellStyle name="Normal 43 4 6 2 3" xfId="32171" xr:uid="{7F67A553-D678-4CF1-93F5-D821D3888863}"/>
    <cellStyle name="Normal 43 4 6 2 4" xfId="37655" xr:uid="{80B05A09-BF1C-45A7-8290-7E8A0B88F9F0}"/>
    <cellStyle name="Normal 43 4 6 3" xfId="23948" xr:uid="{4A9CD7D9-6D15-4E59-A932-6A533EBD7D9A}"/>
    <cellStyle name="Normal 43 4 6 4" xfId="29442" xr:uid="{085EBA80-8F41-4F01-B90F-472EBA577655}"/>
    <cellStyle name="Normal 43 4 6 5" xfId="34926" xr:uid="{85849D90-81BC-47FD-AEFC-7AD31C7EA388}"/>
    <cellStyle name="Normal 43 5" xfId="6690" xr:uid="{C8D07F96-58F2-45F6-BC71-78B64E1F4145}"/>
    <cellStyle name="Normal 43 5 2" xfId="15100" xr:uid="{FB170125-71EE-4AAD-9116-BD42A96E058C}"/>
    <cellStyle name="Normal 43 5 2 2" xfId="22387" xr:uid="{BA862A01-AF7A-44C1-93B7-C648B18D4DB7}"/>
    <cellStyle name="Normal 43 5 2 2 2" xfId="27943" xr:uid="{B40556D6-C1BF-4EEB-A2B6-077E23D79A4C}"/>
    <cellStyle name="Normal 43 5 2 2 3" xfId="33437" xr:uid="{B767CEAC-1370-431B-A21F-429072D6A485}"/>
    <cellStyle name="Normal 43 5 2 2 4" xfId="38921" xr:uid="{7EE0F335-15B7-42AC-B191-4F3E50B7A3E0}"/>
    <cellStyle name="Normal 43 5 2 3" xfId="25214" xr:uid="{84F7B285-B510-49DC-AC27-15DAEF477FC0}"/>
    <cellStyle name="Normal 43 5 2 4" xfId="30708" xr:uid="{9815BA82-1D54-41C0-BF77-4AC7E3150DC0}"/>
    <cellStyle name="Normal 43 5 2 5" xfId="36192" xr:uid="{C7DA3EC9-C604-4AC7-96B9-D06BF8D19F70}"/>
    <cellStyle name="Normal 43 5 3" xfId="12040" xr:uid="{85D622C1-B8A7-45CF-9774-37CBE7C55CA4}"/>
    <cellStyle name="Normal 43 5 4" xfId="17276" xr:uid="{7C9EBD71-F529-430E-A5B1-74091AB0174C}"/>
    <cellStyle name="Normal 43 5 5" xfId="19502" xr:uid="{95A56D9A-CA23-49A5-81A0-B3547C1027FE}"/>
    <cellStyle name="Normal 43 5 6" xfId="9801" xr:uid="{ABD5735A-BB82-4482-B806-DE30EB4122F4}"/>
    <cellStyle name="Normal 43 5 6 2" xfId="21122" xr:uid="{8164B03D-E983-46DC-AABD-6E8AF2DD7CD5}"/>
    <cellStyle name="Normal 43 5 6 2 2" xfId="26678" xr:uid="{7ACDB91B-5B76-4CF9-A6A8-5CDCA59B516E}"/>
    <cellStyle name="Normal 43 5 6 2 3" xfId="32172" xr:uid="{BD6F7519-1A25-4CF8-BE90-A621AC518D8D}"/>
    <cellStyle name="Normal 43 5 6 2 4" xfId="37656" xr:uid="{C4AD2BD0-7C71-48BA-9580-17309410A1A4}"/>
    <cellStyle name="Normal 43 5 6 3" xfId="23949" xr:uid="{AFF57615-9E16-4CDC-ABE5-96CFD9A2CD0E}"/>
    <cellStyle name="Normal 43 5 6 4" xfId="29443" xr:uid="{00D514E9-6EAC-4279-A223-280D88E416B7}"/>
    <cellStyle name="Normal 43 5 6 5" xfId="34927" xr:uid="{F084107B-A00B-46C5-A530-BBCBE7FF5DE1}"/>
    <cellStyle name="Normal 43 6" xfId="6691" xr:uid="{1CCC2A5E-44D0-4E36-A279-664766D1BE69}"/>
    <cellStyle name="Normal 43 6 2" xfId="15101" xr:uid="{BA20BA21-F1C2-43C0-AD2A-B5931D2A9E2C}"/>
    <cellStyle name="Normal 43 6 2 2" xfId="22388" xr:uid="{7D188D93-4305-4714-99FF-6ADB7859E73E}"/>
    <cellStyle name="Normal 43 6 2 2 2" xfId="27944" xr:uid="{80E65EB8-4EC5-45C6-981D-18BB10180501}"/>
    <cellStyle name="Normal 43 6 2 2 3" xfId="33438" xr:uid="{FA186C9A-FB58-43C3-8BDA-A989FBEBCB6F}"/>
    <cellStyle name="Normal 43 6 2 2 4" xfId="38922" xr:uid="{6CCAD869-2EB5-4FC3-A9F2-409D1871D070}"/>
    <cellStyle name="Normal 43 6 2 3" xfId="25215" xr:uid="{B289D045-6F19-46F0-8B65-3B87A42C0D4D}"/>
    <cellStyle name="Normal 43 6 2 4" xfId="30709" xr:uid="{35E4D7C4-BCF2-4A3C-94F0-2AF63E2497EA}"/>
    <cellStyle name="Normal 43 6 2 5" xfId="36193" xr:uid="{B830E671-3D8D-481E-8F97-E30DCF14EF5B}"/>
    <cellStyle name="Normal 43 6 3" xfId="12041" xr:uid="{AF03744A-E220-4FBA-909E-DF46715525F0}"/>
    <cellStyle name="Normal 43 6 4" xfId="17277" xr:uid="{232140AA-BB37-4E0B-8E94-18FD4DB5FD3E}"/>
    <cellStyle name="Normal 43 6 5" xfId="19503" xr:uid="{1AE6956D-A9C3-4836-83CB-18AE1F66860D}"/>
    <cellStyle name="Normal 43 6 6" xfId="9802" xr:uid="{F248C644-47B2-43E9-A84E-E1809703408A}"/>
    <cellStyle name="Normal 43 6 6 2" xfId="21123" xr:uid="{48F7F85E-84AE-481B-B237-A98E44406F45}"/>
    <cellStyle name="Normal 43 6 6 2 2" xfId="26679" xr:uid="{F28F165F-1F21-48B7-9C9C-5528492FC8A7}"/>
    <cellStyle name="Normal 43 6 6 2 3" xfId="32173" xr:uid="{A2AC74C7-55B6-487F-A9FD-0FB85BD990F1}"/>
    <cellStyle name="Normal 43 6 6 2 4" xfId="37657" xr:uid="{609F1D70-BA44-4372-BC98-0172B7DFB06B}"/>
    <cellStyle name="Normal 43 6 6 3" xfId="23950" xr:uid="{BAC577F1-713C-4E62-A051-17563DB6072A}"/>
    <cellStyle name="Normal 43 6 6 4" xfId="29444" xr:uid="{FDDFE677-9CCD-4693-A405-52C2B2C3F9FF}"/>
    <cellStyle name="Normal 43 6 6 5" xfId="34928" xr:uid="{E7CF322D-8A2B-422E-BB5E-A2A2433035E3}"/>
    <cellStyle name="Normal 43 7" xfId="6692" xr:uid="{46CD5E35-B0D1-49D6-8BE7-440F1265C9C8}"/>
    <cellStyle name="Normal 43 7 2" xfId="15102" xr:uid="{36FFE366-3A43-4B28-A220-4B1507717F6E}"/>
    <cellStyle name="Normal 43 7 2 2" xfId="22389" xr:uid="{33802520-2864-4C36-8B84-FD64D5776754}"/>
    <cellStyle name="Normal 43 7 2 2 2" xfId="27945" xr:uid="{CCB849D7-6BD8-4759-AF24-7AD94E0C56D3}"/>
    <cellStyle name="Normal 43 7 2 2 3" xfId="33439" xr:uid="{4A2E7CE8-8EC0-4075-8E12-2A14AA133E09}"/>
    <cellStyle name="Normal 43 7 2 2 4" xfId="38923" xr:uid="{22EAD1C7-E6CC-405D-9E2D-E358700ED087}"/>
    <cellStyle name="Normal 43 7 2 3" xfId="25216" xr:uid="{30D70BC9-8DEC-4E5B-84BC-768DD1D7DE72}"/>
    <cellStyle name="Normal 43 7 2 4" xfId="30710" xr:uid="{F1023A5F-A626-4319-B481-B41610623BED}"/>
    <cellStyle name="Normal 43 7 2 5" xfId="36194" xr:uid="{3758D532-FF61-48C7-BA25-A4B8B77C9D5D}"/>
    <cellStyle name="Normal 43 7 3" xfId="12042" xr:uid="{86E3BBE1-C3AC-4189-836D-17911075B877}"/>
    <cellStyle name="Normal 43 7 4" xfId="17278" xr:uid="{3843268E-9883-4A86-94CF-9D6901A287F0}"/>
    <cellStyle name="Normal 43 7 5" xfId="19504" xr:uid="{F99DB242-93C5-4318-A1CB-A3B56E17656B}"/>
    <cellStyle name="Normal 43 7 6" xfId="9803" xr:uid="{45E0C333-84C0-489C-83DA-7379CB9A4DB6}"/>
    <cellStyle name="Normal 43 7 6 2" xfId="21124" xr:uid="{E767CC44-BB2B-4A1F-8FFC-92CAA41EA0BC}"/>
    <cellStyle name="Normal 43 7 6 2 2" xfId="26680" xr:uid="{C96FBFE6-8893-4BF8-8963-215283D4B86F}"/>
    <cellStyle name="Normal 43 7 6 2 3" xfId="32174" xr:uid="{69191113-C109-49DD-BFEB-DD55BFADEDAB}"/>
    <cellStyle name="Normal 43 7 6 2 4" xfId="37658" xr:uid="{782C7D84-16BD-453B-85B8-69ABE2FDADD5}"/>
    <cellStyle name="Normal 43 7 6 3" xfId="23951" xr:uid="{9A2AB779-A40F-422D-91CE-632A9606EED4}"/>
    <cellStyle name="Normal 43 7 6 4" xfId="29445" xr:uid="{6147225C-DBB0-4869-B030-2E03F0F34CD4}"/>
    <cellStyle name="Normal 43 7 6 5" xfId="34929" xr:uid="{43B539CD-8189-4AED-B319-AEBFE78F4154}"/>
    <cellStyle name="Normal 43 8" xfId="6693" xr:uid="{6C2394F4-4BD8-457A-8F6C-57014289624F}"/>
    <cellStyle name="Normal 43 8 2" xfId="15103" xr:uid="{AAACA11E-8A0D-4BFB-B2D3-1C7A148E57B2}"/>
    <cellStyle name="Normal 43 8 2 2" xfId="22390" xr:uid="{A4170A94-EB06-40BE-BF76-7C9076836C9C}"/>
    <cellStyle name="Normal 43 8 2 2 2" xfId="27946" xr:uid="{8FA5F444-D2C9-430B-A450-696EDF68238D}"/>
    <cellStyle name="Normal 43 8 2 2 3" xfId="33440" xr:uid="{1493D59B-7CE0-4645-AA8A-F3173709D1B8}"/>
    <cellStyle name="Normal 43 8 2 2 4" xfId="38924" xr:uid="{5A172F69-CCB7-43BA-9033-3FF57A37B6E0}"/>
    <cellStyle name="Normal 43 8 2 3" xfId="25217" xr:uid="{A9CAE0C1-FFC7-44B8-9B0C-399B9EF73C05}"/>
    <cellStyle name="Normal 43 8 2 4" xfId="30711" xr:uid="{6A6565F4-03DF-4FB5-84F5-B3DD4CEDA730}"/>
    <cellStyle name="Normal 43 8 2 5" xfId="36195" xr:uid="{8D4D46E4-D494-48CB-A1A3-7E3F5E321352}"/>
    <cellStyle name="Normal 43 8 3" xfId="12043" xr:uid="{51AF0784-C309-4141-8DF3-29895C370845}"/>
    <cellStyle name="Normal 43 8 4" xfId="17279" xr:uid="{1FFED9C6-FEC4-4FB3-8DBA-AC847C8F5277}"/>
    <cellStyle name="Normal 43 8 5" xfId="19505" xr:uid="{CF7EBCE2-95DA-46DD-9DD4-DC9B7DF09343}"/>
    <cellStyle name="Normal 43 8 6" xfId="9804" xr:uid="{F06363D8-AB6A-489D-874D-2A06DBBF14DD}"/>
    <cellStyle name="Normal 43 8 6 2" xfId="21125" xr:uid="{7B7ACAD3-0B0A-489C-95CB-E4835DFF0F7A}"/>
    <cellStyle name="Normal 43 8 6 2 2" xfId="26681" xr:uid="{29BD30F3-E70F-4F2C-AB87-ECAD70B74488}"/>
    <cellStyle name="Normal 43 8 6 2 3" xfId="32175" xr:uid="{0C00CB73-576A-4C3B-BE3E-D839730EC48A}"/>
    <cellStyle name="Normal 43 8 6 2 4" xfId="37659" xr:uid="{28C7ABC2-B42C-432C-8DBE-07A3B1170252}"/>
    <cellStyle name="Normal 43 8 6 3" xfId="23952" xr:uid="{8A060E1A-D9AF-4414-8BF3-D643CF8E94E8}"/>
    <cellStyle name="Normal 43 8 6 4" xfId="29446" xr:uid="{6FBEEE6E-0DEC-46CA-BCE8-406079152464}"/>
    <cellStyle name="Normal 43 8 6 5" xfId="34930" xr:uid="{63D25E01-771A-46C6-8C6B-7AF53944F70C}"/>
    <cellStyle name="Normal 43 9" xfId="6694" xr:uid="{C370CDD4-5F2D-48F9-B076-5AE058C30C80}"/>
    <cellStyle name="Normal 43 9 2" xfId="15104" xr:uid="{E85B186F-1412-4BFD-97D0-B003A686FE8D}"/>
    <cellStyle name="Normal 43 9 2 2" xfId="22391" xr:uid="{C24D3771-E4AF-4D67-AD84-EA017449B8C1}"/>
    <cellStyle name="Normal 43 9 2 2 2" xfId="27947" xr:uid="{ECC1693A-B6A5-4BA5-A32A-4562A9125751}"/>
    <cellStyle name="Normal 43 9 2 2 3" xfId="33441" xr:uid="{6DFA21BC-D835-4C8F-9F1F-5D8273667730}"/>
    <cellStyle name="Normal 43 9 2 2 4" xfId="38925" xr:uid="{7BFDF2D1-0D84-4F43-810E-E9B22C589CC1}"/>
    <cellStyle name="Normal 43 9 2 3" xfId="25218" xr:uid="{87ADA748-C930-40F9-8455-9B09215D5861}"/>
    <cellStyle name="Normal 43 9 2 4" xfId="30712" xr:uid="{DC898373-E137-468A-AF8E-02C36DA9919A}"/>
    <cellStyle name="Normal 43 9 2 5" xfId="36196" xr:uid="{28078C86-DA39-48DA-A26F-4C2E0D08FECF}"/>
    <cellStyle name="Normal 43 9 3" xfId="12044" xr:uid="{F1640E14-DE2C-4681-9A80-609BFB428C19}"/>
    <cellStyle name="Normal 43 9 4" xfId="17280" xr:uid="{4FE23EC8-383D-4089-9C51-17E4FF47F984}"/>
    <cellStyle name="Normal 43 9 5" xfId="19506" xr:uid="{7CCBCCE9-3C2B-4C59-9D11-0A3B2C05F388}"/>
    <cellStyle name="Normal 43 9 6" xfId="9805" xr:uid="{0545D6DE-D367-49B5-9F1D-17DA68C75359}"/>
    <cellStyle name="Normal 43 9 6 2" xfId="21126" xr:uid="{03EC5C93-F820-4F81-8332-B513C7B682BE}"/>
    <cellStyle name="Normal 43 9 6 2 2" xfId="26682" xr:uid="{792E3629-7F95-4FA0-9A82-D22A7D0F3944}"/>
    <cellStyle name="Normal 43 9 6 2 3" xfId="32176" xr:uid="{C955EDA3-DAE1-40A2-8BFD-443A59CDF01E}"/>
    <cellStyle name="Normal 43 9 6 2 4" xfId="37660" xr:uid="{80C70E4A-2165-4658-8CC6-ADD3C8A3BB53}"/>
    <cellStyle name="Normal 43 9 6 3" xfId="23953" xr:uid="{17F22552-30F7-43E2-A3E8-144092CFB431}"/>
    <cellStyle name="Normal 43 9 6 4" xfId="29447" xr:uid="{41E02446-6F54-4229-BC1A-7E51FB8C4F35}"/>
    <cellStyle name="Normal 43 9 6 5" xfId="34931" xr:uid="{CDE38D28-CCDF-4CDB-A1CC-9EA8427C0D8E}"/>
    <cellStyle name="Normal 430" xfId="39894" xr:uid="{675982C8-B422-4538-99BC-52A02D5E8BF2}"/>
    <cellStyle name="Normal 431" xfId="39895" xr:uid="{F3CD47EA-C020-4C61-96BD-ED0673ADAC53}"/>
    <cellStyle name="Normal 432" xfId="39896" xr:uid="{3F6517DA-AD8C-4FCD-97F6-913DFAF3BED5}"/>
    <cellStyle name="Normal 433" xfId="39897" xr:uid="{2D248118-F05A-4605-AC7E-6AE22757110A}"/>
    <cellStyle name="Normal 434" xfId="39898" xr:uid="{8124565C-DF5D-4126-9566-E00050585F0F}"/>
    <cellStyle name="Normal 435" xfId="39899" xr:uid="{0648F4DA-4A15-4D92-954C-2D476C2B82C1}"/>
    <cellStyle name="Normal 436" xfId="39900" xr:uid="{8CA5C5A0-E004-4B39-ADBB-9D0A113C19D7}"/>
    <cellStyle name="Normal 437" xfId="39901" xr:uid="{367CF592-1490-4F60-9EBA-103130BBC1B0}"/>
    <cellStyle name="Normal 438" xfId="39902" xr:uid="{4AF71E1E-CF7D-4264-A307-0D9B33DED71F}"/>
    <cellStyle name="Normal 439" xfId="39903" xr:uid="{A8573C8E-5BDC-4281-AB42-25A7CEB5280B}"/>
    <cellStyle name="Normal 44" xfId="6695" xr:uid="{2E5E1DE5-3475-4126-B30B-B066171AB0E4}"/>
    <cellStyle name="Normal 44 10" xfId="6696" xr:uid="{C81FECCE-2131-4F3A-B9D4-3D57AD31384F}"/>
    <cellStyle name="Normal 44 10 2" xfId="15106" xr:uid="{FC69A466-2B3C-4408-A050-DC5D30116C45}"/>
    <cellStyle name="Normal 44 10 2 2" xfId="22393" xr:uid="{CE529A4B-8E2D-493D-A312-1AB27BA8C494}"/>
    <cellStyle name="Normal 44 10 2 2 2" xfId="27949" xr:uid="{9F4366E0-5E5E-4E2C-9822-FB310EC4CAA8}"/>
    <cellStyle name="Normal 44 10 2 2 3" xfId="33443" xr:uid="{1A91E547-8513-43A5-BFDC-E84327A209AA}"/>
    <cellStyle name="Normal 44 10 2 2 4" xfId="38927" xr:uid="{C20D611F-C089-4BE3-BE82-DC0F7556FCEF}"/>
    <cellStyle name="Normal 44 10 2 3" xfId="25220" xr:uid="{CAD24C9F-755A-4F3F-B44C-CB8DE647C5E6}"/>
    <cellStyle name="Normal 44 10 2 4" xfId="30714" xr:uid="{BBAC505E-5F72-4324-9143-F1A43EBCEDA7}"/>
    <cellStyle name="Normal 44 10 2 5" xfId="36198" xr:uid="{5CA01657-63EC-4523-82BD-31BA89043E92}"/>
    <cellStyle name="Normal 44 10 3" xfId="12046" xr:uid="{2C042FAC-C637-4374-AFC9-2E5EB747463C}"/>
    <cellStyle name="Normal 44 10 4" xfId="17282" xr:uid="{DD6AB221-AB3F-469E-BD92-A2B5BE02D219}"/>
    <cellStyle name="Normal 44 10 5" xfId="19508" xr:uid="{5BEE46B9-7A3A-48FA-9C93-F698F14063DF}"/>
    <cellStyle name="Normal 44 10 6" xfId="9807" xr:uid="{69ED05FC-E76B-46A0-BEBE-CE31BBDE42F1}"/>
    <cellStyle name="Normal 44 10 6 2" xfId="21128" xr:uid="{276489A8-935D-4ACD-B580-75CC40BEA58B}"/>
    <cellStyle name="Normal 44 10 6 2 2" xfId="26684" xr:uid="{37D0C434-35EB-43B4-9787-B35D5CA0AF50}"/>
    <cellStyle name="Normal 44 10 6 2 3" xfId="32178" xr:uid="{A01AA42E-CBAC-400C-8ECB-91467429FDBF}"/>
    <cellStyle name="Normal 44 10 6 2 4" xfId="37662" xr:uid="{CF0D0A40-0FCD-45CC-B6C8-8806221113DB}"/>
    <cellStyle name="Normal 44 10 6 3" xfId="23955" xr:uid="{F6ED335B-334A-437E-B716-769C39168C10}"/>
    <cellStyle name="Normal 44 10 6 4" xfId="29449" xr:uid="{3FC05F92-0418-42B3-BDB1-D9F7C2CDE1F5}"/>
    <cellStyle name="Normal 44 10 6 5" xfId="34933" xr:uid="{C72F55BD-E831-4428-B275-ADDAFD16BE52}"/>
    <cellStyle name="Normal 44 11" xfId="15105" xr:uid="{869C330A-86CF-449A-9C8F-A8BA6B978029}"/>
    <cellStyle name="Normal 44 11 2" xfId="22392" xr:uid="{CAEE294E-83F9-4133-899F-B006402AC0A7}"/>
    <cellStyle name="Normal 44 11 2 2" xfId="27948" xr:uid="{DEDD169B-008C-4C22-8D85-61BE27DE6224}"/>
    <cellStyle name="Normal 44 11 2 3" xfId="33442" xr:uid="{DDCA7A7A-9DF6-422E-BF1C-3EBDE209D120}"/>
    <cellStyle name="Normal 44 11 2 4" xfId="38926" xr:uid="{8FAFE53B-B1E8-4373-A9F2-57C5A2DD2777}"/>
    <cellStyle name="Normal 44 11 3" xfId="25219" xr:uid="{AE068B95-3952-4224-A21B-F346A52D3ECE}"/>
    <cellStyle name="Normal 44 11 4" xfId="30713" xr:uid="{7F6E3A7A-295A-4AD8-80D5-7297701A51EE}"/>
    <cellStyle name="Normal 44 11 5" xfId="36197" xr:uid="{AE53A2DF-A92A-4AA8-83A4-6EC3F24B4B2D}"/>
    <cellStyle name="Normal 44 12" xfId="12045" xr:uid="{07862EBE-DF10-4769-97F0-9C4D2ED4F207}"/>
    <cellStyle name="Normal 44 13" xfId="17281" xr:uid="{04869DD3-ED72-4D6D-9DF5-6B1B80D3AA1F}"/>
    <cellStyle name="Normal 44 14" xfId="19507" xr:uid="{D075518D-A964-436B-93A4-202A118FDEB2}"/>
    <cellStyle name="Normal 44 15" xfId="9806" xr:uid="{F80A4F86-18A3-4194-AEA2-E441B330F26A}"/>
    <cellStyle name="Normal 44 15 2" xfId="21127" xr:uid="{82A03165-D56C-40C5-80BF-462DE283FCF3}"/>
    <cellStyle name="Normal 44 15 2 2" xfId="26683" xr:uid="{5F151AC4-4060-4A66-B868-F2B81B4CD67B}"/>
    <cellStyle name="Normal 44 15 2 3" xfId="32177" xr:uid="{9C568886-3EFB-4098-A221-0E8EBD83E0B0}"/>
    <cellStyle name="Normal 44 15 2 4" xfId="37661" xr:uid="{CDA16883-D9CF-40C7-AA47-E321C0B8BC0F}"/>
    <cellStyle name="Normal 44 15 3" xfId="23954" xr:uid="{40D01474-C2FA-4FE1-AFF7-13A32FBB1D8B}"/>
    <cellStyle name="Normal 44 15 4" xfId="29448" xr:uid="{CAD94C64-837E-457D-ADE5-B7FEF28AB1D6}"/>
    <cellStyle name="Normal 44 15 5" xfId="34932" xr:uid="{6AE02AD2-5923-4143-A2F8-F06113B153BD}"/>
    <cellStyle name="Normal 44 2" xfId="6697" xr:uid="{93CBEBEA-4587-4735-AE5F-4D5D87BC44F6}"/>
    <cellStyle name="Normal 44 2 2" xfId="15107" xr:uid="{88FBC978-71B8-4EBC-A0E7-68DAA0B85479}"/>
    <cellStyle name="Normal 44 2 2 2" xfId="22394" xr:uid="{58783178-83FA-4524-A2D5-62D21732B85D}"/>
    <cellStyle name="Normal 44 2 2 2 2" xfId="27950" xr:uid="{7D0437FD-0B76-4CA5-928E-B8EC37B3250E}"/>
    <cellStyle name="Normal 44 2 2 2 3" xfId="33444" xr:uid="{F2A6DF46-8A4B-4D3D-BB7F-2196147F4056}"/>
    <cellStyle name="Normal 44 2 2 2 4" xfId="38928" xr:uid="{0185460D-7E22-407A-9E6B-810B4155C641}"/>
    <cellStyle name="Normal 44 2 2 3" xfId="25221" xr:uid="{7BE1001D-6ED9-4C86-A558-2ABC0C443001}"/>
    <cellStyle name="Normal 44 2 2 4" xfId="30715" xr:uid="{349BF5FB-1649-4FA5-B72D-9229C5A6D109}"/>
    <cellStyle name="Normal 44 2 2 5" xfId="36199" xr:uid="{C1C8BAEC-16B9-41E7-A3B8-3E02B07D57C6}"/>
    <cellStyle name="Normal 44 2 3" xfId="12047" xr:uid="{48E8C5CC-0CC7-41BE-8A05-312411B483E4}"/>
    <cellStyle name="Normal 44 2 4" xfId="17283" xr:uid="{17E9FE6B-4158-4253-A653-83162AB4A880}"/>
    <cellStyle name="Normal 44 2 5" xfId="19509" xr:uid="{A6718C2E-C2D8-499B-804C-56FEDD20E270}"/>
    <cellStyle name="Normal 44 2 6" xfId="9808" xr:uid="{F6AAB66C-DCC8-4602-AAED-D18B9211ACA4}"/>
    <cellStyle name="Normal 44 2 6 2" xfId="21129" xr:uid="{46268245-03CF-4383-B433-EA457DD71597}"/>
    <cellStyle name="Normal 44 2 6 2 2" xfId="26685" xr:uid="{AD1D3AB3-1EF2-4C3E-8E8A-71CE1098B363}"/>
    <cellStyle name="Normal 44 2 6 2 3" xfId="32179" xr:uid="{C83ABBBF-5011-4EED-BE27-29D0EBE878D9}"/>
    <cellStyle name="Normal 44 2 6 2 4" xfId="37663" xr:uid="{C7C9BE19-1067-403A-B720-F9D52AC4A512}"/>
    <cellStyle name="Normal 44 2 6 3" xfId="23956" xr:uid="{10A57214-1DCF-4282-BC65-C8A1333E2319}"/>
    <cellStyle name="Normal 44 2 6 4" xfId="29450" xr:uid="{8C7DD579-74EA-4209-A56E-072F7A2E20F0}"/>
    <cellStyle name="Normal 44 2 6 5" xfId="34934" xr:uid="{937E6CAF-8BE8-41E0-9588-08AD45D6801F}"/>
    <cellStyle name="Normal 44 3" xfId="6698" xr:uid="{0E2DB74F-7B6B-4D02-861E-B448BC54A092}"/>
    <cellStyle name="Normal 44 3 2" xfId="15108" xr:uid="{03CB3559-A5BE-4877-9D2B-0C2D48BF7B2A}"/>
    <cellStyle name="Normal 44 3 2 2" xfId="22395" xr:uid="{7726A3E5-F505-4BC7-A41E-DEED8FBE3A9B}"/>
    <cellStyle name="Normal 44 3 2 2 2" xfId="27951" xr:uid="{A8FA75C2-38A1-4803-989A-1843D93B183B}"/>
    <cellStyle name="Normal 44 3 2 2 3" xfId="33445" xr:uid="{6940EDF3-5C4A-47FD-8D0E-98819329DE86}"/>
    <cellStyle name="Normal 44 3 2 2 4" xfId="38929" xr:uid="{275B41AA-0040-4EC8-A138-AFC675828853}"/>
    <cellStyle name="Normal 44 3 2 3" xfId="25222" xr:uid="{12008704-347B-4673-B4F1-4A31AE20479E}"/>
    <cellStyle name="Normal 44 3 2 4" xfId="30716" xr:uid="{E9E566A9-DEAB-490A-BEDF-355DDC0AF044}"/>
    <cellStyle name="Normal 44 3 2 5" xfId="36200" xr:uid="{355BC36C-21F5-453F-B29F-C17CA157EDF7}"/>
    <cellStyle name="Normal 44 3 3" xfId="12048" xr:uid="{6F10EB55-D777-4C2D-B753-54A3B57C4466}"/>
    <cellStyle name="Normal 44 3 4" xfId="17284" xr:uid="{3F7BD9CC-F87A-4126-8507-844358BD156C}"/>
    <cellStyle name="Normal 44 3 5" xfId="19510" xr:uid="{821C3F12-A57F-45BA-B799-F09864329B1A}"/>
    <cellStyle name="Normal 44 3 6" xfId="9809" xr:uid="{B91B6735-BBF8-4AFB-80E8-7F6507CC98B3}"/>
    <cellStyle name="Normal 44 3 6 2" xfId="21130" xr:uid="{0AAF4F60-8421-4C38-9FEB-4B199BE33219}"/>
    <cellStyle name="Normal 44 3 6 2 2" xfId="26686" xr:uid="{FE4078AB-558A-4C5B-83C7-B3A2FF5433CB}"/>
    <cellStyle name="Normal 44 3 6 2 3" xfId="32180" xr:uid="{3C21F287-B0FA-4D0D-A99C-5134186AEE3E}"/>
    <cellStyle name="Normal 44 3 6 2 4" xfId="37664" xr:uid="{9CC9AA15-8C05-441F-A057-53C3FBA8D9FB}"/>
    <cellStyle name="Normal 44 3 6 3" xfId="23957" xr:uid="{6CC51CAC-B12A-4BCF-8548-65801B168C8E}"/>
    <cellStyle name="Normal 44 3 6 4" xfId="29451" xr:uid="{01E00D92-07A3-4C15-BDAA-C075AAB5E13D}"/>
    <cellStyle name="Normal 44 3 6 5" xfId="34935" xr:uid="{F9141F7E-76B7-4748-ACED-EB238264C87B}"/>
    <cellStyle name="Normal 44 4" xfId="6699" xr:uid="{EBDF163B-BE65-4184-862A-C657B823ED22}"/>
    <cellStyle name="Normal 44 4 2" xfId="15109" xr:uid="{7AE42D05-72D1-4890-BC8A-9CC7FE4C0DC6}"/>
    <cellStyle name="Normal 44 4 2 2" xfId="22396" xr:uid="{78EB64F2-0885-45D4-8A91-17D9F8B14F25}"/>
    <cellStyle name="Normal 44 4 2 2 2" xfId="27952" xr:uid="{78885D55-4BA3-46CA-BBB1-7A18C2E3D451}"/>
    <cellStyle name="Normal 44 4 2 2 3" xfId="33446" xr:uid="{4C87B450-6AF0-444A-8FD0-4146DFA0A3AE}"/>
    <cellStyle name="Normal 44 4 2 2 4" xfId="38930" xr:uid="{6BDB570A-15AD-44EF-8DBB-D2BC2ECC5788}"/>
    <cellStyle name="Normal 44 4 2 3" xfId="25223" xr:uid="{4B5BD564-FD72-4974-9D63-BA3172B8CB46}"/>
    <cellStyle name="Normal 44 4 2 4" xfId="30717" xr:uid="{1FFAC0A7-0E2C-4F3E-A504-77AA58274071}"/>
    <cellStyle name="Normal 44 4 2 5" xfId="36201" xr:uid="{BFEE3AC6-5966-4FB4-92D5-85036C7E851C}"/>
    <cellStyle name="Normal 44 4 3" xfId="12049" xr:uid="{7D67CA78-47FE-42F1-884D-16A8BE398DD5}"/>
    <cellStyle name="Normal 44 4 4" xfId="17285" xr:uid="{AD9AF650-94BF-4915-9E4D-CAA6471DC4B0}"/>
    <cellStyle name="Normal 44 4 5" xfId="19511" xr:uid="{F00C1C9C-4A90-40D3-B559-CF6B66F29D7B}"/>
    <cellStyle name="Normal 44 4 6" xfId="9810" xr:uid="{273C6B90-28E5-48BC-9A25-F1E64F3D4521}"/>
    <cellStyle name="Normal 44 4 6 2" xfId="21131" xr:uid="{C7EB941D-66C9-4BEB-A923-C28550AD1463}"/>
    <cellStyle name="Normal 44 4 6 2 2" xfId="26687" xr:uid="{A61627E3-1170-47E5-88CA-D2BBA497B623}"/>
    <cellStyle name="Normal 44 4 6 2 3" xfId="32181" xr:uid="{F708CF1D-B960-4D0F-B6B9-D8D6C600B7F1}"/>
    <cellStyle name="Normal 44 4 6 2 4" xfId="37665" xr:uid="{AC8DD7A1-AAB2-4CFF-B62F-0C1C048DC751}"/>
    <cellStyle name="Normal 44 4 6 3" xfId="23958" xr:uid="{2F015EA6-385F-45BB-A084-1F2BE2851E8B}"/>
    <cellStyle name="Normal 44 4 6 4" xfId="29452" xr:uid="{95922543-B3EB-4487-B7DB-9B0E684FD04D}"/>
    <cellStyle name="Normal 44 4 6 5" xfId="34936" xr:uid="{779B7D2D-D819-4F45-AE30-CD836DFEEA87}"/>
    <cellStyle name="Normal 44 5" xfId="6700" xr:uid="{78C9E2E9-4512-471A-9102-A231CA7B50E1}"/>
    <cellStyle name="Normal 44 5 2" xfId="15110" xr:uid="{F2199F79-96A7-4A37-A177-9A90FB9DC517}"/>
    <cellStyle name="Normal 44 5 2 2" xfId="22397" xr:uid="{9F5FB0AC-05C2-411E-A051-0B60029DDA54}"/>
    <cellStyle name="Normal 44 5 2 2 2" xfId="27953" xr:uid="{43A9615C-011A-4D62-92B7-CD6046982742}"/>
    <cellStyle name="Normal 44 5 2 2 3" xfId="33447" xr:uid="{133EDA26-1A36-4E45-9A65-7FD846582661}"/>
    <cellStyle name="Normal 44 5 2 2 4" xfId="38931" xr:uid="{23549B19-74D0-48B0-82AC-F860CC5A7488}"/>
    <cellStyle name="Normal 44 5 2 3" xfId="25224" xr:uid="{26350835-9BAA-4B40-A37A-EFD3E1B22704}"/>
    <cellStyle name="Normal 44 5 2 4" xfId="30718" xr:uid="{7B8B988B-1AC8-4D1E-AA01-BCB32B20862E}"/>
    <cellStyle name="Normal 44 5 2 5" xfId="36202" xr:uid="{6B449ECB-5D24-43D6-8808-871899659DAF}"/>
    <cellStyle name="Normal 44 5 3" xfId="12050" xr:uid="{4F4348E1-33C7-4330-AD8A-5535A323842B}"/>
    <cellStyle name="Normal 44 5 4" xfId="17286" xr:uid="{1CE94835-4C3C-42C6-92B1-D9FD44DC94D0}"/>
    <cellStyle name="Normal 44 5 5" xfId="19512" xr:uid="{0ECD85AE-D39B-4C80-8E88-8CC596260FEF}"/>
    <cellStyle name="Normal 44 5 6" xfId="9811" xr:uid="{A2B423D9-91A5-4999-9980-3AE88F2B46C0}"/>
    <cellStyle name="Normal 44 5 6 2" xfId="21132" xr:uid="{3862DC37-9BF1-4E32-B001-14B2053DF93E}"/>
    <cellStyle name="Normal 44 5 6 2 2" xfId="26688" xr:uid="{9B5DFF5F-C734-4B77-826A-50753CD81362}"/>
    <cellStyle name="Normal 44 5 6 2 3" xfId="32182" xr:uid="{C785073B-B3C8-4736-915C-07DE69980CD4}"/>
    <cellStyle name="Normal 44 5 6 2 4" xfId="37666" xr:uid="{4DF415C6-6220-442A-88F2-5835BBF4B981}"/>
    <cellStyle name="Normal 44 5 6 3" xfId="23959" xr:uid="{31EE10C3-E9D6-4082-AE16-B687CF1AD705}"/>
    <cellStyle name="Normal 44 5 6 4" xfId="29453" xr:uid="{1B2E0856-2FAD-4DF1-82E5-71C19B76DE2D}"/>
    <cellStyle name="Normal 44 5 6 5" xfId="34937" xr:uid="{3464598D-71B5-448C-98E8-1B3E1847E0DD}"/>
    <cellStyle name="Normal 44 6" xfId="6701" xr:uid="{F02E7AD4-680B-4E32-91BD-7A9550053B61}"/>
    <cellStyle name="Normal 44 6 2" xfId="15111" xr:uid="{B6832A89-076F-40FD-9EA1-352BD788B9D2}"/>
    <cellStyle name="Normal 44 6 2 2" xfId="22398" xr:uid="{8F33A2ED-A261-4A79-BE28-0503DFC67808}"/>
    <cellStyle name="Normal 44 6 2 2 2" xfId="27954" xr:uid="{6A4F78C2-CDF6-4F7F-AD11-C8D15E9B225F}"/>
    <cellStyle name="Normal 44 6 2 2 3" xfId="33448" xr:uid="{DEF7E8DE-4B92-4B6B-8F2C-622B96C495D2}"/>
    <cellStyle name="Normal 44 6 2 2 4" xfId="38932" xr:uid="{0ADD3F36-3CCF-41C2-BDD5-417854BC4A57}"/>
    <cellStyle name="Normal 44 6 2 3" xfId="25225" xr:uid="{F4804B10-A961-4DA4-8E1A-4A3101F7EC54}"/>
    <cellStyle name="Normal 44 6 2 4" xfId="30719" xr:uid="{03CEFF69-2CB4-40D4-8648-00516430DF61}"/>
    <cellStyle name="Normal 44 6 2 5" xfId="36203" xr:uid="{92C6F072-86B1-4B14-A393-C23F347AF15C}"/>
    <cellStyle name="Normal 44 6 3" xfId="12051" xr:uid="{A19E412B-3C40-4A88-B3D8-9224429403B1}"/>
    <cellStyle name="Normal 44 6 4" xfId="17287" xr:uid="{4AD36FC8-1DDA-4FFD-A318-2E2228D4AA6A}"/>
    <cellStyle name="Normal 44 6 5" xfId="19513" xr:uid="{31165454-28DB-4AA5-BE47-2C5A191DBBDE}"/>
    <cellStyle name="Normal 44 6 6" xfId="9812" xr:uid="{11436B3C-11A4-4706-95C9-C63529C52ADA}"/>
    <cellStyle name="Normal 44 6 6 2" xfId="21133" xr:uid="{E7465246-7DAF-45FF-9111-80757425C8E5}"/>
    <cellStyle name="Normal 44 6 6 2 2" xfId="26689" xr:uid="{11DE0BF1-47BB-4DE1-9449-2BDDDB5AE346}"/>
    <cellStyle name="Normal 44 6 6 2 3" xfId="32183" xr:uid="{91D48B2B-D4EB-475E-A30F-A6036F36A445}"/>
    <cellStyle name="Normal 44 6 6 2 4" xfId="37667" xr:uid="{632D92F5-86F4-402D-B8E9-0E2E2F3ED02F}"/>
    <cellStyle name="Normal 44 6 6 3" xfId="23960" xr:uid="{E00BE4DC-88C2-4DB4-81B9-23F003D7E699}"/>
    <cellStyle name="Normal 44 6 6 4" xfId="29454" xr:uid="{8FD776DA-08E7-48D4-8A2A-B0DD2A280754}"/>
    <cellStyle name="Normal 44 6 6 5" xfId="34938" xr:uid="{E86E9498-E7E4-4284-BA38-29AC50B381FF}"/>
    <cellStyle name="Normal 44 7" xfId="6702" xr:uid="{2EDFE116-B6BE-4FDD-86FB-198B0F72D884}"/>
    <cellStyle name="Normal 44 7 2" xfId="15112" xr:uid="{B088224D-3358-42C4-926F-DDF96DBE1523}"/>
    <cellStyle name="Normal 44 7 2 2" xfId="22399" xr:uid="{1B287ECA-C53A-4385-9574-CA04F605BF56}"/>
    <cellStyle name="Normal 44 7 2 2 2" xfId="27955" xr:uid="{406A7F42-1B06-4288-B8AE-5447BE9BE420}"/>
    <cellStyle name="Normal 44 7 2 2 3" xfId="33449" xr:uid="{A1BC0C08-14B1-4098-A989-00D488267916}"/>
    <cellStyle name="Normal 44 7 2 2 4" xfId="38933" xr:uid="{F984F884-71BC-4C76-97D9-C800A908172F}"/>
    <cellStyle name="Normal 44 7 2 3" xfId="25226" xr:uid="{E3970456-E667-4E85-B92E-C616873D622B}"/>
    <cellStyle name="Normal 44 7 2 4" xfId="30720" xr:uid="{365140CB-D98F-450C-8F67-2291A6F5D93C}"/>
    <cellStyle name="Normal 44 7 2 5" xfId="36204" xr:uid="{91E9DBC9-03C0-44DF-971C-75CC273347A7}"/>
    <cellStyle name="Normal 44 7 3" xfId="12052" xr:uid="{8050FB0F-776F-4DC9-866B-E613F185E8F4}"/>
    <cellStyle name="Normal 44 7 4" xfId="17288" xr:uid="{F8F9406E-15DA-4646-AB4D-4B4490F04D22}"/>
    <cellStyle name="Normal 44 7 5" xfId="19514" xr:uid="{F4DEE6E8-ADFA-4E5D-BE3A-B9067121E367}"/>
    <cellStyle name="Normal 44 7 6" xfId="9813" xr:uid="{1D931C54-9409-497E-884D-4AB1A200B3A5}"/>
    <cellStyle name="Normal 44 7 6 2" xfId="21134" xr:uid="{D6BAF9EC-FDBD-40D6-8EDC-EB9F1FBE87CB}"/>
    <cellStyle name="Normal 44 7 6 2 2" xfId="26690" xr:uid="{22189396-97F1-445E-BB35-181E923702CD}"/>
    <cellStyle name="Normal 44 7 6 2 3" xfId="32184" xr:uid="{80C348EF-E9D7-4FDE-ACB5-143E7B35FF8A}"/>
    <cellStyle name="Normal 44 7 6 2 4" xfId="37668" xr:uid="{73FC60DD-F5B3-41A0-AB75-40DE45E64FB3}"/>
    <cellStyle name="Normal 44 7 6 3" xfId="23961" xr:uid="{AC8697D8-6584-4CA4-9B6F-F10A976F04BD}"/>
    <cellStyle name="Normal 44 7 6 4" xfId="29455" xr:uid="{6111DC8B-A38C-4BA1-873D-1344F7140ABF}"/>
    <cellStyle name="Normal 44 7 6 5" xfId="34939" xr:uid="{ABB9CE63-DBAD-4165-B9C6-E671ABC9791A}"/>
    <cellStyle name="Normal 44 8" xfId="6703" xr:uid="{E2A22DB9-5E7F-46E0-B7F2-79BA44A24962}"/>
    <cellStyle name="Normal 44 8 2" xfId="15113" xr:uid="{E6CD2645-9D3A-4D51-92FC-1F8B6FEF98AB}"/>
    <cellStyle name="Normal 44 8 2 2" xfId="22400" xr:uid="{2AFAFF6E-7E35-4BDB-BD4E-D21D5742B2B2}"/>
    <cellStyle name="Normal 44 8 2 2 2" xfId="27956" xr:uid="{083DF44C-C67F-4CF2-B7B5-C711F8F5F339}"/>
    <cellStyle name="Normal 44 8 2 2 3" xfId="33450" xr:uid="{D0A8DF10-E53A-44B3-B257-7354C620CA52}"/>
    <cellStyle name="Normal 44 8 2 2 4" xfId="38934" xr:uid="{FB5887DA-C4BF-4629-8256-515EFD7C0511}"/>
    <cellStyle name="Normal 44 8 2 3" xfId="25227" xr:uid="{A82B95F0-38A7-4419-97F4-F65AD3E932CE}"/>
    <cellStyle name="Normal 44 8 2 4" xfId="30721" xr:uid="{71FEBDA3-6A88-47F3-9CB3-34C8B0632056}"/>
    <cellStyle name="Normal 44 8 2 5" xfId="36205" xr:uid="{E3684A8E-364F-4D00-A8CC-E6DC3C6F3740}"/>
    <cellStyle name="Normal 44 8 3" xfId="12053" xr:uid="{B8A32793-F968-4B1C-A5A0-54CAF0A3241B}"/>
    <cellStyle name="Normal 44 8 4" xfId="17289" xr:uid="{32C48277-E604-436C-A6C8-416BE2462577}"/>
    <cellStyle name="Normal 44 8 5" xfId="19515" xr:uid="{9FA31CC3-5A47-4015-90EE-E4F3C983D6AB}"/>
    <cellStyle name="Normal 44 8 6" xfId="9814" xr:uid="{5D37F57A-EB62-4B05-B5F5-1A80B5D2E4F9}"/>
    <cellStyle name="Normal 44 8 6 2" xfId="21135" xr:uid="{61CEB659-352A-42FF-A65D-BE4E13944DCF}"/>
    <cellStyle name="Normal 44 8 6 2 2" xfId="26691" xr:uid="{CA4B24AB-DB95-431A-A4E1-BFA4E5637F4F}"/>
    <cellStyle name="Normal 44 8 6 2 3" xfId="32185" xr:uid="{618ED0FC-6918-4C37-931B-649BCC1889C4}"/>
    <cellStyle name="Normal 44 8 6 2 4" xfId="37669" xr:uid="{CDCFCDB9-6FCB-4DB5-B233-28599257CD89}"/>
    <cellStyle name="Normal 44 8 6 3" xfId="23962" xr:uid="{1F383A0D-402A-47C1-A7C1-C2FA2BA21BA4}"/>
    <cellStyle name="Normal 44 8 6 4" xfId="29456" xr:uid="{00F4F0B4-072D-4DD2-B031-FE3DD32C4C26}"/>
    <cellStyle name="Normal 44 8 6 5" xfId="34940" xr:uid="{69704927-B429-476B-9552-DAEFDCCEF24B}"/>
    <cellStyle name="Normal 44 9" xfId="6704" xr:uid="{DC78B095-0279-4B7C-B9C1-7B03A4606F22}"/>
    <cellStyle name="Normal 44 9 2" xfId="15114" xr:uid="{4671C682-7C9D-4286-A37F-910747E1AC1D}"/>
    <cellStyle name="Normal 44 9 2 2" xfId="22401" xr:uid="{21F565CA-0640-413B-A960-179C125AAAF0}"/>
    <cellStyle name="Normal 44 9 2 2 2" xfId="27957" xr:uid="{6A018C0A-C517-459C-B45F-7FA0B8931185}"/>
    <cellStyle name="Normal 44 9 2 2 3" xfId="33451" xr:uid="{60A86AE1-181F-49AB-9A23-4EFA49B48A25}"/>
    <cellStyle name="Normal 44 9 2 2 4" xfId="38935" xr:uid="{88136B7B-71EA-4DB6-8549-742A3F861607}"/>
    <cellStyle name="Normal 44 9 2 3" xfId="25228" xr:uid="{2B05244C-8C53-4DEB-BD8D-1F1E51713392}"/>
    <cellStyle name="Normal 44 9 2 4" xfId="30722" xr:uid="{A8010CF4-9E0A-45CE-BD9D-F1D8DBB83272}"/>
    <cellStyle name="Normal 44 9 2 5" xfId="36206" xr:uid="{4CDFBBE0-056D-4DA4-BE56-E67C72118C17}"/>
    <cellStyle name="Normal 44 9 3" xfId="12054" xr:uid="{D462BB0F-9350-4376-A4E8-7A5FC3AB03E5}"/>
    <cellStyle name="Normal 44 9 4" xfId="17290" xr:uid="{F48F4DA4-2AB5-4FE5-8C61-1B203B830008}"/>
    <cellStyle name="Normal 44 9 5" xfId="19516" xr:uid="{974616A0-4D88-46E3-8051-AC6F2CCE7931}"/>
    <cellStyle name="Normal 44 9 6" xfId="9815" xr:uid="{3CD0633C-85E8-4423-822D-BA96EED569FD}"/>
    <cellStyle name="Normal 44 9 6 2" xfId="21136" xr:uid="{539652A3-9717-43DB-9E63-EF32CADC525B}"/>
    <cellStyle name="Normal 44 9 6 2 2" xfId="26692" xr:uid="{3CA17AB5-2AAC-4E70-8E1C-C7983CE3B732}"/>
    <cellStyle name="Normal 44 9 6 2 3" xfId="32186" xr:uid="{8528C2E0-42D7-4DE2-9DA1-01C063F1CF2A}"/>
    <cellStyle name="Normal 44 9 6 2 4" xfId="37670" xr:uid="{E826F157-F541-418C-8DED-281A6F38432F}"/>
    <cellStyle name="Normal 44 9 6 3" xfId="23963" xr:uid="{E94012A3-51B6-43A5-9290-80A9ED3DEA43}"/>
    <cellStyle name="Normal 44 9 6 4" xfId="29457" xr:uid="{AFA65F18-D10C-422B-9101-10DCA6D5D58B}"/>
    <cellStyle name="Normal 44 9 6 5" xfId="34941" xr:uid="{B318D268-3B85-41D1-B1AE-BC1E9A4B3F39}"/>
    <cellStyle name="Normal 440" xfId="39904" xr:uid="{7B739CAC-2556-4EE4-A241-F54F8D9CFFEB}"/>
    <cellStyle name="Normal 441" xfId="39905" xr:uid="{4DFED513-D66B-4196-9505-EB34EE68140C}"/>
    <cellStyle name="Normal 442" xfId="39906" xr:uid="{9FEC5A2A-0340-4187-A474-210D675CC616}"/>
    <cellStyle name="Normal 443" xfId="39907" xr:uid="{808C809D-D2CD-4FC7-A2A8-B77871336158}"/>
    <cellStyle name="Normal 444" xfId="39908" xr:uid="{A997E57B-7005-4BF5-936E-BEB733B617D2}"/>
    <cellStyle name="Normal 445" xfId="39909" xr:uid="{CE1C3D9C-2757-4E23-8248-DF396627CA21}"/>
    <cellStyle name="Normal 446" xfId="39910" xr:uid="{5E0CC0E6-C7EB-4299-877E-D9D3183CC8B6}"/>
    <cellStyle name="Normal 447" xfId="39911" xr:uid="{23F30E24-E117-4CFA-9BE1-561085A3B8A9}"/>
    <cellStyle name="Normal 448" xfId="39912" xr:uid="{5D47CE11-7816-40AB-87C2-B58B3E99F09D}"/>
    <cellStyle name="Normal 449" xfId="39913" xr:uid="{4A485639-75BE-4B49-9E75-E67CEE57A59B}"/>
    <cellStyle name="Normal 45" xfId="6705" xr:uid="{5EAC4B4F-9202-4C75-AC5F-DE0222DBC64C}"/>
    <cellStyle name="Normal 45 2" xfId="15115" xr:uid="{8BA64BA4-65C0-4B42-92E3-6CB9F07AE92D}"/>
    <cellStyle name="Normal 45 2 2" xfId="22402" xr:uid="{90585109-D0B7-4B76-8B3D-93A2E340CB3C}"/>
    <cellStyle name="Normal 45 2 2 2" xfId="27958" xr:uid="{89A4193D-3348-4AE2-937C-69B7BB955059}"/>
    <cellStyle name="Normal 45 2 2 3" xfId="33452" xr:uid="{E5EA88A4-4A56-4037-A9FB-2842911823A8}"/>
    <cellStyle name="Normal 45 2 2 4" xfId="38936" xr:uid="{0322E064-09BE-483D-89DC-3981C75E984B}"/>
    <cellStyle name="Normal 45 2 3" xfId="25229" xr:uid="{1F1E3BC4-735A-44D3-970A-4FA9FAE6CB1C}"/>
    <cellStyle name="Normal 45 2 4" xfId="30723" xr:uid="{F74AF58B-AD18-4389-BC12-38CEF051A7C8}"/>
    <cellStyle name="Normal 45 2 5" xfId="36207" xr:uid="{BD7E1A21-2CC8-4129-938E-11B9F08ACC8D}"/>
    <cellStyle name="Normal 45 3" xfId="12055" xr:uid="{CBEE0BDA-ED31-430C-88EA-B770D2BA69A1}"/>
    <cellStyle name="Normal 45 4" xfId="17291" xr:uid="{E5CD7BC0-1F88-4DE7-9C07-8428D1D5EA70}"/>
    <cellStyle name="Normal 45 5" xfId="19517" xr:uid="{7732B147-6E17-41BD-9094-E68D40D6731C}"/>
    <cellStyle name="Normal 45 6" xfId="9816" xr:uid="{42A74D6B-82D5-4287-9671-3E9A4529652F}"/>
    <cellStyle name="Normal 45 6 2" xfId="21137" xr:uid="{6458A766-1F01-451C-98D3-4169F8671FE7}"/>
    <cellStyle name="Normal 45 6 2 2" xfId="26693" xr:uid="{2A4721AB-F8AE-4F84-869A-5EFB951C589C}"/>
    <cellStyle name="Normal 45 6 2 3" xfId="32187" xr:uid="{235F94B5-FBD6-487C-A7CA-F950E356D1FF}"/>
    <cellStyle name="Normal 45 6 2 4" xfId="37671" xr:uid="{D177E209-B7A2-4FE4-B342-81ED2121B992}"/>
    <cellStyle name="Normal 45 6 3" xfId="23964" xr:uid="{CFA2962A-4287-48E6-A9AE-786AFBD22821}"/>
    <cellStyle name="Normal 45 6 4" xfId="29458" xr:uid="{8B1A5141-8EA5-4DCD-A079-3280F7CD6BF1}"/>
    <cellStyle name="Normal 45 6 5" xfId="34942" xr:uid="{AE0042B4-CC95-4520-A490-1C1DCA893383}"/>
    <cellStyle name="Normal 450" xfId="39914" xr:uid="{1282E98D-71DF-4CE4-BEDC-043A9D2A25BA}"/>
    <cellStyle name="Normal 451" xfId="39915" xr:uid="{7B5B3281-C00C-4DE4-A11C-1515933937B9}"/>
    <cellStyle name="Normal 452" xfId="39916" xr:uid="{D65DD91C-8AC9-4BED-A125-4B099DEA9196}"/>
    <cellStyle name="Normal 453" xfId="39917" xr:uid="{258D22C8-1F3F-4A41-9430-85B2BEC0E9D4}"/>
    <cellStyle name="Normal 454" xfId="39918" xr:uid="{D8A6EF21-9CE0-4E15-B73E-C469C4EA8C78}"/>
    <cellStyle name="Normal 455" xfId="39919" xr:uid="{B8E9C547-D949-4080-92CE-A9005B8960D8}"/>
    <cellStyle name="Normal 456" xfId="39920" xr:uid="{77A0DBF7-2386-4AF5-A9BD-2ECEC4488F46}"/>
    <cellStyle name="Normal 457" xfId="39921" xr:uid="{102949B2-B6AD-4ACE-A1CD-0405E3AC99D4}"/>
    <cellStyle name="Normal 458" xfId="39922" xr:uid="{A49FCFB3-9C41-4940-A20F-A0B8AC2C296B}"/>
    <cellStyle name="Normal 459" xfId="39923" xr:uid="{0926FF5C-E452-4D9F-978D-0CCBB7F2C134}"/>
    <cellStyle name="Normal 46" xfId="6706" xr:uid="{635AD59A-7FA1-4944-8192-9B1F5528D0E5}"/>
    <cellStyle name="Normal 46 2" xfId="19518" xr:uid="{99E5AB74-7CCE-42BB-955B-7D769C382EC7}"/>
    <cellStyle name="Normal 46 3" xfId="9817" xr:uid="{EE34F209-6C8B-4408-BC18-BD5B0A9B267B}"/>
    <cellStyle name="Normal 46 3 2" xfId="21138" xr:uid="{31F7F487-0A3F-4521-B82C-288DF791876F}"/>
    <cellStyle name="Normal 46 3 2 2" xfId="26694" xr:uid="{9170922D-D84F-43F8-9565-B70CCCC12803}"/>
    <cellStyle name="Normal 46 3 2 3" xfId="32188" xr:uid="{FD93FF06-9DB6-49DA-9402-FC058E792F8D}"/>
    <cellStyle name="Normal 46 3 2 4" xfId="37672" xr:uid="{9626A07F-0DFF-41D8-8850-E4C7E0386C82}"/>
    <cellStyle name="Normal 46 3 3" xfId="23965" xr:uid="{CF805ED8-7FFF-445C-A2C0-9C007045EF57}"/>
    <cellStyle name="Normal 46 3 4" xfId="29459" xr:uid="{8F498F9D-1ACC-4EB8-ABCF-48876BCFDBFD}"/>
    <cellStyle name="Normal 46 3 5" xfId="34943" xr:uid="{15490835-07F5-40F7-A8B2-CD6782EA58B3}"/>
    <cellStyle name="Normal 460" xfId="39924" xr:uid="{C2B9C9B8-0DBC-461C-9F2F-D73C691F3C7C}"/>
    <cellStyle name="Normal 461" xfId="39925" xr:uid="{C7A70DB7-292F-42A3-92EA-07E4F3D8EDE2}"/>
    <cellStyle name="Normal 462" xfId="39926" xr:uid="{F7355933-E6D6-44B6-B21E-9DB867AC4D6D}"/>
    <cellStyle name="Normal 463" xfId="39927" xr:uid="{4DE5D616-F89F-478A-9474-5A502F4CC10A}"/>
    <cellStyle name="Normal 464" xfId="39928" xr:uid="{FB63035E-353B-47BB-9731-D2BFF67EDC9D}"/>
    <cellStyle name="Normal 465" xfId="39929" xr:uid="{714655B2-F3DA-4536-8CDF-A28194073FCF}"/>
    <cellStyle name="Normal 466" xfId="39930" xr:uid="{159DB400-8C48-4950-B960-3D98C9359A27}"/>
    <cellStyle name="Normal 467" xfId="39931" xr:uid="{3420E9FA-5BA3-4485-857B-70734F8AC877}"/>
    <cellStyle name="Normal 468" xfId="39932" xr:uid="{630DAF30-FF22-4874-A326-280D5080FAFA}"/>
    <cellStyle name="Normal 469" xfId="39933" xr:uid="{04BF9826-6178-4DD5-B358-D1CD55066EF6}"/>
    <cellStyle name="Normal 47" xfId="6707" xr:uid="{528970DA-9B96-459C-85A4-11A2CBE9E5CE}"/>
    <cellStyle name="Normal 47 2" xfId="15116" xr:uid="{A04C4333-53CC-4AD7-8084-5E8A25B30CC1}"/>
    <cellStyle name="Normal 47 2 2" xfId="22403" xr:uid="{F8907C64-C3D5-45AF-8D74-0B55C122EC77}"/>
    <cellStyle name="Normal 47 2 2 2" xfId="27959" xr:uid="{4A0ECD83-8DF7-4C43-9A7B-4A4467B2C355}"/>
    <cellStyle name="Normal 47 2 2 3" xfId="33453" xr:uid="{F55B8A17-7142-4CB7-88DA-18918A988EC2}"/>
    <cellStyle name="Normal 47 2 2 4" xfId="38937" xr:uid="{B88E4B7E-BCC4-4340-9AEA-72EED51CC347}"/>
    <cellStyle name="Normal 47 2 3" xfId="25230" xr:uid="{81911E42-BB28-4740-8D39-61584C8FC890}"/>
    <cellStyle name="Normal 47 2 4" xfId="30724" xr:uid="{EA0DE673-D042-4A13-8CF1-F808610B31FE}"/>
    <cellStyle name="Normal 47 2 5" xfId="36208" xr:uid="{BF8A5869-AC97-40BB-AEDF-54192F4E6BB5}"/>
    <cellStyle name="Normal 47 3" xfId="12056" xr:uid="{5A192C3D-7498-4E92-BBE3-A1F0C0E59CBC}"/>
    <cellStyle name="Normal 47 4" xfId="17292" xr:uid="{67F16DD0-5960-4320-AE10-9BA302C1D4B4}"/>
    <cellStyle name="Normal 47 5" xfId="19519" xr:uid="{E52DE857-79EA-4BC3-B1E9-F298197B3301}"/>
    <cellStyle name="Normal 47 6" xfId="9818" xr:uid="{34F004EC-FF69-474C-85A0-8F1AB03A5F19}"/>
    <cellStyle name="Normal 47 6 2" xfId="21139" xr:uid="{5485EF69-7096-4E84-92B9-B936A4B357D5}"/>
    <cellStyle name="Normal 47 6 2 2" xfId="26695" xr:uid="{81075A9F-FB78-4E3F-B9D0-3FFFA1692C9B}"/>
    <cellStyle name="Normal 47 6 2 3" xfId="32189" xr:uid="{7065461C-25AD-47D5-8952-009AB383F4B3}"/>
    <cellStyle name="Normal 47 6 2 4" xfId="37673" xr:uid="{CDA793EB-6D0E-4048-AD5B-DD2596753E5E}"/>
    <cellStyle name="Normal 47 6 3" xfId="23966" xr:uid="{4EED4827-B0A0-4100-A31E-45B9B823862E}"/>
    <cellStyle name="Normal 47 6 4" xfId="29460" xr:uid="{A283BC09-A61F-4687-A5D5-B9705557146D}"/>
    <cellStyle name="Normal 47 6 5" xfId="34944" xr:uid="{0BC06C80-231A-4BFB-9353-BA80E78A58B9}"/>
    <cellStyle name="Normal 470" xfId="39934" xr:uid="{012B2984-6AD7-48C0-B102-20059D38B0A1}"/>
    <cellStyle name="Normal 471" xfId="39935" xr:uid="{A93D906D-2649-401C-BBEF-0DC0C15FDF38}"/>
    <cellStyle name="Normal 472" xfId="39936" xr:uid="{8F40C7BF-90D0-4B7F-99D6-4BC6497D3178}"/>
    <cellStyle name="Normal 473" xfId="39937" xr:uid="{05006A2A-359C-4307-8BAE-CC8BCDDEDF5C}"/>
    <cellStyle name="Normal 474" xfId="39938" xr:uid="{52506199-EBEA-46FC-9246-16C680C3FE9B}"/>
    <cellStyle name="Normal 475" xfId="39939" xr:uid="{15EA81DC-BB64-4BB4-9AF5-7DD188E3504A}"/>
    <cellStyle name="Normal 476" xfId="39940" xr:uid="{E7C52DA0-A85E-4C99-9728-0ED99BFFF320}"/>
    <cellStyle name="Normal 477" xfId="39941" xr:uid="{C231215C-B7A9-4BA0-B0BE-4C54FFA7AC72}"/>
    <cellStyle name="Normal 478" xfId="39942" xr:uid="{FEFF41D0-33DB-49A2-8B72-7159FB98ABE0}"/>
    <cellStyle name="Normal 479" xfId="39943" xr:uid="{4BC6F4B0-37E1-4FEC-859D-F95C598DDF15}"/>
    <cellStyle name="Normal 48" xfId="6708" xr:uid="{1C7D74E3-B124-4A6E-84DB-784DA0CC9212}"/>
    <cellStyle name="Normal 48 2" xfId="15117" xr:uid="{A5924001-E012-4314-960E-71356CDDFCDB}"/>
    <cellStyle name="Normal 48 2 2" xfId="22404" xr:uid="{003F75DA-F77B-4CC8-973F-F2E0A66DA454}"/>
    <cellStyle name="Normal 48 2 2 2" xfId="27960" xr:uid="{FFCF97C2-F679-4814-8F84-1B1A2C53F0A7}"/>
    <cellStyle name="Normal 48 2 2 3" xfId="33454" xr:uid="{A68DC185-9CFE-499B-A847-32E8AF794A01}"/>
    <cellStyle name="Normal 48 2 2 4" xfId="38938" xr:uid="{9F707C7D-3707-4FFA-B963-0C4911A05B01}"/>
    <cellStyle name="Normal 48 2 3" xfId="25231" xr:uid="{37F35B7D-F305-4F34-8ECB-7BDC6830FCA4}"/>
    <cellStyle name="Normal 48 2 4" xfId="30725" xr:uid="{96689104-EA5B-4F6D-89F8-2A1AF9113AD2}"/>
    <cellStyle name="Normal 48 2 5" xfId="36209" xr:uid="{0233BF9B-11C0-402E-93DD-EBFA74798CE4}"/>
    <cellStyle name="Normal 48 3" xfId="12057" xr:uid="{A5DE7ADF-754E-449A-8EF7-25B3525AF8E6}"/>
    <cellStyle name="Normal 48 4" xfId="17293" xr:uid="{2C58DEEB-7C67-4599-850C-D4AD3D00F197}"/>
    <cellStyle name="Normal 48 5" xfId="19520" xr:uid="{7717AB52-8E28-45F1-A7B4-8FDC49CA7C51}"/>
    <cellStyle name="Normal 48 6" xfId="9819" xr:uid="{B55E7BDA-04D7-4F6F-90DF-980980F20D0D}"/>
    <cellStyle name="Normal 48 6 2" xfId="21140" xr:uid="{4ABF7A32-F84D-4EA2-8EC4-35228ACD4903}"/>
    <cellStyle name="Normal 48 6 2 2" xfId="26696" xr:uid="{B4CF94EB-3925-427B-97F0-C1C39352AD8F}"/>
    <cellStyle name="Normal 48 6 2 3" xfId="32190" xr:uid="{C41B3F3C-9C60-4271-AF29-349D7DE7351E}"/>
    <cellStyle name="Normal 48 6 2 4" xfId="37674" xr:uid="{9A2EC80E-74D1-4E8B-9301-A9B5F8E9F470}"/>
    <cellStyle name="Normal 48 6 3" xfId="23967" xr:uid="{002EE3D5-C12C-470B-870F-565BE5050D48}"/>
    <cellStyle name="Normal 48 6 4" xfId="29461" xr:uid="{6B0EA214-D4FD-4571-87C5-7A6C520EA830}"/>
    <cellStyle name="Normal 48 6 5" xfId="34945" xr:uid="{CDD69730-53D0-4D63-8C57-1D5774BB5279}"/>
    <cellStyle name="Normal 480" xfId="39944" xr:uid="{D95FA19A-4754-436C-9B85-C08D82D4E9A6}"/>
    <cellStyle name="Normal 481" xfId="39945" xr:uid="{961CA82B-A34A-4BD7-BE24-4D0CC295ED54}"/>
    <cellStyle name="Normal 482" xfId="39946" xr:uid="{5D1D7873-340D-46D4-AB2C-F634DE6D755E}"/>
    <cellStyle name="Normal 483" xfId="39947" xr:uid="{A80AB385-0516-4AFC-8DF2-EC337E8B62B4}"/>
    <cellStyle name="Normal 484" xfId="39948" xr:uid="{B0A9E482-597B-4EAB-ACB6-448C6CE9DD1C}"/>
    <cellStyle name="Normal 485" xfId="39949" xr:uid="{BA5A0E95-9202-4FA8-A88E-310105E76C6F}"/>
    <cellStyle name="Normal 486" xfId="39950" xr:uid="{1C083CEF-CCD1-49F7-8C73-67E410E2F27B}"/>
    <cellStyle name="Normal 487" xfId="39951" xr:uid="{1A12BD3B-6BCE-4DFA-BC87-5AB2AF51E536}"/>
    <cellStyle name="Normal 488" xfId="39952" xr:uid="{A90FF93C-EE98-4BD0-ADB9-6B9BC6AA3797}"/>
    <cellStyle name="Normal 489" xfId="39953" xr:uid="{37AB5E22-77D0-47A7-99B3-14F37A134248}"/>
    <cellStyle name="Normal 49" xfId="6709" xr:uid="{FD8F49CB-9B67-4690-BF30-E692A02BFEC3}"/>
    <cellStyle name="Normal 49 2" xfId="15118" xr:uid="{C47B6615-4992-4CD4-BDB1-90A04D96C38B}"/>
    <cellStyle name="Normal 49 2 2" xfId="22405" xr:uid="{DFD656C0-23BC-499E-A08E-6B0965A5AD80}"/>
    <cellStyle name="Normal 49 2 2 2" xfId="27961" xr:uid="{4EE0EBA9-6D88-4F56-A7B6-C5163BEBF3EA}"/>
    <cellStyle name="Normal 49 2 2 3" xfId="33455" xr:uid="{4921F0D3-405D-45FA-AE50-A79FEAF69FD1}"/>
    <cellStyle name="Normal 49 2 2 4" xfId="38939" xr:uid="{4C302A04-41D0-4D7E-9BD7-A6C2D03211B7}"/>
    <cellStyle name="Normal 49 2 3" xfId="25232" xr:uid="{526AD863-3ED6-43EB-B87B-AC4B68A5645D}"/>
    <cellStyle name="Normal 49 2 4" xfId="30726" xr:uid="{EF3E898C-8384-4475-A7FF-2F12944FF20D}"/>
    <cellStyle name="Normal 49 2 5" xfId="36210" xr:uid="{D3457D4F-206B-453E-826F-14D32C21248B}"/>
    <cellStyle name="Normal 49 3" xfId="12058" xr:uid="{604A949A-5F3A-48C1-8E5E-EB2326B756E0}"/>
    <cellStyle name="Normal 49 4" xfId="17294" xr:uid="{CA5F3529-EF96-41F5-AD49-6F5C18A0F3FE}"/>
    <cellStyle name="Normal 49 5" xfId="19521" xr:uid="{76FDF7D6-0D23-46C5-8797-CF954918F398}"/>
    <cellStyle name="Normal 49 6" xfId="9820" xr:uid="{35556216-9F6B-4032-9B0A-37196640057C}"/>
    <cellStyle name="Normal 49 6 2" xfId="21141" xr:uid="{A87E1097-3B50-4131-8510-2B84A69EB7BB}"/>
    <cellStyle name="Normal 49 6 2 2" xfId="26697" xr:uid="{CEBA8F2D-6E58-4E01-A959-689ADAF6A9E8}"/>
    <cellStyle name="Normal 49 6 2 3" xfId="32191" xr:uid="{157B7E50-34C0-4F98-9A1C-246CFCF50574}"/>
    <cellStyle name="Normal 49 6 2 4" xfId="37675" xr:uid="{D96CCCDF-391F-4321-9AEA-66EBF29EF664}"/>
    <cellStyle name="Normal 49 6 3" xfId="23968" xr:uid="{3B415DA6-F392-4C7B-9AAE-330BABD993D9}"/>
    <cellStyle name="Normal 49 6 4" xfId="29462" xr:uid="{02CDBE82-0F41-4D6A-A4BB-DF5904ED87B8}"/>
    <cellStyle name="Normal 49 6 5" xfId="34946" xr:uid="{D33E4025-35E0-4704-931D-0F4EA8D55BFB}"/>
    <cellStyle name="Normal 490" xfId="39954" xr:uid="{83E8FF73-591F-484F-AEA0-8DC50734425A}"/>
    <cellStyle name="Normal 491" xfId="39955" xr:uid="{65785923-6A70-4F48-9B82-0340481AC22A}"/>
    <cellStyle name="Normal 492" xfId="39956" xr:uid="{48E3D788-C36B-4CD2-8CAA-B6CC1326407D}"/>
    <cellStyle name="Normal 493" xfId="39957" xr:uid="{3195B10D-AFAC-4C6E-9299-F2DEE3B34C10}"/>
    <cellStyle name="Normal 494" xfId="39958" xr:uid="{CF731F33-6B0A-4D9D-9AF4-C22B2E901360}"/>
    <cellStyle name="Normal 495" xfId="39959" xr:uid="{DCB5AAB6-3A2D-4328-9DCC-3A7C83919696}"/>
    <cellStyle name="Normal 496" xfId="39960" xr:uid="{63DC024F-2F79-4E29-BACB-B5162CD12A45}"/>
    <cellStyle name="Normal 497" xfId="39961" xr:uid="{534D1E3E-D9AA-4566-8AF1-5FB7FB9D05CE}"/>
    <cellStyle name="Normal 498" xfId="39962" xr:uid="{12F3BB75-35CD-4261-BD30-525C8CC58B74}"/>
    <cellStyle name="Normal 499" xfId="39963" xr:uid="{876750BB-FE50-433E-834B-14B6A85F5858}"/>
    <cellStyle name="Normal 5" xfId="125" xr:uid="{5354D0E4-1EDB-42EB-BFBC-5E87E0D4823D}"/>
    <cellStyle name="Normal 5 10" xfId="6711" xr:uid="{2E97B33D-DD1F-4873-8DBF-69D477425941}"/>
    <cellStyle name="Normal 5 10 2" xfId="15120" xr:uid="{26D855E5-A94D-4D8E-AC59-20DF7D2A942F}"/>
    <cellStyle name="Normal 5 10 2 2" xfId="22407" xr:uid="{138C8FCE-4651-42A9-BFBB-20559EB0B34E}"/>
    <cellStyle name="Normal 5 10 2 2 2" xfId="27963" xr:uid="{B6A8E357-83A1-468A-B09D-E4514DB72B11}"/>
    <cellStyle name="Normal 5 10 2 2 3" xfId="33457" xr:uid="{2197C41F-1348-4CC8-8305-9370A95A4DA3}"/>
    <cellStyle name="Normal 5 10 2 2 4" xfId="38941" xr:uid="{369C4C8D-D89A-45B8-8DD9-7019200622AF}"/>
    <cellStyle name="Normal 5 10 2 3" xfId="25234" xr:uid="{425FFA73-3DA3-41A9-AC3A-209CE2E2C3B7}"/>
    <cellStyle name="Normal 5 10 2 4" xfId="30728" xr:uid="{0D9EA690-7E42-416F-9EB6-B2ED761D0552}"/>
    <cellStyle name="Normal 5 10 2 5" xfId="36212" xr:uid="{AEECE084-9F63-4800-ABA5-1BBCACABCA2D}"/>
    <cellStyle name="Normal 5 10 3" xfId="12060" xr:uid="{6F42161D-07D4-4980-AEFE-5172840BDB84}"/>
    <cellStyle name="Normal 5 10 4" xfId="17296" xr:uid="{69D71C21-492F-4973-8085-83FBE32B17FD}"/>
    <cellStyle name="Normal 5 10 5" xfId="19523" xr:uid="{6D1C1AE1-7445-4D26-B8D0-381296F19204}"/>
    <cellStyle name="Normal 5 10 6" xfId="9821" xr:uid="{75EDFCCF-6BBE-4323-AC6E-BE12A77B7990}"/>
    <cellStyle name="Normal 5 10 6 2" xfId="21142" xr:uid="{A3260D30-299B-4F98-82C2-70F856A8DCC7}"/>
    <cellStyle name="Normal 5 10 6 2 2" xfId="26698" xr:uid="{0531CD19-A292-40EC-89EB-65BE1529641B}"/>
    <cellStyle name="Normal 5 10 6 2 3" xfId="32192" xr:uid="{3DC92CD9-32BB-4567-A35B-E8ED41B46C87}"/>
    <cellStyle name="Normal 5 10 6 2 4" xfId="37676" xr:uid="{6FA4845F-C7CB-4DBB-847F-625ADDE4BEC6}"/>
    <cellStyle name="Normal 5 10 6 3" xfId="23969" xr:uid="{0A14BF45-0ACE-4CD7-B133-C93B4680575A}"/>
    <cellStyle name="Normal 5 10 6 4" xfId="29463" xr:uid="{ABE16B20-19D0-4E1C-81D5-6E79368A8AB6}"/>
    <cellStyle name="Normal 5 10 6 5" xfId="34947" xr:uid="{3C047F9D-7AB2-4D63-AE7D-916A46E04575}"/>
    <cellStyle name="Normal 5 11" xfId="6712" xr:uid="{7B890E9A-BAF0-4CAC-9A36-CCB61C2AA79A}"/>
    <cellStyle name="Normal 5 11 2" xfId="15121" xr:uid="{ED4306CD-5501-4B2C-B69C-46A5A3DC780D}"/>
    <cellStyle name="Normal 5 11 2 2" xfId="22408" xr:uid="{1F337ACC-7B89-4169-AE74-9A2A04DD98DC}"/>
    <cellStyle name="Normal 5 11 2 2 2" xfId="27964" xr:uid="{2F813F5F-B363-46E6-83BF-1355AC0C3EF2}"/>
    <cellStyle name="Normal 5 11 2 2 3" xfId="33458" xr:uid="{2E355540-E9A5-46DA-BC77-3C9140BCEFAA}"/>
    <cellStyle name="Normal 5 11 2 2 4" xfId="38942" xr:uid="{3B6E4AA3-4F31-4F6F-975E-9E617B5741F4}"/>
    <cellStyle name="Normal 5 11 2 3" xfId="25235" xr:uid="{56F4738F-FE4E-4B5C-883A-85BEBFBC724A}"/>
    <cellStyle name="Normal 5 11 2 4" xfId="30729" xr:uid="{13D8F9EC-9588-4013-ADD7-F3210B53A080}"/>
    <cellStyle name="Normal 5 11 2 5" xfId="36213" xr:uid="{E6A5584D-F335-4A88-ABF2-7F400B06AD37}"/>
    <cellStyle name="Normal 5 11 3" xfId="12061" xr:uid="{0BA554EA-6A21-40B1-9E11-5DE9AFAFA85B}"/>
    <cellStyle name="Normal 5 11 4" xfId="17297" xr:uid="{3B2F0902-2476-4DCC-AA9D-0F4B385EB2F8}"/>
    <cellStyle name="Normal 5 11 5" xfId="19524" xr:uid="{66942DC2-F89F-4E82-92A4-08111BB68EE9}"/>
    <cellStyle name="Normal 5 11 6" xfId="9822" xr:uid="{63401217-655A-43D4-B978-A2150567FCDC}"/>
    <cellStyle name="Normal 5 11 6 2" xfId="21143" xr:uid="{23367C16-91E9-4108-B42F-C52A2574FEFF}"/>
    <cellStyle name="Normal 5 11 6 2 2" xfId="26699" xr:uid="{4120877F-26C2-47CA-B11F-2076E622835E}"/>
    <cellStyle name="Normal 5 11 6 2 3" xfId="32193" xr:uid="{EEE74AE6-1BF7-413F-8E14-A80423B8ED9A}"/>
    <cellStyle name="Normal 5 11 6 2 4" xfId="37677" xr:uid="{6A578FB0-B20F-4C62-8FAE-38C1C25A32AF}"/>
    <cellStyle name="Normal 5 11 6 3" xfId="23970" xr:uid="{C95184BA-D616-4B63-9258-C5C8AEC9C96F}"/>
    <cellStyle name="Normal 5 11 6 4" xfId="29464" xr:uid="{3725A56C-F06A-422A-B9FB-D02FFFB3718A}"/>
    <cellStyle name="Normal 5 11 6 5" xfId="34948" xr:uid="{C134B651-2A07-49A3-8CE5-19397DF8048C}"/>
    <cellStyle name="Normal 5 12" xfId="6713" xr:uid="{1C75B11B-12A2-407C-9D5F-C4FC15F479A8}"/>
    <cellStyle name="Normal 5 12 2" xfId="15122" xr:uid="{F7AFE7CB-151D-4A85-849D-AFAA044BDCFD}"/>
    <cellStyle name="Normal 5 12 2 2" xfId="22409" xr:uid="{756A3789-9032-4D69-B7F7-DD3C6387D76C}"/>
    <cellStyle name="Normal 5 12 2 2 2" xfId="27965" xr:uid="{F9FFE333-7653-4650-956C-94D4BC1039EF}"/>
    <cellStyle name="Normal 5 12 2 2 3" xfId="33459" xr:uid="{05B5BE3B-D018-4979-A0A3-F762C7C1A147}"/>
    <cellStyle name="Normal 5 12 2 2 4" xfId="38943" xr:uid="{3E61625C-B772-4AFB-BB9F-CC8E77AE5564}"/>
    <cellStyle name="Normal 5 12 2 3" xfId="25236" xr:uid="{F99E9C45-1A52-4C54-B7F5-E0C33361481B}"/>
    <cellStyle name="Normal 5 12 2 4" xfId="30730" xr:uid="{78C23378-5AA8-4395-8077-1CA3299F9005}"/>
    <cellStyle name="Normal 5 12 2 5" xfId="36214" xr:uid="{0EFC12AA-4465-48C9-9462-B4C86A045784}"/>
    <cellStyle name="Normal 5 12 3" xfId="12062" xr:uid="{8E40F751-4018-478E-AEC5-6F919E75928F}"/>
    <cellStyle name="Normal 5 12 4" xfId="17298" xr:uid="{C4BB1625-4F56-4FDD-BA76-D166FF9FC55F}"/>
    <cellStyle name="Normal 5 12 5" xfId="19525" xr:uid="{C2D426F2-CCDD-4309-98F9-C43BDFF0BF97}"/>
    <cellStyle name="Normal 5 12 6" xfId="9823" xr:uid="{B4692BBA-11D3-4BBE-8F61-D7BCCD7333E5}"/>
    <cellStyle name="Normal 5 12 6 2" xfId="21144" xr:uid="{BD624679-9D81-4B31-8321-B7E45E11CA29}"/>
    <cellStyle name="Normal 5 12 6 2 2" xfId="26700" xr:uid="{1308E68B-288F-4792-8EE9-497DA5750914}"/>
    <cellStyle name="Normal 5 12 6 2 3" xfId="32194" xr:uid="{45B79A51-40B0-43BA-9E8A-A7BF77A901B7}"/>
    <cellStyle name="Normal 5 12 6 2 4" xfId="37678" xr:uid="{7BCB5D4D-3650-49F5-B7DD-4F4D48B70D73}"/>
    <cellStyle name="Normal 5 12 6 3" xfId="23971" xr:uid="{525B2F24-09B5-40DC-B2C7-B82541DB1F4B}"/>
    <cellStyle name="Normal 5 12 6 4" xfId="29465" xr:uid="{48AC265E-6B40-4BD2-92FB-52EF6845C28D}"/>
    <cellStyle name="Normal 5 12 6 5" xfId="34949" xr:uid="{927C091B-1344-4507-A47F-F6FC2EAFCB13}"/>
    <cellStyle name="Normal 5 13" xfId="6714" xr:uid="{8526DA3A-64A5-4D65-9272-1F29B5A1CABA}"/>
    <cellStyle name="Normal 5 13 2" xfId="15123" xr:uid="{041C82B9-7545-4246-8A04-95CB6C2C1498}"/>
    <cellStyle name="Normal 5 13 2 2" xfId="22410" xr:uid="{83703779-C7C1-43F9-BC85-9640C533035A}"/>
    <cellStyle name="Normal 5 13 2 2 2" xfId="27966" xr:uid="{2A96C342-2F73-4FCC-8C7E-181EBC683156}"/>
    <cellStyle name="Normal 5 13 2 2 3" xfId="33460" xr:uid="{14FE5E2F-C442-4DD5-84CE-C10DCD3F2C83}"/>
    <cellStyle name="Normal 5 13 2 2 4" xfId="38944" xr:uid="{478FEEA0-49E1-4D1D-87A4-859B85C198AE}"/>
    <cellStyle name="Normal 5 13 2 3" xfId="25237" xr:uid="{2F4C952E-029F-4915-B93B-63B532D665BC}"/>
    <cellStyle name="Normal 5 13 2 4" xfId="30731" xr:uid="{B083B6C6-A262-47C0-8D5C-E0677C475A31}"/>
    <cellStyle name="Normal 5 13 2 5" xfId="36215" xr:uid="{412D0FBA-936C-4DCF-B770-DA148ED3B0F9}"/>
    <cellStyle name="Normal 5 13 3" xfId="12063" xr:uid="{D0961743-ED7B-4691-AE80-97C0F2ED2B32}"/>
    <cellStyle name="Normal 5 13 4" xfId="17299" xr:uid="{7C175179-F60A-49A8-B636-FFDCDF5E81BC}"/>
    <cellStyle name="Normal 5 13 5" xfId="19526" xr:uid="{57688EC0-CC18-4BBC-8B86-A8A061C6DAC5}"/>
    <cellStyle name="Normal 5 13 6" xfId="9824" xr:uid="{0F022500-C158-44E6-9190-9CE6B9D9F996}"/>
    <cellStyle name="Normal 5 13 6 2" xfId="21145" xr:uid="{49D5DF70-36B8-467D-9C10-28D322FB6BD3}"/>
    <cellStyle name="Normal 5 13 6 2 2" xfId="26701" xr:uid="{5BFCCF48-53CB-490F-8609-4213ED7EB644}"/>
    <cellStyle name="Normal 5 13 6 2 3" xfId="32195" xr:uid="{7B80B14A-ACA4-4BB3-BBCF-4F1480EAE85F}"/>
    <cellStyle name="Normal 5 13 6 2 4" xfId="37679" xr:uid="{90EBA071-5B55-4D76-8210-E05A8B9CCDF3}"/>
    <cellStyle name="Normal 5 13 6 3" xfId="23972" xr:uid="{AD3605AF-0F34-4370-981B-AF1BE62A7B2F}"/>
    <cellStyle name="Normal 5 13 6 4" xfId="29466" xr:uid="{513DFB24-4D69-42BE-ABAA-3FA50B11EEE1}"/>
    <cellStyle name="Normal 5 13 6 5" xfId="34950" xr:uid="{2507203B-D48B-463F-B0AC-B9A8AE0D0948}"/>
    <cellStyle name="Normal 5 14" xfId="6715" xr:uid="{57F8F95F-7A59-4EE1-B287-0C47A2AFEE76}"/>
    <cellStyle name="Normal 5 14 2" xfId="15124" xr:uid="{A11CE700-8083-4AD8-AF35-0C9F5AF09367}"/>
    <cellStyle name="Normal 5 14 2 2" xfId="22411" xr:uid="{E349580C-D66D-4C38-A828-807DEF8F6A36}"/>
    <cellStyle name="Normal 5 14 2 2 2" xfId="27967" xr:uid="{3520BE9A-0D25-4EAB-94A9-557D1AC62F3E}"/>
    <cellStyle name="Normal 5 14 2 2 3" xfId="33461" xr:uid="{CA437CC3-15D1-4DFB-B1D0-9A13F510634B}"/>
    <cellStyle name="Normal 5 14 2 2 4" xfId="38945" xr:uid="{EA427F43-5D68-4537-AC4D-E5EF537DC11F}"/>
    <cellStyle name="Normal 5 14 2 3" xfId="25238" xr:uid="{B8E01193-2825-4BD7-8632-5135B3F75F65}"/>
    <cellStyle name="Normal 5 14 2 4" xfId="30732" xr:uid="{6E5B544B-2752-46CF-9C14-1DB65118DA7D}"/>
    <cellStyle name="Normal 5 14 2 5" xfId="36216" xr:uid="{C32963D9-161B-4D40-9AB0-25C86E92E847}"/>
    <cellStyle name="Normal 5 14 3" xfId="12064" xr:uid="{BB54AEF2-1FC5-4A01-B7C0-06DBEFDCF9A9}"/>
    <cellStyle name="Normal 5 14 4" xfId="17300" xr:uid="{2059C059-2DB7-4086-A68A-413BCD1DB504}"/>
    <cellStyle name="Normal 5 14 5" xfId="19527" xr:uid="{CFFD3725-50A1-4D3B-8673-7B60FA6085F6}"/>
    <cellStyle name="Normal 5 14 6" xfId="9825" xr:uid="{185D94CA-297A-4F0F-A839-AB3DC7E6256E}"/>
    <cellStyle name="Normal 5 14 6 2" xfId="21146" xr:uid="{B1C5300A-1F09-4525-9F4E-758250D03943}"/>
    <cellStyle name="Normal 5 14 6 2 2" xfId="26702" xr:uid="{78B37D47-72DB-49BC-A06C-67E713ED47ED}"/>
    <cellStyle name="Normal 5 14 6 2 3" xfId="32196" xr:uid="{20B72EAB-15FF-41F6-AFFD-8B82CBD7D49A}"/>
    <cellStyle name="Normal 5 14 6 2 4" xfId="37680" xr:uid="{C32F1675-42D1-43EB-A7BC-FD4B9B1B7FB4}"/>
    <cellStyle name="Normal 5 14 6 3" xfId="23973" xr:uid="{4EC07772-1A72-44C4-8F9E-6A642D46C027}"/>
    <cellStyle name="Normal 5 14 6 4" xfId="29467" xr:uid="{AC71BFA4-08DA-4703-97BA-FB0B22CBAA8A}"/>
    <cellStyle name="Normal 5 14 6 5" xfId="34951" xr:uid="{135F2570-F194-43F9-80E5-EA36A28480E8}"/>
    <cellStyle name="Normal 5 15" xfId="6716" xr:uid="{3A4EE0C5-49FF-4934-9027-60F3233CBE9F}"/>
    <cellStyle name="Normal 5 15 2" xfId="15125" xr:uid="{9F907D2B-3AED-47E9-BAD9-ABCC60698629}"/>
    <cellStyle name="Normal 5 15 2 2" xfId="22412" xr:uid="{F02A8454-BCF9-4D31-AEB6-22E0EA70229C}"/>
    <cellStyle name="Normal 5 15 2 2 2" xfId="27968" xr:uid="{AB1B2D55-00F2-4EAB-B361-9EE0E1F17F0D}"/>
    <cellStyle name="Normal 5 15 2 2 3" xfId="33462" xr:uid="{220887F7-2886-4E65-A4F0-C781EF75EC97}"/>
    <cellStyle name="Normal 5 15 2 2 4" xfId="38946" xr:uid="{D58D0D4D-DE53-4850-8254-8473080F501D}"/>
    <cellStyle name="Normal 5 15 2 3" xfId="25239" xr:uid="{290F811C-E92A-4E5F-A3EC-6B902C8D35BC}"/>
    <cellStyle name="Normal 5 15 2 4" xfId="30733" xr:uid="{88A2869E-1752-4229-9135-40B2BCA35AA7}"/>
    <cellStyle name="Normal 5 15 2 5" xfId="36217" xr:uid="{73640923-2D21-4EAF-8EEE-257C00B22604}"/>
    <cellStyle name="Normal 5 15 3" xfId="12065" xr:uid="{44877983-2A6D-4CF8-9D5B-BA5B04C3EC8D}"/>
    <cellStyle name="Normal 5 15 4" xfId="17301" xr:uid="{1BCB3BCA-8CB9-47BA-A718-B502B5C34D85}"/>
    <cellStyle name="Normal 5 15 5" xfId="19528" xr:uid="{7729FFCD-7CB4-48CC-B94A-AEC099A3F911}"/>
    <cellStyle name="Normal 5 15 6" xfId="9826" xr:uid="{0DD52F10-EB78-428D-A4DD-997068C1E8EB}"/>
    <cellStyle name="Normal 5 15 6 2" xfId="21147" xr:uid="{A5EA5C32-979D-4F76-96EA-90D3E95C64DA}"/>
    <cellStyle name="Normal 5 15 6 2 2" xfId="26703" xr:uid="{77EF1999-E469-4C89-A9DE-5E48CC18077B}"/>
    <cellStyle name="Normal 5 15 6 2 3" xfId="32197" xr:uid="{79ED1BDC-AC93-44EA-AD3B-D96D34A41F57}"/>
    <cellStyle name="Normal 5 15 6 2 4" xfId="37681" xr:uid="{2C132B94-FE27-4132-8CBD-A456B0547BF7}"/>
    <cellStyle name="Normal 5 15 6 3" xfId="23974" xr:uid="{D78A5BAE-C247-45E0-A263-E9F54320E685}"/>
    <cellStyle name="Normal 5 15 6 4" xfId="29468" xr:uid="{DBB8D802-1D05-43AC-BF7C-A5DA8363F432}"/>
    <cellStyle name="Normal 5 15 6 5" xfId="34952" xr:uid="{6F71B8D1-C835-453C-BF61-D1ACB641D669}"/>
    <cellStyle name="Normal 5 16" xfId="6717" xr:uid="{678979E7-97AC-4148-A4DC-AD06D5D6AE19}"/>
    <cellStyle name="Normal 5 16 2" xfId="15126" xr:uid="{FE31842A-E35A-49CE-914C-F520B79D1C8D}"/>
    <cellStyle name="Normal 5 16 2 2" xfId="22413" xr:uid="{3F39B86E-46D9-4382-B7E7-2D1AE5B6F642}"/>
    <cellStyle name="Normal 5 16 2 2 2" xfId="27969" xr:uid="{1FFB6A78-305E-438B-9A8B-378F92CB141B}"/>
    <cellStyle name="Normal 5 16 2 2 3" xfId="33463" xr:uid="{49D83CF9-13FF-4741-BAC5-93CF7E41F2BC}"/>
    <cellStyle name="Normal 5 16 2 2 4" xfId="38947" xr:uid="{58B802E4-6581-49F4-8911-0D60FFCC4262}"/>
    <cellStyle name="Normal 5 16 2 3" xfId="25240" xr:uid="{C5B16E51-7C11-4442-872F-0BD010E7091E}"/>
    <cellStyle name="Normal 5 16 2 4" xfId="30734" xr:uid="{FA794FB7-331B-4131-A752-D86CC61AD6F8}"/>
    <cellStyle name="Normal 5 16 2 5" xfId="36218" xr:uid="{034D3D02-E31E-4096-9990-9F2961AF1962}"/>
    <cellStyle name="Normal 5 16 3" xfId="12066" xr:uid="{2902895D-002D-4A79-97E4-E45D4436E735}"/>
    <cellStyle name="Normal 5 16 4" xfId="17302" xr:uid="{F3D33A50-C423-4F8C-9D5E-3D4A9BF073E3}"/>
    <cellStyle name="Normal 5 16 5" xfId="19529" xr:uid="{323BCF8E-CE78-4F85-BC19-13D859B85544}"/>
    <cellStyle name="Normal 5 16 6" xfId="9827" xr:uid="{E9C39608-0D0D-461C-86ED-23E9BCD2BD49}"/>
    <cellStyle name="Normal 5 16 6 2" xfId="21148" xr:uid="{39FA323E-14F5-4372-983B-DD96F42E1276}"/>
    <cellStyle name="Normal 5 16 6 2 2" xfId="26704" xr:uid="{5F8FC675-1420-4D87-AB25-5500DA78A5DD}"/>
    <cellStyle name="Normal 5 16 6 2 3" xfId="32198" xr:uid="{26815D38-3697-48C7-83DE-0AEF179BC02D}"/>
    <cellStyle name="Normal 5 16 6 2 4" xfId="37682" xr:uid="{F900FF6F-78A8-4FD1-957A-137BB1EDE57A}"/>
    <cellStyle name="Normal 5 16 6 3" xfId="23975" xr:uid="{38685A4C-EEF5-4FFA-AD84-1A2DFE162061}"/>
    <cellStyle name="Normal 5 16 6 4" xfId="29469" xr:uid="{9F8D550D-0EF2-4E13-A46F-AD3E2EBBD55F}"/>
    <cellStyle name="Normal 5 16 6 5" xfId="34953" xr:uid="{8F55EF2A-B18A-4734-8AED-EDE1082C9898}"/>
    <cellStyle name="Normal 5 17" xfId="6718" xr:uid="{4F339D30-7B20-43CB-8944-1D9621159D33}"/>
    <cellStyle name="Normal 5 17 2" xfId="15127" xr:uid="{0B59AF94-DEBE-47AC-9B08-B1BCDF2A5CBB}"/>
    <cellStyle name="Normal 5 17 2 2" xfId="22414" xr:uid="{130A5B6D-B5CD-482D-9D9C-8A542EA8D05B}"/>
    <cellStyle name="Normal 5 17 2 2 2" xfId="27970" xr:uid="{69C55372-2404-4166-B448-C8AC7D787C5A}"/>
    <cellStyle name="Normal 5 17 2 2 3" xfId="33464" xr:uid="{39871AEF-BC2A-42C5-9F5E-A3B387D670D4}"/>
    <cellStyle name="Normal 5 17 2 2 4" xfId="38948" xr:uid="{17FAD2A4-5C64-437C-982B-A609F90F761B}"/>
    <cellStyle name="Normal 5 17 2 3" xfId="25241" xr:uid="{931C010D-5D20-4CB8-9ED1-C8F6980B796C}"/>
    <cellStyle name="Normal 5 17 2 4" xfId="30735" xr:uid="{561EAB6C-1A76-497E-B22D-0884F73E8B52}"/>
    <cellStyle name="Normal 5 17 2 5" xfId="36219" xr:uid="{DC6CEEEB-F706-4C15-A139-647A0CF89809}"/>
    <cellStyle name="Normal 5 17 3" xfId="12067" xr:uid="{C88FB7BE-3D4E-47C9-BF26-9F7A79ADFFC6}"/>
    <cellStyle name="Normal 5 17 4" xfId="17303" xr:uid="{DF756B1E-76B2-432C-BFFD-01B0216D9C19}"/>
    <cellStyle name="Normal 5 17 5" xfId="19530" xr:uid="{DDC6A683-3FF7-4682-B298-6DD2F213A9E9}"/>
    <cellStyle name="Normal 5 17 6" xfId="9828" xr:uid="{D2BE0FC2-25B1-4A7F-B20D-7CFF63463BC2}"/>
    <cellStyle name="Normal 5 17 6 2" xfId="21149" xr:uid="{69139829-6974-4380-A6DA-E4F4BBA42B69}"/>
    <cellStyle name="Normal 5 17 6 2 2" xfId="26705" xr:uid="{00961F18-4CB9-4D81-BA49-B41440F6EC14}"/>
    <cellStyle name="Normal 5 17 6 2 3" xfId="32199" xr:uid="{DE283672-1AAC-4EA5-92A0-B70D50267265}"/>
    <cellStyle name="Normal 5 17 6 2 4" xfId="37683" xr:uid="{6BA73FF6-B2EA-4DD2-B995-F90CB0079A1A}"/>
    <cellStyle name="Normal 5 17 6 3" xfId="23976" xr:uid="{18557FA5-83F3-4102-B4DB-8F3D9AD32864}"/>
    <cellStyle name="Normal 5 17 6 4" xfId="29470" xr:uid="{F9E68785-9B63-435B-95D0-CDA2814786C2}"/>
    <cellStyle name="Normal 5 17 6 5" xfId="34954" xr:uid="{77ED612D-D6CB-4347-92ED-F7AA9AF421A2}"/>
    <cellStyle name="Normal 5 18" xfId="6719" xr:uid="{215501B9-8404-4FAC-8E72-A98897248098}"/>
    <cellStyle name="Normal 5 18 2" xfId="15128" xr:uid="{7B4009A8-4D87-4735-AFC4-C0FF32F6AD9E}"/>
    <cellStyle name="Normal 5 18 2 2" xfId="22415" xr:uid="{C87DFC5C-06A5-4238-8157-A811568A9F41}"/>
    <cellStyle name="Normal 5 18 2 2 2" xfId="27971" xr:uid="{BEAA50A1-6F21-4158-A2C8-44B981A963C1}"/>
    <cellStyle name="Normal 5 18 2 2 3" xfId="33465" xr:uid="{F1F8A888-B92E-4E83-B0DF-BE365741C8E0}"/>
    <cellStyle name="Normal 5 18 2 2 4" xfId="38949" xr:uid="{4E5D51E2-B389-45C7-88E6-10A6E925EE9A}"/>
    <cellStyle name="Normal 5 18 2 3" xfId="25242" xr:uid="{3B23D622-A813-428F-B5FF-9F415A12FDA6}"/>
    <cellStyle name="Normal 5 18 2 4" xfId="30736" xr:uid="{1F1E1400-D117-4272-B388-96D67F3567E0}"/>
    <cellStyle name="Normal 5 18 2 5" xfId="36220" xr:uid="{278F6444-2760-4096-9C53-88938FC188D5}"/>
    <cellStyle name="Normal 5 18 3" xfId="12068" xr:uid="{0549628E-64C0-4204-AEAB-96ED8C65FA0D}"/>
    <cellStyle name="Normal 5 18 4" xfId="17304" xr:uid="{A663BC7C-2AAA-4009-8077-63B0922C377B}"/>
    <cellStyle name="Normal 5 18 5" xfId="19531" xr:uid="{58CBFF47-8EDC-4577-AE43-AA132145ADD8}"/>
    <cellStyle name="Normal 5 18 6" xfId="9829" xr:uid="{62E6C9E9-DAA5-498E-B2C2-C026D3EE552D}"/>
    <cellStyle name="Normal 5 18 6 2" xfId="21150" xr:uid="{C88650FC-B427-4980-8A8E-6E3E114A77FB}"/>
    <cellStyle name="Normal 5 18 6 2 2" xfId="26706" xr:uid="{55686E68-E5B7-42E9-8D5B-C6F08E25D151}"/>
    <cellStyle name="Normal 5 18 6 2 3" xfId="32200" xr:uid="{6B8A8200-452A-46D9-A5B7-06DC19B84979}"/>
    <cellStyle name="Normal 5 18 6 2 4" xfId="37684" xr:uid="{CDE054A8-3668-4110-AC3D-D2A0BDCC1B39}"/>
    <cellStyle name="Normal 5 18 6 3" xfId="23977" xr:uid="{80E673B8-487E-4068-8640-BED8E32AB04F}"/>
    <cellStyle name="Normal 5 18 6 4" xfId="29471" xr:uid="{04325411-92E5-4A75-A7D4-61375E577C34}"/>
    <cellStyle name="Normal 5 18 6 5" xfId="34955" xr:uid="{1DE59B0E-C66C-41CC-AA3F-F93E51FAA2FD}"/>
    <cellStyle name="Normal 5 19" xfId="6720" xr:uid="{9BB94721-ED1B-4E7D-A990-62EC1E6776F4}"/>
    <cellStyle name="Normal 5 19 2" xfId="15129" xr:uid="{F9CEEE24-860E-4E28-B2E8-CAF88D985C27}"/>
    <cellStyle name="Normal 5 19 2 2" xfId="22416" xr:uid="{19964044-D6BF-4DA3-AF81-D403AC5DADF3}"/>
    <cellStyle name="Normal 5 19 2 2 2" xfId="27972" xr:uid="{84816401-9794-4851-B28A-5005892BAEB5}"/>
    <cellStyle name="Normal 5 19 2 2 3" xfId="33466" xr:uid="{05D58FF9-944E-45DB-88CF-53ACA11AFDB9}"/>
    <cellStyle name="Normal 5 19 2 2 4" xfId="38950" xr:uid="{7B09C7F0-9002-4F89-9E9E-5A68D2777777}"/>
    <cellStyle name="Normal 5 19 2 3" xfId="25243" xr:uid="{4554369F-1F73-47B9-A4E3-414433539979}"/>
    <cellStyle name="Normal 5 19 2 4" xfId="30737" xr:uid="{C01FCEB2-E481-4461-BFC9-E9D740A48565}"/>
    <cellStyle name="Normal 5 19 2 5" xfId="36221" xr:uid="{9ABBDFA2-6697-4447-B475-BBA33CA2E046}"/>
    <cellStyle name="Normal 5 19 3" xfId="12069" xr:uid="{25458178-8B59-4738-8933-63C6FD94867A}"/>
    <cellStyle name="Normal 5 19 4" xfId="17305" xr:uid="{5F47D300-B58F-4C87-8C30-3A7CCBFC1AED}"/>
    <cellStyle name="Normal 5 19 5" xfId="19532" xr:uid="{4CEAB9DF-F286-4008-99D3-105967235DC1}"/>
    <cellStyle name="Normal 5 19 6" xfId="9830" xr:uid="{E57F7271-60B5-4810-B29D-831FCA041BA9}"/>
    <cellStyle name="Normal 5 19 6 2" xfId="21151" xr:uid="{2F0831B5-B6A7-4F73-A3FD-438C52452020}"/>
    <cellStyle name="Normal 5 19 6 2 2" xfId="26707" xr:uid="{E984AD15-CEB4-4884-BB41-21EF6E9EBDC5}"/>
    <cellStyle name="Normal 5 19 6 2 3" xfId="32201" xr:uid="{ADD35601-EF20-4593-9BAD-AF8E5D3FE554}"/>
    <cellStyle name="Normal 5 19 6 2 4" xfId="37685" xr:uid="{2991752E-4EE9-45BB-A9FF-C2C2CD3A2724}"/>
    <cellStyle name="Normal 5 19 6 3" xfId="23978" xr:uid="{BBD2F62B-48F2-4094-9FD8-FE3327563E44}"/>
    <cellStyle name="Normal 5 19 6 4" xfId="29472" xr:uid="{E6DB59FE-1D05-43FE-9310-C1E6FF95FEE6}"/>
    <cellStyle name="Normal 5 19 6 5" xfId="34956" xr:uid="{CD94B86E-0060-470B-8C87-1C94989A3255}"/>
    <cellStyle name="Normal 5 2" xfId="948" xr:uid="{66AB756E-A7EF-4F3B-8BFB-22DD24B2B839}"/>
    <cellStyle name="Normal 5 2 10" xfId="19533" xr:uid="{D5CE6A78-262D-40C6-9163-F6A22175D2A5}"/>
    <cellStyle name="Normal 5 2 11" xfId="9831" xr:uid="{95AA4554-A691-42F2-A13B-2F9A86D187E9}"/>
    <cellStyle name="Normal 5 2 11 2" xfId="21152" xr:uid="{9B3082E7-4ED9-4929-A685-E660047632BE}"/>
    <cellStyle name="Normal 5 2 11 2 2" xfId="26708" xr:uid="{3A01F496-9CE8-4F13-BEF0-88B98190FA58}"/>
    <cellStyle name="Normal 5 2 11 2 3" xfId="32202" xr:uid="{6A501583-C67B-4F0D-B6B2-56BD5D178961}"/>
    <cellStyle name="Normal 5 2 11 2 4" xfId="37686" xr:uid="{4A9CAB81-C43A-444A-BF2D-7EF979023283}"/>
    <cellStyle name="Normal 5 2 11 3" xfId="23979" xr:uid="{A10F53DA-7F63-4500-AF67-7C4727F83A44}"/>
    <cellStyle name="Normal 5 2 11 4" xfId="29473" xr:uid="{DAD788C1-4368-4F9F-83B0-34B6FEF54CC1}"/>
    <cellStyle name="Normal 5 2 11 5" xfId="34957" xr:uid="{A8D83B0A-A6B1-44C4-99F5-2DC8625C5923}"/>
    <cellStyle name="Normal 5 2 12" xfId="6721" xr:uid="{256A031E-B3F2-4814-8D18-56D5ABDE4917}"/>
    <cellStyle name="Normal 5 2 2" xfId="6722" xr:uid="{293B75CC-8767-4B1C-AEDC-81EA2C40F5FD}"/>
    <cellStyle name="Normal 5 2 2 2" xfId="15131" xr:uid="{C1ED9D48-4DF1-4195-8690-95BCC37E7EF1}"/>
    <cellStyle name="Normal 5 2 2 2 2" xfId="22418" xr:uid="{B239F03F-F432-4B41-89B5-4BDCBED6C21D}"/>
    <cellStyle name="Normal 5 2 2 2 2 2" xfId="27974" xr:uid="{717C31D1-C9D0-4524-BD5B-C63F5C38B30B}"/>
    <cellStyle name="Normal 5 2 2 2 2 3" xfId="33468" xr:uid="{AF6244F7-EDE5-4520-BBDB-745475830932}"/>
    <cellStyle name="Normal 5 2 2 2 2 4" xfId="38952" xr:uid="{1B31D762-885B-4894-9916-F76C82946316}"/>
    <cellStyle name="Normal 5 2 2 2 3" xfId="25245" xr:uid="{997C963C-8FDA-4A5E-A649-A97CE2022BFC}"/>
    <cellStyle name="Normal 5 2 2 2 4" xfId="30739" xr:uid="{9CC5819C-7B34-422E-9B5F-F5B377910322}"/>
    <cellStyle name="Normal 5 2 2 2 5" xfId="36223" xr:uid="{DCDA4CFF-0152-4F03-927D-0711B269EF4D}"/>
    <cellStyle name="Normal 5 2 2 3" xfId="12071" xr:uid="{9805F16A-9E09-4ED6-91D7-0B4D2E4A75EB}"/>
    <cellStyle name="Normal 5 2 2 4" xfId="17307" xr:uid="{718887D1-622B-4F52-A802-B89EB6550FFB}"/>
    <cellStyle name="Normal 5 2 2 5" xfId="19534" xr:uid="{32C398CB-00AE-4C2D-B896-981A4B8C2643}"/>
    <cellStyle name="Normal 5 2 2 6" xfId="9832" xr:uid="{56570B8C-4C98-467C-94FE-BD848108E445}"/>
    <cellStyle name="Normal 5 2 2 6 2" xfId="21153" xr:uid="{2AA149BD-36DB-4584-B303-0DDC9A95A294}"/>
    <cellStyle name="Normal 5 2 2 6 2 2" xfId="26709" xr:uid="{5F519A26-8B8D-49D6-A712-066DE8197865}"/>
    <cellStyle name="Normal 5 2 2 6 2 3" xfId="32203" xr:uid="{0762F3BD-1799-4330-9A04-72D752D78FE7}"/>
    <cellStyle name="Normal 5 2 2 6 2 4" xfId="37687" xr:uid="{CC21A1BD-0143-4DE4-8A7D-C65660248C51}"/>
    <cellStyle name="Normal 5 2 2 6 3" xfId="23980" xr:uid="{3E96C33A-1474-444A-AC1B-1E95020C3C75}"/>
    <cellStyle name="Normal 5 2 2 6 4" xfId="29474" xr:uid="{4633E55F-6F2B-44F9-A5D5-806254C2ED1D}"/>
    <cellStyle name="Normal 5 2 2 6 5" xfId="34958" xr:uid="{726A56E6-745F-4F8C-8B27-BA97D867BEA1}"/>
    <cellStyle name="Normal 5 2 3" xfId="6723" xr:uid="{37809EDA-2C2E-4192-8737-6EF120DE814D}"/>
    <cellStyle name="Normal 5 2 3 2" xfId="15132" xr:uid="{435D9BB2-7908-47E2-B624-2814A37964AB}"/>
    <cellStyle name="Normal 5 2 3 2 2" xfId="22419" xr:uid="{9BD7CBCF-3B43-4F92-B90C-56DE45451E13}"/>
    <cellStyle name="Normal 5 2 3 2 2 2" xfId="27975" xr:uid="{06AD9398-B375-4C46-AB59-2E53C17759C5}"/>
    <cellStyle name="Normal 5 2 3 2 2 3" xfId="33469" xr:uid="{514C8092-6F00-474D-93C2-4A71AF404C2B}"/>
    <cellStyle name="Normal 5 2 3 2 2 4" xfId="38953" xr:uid="{C82277B1-4F42-4DC3-9542-DB8F790DE2FF}"/>
    <cellStyle name="Normal 5 2 3 2 3" xfId="25246" xr:uid="{0412A43B-9D56-4DBC-923F-43FDC11D879B}"/>
    <cellStyle name="Normal 5 2 3 2 4" xfId="30740" xr:uid="{0C2550E4-4882-4B11-A5D2-296DF915DE98}"/>
    <cellStyle name="Normal 5 2 3 2 5" xfId="36224" xr:uid="{62E4F0ED-6359-4548-A610-1B3583037656}"/>
    <cellStyle name="Normal 5 2 3 3" xfId="12072" xr:uid="{EB024993-13F7-40DE-8FB8-A49EB132C0FF}"/>
    <cellStyle name="Normal 5 2 3 4" xfId="17308" xr:uid="{C3507D35-C3CA-4C9E-906C-7C69FAC1F2CB}"/>
    <cellStyle name="Normal 5 2 3 5" xfId="19535" xr:uid="{30EEF0BD-3820-4458-9172-4ECC2233A2EE}"/>
    <cellStyle name="Normal 5 2 3 6" xfId="9833" xr:uid="{382C15FA-B74C-43F0-9994-7E38D3024925}"/>
    <cellStyle name="Normal 5 2 3 6 2" xfId="21154" xr:uid="{E5F0AAF3-4C5F-49A4-8F6E-2C536C53D098}"/>
    <cellStyle name="Normal 5 2 3 6 2 2" xfId="26710" xr:uid="{9258DD02-9E24-4AAE-B0D3-D48524B7E471}"/>
    <cellStyle name="Normal 5 2 3 6 2 3" xfId="32204" xr:uid="{FEB3B8B3-30D8-47CF-BB81-20A96B400ED5}"/>
    <cellStyle name="Normal 5 2 3 6 2 4" xfId="37688" xr:uid="{43A0BEAD-8DD6-42CD-A2CB-846297208528}"/>
    <cellStyle name="Normal 5 2 3 6 3" xfId="23981" xr:uid="{F1612A10-9BD2-448E-A6E6-281FE7A0D590}"/>
    <cellStyle name="Normal 5 2 3 6 4" xfId="29475" xr:uid="{4D45461C-DFD0-4868-B771-DA9F2DEA4299}"/>
    <cellStyle name="Normal 5 2 3 6 5" xfId="34959" xr:uid="{F73AA50C-5E55-4334-B404-C3CEA510D00A}"/>
    <cellStyle name="Normal 5 2 4" xfId="6724" xr:uid="{D2974EEC-537F-4EFB-B1A7-0E1FAF5EBC1D}"/>
    <cellStyle name="Normal 5 2 4 2" xfId="15133" xr:uid="{ACAC9211-78E9-4821-A22F-616D6267520E}"/>
    <cellStyle name="Normal 5 2 4 2 2" xfId="22420" xr:uid="{49510DF4-3BCF-4645-84B4-8C38396A91DD}"/>
    <cellStyle name="Normal 5 2 4 2 2 2" xfId="27976" xr:uid="{262D9000-F096-4257-835C-070A83520124}"/>
    <cellStyle name="Normal 5 2 4 2 2 3" xfId="33470" xr:uid="{42053CE0-92DD-4140-80B0-78C271100B3C}"/>
    <cellStyle name="Normal 5 2 4 2 2 4" xfId="38954" xr:uid="{F94A66A8-3DE3-49B1-B8E5-9F1B9079DE72}"/>
    <cellStyle name="Normal 5 2 4 2 3" xfId="25247" xr:uid="{F06A5A09-C8D8-4D4C-97ED-917446718E89}"/>
    <cellStyle name="Normal 5 2 4 2 4" xfId="30741" xr:uid="{B2B3A2E7-9E49-41FC-83C4-9D6B8DB68B32}"/>
    <cellStyle name="Normal 5 2 4 2 5" xfId="36225" xr:uid="{346B971C-1A30-4E54-A028-2973377811A5}"/>
    <cellStyle name="Normal 5 2 4 3" xfId="12073" xr:uid="{F3A68C56-A8A0-4D15-9EEC-E1E5B7264BB1}"/>
    <cellStyle name="Normal 5 2 4 4" xfId="17309" xr:uid="{C6D5B41C-4A6F-4EC7-A225-7103C28CBE82}"/>
    <cellStyle name="Normal 5 2 4 5" xfId="19536" xr:uid="{D565BA21-2B33-4C6E-BE23-49628050C6F2}"/>
    <cellStyle name="Normal 5 2 4 6" xfId="9834" xr:uid="{70B25FCF-BA69-48DB-84DE-CE445274DE97}"/>
    <cellStyle name="Normal 5 2 4 6 2" xfId="21155" xr:uid="{79B16FE7-C073-4E4B-BBB0-959E5AF6A006}"/>
    <cellStyle name="Normal 5 2 4 6 2 2" xfId="26711" xr:uid="{F48A14DB-5798-47BD-8312-C806EE2DC915}"/>
    <cellStyle name="Normal 5 2 4 6 2 3" xfId="32205" xr:uid="{4DB850BA-C9CD-44EB-845D-CCF7E774A66C}"/>
    <cellStyle name="Normal 5 2 4 6 2 4" xfId="37689" xr:uid="{4BF943B1-1316-44F1-9090-A54DA46AD28B}"/>
    <cellStyle name="Normal 5 2 4 6 3" xfId="23982" xr:uid="{C94ADEA2-C2C5-470A-B570-B21B83DB4F60}"/>
    <cellStyle name="Normal 5 2 4 6 4" xfId="29476" xr:uid="{4EC338AF-723D-4112-BE6A-C522C942B67F}"/>
    <cellStyle name="Normal 5 2 4 6 5" xfId="34960" xr:uid="{3FB93288-A418-4C2F-BA92-DD40D1549EE4}"/>
    <cellStyle name="Normal 5 2 5" xfId="7341" xr:uid="{6613CBDC-7CE0-4061-BEFF-4074C0DC47EA}"/>
    <cellStyle name="Normal 5 2 5 2" xfId="15134" xr:uid="{EFDFBD43-8AF8-4581-9D3B-D9BB341EFD33}"/>
    <cellStyle name="Normal 5 2 5 2 2" xfId="22421" xr:uid="{A3219B02-B886-4150-A8E7-4F659DCAA08C}"/>
    <cellStyle name="Normal 5 2 5 2 2 2" xfId="27977" xr:uid="{1350515E-2976-4A64-8009-1C3C909D601B}"/>
    <cellStyle name="Normal 5 2 5 2 2 3" xfId="33471" xr:uid="{84FD5E4C-F828-4944-8626-A207A3F1C65D}"/>
    <cellStyle name="Normal 5 2 5 2 2 4" xfId="38955" xr:uid="{D70775E5-B7B5-4157-9504-EFEA217F1B09}"/>
    <cellStyle name="Normal 5 2 5 2 3" xfId="25248" xr:uid="{94996FE5-E137-471B-AD4E-04F9A03C5F4B}"/>
    <cellStyle name="Normal 5 2 5 2 4" xfId="30742" xr:uid="{877B11C7-259E-4D75-845D-CA38294AFCA9}"/>
    <cellStyle name="Normal 5 2 5 2 5" xfId="36226" xr:uid="{BB88635C-B635-4F2A-914F-72015A8B6C02}"/>
    <cellStyle name="Normal 5 2 5 3" xfId="12716" xr:uid="{F8077AFD-D955-4961-ABB5-3BCFBDC0CA1B}"/>
    <cellStyle name="Normal 5 2 5 4" xfId="9835" xr:uid="{FE2F22A1-229C-4C21-A8B1-51FE96554EC2}"/>
    <cellStyle name="Normal 5 2 5 4 2" xfId="21156" xr:uid="{112721F1-DF10-49CB-8F33-24FFF0009F3D}"/>
    <cellStyle name="Normal 5 2 5 4 2 2" xfId="26712" xr:uid="{7DC49E68-94A7-42FE-B256-E9F48D030979}"/>
    <cellStyle name="Normal 5 2 5 4 2 3" xfId="32206" xr:uid="{1CB05927-A2D8-4A7B-9B68-F19C89E46CEB}"/>
    <cellStyle name="Normal 5 2 5 4 2 4" xfId="37690" xr:uid="{2458CAEF-0077-4BCC-98C5-85E22BBFF8FE}"/>
    <cellStyle name="Normal 5 2 5 4 3" xfId="23983" xr:uid="{EEA8AA10-B049-4411-AC11-5C4635B8C8A1}"/>
    <cellStyle name="Normal 5 2 5 4 4" xfId="29477" xr:uid="{7BBC0A8B-7847-4B52-8EC2-C1CEC9ADD330}"/>
    <cellStyle name="Normal 5 2 5 4 5" xfId="34961" xr:uid="{ED17E8B3-3B8D-4708-89C3-609632C4E31C}"/>
    <cellStyle name="Normal 5 2 6" xfId="9836" xr:uid="{7FC7A66C-09B3-49F0-A3C7-5F2A198FD6D0}"/>
    <cellStyle name="Normal 5 2 6 2" xfId="21157" xr:uid="{5912A4A1-25A5-45CF-892B-E830DCFA9121}"/>
    <cellStyle name="Normal 5 2 6 2 2" xfId="26713" xr:uid="{FC5C6861-F902-46DD-9025-3A4BDB8C3BCB}"/>
    <cellStyle name="Normal 5 2 6 2 3" xfId="32207" xr:uid="{86A274F1-B3E1-45F5-BB18-58BE387CE247}"/>
    <cellStyle name="Normal 5 2 6 2 4" xfId="37691" xr:uid="{D965AE8B-75DB-4B3B-987C-45E4FD9A78ED}"/>
    <cellStyle name="Normal 5 2 6 3" xfId="23984" xr:uid="{5CD40BB5-B7C1-4DCC-99A2-F2C6A4D233CB}"/>
    <cellStyle name="Normal 5 2 6 4" xfId="29478" xr:uid="{86E8167A-DF6E-4B66-B8E1-1405324E138B}"/>
    <cellStyle name="Normal 5 2 6 5" xfId="34962" xr:uid="{9A25A757-2DA5-432C-B0DA-3E97D87B478C}"/>
    <cellStyle name="Normal 5 2 7" xfId="15130" xr:uid="{A83683EF-A969-4CA9-A4B0-F16A5D19DA49}"/>
    <cellStyle name="Normal 5 2 7 2" xfId="22417" xr:uid="{51E885B5-0102-40DB-9E14-5DE019BB5B9E}"/>
    <cellStyle name="Normal 5 2 7 2 2" xfId="27973" xr:uid="{371019B0-F4FF-404D-8A92-A804CA324A9E}"/>
    <cellStyle name="Normal 5 2 7 2 3" xfId="33467" xr:uid="{0F4EC8E9-7975-465A-957B-0771C37998E8}"/>
    <cellStyle name="Normal 5 2 7 2 4" xfId="38951" xr:uid="{0AC6D5F9-1FEA-47C2-A841-334C67E6183C}"/>
    <cellStyle name="Normal 5 2 7 3" xfId="25244" xr:uid="{BB800AF4-A361-469A-8F7C-DFF49C734713}"/>
    <cellStyle name="Normal 5 2 7 4" xfId="30738" xr:uid="{B686EFE9-4923-4DB1-8BD5-73E131196024}"/>
    <cellStyle name="Normal 5 2 7 5" xfId="36222" xr:uid="{0B1B51AB-1DE8-4A0C-9B83-D8763A435D3B}"/>
    <cellStyle name="Normal 5 2 8" xfId="12070" xr:uid="{DD517250-A291-4548-8403-1B9521A754C6}"/>
    <cellStyle name="Normal 5 2 9" xfId="17306" xr:uid="{DF0A2E7B-0638-4713-A601-DCC4F310D155}"/>
    <cellStyle name="Normal 5 20" xfId="6725" xr:uid="{9B2F3EFC-D05C-406F-B1AD-1F7072BEB2E0}"/>
    <cellStyle name="Normal 5 20 2" xfId="15135" xr:uid="{47491005-B9C3-47DE-9BEE-6007554100E1}"/>
    <cellStyle name="Normal 5 20 2 2" xfId="22422" xr:uid="{9C64A8E1-AA47-4EE4-92CE-ECC5A349D91C}"/>
    <cellStyle name="Normal 5 20 2 2 2" xfId="27978" xr:uid="{BDE47BB0-2DC3-4EC8-B85D-61ECF6F62465}"/>
    <cellStyle name="Normal 5 20 2 2 3" xfId="33472" xr:uid="{7EF05ED9-0D86-4F64-AA36-D2FDD572AEBB}"/>
    <cellStyle name="Normal 5 20 2 2 4" xfId="38956" xr:uid="{737CB7BE-CFDF-4123-9784-2B573A99C22D}"/>
    <cellStyle name="Normal 5 20 2 3" xfId="25249" xr:uid="{D8B1D658-2A69-419D-9995-9FD8C570DC1B}"/>
    <cellStyle name="Normal 5 20 2 4" xfId="30743" xr:uid="{2A787657-4FE7-45F0-A0CC-083F1A682D59}"/>
    <cellStyle name="Normal 5 20 2 5" xfId="36227" xr:uid="{19C0C4D7-854D-4250-B543-F7276087DA14}"/>
    <cellStyle name="Normal 5 20 3" xfId="12074" xr:uid="{494C83F3-4B92-4039-B360-EA0FD478F974}"/>
    <cellStyle name="Normal 5 20 4" xfId="17310" xr:uid="{EA457355-CAA7-4565-B49B-C457D37D4FA3}"/>
    <cellStyle name="Normal 5 20 5" xfId="19537" xr:uid="{1564C566-5E32-4B11-8B52-588FA1D078B5}"/>
    <cellStyle name="Normal 5 20 6" xfId="9837" xr:uid="{931C91C3-A2BD-480A-BF22-83F21EB0B65C}"/>
    <cellStyle name="Normal 5 20 6 2" xfId="21158" xr:uid="{13B7A1A7-6783-43EB-AED5-796924A7CE79}"/>
    <cellStyle name="Normal 5 20 6 2 2" xfId="26714" xr:uid="{CDD8CF2C-4B15-402D-AB3B-35CC5E0E6E16}"/>
    <cellStyle name="Normal 5 20 6 2 3" xfId="32208" xr:uid="{7C76E9BC-07A6-41C7-B267-043D1670E7BB}"/>
    <cellStyle name="Normal 5 20 6 2 4" xfId="37692" xr:uid="{0C240A22-5BBC-4583-AD0D-47E635ACD607}"/>
    <cellStyle name="Normal 5 20 6 3" xfId="23985" xr:uid="{6F1E5D4D-C8E5-4266-BA58-125E849B9F6A}"/>
    <cellStyle name="Normal 5 20 6 4" xfId="29479" xr:uid="{1362A824-1C43-458D-BE05-AF5CCA33A90C}"/>
    <cellStyle name="Normal 5 20 6 5" xfId="34963" xr:uid="{45937364-E1D3-4C56-97D8-2E0BF1FF6244}"/>
    <cellStyle name="Normal 5 21" xfId="6726" xr:uid="{90A85DA2-306F-45A1-8047-A0B1A5804F88}"/>
    <cellStyle name="Normal 5 21 2" xfId="15136" xr:uid="{36BBCAC5-D093-4818-BD59-A06E2579364B}"/>
    <cellStyle name="Normal 5 21 2 2" xfId="22423" xr:uid="{A64FD3A5-40EE-475B-9E4F-CE9C68C8E44D}"/>
    <cellStyle name="Normal 5 21 2 2 2" xfId="27979" xr:uid="{C1D528CD-BAAF-4AF6-82C7-7E0297B1D9CC}"/>
    <cellStyle name="Normal 5 21 2 2 3" xfId="33473" xr:uid="{36F1C44B-FB4E-4A58-9836-6F8799FACEB2}"/>
    <cellStyle name="Normal 5 21 2 2 4" xfId="38957" xr:uid="{52A9561E-6EC9-47E6-A3E4-54378F175B11}"/>
    <cellStyle name="Normal 5 21 2 3" xfId="25250" xr:uid="{40313EAE-C9F0-41D6-B4A9-6702C6F78221}"/>
    <cellStyle name="Normal 5 21 2 4" xfId="30744" xr:uid="{E440BE85-131E-43A7-A28A-911D468468BE}"/>
    <cellStyle name="Normal 5 21 2 5" xfId="36228" xr:uid="{26DD6E60-A474-4B40-8490-339CBDCCA072}"/>
    <cellStyle name="Normal 5 21 3" xfId="12075" xr:uid="{3F2C1DBA-93E7-4C31-9784-F66CA3934B02}"/>
    <cellStyle name="Normal 5 21 4" xfId="17311" xr:uid="{D1ED1158-7D62-4586-9B74-7B1DDFD92C25}"/>
    <cellStyle name="Normal 5 21 5" xfId="19538" xr:uid="{804CFDF6-BBA1-421D-9F7B-81580CFAFEE9}"/>
    <cellStyle name="Normal 5 21 6" xfId="9838" xr:uid="{BD7CA41F-C041-4D28-A89D-22D6F288ADC0}"/>
    <cellStyle name="Normal 5 21 6 2" xfId="21159" xr:uid="{EE4C7486-F275-4A2E-B50E-E235FDEC35F3}"/>
    <cellStyle name="Normal 5 21 6 2 2" xfId="26715" xr:uid="{98D9A4AA-E010-46AA-91DC-83C0B8B7FD03}"/>
    <cellStyle name="Normal 5 21 6 2 3" xfId="32209" xr:uid="{2D220EBB-BD08-4777-AB30-1DDA8576A7D1}"/>
    <cellStyle name="Normal 5 21 6 2 4" xfId="37693" xr:uid="{2B6732C8-E01D-4ED2-AD13-E5AA13DF0FAB}"/>
    <cellStyle name="Normal 5 21 6 3" xfId="23986" xr:uid="{620BAE9C-EF62-4793-A2FA-851072DBE0D7}"/>
    <cellStyle name="Normal 5 21 6 4" xfId="29480" xr:uid="{BEE4E9D7-B7F6-4C9B-B800-F5294A88D1FA}"/>
    <cellStyle name="Normal 5 21 6 5" xfId="34964" xr:uid="{A9628A99-2C2E-41A5-841A-67A072E03FD5}"/>
    <cellStyle name="Normal 5 22" xfId="6727" xr:uid="{883ECFF1-4EBC-448B-B565-87FB5CB54EDD}"/>
    <cellStyle name="Normal 5 22 2" xfId="15137" xr:uid="{578DEDC3-308E-4D91-96C1-9B589FAAC03F}"/>
    <cellStyle name="Normal 5 22 2 2" xfId="22424" xr:uid="{A2BFC47A-21FD-42BF-A2F6-DB36E8E1A126}"/>
    <cellStyle name="Normal 5 22 2 2 2" xfId="27980" xr:uid="{4F4267FC-A1FC-4EF8-99DB-9D025805F09E}"/>
    <cellStyle name="Normal 5 22 2 2 3" xfId="33474" xr:uid="{8D8B688D-09CF-4C67-AA47-3FB6780DA80E}"/>
    <cellStyle name="Normal 5 22 2 2 4" xfId="38958" xr:uid="{E1B5B0A5-3B39-4CD6-B680-876AD28CF50E}"/>
    <cellStyle name="Normal 5 22 2 3" xfId="25251" xr:uid="{139036E1-C446-46E0-9CD0-61262E0B4C3D}"/>
    <cellStyle name="Normal 5 22 2 4" xfId="30745" xr:uid="{8E449C37-6097-4CDF-80D2-707B84D81CA7}"/>
    <cellStyle name="Normal 5 22 2 5" xfId="36229" xr:uid="{FD781D0E-7A72-4E5F-A26C-4CC50365EFB5}"/>
    <cellStyle name="Normal 5 22 3" xfId="12076" xr:uid="{7BD5EA71-8103-454F-A430-551FF54995EB}"/>
    <cellStyle name="Normal 5 22 4" xfId="17312" xr:uid="{A8040E88-B630-407F-8ABB-A37FDC806780}"/>
    <cellStyle name="Normal 5 22 5" xfId="19539" xr:uid="{EC3F2691-4DA6-4AB9-81ED-4F1C70C00F1D}"/>
    <cellStyle name="Normal 5 22 6" xfId="9839" xr:uid="{6E9D0B95-3589-4F51-928E-19837B3D0294}"/>
    <cellStyle name="Normal 5 22 6 2" xfId="21160" xr:uid="{C4CC0883-5931-402A-B3E8-F282C96ECAE4}"/>
    <cellStyle name="Normal 5 22 6 2 2" xfId="26716" xr:uid="{95C72C26-1E48-49B7-9BCD-1E309753025D}"/>
    <cellStyle name="Normal 5 22 6 2 3" xfId="32210" xr:uid="{DC5134FE-5445-4DA2-A868-AFC6200EBD76}"/>
    <cellStyle name="Normal 5 22 6 2 4" xfId="37694" xr:uid="{305C6864-1975-4D8E-AA52-9807EA25F507}"/>
    <cellStyle name="Normal 5 22 6 3" xfId="23987" xr:uid="{96023A4F-42D0-4853-A204-B34B81F1E865}"/>
    <cellStyle name="Normal 5 22 6 4" xfId="29481" xr:uid="{85CBA9C2-55DB-4BCA-A0C7-7703FCFC760D}"/>
    <cellStyle name="Normal 5 22 6 5" xfId="34965" xr:uid="{C90B5EB5-1984-44FC-87E0-1700EDEFFFA7}"/>
    <cellStyle name="Normal 5 23" xfId="6728" xr:uid="{E0819CD9-8F8F-49DC-83D2-A566E4F11413}"/>
    <cellStyle name="Normal 5 23 2" xfId="15138" xr:uid="{0659BC2A-1BBD-48F5-BCF1-70E24912D6CB}"/>
    <cellStyle name="Normal 5 23 2 2" xfId="22425" xr:uid="{D35BB061-9177-49DD-A892-660448EBA494}"/>
    <cellStyle name="Normal 5 23 2 2 2" xfId="27981" xr:uid="{0018DBB0-DCCF-4FEB-BEC8-274D746987E3}"/>
    <cellStyle name="Normal 5 23 2 2 3" xfId="33475" xr:uid="{714107AF-2499-4710-A8D7-C2B1AEF207FD}"/>
    <cellStyle name="Normal 5 23 2 2 4" xfId="38959" xr:uid="{06B144F0-14B4-49F4-89D4-4FA6AA17782B}"/>
    <cellStyle name="Normal 5 23 2 3" xfId="25252" xr:uid="{C637C8D1-9A5A-42BE-B037-9C85FEE85840}"/>
    <cellStyle name="Normal 5 23 2 4" xfId="30746" xr:uid="{1A33345B-F730-4B03-883F-19F7C676D88C}"/>
    <cellStyle name="Normal 5 23 2 5" xfId="36230" xr:uid="{4A8D7E32-3C05-4326-8CA0-B35B80BD0BB3}"/>
    <cellStyle name="Normal 5 23 3" xfId="12077" xr:uid="{743E4671-DE6A-442F-AD25-3700CFA80A04}"/>
    <cellStyle name="Normal 5 23 4" xfId="17313" xr:uid="{88556832-51DC-4401-806A-BDB763810873}"/>
    <cellStyle name="Normal 5 23 5" xfId="19540" xr:uid="{C0A4C0AF-97C8-44E3-844E-9AB3DDADCFF5}"/>
    <cellStyle name="Normal 5 23 6" xfId="9840" xr:uid="{0DDA1DE7-BF82-4740-90EA-73DF1B77D8FF}"/>
    <cellStyle name="Normal 5 23 6 2" xfId="21161" xr:uid="{45B02554-2A11-413F-80FE-E763B0858950}"/>
    <cellStyle name="Normal 5 23 6 2 2" xfId="26717" xr:uid="{8FA32337-DE4C-49BA-8A75-508D41F2E8F7}"/>
    <cellStyle name="Normal 5 23 6 2 3" xfId="32211" xr:uid="{44038BAC-633F-4C08-A098-77B95B2B3C20}"/>
    <cellStyle name="Normal 5 23 6 2 4" xfId="37695" xr:uid="{7E357C57-9343-48A8-96E1-1387CF06C58C}"/>
    <cellStyle name="Normal 5 23 6 3" xfId="23988" xr:uid="{54218BF4-1C53-4CF5-8643-206801C21828}"/>
    <cellStyle name="Normal 5 23 6 4" xfId="29482" xr:uid="{29B99917-0B55-403E-A54A-867FEE4B1B7C}"/>
    <cellStyle name="Normal 5 23 6 5" xfId="34966" xr:uid="{7BE9E290-B2FD-473E-B0E5-DB9DBF08AE21}"/>
    <cellStyle name="Normal 5 24" xfId="6729" xr:uid="{A4C6ACED-C536-409D-9B3F-CD93AACEA205}"/>
    <cellStyle name="Normal 5 24 2" xfId="15139" xr:uid="{549AA911-D59E-4DB2-ADB1-388D7BE25746}"/>
    <cellStyle name="Normal 5 24 2 2" xfId="22426" xr:uid="{DF0DF80A-67A2-4B36-B2E1-9183FA4D8632}"/>
    <cellStyle name="Normal 5 24 2 2 2" xfId="27982" xr:uid="{7A57695C-0DD5-44A6-8BF1-3916290E0DFE}"/>
    <cellStyle name="Normal 5 24 2 2 3" xfId="33476" xr:uid="{A9420060-A076-441C-B05D-2CDFB2891EBC}"/>
    <cellStyle name="Normal 5 24 2 2 4" xfId="38960" xr:uid="{DF9445A9-E06F-4719-8319-1D8E45377610}"/>
    <cellStyle name="Normal 5 24 2 3" xfId="25253" xr:uid="{1BF8E3F5-85BD-40BF-A80D-B64AAAC6D32B}"/>
    <cellStyle name="Normal 5 24 2 4" xfId="30747" xr:uid="{031EEFD8-B604-4B19-814A-624118381EDB}"/>
    <cellStyle name="Normal 5 24 2 5" xfId="36231" xr:uid="{78BD2FF0-525E-4D7E-85B1-2068E1D789EB}"/>
    <cellStyle name="Normal 5 24 3" xfId="12078" xr:uid="{8B09A447-736C-45BB-989B-CE8F20C572AF}"/>
    <cellStyle name="Normal 5 24 4" xfId="17314" xr:uid="{B653EC8B-2567-4D12-86BD-0DDD3B56F1F4}"/>
    <cellStyle name="Normal 5 24 5" xfId="19541" xr:uid="{BF760636-3A9D-4775-BBD6-FBEFAAAE3BA8}"/>
    <cellStyle name="Normal 5 24 6" xfId="9841" xr:uid="{E425BF48-A147-4719-A0EE-9C2A85673C22}"/>
    <cellStyle name="Normal 5 24 6 2" xfId="21162" xr:uid="{0ECA3A98-0652-4B40-9621-CEDBE21B2070}"/>
    <cellStyle name="Normal 5 24 6 2 2" xfId="26718" xr:uid="{C4F92459-8F9C-413A-BC31-A6DE6DF9DDED}"/>
    <cellStyle name="Normal 5 24 6 2 3" xfId="32212" xr:uid="{0271F7F6-D704-43D8-B933-F2B9FBB35BDF}"/>
    <cellStyle name="Normal 5 24 6 2 4" xfId="37696" xr:uid="{31DAC7CB-0ACC-4648-9E4F-47DE0C656718}"/>
    <cellStyle name="Normal 5 24 6 3" xfId="23989" xr:uid="{7D8BEB56-D137-4B4D-9576-0BE21F6D0656}"/>
    <cellStyle name="Normal 5 24 6 4" xfId="29483" xr:uid="{4221B663-49E1-43CB-B0C2-CE365CE83E2E}"/>
    <cellStyle name="Normal 5 24 6 5" xfId="34967" xr:uid="{68EE9EAE-3493-44AF-9BDD-EFA4F3CDC88A}"/>
    <cellStyle name="Normal 5 25" xfId="6730" xr:uid="{AE7C8D33-7768-44EA-A6DF-3EC3C7907478}"/>
    <cellStyle name="Normal 5 25 2" xfId="15140" xr:uid="{881E41CA-BC3B-4EDF-82E6-773CDA893DD9}"/>
    <cellStyle name="Normal 5 25 2 2" xfId="22427" xr:uid="{1A4A38DE-40E1-455E-8824-CED8ADFEC9AD}"/>
    <cellStyle name="Normal 5 25 2 2 2" xfId="27983" xr:uid="{D3D500E2-8398-444C-A82E-95478D70DB88}"/>
    <cellStyle name="Normal 5 25 2 2 3" xfId="33477" xr:uid="{59499C12-7E5C-41CD-A945-134A0EE66C1C}"/>
    <cellStyle name="Normal 5 25 2 2 4" xfId="38961" xr:uid="{9DBFD3AD-B50F-43E8-8899-D7FEA6D5E121}"/>
    <cellStyle name="Normal 5 25 2 3" xfId="25254" xr:uid="{BF595A4B-F878-4206-B219-36435F6509B7}"/>
    <cellStyle name="Normal 5 25 2 4" xfId="30748" xr:uid="{2451A80B-E17E-4F81-A7D8-DD2F95A1816A}"/>
    <cellStyle name="Normal 5 25 2 5" xfId="36232" xr:uid="{BE6FD0D0-2C91-4129-9572-83898BE42119}"/>
    <cellStyle name="Normal 5 25 3" xfId="12079" xr:uid="{1F38DDB2-4DA9-45AF-B954-0C5D5A0DF1BA}"/>
    <cellStyle name="Normal 5 25 4" xfId="17315" xr:uid="{7CFF5A40-D5F5-4768-B3FB-2C6CD75545E2}"/>
    <cellStyle name="Normal 5 25 5" xfId="19542" xr:uid="{BAF79D6C-DFC6-4DA7-BF32-78A6564E62E7}"/>
    <cellStyle name="Normal 5 25 6" xfId="9842" xr:uid="{A5D6184B-B2DD-47D6-A3DD-E07F909FFE2D}"/>
    <cellStyle name="Normal 5 25 6 2" xfId="21163" xr:uid="{F2C6094D-7C76-4B14-8B84-47F03E5F8325}"/>
    <cellStyle name="Normal 5 25 6 2 2" xfId="26719" xr:uid="{C55AFB11-AD76-48AD-A621-5B0E4BE96864}"/>
    <cellStyle name="Normal 5 25 6 2 3" xfId="32213" xr:uid="{DF3E4ECC-F7A0-4FCE-8B10-0F54220BED3F}"/>
    <cellStyle name="Normal 5 25 6 2 4" xfId="37697" xr:uid="{4CA908FF-16E1-43AF-A437-FF25753C64DE}"/>
    <cellStyle name="Normal 5 25 6 3" xfId="23990" xr:uid="{D743C168-494C-447A-9985-82CDA098398F}"/>
    <cellStyle name="Normal 5 25 6 4" xfId="29484" xr:uid="{26C16C98-4462-4225-A5E2-3C7899FEF174}"/>
    <cellStyle name="Normal 5 25 6 5" xfId="34968" xr:uid="{0A6E51C5-10B2-484A-83F8-13F44F82B989}"/>
    <cellStyle name="Normal 5 26" xfId="6731" xr:uid="{C4BB9123-F3C8-4166-A737-B3E016E22BE0}"/>
    <cellStyle name="Normal 5 26 2" xfId="15141" xr:uid="{F685E54A-5D2C-4E13-A433-6B9A7B97E410}"/>
    <cellStyle name="Normal 5 26 2 2" xfId="22428" xr:uid="{213544B0-17AA-4763-A536-5BC36FA6AD2F}"/>
    <cellStyle name="Normal 5 26 2 2 2" xfId="27984" xr:uid="{EDC99325-A86D-49E9-9BCC-D523E864AD4C}"/>
    <cellStyle name="Normal 5 26 2 2 3" xfId="33478" xr:uid="{5237972D-F8D4-45A4-8623-C0262F736D7A}"/>
    <cellStyle name="Normal 5 26 2 2 4" xfId="38962" xr:uid="{83C125C6-BDAB-4503-9536-B302D88C5548}"/>
    <cellStyle name="Normal 5 26 2 3" xfId="25255" xr:uid="{AA778BB1-356E-49F2-86D5-C6E2CCB7A7F7}"/>
    <cellStyle name="Normal 5 26 2 4" xfId="30749" xr:uid="{6295DC29-56D6-495C-BC5C-55FE5F0D9703}"/>
    <cellStyle name="Normal 5 26 2 5" xfId="36233" xr:uid="{2D427B50-5494-4FE4-8ABE-6A1342FA1FDB}"/>
    <cellStyle name="Normal 5 26 3" xfId="12080" xr:uid="{0BCFD737-6974-4814-B09F-55888F835CDC}"/>
    <cellStyle name="Normal 5 26 4" xfId="17316" xr:uid="{2BA382E6-FE5B-4515-9610-C11D70F54AE7}"/>
    <cellStyle name="Normal 5 26 5" xfId="19543" xr:uid="{E4ED6761-910F-439F-A0C5-51A209FCAB42}"/>
    <cellStyle name="Normal 5 26 6" xfId="9843" xr:uid="{BE221017-E760-4DF6-BE0B-E947E60C9FF8}"/>
    <cellStyle name="Normal 5 26 6 2" xfId="21164" xr:uid="{D44CD0B5-78D6-42C2-BD9C-E5B136E4DE30}"/>
    <cellStyle name="Normal 5 26 6 2 2" xfId="26720" xr:uid="{B287DA70-D61F-4F66-8606-C25622984C72}"/>
    <cellStyle name="Normal 5 26 6 2 3" xfId="32214" xr:uid="{292840B2-4849-4A08-AF61-8DB2E0511CC2}"/>
    <cellStyle name="Normal 5 26 6 2 4" xfId="37698" xr:uid="{29784547-2472-4E3D-B51C-539525CC989B}"/>
    <cellStyle name="Normal 5 26 6 3" xfId="23991" xr:uid="{5DA33297-B805-42BB-A53B-5F9C9406CDCF}"/>
    <cellStyle name="Normal 5 26 6 4" xfId="29485" xr:uid="{DA9B5F91-62EE-448F-B2D9-351174AF371D}"/>
    <cellStyle name="Normal 5 26 6 5" xfId="34969" xr:uid="{39DD1094-1838-41F9-9845-52087CC35C97}"/>
    <cellStyle name="Normal 5 27" xfId="6732" xr:uid="{6226E9A2-8709-4773-9D22-3A9C303EE487}"/>
    <cellStyle name="Normal 5 27 2" xfId="15142" xr:uid="{913BE400-8197-443C-B65A-14B36B6933B1}"/>
    <cellStyle name="Normal 5 27 2 2" xfId="22429" xr:uid="{66D4FAD6-BC27-451F-A7AF-047E94A858D0}"/>
    <cellStyle name="Normal 5 27 2 2 2" xfId="27985" xr:uid="{AC53FE4C-E102-4BD1-9813-8C1B4EB90463}"/>
    <cellStyle name="Normal 5 27 2 2 3" xfId="33479" xr:uid="{46ED46AF-6E6E-4589-BA47-F5DCDDB25A10}"/>
    <cellStyle name="Normal 5 27 2 2 4" xfId="38963" xr:uid="{55D0356D-FDC7-4E3B-9D5A-75770B9CBD3C}"/>
    <cellStyle name="Normal 5 27 2 3" xfId="25256" xr:uid="{1ED05816-1F73-4F00-8F9E-6D2C5C8F9D49}"/>
    <cellStyle name="Normal 5 27 2 4" xfId="30750" xr:uid="{3BB85E2E-8271-4EF0-B982-D71CE5270256}"/>
    <cellStyle name="Normal 5 27 2 5" xfId="36234" xr:uid="{19E291A7-EE42-4307-B591-E9F3DE13E672}"/>
    <cellStyle name="Normal 5 27 3" xfId="12081" xr:uid="{8DD6EA94-E92F-4454-B2C7-A141991C116F}"/>
    <cellStyle name="Normal 5 27 4" xfId="17317" xr:uid="{32D9C991-6E6B-40BA-B68E-4352E60504E0}"/>
    <cellStyle name="Normal 5 27 5" xfId="19544" xr:uid="{CBC3FEA3-6400-4ED9-B055-EBA245E08A84}"/>
    <cellStyle name="Normal 5 27 6" xfId="9844" xr:uid="{F5D4DC98-3AD3-476D-9645-775328893DCB}"/>
    <cellStyle name="Normal 5 27 6 2" xfId="21165" xr:uid="{5672AF64-126F-4FBA-8B23-8535E7311151}"/>
    <cellStyle name="Normal 5 27 6 2 2" xfId="26721" xr:uid="{3040A269-6CCE-4470-BAD6-6C92ABB1EBC7}"/>
    <cellStyle name="Normal 5 27 6 2 3" xfId="32215" xr:uid="{D102A5E5-AF6E-4D4E-BC13-E139C3D38CEC}"/>
    <cellStyle name="Normal 5 27 6 2 4" xfId="37699" xr:uid="{DE87DD78-2CB1-4761-AFC0-4E6678A97A28}"/>
    <cellStyle name="Normal 5 27 6 3" xfId="23992" xr:uid="{F30ADB0C-A940-4CAD-BC43-D1921D31C09B}"/>
    <cellStyle name="Normal 5 27 6 4" xfId="29486" xr:uid="{CBFD30C7-F4C4-49D6-B010-FA13B27B6B19}"/>
    <cellStyle name="Normal 5 27 6 5" xfId="34970" xr:uid="{96B09123-5B5F-4D0C-8596-FE951DD04977}"/>
    <cellStyle name="Normal 5 28" xfId="6733" xr:uid="{912A2EEF-B4CF-45F0-A1DD-C30AE9F7F657}"/>
    <cellStyle name="Normal 5 28 2" xfId="15143" xr:uid="{E2895007-CF95-414E-8B6A-14301DC24B9C}"/>
    <cellStyle name="Normal 5 28 2 2" xfId="22430" xr:uid="{D272B85A-EFA8-4595-8BF8-93583BC65368}"/>
    <cellStyle name="Normal 5 28 2 2 2" xfId="27986" xr:uid="{AA4EC82F-F126-4716-B52B-4D33F751AF43}"/>
    <cellStyle name="Normal 5 28 2 2 3" xfId="33480" xr:uid="{D14F1D5A-CC88-4DA0-98FD-5375C74F2E4D}"/>
    <cellStyle name="Normal 5 28 2 2 4" xfId="38964" xr:uid="{64E523CE-395D-47D9-A59F-FC00AC1960A2}"/>
    <cellStyle name="Normal 5 28 2 3" xfId="25257" xr:uid="{C4373632-ABDB-49E5-892F-EF5E577553EE}"/>
    <cellStyle name="Normal 5 28 2 4" xfId="30751" xr:uid="{5DF4A3B9-346F-45F6-A51E-0A58FC5B38C6}"/>
    <cellStyle name="Normal 5 28 2 5" xfId="36235" xr:uid="{13149E0C-1F44-4AE4-8E20-1B99CE7DD544}"/>
    <cellStyle name="Normal 5 28 3" xfId="12082" xr:uid="{325B4E45-B7C8-4251-9047-444FCA85398D}"/>
    <cellStyle name="Normal 5 28 4" xfId="17318" xr:uid="{28ACEB65-39C7-4BE8-9DD6-B1FF3190B50F}"/>
    <cellStyle name="Normal 5 28 5" xfId="19545" xr:uid="{F05D4F9F-4AEB-4988-B795-DAB64ED159E3}"/>
    <cellStyle name="Normal 5 28 6" xfId="9845" xr:uid="{8ECEE5A3-2E54-4919-8ADA-C07844DF3487}"/>
    <cellStyle name="Normal 5 28 6 2" xfId="21166" xr:uid="{F99A2DBC-DF00-44BD-92FC-BC22C62CBE53}"/>
    <cellStyle name="Normal 5 28 6 2 2" xfId="26722" xr:uid="{D07BE1F3-8A7C-47DF-8B36-12CFAF076582}"/>
    <cellStyle name="Normal 5 28 6 2 3" xfId="32216" xr:uid="{42AD13A4-CA0D-4C61-9394-11BA0E01F768}"/>
    <cellStyle name="Normal 5 28 6 2 4" xfId="37700" xr:uid="{1A2E2676-8712-4B8E-8538-F1679D07A948}"/>
    <cellStyle name="Normal 5 28 6 3" xfId="23993" xr:uid="{3011FC6F-18A7-4342-A583-FC5A68C4F8C8}"/>
    <cellStyle name="Normal 5 28 6 4" xfId="29487" xr:uid="{3853F0FF-F0C5-4F8C-A889-900044BCC9DE}"/>
    <cellStyle name="Normal 5 28 6 5" xfId="34971" xr:uid="{5A7E89B8-003F-498A-8D61-56B45E080B01}"/>
    <cellStyle name="Normal 5 29" xfId="6734" xr:uid="{52698861-3863-4066-AFB7-8484D5C751F4}"/>
    <cellStyle name="Normal 5 29 2" xfId="15144" xr:uid="{36DBBAF3-2DBC-4B20-83A7-E98BEF4C0137}"/>
    <cellStyle name="Normal 5 29 2 2" xfId="22431" xr:uid="{3C491738-09B4-46D2-84BE-C8C266FECA9B}"/>
    <cellStyle name="Normal 5 29 2 2 2" xfId="27987" xr:uid="{95E9921B-DBEC-4185-9878-261B0FDA7204}"/>
    <cellStyle name="Normal 5 29 2 2 3" xfId="33481" xr:uid="{BA88F0ED-07C6-4F11-B357-4DFB87EA41F9}"/>
    <cellStyle name="Normal 5 29 2 2 4" xfId="38965" xr:uid="{FFBA1C56-1B1A-44BD-985F-18F72CD5826A}"/>
    <cellStyle name="Normal 5 29 2 3" xfId="25258" xr:uid="{36E6853E-C518-4869-ABB2-67798292822C}"/>
    <cellStyle name="Normal 5 29 2 4" xfId="30752" xr:uid="{3D802035-719B-4BED-ACD3-BB121FEC5CBB}"/>
    <cellStyle name="Normal 5 29 2 5" xfId="36236" xr:uid="{5C335EA5-4E6F-4ACB-B3C6-2DE16C418DE4}"/>
    <cellStyle name="Normal 5 29 3" xfId="12083" xr:uid="{F3C250E8-0DA3-4B7D-89DC-70DED9B721E3}"/>
    <cellStyle name="Normal 5 29 4" xfId="17319" xr:uid="{0568C225-BF69-4F09-946A-7E96CC656811}"/>
    <cellStyle name="Normal 5 29 5" xfId="19546" xr:uid="{853BFA0A-234A-423B-A230-7138AAE94A25}"/>
    <cellStyle name="Normal 5 29 6" xfId="9846" xr:uid="{1316BAA4-C8F2-491C-8489-A4613C42E456}"/>
    <cellStyle name="Normal 5 29 6 2" xfId="21167" xr:uid="{19AFF0FD-27FD-4E56-986D-2F1DBD30EE0C}"/>
    <cellStyle name="Normal 5 29 6 2 2" xfId="26723" xr:uid="{EE635F28-E3B7-48BA-8950-F55EDF6DCF5C}"/>
    <cellStyle name="Normal 5 29 6 2 3" xfId="32217" xr:uid="{92770DE3-40B6-4B09-B350-3F61626E7D49}"/>
    <cellStyle name="Normal 5 29 6 2 4" xfId="37701" xr:uid="{7D54C9A2-3CCE-4CE0-BF44-D9B653560060}"/>
    <cellStyle name="Normal 5 29 6 3" xfId="23994" xr:uid="{7604BE4D-9D19-456B-8331-53E8828C167D}"/>
    <cellStyle name="Normal 5 29 6 4" xfId="29488" xr:uid="{298EBDB4-EF81-4C8B-867B-C4023E22ABA0}"/>
    <cellStyle name="Normal 5 29 6 5" xfId="34972" xr:uid="{D8C695E7-99C3-4519-858B-EB1B2D0A59B9}"/>
    <cellStyle name="Normal 5 3" xfId="6735" xr:uid="{D9A3737A-EBDD-4C94-858A-48B7B8D26D7B}"/>
    <cellStyle name="Normal 5 3 10" xfId="19547" xr:uid="{CB03FF08-9013-4B27-8E29-B10140181C39}"/>
    <cellStyle name="Normal 5 3 11" xfId="23037" xr:uid="{26040C43-D88D-4CB3-9F11-2175DFD4E996}"/>
    <cellStyle name="Normal 5 3 11 2" xfId="28583" xr:uid="{EC31FF41-2288-4FC5-AA4B-360AB2771ABC}"/>
    <cellStyle name="Normal 5 3 11 3" xfId="34071" xr:uid="{A6CFAC7A-E03A-4B47-BA0F-DC4A0BDCE49A}"/>
    <cellStyle name="Normal 5 3 11 4" xfId="39555" xr:uid="{BB975B2C-FDA9-4EDD-A3C7-835F527E8B17}"/>
    <cellStyle name="Normal 5 3 2" xfId="6736" xr:uid="{F209F68E-874E-41AE-93FF-D0D1D3746ABD}"/>
    <cellStyle name="Normal 5 3 2 2" xfId="15145" xr:uid="{A4FC791F-BC12-49A6-9EA0-3AB50724B00F}"/>
    <cellStyle name="Normal 5 3 2 2 2" xfId="22432" xr:uid="{8CD66210-279F-4C0E-B1F6-334074347755}"/>
    <cellStyle name="Normal 5 3 2 2 2 2" xfId="27988" xr:uid="{EE7EEB81-8FB0-4D07-A216-32932BB40436}"/>
    <cellStyle name="Normal 5 3 2 2 2 3" xfId="33482" xr:uid="{554CF992-BC3E-46DF-875D-5D257C368738}"/>
    <cellStyle name="Normal 5 3 2 2 2 4" xfId="38966" xr:uid="{44FE188C-E2B2-4D11-A5FE-B1C849013D51}"/>
    <cellStyle name="Normal 5 3 2 2 3" xfId="25259" xr:uid="{529537B4-AB10-4D22-A85D-59D3166FC40A}"/>
    <cellStyle name="Normal 5 3 2 2 4" xfId="30753" xr:uid="{F4AE5A71-D892-4804-BD02-3C8B4806D0CB}"/>
    <cellStyle name="Normal 5 3 2 2 5" xfId="36237" xr:uid="{8AB05EBC-EC53-451C-9A73-0D824FCAFB6C}"/>
    <cellStyle name="Normal 5 3 2 3" xfId="12085" xr:uid="{1B835BE1-8944-44F3-909A-90427E2B6354}"/>
    <cellStyle name="Normal 5 3 2 4" xfId="17321" xr:uid="{8C601FCE-BD6E-4D61-9ADE-416BA40B2328}"/>
    <cellStyle name="Normal 5 3 2 5" xfId="19548" xr:uid="{9254A107-3AA7-403A-93AC-389DF94665BC}"/>
    <cellStyle name="Normal 5 3 2 6" xfId="9847" xr:uid="{25A4620E-B38C-434D-B824-3F4A628BD0E8}"/>
    <cellStyle name="Normal 5 3 2 6 2" xfId="21168" xr:uid="{85AA6012-8451-44AD-87E2-3DFDC70FBEEF}"/>
    <cellStyle name="Normal 5 3 2 6 2 2" xfId="26724" xr:uid="{9C0E44D3-2211-4F08-90A2-03382B1F025E}"/>
    <cellStyle name="Normal 5 3 2 6 2 3" xfId="32218" xr:uid="{9CA3871E-CC66-49E9-815D-EA3165C8612A}"/>
    <cellStyle name="Normal 5 3 2 6 2 4" xfId="37702" xr:uid="{09617531-0F25-49B8-988A-0EAA78466BF7}"/>
    <cellStyle name="Normal 5 3 2 6 3" xfId="23995" xr:uid="{C34132B6-CC66-42A9-AC19-574064E0AFD9}"/>
    <cellStyle name="Normal 5 3 2 6 4" xfId="29489" xr:uid="{D29447A8-300C-4160-9D49-F648CB423E2C}"/>
    <cellStyle name="Normal 5 3 2 6 5" xfId="34973" xr:uid="{A8F76BCA-7555-4CD1-98D5-1CE9BFFD2D6D}"/>
    <cellStyle name="Normal 5 3 3" xfId="6737" xr:uid="{44799D2D-1836-439E-91F7-C1D50AAEAF77}"/>
    <cellStyle name="Normal 5 3 3 2" xfId="15146" xr:uid="{E058154B-7FF0-406D-998A-BE3377467BEA}"/>
    <cellStyle name="Normal 5 3 3 2 2" xfId="22433" xr:uid="{0E999152-E78A-4D2E-A130-DBE987656556}"/>
    <cellStyle name="Normal 5 3 3 2 2 2" xfId="27989" xr:uid="{31EDB04A-BEE7-4CA3-81F5-C43D232953BE}"/>
    <cellStyle name="Normal 5 3 3 2 2 3" xfId="33483" xr:uid="{DE4935C4-9B76-40B1-AA5E-5B8A6E042AF3}"/>
    <cellStyle name="Normal 5 3 3 2 2 4" xfId="38967" xr:uid="{84BB2CDA-C2CC-4A18-90F5-41B33810ED52}"/>
    <cellStyle name="Normal 5 3 3 2 3" xfId="25260" xr:uid="{1CC13AAF-365E-4C06-88A9-98DB66031BCF}"/>
    <cellStyle name="Normal 5 3 3 2 4" xfId="30754" xr:uid="{2F928495-5C5C-4735-8283-5EDE87EE84C5}"/>
    <cellStyle name="Normal 5 3 3 2 5" xfId="36238" xr:uid="{F5962F7B-1C33-4742-A658-6B46CE028DAF}"/>
    <cellStyle name="Normal 5 3 3 3" xfId="19549" xr:uid="{949CBF56-75A0-4734-BA3C-6C35EDBCAD51}"/>
    <cellStyle name="Normal 5 3 3 4" xfId="9848" xr:uid="{79B69FA4-3477-480C-9DA7-89FFCBA6E729}"/>
    <cellStyle name="Normal 5 3 3 4 2" xfId="21169" xr:uid="{B9308279-84F8-4CD5-86B1-49DAD8E361FE}"/>
    <cellStyle name="Normal 5 3 3 4 2 2" xfId="26725" xr:uid="{DC244474-847E-4CE3-909B-12F58160EB4F}"/>
    <cellStyle name="Normal 5 3 3 4 2 3" xfId="32219" xr:uid="{84F388CA-D848-4540-A804-89D58E2B9F3A}"/>
    <cellStyle name="Normal 5 3 3 4 2 4" xfId="37703" xr:uid="{F054AA65-0C42-44A2-88BB-FF010828531A}"/>
    <cellStyle name="Normal 5 3 3 4 3" xfId="23996" xr:uid="{65CA6C14-3B70-4DBC-957E-EB688B4F33E6}"/>
    <cellStyle name="Normal 5 3 3 4 4" xfId="29490" xr:uid="{05723CCF-9E52-41A3-B528-4A3DC2D0F4DA}"/>
    <cellStyle name="Normal 5 3 3 4 5" xfId="34974" xr:uid="{E4F2534C-8837-40F0-AAE6-A7BE8894C4BB}"/>
    <cellStyle name="Normal 5 3 4" xfId="7342" xr:uid="{F9D07134-A787-4C87-B935-3F01E059DB0B}"/>
    <cellStyle name="Normal 5 3 4 2" xfId="9849" xr:uid="{61FF1784-0954-4490-8F60-B0CFFCEB9E91}"/>
    <cellStyle name="Normal 5 3 4 2 2" xfId="21170" xr:uid="{C51A9096-082D-4DA9-B16B-A57E0F1CD013}"/>
    <cellStyle name="Normal 5 3 4 2 2 2" xfId="26726" xr:uid="{8560774B-669C-4A20-B2C7-4E069A06DC1B}"/>
    <cellStyle name="Normal 5 3 4 2 2 3" xfId="32220" xr:uid="{48615E69-A90E-458A-B547-3A1E373B47F4}"/>
    <cellStyle name="Normal 5 3 4 2 2 4" xfId="37704" xr:uid="{9A1DF8AD-5BC1-4AE2-AF97-2F3301E8CE81}"/>
    <cellStyle name="Normal 5 3 4 2 3" xfId="23997" xr:uid="{33BAE73F-AA2F-4B53-8B1D-C27FE1841E42}"/>
    <cellStyle name="Normal 5 3 4 2 4" xfId="29491" xr:uid="{FCD63609-FE65-4ED1-951A-EF2C8F169912}"/>
    <cellStyle name="Normal 5 3 4 2 5" xfId="34975" xr:uid="{C12A9E13-96B3-4D8F-BE22-BA43B9E92B0D}"/>
    <cellStyle name="Normal 5 3 4 3" xfId="20341" xr:uid="{DDFA181A-445F-419F-BAD9-67CA29C01F58}"/>
    <cellStyle name="Normal 5 3 4 3 2" xfId="25897" xr:uid="{0EDCFCB5-8A0F-469D-BAFE-097D0C48BA91}"/>
    <cellStyle name="Normal 5 3 4 3 3" xfId="31391" xr:uid="{BFE1918C-044E-47F2-A911-AEE98FBBAF09}"/>
    <cellStyle name="Normal 5 3 4 3 4" xfId="36875" xr:uid="{A0E9520C-90F0-4487-A16B-F297769F140F}"/>
    <cellStyle name="Normal 5 3 4 4" xfId="23168" xr:uid="{F9ADF648-8D3F-4C7C-8B0B-89248C46D825}"/>
    <cellStyle name="Normal 5 3 4 5" xfId="28660" xr:uid="{A3C33374-5E71-4D1B-ACF3-B3A795708123}"/>
    <cellStyle name="Normal 5 3 4 6" xfId="34144" xr:uid="{2B8BF006-A247-4579-8340-56CF4F9D217F}"/>
    <cellStyle name="Normal 5 3 5" xfId="7474" xr:uid="{9054FF84-4E9F-4568-94E6-48BB19847767}"/>
    <cellStyle name="Normal 5 3 5 2" xfId="9850" xr:uid="{4DB22813-4C89-417C-875F-7E0BF652B76C}"/>
    <cellStyle name="Normal 5 3 5 2 2" xfId="21171" xr:uid="{68206914-6841-40D3-9BB5-020AE39E362A}"/>
    <cellStyle name="Normal 5 3 5 2 2 2" xfId="26727" xr:uid="{B7AC1989-4A51-4700-AB48-A1D89DB147BF}"/>
    <cellStyle name="Normal 5 3 5 2 2 3" xfId="32221" xr:uid="{DDC57A01-9203-4170-94AB-23DE8712DB18}"/>
    <cellStyle name="Normal 5 3 5 2 2 4" xfId="37705" xr:uid="{72F68D20-A9CB-428A-84CB-F9FFC78B5D64}"/>
    <cellStyle name="Normal 5 3 5 2 3" xfId="23998" xr:uid="{1647F13C-4A41-4385-873D-5D80A31B3CD5}"/>
    <cellStyle name="Normal 5 3 5 2 4" xfId="29492" xr:uid="{38C5E65C-41FB-4BF9-AFB0-ECF73F3895DF}"/>
    <cellStyle name="Normal 5 3 5 2 5" xfId="34976" xr:uid="{37AC836A-115A-4F8F-A37B-E97646B36561}"/>
    <cellStyle name="Normal 5 3 5 3" xfId="20362" xr:uid="{8BE79A36-52F0-4BC3-86BC-DE82DE2D6981}"/>
    <cellStyle name="Normal 5 3 5 3 2" xfId="25918" xr:uid="{A3A188AD-6E0C-4D93-8E57-0B3BE45FCC64}"/>
    <cellStyle name="Normal 5 3 5 3 3" xfId="31412" xr:uid="{C741F35E-EDAA-45A6-913E-202B73F747A8}"/>
    <cellStyle name="Normal 5 3 5 3 4" xfId="36896" xr:uid="{FE14A320-8569-4D49-BAF3-722A9E7D861A}"/>
    <cellStyle name="Normal 5 3 5 4" xfId="23189" xr:uid="{15CC7624-1E3D-4538-80C7-687FDF6E775D}"/>
    <cellStyle name="Normal 5 3 5 5" xfId="28681" xr:uid="{30415094-5038-452C-B973-1AA418FFBC22}"/>
    <cellStyle name="Normal 5 3 5 6" xfId="34165" xr:uid="{2B53E702-122D-48F8-8058-17F390466061}"/>
    <cellStyle name="Normal 5 3 6" xfId="7564" xr:uid="{B3E6E47E-33FC-4B9A-8AA6-A844516AA48E}"/>
    <cellStyle name="Normal 5 3 6 2" xfId="9851" xr:uid="{4E27CD1E-CDF3-4C95-9F95-71C6FCD0E5F1}"/>
    <cellStyle name="Normal 5 3 6 2 2" xfId="21172" xr:uid="{D80FEC5E-C06B-4B0C-A7B6-97DBF9457319}"/>
    <cellStyle name="Normal 5 3 6 2 2 2" xfId="26728" xr:uid="{4B0E6A6E-9D5C-4301-917C-DD74CA4E2826}"/>
    <cellStyle name="Normal 5 3 6 2 2 3" xfId="32222" xr:uid="{0DF5DCCA-AE53-4660-8C02-806A2DBC51C0}"/>
    <cellStyle name="Normal 5 3 6 2 2 4" xfId="37706" xr:uid="{1A0F18FC-43AB-4A81-A9C4-2B636A0CE99B}"/>
    <cellStyle name="Normal 5 3 6 2 3" xfId="23999" xr:uid="{FB548EAF-1DF2-4628-BBA9-317E0CFAF913}"/>
    <cellStyle name="Normal 5 3 6 2 4" xfId="29493" xr:uid="{00630C47-A051-4763-BA4B-B843EA50D445}"/>
    <cellStyle name="Normal 5 3 6 2 5" xfId="34977" xr:uid="{A25C3CB7-5B7E-49EC-BCC2-F38018E50428}"/>
    <cellStyle name="Normal 5 3 6 3" xfId="20448" xr:uid="{D6C3CF29-9DB5-44DA-9C81-76A673710760}"/>
    <cellStyle name="Normal 5 3 6 3 2" xfId="26004" xr:uid="{DB7FF465-F819-4698-9059-FA49C499F946}"/>
    <cellStyle name="Normal 5 3 6 3 3" xfId="31498" xr:uid="{B2501570-DE06-4EDC-8FC6-26D43402C490}"/>
    <cellStyle name="Normal 5 3 6 3 4" xfId="36982" xr:uid="{7F73E725-AFC8-4986-97DB-E90402DE0102}"/>
    <cellStyle name="Normal 5 3 6 4" xfId="23275" xr:uid="{E3B8B123-B918-4A14-9392-AEE419018A10}"/>
    <cellStyle name="Normal 5 3 6 5" xfId="28767" xr:uid="{8AD3FDE3-8020-4B4B-9AB5-75616FC84BC8}"/>
    <cellStyle name="Normal 5 3 6 6" xfId="34251" xr:uid="{622A8F71-85A8-4AB3-A551-9349BA44BC59}"/>
    <cellStyle name="Normal 5 3 7" xfId="7628" xr:uid="{B82798B1-5888-4366-ACC1-2DE14079A868}"/>
    <cellStyle name="Normal 5 3 7 2" xfId="20512" xr:uid="{EB136710-DE56-4C2B-B3ED-4818C2B942A7}"/>
    <cellStyle name="Normal 5 3 7 2 2" xfId="26068" xr:uid="{5B7690C9-863A-4397-A828-47ECF7441234}"/>
    <cellStyle name="Normal 5 3 7 2 3" xfId="31562" xr:uid="{81BB7EB4-D576-41E8-91C5-B1304B598912}"/>
    <cellStyle name="Normal 5 3 7 2 4" xfId="37046" xr:uid="{95603C3B-AAF3-49E0-833C-DE4062813021}"/>
    <cellStyle name="Normal 5 3 7 3" xfId="23339" xr:uid="{416065FA-4079-4D1D-9F1A-2BAD92B901FD}"/>
    <cellStyle name="Normal 5 3 7 4" xfId="28833" xr:uid="{E3948C83-6147-4DF1-AC75-E17888A1176A}"/>
    <cellStyle name="Normal 5 3 7 5" xfId="34317" xr:uid="{90B3F9BD-401E-4AD0-9CD8-2589CB6FA0DC}"/>
    <cellStyle name="Normal 5 3 8" xfId="12084" xr:uid="{5B56562E-0BA9-4E0E-A5CC-9A6328773A6E}"/>
    <cellStyle name="Normal 5 3 9" xfId="17320" xr:uid="{3A33D8D2-E75C-4C58-BAA4-C99981491D0A}"/>
    <cellStyle name="Normal 5 30" xfId="6738" xr:uid="{7E6D6529-70BD-4389-8FDE-E9AA463DD445}"/>
    <cellStyle name="Normal 5 30 2" xfId="15147" xr:uid="{FD19231A-C131-4AEF-8A45-5BFA9A77E61D}"/>
    <cellStyle name="Normal 5 30 2 2" xfId="22434" xr:uid="{19C393BE-64C4-49CC-8564-5E422681228F}"/>
    <cellStyle name="Normal 5 30 2 2 2" xfId="27990" xr:uid="{5E12D15C-AF10-415A-B6A1-DD79B6F32B6B}"/>
    <cellStyle name="Normal 5 30 2 2 3" xfId="33484" xr:uid="{F348EEAC-1F12-43A3-8E3D-B41F9684E93B}"/>
    <cellStyle name="Normal 5 30 2 2 4" xfId="38968" xr:uid="{E9FE327E-D151-486B-B49F-4D8AB40FE63C}"/>
    <cellStyle name="Normal 5 30 2 3" xfId="25261" xr:uid="{679FB9EB-418D-45CD-8077-C6C1796B8D1B}"/>
    <cellStyle name="Normal 5 30 2 4" xfId="30755" xr:uid="{915EC962-9D2C-4A1C-95F3-DFE15AFA184C}"/>
    <cellStyle name="Normal 5 30 2 5" xfId="36239" xr:uid="{FD621F68-474D-4171-9A8F-59CE8B58D847}"/>
    <cellStyle name="Normal 5 30 3" xfId="12086" xr:uid="{938772AC-D363-4157-AC9A-01F5C5E4463D}"/>
    <cellStyle name="Normal 5 30 4" xfId="17322" xr:uid="{970B418D-E4AB-4799-A90E-DA6325C2C4C3}"/>
    <cellStyle name="Normal 5 30 5" xfId="19550" xr:uid="{07768E41-3271-4CBB-BC8E-FBF7F7FF563C}"/>
    <cellStyle name="Normal 5 30 6" xfId="9852" xr:uid="{F99F81AD-604B-48C8-A83F-697C962F9BAB}"/>
    <cellStyle name="Normal 5 30 6 2" xfId="21173" xr:uid="{9C0ED284-F84A-4A60-AE18-C1264E6E0A35}"/>
    <cellStyle name="Normal 5 30 6 2 2" xfId="26729" xr:uid="{E05D4BCE-71D4-4D05-8CD1-447B3BFF37EA}"/>
    <cellStyle name="Normal 5 30 6 2 3" xfId="32223" xr:uid="{A1E4478E-BA16-4EE6-81DD-60E71A713E51}"/>
    <cellStyle name="Normal 5 30 6 2 4" xfId="37707" xr:uid="{CEB87366-E580-4AE1-A5CB-D02135A5E473}"/>
    <cellStyle name="Normal 5 30 6 3" xfId="24000" xr:uid="{09D9F28F-3B84-497B-8414-210A1C122BC7}"/>
    <cellStyle name="Normal 5 30 6 4" xfId="29494" xr:uid="{AC6B4CE3-CEDB-47C5-97E9-1DC357386C12}"/>
    <cellStyle name="Normal 5 30 6 5" xfId="34978" xr:uid="{F00B459D-091E-4888-9B48-7C436236379E}"/>
    <cellStyle name="Normal 5 31" xfId="6739" xr:uid="{6EB84420-316E-4610-B0E2-3AFEF14B2992}"/>
    <cellStyle name="Normal 5 31 2" xfId="15148" xr:uid="{1661C77A-C83B-4BCF-A905-75D8729CE969}"/>
    <cellStyle name="Normal 5 31 2 2" xfId="22435" xr:uid="{AA9945C3-806F-4AAC-B92E-397F41704D76}"/>
    <cellStyle name="Normal 5 31 2 2 2" xfId="27991" xr:uid="{18F335FB-DDCF-48F2-A526-BE545856C7E9}"/>
    <cellStyle name="Normal 5 31 2 2 3" xfId="33485" xr:uid="{1E0BC774-D60F-4EC4-982D-8BFED12B1EFC}"/>
    <cellStyle name="Normal 5 31 2 2 4" xfId="38969" xr:uid="{8A580B69-CAE5-401B-AC10-D0C1C078D3FE}"/>
    <cellStyle name="Normal 5 31 2 3" xfId="25262" xr:uid="{013CAE60-752E-4345-BFB8-8A775426934A}"/>
    <cellStyle name="Normal 5 31 2 4" xfId="30756" xr:uid="{343AD443-3DB4-4F41-AD84-B387E77F7C02}"/>
    <cellStyle name="Normal 5 31 2 5" xfId="36240" xr:uid="{02A7A933-9BA3-457A-A8D9-A6EA2BF0D522}"/>
    <cellStyle name="Normal 5 31 3" xfId="12087" xr:uid="{BC6092FD-3BDB-4799-B974-ECCD6A295925}"/>
    <cellStyle name="Normal 5 31 4" xfId="17323" xr:uid="{2B3FF122-DF43-4C18-A0FD-5B42E6D9383A}"/>
    <cellStyle name="Normal 5 31 5" xfId="19551" xr:uid="{D8C1B04E-2F93-489A-8E3E-65A83D5414B8}"/>
    <cellStyle name="Normal 5 31 6" xfId="9853" xr:uid="{4B860767-24C4-4E30-8F3C-03AF77352F94}"/>
    <cellStyle name="Normal 5 31 6 2" xfId="21174" xr:uid="{B5DC19BA-A0D6-435C-94D2-56B7D0782E67}"/>
    <cellStyle name="Normal 5 31 6 2 2" xfId="26730" xr:uid="{C7F5960F-F311-460A-A665-03BF0C28C973}"/>
    <cellStyle name="Normal 5 31 6 2 3" xfId="32224" xr:uid="{83E9B5F8-E788-4192-B656-6F436CAB4329}"/>
    <cellStyle name="Normal 5 31 6 2 4" xfId="37708" xr:uid="{53EBF69B-36C1-4389-9046-33B5B1CA2A76}"/>
    <cellStyle name="Normal 5 31 6 3" xfId="24001" xr:uid="{37BE6FD4-00D3-4CD4-948E-F2EBDFA3D0F4}"/>
    <cellStyle name="Normal 5 31 6 4" xfId="29495" xr:uid="{C93F4BE5-D62B-49FC-A503-8AB4468425AE}"/>
    <cellStyle name="Normal 5 31 6 5" xfId="34979" xr:uid="{1C48D739-C2BA-4C33-B14C-756E5827835C}"/>
    <cellStyle name="Normal 5 32" xfId="6740" xr:uid="{6D680CC3-CCE7-459A-B555-91947BB8659B}"/>
    <cellStyle name="Normal 5 32 2" xfId="15149" xr:uid="{17BE4137-93BC-4CDF-8604-4D1A402EF4B4}"/>
    <cellStyle name="Normal 5 32 2 2" xfId="22436" xr:uid="{C4BA8C58-1F60-4782-8376-F82124FEE1EC}"/>
    <cellStyle name="Normal 5 32 2 2 2" xfId="27992" xr:uid="{4EFE37BE-394D-41C8-9934-19748445B6A4}"/>
    <cellStyle name="Normal 5 32 2 2 3" xfId="33486" xr:uid="{4B3C08B8-E1F6-4AEE-842F-18D757B8669B}"/>
    <cellStyle name="Normal 5 32 2 2 4" xfId="38970" xr:uid="{2D6E8D9B-9100-4705-9622-3300F6452BB0}"/>
    <cellStyle name="Normal 5 32 2 3" xfId="25263" xr:uid="{A4B044C6-DB66-4ACA-8F09-99F2A0AA2607}"/>
    <cellStyle name="Normal 5 32 2 4" xfId="30757" xr:uid="{068D7038-FC1F-4C0C-A2F5-E2CDB52FE1CF}"/>
    <cellStyle name="Normal 5 32 2 5" xfId="36241" xr:uid="{285CC9C0-6ABA-424B-8C3E-96C3785C7DAF}"/>
    <cellStyle name="Normal 5 32 3" xfId="12088" xr:uid="{1F92AD41-E29B-4FAC-A924-6BCFD5D34207}"/>
    <cellStyle name="Normal 5 32 4" xfId="17324" xr:uid="{EBFFD26F-7E0B-4BB0-9244-62482821B21A}"/>
    <cellStyle name="Normal 5 32 5" xfId="19552" xr:uid="{C91C350C-1160-4E81-8ED9-881890249BA2}"/>
    <cellStyle name="Normal 5 32 6" xfId="9854" xr:uid="{ED51C9DF-C858-4EE8-AE9B-FBC4FAF5C4FF}"/>
    <cellStyle name="Normal 5 32 6 2" xfId="21175" xr:uid="{4C12B1D4-56D2-401B-9667-1C5F9F22406A}"/>
    <cellStyle name="Normal 5 32 6 2 2" xfId="26731" xr:uid="{57498CFA-A68F-4D93-BE70-9BE8B174CE0B}"/>
    <cellStyle name="Normal 5 32 6 2 3" xfId="32225" xr:uid="{08A3B74B-AA66-49E6-916B-BB2FDBE95979}"/>
    <cellStyle name="Normal 5 32 6 2 4" xfId="37709" xr:uid="{57456179-3214-487C-9DDD-6B80A70D03BA}"/>
    <cellStyle name="Normal 5 32 6 3" xfId="24002" xr:uid="{D25DFA39-13A7-40D8-9ACF-BCBB33FE95D3}"/>
    <cellStyle name="Normal 5 32 6 4" xfId="29496" xr:uid="{710B9764-963D-4666-85B4-38C4E8EA4EF6}"/>
    <cellStyle name="Normal 5 32 6 5" xfId="34980" xr:uid="{54331BB3-D888-4312-8AD1-877CAFE552A4}"/>
    <cellStyle name="Normal 5 33" xfId="6741" xr:uid="{D6F1EDA3-E10E-4DC6-8E37-9217C2199D89}"/>
    <cellStyle name="Normal 5 33 2" xfId="15150" xr:uid="{E0806EBA-408F-43D7-9CA6-3C80FC87A724}"/>
    <cellStyle name="Normal 5 33 2 2" xfId="22437" xr:uid="{D41065CC-1DF9-40A4-A5F3-42FC91F7F6D6}"/>
    <cellStyle name="Normal 5 33 2 2 2" xfId="27993" xr:uid="{46061D42-CC0D-4304-A153-417837BA06F0}"/>
    <cellStyle name="Normal 5 33 2 2 3" xfId="33487" xr:uid="{9B60BE81-355D-4A4A-98BF-6DF3268EB4B8}"/>
    <cellStyle name="Normal 5 33 2 2 4" xfId="38971" xr:uid="{91DEF3A9-145C-4405-AA77-2881B18DB585}"/>
    <cellStyle name="Normal 5 33 2 3" xfId="25264" xr:uid="{9D6C9672-000D-4297-A8B9-71FE60F5C492}"/>
    <cellStyle name="Normal 5 33 2 4" xfId="30758" xr:uid="{E6C64015-E0C2-4EEB-90FD-08BB20021E28}"/>
    <cellStyle name="Normal 5 33 2 5" xfId="36242" xr:uid="{E682B60A-4B1F-42C0-A3CF-662536B80F89}"/>
    <cellStyle name="Normal 5 33 3" xfId="12089" xr:uid="{12C4D8D2-F3F4-492D-B1D4-7240771A8AFD}"/>
    <cellStyle name="Normal 5 33 4" xfId="17325" xr:uid="{B162EA0C-026B-4A2C-B990-6BBC2303F5E5}"/>
    <cellStyle name="Normal 5 33 5" xfId="19553" xr:uid="{7AC86587-B535-4DE2-B339-285442461717}"/>
    <cellStyle name="Normal 5 33 6" xfId="9855" xr:uid="{9C927340-6673-48EB-AAD8-B750D6786C42}"/>
    <cellStyle name="Normal 5 33 6 2" xfId="21176" xr:uid="{F167CF5B-8732-4373-9E6A-C2CF1869F644}"/>
    <cellStyle name="Normal 5 33 6 2 2" xfId="26732" xr:uid="{269B02E8-ED65-4DC2-AE36-9366E70C49F0}"/>
    <cellStyle name="Normal 5 33 6 2 3" xfId="32226" xr:uid="{86AF5889-8E00-4C63-A196-4639E447B6CA}"/>
    <cellStyle name="Normal 5 33 6 2 4" xfId="37710" xr:uid="{78BCA9E3-1667-49EB-A423-FFAB709E3B85}"/>
    <cellStyle name="Normal 5 33 6 3" xfId="24003" xr:uid="{E0F39B16-113E-4A3B-AF59-01C71B7A4860}"/>
    <cellStyle name="Normal 5 33 6 4" xfId="29497" xr:uid="{9E889ED8-143E-45CB-8E71-7F7859218264}"/>
    <cellStyle name="Normal 5 33 6 5" xfId="34981" xr:uid="{03E5B79F-ECCC-46AB-8F9F-9EFD88F6025A}"/>
    <cellStyle name="Normal 5 34" xfId="6742" xr:uid="{67D9400B-15BB-4AB3-8D80-710E73E2B962}"/>
    <cellStyle name="Normal 5 34 2" xfId="15151" xr:uid="{18C7E2F1-D35C-4EAF-BCE9-54392F9101B5}"/>
    <cellStyle name="Normal 5 34 2 2" xfId="22438" xr:uid="{2888C7BE-287F-4F71-A340-3D8222AD8CD4}"/>
    <cellStyle name="Normal 5 34 2 2 2" xfId="27994" xr:uid="{66B32724-D970-4074-942B-35B7DD0A0E71}"/>
    <cellStyle name="Normal 5 34 2 2 3" xfId="33488" xr:uid="{29849A8D-B365-43DF-B204-A4434A24D8C9}"/>
    <cellStyle name="Normal 5 34 2 2 4" xfId="38972" xr:uid="{F60B7789-C51C-4754-9DBD-ABA782D839DC}"/>
    <cellStyle name="Normal 5 34 2 3" xfId="25265" xr:uid="{7E42170B-7DE0-4F9A-9691-C6163134753F}"/>
    <cellStyle name="Normal 5 34 2 4" xfId="30759" xr:uid="{86A4E232-6601-463D-B698-529908A7B047}"/>
    <cellStyle name="Normal 5 34 2 5" xfId="36243" xr:uid="{A5D8BC82-9B14-4405-BEFB-8A443EBACEA0}"/>
    <cellStyle name="Normal 5 34 3" xfId="12090" xr:uid="{5C47104E-4501-4DE6-8DBE-37D88242AACB}"/>
    <cellStyle name="Normal 5 34 4" xfId="17326" xr:uid="{DE0F2378-E3B7-434D-BB54-3939D12A85AF}"/>
    <cellStyle name="Normal 5 34 5" xfId="19554" xr:uid="{A6249D91-F208-4A36-AE86-7712042E6FF8}"/>
    <cellStyle name="Normal 5 34 6" xfId="9856" xr:uid="{8AE25A32-7CAC-46BB-BBA1-69306C30461F}"/>
    <cellStyle name="Normal 5 34 6 2" xfId="21177" xr:uid="{560D4AD3-5103-4BFE-B11D-1F7C26FCEDFF}"/>
    <cellStyle name="Normal 5 34 6 2 2" xfId="26733" xr:uid="{CA5CECC5-5469-4DE2-8A03-439766DB39AE}"/>
    <cellStyle name="Normal 5 34 6 2 3" xfId="32227" xr:uid="{4A3C9CA3-01F2-4956-BFEB-728A00096705}"/>
    <cellStyle name="Normal 5 34 6 2 4" xfId="37711" xr:uid="{FC579CFD-6FC2-4990-9393-420229093499}"/>
    <cellStyle name="Normal 5 34 6 3" xfId="24004" xr:uid="{5BCDFF92-1513-4B5B-B90A-623A8132DE47}"/>
    <cellStyle name="Normal 5 34 6 4" xfId="29498" xr:uid="{138936C1-87BC-424A-8DEE-EF6A57F400B4}"/>
    <cellStyle name="Normal 5 34 6 5" xfId="34982" xr:uid="{EB1F4172-D21C-4E97-90A8-07CDCC384AD1}"/>
    <cellStyle name="Normal 5 35" xfId="6743" xr:uid="{8DA73348-304E-4455-9E19-C103957AED33}"/>
    <cellStyle name="Normal 5 35 2" xfId="15152" xr:uid="{5B15A7F5-0231-4FF8-821E-FA9947571145}"/>
    <cellStyle name="Normal 5 35 2 2" xfId="22439" xr:uid="{2DC179DC-8E3B-4555-9CCC-A1A761618B83}"/>
    <cellStyle name="Normal 5 35 2 2 2" xfId="27995" xr:uid="{B7635B25-1849-4E4A-923E-1AEFB13034F9}"/>
    <cellStyle name="Normal 5 35 2 2 3" xfId="33489" xr:uid="{0701C71A-9A27-4FD0-B6F6-54DFC93EB639}"/>
    <cellStyle name="Normal 5 35 2 2 4" xfId="38973" xr:uid="{A3ADFA1C-7F08-49C7-856D-8D5902E85797}"/>
    <cellStyle name="Normal 5 35 2 3" xfId="25266" xr:uid="{2C511273-8B2A-4715-BD94-5989BF8A044A}"/>
    <cellStyle name="Normal 5 35 2 4" xfId="30760" xr:uid="{583BBF97-FB48-4FF6-86B5-584916AC8925}"/>
    <cellStyle name="Normal 5 35 2 5" xfId="36244" xr:uid="{E8B5E722-D6C4-4827-95B9-CBC499DF49C3}"/>
    <cellStyle name="Normal 5 35 3" xfId="12091" xr:uid="{BCEBD424-CC50-4608-8EC5-2A0ABFD57224}"/>
    <cellStyle name="Normal 5 35 4" xfId="17327" xr:uid="{C72914E0-B36C-416E-94A3-33AD0FC17FA0}"/>
    <cellStyle name="Normal 5 35 5" xfId="19555" xr:uid="{09BC8095-7DB9-444F-B8BC-82DC2AAD3CB6}"/>
    <cellStyle name="Normal 5 35 6" xfId="9857" xr:uid="{17481DE1-ED14-4113-9325-044D582FC1EA}"/>
    <cellStyle name="Normal 5 35 6 2" xfId="21178" xr:uid="{75C57FD1-37F9-4CA6-9618-84139FB94E24}"/>
    <cellStyle name="Normal 5 35 6 2 2" xfId="26734" xr:uid="{5F390403-981B-4994-977B-AD1318EC7C52}"/>
    <cellStyle name="Normal 5 35 6 2 3" xfId="32228" xr:uid="{F11FE346-0804-460E-AC61-8C06C07F15D5}"/>
    <cellStyle name="Normal 5 35 6 2 4" xfId="37712" xr:uid="{491BA189-E54C-4456-8623-D597D009ED85}"/>
    <cellStyle name="Normal 5 35 6 3" xfId="24005" xr:uid="{1E9CFEC1-FF05-4F0F-9815-6DCEDDEEBC2F}"/>
    <cellStyle name="Normal 5 35 6 4" xfId="29499" xr:uid="{7C2E3F67-383E-4FA8-9817-0B34CBA472BF}"/>
    <cellStyle name="Normal 5 35 6 5" xfId="34983" xr:uid="{32432E37-8D7D-4733-A301-A5A633BABC4F}"/>
    <cellStyle name="Normal 5 36" xfId="6744" xr:uid="{C82F3E8E-C824-4952-A501-61F41FDDE0FA}"/>
    <cellStyle name="Normal 5 36 2" xfId="15153" xr:uid="{8FCD6786-048B-4A0C-BA52-4C81416CCE45}"/>
    <cellStyle name="Normal 5 36 2 2" xfId="22440" xr:uid="{47221ACA-8E38-4672-B905-B67FCA3BF432}"/>
    <cellStyle name="Normal 5 36 2 2 2" xfId="27996" xr:uid="{C24802D0-0130-41FB-B3FE-7B0125022A63}"/>
    <cellStyle name="Normal 5 36 2 2 3" xfId="33490" xr:uid="{B1B06139-806B-4ECE-8236-130424F1F18B}"/>
    <cellStyle name="Normal 5 36 2 2 4" xfId="38974" xr:uid="{06F4AFAA-7603-420D-A717-DC196E6CA475}"/>
    <cellStyle name="Normal 5 36 2 3" xfId="25267" xr:uid="{8AFE9406-390A-4DB1-BE28-C867B0AA2FD0}"/>
    <cellStyle name="Normal 5 36 2 4" xfId="30761" xr:uid="{35618BC5-1EBA-4C9E-A9BF-AB473328C300}"/>
    <cellStyle name="Normal 5 36 2 5" xfId="36245" xr:uid="{D7857614-F964-4618-B575-9B25114285B7}"/>
    <cellStyle name="Normal 5 36 3" xfId="12092" xr:uid="{D68FBB67-B418-4823-8F7B-0861D6B3652F}"/>
    <cellStyle name="Normal 5 36 4" xfId="17328" xr:uid="{82A3D252-A631-4994-8856-68F26E7C9E2B}"/>
    <cellStyle name="Normal 5 36 5" xfId="19556" xr:uid="{EBDD8B59-FF85-4D9B-B272-342D888397C5}"/>
    <cellStyle name="Normal 5 36 6" xfId="9858" xr:uid="{724C483E-2AB9-4B09-A90A-13E3B3EE379E}"/>
    <cellStyle name="Normal 5 36 6 2" xfId="21179" xr:uid="{2425A6A4-202F-4141-828E-F596CD4AE821}"/>
    <cellStyle name="Normal 5 36 6 2 2" xfId="26735" xr:uid="{8A62D914-8B10-4435-A124-1C65DC90349E}"/>
    <cellStyle name="Normal 5 36 6 2 3" xfId="32229" xr:uid="{422DD486-C60F-4D62-BE3F-7B50EA7BDD5B}"/>
    <cellStyle name="Normal 5 36 6 2 4" xfId="37713" xr:uid="{A6C356D3-1F91-4606-A0F6-2B9942A6872F}"/>
    <cellStyle name="Normal 5 36 6 3" xfId="24006" xr:uid="{E80106FA-5FF6-4492-9D59-A5F99FFE57FA}"/>
    <cellStyle name="Normal 5 36 6 4" xfId="29500" xr:uid="{6EED0B7E-32AF-4DE3-88A1-8419F70A379E}"/>
    <cellStyle name="Normal 5 36 6 5" xfId="34984" xr:uid="{3F2330C5-7768-4263-99B7-9D238AAFFA98}"/>
    <cellStyle name="Normal 5 37" xfId="6745" xr:uid="{D28F8136-08E9-48E2-ACA8-3AD99006963B}"/>
    <cellStyle name="Normal 5 37 2" xfId="15154" xr:uid="{9E161536-27C0-40AF-8BB7-7292FFF85CC2}"/>
    <cellStyle name="Normal 5 37 2 2" xfId="22441" xr:uid="{0FECC52E-B511-4EC4-B8E1-9CE2DA8A55EE}"/>
    <cellStyle name="Normal 5 37 2 2 2" xfId="27997" xr:uid="{6805D887-E3D7-4BB2-9FBB-A8525E59B256}"/>
    <cellStyle name="Normal 5 37 2 2 3" xfId="33491" xr:uid="{9D9E3DF9-F757-4DBA-B800-9EB746971D45}"/>
    <cellStyle name="Normal 5 37 2 2 4" xfId="38975" xr:uid="{A1CDA2B0-B065-47BA-89C3-EB1794626999}"/>
    <cellStyle name="Normal 5 37 2 3" xfId="25268" xr:uid="{2C80023B-A36B-44A3-9955-2977184F77E7}"/>
    <cellStyle name="Normal 5 37 2 4" xfId="30762" xr:uid="{D3D0537B-B17B-4D9D-B30C-E42AB50CBD29}"/>
    <cellStyle name="Normal 5 37 2 5" xfId="36246" xr:uid="{0DC774C1-DA50-45B9-9497-48EC5F6455FE}"/>
    <cellStyle name="Normal 5 37 3" xfId="12093" xr:uid="{0D3E96C4-FD09-49AA-A9DC-FA045ECE5F51}"/>
    <cellStyle name="Normal 5 37 4" xfId="17329" xr:uid="{B63E3D8F-51E4-4DE4-8243-3449F75B7BDF}"/>
    <cellStyle name="Normal 5 37 5" xfId="19557" xr:uid="{1683EB95-5A01-4B61-A968-52739EA00424}"/>
    <cellStyle name="Normal 5 37 6" xfId="9859" xr:uid="{C6ECA703-9F7D-4924-B136-14B3B913C108}"/>
    <cellStyle name="Normal 5 37 6 2" xfId="21180" xr:uid="{D41BC620-E932-46F2-A0E7-A470111FCC21}"/>
    <cellStyle name="Normal 5 37 6 2 2" xfId="26736" xr:uid="{BE978DD4-023F-4012-975F-7B2373DBC1EA}"/>
    <cellStyle name="Normal 5 37 6 2 3" xfId="32230" xr:uid="{A82F29AA-8122-45E8-BAF6-D9ABE045ACA8}"/>
    <cellStyle name="Normal 5 37 6 2 4" xfId="37714" xr:uid="{C3CA7B51-F5E1-4092-AE1F-0996740DAC36}"/>
    <cellStyle name="Normal 5 37 6 3" xfId="24007" xr:uid="{CCA1493C-9ED2-4EBF-9EC2-83E8FEAF90AF}"/>
    <cellStyle name="Normal 5 37 6 4" xfId="29501" xr:uid="{A087E4E0-6E80-490D-B4A4-0B0C094E6034}"/>
    <cellStyle name="Normal 5 37 6 5" xfId="34985" xr:uid="{E2519CD5-AD9F-4990-997D-90FDD1955ADE}"/>
    <cellStyle name="Normal 5 38" xfId="6746" xr:uid="{7959D5A2-70F0-4AC2-9DB9-6E4CF6921A3C}"/>
    <cellStyle name="Normal 5 38 2" xfId="15155" xr:uid="{ABAE7E19-580E-4C2D-802F-85D3B79FACA0}"/>
    <cellStyle name="Normal 5 38 2 2" xfId="22442" xr:uid="{B0E63021-6DBA-476E-81AA-A0C1CC792386}"/>
    <cellStyle name="Normal 5 38 2 2 2" xfId="27998" xr:uid="{297D33B4-0FED-49AF-BF4E-5A1D3FF9FDF6}"/>
    <cellStyle name="Normal 5 38 2 2 3" xfId="33492" xr:uid="{ABE99A04-4D16-4694-9B33-DAC4CB09EFF6}"/>
    <cellStyle name="Normal 5 38 2 2 4" xfId="38976" xr:uid="{27E0765C-0DB2-41B5-9AE8-D1A895785240}"/>
    <cellStyle name="Normal 5 38 2 3" xfId="25269" xr:uid="{C682678C-1AFF-4CD6-A0EB-4F8CDB658164}"/>
    <cellStyle name="Normal 5 38 2 4" xfId="30763" xr:uid="{5F352597-06D0-4DF0-A0D0-60D87299A196}"/>
    <cellStyle name="Normal 5 38 2 5" xfId="36247" xr:uid="{139992EF-A0DB-4F90-951A-32A3B9606282}"/>
    <cellStyle name="Normal 5 38 3" xfId="12094" xr:uid="{CC5C937E-A0CC-4903-B718-9E7235407251}"/>
    <cellStyle name="Normal 5 38 4" xfId="17330" xr:uid="{60E2032C-949D-4AB3-B564-E056D16B604E}"/>
    <cellStyle name="Normal 5 38 5" xfId="19558" xr:uid="{67404094-C498-40D8-BBB4-814E0E9BB471}"/>
    <cellStyle name="Normal 5 38 6" xfId="9860" xr:uid="{2546E851-17D7-4EF6-8963-C66CF62D52BB}"/>
    <cellStyle name="Normal 5 38 6 2" xfId="21181" xr:uid="{4E2C0B73-B96F-4146-A6F0-87C5E627AFEC}"/>
    <cellStyle name="Normal 5 38 6 2 2" xfId="26737" xr:uid="{B56D7959-62DD-4BBA-A421-2A84D051571C}"/>
    <cellStyle name="Normal 5 38 6 2 3" xfId="32231" xr:uid="{F88E08C3-8C9D-45B5-93CB-10EBBD267221}"/>
    <cellStyle name="Normal 5 38 6 2 4" xfId="37715" xr:uid="{46F066A2-1CBF-4AC4-ABF6-EF6D8D1AD928}"/>
    <cellStyle name="Normal 5 38 6 3" xfId="24008" xr:uid="{96B70565-199A-4B5A-931F-3B52472381CE}"/>
    <cellStyle name="Normal 5 38 6 4" xfId="29502" xr:uid="{CAC820BD-1709-453B-B751-9894D4373A14}"/>
    <cellStyle name="Normal 5 38 6 5" xfId="34986" xr:uid="{4BF97668-1F23-4C4D-A901-91418D829E48}"/>
    <cellStyle name="Normal 5 39" xfId="6747" xr:uid="{B217B595-DBEE-403A-AEA9-1DD316EC7AEB}"/>
    <cellStyle name="Normal 5 39 2" xfId="15156" xr:uid="{DC19115E-9550-4156-865B-5433827AE657}"/>
    <cellStyle name="Normal 5 39 2 2" xfId="22443" xr:uid="{07756685-E299-485B-A643-67EE9DB62AA9}"/>
    <cellStyle name="Normal 5 39 2 2 2" xfId="27999" xr:uid="{3D2ED5C1-80ED-46B6-96EC-39BEE375C6C4}"/>
    <cellStyle name="Normal 5 39 2 2 3" xfId="33493" xr:uid="{49637D8C-755F-45D5-A5DC-A1720E382788}"/>
    <cellStyle name="Normal 5 39 2 2 4" xfId="38977" xr:uid="{B576C7B0-7834-4393-AD24-D61E7008F604}"/>
    <cellStyle name="Normal 5 39 2 3" xfId="25270" xr:uid="{83851068-B928-4778-9B4A-E09ED67961F3}"/>
    <cellStyle name="Normal 5 39 2 4" xfId="30764" xr:uid="{F0B97251-BD3A-4565-850E-C0B6A80EF4DD}"/>
    <cellStyle name="Normal 5 39 2 5" xfId="36248" xr:uid="{986C98D2-35B1-42A8-AF20-EC09257AD98D}"/>
    <cellStyle name="Normal 5 39 3" xfId="12095" xr:uid="{99CEE996-8110-4237-8C80-E16387305038}"/>
    <cellStyle name="Normal 5 39 4" xfId="17331" xr:uid="{27810A97-E41C-4844-8198-99B14BEAA8EB}"/>
    <cellStyle name="Normal 5 39 5" xfId="19559" xr:uid="{33EB777A-FF68-4E46-9C14-8EA0AFAE0F65}"/>
    <cellStyle name="Normal 5 39 6" xfId="9861" xr:uid="{4C5670BD-E505-4687-A938-C3D9974D66E2}"/>
    <cellStyle name="Normal 5 39 6 2" xfId="21182" xr:uid="{67816262-14C5-4771-94E3-ED8F2193691F}"/>
    <cellStyle name="Normal 5 39 6 2 2" xfId="26738" xr:uid="{BBCEECEC-9B3E-445D-ADDA-1AFDA9E565B9}"/>
    <cellStyle name="Normal 5 39 6 2 3" xfId="32232" xr:uid="{529F0EE2-778F-4AD4-B9F7-8A76D634F874}"/>
    <cellStyle name="Normal 5 39 6 2 4" xfId="37716" xr:uid="{72B07C38-75CF-436F-A34A-A4DCE757CC82}"/>
    <cellStyle name="Normal 5 39 6 3" xfId="24009" xr:uid="{C8B30701-59D9-49DC-BBA3-FB6C54B1FAD5}"/>
    <cellStyle name="Normal 5 39 6 4" xfId="29503" xr:uid="{F4B1D461-472D-479E-AA32-BB710E194356}"/>
    <cellStyle name="Normal 5 39 6 5" xfId="34987" xr:uid="{18623E3B-F7B5-47B6-9C99-04A609A36736}"/>
    <cellStyle name="Normal 5 4" xfId="6748" xr:uid="{E364DFCF-8586-403C-A729-8E106F42863F}"/>
    <cellStyle name="Normal 5 4 10" xfId="19560" xr:uid="{80328CED-5EE1-4626-86C3-79FE28A62C9A}"/>
    <cellStyle name="Normal 5 4 11" xfId="23038" xr:uid="{F2230BB9-1C77-4F9E-82DD-D62794A58AF2}"/>
    <cellStyle name="Normal 5 4 11 2" xfId="28584" xr:uid="{190E006C-9C06-41FD-A9E7-8889C24325F5}"/>
    <cellStyle name="Normal 5 4 11 3" xfId="34072" xr:uid="{09E4917A-B0EB-44E3-83A0-E534676199F1}"/>
    <cellStyle name="Normal 5 4 11 4" xfId="39556" xr:uid="{7AB3521C-4988-4BFA-8726-45E1DA387B91}"/>
    <cellStyle name="Normal 5 4 2" xfId="6749" xr:uid="{481229D9-850A-407B-8D0A-A0A333C49E71}"/>
    <cellStyle name="Normal 5 4 2 2" xfId="15157" xr:uid="{D6621F77-CEB3-4543-9F88-C9E06B3C63AB}"/>
    <cellStyle name="Normal 5 4 2 2 2" xfId="22444" xr:uid="{C54A5350-0C64-4F36-A9E8-32D11902EAA5}"/>
    <cellStyle name="Normal 5 4 2 2 2 2" xfId="28000" xr:uid="{3134FB2B-AFEB-4691-A187-E1AEEB0C38BC}"/>
    <cellStyle name="Normal 5 4 2 2 2 3" xfId="33494" xr:uid="{FB43C662-1D2F-4AD4-ACB9-C40D9E3921FE}"/>
    <cellStyle name="Normal 5 4 2 2 2 4" xfId="38978" xr:uid="{913992BA-FB7D-46D3-AF50-43528D927207}"/>
    <cellStyle name="Normal 5 4 2 2 3" xfId="25271" xr:uid="{1034945F-C2B6-49D9-BA2C-2FA0F9B0A0C6}"/>
    <cellStyle name="Normal 5 4 2 2 4" xfId="30765" xr:uid="{531C16D2-7F11-465C-915C-D2972C8D9623}"/>
    <cellStyle name="Normal 5 4 2 2 5" xfId="36249" xr:uid="{A2B14C13-AE99-4E07-B56C-B13C2F69DFDD}"/>
    <cellStyle name="Normal 5 4 2 3" xfId="12097" xr:uid="{1CDF9597-AC78-4AE9-B116-48DB456FD2D3}"/>
    <cellStyle name="Normal 5 4 2 4" xfId="17333" xr:uid="{BD536DA5-8496-4A9C-8624-4A3A278942E1}"/>
    <cellStyle name="Normal 5 4 2 5" xfId="19561" xr:uid="{4A0F8FCB-6BFF-420E-8FCC-29C3FCBCF24E}"/>
    <cellStyle name="Normal 5 4 2 6" xfId="9862" xr:uid="{9AFB2C1B-635B-4EA6-B93B-12B49E1D53F5}"/>
    <cellStyle name="Normal 5 4 2 6 2" xfId="21183" xr:uid="{41DC237F-3F02-4F71-A064-8099D8275D38}"/>
    <cellStyle name="Normal 5 4 2 6 2 2" xfId="26739" xr:uid="{72F25312-0047-4129-AB68-F4FF59F47A89}"/>
    <cellStyle name="Normal 5 4 2 6 2 3" xfId="32233" xr:uid="{D0E4DE6B-68D4-4DA9-8E99-C59D9DC83729}"/>
    <cellStyle name="Normal 5 4 2 6 2 4" xfId="37717" xr:uid="{86F9FBFF-DAD3-4744-BF10-6E1DB5C6CE3F}"/>
    <cellStyle name="Normal 5 4 2 6 3" xfId="24010" xr:uid="{37374885-1E8F-45B6-8EEE-3A09191F1EBE}"/>
    <cellStyle name="Normal 5 4 2 6 4" xfId="29504" xr:uid="{54E6ED0A-1CD6-47E4-84DB-14E96AB93008}"/>
    <cellStyle name="Normal 5 4 2 6 5" xfId="34988" xr:uid="{7E1D7535-FC3D-49E2-BFBE-AC28286A851B}"/>
    <cellStyle name="Normal 5 4 3" xfId="6750" xr:uid="{7C88474C-81C3-4262-B5E8-D6CF12A1826E}"/>
    <cellStyle name="Normal 5 4 3 2" xfId="15158" xr:uid="{99D0262B-ED51-4E10-A481-5D99D5F0768D}"/>
    <cellStyle name="Normal 5 4 3 2 2" xfId="22445" xr:uid="{8B9717B6-2D91-4F38-8910-D7A361C2B73F}"/>
    <cellStyle name="Normal 5 4 3 2 2 2" xfId="28001" xr:uid="{652A4085-171A-4268-B34D-2642749D10ED}"/>
    <cellStyle name="Normal 5 4 3 2 2 3" xfId="33495" xr:uid="{25AE159A-5BCF-4FF8-9438-9A89DA9B03D9}"/>
    <cellStyle name="Normal 5 4 3 2 2 4" xfId="38979" xr:uid="{5E3A4E4B-0319-4697-8004-3A1AAD027F36}"/>
    <cellStyle name="Normal 5 4 3 2 3" xfId="25272" xr:uid="{EE49C8EA-CC81-489B-9BDC-7E4C77E57BAF}"/>
    <cellStyle name="Normal 5 4 3 2 4" xfId="30766" xr:uid="{DCEA7DD6-7037-4A82-BA7B-03B44244197F}"/>
    <cellStyle name="Normal 5 4 3 2 5" xfId="36250" xr:uid="{B5109DF3-F3B6-492B-9BC6-BAD8205DC898}"/>
    <cellStyle name="Normal 5 4 3 3" xfId="19562" xr:uid="{1EEE5D43-DB91-4DF3-B3BB-6FC61C43B40D}"/>
    <cellStyle name="Normal 5 4 3 4" xfId="9863" xr:uid="{1EC022ED-11BA-4584-BA55-0789718D49FF}"/>
    <cellStyle name="Normal 5 4 3 4 2" xfId="21184" xr:uid="{C2C82FAD-AC17-4643-8536-269962A21735}"/>
    <cellStyle name="Normal 5 4 3 4 2 2" xfId="26740" xr:uid="{F0F682E5-3979-4151-A8AA-64BE09296507}"/>
    <cellStyle name="Normal 5 4 3 4 2 3" xfId="32234" xr:uid="{1D64D489-FC31-4A8D-893A-0EE1626F894D}"/>
    <cellStyle name="Normal 5 4 3 4 2 4" xfId="37718" xr:uid="{07E31910-00DE-468D-922C-084152C8E866}"/>
    <cellStyle name="Normal 5 4 3 4 3" xfId="24011" xr:uid="{617E745E-4783-4FBB-9421-84DF3BAF578B}"/>
    <cellStyle name="Normal 5 4 3 4 4" xfId="29505" xr:uid="{A62FC476-8AA3-4B36-9D1B-0565CD402E96}"/>
    <cellStyle name="Normal 5 4 3 4 5" xfId="34989" xr:uid="{9DCDBF90-8765-4F30-930C-1A632C7BCDB1}"/>
    <cellStyle name="Normal 5 4 4" xfId="7343" xr:uid="{B7CDA6B7-5331-470D-864A-CF723236E0A4}"/>
    <cellStyle name="Normal 5 4 4 2" xfId="9864" xr:uid="{E203E030-FC73-4A1B-A16A-DB932ECF70A6}"/>
    <cellStyle name="Normal 5 4 4 2 2" xfId="21185" xr:uid="{2439C588-F2D6-4BF5-9F41-B6B3D62550DC}"/>
    <cellStyle name="Normal 5 4 4 2 2 2" xfId="26741" xr:uid="{2C35A0C6-E3EE-431E-B46C-C2CE5ACAC83B}"/>
    <cellStyle name="Normal 5 4 4 2 2 3" xfId="32235" xr:uid="{42EA8F98-D917-4FE2-B3A7-0345E8C8CDC3}"/>
    <cellStyle name="Normal 5 4 4 2 2 4" xfId="37719" xr:uid="{2497609D-5C92-4C16-99DB-531A3B7D7BF9}"/>
    <cellStyle name="Normal 5 4 4 2 3" xfId="24012" xr:uid="{AC9B0297-F26D-47A3-B7E8-E5812BDEAC5C}"/>
    <cellStyle name="Normal 5 4 4 2 4" xfId="29506" xr:uid="{9058A723-0EDD-486A-B861-0BA5D8979E9D}"/>
    <cellStyle name="Normal 5 4 4 2 5" xfId="34990" xr:uid="{330E0AAF-3A97-4C6D-8B89-FA6E5C5FF122}"/>
    <cellStyle name="Normal 5 4 4 3" xfId="20342" xr:uid="{75BBDF50-4FA1-45C0-9569-D7553842FE2D}"/>
    <cellStyle name="Normal 5 4 4 3 2" xfId="25898" xr:uid="{D882B926-8857-4D00-877A-6EC46856FDDB}"/>
    <cellStyle name="Normal 5 4 4 3 3" xfId="31392" xr:uid="{21F1836E-7C89-4F9D-97E0-857ABEC8C607}"/>
    <cellStyle name="Normal 5 4 4 3 4" xfId="36876" xr:uid="{7A6BAB35-8BF4-4B18-91A1-C393269FDE32}"/>
    <cellStyle name="Normal 5 4 4 4" xfId="23169" xr:uid="{4DC4A40E-47A1-4ED7-9148-98BD990F720E}"/>
    <cellStyle name="Normal 5 4 4 5" xfId="28661" xr:uid="{CC969242-4C95-4D67-9330-FD877CEDC2B2}"/>
    <cellStyle name="Normal 5 4 4 6" xfId="34145" xr:uid="{840D79B1-7753-4121-965E-37F789CFEAAF}"/>
    <cellStyle name="Normal 5 4 5" xfId="7475" xr:uid="{2640C183-6021-4627-98D0-9220A31B1B36}"/>
    <cellStyle name="Normal 5 4 5 2" xfId="9865" xr:uid="{292F4A74-7516-4E25-BEAF-D42D7EE186CC}"/>
    <cellStyle name="Normal 5 4 5 2 2" xfId="21186" xr:uid="{613CE6A1-2D55-4B00-B445-552476F8C8C0}"/>
    <cellStyle name="Normal 5 4 5 2 2 2" xfId="26742" xr:uid="{800E194F-BEE5-45C3-86C8-7D6D407F466E}"/>
    <cellStyle name="Normal 5 4 5 2 2 3" xfId="32236" xr:uid="{47C7D581-944B-453E-B3B3-672497AF0507}"/>
    <cellStyle name="Normal 5 4 5 2 2 4" xfId="37720" xr:uid="{06ABFB14-3AD5-4936-849D-0254AABB73AE}"/>
    <cellStyle name="Normal 5 4 5 2 3" xfId="24013" xr:uid="{3030FC67-A9FC-4F6D-AC79-6F0EBAEA9B47}"/>
    <cellStyle name="Normal 5 4 5 2 4" xfId="29507" xr:uid="{D788C728-3571-4D2B-91EC-6F0D292C5373}"/>
    <cellStyle name="Normal 5 4 5 2 5" xfId="34991" xr:uid="{A5D21C0F-64CB-4F60-92A7-79ECB093CE11}"/>
    <cellStyle name="Normal 5 4 5 3" xfId="20363" xr:uid="{CD26B7F0-BF9B-4BE4-84DD-9BD0F74E0559}"/>
    <cellStyle name="Normal 5 4 5 3 2" xfId="25919" xr:uid="{135A3E6A-F091-4B87-8470-FF28DD91DFE0}"/>
    <cellStyle name="Normal 5 4 5 3 3" xfId="31413" xr:uid="{D7F0CB21-4D15-436C-8D3E-4CF7A4A38CA7}"/>
    <cellStyle name="Normal 5 4 5 3 4" xfId="36897" xr:uid="{55FF17E9-1456-464C-8EE8-A5ADF089FA89}"/>
    <cellStyle name="Normal 5 4 5 4" xfId="23190" xr:uid="{7A538DFE-DCC3-4403-BF73-28D84DEFB3E2}"/>
    <cellStyle name="Normal 5 4 5 5" xfId="28682" xr:uid="{6968606C-F728-4744-B10F-A3D7283AAF55}"/>
    <cellStyle name="Normal 5 4 5 6" xfId="34166" xr:uid="{203876EA-52FD-47C2-8FDB-94F37D8A0939}"/>
    <cellStyle name="Normal 5 4 6" xfId="7565" xr:uid="{50E02E0C-9EF7-4150-9657-D10F2C290610}"/>
    <cellStyle name="Normal 5 4 6 2" xfId="9866" xr:uid="{B3A14586-F97A-4D37-953E-48CAB9D4AF17}"/>
    <cellStyle name="Normal 5 4 6 2 2" xfId="21187" xr:uid="{BF138EDD-7DC3-4A94-804A-2600ED505888}"/>
    <cellStyle name="Normal 5 4 6 2 2 2" xfId="26743" xr:uid="{F07A1E20-B006-4554-9B21-07B8A78844B9}"/>
    <cellStyle name="Normal 5 4 6 2 2 3" xfId="32237" xr:uid="{A9A2CF06-7751-4751-8234-08706AA57B64}"/>
    <cellStyle name="Normal 5 4 6 2 2 4" xfId="37721" xr:uid="{779CF9C7-061D-4AEE-9749-1F9B750DCCB1}"/>
    <cellStyle name="Normal 5 4 6 2 3" xfId="24014" xr:uid="{E8555AD6-C5F6-4081-98E1-37FEEAA1D656}"/>
    <cellStyle name="Normal 5 4 6 2 4" xfId="29508" xr:uid="{DADD1065-7AB9-4C5E-BA27-882893688E7A}"/>
    <cellStyle name="Normal 5 4 6 2 5" xfId="34992" xr:uid="{EFB2A7C7-0586-4327-9020-51D2A7467F65}"/>
    <cellStyle name="Normal 5 4 6 3" xfId="20449" xr:uid="{B45D89DE-F9FD-4CC7-A732-C8FF35B7FA3D}"/>
    <cellStyle name="Normal 5 4 6 3 2" xfId="26005" xr:uid="{BC51F5BE-7A97-495F-9EF9-EF6134CD6F3F}"/>
    <cellStyle name="Normal 5 4 6 3 3" xfId="31499" xr:uid="{1FFEF882-212C-45E1-BF5B-CC7FA9B18F67}"/>
    <cellStyle name="Normal 5 4 6 3 4" xfId="36983" xr:uid="{091EAECA-D489-4B2D-9579-6A9D48608D76}"/>
    <cellStyle name="Normal 5 4 6 4" xfId="23276" xr:uid="{DE457927-E22A-4A08-8923-C55822B8C050}"/>
    <cellStyle name="Normal 5 4 6 5" xfId="28768" xr:uid="{176CF801-F31B-41EA-8E7D-ED93300F7842}"/>
    <cellStyle name="Normal 5 4 6 6" xfId="34252" xr:uid="{7610D751-3848-4609-96EE-B2E0F5EA438E}"/>
    <cellStyle name="Normal 5 4 7" xfId="7629" xr:uid="{8FA9F166-E924-424E-8FCC-C425E1056519}"/>
    <cellStyle name="Normal 5 4 7 2" xfId="20513" xr:uid="{C6A19582-C798-4F6A-AC17-95D604B2AE5B}"/>
    <cellStyle name="Normal 5 4 7 2 2" xfId="26069" xr:uid="{69BABBC6-365A-4B99-A6C8-7045F75A9F08}"/>
    <cellStyle name="Normal 5 4 7 2 3" xfId="31563" xr:uid="{A7B5152A-E5C4-41FD-958E-8FE10139FFAE}"/>
    <cellStyle name="Normal 5 4 7 2 4" xfId="37047" xr:uid="{5FF9BE74-EF89-4481-970E-74137281FD55}"/>
    <cellStyle name="Normal 5 4 7 3" xfId="23340" xr:uid="{278B7629-1EF8-4296-97E1-612AABDD23F6}"/>
    <cellStyle name="Normal 5 4 7 4" xfId="28834" xr:uid="{507E7DEE-87A2-4F5A-A3E9-4892BAD03ACC}"/>
    <cellStyle name="Normal 5 4 7 5" xfId="34318" xr:uid="{75D39212-708C-49C0-A95D-1EBE0F8C9B79}"/>
    <cellStyle name="Normal 5 4 8" xfId="12096" xr:uid="{465C58E5-8EE3-445C-9A3B-C84BE1D680D2}"/>
    <cellStyle name="Normal 5 4 9" xfId="17332" xr:uid="{47B1BAA6-68B7-476D-90D2-D62E71DC6ECA}"/>
    <cellStyle name="Normal 5 40" xfId="6751" xr:uid="{CBD9D773-0E22-406B-94EB-9F34DD50FACA}"/>
    <cellStyle name="Normal 5 40 2" xfId="15159" xr:uid="{76D67DC6-23A8-4D71-8AA6-790D2B0DB99B}"/>
    <cellStyle name="Normal 5 40 2 2" xfId="22446" xr:uid="{7B5F89DA-FE0E-4999-80BA-B90133E4EA7C}"/>
    <cellStyle name="Normal 5 40 2 2 2" xfId="28002" xr:uid="{01E7E414-1464-47FB-B1CB-65C44CE42D09}"/>
    <cellStyle name="Normal 5 40 2 2 3" xfId="33496" xr:uid="{A65C0A76-5AF2-47BB-A817-F6D3F213618A}"/>
    <cellStyle name="Normal 5 40 2 2 4" xfId="38980" xr:uid="{365B8D59-AFF0-437A-ABB5-F2475EA9F271}"/>
    <cellStyle name="Normal 5 40 2 3" xfId="25273" xr:uid="{D70EDFA2-A7B1-43FC-9CCE-8E9B78511AC4}"/>
    <cellStyle name="Normal 5 40 2 4" xfId="30767" xr:uid="{58411223-B8D3-497A-BFF9-228169BB5D8B}"/>
    <cellStyle name="Normal 5 40 2 5" xfId="36251" xr:uid="{AD98892B-C099-4E33-907E-6CA530F100CC}"/>
    <cellStyle name="Normal 5 40 3" xfId="12098" xr:uid="{2E025A08-884B-45EA-A5EB-A3CA9AEBFE9F}"/>
    <cellStyle name="Normal 5 40 4" xfId="17334" xr:uid="{422B7D40-481A-491D-961B-A48FCC6FD315}"/>
    <cellStyle name="Normal 5 40 5" xfId="19563" xr:uid="{6070E3E3-9013-40F8-AB97-ABC2AAFD9685}"/>
    <cellStyle name="Normal 5 40 6" xfId="9867" xr:uid="{6BB13018-AC13-42AE-A494-F2985CB19966}"/>
    <cellStyle name="Normal 5 40 6 2" xfId="21188" xr:uid="{511AEF59-C100-40F9-BB73-E382DB68C7BD}"/>
    <cellStyle name="Normal 5 40 6 2 2" xfId="26744" xr:uid="{9BD44715-DD4C-4582-BB99-20339318A632}"/>
    <cellStyle name="Normal 5 40 6 2 3" xfId="32238" xr:uid="{8282E3BB-8DFD-4883-B99B-B0B10A30C847}"/>
    <cellStyle name="Normal 5 40 6 2 4" xfId="37722" xr:uid="{F38160FC-BDBC-4F29-894B-A8404BFB007C}"/>
    <cellStyle name="Normal 5 40 6 3" xfId="24015" xr:uid="{958DD401-F851-4BCC-8745-7F6075F5364A}"/>
    <cellStyle name="Normal 5 40 6 4" xfId="29509" xr:uid="{C413521E-5345-4FE3-AE07-374BFA889F96}"/>
    <cellStyle name="Normal 5 40 6 5" xfId="34993" xr:uid="{C98AFF2B-C433-490B-ACC3-59E5EB754817}"/>
    <cellStyle name="Normal 5 41" xfId="6752" xr:uid="{79A5DCC3-CFD9-4514-98C7-0E04219C6BC0}"/>
    <cellStyle name="Normal 5 41 2" xfId="15160" xr:uid="{07BF7A98-36B3-444B-AA55-B956118E38D0}"/>
    <cellStyle name="Normal 5 41 2 2" xfId="22447" xr:uid="{55763287-DC85-458D-AE48-83302A87C033}"/>
    <cellStyle name="Normal 5 41 2 2 2" xfId="28003" xr:uid="{9BF8BBC9-C97E-406D-AF11-6EA6084C7261}"/>
    <cellStyle name="Normal 5 41 2 2 3" xfId="33497" xr:uid="{3454FD98-2300-4172-AE96-B046861F5B7E}"/>
    <cellStyle name="Normal 5 41 2 2 4" xfId="38981" xr:uid="{C512AB70-2E99-4D5D-9001-8E386FF89265}"/>
    <cellStyle name="Normal 5 41 2 3" xfId="25274" xr:uid="{D53BBCDB-93A4-4304-A115-FA206908C38F}"/>
    <cellStyle name="Normal 5 41 2 4" xfId="30768" xr:uid="{109861DF-129F-4491-8A0D-AF218D4745F3}"/>
    <cellStyle name="Normal 5 41 2 5" xfId="36252" xr:uid="{2D294CF5-0873-4776-930E-445470293EDD}"/>
    <cellStyle name="Normal 5 41 3" xfId="12099" xr:uid="{97B3F23C-9A9F-4FDC-8978-AF75C079A78C}"/>
    <cellStyle name="Normal 5 41 4" xfId="17335" xr:uid="{D3AC16A3-7C6A-498D-B715-ACA82C1554BE}"/>
    <cellStyle name="Normal 5 41 5" xfId="19564" xr:uid="{9B4AB016-17CA-4E1F-B8A3-849EDA00A1E9}"/>
    <cellStyle name="Normal 5 41 6" xfId="9868" xr:uid="{52122E56-3809-409A-BC76-B4423439EFFD}"/>
    <cellStyle name="Normal 5 41 6 2" xfId="21189" xr:uid="{A9B6C0B7-4FE2-4985-9005-1B399A25491A}"/>
    <cellStyle name="Normal 5 41 6 2 2" xfId="26745" xr:uid="{7C136F65-0F57-4927-86DA-F32FA1139F91}"/>
    <cellStyle name="Normal 5 41 6 2 3" xfId="32239" xr:uid="{79ACDDF8-5A37-4F9F-A3B4-B45CD6A42013}"/>
    <cellStyle name="Normal 5 41 6 2 4" xfId="37723" xr:uid="{56DB0508-1E11-4903-BF8D-EDD58C7BDFDB}"/>
    <cellStyle name="Normal 5 41 6 3" xfId="24016" xr:uid="{438F2661-F661-431C-AEE2-31DF874A693D}"/>
    <cellStyle name="Normal 5 41 6 4" xfId="29510" xr:uid="{15BC190F-563B-4ED1-96D9-B1A92E905C41}"/>
    <cellStyle name="Normal 5 41 6 5" xfId="34994" xr:uid="{0FFD5595-5D86-458E-9DA9-DF55B7C2C8A5}"/>
    <cellStyle name="Normal 5 42" xfId="6753" xr:uid="{998BEB3E-2C0D-4F67-9CC0-8B2AAA575FF4}"/>
    <cellStyle name="Normal 5 42 2" xfId="15161" xr:uid="{73F169AB-98F0-422A-8DFB-394B1A57646A}"/>
    <cellStyle name="Normal 5 42 2 2" xfId="22448" xr:uid="{DBD11615-8DC3-411D-830B-BACEFCF92B05}"/>
    <cellStyle name="Normal 5 42 2 2 2" xfId="28004" xr:uid="{803D2E0E-3941-4660-A792-CF406D48F540}"/>
    <cellStyle name="Normal 5 42 2 2 3" xfId="33498" xr:uid="{EFFBB958-59B2-488B-8B1E-CB8B4909BE56}"/>
    <cellStyle name="Normal 5 42 2 2 4" xfId="38982" xr:uid="{0A074A1E-AF0E-417B-A9EE-F41C74D24D04}"/>
    <cellStyle name="Normal 5 42 2 3" xfId="25275" xr:uid="{D1FF2C2A-F80F-498F-8968-A37257F31176}"/>
    <cellStyle name="Normal 5 42 2 4" xfId="30769" xr:uid="{98305C57-F50E-4988-A85B-C1353715B4BB}"/>
    <cellStyle name="Normal 5 42 2 5" xfId="36253" xr:uid="{230030C4-3EC5-4E26-8B37-0742A5953C67}"/>
    <cellStyle name="Normal 5 42 3" xfId="12100" xr:uid="{46334526-B0D3-4958-B985-813833F87E77}"/>
    <cellStyle name="Normal 5 42 4" xfId="17336" xr:uid="{C15828C6-C8E9-4030-875D-DB1B974B8C0D}"/>
    <cellStyle name="Normal 5 42 5" xfId="19565" xr:uid="{CD1BC848-8314-46A1-B9E4-2999AED5A510}"/>
    <cellStyle name="Normal 5 42 6" xfId="9869" xr:uid="{8778C396-D23E-4485-A3D7-8AED1AD02C9D}"/>
    <cellStyle name="Normal 5 42 6 2" xfId="21190" xr:uid="{E2AECB89-4E70-4EFD-9D42-6345BA13613F}"/>
    <cellStyle name="Normal 5 42 6 2 2" xfId="26746" xr:uid="{C6466841-148F-4C33-B8E2-90DD6298BADC}"/>
    <cellStyle name="Normal 5 42 6 2 3" xfId="32240" xr:uid="{F4B9B35B-532D-477F-B282-A87A529565F7}"/>
    <cellStyle name="Normal 5 42 6 2 4" xfId="37724" xr:uid="{9AB8C4BD-F773-4E76-86EA-6B063F769162}"/>
    <cellStyle name="Normal 5 42 6 3" xfId="24017" xr:uid="{92DD3243-F7E5-4338-9C5A-4FFEC8D2B4D5}"/>
    <cellStyle name="Normal 5 42 6 4" xfId="29511" xr:uid="{B71E38A7-7ECA-44BC-97C8-CE89358FD909}"/>
    <cellStyle name="Normal 5 42 6 5" xfId="34995" xr:uid="{8809AD26-3BCC-4DFA-B535-EC9A776E53EF}"/>
    <cellStyle name="Normal 5 43" xfId="6754" xr:uid="{2BC39AED-98CD-40BE-B480-5CEA2FE90F8D}"/>
    <cellStyle name="Normal 5 43 2" xfId="15162" xr:uid="{0797AC51-60FA-43D9-95CA-216AA8DC6632}"/>
    <cellStyle name="Normal 5 43 2 2" xfId="22449" xr:uid="{59231F17-21A1-455D-8A2F-8DC20966F9FE}"/>
    <cellStyle name="Normal 5 43 2 2 2" xfId="28005" xr:uid="{C2414435-C71F-4A1C-BFFD-A8FA24B30C69}"/>
    <cellStyle name="Normal 5 43 2 2 3" xfId="33499" xr:uid="{CA696414-7EC1-4A7C-9930-610268BFB444}"/>
    <cellStyle name="Normal 5 43 2 2 4" xfId="38983" xr:uid="{E2D02900-A377-469A-9918-76B2C6DEE71F}"/>
    <cellStyle name="Normal 5 43 2 3" xfId="25276" xr:uid="{2152663B-4658-467D-AF6A-065C370930EB}"/>
    <cellStyle name="Normal 5 43 2 4" xfId="30770" xr:uid="{79122C1C-5261-457A-93CD-7202D0FB89DF}"/>
    <cellStyle name="Normal 5 43 2 5" xfId="36254" xr:uid="{69154DAD-E9B9-4685-8BFF-8FAC66062ED7}"/>
    <cellStyle name="Normal 5 43 3" xfId="12101" xr:uid="{A356BB99-79BD-4F84-ADB8-9F58641524E2}"/>
    <cellStyle name="Normal 5 43 4" xfId="17337" xr:uid="{C9863A4A-05A9-45A6-88B0-A95E38C26F95}"/>
    <cellStyle name="Normal 5 43 5" xfId="19566" xr:uid="{F4E99981-DEC5-4CA6-9C80-2EF15596F2D2}"/>
    <cellStyle name="Normal 5 43 6" xfId="9870" xr:uid="{8D4B1EB9-141A-4480-83FA-76B5A922F678}"/>
    <cellStyle name="Normal 5 43 6 2" xfId="21191" xr:uid="{C35346C2-06E1-4ACA-88E3-06C6C9E299C7}"/>
    <cellStyle name="Normal 5 43 6 2 2" xfId="26747" xr:uid="{BF148CF8-501D-4D93-9DAA-237286F357E8}"/>
    <cellStyle name="Normal 5 43 6 2 3" xfId="32241" xr:uid="{5258947C-2CE1-4D34-B5D5-AEC67D95F13F}"/>
    <cellStyle name="Normal 5 43 6 2 4" xfId="37725" xr:uid="{30D0E0A4-A605-459F-99B0-F75212AED20F}"/>
    <cellStyle name="Normal 5 43 6 3" xfId="24018" xr:uid="{2C52B3D5-CBDC-401B-BCC5-0938C628B880}"/>
    <cellStyle name="Normal 5 43 6 4" xfId="29512" xr:uid="{94AD824C-EEBA-48E6-B40D-9ACD901CB91B}"/>
    <cellStyle name="Normal 5 43 6 5" xfId="34996" xr:uid="{07DA65BA-A0C7-4CD6-9C71-BB919987CD72}"/>
    <cellStyle name="Normal 5 44" xfId="7340" xr:uid="{B40E9F7C-1CA1-47EC-9E82-706F13AF2844}"/>
    <cellStyle name="Normal 5 44 2" xfId="15163" xr:uid="{C43DE262-C0FF-4E99-A1C9-E33E1D3841B1}"/>
    <cellStyle name="Normal 5 44 2 2" xfId="22450" xr:uid="{A7C15691-D1E1-4DD0-AB18-3DDDAD31813F}"/>
    <cellStyle name="Normal 5 44 2 2 2" xfId="28006" xr:uid="{9D22F436-7251-4683-809A-A022C3398248}"/>
    <cellStyle name="Normal 5 44 2 2 3" xfId="33500" xr:uid="{A4DEDA32-114A-443A-BEB0-AB7AE6F044DA}"/>
    <cellStyle name="Normal 5 44 2 2 4" xfId="38984" xr:uid="{C19CACEA-C80D-4212-8DC1-60A5B3BA9B03}"/>
    <cellStyle name="Normal 5 44 2 3" xfId="25277" xr:uid="{89C68F77-8305-48D5-B07D-8211FD02B054}"/>
    <cellStyle name="Normal 5 44 2 4" xfId="30771" xr:uid="{86F1410A-88E7-4895-8C41-B1A5BD2D49D7}"/>
    <cellStyle name="Normal 5 44 2 5" xfId="36255" xr:uid="{AFE96C77-4A68-4EAD-837B-8A3CA8D1FAA9}"/>
    <cellStyle name="Normal 5 44 3" xfId="12715" xr:uid="{463FE51A-DC17-426F-B707-ADCC0A875FB3}"/>
    <cellStyle name="Normal 5 44 4" xfId="9871" xr:uid="{DC85A50F-1540-4CD2-BC37-6B30C8628128}"/>
    <cellStyle name="Normal 5 44 4 2" xfId="21192" xr:uid="{2D312574-77BD-48D4-BE0B-FFB85CE9D34D}"/>
    <cellStyle name="Normal 5 44 4 2 2" xfId="26748" xr:uid="{9F31D3EE-7D89-49B0-81A5-C5AF8AE878C3}"/>
    <cellStyle name="Normal 5 44 4 2 3" xfId="32242" xr:uid="{43850F8F-D860-4BD6-9F4D-72139A496E84}"/>
    <cellStyle name="Normal 5 44 4 2 4" xfId="37726" xr:uid="{E6351D05-B709-4E0B-A761-AF5652C77764}"/>
    <cellStyle name="Normal 5 44 4 3" xfId="24019" xr:uid="{F5F112D0-0315-4CFF-84B2-B786DBBC7760}"/>
    <cellStyle name="Normal 5 44 4 4" xfId="29513" xr:uid="{120EA686-D629-4E18-BF52-444FEDD95CD5}"/>
    <cellStyle name="Normal 5 44 4 5" xfId="34997" xr:uid="{32EBA009-07B5-4E51-830E-6B73D065FB80}"/>
    <cellStyle name="Normal 5 45" xfId="9872" xr:uid="{84301092-833C-4900-8D22-4C8040BA5514}"/>
    <cellStyle name="Normal 5 45 2" xfId="21193" xr:uid="{06A5A020-E64C-4685-B2FA-F68F3798A7F5}"/>
    <cellStyle name="Normal 5 45 2 2" xfId="26749" xr:uid="{1FC572A4-0557-4B79-AE51-D2257B0F45D7}"/>
    <cellStyle name="Normal 5 45 2 3" xfId="32243" xr:uid="{D177B545-E338-4891-96FA-23C1EECED850}"/>
    <cellStyle name="Normal 5 45 2 4" xfId="37727" xr:uid="{AFCC4420-1281-4C32-9428-1B7387B141E6}"/>
    <cellStyle name="Normal 5 45 3" xfId="24020" xr:uid="{8586AA0D-9EB0-43E1-B59C-223491D9C0C8}"/>
    <cellStyle name="Normal 5 45 4" xfId="29514" xr:uid="{0A82FE59-ACE7-4883-A9A7-FC067FC832D8}"/>
    <cellStyle name="Normal 5 45 5" xfId="34998" xr:uid="{B69D1906-1A38-41A0-85CE-8408ACC6A796}"/>
    <cellStyle name="Normal 5 46" xfId="15119" xr:uid="{4D7A8084-B61F-4D75-92BD-BE9159D8D4E1}"/>
    <cellStyle name="Normal 5 46 2" xfId="22406" xr:uid="{3F2823AD-8190-4C95-AF2E-0B53145B981A}"/>
    <cellStyle name="Normal 5 46 2 2" xfId="27962" xr:uid="{08B157AB-74B5-4AC0-BCEE-584C87403024}"/>
    <cellStyle name="Normal 5 46 2 3" xfId="33456" xr:uid="{50F32A43-355E-4E10-ADE1-C1AC9972A60C}"/>
    <cellStyle name="Normal 5 46 2 4" xfId="38940" xr:uid="{F5E8C18C-2913-420F-869E-E3586D1DAF11}"/>
    <cellStyle name="Normal 5 46 3" xfId="25233" xr:uid="{4D954300-1AAE-44A7-AC51-3F54C12DEA2C}"/>
    <cellStyle name="Normal 5 46 4" xfId="30727" xr:uid="{91570802-9B98-4242-B290-01DC68C8F3EA}"/>
    <cellStyle name="Normal 5 46 5" xfId="36211" xr:uid="{FA07A7B9-3392-46E6-B847-DDDAA15686D4}"/>
    <cellStyle name="Normal 5 47" xfId="12059" xr:uid="{5272E30C-4EB1-477F-B710-1DA4FB8C69C3}"/>
    <cellStyle name="Normal 5 48" xfId="17295" xr:uid="{AED5EA1C-7C52-44AD-BEDE-D090AD4A8F12}"/>
    <cellStyle name="Normal 5 49" xfId="19522" xr:uid="{BD29C8E3-27C2-4678-9572-9623F2EB3FBD}"/>
    <cellStyle name="Normal 5 5" xfId="6755" xr:uid="{49A71AFF-B0D1-4E0B-B477-15B5893598B6}"/>
    <cellStyle name="Normal 5 5 2" xfId="15164" xr:uid="{FE29F44F-957F-4820-A142-E6CDE4F00F84}"/>
    <cellStyle name="Normal 5 5 2 2" xfId="22451" xr:uid="{3B286760-BE43-477B-B74E-16EA21C9FD06}"/>
    <cellStyle name="Normal 5 5 2 2 2" xfId="28007" xr:uid="{7A1BEF05-8A1A-4864-9B42-6B295295C650}"/>
    <cellStyle name="Normal 5 5 2 2 3" xfId="33501" xr:uid="{E9407FBF-4DFF-41EC-8933-C7811950C773}"/>
    <cellStyle name="Normal 5 5 2 2 4" xfId="38985" xr:uid="{3B204AA4-8E7C-4F79-8599-A7A5012A4B07}"/>
    <cellStyle name="Normal 5 5 2 3" xfId="25278" xr:uid="{7C31DBD5-A38D-4ACF-BB17-144EB6554124}"/>
    <cellStyle name="Normal 5 5 2 4" xfId="30772" xr:uid="{17771A54-708B-496C-BBBA-988BDB72B42C}"/>
    <cellStyle name="Normal 5 5 2 5" xfId="36256" xr:uid="{42C7799A-26B3-4486-8815-0F189639D0C9}"/>
    <cellStyle name="Normal 5 5 3" xfId="12102" xr:uid="{2EBFF658-554D-403C-A8E9-C2C0BB95F8D6}"/>
    <cellStyle name="Normal 5 5 4" xfId="17338" xr:uid="{7CD5FA37-4B68-4DFD-997E-1AF3E7D8BAB7}"/>
    <cellStyle name="Normal 5 5 5" xfId="19567" xr:uid="{1AD68206-23F2-4CDD-BA93-B566A230A846}"/>
    <cellStyle name="Normal 5 5 6" xfId="9873" xr:uid="{8E6E5CDB-E6FB-48FA-8859-9E8E363D5C87}"/>
    <cellStyle name="Normal 5 5 6 2" xfId="21194" xr:uid="{72ECAA47-0066-4F5D-8221-1CC0185AE8DC}"/>
    <cellStyle name="Normal 5 5 6 2 2" xfId="26750" xr:uid="{87CB9178-9346-407B-B515-41259B64E661}"/>
    <cellStyle name="Normal 5 5 6 2 3" xfId="32244" xr:uid="{D51D35CA-1676-40BB-B460-07EEC5600A08}"/>
    <cellStyle name="Normal 5 5 6 2 4" xfId="37728" xr:uid="{15448FFC-59A0-4D17-A5B3-20A877AD9465}"/>
    <cellStyle name="Normal 5 5 6 3" xfId="24021" xr:uid="{A21B34E6-86EA-4704-AA5A-59602285EC65}"/>
    <cellStyle name="Normal 5 5 6 4" xfId="29515" xr:uid="{8B1130D9-C142-40D9-830A-6AE91D3E85EF}"/>
    <cellStyle name="Normal 5 5 6 5" xfId="34999" xr:uid="{916E9DC7-FE4F-486B-9A86-F6A9DB2CD7B3}"/>
    <cellStyle name="Normal 5 50" xfId="40539" xr:uid="{E3943369-917A-4EC8-85E8-60D249D1EE8A}"/>
    <cellStyle name="Normal 5 51" xfId="6710" xr:uid="{2B8A09A0-220F-4671-8117-692520324738}"/>
    <cellStyle name="Normal 5 6" xfId="6756" xr:uid="{F8666310-FBE7-4A7D-AF08-249B92B30FFB}"/>
    <cellStyle name="Normal 5 6 2" xfId="15165" xr:uid="{CBF88823-04D8-4029-86F5-C51858FFC0E3}"/>
    <cellStyle name="Normal 5 6 2 2" xfId="22452" xr:uid="{491AB14C-C7D3-4C1A-B299-056A4F69F95C}"/>
    <cellStyle name="Normal 5 6 2 2 2" xfId="28008" xr:uid="{BAB80982-0F1C-4474-918A-083F8AD70A9B}"/>
    <cellStyle name="Normal 5 6 2 2 3" xfId="33502" xr:uid="{79393F03-1EB4-4288-9D07-D4BE2A416928}"/>
    <cellStyle name="Normal 5 6 2 2 4" xfId="38986" xr:uid="{0460A970-7225-4598-9E4F-B5CD73510364}"/>
    <cellStyle name="Normal 5 6 2 3" xfId="25279" xr:uid="{666A35F9-6136-4F92-A99C-471EC81A6C7B}"/>
    <cellStyle name="Normal 5 6 2 4" xfId="30773" xr:uid="{C6F138AC-7372-457B-B5F3-F54161EF595F}"/>
    <cellStyle name="Normal 5 6 2 5" xfId="36257" xr:uid="{1D5BE742-0ADB-4C6F-9C22-2DA0FCD73479}"/>
    <cellStyle name="Normal 5 6 3" xfId="12103" xr:uid="{884201F5-7F72-49A0-9A5E-9E3C31803EE5}"/>
    <cellStyle name="Normal 5 6 4" xfId="17339" xr:uid="{99AE5BD4-28AC-4778-AA0B-9A11EED24026}"/>
    <cellStyle name="Normal 5 6 5" xfId="19568" xr:uid="{4EAE950B-303E-417B-AF40-B2B1D6B65423}"/>
    <cellStyle name="Normal 5 6 6" xfId="9874" xr:uid="{3EEDD684-846B-4778-928A-9CE87F31279E}"/>
    <cellStyle name="Normal 5 6 6 2" xfId="21195" xr:uid="{67870527-9BFD-4351-AB34-0E124BF7DB67}"/>
    <cellStyle name="Normal 5 6 6 2 2" xfId="26751" xr:uid="{7D6C755D-718E-4F0A-8243-CBC66ECEE30D}"/>
    <cellStyle name="Normal 5 6 6 2 3" xfId="32245" xr:uid="{FB0E53FE-1316-4B6E-BDD4-576517532F15}"/>
    <cellStyle name="Normal 5 6 6 2 4" xfId="37729" xr:uid="{FD142C83-1995-42B9-8EB9-572A5742EDD5}"/>
    <cellStyle name="Normal 5 6 6 3" xfId="24022" xr:uid="{588DB3CD-3B89-4C87-8E20-40631E7B60E2}"/>
    <cellStyle name="Normal 5 6 6 4" xfId="29516" xr:uid="{BED1DFA5-7C21-4D4A-BF95-396F93CACFA4}"/>
    <cellStyle name="Normal 5 6 6 5" xfId="35000" xr:uid="{A50EB974-0758-4EEA-8F8E-7D1636F75B30}"/>
    <cellStyle name="Normal 5 7" xfId="6757" xr:uid="{C471D980-9195-4666-B7CB-62E7D6E7A213}"/>
    <cellStyle name="Normal 5 7 2" xfId="15166" xr:uid="{51FF2A45-379F-4B97-84A2-D6D4EE084460}"/>
    <cellStyle name="Normal 5 7 2 2" xfId="22453" xr:uid="{73677163-9DE4-4846-8436-9FA66D173B62}"/>
    <cellStyle name="Normal 5 7 2 2 2" xfId="28009" xr:uid="{89F50F6A-63EF-4A7F-A9B2-39EC3780AD6B}"/>
    <cellStyle name="Normal 5 7 2 2 3" xfId="33503" xr:uid="{75FCC510-F665-430C-85C6-FD25E3BF712B}"/>
    <cellStyle name="Normal 5 7 2 2 4" xfId="38987" xr:uid="{BD707E44-2E5C-4ED4-B4DA-E9CC7B79ED02}"/>
    <cellStyle name="Normal 5 7 2 3" xfId="25280" xr:uid="{DAD9CA22-CD1C-4AA1-9CBE-6F06E9614362}"/>
    <cellStyle name="Normal 5 7 2 4" xfId="30774" xr:uid="{7E56F244-F048-4818-95BD-BEAA69ACB8C9}"/>
    <cellStyle name="Normal 5 7 2 5" xfId="36258" xr:uid="{AD840057-EFF9-4A90-A925-388A716F5EE1}"/>
    <cellStyle name="Normal 5 7 3" xfId="12104" xr:uid="{6DFDE7DC-F66F-4F8E-B5E2-DBE3BD999E99}"/>
    <cellStyle name="Normal 5 7 4" xfId="17340" xr:uid="{EFE4BC8C-6132-41F3-873E-3A910DBABC9A}"/>
    <cellStyle name="Normal 5 7 5" xfId="19569" xr:uid="{B38C1E33-0295-45FE-B8F4-B192B213795B}"/>
    <cellStyle name="Normal 5 7 6" xfId="9875" xr:uid="{3B8CE362-58EB-42F5-AA71-F1D34B1B4D1A}"/>
    <cellStyle name="Normal 5 7 6 2" xfId="21196" xr:uid="{6B82174A-DCF7-475F-B3F3-93BA8FCCF29B}"/>
    <cellStyle name="Normal 5 7 6 2 2" xfId="26752" xr:uid="{EF85AAC6-1EC2-4C08-B456-578F82CF8CA3}"/>
    <cellStyle name="Normal 5 7 6 2 3" xfId="32246" xr:uid="{8FFF57DC-5897-4444-B5AD-FF40F57F34DA}"/>
    <cellStyle name="Normal 5 7 6 2 4" xfId="37730" xr:uid="{5D1F264D-52BF-47E4-825F-DE396BCCCCB2}"/>
    <cellStyle name="Normal 5 7 6 3" xfId="24023" xr:uid="{34195ADA-5086-444E-8856-60F5285408F1}"/>
    <cellStyle name="Normal 5 7 6 4" xfId="29517" xr:uid="{DDD370E6-19E3-4483-A484-ED84180B0F95}"/>
    <cellStyle name="Normal 5 7 6 5" xfId="35001" xr:uid="{207B275B-3A4A-4324-A22A-C6CBFB446173}"/>
    <cellStyle name="Normal 5 8" xfId="6758" xr:uid="{13C3AA9E-E91E-4E53-B2D6-1235F20E6BD0}"/>
    <cellStyle name="Normal 5 8 2" xfId="15167" xr:uid="{3248A235-3E35-49CC-8649-D982210DF5C9}"/>
    <cellStyle name="Normal 5 8 2 2" xfId="22454" xr:uid="{71BC0B6A-66E8-4B8A-A5BD-6147769DB376}"/>
    <cellStyle name="Normal 5 8 2 2 2" xfId="28010" xr:uid="{CFB40F27-5F07-4DF0-AFB6-1957F063F6F0}"/>
    <cellStyle name="Normal 5 8 2 2 3" xfId="33504" xr:uid="{93D8140D-9F6C-41AD-AE02-376BC18E4129}"/>
    <cellStyle name="Normal 5 8 2 2 4" xfId="38988" xr:uid="{53AA710E-A30B-4C49-8604-3007CC4784AB}"/>
    <cellStyle name="Normal 5 8 2 3" xfId="25281" xr:uid="{33674229-7125-47FE-AC4F-2CF04CA8F091}"/>
    <cellStyle name="Normal 5 8 2 4" xfId="30775" xr:uid="{3F2A4319-2815-43BB-89DD-0E5D3CAC2919}"/>
    <cellStyle name="Normal 5 8 2 5" xfId="36259" xr:uid="{A6CFB4C7-6BD0-43A5-939D-693F458E3886}"/>
    <cellStyle name="Normal 5 8 3" xfId="12105" xr:uid="{29838A92-21E6-40AB-AEAF-03D9A02A87FF}"/>
    <cellStyle name="Normal 5 8 4" xfId="17341" xr:uid="{3D404DB7-A107-40F8-BF21-585C3B9991B4}"/>
    <cellStyle name="Normal 5 8 5" xfId="19570" xr:uid="{8DFB7C07-18D0-44B6-82F7-A0BB9E00F131}"/>
    <cellStyle name="Normal 5 8 6" xfId="9876" xr:uid="{2FA8817B-A438-4806-9317-779F8FC2D585}"/>
    <cellStyle name="Normal 5 8 6 2" xfId="21197" xr:uid="{3FC83D20-D5CF-46F6-8114-E519C2B12415}"/>
    <cellStyle name="Normal 5 8 6 2 2" xfId="26753" xr:uid="{CB37DD16-BF85-4DD7-A3FD-FBE58854A39C}"/>
    <cellStyle name="Normal 5 8 6 2 3" xfId="32247" xr:uid="{247C2E62-1E78-4C34-B07A-2EC713337FAB}"/>
    <cellStyle name="Normal 5 8 6 2 4" xfId="37731" xr:uid="{E6FF12A1-B584-476F-BA31-907862D33A57}"/>
    <cellStyle name="Normal 5 8 6 3" xfId="24024" xr:uid="{4D9B2660-5935-4F29-BA69-43FACF964AD3}"/>
    <cellStyle name="Normal 5 8 6 4" xfId="29518" xr:uid="{570B9C6A-2FCB-432F-97AD-7AF492B25093}"/>
    <cellStyle name="Normal 5 8 6 5" xfId="35002" xr:uid="{6582701E-CAE0-4A70-A87E-38F654206011}"/>
    <cellStyle name="Normal 5 9" xfId="6759" xr:uid="{6B18BFC0-FF60-4F99-B7FA-2F83A3EBCAD4}"/>
    <cellStyle name="Normal 5 9 2" xfId="15168" xr:uid="{B88F4AB2-0213-40BE-BF5A-78BA6A023559}"/>
    <cellStyle name="Normal 5 9 2 2" xfId="22455" xr:uid="{E731BCBB-720F-4A2C-9563-20A684C36209}"/>
    <cellStyle name="Normal 5 9 2 2 2" xfId="28011" xr:uid="{941F186A-3A5D-43E0-8935-4D729B5D9870}"/>
    <cellStyle name="Normal 5 9 2 2 3" xfId="33505" xr:uid="{8CF4DA29-BE16-458F-8B99-BDE455D84578}"/>
    <cellStyle name="Normal 5 9 2 2 4" xfId="38989" xr:uid="{92DAC8FF-5CD1-4528-91BD-486EF4AEB152}"/>
    <cellStyle name="Normal 5 9 2 3" xfId="25282" xr:uid="{08B9C605-0056-41D3-A487-7EAB0C433B35}"/>
    <cellStyle name="Normal 5 9 2 4" xfId="30776" xr:uid="{A665EFB7-8A0A-44DD-922E-FFA2603AAA57}"/>
    <cellStyle name="Normal 5 9 2 5" xfId="36260" xr:uid="{51047A88-6103-4242-BF87-93FA80732218}"/>
    <cellStyle name="Normal 5 9 3" xfId="12106" xr:uid="{203C359D-6E07-418F-84D8-0B818C9A4CC5}"/>
    <cellStyle name="Normal 5 9 4" xfId="17342" xr:uid="{ECC001B1-E603-4DD0-ADA2-B5BC1A44B58A}"/>
    <cellStyle name="Normal 5 9 5" xfId="19571" xr:uid="{9157B342-9B3F-48FD-81A1-BE9EC2636635}"/>
    <cellStyle name="Normal 5 9 6" xfId="9877" xr:uid="{1870A1BD-00F5-4766-BA23-537AB400230E}"/>
    <cellStyle name="Normal 5 9 6 2" xfId="21198" xr:uid="{8E42A574-12AC-4180-BC58-9135C5BB9E81}"/>
    <cellStyle name="Normal 5 9 6 2 2" xfId="26754" xr:uid="{D3123B0D-31EB-4E2E-B68F-B282C1937F53}"/>
    <cellStyle name="Normal 5 9 6 2 3" xfId="32248" xr:uid="{8108E10A-39C8-4FDA-A489-6FAAF7F42012}"/>
    <cellStyle name="Normal 5 9 6 2 4" xfId="37732" xr:uid="{76383529-B3D7-430E-BD07-95F147A3D0BE}"/>
    <cellStyle name="Normal 5 9 6 3" xfId="24025" xr:uid="{48F9039C-BE5B-409A-B72B-3D60E3CF9BD0}"/>
    <cellStyle name="Normal 5 9 6 4" xfId="29519" xr:uid="{4B69F9BA-F785-47A2-9F33-249D8F5F58CA}"/>
    <cellStyle name="Normal 5 9 6 5" xfId="35003" xr:uid="{2823E0C0-D0ED-41D3-930D-1223D8E36926}"/>
    <cellStyle name="Normal 50" xfId="6760" xr:uid="{EE232B7B-6707-44EF-A702-747172E3242F}"/>
    <cellStyle name="Normal 50 10" xfId="6761" xr:uid="{7D3B7463-5143-4EAE-ABC1-EDB06EECDF36}"/>
    <cellStyle name="Normal 50 10 2" xfId="15170" xr:uid="{FE9117B5-A671-47C9-999B-2EAEFE123462}"/>
    <cellStyle name="Normal 50 10 2 2" xfId="22457" xr:uid="{3460CEBE-334F-431C-B667-E10A0FAD36DA}"/>
    <cellStyle name="Normal 50 10 2 2 2" xfId="28013" xr:uid="{1BDD86FA-4A95-4A89-A638-BC59F8709AC6}"/>
    <cellStyle name="Normal 50 10 2 2 3" xfId="33507" xr:uid="{9F9E1D9C-6CD6-4D72-B4A6-52A40162A1A8}"/>
    <cellStyle name="Normal 50 10 2 2 4" xfId="38991" xr:uid="{580959AA-CB87-4133-A689-014964C9C9A9}"/>
    <cellStyle name="Normal 50 10 2 3" xfId="25284" xr:uid="{55B4EE69-C7C5-4FBE-B97A-CE59F7D68370}"/>
    <cellStyle name="Normal 50 10 2 4" xfId="30778" xr:uid="{D8CA4D16-89C7-4463-9BDB-C4C4A8130AB7}"/>
    <cellStyle name="Normal 50 10 2 5" xfId="36262" xr:uid="{03B1470B-4590-4A49-9AA7-4A73BB386981}"/>
    <cellStyle name="Normal 50 10 3" xfId="12108" xr:uid="{B736E749-DADC-48E1-B4AA-AF8C6B226251}"/>
    <cellStyle name="Normal 50 10 4" xfId="17344" xr:uid="{878273DF-F275-49B3-9C7C-97E1608F8852}"/>
    <cellStyle name="Normal 50 10 5" xfId="19573" xr:uid="{8705EB77-7714-47C2-9030-2016C54C3D8C}"/>
    <cellStyle name="Normal 50 10 6" xfId="9879" xr:uid="{4F243138-6F5A-48FC-BA1C-EA53AD2860E3}"/>
    <cellStyle name="Normal 50 10 6 2" xfId="21200" xr:uid="{AAA4C6A0-443C-40C3-9342-DF118302CCC6}"/>
    <cellStyle name="Normal 50 10 6 2 2" xfId="26756" xr:uid="{CA661895-E0C1-4776-8B87-295F4AA2D648}"/>
    <cellStyle name="Normal 50 10 6 2 3" xfId="32250" xr:uid="{44C16A92-B941-42A7-A2FE-CF469A1D7DC4}"/>
    <cellStyle name="Normal 50 10 6 2 4" xfId="37734" xr:uid="{7C249577-B8CC-4E82-B602-67F613708D67}"/>
    <cellStyle name="Normal 50 10 6 3" xfId="24027" xr:uid="{9EA0058C-E67F-4769-9D98-F01C978CC943}"/>
    <cellStyle name="Normal 50 10 6 4" xfId="29521" xr:uid="{6F874244-BE3E-4C3F-A20B-24AEF7927573}"/>
    <cellStyle name="Normal 50 10 6 5" xfId="35005" xr:uid="{767AB47D-B366-42A1-8EF3-E6FC74F3E757}"/>
    <cellStyle name="Normal 50 11" xfId="15169" xr:uid="{C68F1FBA-7AB1-4B4F-93A8-C5C0285C796E}"/>
    <cellStyle name="Normal 50 11 2" xfId="22456" xr:uid="{5338C654-0553-4142-8F46-D63AAB00F4F0}"/>
    <cellStyle name="Normal 50 11 2 2" xfId="28012" xr:uid="{BFFC3CD1-864F-4360-B63C-AC12B4F84408}"/>
    <cellStyle name="Normal 50 11 2 3" xfId="33506" xr:uid="{717F83F2-4065-4008-9842-E98DDE4298FB}"/>
    <cellStyle name="Normal 50 11 2 4" xfId="38990" xr:uid="{CD407CE4-714A-42B7-A3AC-1444773EF2F7}"/>
    <cellStyle name="Normal 50 11 3" xfId="25283" xr:uid="{2E667BBC-BCDC-4C6E-B05B-56AFC48F7D29}"/>
    <cellStyle name="Normal 50 11 4" xfId="30777" xr:uid="{084B8C5B-587D-4B02-AA75-09E2B3DDFC08}"/>
    <cellStyle name="Normal 50 11 5" xfId="36261" xr:uid="{D8B8F02F-9A3F-47B7-883A-3859DB41EFDD}"/>
    <cellStyle name="Normal 50 12" xfId="12107" xr:uid="{B772021B-7DCC-40BB-86FA-92ABFCD4BF7C}"/>
    <cellStyle name="Normal 50 13" xfId="17343" xr:uid="{49B37FD6-3A23-4B3C-AAE7-D0A89514BC76}"/>
    <cellStyle name="Normal 50 14" xfId="19572" xr:uid="{F3809E5A-5ABB-42E5-BDCA-5EA45958C729}"/>
    <cellStyle name="Normal 50 15" xfId="9878" xr:uid="{A7CAB24F-9428-4579-8752-D54DE35116BA}"/>
    <cellStyle name="Normal 50 15 2" xfId="21199" xr:uid="{8BBBF914-037A-4E45-AE25-B19ED7807FD8}"/>
    <cellStyle name="Normal 50 15 2 2" xfId="26755" xr:uid="{D1BB2768-8EEC-441D-BEFB-C545387843F4}"/>
    <cellStyle name="Normal 50 15 2 3" xfId="32249" xr:uid="{F03F5B98-799C-475A-B33C-E9EEDB6B4C7F}"/>
    <cellStyle name="Normal 50 15 2 4" xfId="37733" xr:uid="{8FCCD6B1-18D9-4FCA-80BD-014CFCE76956}"/>
    <cellStyle name="Normal 50 15 3" xfId="24026" xr:uid="{D142A7A2-5051-49E9-A25F-061E0C0E643E}"/>
    <cellStyle name="Normal 50 15 4" xfId="29520" xr:uid="{EE2F6AEC-D82D-485D-9ABE-DC084582E817}"/>
    <cellStyle name="Normal 50 15 5" xfId="35004" xr:uid="{233133D7-EDF7-49C7-9997-12EE2217905D}"/>
    <cellStyle name="Normal 50 2" xfId="6762" xr:uid="{87A1B8A0-6FE5-4B05-8696-E3ED2075C6BF}"/>
    <cellStyle name="Normal 50 2 2" xfId="15171" xr:uid="{B8FD5599-9C48-44ED-86F4-B175398D6DB0}"/>
    <cellStyle name="Normal 50 2 2 2" xfId="22458" xr:uid="{BE72FA24-B30A-4D13-85D1-D47778AF5B7C}"/>
    <cellStyle name="Normal 50 2 2 2 2" xfId="28014" xr:uid="{4A2F9BEF-7FBE-478D-8363-4BC05FE7685C}"/>
    <cellStyle name="Normal 50 2 2 2 3" xfId="33508" xr:uid="{CF437D1B-3FBA-4EC7-9A8C-D7A4D5357302}"/>
    <cellStyle name="Normal 50 2 2 2 4" xfId="38992" xr:uid="{402D0D8E-32E3-4F95-ABF0-DBAA233BA145}"/>
    <cellStyle name="Normal 50 2 2 3" xfId="25285" xr:uid="{A86A9DFE-0A4C-455D-A2F0-13ABD05E26A8}"/>
    <cellStyle name="Normal 50 2 2 4" xfId="30779" xr:uid="{8764F04E-CC58-4534-A0C8-E3D2EB3D4DEC}"/>
    <cellStyle name="Normal 50 2 2 5" xfId="36263" xr:uid="{D0653712-F6DF-4D0F-83A4-5CF52E840863}"/>
    <cellStyle name="Normal 50 2 3" xfId="12109" xr:uid="{D02A4B1B-D0FD-41CF-85E6-5F31D40FEF5A}"/>
    <cellStyle name="Normal 50 2 4" xfId="17345" xr:uid="{072AAF60-9A6C-4518-B93B-D05F412B9361}"/>
    <cellStyle name="Normal 50 2 5" xfId="19574" xr:uid="{CB140AF2-F7D0-4ADD-9C37-95E2A54A05F2}"/>
    <cellStyle name="Normal 50 2 6" xfId="9880" xr:uid="{EFF4FD5C-4508-4931-B80F-6DDE472327DC}"/>
    <cellStyle name="Normal 50 2 6 2" xfId="21201" xr:uid="{99692DE2-2D15-4F80-B9BA-D86BEF7DB597}"/>
    <cellStyle name="Normal 50 2 6 2 2" xfId="26757" xr:uid="{87C80D94-41C1-427E-B527-25F15D309880}"/>
    <cellStyle name="Normal 50 2 6 2 3" xfId="32251" xr:uid="{F720D324-1F18-48EA-84DB-C432FFDAF569}"/>
    <cellStyle name="Normal 50 2 6 2 4" xfId="37735" xr:uid="{AF913F40-E0B1-4098-8A54-2C3583673C65}"/>
    <cellStyle name="Normal 50 2 6 3" xfId="24028" xr:uid="{098F44A6-6EDD-4AA4-9937-EAD0A4B1B751}"/>
    <cellStyle name="Normal 50 2 6 4" xfId="29522" xr:uid="{AAB5618A-6C12-4FC4-A5B5-B171B5BBCDD9}"/>
    <cellStyle name="Normal 50 2 6 5" xfId="35006" xr:uid="{9BA32884-00F2-4CE2-BA9D-2E11CEB6FBBA}"/>
    <cellStyle name="Normal 50 3" xfId="6763" xr:uid="{FE0E4BE7-B9C2-48D2-BC7F-CDD9324F4170}"/>
    <cellStyle name="Normal 50 3 2" xfId="15172" xr:uid="{F3236E74-0BA4-4A11-AD3F-3AE4B1CCCD7D}"/>
    <cellStyle name="Normal 50 3 2 2" xfId="22459" xr:uid="{426E4722-2E85-453E-8106-7AF7FB72CCDA}"/>
    <cellStyle name="Normal 50 3 2 2 2" xfId="28015" xr:uid="{9AAE8E1E-C299-4B9D-993F-A7950F493857}"/>
    <cellStyle name="Normal 50 3 2 2 3" xfId="33509" xr:uid="{222C0F05-C45E-498C-9EC4-74B820E75AC4}"/>
    <cellStyle name="Normal 50 3 2 2 4" xfId="38993" xr:uid="{D746A92C-7323-43F5-84AD-03B9997E8062}"/>
    <cellStyle name="Normal 50 3 2 3" xfId="25286" xr:uid="{55FAC419-DAA8-4AC5-8F35-5754F2551864}"/>
    <cellStyle name="Normal 50 3 2 4" xfId="30780" xr:uid="{981F774C-0BE8-44E2-960C-C3BB334D361F}"/>
    <cellStyle name="Normal 50 3 2 5" xfId="36264" xr:uid="{77BA34D0-F1E9-4E4A-B174-1396D6D7BC20}"/>
    <cellStyle name="Normal 50 3 3" xfId="12110" xr:uid="{8973B247-128C-4FF0-AD5D-D86E81E515D9}"/>
    <cellStyle name="Normal 50 3 4" xfId="17346" xr:uid="{5698176C-717D-4920-BCAE-72E81A5864E9}"/>
    <cellStyle name="Normal 50 3 5" xfId="19575" xr:uid="{97DB4C01-402F-403A-8913-FBB342EC58C9}"/>
    <cellStyle name="Normal 50 3 6" xfId="9881" xr:uid="{BFE6471B-0561-4204-BE5B-F75C7713D23B}"/>
    <cellStyle name="Normal 50 3 6 2" xfId="21202" xr:uid="{38EA25FF-69C9-4502-8CE1-9B62401DEAC4}"/>
    <cellStyle name="Normal 50 3 6 2 2" xfId="26758" xr:uid="{1694E43E-6818-42E9-8138-EB2105136B30}"/>
    <cellStyle name="Normal 50 3 6 2 3" xfId="32252" xr:uid="{69DDE8A7-7857-4826-8F3D-A36B4DFF747B}"/>
    <cellStyle name="Normal 50 3 6 2 4" xfId="37736" xr:uid="{08CC433C-33EB-4402-B3BB-826CB32BB59A}"/>
    <cellStyle name="Normal 50 3 6 3" xfId="24029" xr:uid="{52AEC1A2-8B13-4803-8892-658761FB0C6F}"/>
    <cellStyle name="Normal 50 3 6 4" xfId="29523" xr:uid="{E24A43FB-B7C2-47D7-B8AF-481AABC5D637}"/>
    <cellStyle name="Normal 50 3 6 5" xfId="35007" xr:uid="{19F8322C-6319-4E13-AA2D-9DC2AAB99F31}"/>
    <cellStyle name="Normal 50 4" xfId="6764" xr:uid="{E0497564-D11A-4F1E-B9BB-5736C3F27A89}"/>
    <cellStyle name="Normal 50 4 2" xfId="15173" xr:uid="{2B82A376-9A8A-43AF-874B-59F5A6053698}"/>
    <cellStyle name="Normal 50 4 2 2" xfId="22460" xr:uid="{A33750ED-6CD0-48BB-9781-32E09A4C4CA8}"/>
    <cellStyle name="Normal 50 4 2 2 2" xfId="28016" xr:uid="{F004CFF5-BA34-4AD3-8F20-81AE6307C8C6}"/>
    <cellStyle name="Normal 50 4 2 2 3" xfId="33510" xr:uid="{36AF69E1-5684-4FB7-9D17-D0960DA0FA78}"/>
    <cellStyle name="Normal 50 4 2 2 4" xfId="38994" xr:uid="{319AF104-3286-4096-AA3A-A893118DC517}"/>
    <cellStyle name="Normal 50 4 2 3" xfId="25287" xr:uid="{6C405540-E04A-4418-A1C0-288948CB4A17}"/>
    <cellStyle name="Normal 50 4 2 4" xfId="30781" xr:uid="{D9C331A5-8FB4-4AF7-9B70-BC6E06BA9BE4}"/>
    <cellStyle name="Normal 50 4 2 5" xfId="36265" xr:uid="{54F41C49-0B43-4A4E-B124-A3ECEAD99A85}"/>
    <cellStyle name="Normal 50 4 3" xfId="12111" xr:uid="{E7C25442-501A-4A95-9AE4-F4C1585C2EE6}"/>
    <cellStyle name="Normal 50 4 4" xfId="17347" xr:uid="{D3939105-EF6F-4FCD-A3C9-7A9A0ED67C0B}"/>
    <cellStyle name="Normal 50 4 5" xfId="19576" xr:uid="{7229E776-426B-481C-ABA0-2EE050D1E0DC}"/>
    <cellStyle name="Normal 50 4 6" xfId="9882" xr:uid="{D59892F5-AB2D-47F9-B8BC-C53FBDC83ABB}"/>
    <cellStyle name="Normal 50 4 6 2" xfId="21203" xr:uid="{59949887-4066-4E46-8D31-CD7FFB87E292}"/>
    <cellStyle name="Normal 50 4 6 2 2" xfId="26759" xr:uid="{F080B19B-AB81-4A5F-A07F-7BE569680620}"/>
    <cellStyle name="Normal 50 4 6 2 3" xfId="32253" xr:uid="{8092F96E-E1A1-40EC-98B1-F33045C97946}"/>
    <cellStyle name="Normal 50 4 6 2 4" xfId="37737" xr:uid="{BAD3D8E1-7CEF-4CD1-8608-FC0270FE99D5}"/>
    <cellStyle name="Normal 50 4 6 3" xfId="24030" xr:uid="{AD238753-EE08-48DA-AF42-E0D3F9948F14}"/>
    <cellStyle name="Normal 50 4 6 4" xfId="29524" xr:uid="{E10C029D-7353-420A-A28C-FD25B7B10A50}"/>
    <cellStyle name="Normal 50 4 6 5" xfId="35008" xr:uid="{5277DD90-6D18-424A-9301-B75EA9442E92}"/>
    <cellStyle name="Normal 50 5" xfId="6765" xr:uid="{B0F769AC-51FC-4BC5-B69D-307BA057D0C5}"/>
    <cellStyle name="Normal 50 5 2" xfId="15174" xr:uid="{A87482D1-08D7-41DA-987C-2EF4411C6B7F}"/>
    <cellStyle name="Normal 50 5 2 2" xfId="22461" xr:uid="{26BAEA06-05BD-4E28-B884-3129F8AB500C}"/>
    <cellStyle name="Normal 50 5 2 2 2" xfId="28017" xr:uid="{EA2B239D-D911-43B3-8A3D-237FBE4CF1F5}"/>
    <cellStyle name="Normal 50 5 2 2 3" xfId="33511" xr:uid="{F372DC33-82FE-49A0-AE7C-9336B144D8E7}"/>
    <cellStyle name="Normal 50 5 2 2 4" xfId="38995" xr:uid="{29D1BDF5-1E3E-41BA-A642-043C6AC772AB}"/>
    <cellStyle name="Normal 50 5 2 3" xfId="25288" xr:uid="{DB385ABB-EF82-4DFD-8E09-95913917685A}"/>
    <cellStyle name="Normal 50 5 2 4" xfId="30782" xr:uid="{85C34D32-F5F9-430A-A8BF-D8FBD1B6BA67}"/>
    <cellStyle name="Normal 50 5 2 5" xfId="36266" xr:uid="{EBCF951C-4792-434A-A21C-D0B61F89F2AE}"/>
    <cellStyle name="Normal 50 5 3" xfId="12112" xr:uid="{FC8AAD5B-EFF3-42FF-906E-039836D98F71}"/>
    <cellStyle name="Normal 50 5 4" xfId="17348" xr:uid="{1E7C5E36-2307-46E6-A115-1F962BF2E194}"/>
    <cellStyle name="Normal 50 5 5" xfId="19577" xr:uid="{69E19627-C1E8-4171-8FEF-41FA7C33D033}"/>
    <cellStyle name="Normal 50 5 6" xfId="9883" xr:uid="{0CD33D4F-65FE-40E1-ACB3-E1D7DFF251D1}"/>
    <cellStyle name="Normal 50 5 6 2" xfId="21204" xr:uid="{B041CF64-A344-44AC-9F19-7495AFACF25A}"/>
    <cellStyle name="Normal 50 5 6 2 2" xfId="26760" xr:uid="{F3C29467-88B5-45BB-915B-BC07BACE58C0}"/>
    <cellStyle name="Normal 50 5 6 2 3" xfId="32254" xr:uid="{5539610F-C055-4CF9-AACC-CA729CB002EC}"/>
    <cellStyle name="Normal 50 5 6 2 4" xfId="37738" xr:uid="{F8132213-213E-4166-9D33-231C9D09D3FB}"/>
    <cellStyle name="Normal 50 5 6 3" xfId="24031" xr:uid="{ECB3B96D-5A1C-4A44-8506-7681139DFA93}"/>
    <cellStyle name="Normal 50 5 6 4" xfId="29525" xr:uid="{62385F46-069F-485D-8557-52301057CA00}"/>
    <cellStyle name="Normal 50 5 6 5" xfId="35009" xr:uid="{6D3D13DC-594F-45F4-94F4-383530B6BD0A}"/>
    <cellStyle name="Normal 50 6" xfId="6766" xr:uid="{76C8B5A6-F8A2-4700-B45B-7AA6B10803F8}"/>
    <cellStyle name="Normal 50 6 2" xfId="15175" xr:uid="{ECBF65DE-F920-423A-AC9B-B4C92A0E9AA2}"/>
    <cellStyle name="Normal 50 6 2 2" xfId="22462" xr:uid="{F71F4325-F230-45B0-AC7F-B72358DD15C6}"/>
    <cellStyle name="Normal 50 6 2 2 2" xfId="28018" xr:uid="{B4A4C80C-E03F-4EFF-8C74-5527B162E098}"/>
    <cellStyle name="Normal 50 6 2 2 3" xfId="33512" xr:uid="{3EFB90CB-CDA3-41F2-ACFC-9C3E66E23CEF}"/>
    <cellStyle name="Normal 50 6 2 2 4" xfId="38996" xr:uid="{73EAC777-D636-4796-AD5C-0EDB758AA1C4}"/>
    <cellStyle name="Normal 50 6 2 3" xfId="25289" xr:uid="{E8909195-AEC3-4C6E-A371-E2ECADE66571}"/>
    <cellStyle name="Normal 50 6 2 4" xfId="30783" xr:uid="{A8B99D3C-B384-4F93-9B15-F22BE25B822A}"/>
    <cellStyle name="Normal 50 6 2 5" xfId="36267" xr:uid="{A61051BE-1683-4BB3-A2B9-6EF1FA781665}"/>
    <cellStyle name="Normal 50 6 3" xfId="12113" xr:uid="{DD6C6A26-C825-44CB-8F59-47B0D196A72F}"/>
    <cellStyle name="Normal 50 6 4" xfId="17349" xr:uid="{90FB1A82-DCB0-479D-9593-BACCFF245D70}"/>
    <cellStyle name="Normal 50 6 5" xfId="19578" xr:uid="{8689CC0E-346B-4164-9B69-8906A817D8F5}"/>
    <cellStyle name="Normal 50 6 6" xfId="9884" xr:uid="{499CF1A2-0BB7-4F89-9167-92F8C9C86684}"/>
    <cellStyle name="Normal 50 6 6 2" xfId="21205" xr:uid="{364A1A07-8A57-4957-83C0-892170CF8A48}"/>
    <cellStyle name="Normal 50 6 6 2 2" xfId="26761" xr:uid="{FDDDBEFD-D329-4D89-9442-B060AD0C819D}"/>
    <cellStyle name="Normal 50 6 6 2 3" xfId="32255" xr:uid="{1FE54D6D-6E61-459E-8441-C32053C5F556}"/>
    <cellStyle name="Normal 50 6 6 2 4" xfId="37739" xr:uid="{DC50D4DE-FD96-412F-ACB6-E98064035CEB}"/>
    <cellStyle name="Normal 50 6 6 3" xfId="24032" xr:uid="{9136A3E9-07AF-435B-9B43-FAF4C29E71FE}"/>
    <cellStyle name="Normal 50 6 6 4" xfId="29526" xr:uid="{EAA055E1-DC8D-4223-89AF-6D8123B2FC29}"/>
    <cellStyle name="Normal 50 6 6 5" xfId="35010" xr:uid="{C1E95169-3829-45A4-B45B-7307080BC982}"/>
    <cellStyle name="Normal 50 7" xfId="6767" xr:uid="{426A4944-BF1C-4ED7-A84E-1955A88030C5}"/>
    <cellStyle name="Normal 50 7 2" xfId="15176" xr:uid="{689C301E-86D0-4AB3-A43A-59555C4905BF}"/>
    <cellStyle name="Normal 50 7 2 2" xfId="22463" xr:uid="{26829618-B016-4533-8909-780A2671C25C}"/>
    <cellStyle name="Normal 50 7 2 2 2" xfId="28019" xr:uid="{4A9D6FA6-1373-440D-80E4-8DE9E0747AE0}"/>
    <cellStyle name="Normal 50 7 2 2 3" xfId="33513" xr:uid="{DE8847F8-F8B9-4B57-BC4E-4E370D972D3E}"/>
    <cellStyle name="Normal 50 7 2 2 4" xfId="38997" xr:uid="{C7050A58-DB2A-47BB-B221-6AC57D7F4255}"/>
    <cellStyle name="Normal 50 7 2 3" xfId="25290" xr:uid="{CB1C5DB2-A570-454F-8A19-FEDDDB4E560D}"/>
    <cellStyle name="Normal 50 7 2 4" xfId="30784" xr:uid="{EC0894EA-2FC3-457B-A455-CE66F692AA25}"/>
    <cellStyle name="Normal 50 7 2 5" xfId="36268" xr:uid="{3A70E30C-8673-4621-BCA9-CEB195F443C1}"/>
    <cellStyle name="Normal 50 7 3" xfId="12114" xr:uid="{DE8645D5-7FFA-4079-8D29-C1C337A9A6FC}"/>
    <cellStyle name="Normal 50 7 4" xfId="17350" xr:uid="{7E60B995-CBD5-4D0D-A45C-1AE403709C24}"/>
    <cellStyle name="Normal 50 7 5" xfId="19579" xr:uid="{74792D64-80DC-44FF-A97C-EF63B1B14AF6}"/>
    <cellStyle name="Normal 50 7 6" xfId="9885" xr:uid="{50337EC7-A1FF-4E56-9061-33496BDB6939}"/>
    <cellStyle name="Normal 50 7 6 2" xfId="21206" xr:uid="{D9A3DB31-3EAE-4578-995C-2D4C4B7D4AC7}"/>
    <cellStyle name="Normal 50 7 6 2 2" xfId="26762" xr:uid="{63804932-73AB-414B-87BB-C9BC55CED6DB}"/>
    <cellStyle name="Normal 50 7 6 2 3" xfId="32256" xr:uid="{C2018F41-CF62-42FE-A64B-4C02896FDD77}"/>
    <cellStyle name="Normal 50 7 6 2 4" xfId="37740" xr:uid="{851B70FC-3268-4405-BF9E-AF9DEC934433}"/>
    <cellStyle name="Normal 50 7 6 3" xfId="24033" xr:uid="{1C0B6B9D-4D13-42C4-9267-F73FDB1DEC33}"/>
    <cellStyle name="Normal 50 7 6 4" xfId="29527" xr:uid="{F56EDF3F-2395-402E-AC4F-E939ED8388D7}"/>
    <cellStyle name="Normal 50 7 6 5" xfId="35011" xr:uid="{A2F1BFD4-21B1-4C76-96F1-50353901914E}"/>
    <cellStyle name="Normal 50 8" xfId="6768" xr:uid="{60959423-D55B-48F0-AC83-FB5D4CEEFF01}"/>
    <cellStyle name="Normal 50 8 2" xfId="15177" xr:uid="{F8C00F4E-E702-46E7-A202-60EF73DFAC1E}"/>
    <cellStyle name="Normal 50 8 2 2" xfId="22464" xr:uid="{D91820D1-086D-4969-85DD-DC4FE96A45F0}"/>
    <cellStyle name="Normal 50 8 2 2 2" xfId="28020" xr:uid="{3CAB9F26-270D-49F7-8942-69E9DC98D48F}"/>
    <cellStyle name="Normal 50 8 2 2 3" xfId="33514" xr:uid="{CFB11AD8-BF97-4870-94BA-56FF5E33CBF5}"/>
    <cellStyle name="Normal 50 8 2 2 4" xfId="38998" xr:uid="{C528EEC5-AB05-4974-9072-D6572E341C9D}"/>
    <cellStyle name="Normal 50 8 2 3" xfId="25291" xr:uid="{ED5FD73A-0C30-42D7-83BD-56ED3B39BB03}"/>
    <cellStyle name="Normal 50 8 2 4" xfId="30785" xr:uid="{B5B8FBCD-209C-4CB0-8D5B-780F12C35016}"/>
    <cellStyle name="Normal 50 8 2 5" xfId="36269" xr:uid="{7D3EE3D8-8689-46CD-9C89-EA5FB05395C3}"/>
    <cellStyle name="Normal 50 8 3" xfId="12115" xr:uid="{FF6B3DE6-17B5-4AFF-9E07-99A237578F6E}"/>
    <cellStyle name="Normal 50 8 4" xfId="17351" xr:uid="{E5311A8E-E158-4248-B102-384C8EDE7ECD}"/>
    <cellStyle name="Normal 50 8 5" xfId="19580" xr:uid="{C0A6E70F-37F8-4356-B43F-CD494A9B2638}"/>
    <cellStyle name="Normal 50 8 6" xfId="9886" xr:uid="{9E95426A-21E0-4F8E-AD1B-C792BDF34DCC}"/>
    <cellStyle name="Normal 50 8 6 2" xfId="21207" xr:uid="{9F9D6025-F678-4233-96CE-69AF1F1B72C6}"/>
    <cellStyle name="Normal 50 8 6 2 2" xfId="26763" xr:uid="{E4B234F9-8ABE-4AE1-8726-4FF3344DD5DD}"/>
    <cellStyle name="Normal 50 8 6 2 3" xfId="32257" xr:uid="{457C4357-CB43-42D5-94D7-C86A5D1B525D}"/>
    <cellStyle name="Normal 50 8 6 2 4" xfId="37741" xr:uid="{8D1D6731-D7A7-4B1A-A679-66487325CD44}"/>
    <cellStyle name="Normal 50 8 6 3" xfId="24034" xr:uid="{197AAEB5-73F4-4C60-A450-5C8C8507D316}"/>
    <cellStyle name="Normal 50 8 6 4" xfId="29528" xr:uid="{1EB38D88-CC4C-4DA2-876C-5C4159C083B2}"/>
    <cellStyle name="Normal 50 8 6 5" xfId="35012" xr:uid="{9C3C1BC2-AEDC-4799-9DA9-1807A6F03C5D}"/>
    <cellStyle name="Normal 50 9" xfId="6769" xr:uid="{2089093B-1731-4B98-81A1-F80E10934400}"/>
    <cellStyle name="Normal 50 9 2" xfId="15178" xr:uid="{5CD213AA-3936-4614-8678-D0BC31EB8D88}"/>
    <cellStyle name="Normal 50 9 2 2" xfId="22465" xr:uid="{7AE9B212-D78E-4C71-8451-2A1C82FE00B6}"/>
    <cellStyle name="Normal 50 9 2 2 2" xfId="28021" xr:uid="{0D63DA0A-4287-4C32-B457-924D8CF8FE1B}"/>
    <cellStyle name="Normal 50 9 2 2 3" xfId="33515" xr:uid="{47DE11C1-1A23-4870-AEF3-C1A8B9E01A52}"/>
    <cellStyle name="Normal 50 9 2 2 4" xfId="38999" xr:uid="{094F0B7E-33EF-4CF7-86E0-B00130B21362}"/>
    <cellStyle name="Normal 50 9 2 3" xfId="25292" xr:uid="{B9BC9537-7D79-4D18-9490-0DBAE0E2FE09}"/>
    <cellStyle name="Normal 50 9 2 4" xfId="30786" xr:uid="{BB4A5FEB-CB38-4304-84E8-371855ADE56E}"/>
    <cellStyle name="Normal 50 9 2 5" xfId="36270" xr:uid="{85705070-5483-48CB-B87C-42D79C0271F8}"/>
    <cellStyle name="Normal 50 9 3" xfId="12116" xr:uid="{2D117BA7-11AE-42E6-AED9-CFCD5CE048A2}"/>
    <cellStyle name="Normal 50 9 4" xfId="17352" xr:uid="{F7482289-AB1E-4AEF-B699-E247E4AF35C3}"/>
    <cellStyle name="Normal 50 9 5" xfId="19581" xr:uid="{EF950625-E392-4B47-A4C6-8DFD371C34CF}"/>
    <cellStyle name="Normal 50 9 6" xfId="9887" xr:uid="{DE794B29-AB7F-41E4-BF1B-0DABC1EB657F}"/>
    <cellStyle name="Normal 50 9 6 2" xfId="21208" xr:uid="{5DAA20BF-EF25-47C1-954C-D6CBDF54EB0E}"/>
    <cellStyle name="Normal 50 9 6 2 2" xfId="26764" xr:uid="{E25CFFC2-2B91-4554-A383-C99472AEC0EC}"/>
    <cellStyle name="Normal 50 9 6 2 3" xfId="32258" xr:uid="{97F47669-1738-4A96-8CD1-1FAA810997E2}"/>
    <cellStyle name="Normal 50 9 6 2 4" xfId="37742" xr:uid="{AB541420-D98E-4D0C-8DA7-F5AA68A8FA89}"/>
    <cellStyle name="Normal 50 9 6 3" xfId="24035" xr:uid="{1924A7A1-6608-4D8C-BEC0-7E1A9FE994AD}"/>
    <cellStyle name="Normal 50 9 6 4" xfId="29529" xr:uid="{A3F02A3C-9ED4-4965-82A9-7685A902273B}"/>
    <cellStyle name="Normal 50 9 6 5" xfId="35013" xr:uid="{FDF7425C-B080-4B36-B034-D31D82B522DB}"/>
    <cellStyle name="Normal 500" xfId="39964" xr:uid="{97D136E6-9467-45B1-9B79-9CA9E777EEFF}"/>
    <cellStyle name="Normal 501" xfId="39965" xr:uid="{1702F22F-CE69-4992-BE63-2FCCF5C3B661}"/>
    <cellStyle name="Normal 502" xfId="39966" xr:uid="{F484EC71-96FE-4565-B078-B39FAD5EA202}"/>
    <cellStyle name="Normal 503" xfId="39967" xr:uid="{45205246-FBA4-4071-8E7D-5346C35951C3}"/>
    <cellStyle name="Normal 504" xfId="39968" xr:uid="{8CD33F4B-C985-421D-AB40-894FA703D271}"/>
    <cellStyle name="Normal 505" xfId="39969" xr:uid="{5DEEF0AF-986F-404D-96A6-F92CEB42B53C}"/>
    <cellStyle name="Normal 506" xfId="39970" xr:uid="{3ABF7668-0403-43F9-9ACB-C0C9D894B41E}"/>
    <cellStyle name="Normal 507" xfId="39971" xr:uid="{C86FDDAC-0A6C-4469-A2F4-86FF1B768380}"/>
    <cellStyle name="Normal 508" xfId="39972" xr:uid="{EA3F2939-C898-4E60-AE70-075E788FAF06}"/>
    <cellStyle name="Normal 509" xfId="39973" xr:uid="{7B60778C-5B17-4D4C-8CA7-66CD829B4972}"/>
    <cellStyle name="Normal 51" xfId="6770" xr:uid="{0B8FED4B-E19C-4F40-84D5-0EB6C27BF5BE}"/>
    <cellStyle name="Normal 51 10" xfId="6771" xr:uid="{007ACD9B-EA38-4BA3-B749-C0ECF99D6F86}"/>
    <cellStyle name="Normal 51 10 2" xfId="15180" xr:uid="{36ACE0D1-1117-46B1-A951-EB46005F6264}"/>
    <cellStyle name="Normal 51 10 2 2" xfId="22467" xr:uid="{1A374C7A-6C99-4047-9C63-3A46AB7C2404}"/>
    <cellStyle name="Normal 51 10 2 2 2" xfId="28023" xr:uid="{9A7AA0E2-4938-4E22-8715-1F3612E83A69}"/>
    <cellStyle name="Normal 51 10 2 2 3" xfId="33517" xr:uid="{28E70EFE-C608-401C-8996-A4AFF8151B92}"/>
    <cellStyle name="Normal 51 10 2 2 4" xfId="39001" xr:uid="{8010804D-631F-432D-BF1C-E545BE8A35CA}"/>
    <cellStyle name="Normal 51 10 2 3" xfId="25294" xr:uid="{A925F509-85C5-411F-BBF0-B555D216B6CF}"/>
    <cellStyle name="Normal 51 10 2 4" xfId="30788" xr:uid="{FC29AF17-E017-4710-9B6F-DA9F8659567C}"/>
    <cellStyle name="Normal 51 10 2 5" xfId="36272" xr:uid="{F1AC4CFC-A1B9-4E7E-B5AB-F85E209ECBE3}"/>
    <cellStyle name="Normal 51 10 3" xfId="12118" xr:uid="{F15A6605-F546-47D5-A7E4-996833725FD6}"/>
    <cellStyle name="Normal 51 10 4" xfId="17354" xr:uid="{255D6D98-EB11-4134-928D-9DBE43957F6D}"/>
    <cellStyle name="Normal 51 10 5" xfId="19583" xr:uid="{E60A58E8-E11E-4FE7-836D-07E36A46279F}"/>
    <cellStyle name="Normal 51 10 6" xfId="9889" xr:uid="{96CA9ED4-45C6-4E37-910F-F22987A32AFD}"/>
    <cellStyle name="Normal 51 10 6 2" xfId="21210" xr:uid="{2F046FE8-A653-4772-A7F5-EB880787BD22}"/>
    <cellStyle name="Normal 51 10 6 2 2" xfId="26766" xr:uid="{45BD17DD-E6F7-484B-81D7-DC7710E1D873}"/>
    <cellStyle name="Normal 51 10 6 2 3" xfId="32260" xr:uid="{46600426-7774-43B0-B242-2313574488FE}"/>
    <cellStyle name="Normal 51 10 6 2 4" xfId="37744" xr:uid="{A1FAEBF8-C3C5-4BCC-ACAB-6464E3937F56}"/>
    <cellStyle name="Normal 51 10 6 3" xfId="24037" xr:uid="{B60795BB-0562-44DC-950D-AF4A70B07FAC}"/>
    <cellStyle name="Normal 51 10 6 4" xfId="29531" xr:uid="{5DECBD87-73B7-426E-8894-4418BF4D631F}"/>
    <cellStyle name="Normal 51 10 6 5" xfId="35015" xr:uid="{1A7294DC-9BF3-4BCD-BFF4-AACA77E0FA94}"/>
    <cellStyle name="Normal 51 11" xfId="15179" xr:uid="{35C2BFBE-007B-471C-A1A2-43D1B3FAE06F}"/>
    <cellStyle name="Normal 51 11 2" xfId="22466" xr:uid="{428264D7-265A-403E-B8B0-983F25BC779E}"/>
    <cellStyle name="Normal 51 11 2 2" xfId="28022" xr:uid="{1178B170-A6A9-4036-9E41-CDFED73413F3}"/>
    <cellStyle name="Normal 51 11 2 3" xfId="33516" xr:uid="{D0725FB2-671C-4718-A90C-ACE5F99AB244}"/>
    <cellStyle name="Normal 51 11 2 4" xfId="39000" xr:uid="{E0E19293-9C91-4756-9D16-CFB5095575CD}"/>
    <cellStyle name="Normal 51 11 3" xfId="25293" xr:uid="{F5A873DE-7D74-45F8-8FEE-F217D5B44789}"/>
    <cellStyle name="Normal 51 11 4" xfId="30787" xr:uid="{19BBEB67-1AC8-4DFD-99F1-CDF6EAF5AF43}"/>
    <cellStyle name="Normal 51 11 5" xfId="36271" xr:uid="{FE95F845-8D85-4D6B-9E7C-346DF3CB780A}"/>
    <cellStyle name="Normal 51 12" xfId="12117" xr:uid="{1E104E8C-6EA1-48B2-9D89-4B1015C6C9C5}"/>
    <cellStyle name="Normal 51 13" xfId="17353" xr:uid="{1CC1F3DF-7C35-49FA-A07E-45646CA13190}"/>
    <cellStyle name="Normal 51 14" xfId="19582" xr:uid="{A3C0C774-4204-43A6-B07C-6FFB88EF4D1D}"/>
    <cellStyle name="Normal 51 15" xfId="9888" xr:uid="{CBC1F6F0-BB27-4722-A21C-8D5B6B69E127}"/>
    <cellStyle name="Normal 51 15 2" xfId="21209" xr:uid="{8F870B4A-315B-4A65-B6B3-86F5E546A5F2}"/>
    <cellStyle name="Normal 51 15 2 2" xfId="26765" xr:uid="{CC83D7E8-90DB-46F2-87A3-35E8B1269CA2}"/>
    <cellStyle name="Normal 51 15 2 3" xfId="32259" xr:uid="{C944719D-49BC-43BD-8165-D203FCC8FEE9}"/>
    <cellStyle name="Normal 51 15 2 4" xfId="37743" xr:uid="{061620E2-A505-4C74-B12A-892263DBAE04}"/>
    <cellStyle name="Normal 51 15 3" xfId="24036" xr:uid="{1AE72E40-7517-4E58-898C-B58A935FD987}"/>
    <cellStyle name="Normal 51 15 4" xfId="29530" xr:uid="{30663768-58B4-40CC-B528-A14CE95CA841}"/>
    <cellStyle name="Normal 51 15 5" xfId="35014" xr:uid="{74CA23AD-E803-4EE5-AFF4-678D6EA2CD7F}"/>
    <cellStyle name="Normal 51 2" xfId="6772" xr:uid="{7D2C1346-8705-470D-A702-755E0218A9BD}"/>
    <cellStyle name="Normal 51 2 2" xfId="15181" xr:uid="{6310C364-616E-4497-80AA-DD7AD0EA2D59}"/>
    <cellStyle name="Normal 51 2 2 2" xfId="22468" xr:uid="{16362DBD-64D5-4E21-A561-4BCDF841E5EF}"/>
    <cellStyle name="Normal 51 2 2 2 2" xfId="28024" xr:uid="{5D1D7DD0-51B0-417C-89F1-3980EE295BB0}"/>
    <cellStyle name="Normal 51 2 2 2 3" xfId="33518" xr:uid="{9B2C9900-C527-43BE-90D7-46D5EC387E1A}"/>
    <cellStyle name="Normal 51 2 2 2 4" xfId="39002" xr:uid="{218A689B-15FA-4FAE-9C83-6C503E4E081D}"/>
    <cellStyle name="Normal 51 2 2 3" xfId="25295" xr:uid="{25EA8408-493D-4DA9-B7E4-37E295D1D618}"/>
    <cellStyle name="Normal 51 2 2 4" xfId="30789" xr:uid="{38C0DA32-8C16-4274-A00B-2177AA5F9569}"/>
    <cellStyle name="Normal 51 2 2 5" xfId="36273" xr:uid="{A579070D-1786-4A7D-B923-9BE7CE871382}"/>
    <cellStyle name="Normal 51 2 3" xfId="12119" xr:uid="{3A1048F6-4EEA-4798-A250-071A1130684B}"/>
    <cellStyle name="Normal 51 2 4" xfId="17355" xr:uid="{2B673B13-D14A-4121-B1A7-00D7A563B93C}"/>
    <cellStyle name="Normal 51 2 5" xfId="19584" xr:uid="{840EC037-22A4-4B78-935F-4EA9E77EF699}"/>
    <cellStyle name="Normal 51 2 6" xfId="9890" xr:uid="{EC5E5EAE-01D2-4452-AA91-921EBB475A40}"/>
    <cellStyle name="Normal 51 2 6 2" xfId="21211" xr:uid="{C2401594-7E2E-415C-A45D-94C01A9FE598}"/>
    <cellStyle name="Normal 51 2 6 2 2" xfId="26767" xr:uid="{CDCB1109-2854-4CA0-AE06-4F8D083619A3}"/>
    <cellStyle name="Normal 51 2 6 2 3" xfId="32261" xr:uid="{0B3BD655-FD2D-422B-9824-7A97F7A5E8D0}"/>
    <cellStyle name="Normal 51 2 6 2 4" xfId="37745" xr:uid="{9BC831D5-8A3E-4582-9E73-620A16C504DD}"/>
    <cellStyle name="Normal 51 2 6 3" xfId="24038" xr:uid="{368C259B-6FDA-40C6-B0E5-8C3366BB3D66}"/>
    <cellStyle name="Normal 51 2 6 4" xfId="29532" xr:uid="{9CBAD4F4-6DE8-4C41-9663-BE7D93F2709D}"/>
    <cellStyle name="Normal 51 2 6 5" xfId="35016" xr:uid="{59A0CACA-576A-49B9-A8FD-A30A7563A018}"/>
    <cellStyle name="Normal 51 3" xfId="6773" xr:uid="{97669798-F2A4-48C6-AA00-5C981728214E}"/>
    <cellStyle name="Normal 51 3 2" xfId="15182" xr:uid="{E1F61FEB-0D65-462F-BD45-4233E0D7B5BC}"/>
    <cellStyle name="Normal 51 3 2 2" xfId="22469" xr:uid="{48898637-3EFE-4BF5-8820-AEBA774A4859}"/>
    <cellStyle name="Normal 51 3 2 2 2" xfId="28025" xr:uid="{1E963CAB-ABF6-4384-8F6E-EA8C996C21A7}"/>
    <cellStyle name="Normal 51 3 2 2 3" xfId="33519" xr:uid="{243EACFD-6344-4E8E-837C-D59FDAA404B9}"/>
    <cellStyle name="Normal 51 3 2 2 4" xfId="39003" xr:uid="{98680574-AC65-4727-8CB4-968632B93C0C}"/>
    <cellStyle name="Normal 51 3 2 3" xfId="25296" xr:uid="{E1586682-8F2D-491E-BEF6-7FF12B414571}"/>
    <cellStyle name="Normal 51 3 2 4" xfId="30790" xr:uid="{52A1E32F-5DFA-4B57-80E2-091259A7B26A}"/>
    <cellStyle name="Normal 51 3 2 5" xfId="36274" xr:uid="{3461051C-7964-4D6E-B148-E321C28E801F}"/>
    <cellStyle name="Normal 51 3 3" xfId="12120" xr:uid="{E8010824-7928-47DD-ABD7-0BD5E8921681}"/>
    <cellStyle name="Normal 51 3 4" xfId="17356" xr:uid="{038CB2D6-A071-4BFD-9697-A0609F872982}"/>
    <cellStyle name="Normal 51 3 5" xfId="19585" xr:uid="{8DBD3A44-03C0-40A5-91A3-5A45E97CD95A}"/>
    <cellStyle name="Normal 51 3 6" xfId="9891" xr:uid="{90108001-131E-415F-AF2E-AAED9128ADE9}"/>
    <cellStyle name="Normal 51 3 6 2" xfId="21212" xr:uid="{D5F08A0D-4C9B-4D3F-9673-993B724E8358}"/>
    <cellStyle name="Normal 51 3 6 2 2" xfId="26768" xr:uid="{976AEA93-1A63-43F4-9362-FE7C59228ADF}"/>
    <cellStyle name="Normal 51 3 6 2 3" xfId="32262" xr:uid="{66F90CD2-88C3-4D80-B7A8-757EE801A776}"/>
    <cellStyle name="Normal 51 3 6 2 4" xfId="37746" xr:uid="{F2EAAD25-C4F0-49FB-BF04-18E8782CAB90}"/>
    <cellStyle name="Normal 51 3 6 3" xfId="24039" xr:uid="{FBCD539E-751A-42DB-843A-33788C6E0C2D}"/>
    <cellStyle name="Normal 51 3 6 4" xfId="29533" xr:uid="{E53A721D-B7C2-4A54-B382-4B4E4F93E1AE}"/>
    <cellStyle name="Normal 51 3 6 5" xfId="35017" xr:uid="{97248A39-8180-4FFE-AE6A-943C68C43D0E}"/>
    <cellStyle name="Normal 51 4" xfId="6774" xr:uid="{6EB0CD29-99DC-4388-9D22-E55884B02005}"/>
    <cellStyle name="Normal 51 4 2" xfId="15183" xr:uid="{BB024F29-2BF8-4BE3-BF4C-9B6938B5C404}"/>
    <cellStyle name="Normal 51 4 2 2" xfId="22470" xr:uid="{FA46B382-6568-4F82-89D1-15E4FA0E0534}"/>
    <cellStyle name="Normal 51 4 2 2 2" xfId="28026" xr:uid="{4370C077-D9CC-4891-A65A-CE594EE306B4}"/>
    <cellStyle name="Normal 51 4 2 2 3" xfId="33520" xr:uid="{3BFE3608-D2B2-4432-B4C4-31126E07FAB2}"/>
    <cellStyle name="Normal 51 4 2 2 4" xfId="39004" xr:uid="{245ACB0D-9D3D-4A42-B561-0A4FE04B0432}"/>
    <cellStyle name="Normal 51 4 2 3" xfId="25297" xr:uid="{BCC67193-5BAE-49B5-B6F6-050E78E4BD10}"/>
    <cellStyle name="Normal 51 4 2 4" xfId="30791" xr:uid="{1E7EA1D1-A73B-4063-A528-591CE26D8684}"/>
    <cellStyle name="Normal 51 4 2 5" xfId="36275" xr:uid="{BEDE0E52-B320-4E2F-AAFE-79401BACF1B5}"/>
    <cellStyle name="Normal 51 4 3" xfId="12121" xr:uid="{6235C011-1E8C-4022-9E78-04A6748D6194}"/>
    <cellStyle name="Normal 51 4 4" xfId="17357" xr:uid="{6F2E70BA-869E-4429-8AE1-0074D38A6D47}"/>
    <cellStyle name="Normal 51 4 5" xfId="19586" xr:uid="{1D864526-7BAF-4DB6-9289-641DC4312B7B}"/>
    <cellStyle name="Normal 51 4 6" xfId="9892" xr:uid="{0B10D615-5898-4103-87F8-FEEAB34E427F}"/>
    <cellStyle name="Normal 51 4 6 2" xfId="21213" xr:uid="{3C77A3E3-3D98-487B-94E2-B5D191737EF4}"/>
    <cellStyle name="Normal 51 4 6 2 2" xfId="26769" xr:uid="{AD675E9F-83BC-4197-94DD-AA73279AE003}"/>
    <cellStyle name="Normal 51 4 6 2 3" xfId="32263" xr:uid="{A3689A9C-C93E-4B19-B29D-A1E9CCA927D3}"/>
    <cellStyle name="Normal 51 4 6 2 4" xfId="37747" xr:uid="{DD4F94E1-9EE5-44FA-A611-3716419BC8F4}"/>
    <cellStyle name="Normal 51 4 6 3" xfId="24040" xr:uid="{A760DFD2-400A-4D5E-8D47-5D1B9EC36870}"/>
    <cellStyle name="Normal 51 4 6 4" xfId="29534" xr:uid="{A01D7172-371C-4B70-AA72-73BDFA036BAE}"/>
    <cellStyle name="Normal 51 4 6 5" xfId="35018" xr:uid="{1C6E2F42-5255-42C8-87A3-4B540FFB93BE}"/>
    <cellStyle name="Normal 51 5" xfId="6775" xr:uid="{154C8F01-F2C9-4777-9B26-557DE058EB5C}"/>
    <cellStyle name="Normal 51 5 2" xfId="15184" xr:uid="{3DB7366D-C65E-448B-9176-8E36A785D5CE}"/>
    <cellStyle name="Normal 51 5 2 2" xfId="22471" xr:uid="{EECA6B46-8F04-4A58-8ADB-423FE00C5733}"/>
    <cellStyle name="Normal 51 5 2 2 2" xfId="28027" xr:uid="{14150E7B-155B-40FB-B8F5-CB5ABA64927B}"/>
    <cellStyle name="Normal 51 5 2 2 3" xfId="33521" xr:uid="{09D3C83D-4BC3-493E-8CB9-4A9E5AAB9903}"/>
    <cellStyle name="Normal 51 5 2 2 4" xfId="39005" xr:uid="{1AE1D451-650A-4ED1-8E32-99713711C212}"/>
    <cellStyle name="Normal 51 5 2 3" xfId="25298" xr:uid="{29A7A39D-73DB-4757-B137-A2A71D325E9B}"/>
    <cellStyle name="Normal 51 5 2 4" xfId="30792" xr:uid="{41D7FEE8-A54E-41BC-887A-439C22AAEFA1}"/>
    <cellStyle name="Normal 51 5 2 5" xfId="36276" xr:uid="{CB6A8C52-239F-483A-B4D7-E38E761D9A42}"/>
    <cellStyle name="Normal 51 5 3" xfId="12122" xr:uid="{8201BBA0-9426-4349-8D19-B32F0D915C65}"/>
    <cellStyle name="Normal 51 5 4" xfId="17358" xr:uid="{8EDA6C5E-90F3-49CF-8850-C19AA898D9A8}"/>
    <cellStyle name="Normal 51 5 5" xfId="19587" xr:uid="{B716C80D-4B28-4476-AF4E-D5EF3F3C6EB2}"/>
    <cellStyle name="Normal 51 5 6" xfId="9893" xr:uid="{D76F35EB-EB34-426F-8E6A-192079BFA441}"/>
    <cellStyle name="Normal 51 5 6 2" xfId="21214" xr:uid="{343AD5FE-5690-4784-B2A8-7BCA942A1C0B}"/>
    <cellStyle name="Normal 51 5 6 2 2" xfId="26770" xr:uid="{C65A2B2C-1790-4781-A132-53C9BB385E79}"/>
    <cellStyle name="Normal 51 5 6 2 3" xfId="32264" xr:uid="{886182BF-E602-434B-A473-75343D9F65CC}"/>
    <cellStyle name="Normal 51 5 6 2 4" xfId="37748" xr:uid="{600DB532-915B-4642-8F7A-93557ED02F75}"/>
    <cellStyle name="Normal 51 5 6 3" xfId="24041" xr:uid="{EE2A4863-7C21-4046-9D55-0B0DDB735DC8}"/>
    <cellStyle name="Normal 51 5 6 4" xfId="29535" xr:uid="{2CE2FE9E-96DA-4671-A6C0-F86656C4578B}"/>
    <cellStyle name="Normal 51 5 6 5" xfId="35019" xr:uid="{D42C222D-30DC-43CC-BDE8-1FADF354FB15}"/>
    <cellStyle name="Normal 51 6" xfId="6776" xr:uid="{C9E917FF-7648-4FF8-A478-702A04B38D58}"/>
    <cellStyle name="Normal 51 6 2" xfId="15185" xr:uid="{8F1972F1-996E-4C9B-99F7-7F74C129AD24}"/>
    <cellStyle name="Normal 51 6 2 2" xfId="22472" xr:uid="{BC7BB75E-DCD7-4745-84C3-86193DEE0895}"/>
    <cellStyle name="Normal 51 6 2 2 2" xfId="28028" xr:uid="{CC450B72-A941-4A35-820E-792C688C1FB1}"/>
    <cellStyle name="Normal 51 6 2 2 3" xfId="33522" xr:uid="{96BBAD2E-6A64-483E-8270-C5619992B34F}"/>
    <cellStyle name="Normal 51 6 2 2 4" xfId="39006" xr:uid="{5E0AEABF-312D-45A6-82DF-71D3BC915A9F}"/>
    <cellStyle name="Normal 51 6 2 3" xfId="25299" xr:uid="{91FEE93D-35EF-4B27-8561-23541302D3AC}"/>
    <cellStyle name="Normal 51 6 2 4" xfId="30793" xr:uid="{6EE2A5EC-745D-460B-8C8D-6A8CBBE7EF13}"/>
    <cellStyle name="Normal 51 6 2 5" xfId="36277" xr:uid="{8DE2F26C-1820-47A5-8B1E-08C530A3F8B0}"/>
    <cellStyle name="Normal 51 6 3" xfId="12123" xr:uid="{5AA0618C-E70A-4AC5-A288-A22917FC3FA1}"/>
    <cellStyle name="Normal 51 6 4" xfId="17359" xr:uid="{0D7597B6-FF7B-428E-9326-0BB1E7CD024D}"/>
    <cellStyle name="Normal 51 6 5" xfId="19588" xr:uid="{0D55A1D3-72FB-494F-9597-379B6CEAF9D6}"/>
    <cellStyle name="Normal 51 6 6" xfId="9894" xr:uid="{668ECED4-CE6B-4950-903A-62480C71C92B}"/>
    <cellStyle name="Normal 51 6 6 2" xfId="21215" xr:uid="{D12301BD-1BE2-436B-91C7-7CF220AF0EA7}"/>
    <cellStyle name="Normal 51 6 6 2 2" xfId="26771" xr:uid="{E6CFAFD0-000A-49F0-94C6-8EC569F2C05C}"/>
    <cellStyle name="Normal 51 6 6 2 3" xfId="32265" xr:uid="{5CE8E82D-DFC1-495D-9D89-300D148BA87C}"/>
    <cellStyle name="Normal 51 6 6 2 4" xfId="37749" xr:uid="{FE54E750-F96A-41F8-A550-B76BB236CBFF}"/>
    <cellStyle name="Normal 51 6 6 3" xfId="24042" xr:uid="{19F90E6C-0C95-4B9D-AB6D-3C54F2B71B12}"/>
    <cellStyle name="Normal 51 6 6 4" xfId="29536" xr:uid="{B26115A0-98A8-400C-BFF9-44680410B4E1}"/>
    <cellStyle name="Normal 51 6 6 5" xfId="35020" xr:uid="{C1628521-8F2E-482A-804A-4C92ECAA8DFB}"/>
    <cellStyle name="Normal 51 7" xfId="6777" xr:uid="{1B7E697F-2AD1-48E6-8F2D-8F55227FAA51}"/>
    <cellStyle name="Normal 51 7 2" xfId="15186" xr:uid="{71EB9F23-8979-436F-ABA7-05C094841BDC}"/>
    <cellStyle name="Normal 51 7 2 2" xfId="22473" xr:uid="{03504F24-8E9B-4CA3-AD4D-11544C91FF15}"/>
    <cellStyle name="Normal 51 7 2 2 2" xfId="28029" xr:uid="{F63A26F3-4A46-43F6-8042-18DABC060C05}"/>
    <cellStyle name="Normal 51 7 2 2 3" xfId="33523" xr:uid="{11887D97-FB19-407E-989E-E697E5D11785}"/>
    <cellStyle name="Normal 51 7 2 2 4" xfId="39007" xr:uid="{26360267-895C-453D-AF7B-6EA4675DB33A}"/>
    <cellStyle name="Normal 51 7 2 3" xfId="25300" xr:uid="{5125677F-53EB-42CA-8CC1-DC9C227018B3}"/>
    <cellStyle name="Normal 51 7 2 4" xfId="30794" xr:uid="{2C333277-F57D-4935-9FE3-68BA756636BF}"/>
    <cellStyle name="Normal 51 7 2 5" xfId="36278" xr:uid="{87E3C176-6A3C-4AD2-8B2B-04C1C68320D0}"/>
    <cellStyle name="Normal 51 7 3" xfId="12124" xr:uid="{2C8078A7-7250-4D5A-91CC-329D74333833}"/>
    <cellStyle name="Normal 51 7 4" xfId="17360" xr:uid="{662F221C-003E-4457-9228-404EF6C34F65}"/>
    <cellStyle name="Normal 51 7 5" xfId="19589" xr:uid="{FF418F1F-D884-47F6-82D6-8AE769624FEC}"/>
    <cellStyle name="Normal 51 7 6" xfId="9895" xr:uid="{AB96FCAE-F50A-4284-88F2-CD5077969743}"/>
    <cellStyle name="Normal 51 7 6 2" xfId="21216" xr:uid="{37F78452-B238-48C3-9A3C-B5F1977B2D90}"/>
    <cellStyle name="Normal 51 7 6 2 2" xfId="26772" xr:uid="{2ADD34F0-EEDE-4FEC-ABA5-3B1281043DA5}"/>
    <cellStyle name="Normal 51 7 6 2 3" xfId="32266" xr:uid="{3703E625-6222-4924-A59E-7EE63EC270FD}"/>
    <cellStyle name="Normal 51 7 6 2 4" xfId="37750" xr:uid="{A69FF625-208B-4192-A926-CAB178DA6447}"/>
    <cellStyle name="Normal 51 7 6 3" xfId="24043" xr:uid="{37A0BD0E-7B08-44F7-B4FA-D3403189A6C2}"/>
    <cellStyle name="Normal 51 7 6 4" xfId="29537" xr:uid="{7F4AF49B-4BCC-4C9D-98D7-2585DA0E3614}"/>
    <cellStyle name="Normal 51 7 6 5" xfId="35021" xr:uid="{6AACE53B-9199-4DC9-A7F3-0E904D42D823}"/>
    <cellStyle name="Normal 51 8" xfId="6778" xr:uid="{4A58049D-6012-4449-AA8B-E94906CAFCAF}"/>
    <cellStyle name="Normal 51 8 2" xfId="15187" xr:uid="{D31C5223-0BA8-4169-8212-E2684893D484}"/>
    <cellStyle name="Normal 51 8 2 2" xfId="22474" xr:uid="{842C9DB6-0F3F-4343-8F1B-C7B702B9EBA4}"/>
    <cellStyle name="Normal 51 8 2 2 2" xfId="28030" xr:uid="{F84EEEEE-78BC-4FAC-A1BB-3DDD779F07EA}"/>
    <cellStyle name="Normal 51 8 2 2 3" xfId="33524" xr:uid="{322EB558-0B8E-416A-9576-A01F18E663B4}"/>
    <cellStyle name="Normal 51 8 2 2 4" xfId="39008" xr:uid="{149A695E-AD16-44A4-AB8D-0905B407BAF3}"/>
    <cellStyle name="Normal 51 8 2 3" xfId="25301" xr:uid="{010B712D-6F52-44F5-9BC5-E4DF6872A0AB}"/>
    <cellStyle name="Normal 51 8 2 4" xfId="30795" xr:uid="{362ABE49-1D3B-47D1-99AA-CB1980542BC6}"/>
    <cellStyle name="Normal 51 8 2 5" xfId="36279" xr:uid="{3E41F685-AC5E-41A2-A47D-1C3E5A971AD0}"/>
    <cellStyle name="Normal 51 8 3" xfId="12125" xr:uid="{2B06C4C6-24D5-4CBC-8BEF-82442630F40F}"/>
    <cellStyle name="Normal 51 8 4" xfId="17361" xr:uid="{4B336C85-DAF6-446C-8BDE-BE99271403DB}"/>
    <cellStyle name="Normal 51 8 5" xfId="19590" xr:uid="{C42AAB78-A51F-4C04-A880-BD13DE1544A0}"/>
    <cellStyle name="Normal 51 8 6" xfId="9896" xr:uid="{019A2C80-4CAE-4B94-81E9-09EF904F9C1B}"/>
    <cellStyle name="Normal 51 8 6 2" xfId="21217" xr:uid="{457F7F11-3C6F-4B2D-8E00-6D76CA893DCD}"/>
    <cellStyle name="Normal 51 8 6 2 2" xfId="26773" xr:uid="{3DD0F9E2-8B87-4944-92AA-F6315E44749E}"/>
    <cellStyle name="Normal 51 8 6 2 3" xfId="32267" xr:uid="{A30FA591-A2A3-4B1C-A0A9-328CC532D947}"/>
    <cellStyle name="Normal 51 8 6 2 4" xfId="37751" xr:uid="{10907279-2E86-415F-BA51-BAE9428561DA}"/>
    <cellStyle name="Normal 51 8 6 3" xfId="24044" xr:uid="{8F251E34-81EB-44C4-A744-5CC4797C7FA1}"/>
    <cellStyle name="Normal 51 8 6 4" xfId="29538" xr:uid="{8D5C7CDC-347E-408D-BB3C-88B52AEC9D43}"/>
    <cellStyle name="Normal 51 8 6 5" xfId="35022" xr:uid="{2C719138-A44B-4EB4-A159-EAB546A12174}"/>
    <cellStyle name="Normal 51 9" xfId="6779" xr:uid="{F793E070-6B4A-4C56-8E8E-B90895C4069F}"/>
    <cellStyle name="Normal 51 9 2" xfId="15188" xr:uid="{862517CF-E460-42DD-8B59-A432E6F7E8C0}"/>
    <cellStyle name="Normal 51 9 2 2" xfId="22475" xr:uid="{E618AA54-414E-4952-AA7A-FB88EC1636C6}"/>
    <cellStyle name="Normal 51 9 2 2 2" xfId="28031" xr:uid="{A292D616-7B8C-4E8E-AF54-FF96DFB04467}"/>
    <cellStyle name="Normal 51 9 2 2 3" xfId="33525" xr:uid="{73E65ABF-C089-46EF-9A93-9221550AA2E0}"/>
    <cellStyle name="Normal 51 9 2 2 4" xfId="39009" xr:uid="{41CC0BDA-6F91-48EB-B235-B8EA9EBDF770}"/>
    <cellStyle name="Normal 51 9 2 3" xfId="25302" xr:uid="{D1EB0BB9-9EF2-4E20-AF89-01A80B994B63}"/>
    <cellStyle name="Normal 51 9 2 4" xfId="30796" xr:uid="{3412099D-061F-4881-AAEF-66085A9AF8D3}"/>
    <cellStyle name="Normal 51 9 2 5" xfId="36280" xr:uid="{61E04A8B-F3C0-48F3-B118-82BE4352A964}"/>
    <cellStyle name="Normal 51 9 3" xfId="12126" xr:uid="{3C72B766-2983-4A5E-B05D-DF3147C2D51F}"/>
    <cellStyle name="Normal 51 9 4" xfId="17362" xr:uid="{F7ED9569-7860-4BF6-AC15-3DED14C64FE5}"/>
    <cellStyle name="Normal 51 9 5" xfId="19591" xr:uid="{6A6C13A2-8958-4F5A-8338-8D09729A0624}"/>
    <cellStyle name="Normal 51 9 6" xfId="9897" xr:uid="{6FA79449-FB99-4355-AA4B-B5D9FFCDB6AC}"/>
    <cellStyle name="Normal 51 9 6 2" xfId="21218" xr:uid="{7D914BDD-8CFB-424B-AAEE-921DA17F39BE}"/>
    <cellStyle name="Normal 51 9 6 2 2" xfId="26774" xr:uid="{EDBEE4F8-F957-46B5-BC35-039E7052A244}"/>
    <cellStyle name="Normal 51 9 6 2 3" xfId="32268" xr:uid="{227A9400-C30B-4AD2-A916-D992ED6ADA1C}"/>
    <cellStyle name="Normal 51 9 6 2 4" xfId="37752" xr:uid="{5DDC03D8-F6FC-4B94-98CB-4BB1683CE028}"/>
    <cellStyle name="Normal 51 9 6 3" xfId="24045" xr:uid="{E4DAD74B-7C73-42F1-8053-6EA49578FF52}"/>
    <cellStyle name="Normal 51 9 6 4" xfId="29539" xr:uid="{5001A563-A671-47EA-9F57-E7C86192E6B0}"/>
    <cellStyle name="Normal 51 9 6 5" xfId="35023" xr:uid="{6D2E837B-2EFB-4F7E-A842-A616BF62CEDD}"/>
    <cellStyle name="Normal 510" xfId="39974" xr:uid="{D7595FED-32FD-420A-B1F8-C523215D63D4}"/>
    <cellStyle name="Normal 511" xfId="39975" xr:uid="{AEE98A94-2A7C-4650-89E0-B741322CC5C1}"/>
    <cellStyle name="Normal 512" xfId="39976" xr:uid="{CC4F991E-AA33-43E8-A76B-5EE13952898B}"/>
    <cellStyle name="Normal 513" xfId="39977" xr:uid="{6E13381D-DC28-4D9F-B7D6-23421328FD66}"/>
    <cellStyle name="Normal 514" xfId="39978" xr:uid="{463574DE-920F-4733-BB8D-0AF62DC03276}"/>
    <cellStyle name="Normal 515" xfId="39979" xr:uid="{78C8F65E-40A7-432F-B3B2-F6B3BBDF2A18}"/>
    <cellStyle name="Normal 516" xfId="39980" xr:uid="{1B1D6896-0585-46BE-9F44-11F289FBAF42}"/>
    <cellStyle name="Normal 517" xfId="39981" xr:uid="{96C9BF9A-9AC0-45F9-8B6C-A52CDA7A79F6}"/>
    <cellStyle name="Normal 518" xfId="39982" xr:uid="{0EDA71DC-EDF8-4172-A149-5BDEEE5AE5F5}"/>
    <cellStyle name="Normal 519" xfId="39983" xr:uid="{97E1C388-A842-42AD-8D3D-287F143EEFED}"/>
    <cellStyle name="Normal 52" xfId="6780" xr:uid="{FC18BC5F-6523-4C6C-A4B4-90F4432FC8C9}"/>
    <cellStyle name="Normal 52 10" xfId="6781" xr:uid="{E1AE56A3-EF95-4B58-8B90-41A3332AE82F}"/>
    <cellStyle name="Normal 52 10 2" xfId="15190" xr:uid="{25DD3CE6-7EE2-44A4-9B1A-A0156DD70638}"/>
    <cellStyle name="Normal 52 10 2 2" xfId="22477" xr:uid="{075E01AD-C79A-4039-84D9-1914F7C86F40}"/>
    <cellStyle name="Normal 52 10 2 2 2" xfId="28033" xr:uid="{9F9B7769-2AEC-4D9D-B04D-B337E56C734E}"/>
    <cellStyle name="Normal 52 10 2 2 3" xfId="33527" xr:uid="{38E56798-B9B8-462C-9045-8710DE9ED182}"/>
    <cellStyle name="Normal 52 10 2 2 4" xfId="39011" xr:uid="{50DDF62E-B1B3-4AB5-B205-4DB5A7A494B2}"/>
    <cellStyle name="Normal 52 10 2 3" xfId="25304" xr:uid="{E8E3DCCF-F57C-4A8A-98C9-16343F8EB390}"/>
    <cellStyle name="Normal 52 10 2 4" xfId="30798" xr:uid="{2C771393-ED44-42F2-8F8A-55D08D08D8EF}"/>
    <cellStyle name="Normal 52 10 2 5" xfId="36282" xr:uid="{B9E737C1-C389-4257-83FE-D971BD3A6C45}"/>
    <cellStyle name="Normal 52 10 3" xfId="12128" xr:uid="{6E34C44F-0DCE-4FEF-AEF2-7E94209A2DB5}"/>
    <cellStyle name="Normal 52 10 4" xfId="17364" xr:uid="{97CB4233-2EC4-4EB2-853F-4DC742BFB560}"/>
    <cellStyle name="Normal 52 10 5" xfId="19593" xr:uid="{718CF660-4570-4B78-B6F5-21315126AB1E}"/>
    <cellStyle name="Normal 52 10 6" xfId="9899" xr:uid="{C7C826D0-1848-4493-9D6F-4E33DBAF9881}"/>
    <cellStyle name="Normal 52 10 6 2" xfId="21220" xr:uid="{64E93B41-10AF-4D29-91FA-30220FA29C57}"/>
    <cellStyle name="Normal 52 10 6 2 2" xfId="26776" xr:uid="{9D944590-8F2C-45DE-ADAE-C37062132FFF}"/>
    <cellStyle name="Normal 52 10 6 2 3" xfId="32270" xr:uid="{D49E52DE-A95B-4852-80C7-4EADB7067469}"/>
    <cellStyle name="Normal 52 10 6 2 4" xfId="37754" xr:uid="{E8405D41-D8F9-41A8-B819-E1A27EF19F71}"/>
    <cellStyle name="Normal 52 10 6 3" xfId="24047" xr:uid="{C0F388AE-AD06-4E24-BCD4-7E305DD34F7C}"/>
    <cellStyle name="Normal 52 10 6 4" xfId="29541" xr:uid="{D2C86C27-516A-490B-BF7B-B03B99A961E0}"/>
    <cellStyle name="Normal 52 10 6 5" xfId="35025" xr:uid="{25DE4C3F-315E-4285-90F8-3A904038D1FE}"/>
    <cellStyle name="Normal 52 11" xfId="15189" xr:uid="{299EF0AC-FB67-4533-9696-C2C1C026162F}"/>
    <cellStyle name="Normal 52 11 2" xfId="22476" xr:uid="{74B0632B-7D0F-4634-BED1-8524D2537665}"/>
    <cellStyle name="Normal 52 11 2 2" xfId="28032" xr:uid="{8C9F5BA6-AE8B-41C8-B783-DA2B6C8305D5}"/>
    <cellStyle name="Normal 52 11 2 3" xfId="33526" xr:uid="{C360336A-76CC-4CA1-9281-0E6363319C15}"/>
    <cellStyle name="Normal 52 11 2 4" xfId="39010" xr:uid="{1C03E292-6A94-405B-B694-28C446871A63}"/>
    <cellStyle name="Normal 52 11 3" xfId="25303" xr:uid="{BD1EE78D-3A37-4417-BCBD-FBF121CB217B}"/>
    <cellStyle name="Normal 52 11 4" xfId="30797" xr:uid="{96A08B46-5144-4707-9E40-BB1A9595D5C5}"/>
    <cellStyle name="Normal 52 11 5" xfId="36281" xr:uid="{325502C9-87FE-423B-AE8B-F0DB290970DC}"/>
    <cellStyle name="Normal 52 12" xfId="12127" xr:uid="{AE2BBE65-DB64-443B-BC54-3A86D8C83935}"/>
    <cellStyle name="Normal 52 13" xfId="17363" xr:uid="{3647C8E7-E880-4C10-844C-1EED1FD22276}"/>
    <cellStyle name="Normal 52 14" xfId="19592" xr:uid="{0E4849D7-6B62-4DD0-8718-9262F7693EC7}"/>
    <cellStyle name="Normal 52 15" xfId="9898" xr:uid="{C2FDAD5D-A548-402B-A76D-DB8530F1F9DF}"/>
    <cellStyle name="Normal 52 15 2" xfId="21219" xr:uid="{8BA78FF9-2730-4AFB-BD75-E00F003DF69B}"/>
    <cellStyle name="Normal 52 15 2 2" xfId="26775" xr:uid="{0FCF337C-3397-46C4-A7A4-564801D5422C}"/>
    <cellStyle name="Normal 52 15 2 3" xfId="32269" xr:uid="{F12800E5-FFD7-4FD4-85D3-1F3E1BDAAC2D}"/>
    <cellStyle name="Normal 52 15 2 4" xfId="37753" xr:uid="{0681B623-36FF-4CC2-B828-FCB1E33B7F45}"/>
    <cellStyle name="Normal 52 15 3" xfId="24046" xr:uid="{E99C4F15-240E-4AC4-8603-21A3E541F7BC}"/>
    <cellStyle name="Normal 52 15 4" xfId="29540" xr:uid="{BD11C1DC-EBCD-494A-97CE-524FC31F6150}"/>
    <cellStyle name="Normal 52 15 5" xfId="35024" xr:uid="{3C13AE6F-1EA5-428A-8633-22BCF9D62C37}"/>
    <cellStyle name="Normal 52 2" xfId="6782" xr:uid="{6B00092B-56D0-4DD2-B587-30A7089A75A9}"/>
    <cellStyle name="Normal 52 2 2" xfId="15191" xr:uid="{66712C55-DB03-4160-B6DE-428BA494FD8E}"/>
    <cellStyle name="Normal 52 2 2 2" xfId="22478" xr:uid="{8E1657B0-5C0C-489D-AE2E-7AE3D5F461C2}"/>
    <cellStyle name="Normal 52 2 2 2 2" xfId="28034" xr:uid="{D6A3C20A-92CE-4F76-B519-726F972AEFD8}"/>
    <cellStyle name="Normal 52 2 2 2 3" xfId="33528" xr:uid="{292CF0E3-83F9-4F64-8997-9AA984E509F2}"/>
    <cellStyle name="Normal 52 2 2 2 4" xfId="39012" xr:uid="{85A58B37-E9F5-4616-B000-809268B89D29}"/>
    <cellStyle name="Normal 52 2 2 3" xfId="25305" xr:uid="{9866DD4D-5F91-4C9A-AD5F-FA9AAC2E9E01}"/>
    <cellStyle name="Normal 52 2 2 4" xfId="30799" xr:uid="{5E75AAF7-4499-4D2B-86BD-475B6DD04E31}"/>
    <cellStyle name="Normal 52 2 2 5" xfId="36283" xr:uid="{39679F33-726E-40A0-8E21-87B73727D34F}"/>
    <cellStyle name="Normal 52 2 3" xfId="12129" xr:uid="{F61D00E1-E4C1-45F2-AEF7-18838E4A1B3D}"/>
    <cellStyle name="Normal 52 2 4" xfId="17365" xr:uid="{ADE070C7-71AF-4325-A30B-60626EBF77A1}"/>
    <cellStyle name="Normal 52 2 5" xfId="19594" xr:uid="{66416D40-EB82-431C-BEEF-98C587400FF3}"/>
    <cellStyle name="Normal 52 2 6" xfId="9900" xr:uid="{E809927A-EC25-4F3C-ACD8-55236B8D598C}"/>
    <cellStyle name="Normal 52 2 6 2" xfId="21221" xr:uid="{7049F360-CA84-4565-AB58-8F7C20C69A63}"/>
    <cellStyle name="Normal 52 2 6 2 2" xfId="26777" xr:uid="{F8F1236B-6A8C-46A2-AF2D-CCE6C54F0D7D}"/>
    <cellStyle name="Normal 52 2 6 2 3" xfId="32271" xr:uid="{0AB9BC3F-CBED-45F7-90E1-DAAF2498A9DB}"/>
    <cellStyle name="Normal 52 2 6 2 4" xfId="37755" xr:uid="{553AB012-A094-4665-9CF9-76929E098CF1}"/>
    <cellStyle name="Normal 52 2 6 3" xfId="24048" xr:uid="{2A24E2CE-95FC-4A46-A5DD-7A2B7937F280}"/>
    <cellStyle name="Normal 52 2 6 4" xfId="29542" xr:uid="{5AD06AA8-F735-4BDE-A18B-BAF198F9D592}"/>
    <cellStyle name="Normal 52 2 6 5" xfId="35026" xr:uid="{49A7A37E-47F7-4D1E-905E-04BF739A99A4}"/>
    <cellStyle name="Normal 52 3" xfId="6783" xr:uid="{E207AA11-68B8-4BC1-8475-602E70427C3B}"/>
    <cellStyle name="Normal 52 3 2" xfId="15192" xr:uid="{E2B4896E-C5D8-4573-BDB4-D7D1E3A10DF4}"/>
    <cellStyle name="Normal 52 3 2 2" xfId="22479" xr:uid="{51283D47-30E8-4B17-B487-C68F8ABB61BB}"/>
    <cellStyle name="Normal 52 3 2 2 2" xfId="28035" xr:uid="{2A6E5C0E-00E3-404E-87A2-2C9A37C7488A}"/>
    <cellStyle name="Normal 52 3 2 2 3" xfId="33529" xr:uid="{CDCF04EC-6A1F-4AA4-A7FF-524A4ABB4EDC}"/>
    <cellStyle name="Normal 52 3 2 2 4" xfId="39013" xr:uid="{6E09EB32-D0D5-44B5-BC32-6A09E422DFB7}"/>
    <cellStyle name="Normal 52 3 2 3" xfId="25306" xr:uid="{921DB3D9-72CF-462B-9197-D8C3BB2C07A9}"/>
    <cellStyle name="Normal 52 3 2 4" xfId="30800" xr:uid="{01C8CCC1-49B8-4B61-B2AB-289C364125C7}"/>
    <cellStyle name="Normal 52 3 2 5" xfId="36284" xr:uid="{D019FEF9-A28B-4E04-8F8E-C6BA2852553B}"/>
    <cellStyle name="Normal 52 3 3" xfId="12130" xr:uid="{8AB69495-87D7-4CC1-88FC-F19699198263}"/>
    <cellStyle name="Normal 52 3 4" xfId="17366" xr:uid="{E8ADB02B-51CE-425F-8A2A-E1C6CECE595A}"/>
    <cellStyle name="Normal 52 3 5" xfId="19595" xr:uid="{6CCE34CD-74F8-4800-99D2-81C2FD18BA7A}"/>
    <cellStyle name="Normal 52 3 6" xfId="9901" xr:uid="{9ECC167B-792B-43BD-936C-687615E8BB5B}"/>
    <cellStyle name="Normal 52 3 6 2" xfId="21222" xr:uid="{56F54C55-864E-4D4A-AC0E-6E57728FD5CD}"/>
    <cellStyle name="Normal 52 3 6 2 2" xfId="26778" xr:uid="{4F69634C-8D2D-4D6D-9F51-65B76FD26264}"/>
    <cellStyle name="Normal 52 3 6 2 3" xfId="32272" xr:uid="{33FDA888-B66A-4DF9-B51E-CCD6E982AABE}"/>
    <cellStyle name="Normal 52 3 6 2 4" xfId="37756" xr:uid="{E50C0EE3-3AE0-4D5F-931C-6366B4BA8C46}"/>
    <cellStyle name="Normal 52 3 6 3" xfId="24049" xr:uid="{5E3D4677-3007-44C0-8AD5-21997A24DC82}"/>
    <cellStyle name="Normal 52 3 6 4" xfId="29543" xr:uid="{B1E8E606-879E-4D0D-A080-503B6F18ECA7}"/>
    <cellStyle name="Normal 52 3 6 5" xfId="35027" xr:uid="{EF99F7E2-EDA7-4CF1-A215-614DC7E4CE8E}"/>
    <cellStyle name="Normal 52 4" xfId="6784" xr:uid="{6749E8D3-0EAB-4575-9BDB-D0F313FDE36F}"/>
    <cellStyle name="Normal 52 4 2" xfId="15193" xr:uid="{01696D0A-17BA-4FCF-95AA-64A5F63966A2}"/>
    <cellStyle name="Normal 52 4 2 2" xfId="22480" xr:uid="{931AEDA5-A613-49AC-835A-EA13C9A6B0B0}"/>
    <cellStyle name="Normal 52 4 2 2 2" xfId="28036" xr:uid="{6830380F-9986-4DA4-A131-B5227D1846A8}"/>
    <cellStyle name="Normal 52 4 2 2 3" xfId="33530" xr:uid="{21A8450E-A5C6-4C88-86B5-8F16733D565A}"/>
    <cellStyle name="Normal 52 4 2 2 4" xfId="39014" xr:uid="{97C503B8-9668-4959-B04F-04E7FF73403E}"/>
    <cellStyle name="Normal 52 4 2 3" xfId="25307" xr:uid="{63354C91-D47D-4CDF-AE23-0978192B0720}"/>
    <cellStyle name="Normal 52 4 2 4" xfId="30801" xr:uid="{73949416-D05A-4866-AEC6-9EF5EA1BCAAC}"/>
    <cellStyle name="Normal 52 4 2 5" xfId="36285" xr:uid="{EACC6AB9-62F6-46C7-A7CB-6E8861122EAE}"/>
    <cellStyle name="Normal 52 4 3" xfId="12131" xr:uid="{407BF0C4-DB16-455A-8A9E-55846E784375}"/>
    <cellStyle name="Normal 52 4 4" xfId="17367" xr:uid="{77F55CBE-7788-49ED-A629-5EE0D1EFB64E}"/>
    <cellStyle name="Normal 52 4 5" xfId="19596" xr:uid="{6EC2D0C5-5ABA-42BE-AB1E-820C794A1D22}"/>
    <cellStyle name="Normal 52 4 6" xfId="9902" xr:uid="{87BC7304-B281-4E54-B4CF-64B6342675F9}"/>
    <cellStyle name="Normal 52 4 6 2" xfId="21223" xr:uid="{86E920CD-FE67-4389-A7EE-F63A0185291F}"/>
    <cellStyle name="Normal 52 4 6 2 2" xfId="26779" xr:uid="{F13EA121-58B3-4FA4-88C3-DB54619F09BB}"/>
    <cellStyle name="Normal 52 4 6 2 3" xfId="32273" xr:uid="{346975B2-344B-4372-ABE9-347AF2B66830}"/>
    <cellStyle name="Normal 52 4 6 2 4" xfId="37757" xr:uid="{E642DBE4-C1EB-4408-B024-CEA81C936892}"/>
    <cellStyle name="Normal 52 4 6 3" xfId="24050" xr:uid="{E73B334B-9DEB-498D-9957-64C502411CC0}"/>
    <cellStyle name="Normal 52 4 6 4" xfId="29544" xr:uid="{B5DF9F4A-F9CB-44C1-933F-022888E7F2FE}"/>
    <cellStyle name="Normal 52 4 6 5" xfId="35028" xr:uid="{77FF7E9D-E91C-4CE6-9857-92BABFA5DD0B}"/>
    <cellStyle name="Normal 52 5" xfId="6785" xr:uid="{EAC8E6C7-596A-45B6-B187-9A14227C4C6E}"/>
    <cellStyle name="Normal 52 5 2" xfId="15194" xr:uid="{548BF1FB-B31E-4D26-889E-D8EACBBE4575}"/>
    <cellStyle name="Normal 52 5 2 2" xfId="22481" xr:uid="{0C81D0A8-B15A-45C9-91D2-7D0E0507E7B5}"/>
    <cellStyle name="Normal 52 5 2 2 2" xfId="28037" xr:uid="{E59CBA6E-8895-467B-8BBC-5B04F8F43135}"/>
    <cellStyle name="Normal 52 5 2 2 3" xfId="33531" xr:uid="{340EF1FA-F652-4F5F-A6E7-CFD8F36D743C}"/>
    <cellStyle name="Normal 52 5 2 2 4" xfId="39015" xr:uid="{ED15562B-1478-414C-8F22-95775C5E755A}"/>
    <cellStyle name="Normal 52 5 2 3" xfId="25308" xr:uid="{CBF607A1-F75C-4548-905C-A46DF048DCED}"/>
    <cellStyle name="Normal 52 5 2 4" xfId="30802" xr:uid="{C877F63E-92E9-4C2A-8867-5FF4E4C16EFF}"/>
    <cellStyle name="Normal 52 5 2 5" xfId="36286" xr:uid="{626B48E3-F3F1-4343-826E-9106BE122AE2}"/>
    <cellStyle name="Normal 52 5 3" xfId="12132" xr:uid="{6BEC67D8-9D94-46C9-8265-D9566B973FEF}"/>
    <cellStyle name="Normal 52 5 4" xfId="17368" xr:uid="{29D31438-09DA-4C3B-8A6F-7EDFF98734A9}"/>
    <cellStyle name="Normal 52 5 5" xfId="19597" xr:uid="{591823EF-C8CD-458F-8E38-0E024675053A}"/>
    <cellStyle name="Normal 52 5 6" xfId="9903" xr:uid="{C8CC5D67-6C35-4E62-BA32-BC6339FC0CB3}"/>
    <cellStyle name="Normal 52 5 6 2" xfId="21224" xr:uid="{23789514-F4CC-4261-A561-727344ABB5DE}"/>
    <cellStyle name="Normal 52 5 6 2 2" xfId="26780" xr:uid="{92569F9F-EF1B-4792-9EE9-7B2FDF97EDDC}"/>
    <cellStyle name="Normal 52 5 6 2 3" xfId="32274" xr:uid="{8DB4E327-DC27-4DCC-9FD9-E661CD633FE3}"/>
    <cellStyle name="Normal 52 5 6 2 4" xfId="37758" xr:uid="{FACDC7B4-E46C-4E1D-9EF3-DCA15E1EA332}"/>
    <cellStyle name="Normal 52 5 6 3" xfId="24051" xr:uid="{65DE67B8-F21C-4AC2-8552-11CF45C93592}"/>
    <cellStyle name="Normal 52 5 6 4" xfId="29545" xr:uid="{82123F9F-981D-46F2-ABD8-CA0CEC7E16E9}"/>
    <cellStyle name="Normal 52 5 6 5" xfId="35029" xr:uid="{E65F9CC4-9C55-4BBE-B89B-C96308F1420C}"/>
    <cellStyle name="Normal 52 6" xfId="6786" xr:uid="{F3A57471-D857-4D6B-AB62-3EC0D80A3906}"/>
    <cellStyle name="Normal 52 6 2" xfId="15195" xr:uid="{2071B77F-6EF4-4D69-9231-D242D4EE2A0B}"/>
    <cellStyle name="Normal 52 6 2 2" xfId="22482" xr:uid="{2B0C3C5D-754E-41AD-8821-F3C28481EF19}"/>
    <cellStyle name="Normal 52 6 2 2 2" xfId="28038" xr:uid="{BAB0FFE9-963B-4E45-80E1-4E64924C422E}"/>
    <cellStyle name="Normal 52 6 2 2 3" xfId="33532" xr:uid="{28BA7684-2EFC-4028-AFBA-48088048B71F}"/>
    <cellStyle name="Normal 52 6 2 2 4" xfId="39016" xr:uid="{D767D377-3C6E-4A44-8D84-C1CF963C7503}"/>
    <cellStyle name="Normal 52 6 2 3" xfId="25309" xr:uid="{047C211E-D122-4157-A373-66AAF225468A}"/>
    <cellStyle name="Normal 52 6 2 4" xfId="30803" xr:uid="{1335D18A-A01F-4639-8979-5DEBECC73B99}"/>
    <cellStyle name="Normal 52 6 2 5" xfId="36287" xr:uid="{DB000C03-54A9-4CD4-8474-A3B31D2C8421}"/>
    <cellStyle name="Normal 52 6 3" xfId="12133" xr:uid="{AD8BF505-F060-49A8-B9E4-A0918395D7C8}"/>
    <cellStyle name="Normal 52 6 4" xfId="17369" xr:uid="{0402A996-AF26-4C4B-AC6C-63E6B8D5CEB0}"/>
    <cellStyle name="Normal 52 6 5" xfId="19598" xr:uid="{1D1C74F4-F6F3-4B18-955A-7E2067D5BE8F}"/>
    <cellStyle name="Normal 52 6 6" xfId="9904" xr:uid="{1D7F20D8-457C-40B4-926B-577748316F71}"/>
    <cellStyle name="Normal 52 6 6 2" xfId="21225" xr:uid="{146C283C-59B0-48FA-928F-DCF492FD6F8D}"/>
    <cellStyle name="Normal 52 6 6 2 2" xfId="26781" xr:uid="{19492C5F-6701-42C0-BC3A-00C606ED120A}"/>
    <cellStyle name="Normal 52 6 6 2 3" xfId="32275" xr:uid="{1AB234CE-B48E-49C1-98A2-AFBCCAA4FC64}"/>
    <cellStyle name="Normal 52 6 6 2 4" xfId="37759" xr:uid="{D202E529-B185-4FFE-B523-F017DCE5940D}"/>
    <cellStyle name="Normal 52 6 6 3" xfId="24052" xr:uid="{DB4F44FF-27E8-4C0C-8700-0BFA5E3B8777}"/>
    <cellStyle name="Normal 52 6 6 4" xfId="29546" xr:uid="{046098F3-E3B8-4CC9-AE00-A1C8BFD7EA72}"/>
    <cellStyle name="Normal 52 6 6 5" xfId="35030" xr:uid="{D12EF500-B0DA-43E2-BB93-7ED09B204A35}"/>
    <cellStyle name="Normal 52 7" xfId="6787" xr:uid="{6C9FAD79-0511-486F-98D1-17809C8352AC}"/>
    <cellStyle name="Normal 52 7 2" xfId="15196" xr:uid="{26A265D9-9B4D-49D5-BF1F-67EAC18EAC7E}"/>
    <cellStyle name="Normal 52 7 2 2" xfId="22483" xr:uid="{6E4FB121-8156-4DE4-BD76-CED3E176311B}"/>
    <cellStyle name="Normal 52 7 2 2 2" xfId="28039" xr:uid="{26717964-8913-4483-83E1-A701AA0F7372}"/>
    <cellStyle name="Normal 52 7 2 2 3" xfId="33533" xr:uid="{132C8B93-2EC3-49E1-B908-768A6367E18F}"/>
    <cellStyle name="Normal 52 7 2 2 4" xfId="39017" xr:uid="{D1B0AB93-2455-40F3-843A-3A437ECD56AB}"/>
    <cellStyle name="Normal 52 7 2 3" xfId="25310" xr:uid="{D002456F-D438-4E62-96A7-09A70B8683B4}"/>
    <cellStyle name="Normal 52 7 2 4" xfId="30804" xr:uid="{A7A84027-4EC9-4A25-A831-0B3CE88146CB}"/>
    <cellStyle name="Normal 52 7 2 5" xfId="36288" xr:uid="{7E11D54F-6F7D-4A5B-AB43-29D7FC43ACFA}"/>
    <cellStyle name="Normal 52 7 3" xfId="12134" xr:uid="{395CA1AD-F770-4D3B-AAA3-EBF9C1097593}"/>
    <cellStyle name="Normal 52 7 4" xfId="17370" xr:uid="{B2DF7467-1005-475D-BAD3-F16F7EA4816F}"/>
    <cellStyle name="Normal 52 7 5" xfId="19599" xr:uid="{80E1AB82-63A7-47E7-B054-791714D1A003}"/>
    <cellStyle name="Normal 52 7 6" xfId="9905" xr:uid="{9C017A00-B95A-47F7-B799-D8FECC6DE6FA}"/>
    <cellStyle name="Normal 52 7 6 2" xfId="21226" xr:uid="{F2AF34BF-2EAA-40BC-B395-8A4AEAC5784E}"/>
    <cellStyle name="Normal 52 7 6 2 2" xfId="26782" xr:uid="{95C34FA8-D43F-42D1-A46F-5ECE9F6CAB0F}"/>
    <cellStyle name="Normal 52 7 6 2 3" xfId="32276" xr:uid="{F471E4FB-CD1F-4337-958C-E0720946ABBB}"/>
    <cellStyle name="Normal 52 7 6 2 4" xfId="37760" xr:uid="{92170E06-3C23-41E8-9006-53D7D03975C7}"/>
    <cellStyle name="Normal 52 7 6 3" xfId="24053" xr:uid="{9E65899A-2B97-4D06-966A-8D8FA6171DC6}"/>
    <cellStyle name="Normal 52 7 6 4" xfId="29547" xr:uid="{4638681E-827C-47A7-99B1-53ADD9AFFE44}"/>
    <cellStyle name="Normal 52 7 6 5" xfId="35031" xr:uid="{8062EA6E-B48F-47E9-B14C-D961053695D6}"/>
    <cellStyle name="Normal 52 8" xfId="6788" xr:uid="{69EDC069-2D9C-4599-A6B4-52756A644C7D}"/>
    <cellStyle name="Normal 52 8 2" xfId="15197" xr:uid="{2E47B176-5A23-4B8C-85A7-3B41F631C816}"/>
    <cellStyle name="Normal 52 8 2 2" xfId="22484" xr:uid="{31725392-F810-465C-8856-FE5C5E1E52C2}"/>
    <cellStyle name="Normal 52 8 2 2 2" xfId="28040" xr:uid="{3D85B46E-568A-416A-B606-90EE29209A34}"/>
    <cellStyle name="Normal 52 8 2 2 3" xfId="33534" xr:uid="{EC122EFF-47BF-4984-A53F-2BC4170EE12B}"/>
    <cellStyle name="Normal 52 8 2 2 4" xfId="39018" xr:uid="{C225DD85-C702-4422-B7CA-E70052BECDC2}"/>
    <cellStyle name="Normal 52 8 2 3" xfId="25311" xr:uid="{5217749A-D51C-4185-ABD8-8CF25B28E2C3}"/>
    <cellStyle name="Normal 52 8 2 4" xfId="30805" xr:uid="{C4AF9DCB-2F14-4A3E-B4B5-7F0C1799558C}"/>
    <cellStyle name="Normal 52 8 2 5" xfId="36289" xr:uid="{0E911CA3-E042-4F7D-B43F-FB5E4B7729BA}"/>
    <cellStyle name="Normal 52 8 3" xfId="12135" xr:uid="{86D32FCB-4B94-4FE1-AF5F-FED30386B8E6}"/>
    <cellStyle name="Normal 52 8 4" xfId="17371" xr:uid="{5BAB7B78-F535-42D0-A0BF-2FDC42A458CA}"/>
    <cellStyle name="Normal 52 8 5" xfId="19600" xr:uid="{D4D66B0E-F9B5-4036-88C0-0416DADCF243}"/>
    <cellStyle name="Normal 52 8 6" xfId="9906" xr:uid="{A73F521A-B85C-4072-9112-89155D90D5C3}"/>
    <cellStyle name="Normal 52 8 6 2" xfId="21227" xr:uid="{0E41B851-A044-41A1-A78D-2770EEB6B072}"/>
    <cellStyle name="Normal 52 8 6 2 2" xfId="26783" xr:uid="{D7FE6E49-E383-400D-A6B2-7DEF46021F0C}"/>
    <cellStyle name="Normal 52 8 6 2 3" xfId="32277" xr:uid="{106B2EF9-EE55-49C4-8207-811D35FE6149}"/>
    <cellStyle name="Normal 52 8 6 2 4" xfId="37761" xr:uid="{3CE86EE8-52F1-4C0A-A82B-148F2DBD4826}"/>
    <cellStyle name="Normal 52 8 6 3" xfId="24054" xr:uid="{D66E2702-65A5-4CFF-BEDB-D5AE0C2698CE}"/>
    <cellStyle name="Normal 52 8 6 4" xfId="29548" xr:uid="{41EE3ED2-AD31-48A5-B16E-12D3D994785B}"/>
    <cellStyle name="Normal 52 8 6 5" xfId="35032" xr:uid="{43010025-6218-4D0B-8031-30211F9E3E44}"/>
    <cellStyle name="Normal 52 9" xfId="6789" xr:uid="{0A46BA49-8449-468B-AEC8-FF4F518D3B01}"/>
    <cellStyle name="Normal 52 9 2" xfId="15198" xr:uid="{501B776D-516F-4081-8A37-E8B76B0E5AF4}"/>
    <cellStyle name="Normal 52 9 2 2" xfId="22485" xr:uid="{B7CFC427-404F-485B-946C-783EF83D826A}"/>
    <cellStyle name="Normal 52 9 2 2 2" xfId="28041" xr:uid="{B859EDBF-62E5-40C7-AD11-3997981A14B8}"/>
    <cellStyle name="Normal 52 9 2 2 3" xfId="33535" xr:uid="{1CF9DC9F-30CB-42E9-A211-4E305B108E32}"/>
    <cellStyle name="Normal 52 9 2 2 4" xfId="39019" xr:uid="{27DE570C-5B01-412D-BC52-3A2B8AD82C1B}"/>
    <cellStyle name="Normal 52 9 2 3" xfId="25312" xr:uid="{51C55B77-8080-4DDF-AFF1-06D8171AF7C5}"/>
    <cellStyle name="Normal 52 9 2 4" xfId="30806" xr:uid="{86574868-DCBA-4AB8-A093-39869109DD21}"/>
    <cellStyle name="Normal 52 9 2 5" xfId="36290" xr:uid="{63C9321D-CC7D-483B-B220-C4D0B74D327B}"/>
    <cellStyle name="Normal 52 9 3" xfId="12136" xr:uid="{AFBEC482-227F-445B-83BF-E3B229C9FC16}"/>
    <cellStyle name="Normal 52 9 4" xfId="17372" xr:uid="{44DE2DB8-F6D1-4E0A-987A-2751A927B7A2}"/>
    <cellStyle name="Normal 52 9 5" xfId="19601" xr:uid="{E66DEFD4-5724-4594-8266-502BB54B48AE}"/>
    <cellStyle name="Normal 52 9 6" xfId="9907" xr:uid="{64110BEB-F69D-44C8-B55E-6F135349C348}"/>
    <cellStyle name="Normal 52 9 6 2" xfId="21228" xr:uid="{8DE7F0C1-02DF-4765-AD5F-BDDEA35A6E70}"/>
    <cellStyle name="Normal 52 9 6 2 2" xfId="26784" xr:uid="{DF8F6A2A-55E6-4019-8AC6-9FFD2BAA1608}"/>
    <cellStyle name="Normal 52 9 6 2 3" xfId="32278" xr:uid="{FD8C684E-0059-40C1-822C-6CBC0DA43EEA}"/>
    <cellStyle name="Normal 52 9 6 2 4" xfId="37762" xr:uid="{CF1EB290-777A-41D1-A852-2695C92C12F2}"/>
    <cellStyle name="Normal 52 9 6 3" xfId="24055" xr:uid="{717CFA97-27F6-4240-86A8-0C1C0CB0785C}"/>
    <cellStyle name="Normal 52 9 6 4" xfId="29549" xr:uid="{41CB8194-D9E7-4EA1-9E09-8FA74765D4A7}"/>
    <cellStyle name="Normal 52 9 6 5" xfId="35033" xr:uid="{FE6FEFEF-4225-42B3-85D2-CD91E9DD0771}"/>
    <cellStyle name="Normal 520" xfId="39984" xr:uid="{3A013697-8691-4202-99EE-22FAF0C880DB}"/>
    <cellStyle name="Normal 521" xfId="39985" xr:uid="{35585F72-55EE-45A5-A64F-408158B14853}"/>
    <cellStyle name="Normal 522" xfId="39986" xr:uid="{A65604E1-420E-4113-85B8-B49DB1B3C494}"/>
    <cellStyle name="Normal 523" xfId="39987" xr:uid="{40B5DCB0-5193-40D7-BBB1-7340051B4CFE}"/>
    <cellStyle name="Normal 524" xfId="39988" xr:uid="{84626A15-A7CB-4B1F-AD6E-553D84AF3498}"/>
    <cellStyle name="Normal 525" xfId="39989" xr:uid="{B4E32BF6-994B-48F9-BBCC-9187043E9F92}"/>
    <cellStyle name="Normal 526" xfId="39990" xr:uid="{33FC80F8-1528-49C8-A8FA-8FCF1290E31D}"/>
    <cellStyle name="Normal 527" xfId="39991" xr:uid="{271F4A7E-A6D0-42D2-9D11-97CC932FB1C9}"/>
    <cellStyle name="Normal 528" xfId="39992" xr:uid="{2A616F4E-23FF-43C3-BFFC-AFC9353A3387}"/>
    <cellStyle name="Normal 529" xfId="39993" xr:uid="{59F36B7F-AF85-411C-A476-EC40D4A4B010}"/>
    <cellStyle name="Normal 53" xfId="6790" xr:uid="{A4C85694-3C62-482E-A212-DAB93EE16F59}"/>
    <cellStyle name="Normal 53 10" xfId="6791" xr:uid="{554B853A-4676-43C8-BDA0-85C8CB78F2DE}"/>
    <cellStyle name="Normal 53 10 2" xfId="15200" xr:uid="{808F587E-B839-49A5-9436-7A6AF96A3A42}"/>
    <cellStyle name="Normal 53 10 2 2" xfId="22487" xr:uid="{3322A16B-E625-452B-9705-DFF06F4CD89C}"/>
    <cellStyle name="Normal 53 10 2 2 2" xfId="28043" xr:uid="{7FE3E4F2-9878-41EA-B239-570195481574}"/>
    <cellStyle name="Normal 53 10 2 2 3" xfId="33537" xr:uid="{61DE3999-791E-4BD2-A9F1-812154979B36}"/>
    <cellStyle name="Normal 53 10 2 2 4" xfId="39021" xr:uid="{F7651FC1-B5B3-4F15-9503-3BC35BDFBBEF}"/>
    <cellStyle name="Normal 53 10 2 3" xfId="25314" xr:uid="{4256E3EC-212E-4572-8262-B179A5A7D673}"/>
    <cellStyle name="Normal 53 10 2 4" xfId="30808" xr:uid="{A4A529A6-52BF-4356-BEDB-EAD4CD3C1F3D}"/>
    <cellStyle name="Normal 53 10 2 5" xfId="36292" xr:uid="{08353E9A-6B7C-44F3-BC4D-FD262C4D0C74}"/>
    <cellStyle name="Normal 53 10 3" xfId="12138" xr:uid="{78458B96-CADD-45B9-8604-EDFD19838C4D}"/>
    <cellStyle name="Normal 53 10 4" xfId="17374" xr:uid="{AD75E67F-2F22-4623-97EA-BDC5B727CDDF}"/>
    <cellStyle name="Normal 53 10 5" xfId="19603" xr:uid="{14A84CE6-488D-46CA-8237-79D8BF2079D1}"/>
    <cellStyle name="Normal 53 10 6" xfId="9909" xr:uid="{EB7D2292-2501-49C2-932A-58E232E1F8A4}"/>
    <cellStyle name="Normal 53 10 6 2" xfId="21230" xr:uid="{BECF92A6-BAEB-4CE0-B63A-275AE382D972}"/>
    <cellStyle name="Normal 53 10 6 2 2" xfId="26786" xr:uid="{5B02284D-F371-41FB-A391-D15F752124BA}"/>
    <cellStyle name="Normal 53 10 6 2 3" xfId="32280" xr:uid="{11B7FF93-A2A1-4C92-AB78-802AF059E832}"/>
    <cellStyle name="Normal 53 10 6 2 4" xfId="37764" xr:uid="{2D45D559-6A13-43F2-BD71-3F3AE25FD93D}"/>
    <cellStyle name="Normal 53 10 6 3" xfId="24057" xr:uid="{7231AB97-49CF-4674-B597-FFFE1005EBDD}"/>
    <cellStyle name="Normal 53 10 6 4" xfId="29551" xr:uid="{9B0ABA46-C86E-49E5-A668-F3E7DD941A5D}"/>
    <cellStyle name="Normal 53 10 6 5" xfId="35035" xr:uid="{B7309332-3847-420C-B3BF-D2EA11309E2B}"/>
    <cellStyle name="Normal 53 11" xfId="15199" xr:uid="{97B41B56-4718-4ED3-946A-0E4B52AC2335}"/>
    <cellStyle name="Normal 53 11 2" xfId="22486" xr:uid="{0A9A30C5-E3F4-4BB3-A0CD-722B738CF3E1}"/>
    <cellStyle name="Normal 53 11 2 2" xfId="28042" xr:uid="{D80B4CE8-2765-47A2-83CF-53B567D02838}"/>
    <cellStyle name="Normal 53 11 2 3" xfId="33536" xr:uid="{ED31A48C-AA55-423B-8353-86FA1CE0B377}"/>
    <cellStyle name="Normal 53 11 2 4" xfId="39020" xr:uid="{82587D64-9413-4051-A480-C9B8A21745BD}"/>
    <cellStyle name="Normal 53 11 3" xfId="25313" xr:uid="{84BBF1A1-4349-4BC3-8094-6ACC951B7B9D}"/>
    <cellStyle name="Normal 53 11 4" xfId="30807" xr:uid="{49CD9825-7A90-434F-B90D-CDCD291F40AA}"/>
    <cellStyle name="Normal 53 11 5" xfId="36291" xr:uid="{0E311FD1-8257-4C4D-B9EB-B5579032FE2F}"/>
    <cellStyle name="Normal 53 12" xfId="12137" xr:uid="{FEAF68BC-269E-468D-85AC-D9BD23F0CB17}"/>
    <cellStyle name="Normal 53 13" xfId="17373" xr:uid="{64BFF313-01B0-4B10-B523-0FBDE7515028}"/>
    <cellStyle name="Normal 53 14" xfId="19602" xr:uid="{07CF5D23-74CC-41C9-AE01-343872DF4FCA}"/>
    <cellStyle name="Normal 53 15" xfId="9908" xr:uid="{E04AD0C3-38FC-4001-A10F-2682A169CA3A}"/>
    <cellStyle name="Normal 53 15 2" xfId="21229" xr:uid="{AD4E5226-FD59-47EA-871D-1CA3F435C069}"/>
    <cellStyle name="Normal 53 15 2 2" xfId="26785" xr:uid="{21751623-5806-43C6-BFD5-C835656BFB10}"/>
    <cellStyle name="Normal 53 15 2 3" xfId="32279" xr:uid="{82F8A752-EFAE-44CB-8F11-498B5BDA3206}"/>
    <cellStyle name="Normal 53 15 2 4" xfId="37763" xr:uid="{34C68304-876D-4D7A-9511-1A5BA5F0116C}"/>
    <cellStyle name="Normal 53 15 3" xfId="24056" xr:uid="{CB360A5D-B334-4503-88FD-D465798BBE82}"/>
    <cellStyle name="Normal 53 15 4" xfId="29550" xr:uid="{BCCE0EC9-FB8B-4AA6-8AA9-659C88F8B036}"/>
    <cellStyle name="Normal 53 15 5" xfId="35034" xr:uid="{B6F416E0-C2C7-4DCF-8341-E42D5A709C13}"/>
    <cellStyle name="Normal 53 2" xfId="6792" xr:uid="{30D791F9-8EF5-42E6-A924-F310AB9F0B0A}"/>
    <cellStyle name="Normal 53 2 2" xfId="15201" xr:uid="{782FEA90-3E32-4848-9CC5-520D755B5230}"/>
    <cellStyle name="Normal 53 2 2 2" xfId="22488" xr:uid="{7A9633E7-9EE3-47EF-9271-E0ED97FC34D6}"/>
    <cellStyle name="Normal 53 2 2 2 2" xfId="28044" xr:uid="{3019AEE2-3262-4AB0-A6FF-43FBC2E2725D}"/>
    <cellStyle name="Normal 53 2 2 2 3" xfId="33538" xr:uid="{79AA850A-3E6D-4887-9BA5-755CADF4B6C9}"/>
    <cellStyle name="Normal 53 2 2 2 4" xfId="39022" xr:uid="{4771292D-ED25-488B-81AD-890CE3CA2ABC}"/>
    <cellStyle name="Normal 53 2 2 3" xfId="25315" xr:uid="{8FB64000-9C46-4B17-9664-64D031F4D536}"/>
    <cellStyle name="Normal 53 2 2 4" xfId="30809" xr:uid="{68CEF1E6-A1A2-4045-9160-77940B75B7A5}"/>
    <cellStyle name="Normal 53 2 2 5" xfId="36293" xr:uid="{35D3FF31-4C9B-425E-9E68-D5A548736C65}"/>
    <cellStyle name="Normal 53 2 3" xfId="12139" xr:uid="{2390AEBB-B9D0-42B3-B095-C8E8596A4DE7}"/>
    <cellStyle name="Normal 53 2 4" xfId="17375" xr:uid="{C85DD3B4-B2A2-4AD8-AF11-D124F3CF99E4}"/>
    <cellStyle name="Normal 53 2 5" xfId="19604" xr:uid="{81514387-FC61-4CBC-8E8D-BA5E94F8240E}"/>
    <cellStyle name="Normal 53 2 6" xfId="9910" xr:uid="{72E0E0C7-5BF8-49B6-863F-9D7059978747}"/>
    <cellStyle name="Normal 53 2 6 2" xfId="21231" xr:uid="{AFD90569-7AEB-4A23-9E5F-510E2FB83BF6}"/>
    <cellStyle name="Normal 53 2 6 2 2" xfId="26787" xr:uid="{46BE50D0-C448-42F7-A26C-2701AE8A1A98}"/>
    <cellStyle name="Normal 53 2 6 2 3" xfId="32281" xr:uid="{CB134433-0F72-472E-B4A4-B80D881145CC}"/>
    <cellStyle name="Normal 53 2 6 2 4" xfId="37765" xr:uid="{A839E2D1-B155-4F51-8F8F-1055443C8F94}"/>
    <cellStyle name="Normal 53 2 6 3" xfId="24058" xr:uid="{1B4DC0E3-4C14-4FDB-8306-88537CF0B41B}"/>
    <cellStyle name="Normal 53 2 6 4" xfId="29552" xr:uid="{7DE07F91-803C-4448-B31D-CC9BD2757D88}"/>
    <cellStyle name="Normal 53 2 6 5" xfId="35036" xr:uid="{A7ED0B1E-45A6-4CDE-8312-EEC599880507}"/>
    <cellStyle name="Normal 53 3" xfId="6793" xr:uid="{6A0A8DE7-93C6-4898-8060-84D0E06A830E}"/>
    <cellStyle name="Normal 53 3 2" xfId="15202" xr:uid="{221E17E3-8007-4CE4-BBAF-A013A40C0C94}"/>
    <cellStyle name="Normal 53 3 2 2" xfId="22489" xr:uid="{E47B3538-079F-4977-867D-D90414C4A129}"/>
    <cellStyle name="Normal 53 3 2 2 2" xfId="28045" xr:uid="{7A42F8D0-FE84-4FC3-8E58-58BB2F4FDF02}"/>
    <cellStyle name="Normal 53 3 2 2 3" xfId="33539" xr:uid="{71FB7F14-2110-4506-92F4-BB57C3A38F2F}"/>
    <cellStyle name="Normal 53 3 2 2 4" xfId="39023" xr:uid="{ABCED7F0-76EA-464E-8248-D0BB27D340D3}"/>
    <cellStyle name="Normal 53 3 2 3" xfId="25316" xr:uid="{FDFABBD5-5CA6-4BAC-8907-6AAFB6234F68}"/>
    <cellStyle name="Normal 53 3 2 4" xfId="30810" xr:uid="{E1CEA2ED-3423-4B3B-8D3E-B64ABEC2618E}"/>
    <cellStyle name="Normal 53 3 2 5" xfId="36294" xr:uid="{5403F22A-2980-4494-A146-F1497AC3B4CA}"/>
    <cellStyle name="Normal 53 3 3" xfId="12140" xr:uid="{B739F364-622C-450F-BFE6-3D688C6A48F0}"/>
    <cellStyle name="Normal 53 3 4" xfId="17376" xr:uid="{98B78726-A923-4CB0-9E19-93EE24088C54}"/>
    <cellStyle name="Normal 53 3 5" xfId="19605" xr:uid="{E70151A1-5344-459B-B529-CDA388A6A833}"/>
    <cellStyle name="Normal 53 3 6" xfId="9911" xr:uid="{314116E7-5A19-464D-89A1-C034A91FDE15}"/>
    <cellStyle name="Normal 53 3 6 2" xfId="21232" xr:uid="{80E5CC5F-AABF-44F8-9358-913441A0AFF2}"/>
    <cellStyle name="Normal 53 3 6 2 2" xfId="26788" xr:uid="{893D5638-D427-43E6-AA1D-6682C4483DA5}"/>
    <cellStyle name="Normal 53 3 6 2 3" xfId="32282" xr:uid="{BA9A1450-5315-4A22-AA52-B2F1D8C80A5F}"/>
    <cellStyle name="Normal 53 3 6 2 4" xfId="37766" xr:uid="{EA67074A-82DC-4538-8DC9-AA9D167ED747}"/>
    <cellStyle name="Normal 53 3 6 3" xfId="24059" xr:uid="{E83E91B5-1BAE-4D31-B82B-DF7468A10BF4}"/>
    <cellStyle name="Normal 53 3 6 4" xfId="29553" xr:uid="{ADAE0E15-2187-4314-BA79-EDEDF3757404}"/>
    <cellStyle name="Normal 53 3 6 5" xfId="35037" xr:uid="{EBF5F601-342A-48A3-AE07-819D53C09010}"/>
    <cellStyle name="Normal 53 4" xfId="6794" xr:uid="{D5B1FA00-F5D9-4C28-AE80-A84D9406A502}"/>
    <cellStyle name="Normal 53 4 2" xfId="15203" xr:uid="{6D460D6D-2A45-4AB3-A46A-948ED70BC3E5}"/>
    <cellStyle name="Normal 53 4 2 2" xfId="22490" xr:uid="{B441CCB4-A95D-48EB-8313-DFD1D2542D3A}"/>
    <cellStyle name="Normal 53 4 2 2 2" xfId="28046" xr:uid="{C2A9CF68-2724-4022-AFD7-A9B1D7BA705F}"/>
    <cellStyle name="Normal 53 4 2 2 3" xfId="33540" xr:uid="{53F2C040-B116-4159-A88D-33DE9B6E2047}"/>
    <cellStyle name="Normal 53 4 2 2 4" xfId="39024" xr:uid="{4009F5DA-F1C8-476E-B147-B5932DB7037B}"/>
    <cellStyle name="Normal 53 4 2 3" xfId="25317" xr:uid="{8C91D3F6-C9D7-4E5F-A3A0-A7657907B606}"/>
    <cellStyle name="Normal 53 4 2 4" xfId="30811" xr:uid="{6FD90579-289B-40DB-81FB-1EDE50FC2C73}"/>
    <cellStyle name="Normal 53 4 2 5" xfId="36295" xr:uid="{468E3307-8EA9-454A-B4CF-0BD039E7C257}"/>
    <cellStyle name="Normal 53 4 3" xfId="12141" xr:uid="{7631D153-E12D-4DD4-BB6D-D7E52A77B5CF}"/>
    <cellStyle name="Normal 53 4 4" xfId="17377" xr:uid="{EFBA42C0-5877-426E-801F-EEC3CC7B4C26}"/>
    <cellStyle name="Normal 53 4 5" xfId="19606" xr:uid="{0C13050C-47CF-4147-81B8-3BB99C41C945}"/>
    <cellStyle name="Normal 53 4 6" xfId="9912" xr:uid="{9C739D7F-650F-4CA7-AF4F-2E128657E0BE}"/>
    <cellStyle name="Normal 53 4 6 2" xfId="21233" xr:uid="{ECD38EE0-9539-4595-967D-C0DEC127FF81}"/>
    <cellStyle name="Normal 53 4 6 2 2" xfId="26789" xr:uid="{30CB5FAC-8E82-4300-9B9F-EA96380862DF}"/>
    <cellStyle name="Normal 53 4 6 2 3" xfId="32283" xr:uid="{76550A31-E816-487E-A0AF-43C46E528DBE}"/>
    <cellStyle name="Normal 53 4 6 2 4" xfId="37767" xr:uid="{A0DDBB89-A86F-423A-AB21-08F672CD6297}"/>
    <cellStyle name="Normal 53 4 6 3" xfId="24060" xr:uid="{8552BD1C-C512-4180-920F-4F0C474A9A30}"/>
    <cellStyle name="Normal 53 4 6 4" xfId="29554" xr:uid="{059A59F4-5567-42BE-9D02-F1727A424ED6}"/>
    <cellStyle name="Normal 53 4 6 5" xfId="35038" xr:uid="{19C5377A-FF79-4D17-8F37-32E56E16C4D4}"/>
    <cellStyle name="Normal 53 5" xfId="6795" xr:uid="{13E84FAC-7C2E-48B3-AC75-C422166F41A4}"/>
    <cellStyle name="Normal 53 5 2" xfId="15204" xr:uid="{D4814B34-FD0C-44A8-A171-0E0881487013}"/>
    <cellStyle name="Normal 53 5 2 2" xfId="22491" xr:uid="{048D01D1-6872-4F60-AD3E-71C4BF7E89A9}"/>
    <cellStyle name="Normal 53 5 2 2 2" xfId="28047" xr:uid="{E5C50464-6EBC-4F81-A1BD-B170B088F3CB}"/>
    <cellStyle name="Normal 53 5 2 2 3" xfId="33541" xr:uid="{F4327C28-B1D5-465B-8DF6-0788AF207FEA}"/>
    <cellStyle name="Normal 53 5 2 2 4" xfId="39025" xr:uid="{F9FBE0BB-B9B0-498E-8CE4-E1EE3995C012}"/>
    <cellStyle name="Normal 53 5 2 3" xfId="25318" xr:uid="{BA5A3B02-743B-45AB-AC36-4F0C40A69ED0}"/>
    <cellStyle name="Normal 53 5 2 4" xfId="30812" xr:uid="{74BBC01A-68F2-407B-B851-4CBA28C59C32}"/>
    <cellStyle name="Normal 53 5 2 5" xfId="36296" xr:uid="{00A1F6A2-B197-4D5A-BB91-6177048E0C16}"/>
    <cellStyle name="Normal 53 5 3" xfId="12142" xr:uid="{D1F0CC51-5C1D-49E0-994E-D728B1CDBBC0}"/>
    <cellStyle name="Normal 53 5 4" xfId="17378" xr:uid="{20DFBFEC-E1BA-4AFD-A620-0AA1F2CCA033}"/>
    <cellStyle name="Normal 53 5 5" xfId="19607" xr:uid="{6580952B-FF5C-4B84-B9A9-C6175D66A95D}"/>
    <cellStyle name="Normal 53 5 6" xfId="9913" xr:uid="{50CF523B-CC09-42DE-9BE4-AB6A601973F8}"/>
    <cellStyle name="Normal 53 5 6 2" xfId="21234" xr:uid="{ADB60840-4E0E-4254-B740-8B1D7D490339}"/>
    <cellStyle name="Normal 53 5 6 2 2" xfId="26790" xr:uid="{A8A80294-8978-4AF6-945F-256E04F080B6}"/>
    <cellStyle name="Normal 53 5 6 2 3" xfId="32284" xr:uid="{71D821E9-D5E4-4136-B972-ECC17952B700}"/>
    <cellStyle name="Normal 53 5 6 2 4" xfId="37768" xr:uid="{73E1F9C0-3523-4A6A-905B-0B52BBA69FD8}"/>
    <cellStyle name="Normal 53 5 6 3" xfId="24061" xr:uid="{2C5A0930-97FD-485A-A080-E2526E3D4659}"/>
    <cellStyle name="Normal 53 5 6 4" xfId="29555" xr:uid="{AB4403F7-9CB1-43C8-81A8-B1859EA29503}"/>
    <cellStyle name="Normal 53 5 6 5" xfId="35039" xr:uid="{AD94A7E7-7099-4290-9E03-922CF1AB3574}"/>
    <cellStyle name="Normal 53 6" xfId="6796" xr:uid="{B82288FC-9514-4FF9-8B65-1BDE97FC8D73}"/>
    <cellStyle name="Normal 53 6 2" xfId="15205" xr:uid="{B2625157-08DD-4A26-ADCF-DC15120E528B}"/>
    <cellStyle name="Normal 53 6 2 2" xfId="22492" xr:uid="{F62F9CC0-4DE5-4E10-A2B1-94AB750760F2}"/>
    <cellStyle name="Normal 53 6 2 2 2" xfId="28048" xr:uid="{205D0629-7F7A-4426-8495-DEF887E26F3F}"/>
    <cellStyle name="Normal 53 6 2 2 3" xfId="33542" xr:uid="{37C274DA-ABCC-43BA-8A4A-6F1DC61F7A47}"/>
    <cellStyle name="Normal 53 6 2 2 4" xfId="39026" xr:uid="{74FF52F0-B744-436A-B8D4-8CE305CB3F95}"/>
    <cellStyle name="Normal 53 6 2 3" xfId="25319" xr:uid="{0943996D-D733-49DC-82C9-4014D52B244E}"/>
    <cellStyle name="Normal 53 6 2 4" xfId="30813" xr:uid="{09036554-E423-4BD9-BD91-8094BFF084AE}"/>
    <cellStyle name="Normal 53 6 2 5" xfId="36297" xr:uid="{6603E0D1-C975-4C87-9E44-D2096686E126}"/>
    <cellStyle name="Normal 53 6 3" xfId="12143" xr:uid="{81EEACD5-C16E-42DE-A2FA-0798BA2A317A}"/>
    <cellStyle name="Normal 53 6 4" xfId="17379" xr:uid="{0AAF3AE4-8DBB-4B29-B5CD-17E4CD624974}"/>
    <cellStyle name="Normal 53 6 5" xfId="19608" xr:uid="{126198A7-FCF8-4E65-9254-208A3DA44832}"/>
    <cellStyle name="Normal 53 6 6" xfId="9914" xr:uid="{CE1E4E90-F631-478E-A7C5-736FADCF3491}"/>
    <cellStyle name="Normal 53 6 6 2" xfId="21235" xr:uid="{CE418646-EC31-48E9-972A-B60B96E400AC}"/>
    <cellStyle name="Normal 53 6 6 2 2" xfId="26791" xr:uid="{D61CB672-E650-4A14-A26C-B4285498AF21}"/>
    <cellStyle name="Normal 53 6 6 2 3" xfId="32285" xr:uid="{989E3D7B-1CDF-42FB-BCC3-51E64E20198B}"/>
    <cellStyle name="Normal 53 6 6 2 4" xfId="37769" xr:uid="{DA2FF57F-46AD-43C8-8BBC-1EB526E04814}"/>
    <cellStyle name="Normal 53 6 6 3" xfId="24062" xr:uid="{444B66F0-B2E6-4DD1-9F2B-647BB444A0D3}"/>
    <cellStyle name="Normal 53 6 6 4" xfId="29556" xr:uid="{54C1F184-BA3F-49FD-88B2-78D147C0A536}"/>
    <cellStyle name="Normal 53 6 6 5" xfId="35040" xr:uid="{0712B6A7-6FA7-4910-9EE6-00F789F8F492}"/>
    <cellStyle name="Normal 53 7" xfId="6797" xr:uid="{F01A6FA4-9B7B-4DFA-907F-C9B8D057320D}"/>
    <cellStyle name="Normal 53 7 2" xfId="15206" xr:uid="{159B1871-62BF-42A6-AE8F-692A15FDD9C6}"/>
    <cellStyle name="Normal 53 7 2 2" xfId="22493" xr:uid="{38260DF2-216B-4833-A996-08FF23BC1B7E}"/>
    <cellStyle name="Normal 53 7 2 2 2" xfId="28049" xr:uid="{30ABA7AE-0897-43BC-817F-609B4E1A767A}"/>
    <cellStyle name="Normal 53 7 2 2 3" xfId="33543" xr:uid="{103DF97F-A835-48A5-88CC-E3FCF62F7C0B}"/>
    <cellStyle name="Normal 53 7 2 2 4" xfId="39027" xr:uid="{2125D993-DE98-4915-892C-370391BCEC4B}"/>
    <cellStyle name="Normal 53 7 2 3" xfId="25320" xr:uid="{4B76F9B2-4233-49DF-83DB-C072328E8AAF}"/>
    <cellStyle name="Normal 53 7 2 4" xfId="30814" xr:uid="{56BCFF34-8768-4FA7-BD2F-B440619A2DD2}"/>
    <cellStyle name="Normal 53 7 2 5" xfId="36298" xr:uid="{F6866C96-5736-4D63-82AF-4D8298B18B8D}"/>
    <cellStyle name="Normal 53 7 3" xfId="12144" xr:uid="{129C4F1F-3B02-488D-8B9D-1222E08C39F4}"/>
    <cellStyle name="Normal 53 7 4" xfId="17380" xr:uid="{BC3DB864-19E9-4AEB-8697-FE0695BCA00D}"/>
    <cellStyle name="Normal 53 7 5" xfId="19609" xr:uid="{96C73F6A-2CF6-4B32-B1C5-F86E36F8C542}"/>
    <cellStyle name="Normal 53 7 6" xfId="9915" xr:uid="{01A9ACA7-70E7-4F3A-B5CC-210DFA02B8E5}"/>
    <cellStyle name="Normal 53 7 6 2" xfId="21236" xr:uid="{3C52C403-93FC-44D4-AD1A-021390BD6DF6}"/>
    <cellStyle name="Normal 53 7 6 2 2" xfId="26792" xr:uid="{3650E66E-7365-49B3-B8D9-F97E6E7954E1}"/>
    <cellStyle name="Normal 53 7 6 2 3" xfId="32286" xr:uid="{BC88E667-924C-478B-9720-069D67E1F621}"/>
    <cellStyle name="Normal 53 7 6 2 4" xfId="37770" xr:uid="{7C2820A0-10AB-41AA-B9EA-3844A6BEE4EE}"/>
    <cellStyle name="Normal 53 7 6 3" xfId="24063" xr:uid="{97E391BC-A79C-47DB-8A55-CF4862E01BD3}"/>
    <cellStyle name="Normal 53 7 6 4" xfId="29557" xr:uid="{3F1968A9-B58D-4D1C-9BE6-E0D269951C9E}"/>
    <cellStyle name="Normal 53 7 6 5" xfId="35041" xr:uid="{FD7D062D-D8F3-47C1-A590-8124E8287A1E}"/>
    <cellStyle name="Normal 53 8" xfId="6798" xr:uid="{04FC37BD-7131-4C64-9256-C079128CABED}"/>
    <cellStyle name="Normal 53 8 2" xfId="15207" xr:uid="{AF60C723-C555-41D1-A11B-B8BC50291799}"/>
    <cellStyle name="Normal 53 8 2 2" xfId="22494" xr:uid="{1D5B6C01-F227-4D39-BD11-36469D529C5C}"/>
    <cellStyle name="Normal 53 8 2 2 2" xfId="28050" xr:uid="{E97C41EC-B49A-4753-B3DC-BF333E0BB8AA}"/>
    <cellStyle name="Normal 53 8 2 2 3" xfId="33544" xr:uid="{031C640C-ED08-46FC-825A-421EA1349EA2}"/>
    <cellStyle name="Normal 53 8 2 2 4" xfId="39028" xr:uid="{2EB48868-3850-44D5-ADF5-0AEB1C3E06BB}"/>
    <cellStyle name="Normal 53 8 2 3" xfId="25321" xr:uid="{4170035F-B90A-44D0-8B48-0E17A35E6CAB}"/>
    <cellStyle name="Normal 53 8 2 4" xfId="30815" xr:uid="{985F1296-64F9-45B5-97E3-19EB98C0177B}"/>
    <cellStyle name="Normal 53 8 2 5" xfId="36299" xr:uid="{672DC78F-327D-4F6C-A071-9A57CBE26430}"/>
    <cellStyle name="Normal 53 8 3" xfId="12145" xr:uid="{409D5CB7-D897-40FA-A0A3-BF071E30B26F}"/>
    <cellStyle name="Normal 53 8 4" xfId="17381" xr:uid="{87608A63-83DE-4A8B-BB18-381C2CD06328}"/>
    <cellStyle name="Normal 53 8 5" xfId="19610" xr:uid="{2AED8AE5-D96D-4F9A-B5B7-63766506C06B}"/>
    <cellStyle name="Normal 53 8 6" xfId="9916" xr:uid="{761FA1F1-54E9-4B81-9CA9-C1FC391E6FF0}"/>
    <cellStyle name="Normal 53 8 6 2" xfId="21237" xr:uid="{5C9C6F60-29AD-4C81-A34F-92BC5F8D306D}"/>
    <cellStyle name="Normal 53 8 6 2 2" xfId="26793" xr:uid="{0BACB276-F9D4-4D3E-B6D4-C728B8E62A5F}"/>
    <cellStyle name="Normal 53 8 6 2 3" xfId="32287" xr:uid="{FE8E526A-D05E-4E93-ABCE-433D2A93B9E4}"/>
    <cellStyle name="Normal 53 8 6 2 4" xfId="37771" xr:uid="{37AD9DF8-8924-4588-9BB1-6FAE0585A3A6}"/>
    <cellStyle name="Normal 53 8 6 3" xfId="24064" xr:uid="{58263089-8833-47CC-A596-DD45BABE0E40}"/>
    <cellStyle name="Normal 53 8 6 4" xfId="29558" xr:uid="{5E7B4683-3379-4E68-869B-1239CA2848D4}"/>
    <cellStyle name="Normal 53 8 6 5" xfId="35042" xr:uid="{7257EAA8-994E-421A-9F31-19FEE90DE214}"/>
    <cellStyle name="Normal 53 9" xfId="6799" xr:uid="{4338CC9A-EBEB-4274-B59B-0D55460889AD}"/>
    <cellStyle name="Normal 53 9 2" xfId="15208" xr:uid="{E253083D-2CE0-49BD-B0E8-02CB2F81E314}"/>
    <cellStyle name="Normal 53 9 2 2" xfId="22495" xr:uid="{3AF88741-E4E1-4310-82F2-69529A024815}"/>
    <cellStyle name="Normal 53 9 2 2 2" xfId="28051" xr:uid="{186EC99D-5265-48D3-ACA1-B8469F6F39B2}"/>
    <cellStyle name="Normal 53 9 2 2 3" xfId="33545" xr:uid="{F1FB97B6-CE4E-41E7-AE49-B49C8B549BE3}"/>
    <cellStyle name="Normal 53 9 2 2 4" xfId="39029" xr:uid="{9472AB2C-4E8C-4B8F-8B23-89A41D1D7824}"/>
    <cellStyle name="Normal 53 9 2 3" xfId="25322" xr:uid="{6BEC330B-A68C-49AC-BB2C-23945CE379C3}"/>
    <cellStyle name="Normal 53 9 2 4" xfId="30816" xr:uid="{52D100D9-BC5B-4EE1-B25E-05F6751013D9}"/>
    <cellStyle name="Normal 53 9 2 5" xfId="36300" xr:uid="{D03CD9BD-22D2-4F0A-B432-50B657B77C86}"/>
    <cellStyle name="Normal 53 9 3" xfId="12146" xr:uid="{AE430795-C004-451B-8CC4-2CF6A9BBDCF2}"/>
    <cellStyle name="Normal 53 9 4" xfId="17382" xr:uid="{BDDA0A93-6B7D-4840-934A-FF68AC10AAAF}"/>
    <cellStyle name="Normal 53 9 5" xfId="19611" xr:uid="{2BC76285-25A0-460C-94A7-F277B2C8D317}"/>
    <cellStyle name="Normal 53 9 6" xfId="9917" xr:uid="{4516374E-D5DD-41E4-ABE1-0A4D241A936E}"/>
    <cellStyle name="Normal 53 9 6 2" xfId="21238" xr:uid="{3A54CBC6-BD05-48D9-A970-69AB6889C565}"/>
    <cellStyle name="Normal 53 9 6 2 2" xfId="26794" xr:uid="{5D29CE48-E69E-40BB-967D-B6DD7EC862A4}"/>
    <cellStyle name="Normal 53 9 6 2 3" xfId="32288" xr:uid="{0EDCE5D9-EF4A-40D8-98CC-1431324B3E06}"/>
    <cellStyle name="Normal 53 9 6 2 4" xfId="37772" xr:uid="{1421D082-50F8-46FC-90E3-E1B39FBF98AC}"/>
    <cellStyle name="Normal 53 9 6 3" xfId="24065" xr:uid="{B164A717-7A52-4CC1-909D-6D749C97B8AF}"/>
    <cellStyle name="Normal 53 9 6 4" xfId="29559" xr:uid="{84B0053A-F38B-412D-9FFC-B749DC90700C}"/>
    <cellStyle name="Normal 53 9 6 5" xfId="35043" xr:uid="{E2D99985-D3E5-4F7E-B1F6-44D9321410D0}"/>
    <cellStyle name="Normal 530" xfId="39994" xr:uid="{C94562EC-9DD7-4958-A397-0A846D5FED82}"/>
    <cellStyle name="Normal 531" xfId="39995" xr:uid="{1AA9FBA3-0ED1-4D9B-AC1D-759C764C982D}"/>
    <cellStyle name="Normal 532" xfId="39996" xr:uid="{5B52D94E-ACA2-4388-8FDD-A18C22EAD3B6}"/>
    <cellStyle name="Normal 533" xfId="39997" xr:uid="{C4281D45-2408-4405-95F5-AE3729DD194E}"/>
    <cellStyle name="Normal 534" xfId="39998" xr:uid="{227FBCB4-4157-4644-916E-1112629A6881}"/>
    <cellStyle name="Normal 535" xfId="39999" xr:uid="{68B01279-8ADF-4C9D-A6B5-3603BC9B3657}"/>
    <cellStyle name="Normal 536" xfId="40000" xr:uid="{71B50D16-D4CF-4E62-9578-81CC6C0B7AC8}"/>
    <cellStyle name="Normal 537" xfId="40001" xr:uid="{E87350BA-389F-4B97-AA2C-EEFDFC224C15}"/>
    <cellStyle name="Normal 538" xfId="40002" xr:uid="{48394DDC-9EF5-42B4-B2E6-57A7DBA998CD}"/>
    <cellStyle name="Normal 539" xfId="40003" xr:uid="{3D79ACCF-0709-4FAE-BB44-8B1545E26456}"/>
    <cellStyle name="Normal 54" xfId="6800" xr:uid="{100A304B-2756-4320-B448-65709ACF087E}"/>
    <cellStyle name="Normal 54 2" xfId="19612" xr:uid="{E32E0669-C9EB-4D19-911B-6DD77767FB43}"/>
    <cellStyle name="Normal 54 3" xfId="9918" xr:uid="{6EB39B2C-2490-478D-B76B-D44DBF1498D9}"/>
    <cellStyle name="Normal 54 3 2" xfId="21239" xr:uid="{5659AB8E-21A2-4E2B-9ACC-361E7EB7B68F}"/>
    <cellStyle name="Normal 54 3 2 2" xfId="26795" xr:uid="{9ADEB029-C84C-4556-86CE-101ACC945299}"/>
    <cellStyle name="Normal 54 3 2 3" xfId="32289" xr:uid="{11D3AFF4-064B-41A1-AF0C-E899F7E0F8C9}"/>
    <cellStyle name="Normal 54 3 2 4" xfId="37773" xr:uid="{281BB326-5355-4267-AF2B-509CD4FE9986}"/>
    <cellStyle name="Normal 54 3 3" xfId="24066" xr:uid="{32764968-424B-4EDD-9DCC-54443D59A321}"/>
    <cellStyle name="Normal 54 3 4" xfId="29560" xr:uid="{0B216114-6C8F-482B-B70C-80508B1565EC}"/>
    <cellStyle name="Normal 54 3 5" xfId="35044" xr:uid="{FFFDC650-97A0-429E-96BB-D606F4341A27}"/>
    <cellStyle name="Normal 540" xfId="40004" xr:uid="{F067053B-4A21-4A25-BE0C-4CB59A26F11A}"/>
    <cellStyle name="Normal 541" xfId="40005" xr:uid="{032E4163-4AE4-4274-A6BA-F3AA716AC89C}"/>
    <cellStyle name="Normal 542" xfId="40006" xr:uid="{C9D96AD0-CD47-46BD-8AC7-6E26A89CA5BE}"/>
    <cellStyle name="Normal 543" xfId="40007" xr:uid="{AACECDD4-2F6E-4390-AB7D-7379C805C173}"/>
    <cellStyle name="Normal 544" xfId="40008" xr:uid="{0EA02E9B-8EC2-45CC-AD6D-A6FE46EB6FF2}"/>
    <cellStyle name="Normal 545" xfId="40009" xr:uid="{48D2B2A0-2478-4A5A-AD36-8E65AD646812}"/>
    <cellStyle name="Normal 546" xfId="40010" xr:uid="{AE86CE47-8842-482B-A689-45A9D782A8D2}"/>
    <cellStyle name="Normal 547" xfId="40011" xr:uid="{8A76BA7F-FF8D-4234-96DD-8A724E92AE15}"/>
    <cellStyle name="Normal 548" xfId="40012" xr:uid="{6B46D845-514D-489F-886F-8EC6DA7FAF5D}"/>
    <cellStyle name="Normal 549" xfId="40013" xr:uid="{2E1B477F-8CE7-42D1-B576-DABEAD4090DB}"/>
    <cellStyle name="Normal 55" xfId="6801" xr:uid="{BF25EEB2-1D64-423A-80B7-B79F3594E604}"/>
    <cellStyle name="Normal 55 2" xfId="15209" xr:uid="{28E21261-E522-4D9D-AA9F-480F8667DA19}"/>
    <cellStyle name="Normal 55 2 2" xfId="22496" xr:uid="{7BA65E1C-C3ED-4BFB-8F62-658D0A890538}"/>
    <cellStyle name="Normal 55 2 2 2" xfId="28052" xr:uid="{AB5ED9DB-657A-4E3A-98E5-070000C944B1}"/>
    <cellStyle name="Normal 55 2 2 3" xfId="33546" xr:uid="{3B4FA504-DB5D-458B-A3D9-4B98B25FA87B}"/>
    <cellStyle name="Normal 55 2 2 4" xfId="39030" xr:uid="{453E7EC9-3812-49BC-9AC6-9F6F9EDFE471}"/>
    <cellStyle name="Normal 55 2 3" xfId="25323" xr:uid="{EF22F9A5-FB63-4165-807D-3FAADEE5D9CE}"/>
    <cellStyle name="Normal 55 2 4" xfId="30817" xr:uid="{C7B3D8FF-07DF-43CB-8137-F665E2DAAA0D}"/>
    <cellStyle name="Normal 55 2 5" xfId="36301" xr:uid="{DA8CC646-AB5C-45B2-B68F-40A9D878F5C1}"/>
    <cellStyle name="Normal 55 3" xfId="12147" xr:uid="{1B719DDC-62EA-48EB-B392-2617CAE54A61}"/>
    <cellStyle name="Normal 55 4" xfId="17383" xr:uid="{5B0E26D9-098A-4E0E-A8E1-8EA4845EFDA5}"/>
    <cellStyle name="Normal 55 5" xfId="19613" xr:uid="{D44C230C-AAC8-4F63-A732-CC7FED51E991}"/>
    <cellStyle name="Normal 55 6" xfId="9919" xr:uid="{D6858AD9-0650-4E80-BB09-6F5C8AA1F694}"/>
    <cellStyle name="Normal 55 6 2" xfId="21240" xr:uid="{49EDB29A-BA11-4E47-9706-DD5BFA7C1273}"/>
    <cellStyle name="Normal 55 6 2 2" xfId="26796" xr:uid="{BDCB4656-58D7-46B9-BB09-0C3CB656D27F}"/>
    <cellStyle name="Normal 55 6 2 3" xfId="32290" xr:uid="{B165043A-9FAE-42A2-A9F4-181C81418FC7}"/>
    <cellStyle name="Normal 55 6 2 4" xfId="37774" xr:uid="{E7EEA115-6237-47AA-9F45-4FEA25A58BE9}"/>
    <cellStyle name="Normal 55 6 3" xfId="24067" xr:uid="{6BB90749-3B6F-4155-B0C8-E43A06CFEA49}"/>
    <cellStyle name="Normal 55 6 4" xfId="29561" xr:uid="{EF43D83E-EA09-444F-B1C1-A8F70C5C2367}"/>
    <cellStyle name="Normal 55 6 5" xfId="35045" xr:uid="{59BABF9A-CFFB-4C21-8D21-1D17B0817D5C}"/>
    <cellStyle name="Normal 550" xfId="40014" xr:uid="{14B1A47B-18D5-474A-B5AE-1F9909A61383}"/>
    <cellStyle name="Normal 551" xfId="40015" xr:uid="{9541450A-732E-4C1F-84FE-398BAC779F7C}"/>
    <cellStyle name="Normal 552" xfId="40016" xr:uid="{9F5CC5F3-7082-40A6-9CB6-F323E8E12ECD}"/>
    <cellStyle name="Normal 553" xfId="40017" xr:uid="{97E590A1-C67B-4ECD-A688-404763BA1289}"/>
    <cellStyle name="Normal 554" xfId="40018" xr:uid="{EB84B7AF-53AB-499B-BE93-545C48A5420B}"/>
    <cellStyle name="Normal 555" xfId="40019" xr:uid="{1FDE3F86-21B2-4E19-8C87-D4DA7A6AEACA}"/>
    <cellStyle name="Normal 556" xfId="40020" xr:uid="{816E574B-8920-4323-BDE9-BE85E33E1997}"/>
    <cellStyle name="Normal 557" xfId="40021" xr:uid="{BE01C096-5AFE-4F38-B513-E02DB541129F}"/>
    <cellStyle name="Normal 558" xfId="40022" xr:uid="{64674B75-E1A8-4625-B6A9-85A25D4F9D92}"/>
    <cellStyle name="Normal 559" xfId="40023" xr:uid="{499D5B43-753D-4582-9062-0441688959E4}"/>
    <cellStyle name="Normal 56" xfId="6802" xr:uid="{F3C3D248-2B1E-42D7-8662-ECE7ADF64C41}"/>
    <cellStyle name="Normal 56 2" xfId="15210" xr:uid="{BD1ACC65-96A5-4C47-ABB0-3102D5AA8A31}"/>
    <cellStyle name="Normal 56 2 2" xfId="22497" xr:uid="{2BED861F-3021-42E9-90F4-7E5CD4293E22}"/>
    <cellStyle name="Normal 56 2 2 2" xfId="28053" xr:uid="{45881AC7-BEAF-4E23-BE5C-030B5E02582E}"/>
    <cellStyle name="Normal 56 2 2 3" xfId="33547" xr:uid="{92C262B4-9A8F-475E-9247-46547BFD430A}"/>
    <cellStyle name="Normal 56 2 2 4" xfId="39031" xr:uid="{486A0610-83CE-4D29-9923-6F55B020DF1E}"/>
    <cellStyle name="Normal 56 2 3" xfId="25324" xr:uid="{2D4AECEA-1510-4544-A8FE-F09AD7A343D2}"/>
    <cellStyle name="Normal 56 2 4" xfId="30818" xr:uid="{15AA378A-9C89-472E-A9BE-FA4AFE00AA36}"/>
    <cellStyle name="Normal 56 2 5" xfId="36302" xr:uid="{83E82320-AAAB-4078-A7ED-323991D482C8}"/>
    <cellStyle name="Normal 56 3" xfId="12148" xr:uid="{A1B2B638-60C1-492B-8126-E76BF0930B47}"/>
    <cellStyle name="Normal 56 4" xfId="17384" xr:uid="{827CC2BC-5876-4360-B8BF-060AB0B4BA92}"/>
    <cellStyle name="Normal 56 5" xfId="19614" xr:uid="{B00ACED6-DEEB-4538-B917-205826A9FCFA}"/>
    <cellStyle name="Normal 56 6" xfId="9920" xr:uid="{7849340C-61D0-49C4-852A-129613600766}"/>
    <cellStyle name="Normal 56 6 2" xfId="21241" xr:uid="{9C3B648F-A261-42B2-8EBF-36E431D169B4}"/>
    <cellStyle name="Normal 56 6 2 2" xfId="26797" xr:uid="{6E0428AC-74AC-4C23-952E-E4DD2173F13C}"/>
    <cellStyle name="Normal 56 6 2 3" xfId="32291" xr:uid="{07F9BA5E-8113-4FB7-8014-E631CC15A9EB}"/>
    <cellStyle name="Normal 56 6 2 4" xfId="37775" xr:uid="{063E127D-E69E-4444-ADC8-4C80D36A7345}"/>
    <cellStyle name="Normal 56 6 3" xfId="24068" xr:uid="{48A67ECB-42ED-431A-B005-93B40B594815}"/>
    <cellStyle name="Normal 56 6 4" xfId="29562" xr:uid="{20B557BF-2A9F-4A3D-A4F3-CE118D32535B}"/>
    <cellStyle name="Normal 56 6 5" xfId="35046" xr:uid="{A27EC106-D74A-43DE-A9FA-44AF651FE61F}"/>
    <cellStyle name="Normal 560" xfId="40024" xr:uid="{7D354910-6371-4095-978A-65B998496F26}"/>
    <cellStyle name="Normal 561" xfId="40025" xr:uid="{6C7A6CED-BE3D-43C4-BBCD-4BCC63AAB2B5}"/>
    <cellStyle name="Normal 562" xfId="40026" xr:uid="{C1E157FB-A8BD-4A86-AEDE-626820D7DABA}"/>
    <cellStyle name="Normal 563" xfId="40027" xr:uid="{8DD29B83-2D44-4B77-8F50-C77872582439}"/>
    <cellStyle name="Normal 564" xfId="40028" xr:uid="{B6216A0C-2927-4495-BDAB-35E45CB22EC9}"/>
    <cellStyle name="Normal 565" xfId="40029" xr:uid="{1054BC2E-DE64-4361-8F66-CDFD0B3A3F86}"/>
    <cellStyle name="Normal 566" xfId="40030" xr:uid="{7E53278C-9907-4FC3-B2FF-D4D355C5166B}"/>
    <cellStyle name="Normal 567" xfId="40031" xr:uid="{C0C8548C-0D0E-4FB3-BF7F-C23798DD81BF}"/>
    <cellStyle name="Normal 568" xfId="40032" xr:uid="{FE8D9015-9290-4B5C-A76E-47A0CFE5230B}"/>
    <cellStyle name="Normal 569" xfId="40033" xr:uid="{F37EA578-E983-487C-BB8D-C850B98AE2F6}"/>
    <cellStyle name="Normal 57" xfId="6803" xr:uid="{C915E6AB-3B5C-498F-A30A-23AFA5B1AFE6}"/>
    <cellStyle name="Normal 57 2" xfId="6804" xr:uid="{68858A17-2FBC-43E1-B89E-3D6023854129}"/>
    <cellStyle name="Normal 57 2 2" xfId="15212" xr:uid="{1FCCF261-8A33-4E98-BF45-1CAA2D3F3C55}"/>
    <cellStyle name="Normal 57 2 2 2" xfId="22499" xr:uid="{7EA87828-C525-48CE-9DDF-844517DC7D74}"/>
    <cellStyle name="Normal 57 2 2 2 2" xfId="28055" xr:uid="{0A3F825B-B6AF-4523-A278-64257C41A9B1}"/>
    <cellStyle name="Normal 57 2 2 2 3" xfId="33549" xr:uid="{2C1259D9-9BC5-4E18-9784-9357A18A3EDA}"/>
    <cellStyle name="Normal 57 2 2 2 4" xfId="39033" xr:uid="{8EC0EB05-E665-463A-A01B-80736F349551}"/>
    <cellStyle name="Normal 57 2 2 3" xfId="25326" xr:uid="{9B23AEF4-5A8F-407E-AB30-4939E911CF23}"/>
    <cellStyle name="Normal 57 2 2 4" xfId="30820" xr:uid="{948D2879-73A3-46D1-BF9A-5EEA420E36D4}"/>
    <cellStyle name="Normal 57 2 2 5" xfId="36304" xr:uid="{E820B292-854F-47CB-8142-00AF2F64CC3F}"/>
    <cellStyle name="Normal 57 2 3" xfId="12150" xr:uid="{A8A6C491-D46F-4F96-A662-25147997133E}"/>
    <cellStyle name="Normal 57 2 4" xfId="17386" xr:uid="{CE2684B3-65B1-4FBB-9D80-37763055FE5A}"/>
    <cellStyle name="Normal 57 2 5" xfId="19616" xr:uid="{F51F153F-F10D-4D8C-901F-D387AF464236}"/>
    <cellStyle name="Normal 57 2 6" xfId="9922" xr:uid="{1F18718C-7910-40CE-8856-39DEC5408B25}"/>
    <cellStyle name="Normal 57 2 6 2" xfId="21243" xr:uid="{E3E35489-9ADC-4AB6-B0A8-E081EB27BDBF}"/>
    <cellStyle name="Normal 57 2 6 2 2" xfId="26799" xr:uid="{852157AD-EFC3-483E-B3A0-A5D15E762AF3}"/>
    <cellStyle name="Normal 57 2 6 2 3" xfId="32293" xr:uid="{7BF5FAB4-70B3-4F19-AC8F-0AF700AE5B39}"/>
    <cellStyle name="Normal 57 2 6 2 4" xfId="37777" xr:uid="{157E4B7B-7214-4748-8B03-5EC964771FEF}"/>
    <cellStyle name="Normal 57 2 6 3" xfId="24070" xr:uid="{63BADF3D-5648-4210-95C4-2A6437034F30}"/>
    <cellStyle name="Normal 57 2 6 4" xfId="29564" xr:uid="{1634F448-B5D9-4BBF-A456-5A6ED1663C3C}"/>
    <cellStyle name="Normal 57 2 6 5" xfId="35048" xr:uid="{619CDE7F-BDA0-429F-8790-3BC29A756861}"/>
    <cellStyle name="Normal 57 3" xfId="6805" xr:uid="{D677D8C3-BE5C-4B7F-BF38-FDB4A896A3D1}"/>
    <cellStyle name="Normal 57 3 2" xfId="15213" xr:uid="{D93C082E-3379-4B54-99F4-9CDFFFC15E06}"/>
    <cellStyle name="Normal 57 3 2 2" xfId="22500" xr:uid="{3FB16B31-9BEC-4548-B67B-5343C8151565}"/>
    <cellStyle name="Normal 57 3 2 2 2" xfId="28056" xr:uid="{F7D04B39-AE13-47F6-88D1-F9C9E83F81C0}"/>
    <cellStyle name="Normal 57 3 2 2 3" xfId="33550" xr:uid="{AD5C0BDB-9989-481C-A684-DC102108D486}"/>
    <cellStyle name="Normal 57 3 2 2 4" xfId="39034" xr:uid="{E27A3639-2821-44DE-BCEA-F0BE4ACD7035}"/>
    <cellStyle name="Normal 57 3 2 3" xfId="25327" xr:uid="{36C6E8B4-98C0-49BF-BB33-047374F0B1B9}"/>
    <cellStyle name="Normal 57 3 2 4" xfId="30821" xr:uid="{175A47AF-DA76-44B7-9DFD-E033F1948738}"/>
    <cellStyle name="Normal 57 3 2 5" xfId="36305" xr:uid="{E5F53902-711B-4244-8C1F-A6FF529AC47C}"/>
    <cellStyle name="Normal 57 3 3" xfId="12151" xr:uid="{CDF0970E-6742-4F64-8475-EE8DF63D62A8}"/>
    <cellStyle name="Normal 57 3 4" xfId="17387" xr:uid="{785B4918-4B19-4CE5-8804-F001A2FB0405}"/>
    <cellStyle name="Normal 57 3 5" xfId="19617" xr:uid="{E89E389D-6153-4B81-AD0B-4426F2FE370C}"/>
    <cellStyle name="Normal 57 3 6" xfId="9923" xr:uid="{20E7A260-8E8E-4CDC-8775-98CC5577DADC}"/>
    <cellStyle name="Normal 57 3 6 2" xfId="21244" xr:uid="{A5FE263A-35B4-4A7E-8EF5-8CA47634FA65}"/>
    <cellStyle name="Normal 57 3 6 2 2" xfId="26800" xr:uid="{644F667E-16D2-4E9D-BBCB-5DD00EB22B95}"/>
    <cellStyle name="Normal 57 3 6 2 3" xfId="32294" xr:uid="{3E1BBD93-50ED-4710-AC67-EE60A17A8A42}"/>
    <cellStyle name="Normal 57 3 6 2 4" xfId="37778" xr:uid="{268FB114-8B11-47A4-8E77-3CA2A2EFA23E}"/>
    <cellStyle name="Normal 57 3 6 3" xfId="24071" xr:uid="{6B066BA7-80FF-4380-969F-817D3D6A3617}"/>
    <cellStyle name="Normal 57 3 6 4" xfId="29565" xr:uid="{C9901E53-FC22-4D58-8653-C0213A8B6489}"/>
    <cellStyle name="Normal 57 3 6 5" xfId="35049" xr:uid="{776035C6-072D-4CF6-A1ED-8969F3A34927}"/>
    <cellStyle name="Normal 57 4" xfId="6806" xr:uid="{7714C16F-9CF3-485C-9985-B273F1721CE4}"/>
    <cellStyle name="Normal 57 4 2" xfId="15214" xr:uid="{05DD9146-7A46-482C-940C-C5D78E16C832}"/>
    <cellStyle name="Normal 57 4 2 2" xfId="22501" xr:uid="{6A2F6555-C79D-4B98-B97E-699FDB7F0E6B}"/>
    <cellStyle name="Normal 57 4 2 2 2" xfId="28057" xr:uid="{45F081BE-455C-45B6-8A63-A53A517BF611}"/>
    <cellStyle name="Normal 57 4 2 2 3" xfId="33551" xr:uid="{BF5C249C-AA16-4C59-8F8F-20642CBB2627}"/>
    <cellStyle name="Normal 57 4 2 2 4" xfId="39035" xr:uid="{4812DABC-F1C3-4514-B368-06733193C265}"/>
    <cellStyle name="Normal 57 4 2 3" xfId="25328" xr:uid="{22721ADE-D0A9-4BCE-B8C6-7BF5FE0DDDC7}"/>
    <cellStyle name="Normal 57 4 2 4" xfId="30822" xr:uid="{4A0105C2-16C8-463D-B66E-BCF02B6DD3CA}"/>
    <cellStyle name="Normal 57 4 2 5" xfId="36306" xr:uid="{3112D8EB-B174-4A58-BC57-5802B81BCFC5}"/>
    <cellStyle name="Normal 57 4 3" xfId="12152" xr:uid="{21D1438C-026D-4906-91E6-A89DE58A08C7}"/>
    <cellStyle name="Normal 57 4 4" xfId="17388" xr:uid="{94495E2E-45BE-482F-9278-7714AC182B54}"/>
    <cellStyle name="Normal 57 4 5" xfId="19618" xr:uid="{60404219-2C07-4C92-95B9-28B9664FC387}"/>
    <cellStyle name="Normal 57 4 6" xfId="9924" xr:uid="{E5AFCE53-CF5C-456F-B813-8E1DE2E1940C}"/>
    <cellStyle name="Normal 57 4 6 2" xfId="21245" xr:uid="{4DE4D5AC-3B43-4A7C-9161-473A54F2C96A}"/>
    <cellStyle name="Normal 57 4 6 2 2" xfId="26801" xr:uid="{63810488-89ED-448E-9320-F5E18EF0CA61}"/>
    <cellStyle name="Normal 57 4 6 2 3" xfId="32295" xr:uid="{F82CB6C9-824C-4B3C-AD75-DE84C43D2302}"/>
    <cellStyle name="Normal 57 4 6 2 4" xfId="37779" xr:uid="{DBB39343-3D26-45AC-A8BF-34BA523FB145}"/>
    <cellStyle name="Normal 57 4 6 3" xfId="24072" xr:uid="{5C640EF4-06D4-43D5-83F3-DA823D4B38D1}"/>
    <cellStyle name="Normal 57 4 6 4" xfId="29566" xr:uid="{4F667EFE-714D-45F3-93D1-2930B06B15C9}"/>
    <cellStyle name="Normal 57 4 6 5" xfId="35050" xr:uid="{39DD5C8E-F014-47AD-9604-C15A53C48A98}"/>
    <cellStyle name="Normal 57 5" xfId="15211" xr:uid="{CC3D3E89-6B83-48FF-AEF9-2B37CC59798D}"/>
    <cellStyle name="Normal 57 5 2" xfId="22498" xr:uid="{409D5220-744C-43E0-BD77-BFAD002D8381}"/>
    <cellStyle name="Normal 57 5 2 2" xfId="28054" xr:uid="{ED107080-B663-4AEC-A798-8939078148C8}"/>
    <cellStyle name="Normal 57 5 2 3" xfId="33548" xr:uid="{934A8276-A0CD-461E-9273-8FC116BA5DEC}"/>
    <cellStyle name="Normal 57 5 2 4" xfId="39032" xr:uid="{0579E41A-E376-41A9-BF03-F4CB0B9E30C0}"/>
    <cellStyle name="Normal 57 5 3" xfId="25325" xr:uid="{484C5C81-469F-4AE5-B640-28392658CE46}"/>
    <cellStyle name="Normal 57 5 4" xfId="30819" xr:uid="{275FAB72-74FF-4D6C-9DD9-AE5BC43D1B12}"/>
    <cellStyle name="Normal 57 5 5" xfId="36303" xr:uid="{38A7769B-7978-45F1-8E48-4903FDA77FA1}"/>
    <cellStyle name="Normal 57 6" xfId="12149" xr:uid="{81D024E0-40E7-49B3-A0F1-C0884522EC91}"/>
    <cellStyle name="Normal 57 7" xfId="17385" xr:uid="{E9EA2EE4-B122-4159-BB22-EDF31ACB364D}"/>
    <cellStyle name="Normal 57 8" xfId="19615" xr:uid="{295181FA-C19E-400C-8EAD-A6330BF10D31}"/>
    <cellStyle name="Normal 57 9" xfId="9921" xr:uid="{92C99624-8AC3-42A4-B50F-93579ACD9E5F}"/>
    <cellStyle name="Normal 57 9 2" xfId="21242" xr:uid="{3EB2B6B1-3F38-4D53-80CB-5F7E0F576133}"/>
    <cellStyle name="Normal 57 9 2 2" xfId="26798" xr:uid="{FAB2426B-4B0C-48BD-A266-0254332B9D5F}"/>
    <cellStyle name="Normal 57 9 2 3" xfId="32292" xr:uid="{5BA25C58-73A4-4957-9636-1437CB21FE77}"/>
    <cellStyle name="Normal 57 9 2 4" xfId="37776" xr:uid="{9E7C8EE9-9BA2-40DC-AF07-D2AA16D4A6AE}"/>
    <cellStyle name="Normal 57 9 3" xfId="24069" xr:uid="{FC6ABD35-8720-4378-9741-E1BF38FD6764}"/>
    <cellStyle name="Normal 57 9 4" xfId="29563" xr:uid="{F2CB0B20-DB24-48A2-BFD2-BF2E133B2483}"/>
    <cellStyle name="Normal 57 9 5" xfId="35047" xr:uid="{5A488D74-2BFC-4723-A169-A9260CF62322}"/>
    <cellStyle name="Normal 570" xfId="40034" xr:uid="{20C4385F-F489-448D-AFD9-FC5E114CC995}"/>
    <cellStyle name="Normal 571" xfId="40035" xr:uid="{915D99B1-D462-423B-9303-06CAAACCCAAF}"/>
    <cellStyle name="Normal 572" xfId="40036" xr:uid="{A496EE74-973F-4EAA-8110-6B15FB7E68BE}"/>
    <cellStyle name="Normal 573" xfId="40037" xr:uid="{AD3CEC30-721A-48FC-B685-DF73591D5DBB}"/>
    <cellStyle name="Normal 574" xfId="40038" xr:uid="{5A8EF7F7-F041-4DBE-ACD5-463F110CF5D3}"/>
    <cellStyle name="Normal 575" xfId="40039" xr:uid="{FB93932B-0745-4788-8979-A235D56FF05D}"/>
    <cellStyle name="Normal 576" xfId="40040" xr:uid="{E6FD2FD3-E22D-4A0E-B751-9E4991878FC7}"/>
    <cellStyle name="Normal 577" xfId="40041" xr:uid="{9F07247B-6CD4-4486-8645-FA80F6ED704D}"/>
    <cellStyle name="Normal 578" xfId="40042" xr:uid="{D89394DC-B0A5-4234-99A7-368B9371849C}"/>
    <cellStyle name="Normal 579" xfId="40043" xr:uid="{7FB397A7-B136-4675-9226-CF1B2D38EC05}"/>
    <cellStyle name="Normal 58" xfId="6807" xr:uid="{D1A40A3D-9AA6-4F09-B197-ABAA4CC5CBF6}"/>
    <cellStyle name="Normal 58 2" xfId="6808" xr:uid="{979F0D22-9ADA-4B60-B5A5-760199C04369}"/>
    <cellStyle name="Normal 58 2 2" xfId="15216" xr:uid="{16A56A27-BDED-41DD-BAEC-2A623A722D10}"/>
    <cellStyle name="Normal 58 2 2 2" xfId="22503" xr:uid="{A20A487C-2EE6-43AE-870F-05D9BB24A543}"/>
    <cellStyle name="Normal 58 2 2 2 2" xfId="28059" xr:uid="{ED080890-C0E5-43EE-AE86-53CA2F8CDAB0}"/>
    <cellStyle name="Normal 58 2 2 2 3" xfId="33553" xr:uid="{630AEB20-BD76-42DB-9E0C-0EAB5D3C0E5F}"/>
    <cellStyle name="Normal 58 2 2 2 4" xfId="39037" xr:uid="{E3659FB0-0B11-40B8-BB2A-0B40F53CDF52}"/>
    <cellStyle name="Normal 58 2 2 3" xfId="25330" xr:uid="{CE3E9EA7-51C6-45DA-9189-97BFA271756B}"/>
    <cellStyle name="Normal 58 2 2 4" xfId="30824" xr:uid="{C4B726B4-D116-4328-9D6F-3BFEE518F9B5}"/>
    <cellStyle name="Normal 58 2 2 5" xfId="36308" xr:uid="{F6F29015-2129-4BD8-BCFC-38CD7F163026}"/>
    <cellStyle name="Normal 58 2 3" xfId="12154" xr:uid="{1AABCB92-8CAA-4952-9812-B577F6A57397}"/>
    <cellStyle name="Normal 58 2 4" xfId="17390" xr:uid="{E33E71C6-E4FE-4ABA-B8AD-E2E4B4075386}"/>
    <cellStyle name="Normal 58 2 5" xfId="19620" xr:uid="{CFE01430-94D3-4DFF-9B0C-EA1C08A55590}"/>
    <cellStyle name="Normal 58 2 6" xfId="9926" xr:uid="{9986F8F5-1F20-47A3-8EAD-A39D307A419B}"/>
    <cellStyle name="Normal 58 2 6 2" xfId="21247" xr:uid="{7A500507-4C29-4755-AA6E-2A6C03D59142}"/>
    <cellStyle name="Normal 58 2 6 2 2" xfId="26803" xr:uid="{A16316F1-BE5D-40A3-A126-ACACECFC9E8E}"/>
    <cellStyle name="Normal 58 2 6 2 3" xfId="32297" xr:uid="{32172DFD-B7DE-41DF-B65E-C0CCAFB44E20}"/>
    <cellStyle name="Normal 58 2 6 2 4" xfId="37781" xr:uid="{0AADAE09-B5AB-4ADF-8967-A750026E9834}"/>
    <cellStyle name="Normal 58 2 6 3" xfId="24074" xr:uid="{31A00CF3-15EF-4E67-90CD-BF95F661CE29}"/>
    <cellStyle name="Normal 58 2 6 4" xfId="29568" xr:uid="{7DBD0423-0358-42F5-8142-6AF6212C327F}"/>
    <cellStyle name="Normal 58 2 6 5" xfId="35052" xr:uid="{DF83F3C5-1A54-49CA-B82C-8937FF2DBC7F}"/>
    <cellStyle name="Normal 58 3" xfId="6809" xr:uid="{F900196A-18C5-4AB9-BE98-1FDFEF4D6F53}"/>
    <cellStyle name="Normal 58 3 2" xfId="15217" xr:uid="{FFFA81A9-1443-4D94-9860-207CBB309B5F}"/>
    <cellStyle name="Normal 58 3 2 2" xfId="22504" xr:uid="{ACDD3ACB-C5AF-475F-8D8D-CF8D1B186432}"/>
    <cellStyle name="Normal 58 3 2 2 2" xfId="28060" xr:uid="{B5B4B2A3-8C96-45B6-839B-33463522CFC6}"/>
    <cellStyle name="Normal 58 3 2 2 3" xfId="33554" xr:uid="{8401CA0D-F166-4ADF-AD21-C3C02D18F49B}"/>
    <cellStyle name="Normal 58 3 2 2 4" xfId="39038" xr:uid="{CE822AD8-1A09-40F0-8ABB-09CE9F0C22CE}"/>
    <cellStyle name="Normal 58 3 2 3" xfId="25331" xr:uid="{1DF9797B-12F6-4FC6-B179-100A7F1DA5C2}"/>
    <cellStyle name="Normal 58 3 2 4" xfId="30825" xr:uid="{04E9BF6F-BF3F-4F1A-8D2A-93342374A74E}"/>
    <cellStyle name="Normal 58 3 2 5" xfId="36309" xr:uid="{053E28E7-29CB-4C23-8A10-611EBAF2C7C5}"/>
    <cellStyle name="Normal 58 3 3" xfId="12155" xr:uid="{28FC2774-C83E-48F2-8346-9685CC548FDD}"/>
    <cellStyle name="Normal 58 3 4" xfId="17391" xr:uid="{6CB5FABB-8251-4331-B01C-12BFA30A3983}"/>
    <cellStyle name="Normal 58 3 5" xfId="19621" xr:uid="{D3AEDE25-C15A-4027-9B11-A15550219FC8}"/>
    <cellStyle name="Normal 58 3 6" xfId="9927" xr:uid="{1C200497-8DBE-4AA9-8420-31D0C576F06A}"/>
    <cellStyle name="Normal 58 3 6 2" xfId="21248" xr:uid="{F4B44882-F41F-4175-9F7A-56974DBBD98B}"/>
    <cellStyle name="Normal 58 3 6 2 2" xfId="26804" xr:uid="{7D09D869-F6D1-4CE4-B3AE-52E749BC0CAA}"/>
    <cellStyle name="Normal 58 3 6 2 3" xfId="32298" xr:uid="{57779794-D969-4947-9595-9795F7C3B8F2}"/>
    <cellStyle name="Normal 58 3 6 2 4" xfId="37782" xr:uid="{201BF9A0-BD08-4786-B25C-577BCEC00407}"/>
    <cellStyle name="Normal 58 3 6 3" xfId="24075" xr:uid="{65053763-F7B0-4EE5-8800-D05DE994FC68}"/>
    <cellStyle name="Normal 58 3 6 4" xfId="29569" xr:uid="{1D3DC75E-2DFF-4A59-84BF-48E38910FC92}"/>
    <cellStyle name="Normal 58 3 6 5" xfId="35053" xr:uid="{12AA1A14-04D2-4D70-AFA0-7EC42F18BA94}"/>
    <cellStyle name="Normal 58 4" xfId="6810" xr:uid="{895DDD3B-6671-4773-88FB-CD55BA90C4CF}"/>
    <cellStyle name="Normal 58 4 2" xfId="15218" xr:uid="{404F8E0A-552D-4C2B-91A2-D970DFEFEF36}"/>
    <cellStyle name="Normal 58 4 2 2" xfId="22505" xr:uid="{E174D9E4-B018-4DB0-9040-5C35FCA78437}"/>
    <cellStyle name="Normal 58 4 2 2 2" xfId="28061" xr:uid="{253A7EEA-BD98-4DA9-A2CF-884F75C76C0B}"/>
    <cellStyle name="Normal 58 4 2 2 3" xfId="33555" xr:uid="{1CB0FE8F-F509-43DF-A359-27DA7AD2F717}"/>
    <cellStyle name="Normal 58 4 2 2 4" xfId="39039" xr:uid="{C66560AC-3415-4EA0-95B7-7E1D5DE2C580}"/>
    <cellStyle name="Normal 58 4 2 3" xfId="25332" xr:uid="{6A65C66B-68CF-4247-B3E1-A911377E9E9E}"/>
    <cellStyle name="Normal 58 4 2 4" xfId="30826" xr:uid="{E5BACE75-6018-40D0-B2B8-AA0AE64BCB5C}"/>
    <cellStyle name="Normal 58 4 2 5" xfId="36310" xr:uid="{55E8CA91-6478-4BE1-BF18-8F0F88240DDD}"/>
    <cellStyle name="Normal 58 4 3" xfId="12156" xr:uid="{B19FFDE4-6388-4D6D-9D0C-3837C7784B51}"/>
    <cellStyle name="Normal 58 4 4" xfId="17392" xr:uid="{0AD8E9DF-08D2-44E5-94A0-BF3744088DE1}"/>
    <cellStyle name="Normal 58 4 5" xfId="19622" xr:uid="{2F987F5E-72C1-46F1-ABDD-B7E778E572A7}"/>
    <cellStyle name="Normal 58 4 6" xfId="9928" xr:uid="{815C99C7-28C8-4279-8C83-5BC4BCB2E3E0}"/>
    <cellStyle name="Normal 58 4 6 2" xfId="21249" xr:uid="{67A04752-C5A1-4AB1-894D-F988806C3AEB}"/>
    <cellStyle name="Normal 58 4 6 2 2" xfId="26805" xr:uid="{FF74E0ED-BEDB-4B8A-8ACD-4F99EC3C1785}"/>
    <cellStyle name="Normal 58 4 6 2 3" xfId="32299" xr:uid="{8C904697-8CF0-4A69-A6D9-5C0194F9C270}"/>
    <cellStyle name="Normal 58 4 6 2 4" xfId="37783" xr:uid="{3DA1336C-890E-4C8C-A36C-BE025A98F892}"/>
    <cellStyle name="Normal 58 4 6 3" xfId="24076" xr:uid="{71C4C294-BD3B-47D0-8060-78FB55E4732E}"/>
    <cellStyle name="Normal 58 4 6 4" xfId="29570" xr:uid="{86CCBA94-8B73-471E-AF82-6AE352BFD703}"/>
    <cellStyle name="Normal 58 4 6 5" xfId="35054" xr:uid="{31446283-4405-465F-A256-976B8B5AEA00}"/>
    <cellStyle name="Normal 58 5" xfId="15215" xr:uid="{22142A24-56BF-4511-A64F-5A76A630900A}"/>
    <cellStyle name="Normal 58 5 2" xfId="22502" xr:uid="{E83C6A7A-B731-45A4-95F0-F512838A248F}"/>
    <cellStyle name="Normal 58 5 2 2" xfId="28058" xr:uid="{DDE890A5-4070-488C-BF09-EC4E618752B3}"/>
    <cellStyle name="Normal 58 5 2 3" xfId="33552" xr:uid="{39F2055B-A18A-48EC-AC2B-ADC7B99F690F}"/>
    <cellStyle name="Normal 58 5 2 4" xfId="39036" xr:uid="{EA4F5F2F-A8B8-491E-9B8F-4FD1B3386C18}"/>
    <cellStyle name="Normal 58 5 3" xfId="25329" xr:uid="{EE0DE2B6-C5D8-4DBC-8363-C0CF41F95956}"/>
    <cellStyle name="Normal 58 5 4" xfId="30823" xr:uid="{C6A4D74B-16A3-4273-BF15-BB375C4998AD}"/>
    <cellStyle name="Normal 58 5 5" xfId="36307" xr:uid="{9D743AC8-34DB-43B1-A769-271353D1447C}"/>
    <cellStyle name="Normal 58 6" xfId="12153" xr:uid="{33546D81-99B2-4B71-8FF4-78A9B20631B6}"/>
    <cellStyle name="Normal 58 7" xfId="17389" xr:uid="{95C0D2CF-EF55-4F43-8934-DCA05F340FB6}"/>
    <cellStyle name="Normal 58 8" xfId="19619" xr:uid="{9DFDE7C2-BE61-4078-B674-D67E6BF2422F}"/>
    <cellStyle name="Normal 58 9" xfId="9925" xr:uid="{35F18F3A-648C-4B2C-9B54-26BB321C7C96}"/>
    <cellStyle name="Normal 58 9 2" xfId="21246" xr:uid="{E97D31BD-0734-4522-889F-F1F3FB2D5166}"/>
    <cellStyle name="Normal 58 9 2 2" xfId="26802" xr:uid="{0C4EB1E6-4BDC-4A7A-BA7A-223D02D8AF76}"/>
    <cellStyle name="Normal 58 9 2 3" xfId="32296" xr:uid="{31F27FC8-F50C-4C88-B8B2-9CF1405946F4}"/>
    <cellStyle name="Normal 58 9 2 4" xfId="37780" xr:uid="{9016EA51-B4E7-4AD5-B26E-567ADBE22BC9}"/>
    <cellStyle name="Normal 58 9 3" xfId="24073" xr:uid="{91E53D34-722B-4B24-9065-DBC090713048}"/>
    <cellStyle name="Normal 58 9 4" xfId="29567" xr:uid="{7A2D2803-C1C7-4EB1-B22A-B9ADB843808D}"/>
    <cellStyle name="Normal 58 9 5" xfId="35051" xr:uid="{63DAFE81-C405-455C-932C-CF17D017629B}"/>
    <cellStyle name="Normal 580" xfId="40044" xr:uid="{3389690B-43A8-4BC7-B4BE-58166A9BED7F}"/>
    <cellStyle name="Normal 581" xfId="40045" xr:uid="{ACB8AE0E-73AA-423A-82C0-FBAE01E7C95A}"/>
    <cellStyle name="Normal 582" xfId="40046" xr:uid="{9FBC9C2C-4F51-4F81-B4ED-1CC7FFDB7A98}"/>
    <cellStyle name="Normal 583" xfId="40047" xr:uid="{B52BF6EB-7AB4-4D49-AAB8-2577A29D043A}"/>
    <cellStyle name="Normal 584" xfId="40048" xr:uid="{991BCDD7-11F3-46D9-B4E1-EC1FB5D3BFAD}"/>
    <cellStyle name="Normal 585" xfId="40049" xr:uid="{573202D9-86CB-4E63-B8D0-20CC25791676}"/>
    <cellStyle name="Normal 586" xfId="40050" xr:uid="{CCA2232A-1CF2-46BC-84AD-D77AA220EAE2}"/>
    <cellStyle name="Normal 587" xfId="40051" xr:uid="{71665B5E-95D5-477F-B711-9375CA0B0706}"/>
    <cellStyle name="Normal 588" xfId="40052" xr:uid="{C5A49D4C-20D5-481B-A424-1C5E73EE31C0}"/>
    <cellStyle name="Normal 589" xfId="40053" xr:uid="{994FC8B3-CFCB-4FD1-AC07-67313A7900D2}"/>
    <cellStyle name="Normal 59" xfId="6811" xr:uid="{3704A08A-011B-4846-9922-07FFA9A5AC88}"/>
    <cellStyle name="Normal 59 2" xfId="15219" xr:uid="{B359B0F2-A5B0-4181-9576-FB293D5E7E3E}"/>
    <cellStyle name="Normal 59 2 2" xfId="22506" xr:uid="{E0CC60DA-D527-4832-BB47-5DEF663EBD59}"/>
    <cellStyle name="Normal 59 2 2 2" xfId="28062" xr:uid="{7DC73207-66C8-4D9F-8CCB-4C5019259687}"/>
    <cellStyle name="Normal 59 2 2 3" xfId="33556" xr:uid="{9F936D0B-0932-4F69-B2DC-9AED4EE098E2}"/>
    <cellStyle name="Normal 59 2 2 4" xfId="39040" xr:uid="{F311F936-1752-4DB2-A7D5-052DE2F5C123}"/>
    <cellStyle name="Normal 59 2 3" xfId="25333" xr:uid="{DEF21641-B554-45C6-9FAA-37ACEB6A4071}"/>
    <cellStyle name="Normal 59 2 4" xfId="30827" xr:uid="{5A7FF987-B701-4948-8688-F13986BF5A19}"/>
    <cellStyle name="Normal 59 2 5" xfId="36311" xr:uid="{833644BE-CB77-45B0-9658-7E1AD873D24A}"/>
    <cellStyle name="Normal 59 3" xfId="12157" xr:uid="{F5A5BD6D-8548-4098-BE83-0A8AE2EECC78}"/>
    <cellStyle name="Normal 59 4" xfId="17393" xr:uid="{EFE0B33B-38DE-44B8-98D9-16068F773378}"/>
    <cellStyle name="Normal 59 5" xfId="19623" xr:uid="{B7F4C3B1-7525-4BEB-B59D-7550EB95A541}"/>
    <cellStyle name="Normal 59 6" xfId="9929" xr:uid="{C0FA936D-B557-46FB-9970-C84F136BA5BB}"/>
    <cellStyle name="Normal 59 6 2" xfId="21250" xr:uid="{C43A4DFE-119D-48CB-B8D1-57330DF32DEE}"/>
    <cellStyle name="Normal 59 6 2 2" xfId="26806" xr:uid="{46E0E068-E758-41F2-A026-DA8A831F6C49}"/>
    <cellStyle name="Normal 59 6 2 3" xfId="32300" xr:uid="{8C4CA645-948A-465E-848E-FBC56B20E9B7}"/>
    <cellStyle name="Normal 59 6 2 4" xfId="37784" xr:uid="{CC70039E-0E1B-4D6B-8466-4ABF6AA19F47}"/>
    <cellStyle name="Normal 59 6 3" xfId="24077" xr:uid="{1005C3F3-87AE-4935-BC1B-1DDC62CFB6B4}"/>
    <cellStyle name="Normal 59 6 4" xfId="29571" xr:uid="{F27CA92F-7CD0-4D37-BC14-E9DA18939B1D}"/>
    <cellStyle name="Normal 59 6 5" xfId="35055" xr:uid="{22BA2D23-D755-4A66-A880-39685C924A72}"/>
    <cellStyle name="Normal 590" xfId="40054" xr:uid="{60C50FCC-62ED-47FE-ABEE-84CF489D2E1C}"/>
    <cellStyle name="Normal 591" xfId="40055" xr:uid="{5A486B10-2A40-4078-9AB6-05B3869D8964}"/>
    <cellStyle name="Normal 592" xfId="40056" xr:uid="{2E6E1ADD-653B-425F-AD7B-8DC6C6C6335B}"/>
    <cellStyle name="Normal 593" xfId="40057" xr:uid="{A22CAB7E-22DA-4625-8A75-4A41A4026EB4}"/>
    <cellStyle name="Normal 594" xfId="40058" xr:uid="{A80F7EC2-ED17-42A9-A408-05DAE170EDAA}"/>
    <cellStyle name="Normal 595" xfId="40059" xr:uid="{1B45F515-94E0-44E0-AF25-95C1708E6469}"/>
    <cellStyle name="Normal 596" xfId="40060" xr:uid="{8EED931C-FE84-438A-A6F3-9CD2CB8FE766}"/>
    <cellStyle name="Normal 597" xfId="40061" xr:uid="{1C7DE957-DC98-4649-8469-BF609EAB7BA0}"/>
    <cellStyle name="Normal 598" xfId="40062" xr:uid="{A9171828-00C4-42C1-9BFB-FF4C05B607D0}"/>
    <cellStyle name="Normal 599" xfId="40063" xr:uid="{6BB04403-6DBF-431E-BF32-95B421A53DC7}"/>
    <cellStyle name="Normal 6" xfId="704" xr:uid="{CAB3EA97-2771-4305-A331-28AF846D0EA6}"/>
    <cellStyle name="Normal 6 10" xfId="17394" xr:uid="{896CB37C-67E5-49F9-BDC7-AC3DCA2AB8B1}"/>
    <cellStyle name="Normal 6 11" xfId="19624" xr:uid="{4AD3FDFC-EF91-4647-A54D-026F0C97CAA2}"/>
    <cellStyle name="Normal 6 12" xfId="9930" xr:uid="{D691E7EC-419A-435C-AA0D-52C6FEB94B0E}"/>
    <cellStyle name="Normal 6 12 2" xfId="21251" xr:uid="{E78047D0-EE06-4AEB-8F34-83C805E35670}"/>
    <cellStyle name="Normal 6 12 2 2" xfId="26807" xr:uid="{4D2A4EE7-B209-4D50-B7D3-2C0BCA556873}"/>
    <cellStyle name="Normal 6 12 2 3" xfId="32301" xr:uid="{4C8B78F6-CE47-4698-BF8B-4080FF09EDC6}"/>
    <cellStyle name="Normal 6 12 2 4" xfId="37785" xr:uid="{7254FF4F-0C2E-46FF-9C38-613926C31D78}"/>
    <cellStyle name="Normal 6 12 3" xfId="24078" xr:uid="{7D7E603E-50BC-48F9-9822-C34013AA84F3}"/>
    <cellStyle name="Normal 6 12 4" xfId="29572" xr:uid="{89C26282-FECB-4F4E-AACE-95D07C89DA21}"/>
    <cellStyle name="Normal 6 12 5" xfId="35056" xr:uid="{D8FD7D2A-2834-4789-BD3C-CED383518F20}"/>
    <cellStyle name="Normal 6 13" xfId="40540" xr:uid="{B7B4E0F5-7487-407D-A17D-C86F0DABD24C}"/>
    <cellStyle name="Normal 6 14" xfId="6812" xr:uid="{69F7D175-86B2-4003-AC00-D611C0CD2DFF}"/>
    <cellStyle name="Normal 6 2" xfId="949" xr:uid="{E8BA2E48-6625-47B2-A393-58D125537E7E}"/>
    <cellStyle name="Normal 6 2 10" xfId="9931" xr:uid="{CD9C2C5C-E793-41CE-AF16-0815614C2AA5}"/>
    <cellStyle name="Normal 6 2 10 2" xfId="21252" xr:uid="{D4DFB8AA-0C23-493A-9276-E727340D811F}"/>
    <cellStyle name="Normal 6 2 10 2 2" xfId="26808" xr:uid="{7513D8F5-B178-4E3A-BB49-89F38CAC2904}"/>
    <cellStyle name="Normal 6 2 10 2 3" xfId="32302" xr:uid="{45153BC5-C800-4E06-958C-A0669279D67B}"/>
    <cellStyle name="Normal 6 2 10 2 4" xfId="37786" xr:uid="{0A9090D9-E6CE-493F-B250-ADA801288A94}"/>
    <cellStyle name="Normal 6 2 10 3" xfId="24079" xr:uid="{5C656DB8-6AFC-4065-B1F5-E455DC6E74E8}"/>
    <cellStyle name="Normal 6 2 10 4" xfId="29573" xr:uid="{4D7CDC93-C0EE-4E01-BCEB-A4550400854D}"/>
    <cellStyle name="Normal 6 2 10 5" xfId="35057" xr:uid="{308E494E-5B4C-4295-8BF2-D004CC4B6E18}"/>
    <cellStyle name="Normal 6 2 11" xfId="6813" xr:uid="{55185F96-FD0D-4B8B-BA56-91CB4D390BA2}"/>
    <cellStyle name="Normal 6 2 2" xfId="6814" xr:uid="{7C5D0363-F82A-4DAD-9713-62E7B3F16D5C}"/>
    <cellStyle name="Normal 6 2 2 2" xfId="15222" xr:uid="{D49896B4-8CF7-4774-B89A-CE863B3498E4}"/>
    <cellStyle name="Normal 6 2 2 2 2" xfId="22509" xr:uid="{DC8DF7F8-4E53-49C1-A09D-A7501FC21A07}"/>
    <cellStyle name="Normal 6 2 2 2 2 2" xfId="28065" xr:uid="{99E2071D-5B36-45AC-8BA4-795BBDB6E316}"/>
    <cellStyle name="Normal 6 2 2 2 2 3" xfId="33559" xr:uid="{1CEB272F-F274-4BD9-83D6-B32C9AF90868}"/>
    <cellStyle name="Normal 6 2 2 2 2 4" xfId="39043" xr:uid="{CE081E65-AB9D-4235-8850-33811412C899}"/>
    <cellStyle name="Normal 6 2 2 2 3" xfId="25336" xr:uid="{10EEBE20-F0B4-4934-A657-901DA950DB80}"/>
    <cellStyle name="Normal 6 2 2 2 4" xfId="30830" xr:uid="{3954AFBF-D5E5-41D2-94D1-1131A51D0FCE}"/>
    <cellStyle name="Normal 6 2 2 2 5" xfId="36314" xr:uid="{2C73E5A3-4AD6-4E40-9000-FF083ED94AC9}"/>
    <cellStyle name="Normal 6 2 2 3" xfId="12160" xr:uid="{C8911DF4-983A-408B-8702-E03FF05602E0}"/>
    <cellStyle name="Normal 6 2 2 4" xfId="17396" xr:uid="{EDB0913B-3496-46C9-B800-967693254C18}"/>
    <cellStyle name="Normal 6 2 2 5" xfId="19626" xr:uid="{CACA4BD5-4D0B-488C-9FA4-72EBEF11EC7A}"/>
    <cellStyle name="Normal 6 2 2 6" xfId="9932" xr:uid="{1678AE2B-B28C-4247-9635-A1F19A821A7E}"/>
    <cellStyle name="Normal 6 2 2 6 2" xfId="21253" xr:uid="{72CC1219-8E32-40DB-AE0C-97908FF76077}"/>
    <cellStyle name="Normal 6 2 2 6 2 2" xfId="26809" xr:uid="{B6BB73BE-1687-43D3-87AB-515C7F5136D7}"/>
    <cellStyle name="Normal 6 2 2 6 2 3" xfId="32303" xr:uid="{1EB56CCA-3707-4DC7-A64A-B17E9EE88375}"/>
    <cellStyle name="Normal 6 2 2 6 2 4" xfId="37787" xr:uid="{EF7E3D76-D7D3-4D24-B8DD-540F281129A7}"/>
    <cellStyle name="Normal 6 2 2 6 3" xfId="24080" xr:uid="{C0CA1C6E-2C8B-4423-B022-7AD2B33FF828}"/>
    <cellStyle name="Normal 6 2 2 6 4" xfId="29574" xr:uid="{B12D21FB-8ECA-424A-9B3A-CCAFC85B8259}"/>
    <cellStyle name="Normal 6 2 2 6 5" xfId="35058" xr:uid="{865F3D34-3C86-4165-8C23-27B8B69D071C}"/>
    <cellStyle name="Normal 6 2 3" xfId="6815" xr:uid="{F68198D4-896E-408C-8CA1-5987471F3DE7}"/>
    <cellStyle name="Normal 6 2 3 2" xfId="15223" xr:uid="{66D33C02-6736-47C9-91A1-10181A31E435}"/>
    <cellStyle name="Normal 6 2 3 2 2" xfId="22510" xr:uid="{79EEE05E-3D71-432B-AC2B-42AA7B311A88}"/>
    <cellStyle name="Normal 6 2 3 2 2 2" xfId="28066" xr:uid="{74524061-5CAB-4BDE-A5DE-F4D7F978F436}"/>
    <cellStyle name="Normal 6 2 3 2 2 3" xfId="33560" xr:uid="{88E8E1BF-A81B-4E35-BE2D-7D31D098B975}"/>
    <cellStyle name="Normal 6 2 3 2 2 4" xfId="39044" xr:uid="{B4A5F89F-AF3A-47FB-8B1D-3774608C0904}"/>
    <cellStyle name="Normal 6 2 3 2 3" xfId="25337" xr:uid="{DAA53239-B31F-4EAE-9C9C-D094BECB0E4E}"/>
    <cellStyle name="Normal 6 2 3 2 4" xfId="30831" xr:uid="{7E3F062E-E438-475B-9C53-59EA8F3E389E}"/>
    <cellStyle name="Normal 6 2 3 2 5" xfId="36315" xr:uid="{C03A2305-58EB-4979-952E-FEE621754CDF}"/>
    <cellStyle name="Normal 6 2 3 3" xfId="12161" xr:uid="{C0B1A4CD-E2DE-47BC-8FFD-6845064C6C96}"/>
    <cellStyle name="Normal 6 2 3 4" xfId="17397" xr:uid="{AB149DAC-5B4B-4E5B-A7A5-02E4AD50277E}"/>
    <cellStyle name="Normal 6 2 3 5" xfId="19627" xr:uid="{D9FC356D-2169-4B3C-9105-51F279225B4F}"/>
    <cellStyle name="Normal 6 2 3 6" xfId="9933" xr:uid="{9BC16D0A-1293-4017-86A3-E34E19383EB9}"/>
    <cellStyle name="Normal 6 2 3 6 2" xfId="21254" xr:uid="{E366A252-1DA7-42E0-8FA0-C515C3D8E3C7}"/>
    <cellStyle name="Normal 6 2 3 6 2 2" xfId="26810" xr:uid="{6238670F-9780-45A3-8AA5-E235E564B302}"/>
    <cellStyle name="Normal 6 2 3 6 2 3" xfId="32304" xr:uid="{8C85FC1C-6615-4C8C-8F94-7B644ACA6E17}"/>
    <cellStyle name="Normal 6 2 3 6 2 4" xfId="37788" xr:uid="{DAC33011-6EC1-4F5F-95F6-7D4FA2CF1E4E}"/>
    <cellStyle name="Normal 6 2 3 6 3" xfId="24081" xr:uid="{B5C9ACDF-FF28-4B89-B740-DFD10EA098CF}"/>
    <cellStyle name="Normal 6 2 3 6 4" xfId="29575" xr:uid="{09E6DEED-65C6-41D5-BAE3-DE7CB8E3AF0E}"/>
    <cellStyle name="Normal 6 2 3 6 5" xfId="35059" xr:uid="{E41CC90B-12CB-49A2-B7E7-BEE7F7138FF4}"/>
    <cellStyle name="Normal 6 2 4" xfId="7345" xr:uid="{924B78C1-5203-473C-B035-2488448F40AA}"/>
    <cellStyle name="Normal 6 2 4 2" xfId="15224" xr:uid="{B90DA17A-5B96-4A4E-8270-185E400E33B7}"/>
    <cellStyle name="Normal 6 2 4 2 2" xfId="22511" xr:uid="{2138A3D4-DADA-49A5-AFD7-341CD2A868A8}"/>
    <cellStyle name="Normal 6 2 4 2 2 2" xfId="28067" xr:uid="{A1D10423-812A-4E59-A0D7-30DA358D11CA}"/>
    <cellStyle name="Normal 6 2 4 2 2 3" xfId="33561" xr:uid="{22705FEE-623A-46F3-80B2-219C90ECA246}"/>
    <cellStyle name="Normal 6 2 4 2 2 4" xfId="39045" xr:uid="{95138C2D-20D6-4A39-B23B-55B2B8C1D10B}"/>
    <cellStyle name="Normal 6 2 4 2 3" xfId="25338" xr:uid="{9EBAC9CA-D191-4654-93F9-8C710CC4789B}"/>
    <cellStyle name="Normal 6 2 4 2 4" xfId="30832" xr:uid="{1F902513-62C2-4497-9A38-B6565F38BB2C}"/>
    <cellStyle name="Normal 6 2 4 2 5" xfId="36316" xr:uid="{7BC0F116-4EF4-4169-A164-EDE0FE1920EC}"/>
    <cellStyle name="Normal 6 2 4 3" xfId="12718" xr:uid="{FB5E9BA8-AD83-42A7-942D-7006813FF906}"/>
    <cellStyle name="Normal 6 2 4 4" xfId="9934" xr:uid="{FF390E4F-9A42-48B3-A84F-BFCC96F43EB7}"/>
    <cellStyle name="Normal 6 2 4 4 2" xfId="21255" xr:uid="{ECBB6769-2F37-42D2-BA0B-34C65E8BDECD}"/>
    <cellStyle name="Normal 6 2 4 4 2 2" xfId="26811" xr:uid="{948581F3-E703-4552-A0B3-28BD85E8943C}"/>
    <cellStyle name="Normal 6 2 4 4 2 3" xfId="32305" xr:uid="{05C2FB57-F7EB-4EF1-8DE3-4C500B4CDC0B}"/>
    <cellStyle name="Normal 6 2 4 4 2 4" xfId="37789" xr:uid="{0F0A2021-81AE-4F4C-B499-BF7F472A7436}"/>
    <cellStyle name="Normal 6 2 4 4 3" xfId="24082" xr:uid="{FFE4B9B8-C328-4887-AB4F-0FBA19F4BEF1}"/>
    <cellStyle name="Normal 6 2 4 4 4" xfId="29576" xr:uid="{3BE54084-76DE-4BED-B18E-D8445A31E0FE}"/>
    <cellStyle name="Normal 6 2 4 4 5" xfId="35060" xr:uid="{83CB92EA-26BC-4A7E-B0D5-DFFEE7489BB0}"/>
    <cellStyle name="Normal 6 2 5" xfId="9935" xr:uid="{EB8B2940-5FE2-47B6-9096-9B89D6D73D92}"/>
    <cellStyle name="Normal 6 2 5 2" xfId="21256" xr:uid="{738BCA27-FE86-4A18-B826-019F5581C379}"/>
    <cellStyle name="Normal 6 2 5 2 2" xfId="26812" xr:uid="{5F70ED35-1C2C-4571-AB3C-ADD7A385EC1F}"/>
    <cellStyle name="Normal 6 2 5 2 3" xfId="32306" xr:uid="{CF201C21-BB45-4337-BC5E-0DDEDA35F5E0}"/>
    <cellStyle name="Normal 6 2 5 2 4" xfId="37790" xr:uid="{F35D5BCB-765C-459B-A200-060928A7BF00}"/>
    <cellStyle name="Normal 6 2 5 3" xfId="24083" xr:uid="{61F12010-987E-4AA1-8C77-4BDEA22F7548}"/>
    <cellStyle name="Normal 6 2 5 4" xfId="29577" xr:uid="{E2A7B787-E502-47B0-B06E-E948388908DD}"/>
    <cellStyle name="Normal 6 2 5 5" xfId="35061" xr:uid="{5E12C28F-B840-4163-A04E-1BAF2A2875C9}"/>
    <cellStyle name="Normal 6 2 6" xfId="15221" xr:uid="{9025257C-0F7A-4DBE-A99B-F49780281E4A}"/>
    <cellStyle name="Normal 6 2 6 2" xfId="22508" xr:uid="{1FC35782-EC5B-45CD-BB66-6657A214C025}"/>
    <cellStyle name="Normal 6 2 6 2 2" xfId="28064" xr:uid="{9930B254-2F51-4092-BDA4-FB93E0949A32}"/>
    <cellStyle name="Normal 6 2 6 2 3" xfId="33558" xr:uid="{B073AACA-BEAC-4B8B-B82D-C541510EB4EB}"/>
    <cellStyle name="Normal 6 2 6 2 4" xfId="39042" xr:uid="{91E97C7A-1E9E-474E-966F-BF8ED18A3D7A}"/>
    <cellStyle name="Normal 6 2 6 3" xfId="25335" xr:uid="{0331BD9F-05FA-4E7A-B470-0B05DBB0C8BF}"/>
    <cellStyle name="Normal 6 2 6 4" xfId="30829" xr:uid="{3E4A8AE9-4E73-4DE9-AD78-2F78FDA1BE2A}"/>
    <cellStyle name="Normal 6 2 6 5" xfId="36313" xr:uid="{41E73137-AA45-456D-934A-0F87FFEF3872}"/>
    <cellStyle name="Normal 6 2 7" xfId="12159" xr:uid="{7C5C132C-9B8F-460D-AE52-01D3E87E6590}"/>
    <cellStyle name="Normal 6 2 8" xfId="17395" xr:uid="{8760C2CF-AA98-41F4-BFA7-B328E33DE7E1}"/>
    <cellStyle name="Normal 6 2 9" xfId="19625" xr:uid="{1C91E3A1-1546-4D6C-9264-98A08E5772D6}"/>
    <cellStyle name="Normal 6 3" xfId="6816" xr:uid="{C20780C3-1EA8-45FE-B4D7-FEA655BBF819}"/>
    <cellStyle name="Normal 6 3 10" xfId="9936" xr:uid="{1F2F8583-B907-4AFB-848E-9EAD6AA8964F}"/>
    <cellStyle name="Normal 6 3 10 2" xfId="21257" xr:uid="{637EA162-E63E-48B7-BC6B-E9A0BA96A048}"/>
    <cellStyle name="Normal 6 3 10 2 2" xfId="26813" xr:uid="{07F9841E-4D3B-460E-853E-210BCF9A5847}"/>
    <cellStyle name="Normal 6 3 10 2 3" xfId="32307" xr:uid="{0113879A-EA42-4A8C-951B-DC8B74316000}"/>
    <cellStyle name="Normal 6 3 10 2 4" xfId="37791" xr:uid="{2569C772-229F-46A5-86C9-CDB82B3E5CE6}"/>
    <cellStyle name="Normal 6 3 10 3" xfId="24084" xr:uid="{00D421D5-65B5-4DBE-AAF0-88A685391A98}"/>
    <cellStyle name="Normal 6 3 10 4" xfId="29578" xr:uid="{D6D6E803-092A-4CE1-AB3D-A41DBD17C26F}"/>
    <cellStyle name="Normal 6 3 10 5" xfId="35062" xr:uid="{516F6487-57FD-4A7B-8CBA-27B749DAEAC8}"/>
    <cellStyle name="Normal 6 3 2" xfId="6817" xr:uid="{CB4B6055-75C4-447B-91B7-196049A72FAF}"/>
    <cellStyle name="Normal 6 3 2 2" xfId="15226" xr:uid="{7F9DD7F5-0578-4253-8454-1BA4BA5F6003}"/>
    <cellStyle name="Normal 6 3 2 2 2" xfId="22513" xr:uid="{F205BD57-0236-4A65-9D77-9C126AD6A39A}"/>
    <cellStyle name="Normal 6 3 2 2 2 2" xfId="28069" xr:uid="{B5F056BD-CDA0-4DD2-B370-6F8B439B3774}"/>
    <cellStyle name="Normal 6 3 2 2 2 3" xfId="33563" xr:uid="{DF2D119F-D4B8-46C3-B16F-F8F637940BB3}"/>
    <cellStyle name="Normal 6 3 2 2 2 4" xfId="39047" xr:uid="{373D8426-693F-4506-A9E5-D9BA2E4F43A1}"/>
    <cellStyle name="Normal 6 3 2 2 3" xfId="25340" xr:uid="{176B65D0-F4A3-4322-BADD-BC1BAE0D10B6}"/>
    <cellStyle name="Normal 6 3 2 2 4" xfId="30834" xr:uid="{E8351AC7-54C8-44A5-96F7-0D6FAF6F8C98}"/>
    <cellStyle name="Normal 6 3 2 2 5" xfId="36318" xr:uid="{9A248E27-B580-444D-BA03-625745C00188}"/>
    <cellStyle name="Normal 6 3 2 3" xfId="12163" xr:uid="{93E21DC9-856C-4BB5-812C-53F63730D466}"/>
    <cellStyle name="Normal 6 3 2 4" xfId="17399" xr:uid="{743DD75B-B0D0-4247-B416-AC7B2CBDE9AD}"/>
    <cellStyle name="Normal 6 3 2 5" xfId="19629" xr:uid="{22132F10-4241-417A-95A4-B80B45CF48F3}"/>
    <cellStyle name="Normal 6 3 2 6" xfId="9937" xr:uid="{0FCF0FBE-6BCC-4423-A3B3-D52E1A58DC6C}"/>
    <cellStyle name="Normal 6 3 2 6 2" xfId="21258" xr:uid="{5BCAA9E4-5A6C-4167-8B82-73D56C9A8E41}"/>
    <cellStyle name="Normal 6 3 2 6 2 2" xfId="26814" xr:uid="{EE5A4E3A-3745-435B-85C5-9EAD2962B027}"/>
    <cellStyle name="Normal 6 3 2 6 2 3" xfId="32308" xr:uid="{DFBFB2EA-3DA6-4B3F-97E8-5852309CAB6B}"/>
    <cellStyle name="Normal 6 3 2 6 2 4" xfId="37792" xr:uid="{09D53220-49E5-4D78-8BE1-62B4ADECEDF4}"/>
    <cellStyle name="Normal 6 3 2 6 3" xfId="24085" xr:uid="{4A2AE862-D527-4A56-B341-E483B6D99D65}"/>
    <cellStyle name="Normal 6 3 2 6 4" xfId="29579" xr:uid="{8F2710EB-A4B4-4AEF-89AA-CBD691785981}"/>
    <cellStyle name="Normal 6 3 2 6 5" xfId="35063" xr:uid="{44C3B38F-D993-4659-A058-7DAEE4FD5E88}"/>
    <cellStyle name="Normal 6 3 3" xfId="6818" xr:uid="{0BD1B654-F21D-4BDD-9340-FD850BDF72F8}"/>
    <cellStyle name="Normal 6 3 3 2" xfId="15227" xr:uid="{BE06E683-8FEA-4D17-9BCC-7596EF30FC7F}"/>
    <cellStyle name="Normal 6 3 3 2 2" xfId="22514" xr:uid="{2FAC468E-7F6F-469E-AD56-BAF11662BC1C}"/>
    <cellStyle name="Normal 6 3 3 2 2 2" xfId="28070" xr:uid="{9722AD3D-66B3-44D4-926D-4B14EC3EA967}"/>
    <cellStyle name="Normal 6 3 3 2 2 3" xfId="33564" xr:uid="{9795D42E-F645-4960-817D-8B91DC35FE3D}"/>
    <cellStyle name="Normal 6 3 3 2 2 4" xfId="39048" xr:uid="{C44E04B3-E9B5-4E2C-BFB0-CA7694F5BA3F}"/>
    <cellStyle name="Normal 6 3 3 2 3" xfId="25341" xr:uid="{0B3313C6-22F9-419D-BBF2-9B92A21B9AD3}"/>
    <cellStyle name="Normal 6 3 3 2 4" xfId="30835" xr:uid="{29891F92-67C0-4EFE-A74D-55D064C9A7AA}"/>
    <cellStyle name="Normal 6 3 3 2 5" xfId="36319" xr:uid="{15935323-6B85-4683-A51A-D1C914A8555A}"/>
    <cellStyle name="Normal 6 3 3 3" xfId="12164" xr:uid="{AC2C4573-50BD-4EDF-A8ED-DB09ACCA2A64}"/>
    <cellStyle name="Normal 6 3 3 4" xfId="17400" xr:uid="{511624B8-ACDC-4369-845C-2B84CA206FD6}"/>
    <cellStyle name="Normal 6 3 3 5" xfId="19630" xr:uid="{E4DF92F4-E40F-4FC5-A61D-9B774E13C427}"/>
    <cellStyle name="Normal 6 3 3 6" xfId="9938" xr:uid="{008F7F64-9B7A-42B6-8B0B-5B52ED9179DA}"/>
    <cellStyle name="Normal 6 3 3 6 2" xfId="21259" xr:uid="{D88A947B-7C64-403B-9096-547E15E2358B}"/>
    <cellStyle name="Normal 6 3 3 6 2 2" xfId="26815" xr:uid="{467E3EF7-797E-4D99-AB90-52112E283318}"/>
    <cellStyle name="Normal 6 3 3 6 2 3" xfId="32309" xr:uid="{068795E8-87DB-469A-AD3F-74F8364172BB}"/>
    <cellStyle name="Normal 6 3 3 6 2 4" xfId="37793" xr:uid="{12DD7D81-597C-4B4C-9ECA-F2055D4CE3DC}"/>
    <cellStyle name="Normal 6 3 3 6 3" xfId="24086" xr:uid="{12699C52-43D4-4D75-9CED-43A22FB807C7}"/>
    <cellStyle name="Normal 6 3 3 6 4" xfId="29580" xr:uid="{8128FAF4-640C-4D85-B159-19C0684D2470}"/>
    <cellStyle name="Normal 6 3 3 6 5" xfId="35064" xr:uid="{C7C4F8BD-6451-4123-961B-8EB02B48553B}"/>
    <cellStyle name="Normal 6 3 4" xfId="7448" xr:uid="{71A2C01E-0790-4B6F-9B68-231444BDCB0A}"/>
    <cellStyle name="Normal 6 3 4 2" xfId="15228" xr:uid="{CDAD713B-6951-47A6-B3FE-1FD66800598B}"/>
    <cellStyle name="Normal 6 3 4 2 2" xfId="22515" xr:uid="{22A658CD-DE77-4B2A-9852-A5F8E0B44989}"/>
    <cellStyle name="Normal 6 3 4 2 2 2" xfId="28071" xr:uid="{2B0B9782-CEC4-492D-96B8-001945AC00CC}"/>
    <cellStyle name="Normal 6 3 4 2 2 3" xfId="33565" xr:uid="{C63FFC13-CC2F-4AE6-98C9-01CF99744983}"/>
    <cellStyle name="Normal 6 3 4 2 2 4" xfId="39049" xr:uid="{F524C915-D95D-4CB9-ADA7-1C5EF6FE2E3F}"/>
    <cellStyle name="Normal 6 3 4 2 3" xfId="25342" xr:uid="{43EEC595-0929-4C0D-AB43-9B462F8AD253}"/>
    <cellStyle name="Normal 6 3 4 2 4" xfId="30836" xr:uid="{1ED24EB7-7746-41BC-8918-9DDD70937037}"/>
    <cellStyle name="Normal 6 3 4 2 5" xfId="36320" xr:uid="{9430EAC2-A63A-416F-8612-2B676E950B94}"/>
    <cellStyle name="Normal 6 3 4 3" xfId="12719" xr:uid="{557F8DB8-B741-46BF-AC18-B4481483B468}"/>
    <cellStyle name="Normal 6 3 4 4" xfId="9939" xr:uid="{F01688C1-CF6F-40E7-BA58-82CA35224303}"/>
    <cellStyle name="Normal 6 3 4 4 2" xfId="21260" xr:uid="{EA39A255-BA9B-421C-8EA4-3274D226F2AD}"/>
    <cellStyle name="Normal 6 3 4 4 2 2" xfId="26816" xr:uid="{87254DD7-39F2-4B1A-BC67-C62A207A4915}"/>
    <cellStyle name="Normal 6 3 4 4 2 3" xfId="32310" xr:uid="{F1662CA0-3AFD-4372-9238-4F400F1E6864}"/>
    <cellStyle name="Normal 6 3 4 4 2 4" xfId="37794" xr:uid="{DDCC03F0-A4A5-41BF-A06F-9A272F39B793}"/>
    <cellStyle name="Normal 6 3 4 4 3" xfId="24087" xr:uid="{EE1C64A8-47FA-4A33-8FA7-2C1880DC84A6}"/>
    <cellStyle name="Normal 6 3 4 4 4" xfId="29581" xr:uid="{D479DEAD-08AB-4C3F-9E90-0C9CC943270A}"/>
    <cellStyle name="Normal 6 3 4 4 5" xfId="35065" xr:uid="{FDD7A732-E7EA-4011-A928-06A2C5DD78D3}"/>
    <cellStyle name="Normal 6 3 5" xfId="9940" xr:uid="{FD600B3E-82F3-4293-8CAC-44F58611FDFD}"/>
    <cellStyle name="Normal 6 3 5 2" xfId="21261" xr:uid="{B177577F-F07F-4825-A873-8AD7437BB3CF}"/>
    <cellStyle name="Normal 6 3 5 2 2" xfId="26817" xr:uid="{301A0F16-5786-4A4F-AAAA-41CDC78B8986}"/>
    <cellStyle name="Normal 6 3 5 2 3" xfId="32311" xr:uid="{9003E6D1-99AA-4A65-83A0-1301625535E8}"/>
    <cellStyle name="Normal 6 3 5 2 4" xfId="37795" xr:uid="{8D87BFF1-B4A7-456E-8B99-899279CC28FA}"/>
    <cellStyle name="Normal 6 3 5 3" xfId="24088" xr:uid="{BC5BC123-2666-4D42-ADA0-6169DFD8E92F}"/>
    <cellStyle name="Normal 6 3 5 4" xfId="29582" xr:uid="{091441A3-F185-47DD-8A4B-9BAF3AE0A3A5}"/>
    <cellStyle name="Normal 6 3 5 5" xfId="35066" xr:uid="{8C5535C5-3D0D-45FC-9410-C79924268171}"/>
    <cellStyle name="Normal 6 3 6" xfId="15225" xr:uid="{3782F954-FE95-4B24-AB43-7FB20A5BBC0E}"/>
    <cellStyle name="Normal 6 3 6 2" xfId="22512" xr:uid="{BAB7D97A-9A8F-4B75-9227-331697F3C262}"/>
    <cellStyle name="Normal 6 3 6 2 2" xfId="28068" xr:uid="{4B75EAC5-1587-4DBF-B2E9-8463ED2DDBB5}"/>
    <cellStyle name="Normal 6 3 6 2 3" xfId="33562" xr:uid="{3BF87714-A3AB-4705-8D65-F3B0FDA6FE81}"/>
    <cellStyle name="Normal 6 3 6 2 4" xfId="39046" xr:uid="{6792D34C-A433-44F9-BF50-1B6DB91BC886}"/>
    <cellStyle name="Normal 6 3 6 3" xfId="25339" xr:uid="{2C97EDD9-6A2C-45BF-9A18-D664F6671457}"/>
    <cellStyle name="Normal 6 3 6 4" xfId="30833" xr:uid="{43FB039F-C267-47D9-A127-64C8F93D2BFE}"/>
    <cellStyle name="Normal 6 3 6 5" xfId="36317" xr:uid="{1AF4FD00-991B-4F28-9104-063BEBC2800A}"/>
    <cellStyle name="Normal 6 3 7" xfId="12162" xr:uid="{23F51EBD-4849-482D-B0BA-E4ED514AD13E}"/>
    <cellStyle name="Normal 6 3 8" xfId="17398" xr:uid="{648387ED-210D-4FD7-8AF3-C3F2BFA6860B}"/>
    <cellStyle name="Normal 6 3 9" xfId="19628" xr:uid="{590BD052-2E35-4ED5-93B8-831F9AB217AD}"/>
    <cellStyle name="Normal 6 4" xfId="6819" xr:uid="{017C7B22-064B-45E1-B9D5-869540CE8AD1}"/>
    <cellStyle name="Normal 6 4 2" xfId="15229" xr:uid="{34026FE9-8775-4B0F-A0E2-6C34759C4084}"/>
    <cellStyle name="Normal 6 4 2 2" xfId="22516" xr:uid="{F8D1E612-0F47-4F97-89B7-E4A122E888FB}"/>
    <cellStyle name="Normal 6 4 2 2 2" xfId="28072" xr:uid="{3A84263C-3418-4DE9-9C80-6D2B5FBD48B3}"/>
    <cellStyle name="Normal 6 4 2 2 3" xfId="33566" xr:uid="{9E8155F5-1BAF-40A3-8987-B9D60C66ED4A}"/>
    <cellStyle name="Normal 6 4 2 2 4" xfId="39050" xr:uid="{C7007A76-104E-480C-969C-A1A19050913A}"/>
    <cellStyle name="Normal 6 4 2 3" xfId="25343" xr:uid="{D43E360B-DB82-43D6-AC2B-D9C56D7C08A9}"/>
    <cellStyle name="Normal 6 4 2 4" xfId="30837" xr:uid="{26D05129-F54A-49F7-B99B-EB9922596178}"/>
    <cellStyle name="Normal 6 4 2 5" xfId="36321" xr:uid="{6675DA00-52F9-4D42-96F6-2B36005DBB3F}"/>
    <cellStyle name="Normal 6 4 3" xfId="12165" xr:uid="{6C1CCD14-6E59-4121-B339-CB4C353340BB}"/>
    <cellStyle name="Normal 6 4 4" xfId="17401" xr:uid="{7D50D917-95B0-4B65-B020-DEA366B14BC2}"/>
    <cellStyle name="Normal 6 4 5" xfId="19631" xr:uid="{2CBE4F7C-D3AA-45D4-9FB1-56F0B7CF719A}"/>
    <cellStyle name="Normal 6 4 6" xfId="9941" xr:uid="{16CCF2A9-6829-4004-BD98-DA9863C928F6}"/>
    <cellStyle name="Normal 6 4 6 2" xfId="21262" xr:uid="{58E4CA27-D85F-421F-890C-8881171C8DC0}"/>
    <cellStyle name="Normal 6 4 6 2 2" xfId="26818" xr:uid="{D6B941AA-52C3-47B6-A23B-D4E9602FBCAB}"/>
    <cellStyle name="Normal 6 4 6 2 3" xfId="32312" xr:uid="{8A2B1A11-8596-4294-8DA3-6B70695AAEF1}"/>
    <cellStyle name="Normal 6 4 6 2 4" xfId="37796" xr:uid="{225902E9-0F44-4FF4-A46D-66412AA04CF5}"/>
    <cellStyle name="Normal 6 4 6 3" xfId="24089" xr:uid="{6033DFCD-7297-4066-8707-2EBDEE3BFB66}"/>
    <cellStyle name="Normal 6 4 6 4" xfId="29583" xr:uid="{99566613-1A4E-4718-9AF8-0B1D1601B941}"/>
    <cellStyle name="Normal 6 4 6 5" xfId="35067" xr:uid="{4377CD12-FEAF-47B8-94A6-AEAA2051AAE6}"/>
    <cellStyle name="Normal 6 5" xfId="6820" xr:uid="{207E0A5A-C0F4-4A71-8F18-8BAED5D340BD}"/>
    <cellStyle name="Normal 6 5 2" xfId="15230" xr:uid="{40BE7026-0224-4DE1-BD64-21B2296D1C10}"/>
    <cellStyle name="Normal 6 5 2 2" xfId="22517" xr:uid="{52926148-665A-4B7C-960E-B72CBC5EC67F}"/>
    <cellStyle name="Normal 6 5 2 2 2" xfId="28073" xr:uid="{C5F46606-0EEE-42BC-A2A8-F79D9FF59B13}"/>
    <cellStyle name="Normal 6 5 2 2 3" xfId="33567" xr:uid="{29F306E1-E185-4C77-B97E-49709064F795}"/>
    <cellStyle name="Normal 6 5 2 2 4" xfId="39051" xr:uid="{716D6261-8FE8-4EA2-808D-62B69C4770F2}"/>
    <cellStyle name="Normal 6 5 2 3" xfId="25344" xr:uid="{FB26438B-8D3C-4F62-93C8-68E85DB7E0EF}"/>
    <cellStyle name="Normal 6 5 2 4" xfId="30838" xr:uid="{C8F7BF0B-70BE-4E3E-94FB-0BDDC8E6E86E}"/>
    <cellStyle name="Normal 6 5 2 5" xfId="36322" xr:uid="{1150AD3C-0B00-4035-8A16-E95411FF757B}"/>
    <cellStyle name="Normal 6 5 3" xfId="12166" xr:uid="{459FCA0C-B232-4A53-A2AD-C38883609CC6}"/>
    <cellStyle name="Normal 6 5 4" xfId="17402" xr:uid="{A38C2B0E-064E-41D2-8F54-64EAA2AA1834}"/>
    <cellStyle name="Normal 6 5 5" xfId="19632" xr:uid="{2E6F025A-1970-41DF-B0A8-F8ED4525BF4B}"/>
    <cellStyle name="Normal 6 5 6" xfId="9942" xr:uid="{43DC8805-1172-46F1-9F60-1761A8558D80}"/>
    <cellStyle name="Normal 6 5 6 2" xfId="21263" xr:uid="{21E0BE31-419B-4448-A473-D695D0507A2E}"/>
    <cellStyle name="Normal 6 5 6 2 2" xfId="26819" xr:uid="{51857F84-7935-4C76-8850-94F31EE7CDBE}"/>
    <cellStyle name="Normal 6 5 6 2 3" xfId="32313" xr:uid="{39B888EE-CF7C-43D5-AF09-4F84889D76D7}"/>
    <cellStyle name="Normal 6 5 6 2 4" xfId="37797" xr:uid="{06303F8C-7EAB-4159-B7FF-EA6E6A87B7C2}"/>
    <cellStyle name="Normal 6 5 6 3" xfId="24090" xr:uid="{09A0BA08-D9BE-46BA-8940-B9EFE9B61080}"/>
    <cellStyle name="Normal 6 5 6 4" xfId="29584" xr:uid="{7778856D-9FEF-4937-8AD2-515F4FB627CC}"/>
    <cellStyle name="Normal 6 5 6 5" xfId="35068" xr:uid="{F771DB63-6EEF-4D75-AF99-96BEB01CD503}"/>
    <cellStyle name="Normal 6 6" xfId="7344" xr:uid="{E46C151E-8AD1-4E47-B411-D406E8981874}"/>
    <cellStyle name="Normal 6 6 2" xfId="15231" xr:uid="{092A97A5-EDF7-4080-94EB-FFE0413C5C8C}"/>
    <cellStyle name="Normal 6 6 2 2" xfId="22518" xr:uid="{6553CF00-BD8A-4EEC-872A-6EE5DD967942}"/>
    <cellStyle name="Normal 6 6 2 2 2" xfId="28074" xr:uid="{99D858B5-B2E8-4BC4-B2D7-AFB0544D6CEA}"/>
    <cellStyle name="Normal 6 6 2 2 3" xfId="33568" xr:uid="{44EAF5BE-233F-4D01-8F80-7D825890AD3E}"/>
    <cellStyle name="Normal 6 6 2 2 4" xfId="39052" xr:uid="{0065905D-6F2B-4CAD-A1E4-2568D2E1359A}"/>
    <cellStyle name="Normal 6 6 2 3" xfId="25345" xr:uid="{0EF8ECF0-5EFD-471B-99DF-759DA957D46C}"/>
    <cellStyle name="Normal 6 6 2 4" xfId="30839" xr:uid="{9E45A245-0DE0-4B11-A87E-B2D044C17C56}"/>
    <cellStyle name="Normal 6 6 2 5" xfId="36323" xr:uid="{E7AE28C2-54FC-4974-85F7-9C881EE7A359}"/>
    <cellStyle name="Normal 6 6 3" xfId="12717" xr:uid="{9AA92208-DB27-4F1F-8CD6-D8D49CFB46C3}"/>
    <cellStyle name="Normal 6 6 4" xfId="9943" xr:uid="{F8E462D6-104A-40BB-9644-27BF6A8CA2CD}"/>
    <cellStyle name="Normal 6 6 4 2" xfId="21264" xr:uid="{5112DE06-77CB-4D8E-A4BC-6F5BD6D1EFD2}"/>
    <cellStyle name="Normal 6 6 4 2 2" xfId="26820" xr:uid="{27348E98-469E-49D5-A6A0-027B659ADD29}"/>
    <cellStyle name="Normal 6 6 4 2 3" xfId="32314" xr:uid="{A1E2E14C-06C3-40D2-9A72-F8F8366CA890}"/>
    <cellStyle name="Normal 6 6 4 2 4" xfId="37798" xr:uid="{F16CD921-6CEF-4F71-995C-A67F9E534B57}"/>
    <cellStyle name="Normal 6 6 4 3" xfId="24091" xr:uid="{E3CD7F69-30DE-4DAF-895E-5D1FE51CF1ED}"/>
    <cellStyle name="Normal 6 6 4 4" xfId="29585" xr:uid="{041983AB-BB61-4F0A-A99A-554494819380}"/>
    <cellStyle name="Normal 6 6 4 5" xfId="35069" xr:uid="{A3E3D21C-706A-4754-AB0C-357F3C79FD5C}"/>
    <cellStyle name="Normal 6 7" xfId="9944" xr:uid="{57C5B603-ADCC-4B61-A2D8-0EE92AF11F17}"/>
    <cellStyle name="Normal 6 7 2" xfId="21265" xr:uid="{BADD3266-53E1-4A1B-9763-2C753198E9DB}"/>
    <cellStyle name="Normal 6 7 2 2" xfId="26821" xr:uid="{74DAFC12-33FB-498D-B6F7-FE2BDC87FD8F}"/>
    <cellStyle name="Normal 6 7 2 3" xfId="32315" xr:uid="{9A687547-15B4-47CF-81ED-6ED0951D2776}"/>
    <cellStyle name="Normal 6 7 2 4" xfId="37799" xr:uid="{1F3311B0-F0E7-4F0F-AE0C-4EE0CA4E8518}"/>
    <cellStyle name="Normal 6 7 3" xfId="24092" xr:uid="{E4F4ADEE-B01F-4632-82CA-7522D06F0945}"/>
    <cellStyle name="Normal 6 7 4" xfId="29586" xr:uid="{732B554E-B0DE-429E-8499-1CF30FB0BFD9}"/>
    <cellStyle name="Normal 6 7 5" xfId="35070" xr:uid="{ACA75D7E-25B3-4699-8227-3601C1BDFD11}"/>
    <cellStyle name="Normal 6 8" xfId="15220" xr:uid="{AB773E0D-C01A-4D0D-821F-A72CF3A34DAE}"/>
    <cellStyle name="Normal 6 8 2" xfId="22507" xr:uid="{B5B53455-9E37-452B-91A4-A0405B7DBD81}"/>
    <cellStyle name="Normal 6 8 2 2" xfId="28063" xr:uid="{1475DF6A-BB6B-4CA6-98CD-CC049523733D}"/>
    <cellStyle name="Normal 6 8 2 3" xfId="33557" xr:uid="{0739D436-0A61-4D7B-BC09-DA38E4F4B0A7}"/>
    <cellStyle name="Normal 6 8 2 4" xfId="39041" xr:uid="{1F24384C-022C-4433-9109-9F1A7FC32F7E}"/>
    <cellStyle name="Normal 6 8 3" xfId="25334" xr:uid="{A27E2CDE-8CBB-4E26-8C4D-5A27D61BE177}"/>
    <cellStyle name="Normal 6 8 4" xfId="30828" xr:uid="{0153C6FE-35CF-4663-8827-9635C978EE9B}"/>
    <cellStyle name="Normal 6 8 5" xfId="36312" xr:uid="{6527FAB9-7065-4632-BF05-4941966146E3}"/>
    <cellStyle name="Normal 6 9" xfId="12158" xr:uid="{E1EAA44E-7549-4BC5-9A34-AF224704C3D8}"/>
    <cellStyle name="Normal 6_2207 Estados Financieros al 31.12.2009 - Frigorífico Concepción S.A FINAL" xfId="6821" xr:uid="{389F9EB0-5DE6-4AE3-8BA4-E25B92634949}"/>
    <cellStyle name="Normal 60" xfId="6822" xr:uid="{CE37B1A9-9146-4E13-880D-32331942F91B}"/>
    <cellStyle name="Normal 60 2" xfId="6823" xr:uid="{6B3C2F79-0ABE-4134-B951-230DD084FAA6}"/>
    <cellStyle name="Normal 60 2 2" xfId="15233" xr:uid="{223CF3E5-A020-43F0-BCC3-4447D388CF98}"/>
    <cellStyle name="Normal 60 2 2 2" xfId="22520" xr:uid="{7845D69F-29BE-4E37-8BFE-CDCF0CE61428}"/>
    <cellStyle name="Normal 60 2 2 2 2" xfId="28076" xr:uid="{47145A7C-56B0-4E0A-8D58-18086B0A9ACB}"/>
    <cellStyle name="Normal 60 2 2 2 3" xfId="33570" xr:uid="{9373947D-5E2E-4212-B109-88D9DF56C53F}"/>
    <cellStyle name="Normal 60 2 2 2 4" xfId="39054" xr:uid="{73730D20-ADD5-4BEB-A2F6-0C0502942E62}"/>
    <cellStyle name="Normal 60 2 2 3" xfId="25347" xr:uid="{CB0BF12C-C2E4-4655-9B3D-DA2815B4A605}"/>
    <cellStyle name="Normal 60 2 2 4" xfId="30841" xr:uid="{5295BA63-088D-4878-8D42-F69C725A30C5}"/>
    <cellStyle name="Normal 60 2 2 5" xfId="36325" xr:uid="{CD5B2EA4-0514-4150-8A0D-1CF514C7B6B1}"/>
    <cellStyle name="Normal 60 2 3" xfId="12168" xr:uid="{E2A5612D-75C3-4AB6-AC10-78F4B536EF8A}"/>
    <cellStyle name="Normal 60 2 4" xfId="17404" xr:uid="{07904397-D419-45BF-8BB9-6967BE2A52A3}"/>
    <cellStyle name="Normal 60 2 5" xfId="19634" xr:uid="{DF44FE8F-A0BB-477A-AB2E-112EA6B3071D}"/>
    <cellStyle name="Normal 60 2 6" xfId="9946" xr:uid="{F59A4A1D-EA97-4D48-B95B-5315C9C765AD}"/>
    <cellStyle name="Normal 60 2 6 2" xfId="21267" xr:uid="{0D634FAB-D5F3-4F51-BEBE-59E0295180C8}"/>
    <cellStyle name="Normal 60 2 6 2 2" xfId="26823" xr:uid="{8FC3F3FA-6B69-4D90-BCFF-AA7DDCBC169C}"/>
    <cellStyle name="Normal 60 2 6 2 3" xfId="32317" xr:uid="{34DC4F17-D7B3-4463-95A9-067B37CAC404}"/>
    <cellStyle name="Normal 60 2 6 2 4" xfId="37801" xr:uid="{A5DC7380-C8AE-4A13-B4D6-6649469C9B1C}"/>
    <cellStyle name="Normal 60 2 6 3" xfId="24094" xr:uid="{9018EBBF-21C5-46A7-92EE-1DED9A2A5AB7}"/>
    <cellStyle name="Normal 60 2 6 4" xfId="29588" xr:uid="{D600605F-6C25-4B58-9720-E61FADB33E1D}"/>
    <cellStyle name="Normal 60 2 6 5" xfId="35072" xr:uid="{F6F4BD32-80A1-426D-AC18-A2AE305F1E76}"/>
    <cellStyle name="Normal 60 3" xfId="6824" xr:uid="{FCFC00B7-32CF-463E-9AE5-96811A7EA97C}"/>
    <cellStyle name="Normal 60 3 2" xfId="15234" xr:uid="{EE14F804-BF2C-4171-AE86-1FFBC9C1377E}"/>
    <cellStyle name="Normal 60 3 2 2" xfId="22521" xr:uid="{DEFF131A-2C3F-42E8-848E-350B91A491BC}"/>
    <cellStyle name="Normal 60 3 2 2 2" xfId="28077" xr:uid="{0A574BF9-D394-44A5-B052-606E85449CAE}"/>
    <cellStyle name="Normal 60 3 2 2 3" xfId="33571" xr:uid="{7737F395-F9E3-4305-9F17-A0DC9D5C3FF0}"/>
    <cellStyle name="Normal 60 3 2 2 4" xfId="39055" xr:uid="{6A75E723-D0B5-405C-BC26-FF2060DEAFFF}"/>
    <cellStyle name="Normal 60 3 2 3" xfId="25348" xr:uid="{2D09DF33-10E9-48F7-A170-430E00A2E93C}"/>
    <cellStyle name="Normal 60 3 2 4" xfId="30842" xr:uid="{21EED3D2-58FD-45E6-BD2D-2E67814554DF}"/>
    <cellStyle name="Normal 60 3 2 5" xfId="36326" xr:uid="{6B2E1D73-9848-488A-8D7A-23DD5D0F07F8}"/>
    <cellStyle name="Normal 60 3 3" xfId="12169" xr:uid="{0CBB8479-A701-480A-9AE8-BFBF606725CF}"/>
    <cellStyle name="Normal 60 3 4" xfId="17405" xr:uid="{6ACF2140-F77E-41F4-B6EE-22B307F04633}"/>
    <cellStyle name="Normal 60 3 5" xfId="19635" xr:uid="{804487AE-B298-4A50-A8AC-A5A08C39D3F3}"/>
    <cellStyle name="Normal 60 3 6" xfId="9947" xr:uid="{AECEAC7F-F36C-4180-946A-E7CE2841E385}"/>
    <cellStyle name="Normal 60 3 6 2" xfId="21268" xr:uid="{860CCE2F-70F2-41D5-9A5F-DBC845AFE7BC}"/>
    <cellStyle name="Normal 60 3 6 2 2" xfId="26824" xr:uid="{1AE2B306-2026-4AA3-B97F-FE8A0A78F6E3}"/>
    <cellStyle name="Normal 60 3 6 2 3" xfId="32318" xr:uid="{A4C88117-CA2D-4A56-A41A-4704086E4B1F}"/>
    <cellStyle name="Normal 60 3 6 2 4" xfId="37802" xr:uid="{39F6D71C-B33B-4023-96C9-C1216C97B3A9}"/>
    <cellStyle name="Normal 60 3 6 3" xfId="24095" xr:uid="{8C5BD261-13DE-4CBA-858D-E372CB42083D}"/>
    <cellStyle name="Normal 60 3 6 4" xfId="29589" xr:uid="{2E63EB5B-E5C7-4374-B19C-3666EED24DFB}"/>
    <cellStyle name="Normal 60 3 6 5" xfId="35073" xr:uid="{012CA88A-B080-409F-93BF-DC201A185DDB}"/>
    <cellStyle name="Normal 60 4" xfId="6825" xr:uid="{09948C84-9684-4D4F-A38E-502455E7C252}"/>
    <cellStyle name="Normal 60 4 2" xfId="15235" xr:uid="{59F1C8F6-32BB-4143-934E-3B219C6623B9}"/>
    <cellStyle name="Normal 60 4 2 2" xfId="22522" xr:uid="{477FDE5B-059D-4C5B-970C-BC74FFE3A210}"/>
    <cellStyle name="Normal 60 4 2 2 2" xfId="28078" xr:uid="{3499326D-DAFA-454E-9A88-E1165CE4B241}"/>
    <cellStyle name="Normal 60 4 2 2 3" xfId="33572" xr:uid="{A6BB8D32-F007-4D0B-996D-B863F345CA20}"/>
    <cellStyle name="Normal 60 4 2 2 4" xfId="39056" xr:uid="{930F304E-120D-46A2-B009-94888A646DA5}"/>
    <cellStyle name="Normal 60 4 2 3" xfId="25349" xr:uid="{B613F9D9-8CDB-4066-BB1C-AC674CEA3832}"/>
    <cellStyle name="Normal 60 4 2 4" xfId="30843" xr:uid="{D5825FC9-2ED0-4831-A4B5-CDB90E7F11A3}"/>
    <cellStyle name="Normal 60 4 2 5" xfId="36327" xr:uid="{72DAB48F-E417-4E29-9DEF-2B439A68368F}"/>
    <cellStyle name="Normal 60 4 3" xfId="12170" xr:uid="{2EAC13EF-1D14-4230-98F4-00DC4E27B321}"/>
    <cellStyle name="Normal 60 4 4" xfId="17406" xr:uid="{D5DFF969-FCEB-4B45-B4E0-AD7C97C25F24}"/>
    <cellStyle name="Normal 60 4 5" xfId="19636" xr:uid="{9882CE09-B1E7-40ED-B0E8-2971012AC87C}"/>
    <cellStyle name="Normal 60 4 6" xfId="9948" xr:uid="{BC2F6BA4-289F-4769-BCA5-0990E372DFE4}"/>
    <cellStyle name="Normal 60 4 6 2" xfId="21269" xr:uid="{AD817C78-B20F-4ADE-BDBE-1A53001808D0}"/>
    <cellStyle name="Normal 60 4 6 2 2" xfId="26825" xr:uid="{6575A17B-A9BC-4212-A1F2-E525DEC62B10}"/>
    <cellStyle name="Normal 60 4 6 2 3" xfId="32319" xr:uid="{865FF059-F369-46AF-AF05-DE55509CF8B6}"/>
    <cellStyle name="Normal 60 4 6 2 4" xfId="37803" xr:uid="{D6DEE113-C59A-428D-A05B-9F4DE8D1AC34}"/>
    <cellStyle name="Normal 60 4 6 3" xfId="24096" xr:uid="{F3BDAF71-37F4-441C-84CD-D957818D8044}"/>
    <cellStyle name="Normal 60 4 6 4" xfId="29590" xr:uid="{2023EB4B-7167-46BD-9C89-75727E1B7495}"/>
    <cellStyle name="Normal 60 4 6 5" xfId="35074" xr:uid="{DDCFC209-0CE3-4074-866C-3E42160EA032}"/>
    <cellStyle name="Normal 60 5" xfId="15232" xr:uid="{DF32078F-6D5A-46D2-B600-A07B2C377546}"/>
    <cellStyle name="Normal 60 5 2" xfId="22519" xr:uid="{96B57657-0A39-4021-BAC8-D16D040B9E8B}"/>
    <cellStyle name="Normal 60 5 2 2" xfId="28075" xr:uid="{38B02142-6EB8-4444-AED3-E8F3461A7BFF}"/>
    <cellStyle name="Normal 60 5 2 3" xfId="33569" xr:uid="{39AD204A-C858-47DA-813D-C8E08087E920}"/>
    <cellStyle name="Normal 60 5 2 4" xfId="39053" xr:uid="{4CE785D2-3A32-47AC-8641-C7F202436CFF}"/>
    <cellStyle name="Normal 60 5 3" xfId="25346" xr:uid="{3D72E7FB-F9E1-41AE-8D8E-F310BCE0A47F}"/>
    <cellStyle name="Normal 60 5 4" xfId="30840" xr:uid="{722ECBF4-5D3C-40B9-9F2E-26E932B1D152}"/>
    <cellStyle name="Normal 60 5 5" xfId="36324" xr:uid="{F95E684C-AF66-4F6C-BD7C-1F8CEBF9AD31}"/>
    <cellStyle name="Normal 60 6" xfId="12167" xr:uid="{E6F70F2D-694F-40BF-9354-3435C35EA287}"/>
    <cellStyle name="Normal 60 7" xfId="17403" xr:uid="{B6311CEC-219B-4A70-9560-7CC96EC5E45A}"/>
    <cellStyle name="Normal 60 8" xfId="19633" xr:uid="{BC7F4873-9A3E-4EB2-9C87-FCF0E59118A3}"/>
    <cellStyle name="Normal 60 9" xfId="9945" xr:uid="{629DAE16-CDF5-4395-AB5A-B7FDD17C22A9}"/>
    <cellStyle name="Normal 60 9 2" xfId="21266" xr:uid="{57698F4C-359D-4E87-8451-059D196A2907}"/>
    <cellStyle name="Normal 60 9 2 2" xfId="26822" xr:uid="{33730348-89D6-4FE8-9429-52485F798B76}"/>
    <cellStyle name="Normal 60 9 2 3" xfId="32316" xr:uid="{8CDB49D4-88E9-4CBD-A5AC-146314FE9FBF}"/>
    <cellStyle name="Normal 60 9 2 4" xfId="37800" xr:uid="{531C2B2D-4AE1-4777-A776-A68BA63474EA}"/>
    <cellStyle name="Normal 60 9 3" xfId="24093" xr:uid="{926E05E2-A003-49D5-BDD9-781D5268A309}"/>
    <cellStyle name="Normal 60 9 4" xfId="29587" xr:uid="{4A61F33F-0281-455E-94C1-06299D38501B}"/>
    <cellStyle name="Normal 60 9 5" xfId="35071" xr:uid="{3E39C2F4-C314-47FD-9E87-F8ED83135F2F}"/>
    <cellStyle name="Normal 600" xfId="40064" xr:uid="{342E614D-6B13-4143-A274-57A9B3D47DA6}"/>
    <cellStyle name="Normal 601" xfId="664" xr:uid="{42FE0BBD-BFC9-4E9E-9139-6FB7A73031FB}"/>
    <cellStyle name="Normal 601 2" xfId="40493" xr:uid="{8CABB9C0-C728-4154-8346-478032842EF3}"/>
    <cellStyle name="Normal 602" xfId="40065" xr:uid="{F743DA09-430B-40B6-9DD4-09BA4E2B9173}"/>
    <cellStyle name="Normal 603" xfId="40066" xr:uid="{73E8CC31-006F-41B3-B3C0-070471A74667}"/>
    <cellStyle name="Normal 604" xfId="40067" xr:uid="{7F3D1791-F680-4A80-A9F4-0B69D92AAE76}"/>
    <cellStyle name="Normal 605" xfId="620" xr:uid="{F7DA223A-6248-4B16-A573-5760402CD5B3}"/>
    <cellStyle name="Normal 605 2" xfId="40450" xr:uid="{203F73A3-0109-44A1-BC0F-6530CD734169}"/>
    <cellStyle name="Normal 606" xfId="619" xr:uid="{3A182761-A791-450F-9744-ACB6CB9A9F6B}"/>
    <cellStyle name="Normal 606 2" xfId="40449" xr:uid="{F5AE20E3-F4B0-4FC5-BF4F-49E9FBD10D2F}"/>
    <cellStyle name="Normal 607" xfId="40068" xr:uid="{A4512D34-8892-4197-A861-20905AF82EE3}"/>
    <cellStyle name="Normal 608" xfId="40069" xr:uid="{ACF0D226-74ED-48C1-92CB-51BC94F7DA02}"/>
    <cellStyle name="Normal 609" xfId="40070" xr:uid="{1167C0B6-0D75-4930-95AE-06DBEF9E6433}"/>
    <cellStyle name="Normal 61" xfId="6826" xr:uid="{92A3BF4B-6A1C-4A2A-B303-B0F400261335}"/>
    <cellStyle name="Normal 61 2" xfId="6827" xr:uid="{2DF3B6F6-BEEA-48E7-B680-1B14FB38A5E1}"/>
    <cellStyle name="Normal 61 2 2" xfId="15237" xr:uid="{D386688B-D033-4AEB-88D8-8EE682A38A04}"/>
    <cellStyle name="Normal 61 2 2 2" xfId="22524" xr:uid="{83246B8A-D681-4229-B128-BCFF339FC1EA}"/>
    <cellStyle name="Normal 61 2 2 2 2" xfId="28080" xr:uid="{179C0C00-6320-46E3-9338-47A33CD66A38}"/>
    <cellStyle name="Normal 61 2 2 2 3" xfId="33574" xr:uid="{54E5DE24-A731-4687-B4BE-DDCC7809928A}"/>
    <cellStyle name="Normal 61 2 2 2 4" xfId="39058" xr:uid="{E1CB3AB2-3B5B-482B-B7AC-B3A4E560B030}"/>
    <cellStyle name="Normal 61 2 2 3" xfId="25351" xr:uid="{6290F7A5-F5B8-447A-B389-7F6F8B179E00}"/>
    <cellStyle name="Normal 61 2 2 4" xfId="30845" xr:uid="{5670FA0D-9EF9-4329-9AED-10AF703472AB}"/>
    <cellStyle name="Normal 61 2 2 5" xfId="36329" xr:uid="{AD88712B-9530-4957-8265-CFE11992FB6D}"/>
    <cellStyle name="Normal 61 2 3" xfId="12172" xr:uid="{BFB5D7C9-F682-4429-B31B-5D3C56C8EBB1}"/>
    <cellStyle name="Normal 61 2 4" xfId="17408" xr:uid="{49F19E5A-B883-413A-8255-04E837BCA0CD}"/>
    <cellStyle name="Normal 61 2 5" xfId="19638" xr:uid="{2BB1B348-70C0-4A38-9C8A-0CE333CD595D}"/>
    <cellStyle name="Normal 61 2 6" xfId="9950" xr:uid="{A3E41394-BB24-4F98-B2C6-E419E123929B}"/>
    <cellStyle name="Normal 61 2 6 2" xfId="21271" xr:uid="{1846224C-DCF4-49C5-8E89-737C1A5B84A0}"/>
    <cellStyle name="Normal 61 2 6 2 2" xfId="26827" xr:uid="{50D04770-DC17-4613-A1A9-BB83946CB723}"/>
    <cellStyle name="Normal 61 2 6 2 3" xfId="32321" xr:uid="{4FE23B93-4F6F-495F-AC92-F68D056156A8}"/>
    <cellStyle name="Normal 61 2 6 2 4" xfId="37805" xr:uid="{9E3203F1-A07E-4A57-8C73-836AB39C9E8D}"/>
    <cellStyle name="Normal 61 2 6 3" xfId="24098" xr:uid="{40C742C4-2936-4B6F-A1B3-141EB624C22D}"/>
    <cellStyle name="Normal 61 2 6 4" xfId="29592" xr:uid="{7F41CEDF-5FFD-4BED-9CFF-00C282A1F7E9}"/>
    <cellStyle name="Normal 61 2 6 5" xfId="35076" xr:uid="{38AACBA2-C0E0-4080-99EF-474AEEBF9B1F}"/>
    <cellStyle name="Normal 61 3" xfId="6828" xr:uid="{28620AD7-B5B8-4CA1-B6AD-49196F8A0F69}"/>
    <cellStyle name="Normal 61 3 2" xfId="15238" xr:uid="{83725C29-E14F-4244-9602-BBE5E3874866}"/>
    <cellStyle name="Normal 61 3 2 2" xfId="22525" xr:uid="{286FF55A-B5F4-4F7B-8DAE-13D14531F5DA}"/>
    <cellStyle name="Normal 61 3 2 2 2" xfId="28081" xr:uid="{BCCBF987-EFB1-43DD-A746-596153DE0A0A}"/>
    <cellStyle name="Normal 61 3 2 2 3" xfId="33575" xr:uid="{0F398B19-8524-4AE5-8D96-87267858F4BC}"/>
    <cellStyle name="Normal 61 3 2 2 4" xfId="39059" xr:uid="{584A47E4-4FBA-4F5E-BA26-5E568EB3930E}"/>
    <cellStyle name="Normal 61 3 2 3" xfId="25352" xr:uid="{691C868C-7376-4FF5-B549-98BD0A0DBE73}"/>
    <cellStyle name="Normal 61 3 2 4" xfId="30846" xr:uid="{A27B24AC-08BF-4A70-BCA2-3A3B35F32E1D}"/>
    <cellStyle name="Normal 61 3 2 5" xfId="36330" xr:uid="{766A9E6A-74F9-49D6-8D2C-4381B883EE73}"/>
    <cellStyle name="Normal 61 3 3" xfId="12173" xr:uid="{177ED638-CC05-4372-AFBC-AB4B80D39818}"/>
    <cellStyle name="Normal 61 3 4" xfId="17409" xr:uid="{4F447108-6D95-4C26-BF64-D1A4B99C79FE}"/>
    <cellStyle name="Normal 61 3 5" xfId="19639" xr:uid="{03E88495-D5B6-4CE0-AD76-5C79F042C5AA}"/>
    <cellStyle name="Normal 61 3 6" xfId="9951" xr:uid="{6F409838-95C3-47B5-B021-A9DF1D334CCA}"/>
    <cellStyle name="Normal 61 3 6 2" xfId="21272" xr:uid="{F1F898DA-DA5C-4848-AFBB-438824798E8E}"/>
    <cellStyle name="Normal 61 3 6 2 2" xfId="26828" xr:uid="{E02E64DD-384C-45E2-A1DA-4AD34A62251E}"/>
    <cellStyle name="Normal 61 3 6 2 3" xfId="32322" xr:uid="{FEA75D1A-5354-43B5-8019-C623452CBD3F}"/>
    <cellStyle name="Normal 61 3 6 2 4" xfId="37806" xr:uid="{3B74F362-912A-4008-A239-DDB4F2E2EACD}"/>
    <cellStyle name="Normal 61 3 6 3" xfId="24099" xr:uid="{954AF6D7-37B1-4A6C-A1ED-19E745621ED3}"/>
    <cellStyle name="Normal 61 3 6 4" xfId="29593" xr:uid="{EBF968D5-D655-47AD-869D-D3C693F0BC3C}"/>
    <cellStyle name="Normal 61 3 6 5" xfId="35077" xr:uid="{B7F73C6B-D377-41EB-9A25-479C3E7CAC20}"/>
    <cellStyle name="Normal 61 4" xfId="6829" xr:uid="{D548C190-37B8-4E88-8197-A2FE32AE5154}"/>
    <cellStyle name="Normal 61 4 2" xfId="15239" xr:uid="{BD8518AD-1974-47AC-8EE7-DE559A9C435D}"/>
    <cellStyle name="Normal 61 4 2 2" xfId="22526" xr:uid="{F70B35CC-6374-4449-A82C-314E43EA32F0}"/>
    <cellStyle name="Normal 61 4 2 2 2" xfId="28082" xr:uid="{31A80616-37F9-4625-9226-34AB4D9A2ED2}"/>
    <cellStyle name="Normal 61 4 2 2 3" xfId="33576" xr:uid="{C3162085-1B05-4D3C-AE93-7BA46B4BD764}"/>
    <cellStyle name="Normal 61 4 2 2 4" xfId="39060" xr:uid="{0BCC0760-BEF0-46A1-BBF8-7DBDDD2B47EC}"/>
    <cellStyle name="Normal 61 4 2 3" xfId="25353" xr:uid="{DB70C81D-FBD9-4D37-B0FD-3DF312F84B88}"/>
    <cellStyle name="Normal 61 4 2 4" xfId="30847" xr:uid="{3543F1C2-70EA-4235-8569-1FE3184DD629}"/>
    <cellStyle name="Normal 61 4 2 5" xfId="36331" xr:uid="{4AE7866C-92E6-4E84-9BAD-B0A18668FE04}"/>
    <cellStyle name="Normal 61 4 3" xfId="12174" xr:uid="{E523326B-812A-470A-8758-51EA127FEAC1}"/>
    <cellStyle name="Normal 61 4 4" xfId="17410" xr:uid="{98E12C71-FDA2-4B2E-919C-BA9069AF92A8}"/>
    <cellStyle name="Normal 61 4 5" xfId="19640" xr:uid="{8EBE0792-5FC1-483B-8DA2-479DA78D1ECD}"/>
    <cellStyle name="Normal 61 4 6" xfId="9952" xr:uid="{FB46596A-3969-4883-BE67-6852FB5EE2BC}"/>
    <cellStyle name="Normal 61 4 6 2" xfId="21273" xr:uid="{B29121AA-6321-40AE-905C-E15C259E1342}"/>
    <cellStyle name="Normal 61 4 6 2 2" xfId="26829" xr:uid="{ACB3FE5D-CEB8-4430-B6D8-426C696B14CD}"/>
    <cellStyle name="Normal 61 4 6 2 3" xfId="32323" xr:uid="{63DE7827-486F-4CD2-9007-C8041F3D6E0E}"/>
    <cellStyle name="Normal 61 4 6 2 4" xfId="37807" xr:uid="{25921DD0-8B6B-4B0F-8199-BC2C6D2C3476}"/>
    <cellStyle name="Normal 61 4 6 3" xfId="24100" xr:uid="{15D8A7DD-489B-43C9-A322-5B5CEA524662}"/>
    <cellStyle name="Normal 61 4 6 4" xfId="29594" xr:uid="{CCB16917-427B-4212-A230-7739BD948917}"/>
    <cellStyle name="Normal 61 4 6 5" xfId="35078" xr:uid="{2BCB21BF-99C7-42E9-9E37-890F8008A1BE}"/>
    <cellStyle name="Normal 61 5" xfId="15236" xr:uid="{9AF5625E-79BD-407A-9C4C-E02A1D058E6F}"/>
    <cellStyle name="Normal 61 5 2" xfId="22523" xr:uid="{69C2AE92-BDF4-4D01-8B53-44E18CAA27AE}"/>
    <cellStyle name="Normal 61 5 2 2" xfId="28079" xr:uid="{38F2A2EA-B01F-4BC1-A39A-6435B9525199}"/>
    <cellStyle name="Normal 61 5 2 3" xfId="33573" xr:uid="{475E6FE6-74D8-4AE8-B993-5688A63CD30E}"/>
    <cellStyle name="Normal 61 5 2 4" xfId="39057" xr:uid="{C44C6E2A-219C-4195-8B4A-821E13F12DC4}"/>
    <cellStyle name="Normal 61 5 3" xfId="25350" xr:uid="{4F2D2E05-6F08-4F59-BD76-69AB088E0057}"/>
    <cellStyle name="Normal 61 5 4" xfId="30844" xr:uid="{8ED01F6E-D87E-4112-AACB-B0FBFC910E5F}"/>
    <cellStyle name="Normal 61 5 5" xfId="36328" xr:uid="{ECA82E35-42B4-46F1-B514-26D9FE92198F}"/>
    <cellStyle name="Normal 61 6" xfId="12171" xr:uid="{2F49D72B-5D4A-4240-95F8-19FC3154CC17}"/>
    <cellStyle name="Normal 61 7" xfId="17407" xr:uid="{570D0A66-DC34-430D-804E-7CFE9DAA9A97}"/>
    <cellStyle name="Normal 61 8" xfId="19637" xr:uid="{428F9D30-F3A2-424B-8231-52ABB5A2FD68}"/>
    <cellStyle name="Normal 61 9" xfId="9949" xr:uid="{CDD7D91C-B2D5-4700-8F29-5157EEEDBFE3}"/>
    <cellStyle name="Normal 61 9 2" xfId="21270" xr:uid="{829B0D19-466A-474A-85C0-8D6694FCD9D8}"/>
    <cellStyle name="Normal 61 9 2 2" xfId="26826" xr:uid="{552563C5-EE44-4861-A838-61E0E81C6909}"/>
    <cellStyle name="Normal 61 9 2 3" xfId="32320" xr:uid="{D287049E-7B7A-4E85-AB30-0BFA5D36A14E}"/>
    <cellStyle name="Normal 61 9 2 4" xfId="37804" xr:uid="{88A44EBD-FD68-4304-BF7F-7BDB9FB8A924}"/>
    <cellStyle name="Normal 61 9 3" xfId="24097" xr:uid="{B0150B95-5A7C-4BEF-8A48-DF761B70612E}"/>
    <cellStyle name="Normal 61 9 4" xfId="29591" xr:uid="{FA0CD3AB-BF84-4452-8BE7-4E7B3DB5FF66}"/>
    <cellStyle name="Normal 61 9 5" xfId="35075" xr:uid="{8D5B9C35-4CD0-49C0-990E-BC8A6812A439}"/>
    <cellStyle name="Normal 610" xfId="40071" xr:uid="{C57AF094-619A-49CC-8172-60A92612B952}"/>
    <cellStyle name="Normal 611" xfId="40072" xr:uid="{6E0AB89D-8DA8-4B7B-975B-B400AF6847DF}"/>
    <cellStyle name="Normal 612" xfId="40073" xr:uid="{D08440A9-6EEA-4946-9ECE-D7C582BA21DE}"/>
    <cellStyle name="Normal 613" xfId="40074" xr:uid="{75072F04-A493-4FD4-9550-9A47320BFEFD}"/>
    <cellStyle name="Normal 614" xfId="40075" xr:uid="{A5B87160-174D-426C-B677-91D2D11F7931}"/>
    <cellStyle name="Normal 615" xfId="40076" xr:uid="{B9A06E6B-6366-4AD8-B889-70D9B2194663}"/>
    <cellStyle name="Normal 616" xfId="40077" xr:uid="{F5C199C4-2FA3-48F7-8474-249305F85671}"/>
    <cellStyle name="Normal 617" xfId="40078" xr:uid="{8FDA8DDD-FD0B-4EF3-9DAB-98120EAE1647}"/>
    <cellStyle name="Normal 618" xfId="40079" xr:uid="{C603BDBE-9C65-472B-A305-9B49323F8566}"/>
    <cellStyle name="Normal 619" xfId="40080" xr:uid="{3912354C-7343-4C4E-AD27-1C751E57C151}"/>
    <cellStyle name="Normal 62" xfId="7227" xr:uid="{3E397F26-5C1C-472C-8DD2-F60ECA3F7142}"/>
    <cellStyle name="Normal 62 2" xfId="7543" xr:uid="{FFFAC39C-54C1-4D36-84AD-E82DE9CF46BE}"/>
    <cellStyle name="Normal 62 2 2" xfId="20237" xr:uid="{8A67E746-99D2-4345-9C18-B9AF4E0F5735}"/>
    <cellStyle name="Normal 62 2 2 2" xfId="22971" xr:uid="{153D90D2-D1FE-484A-9630-275A73988711}"/>
    <cellStyle name="Normal 62 2 2 2 2" xfId="28527" xr:uid="{AAE2FADF-FD27-44FB-A0A2-C88F3BFA2676}"/>
    <cellStyle name="Normal 62 2 2 2 3" xfId="34021" xr:uid="{B87E5BBC-E0CA-4F99-A620-AD41A7AD2DD7}"/>
    <cellStyle name="Normal 62 2 2 2 4" xfId="39505" xr:uid="{4DE1C002-F031-42F4-818D-4CD61B0EE7C1}"/>
    <cellStyle name="Normal 62 2 2 3" xfId="25798" xr:uid="{21536EF6-889B-4E36-BBDB-86A80F2E6F3D}"/>
    <cellStyle name="Normal 62 2 2 4" xfId="31292" xr:uid="{205DAF1D-504F-4490-B1E4-ADD404D9D8A2}"/>
    <cellStyle name="Normal 62 2 2 5" xfId="36776" xr:uid="{21580EA8-BAE5-40BD-9A59-DC96D5FC0EF5}"/>
    <cellStyle name="Normal 62 2 3" xfId="20427" xr:uid="{312AE66B-6F47-4153-8E79-D63D4DD1F450}"/>
    <cellStyle name="Normal 62 2 3 2" xfId="25983" xr:uid="{FB2DF291-81E1-4A92-8F24-CFF99E6790D9}"/>
    <cellStyle name="Normal 62 2 3 3" xfId="31477" xr:uid="{F84BCC9E-58B2-43DA-8200-187FD2C2C5BB}"/>
    <cellStyle name="Normal 62 2 3 4" xfId="36961" xr:uid="{C8268FA9-A42E-4F74-94AA-0E920657C674}"/>
    <cellStyle name="Normal 62 2 4" xfId="23254" xr:uid="{1608DACA-100E-4837-AF94-229B8E98B56F}"/>
    <cellStyle name="Normal 62 2 5" xfId="28746" xr:uid="{E67A5742-7BCF-4990-9EC6-E827776068EC}"/>
    <cellStyle name="Normal 62 2 6" xfId="34230" xr:uid="{17B2D805-D48B-48ED-B22F-D28323352269}"/>
    <cellStyle name="Normal 62 3" xfId="9953" xr:uid="{00BCEF2A-09D4-410F-8DAB-C541E8600181}"/>
    <cellStyle name="Normal 62 3 2" xfId="21274" xr:uid="{51CD6D54-9907-47BC-AEB6-B650DB0DCBCB}"/>
    <cellStyle name="Normal 62 3 2 2" xfId="26830" xr:uid="{16D30843-8D2F-4243-A5DC-02C1B7671B87}"/>
    <cellStyle name="Normal 62 3 2 3" xfId="32324" xr:uid="{E4E3A98A-0A5F-44D6-9753-0DFB0D5BC578}"/>
    <cellStyle name="Normal 62 3 2 4" xfId="37808" xr:uid="{26E38AA3-1778-4AB9-8CFE-788B71FCEBB0}"/>
    <cellStyle name="Normal 62 3 3" xfId="24101" xr:uid="{1318EAAE-5E83-475E-8DA2-394B18DFCA9F}"/>
    <cellStyle name="Normal 62 3 4" xfId="29595" xr:uid="{77DFD5FF-0F56-4835-87E4-29513EFF8994}"/>
    <cellStyle name="Normal 62 3 5" xfId="35079" xr:uid="{241CEDD5-3C2D-44CB-A0F5-88CC8430AE51}"/>
    <cellStyle name="Normal 62 4" xfId="20324" xr:uid="{19119DB5-A462-4E77-8A5D-77A81DB943B0}"/>
    <cellStyle name="Normal 62 4 2" xfId="25880" xr:uid="{BFFD235A-766F-4913-8FDF-097E66FF9DCC}"/>
    <cellStyle name="Normal 62 4 3" xfId="31374" xr:uid="{DB6973D3-2C13-4670-BEF5-14A4A14F53E4}"/>
    <cellStyle name="Normal 62 4 4" xfId="36858" xr:uid="{664F3DA7-7A5A-42CD-9797-8146A87D762E}"/>
    <cellStyle name="Normal 62 5" xfId="23097" xr:uid="{733EF67A-42DB-43A4-9B58-3995D5E6EB7A}"/>
    <cellStyle name="Normal 62 6" xfId="23151" xr:uid="{02559E33-2806-4A3B-8124-4EDDC5B058BC}"/>
    <cellStyle name="Normal 62 7" xfId="28643" xr:uid="{26BEA45B-F6F5-4352-A724-4CE5DAC5B5F4}"/>
    <cellStyle name="Normal 62 8" xfId="34127" xr:uid="{03B3D65F-343A-4952-B64B-0DB06C7A00F9}"/>
    <cellStyle name="Normal 620" xfId="40081" xr:uid="{2E4E5E0E-752A-4B3F-90F0-D5EB55AE0687}"/>
    <cellStyle name="Normal 621" xfId="40082" xr:uid="{F7AF4663-82BA-459E-9B81-4C9AB8F17D09}"/>
    <cellStyle name="Normal 622" xfId="40083" xr:uid="{D7B94E81-DFCE-499E-9236-7C849F6A2D56}"/>
    <cellStyle name="Normal 623" xfId="40084" xr:uid="{A82FE01A-1CFE-4572-93AA-DF640D153BBF}"/>
    <cellStyle name="Normal 624" xfId="40085" xr:uid="{ACEF5A51-AD8D-4082-B0E5-5DD113634122}"/>
    <cellStyle name="Normal 625" xfId="40086" xr:uid="{E0C33790-4EF1-4AE1-B5FD-872845FED4AB}"/>
    <cellStyle name="Normal 626" xfId="40087" xr:uid="{B5A753D6-21EB-409D-A500-9B206E0E2D3C}"/>
    <cellStyle name="Normal 627" xfId="40088" xr:uid="{08291D12-E090-4132-B865-15519343B202}"/>
    <cellStyle name="Normal 628" xfId="40089" xr:uid="{E9CDC386-DC4F-4E78-A324-26AA7694B334}"/>
    <cellStyle name="Normal 629" xfId="40090" xr:uid="{F1970C3A-6926-49B3-A4E4-86A1F733C26C}"/>
    <cellStyle name="Normal 63" xfId="6830" xr:uid="{4A5FB97E-05FE-4B0C-8275-1AC48F3FAECE}"/>
    <cellStyle name="Normal 63 2" xfId="15240" xr:uid="{6B364E94-E713-477A-9CFB-D732EF2F4E93}"/>
    <cellStyle name="Normal 63 2 2" xfId="22527" xr:uid="{B9D05A21-2ADC-4024-83B7-B1C567F7D264}"/>
    <cellStyle name="Normal 63 2 2 2" xfId="28083" xr:uid="{D9EB6EF4-914F-4FE1-8B1D-7A1333377335}"/>
    <cellStyle name="Normal 63 2 2 3" xfId="33577" xr:uid="{74FCE158-8B60-4638-9BA7-B9EECFDC5950}"/>
    <cellStyle name="Normal 63 2 2 4" xfId="39061" xr:uid="{EC2E6749-7BD4-466B-AA65-A0599AB01EF8}"/>
    <cellStyle name="Normal 63 2 3" xfId="25354" xr:uid="{9DE3E927-1751-4A41-9528-FD1C3764B213}"/>
    <cellStyle name="Normal 63 2 4" xfId="30848" xr:uid="{A258282A-C6CA-41C1-A867-4C888ED4D491}"/>
    <cellStyle name="Normal 63 2 5" xfId="36332" xr:uid="{280B3F6E-6C83-4D81-AA1B-5F7C334B212A}"/>
    <cellStyle name="Normal 63 3" xfId="12175" xr:uid="{3E035DB9-26F6-41FD-809C-A82FF095A04F}"/>
    <cellStyle name="Normal 63 4" xfId="17411" xr:uid="{7290FD6C-D521-4958-92B1-CD3EA1B2E8D6}"/>
    <cellStyle name="Normal 63 5" xfId="19641" xr:uid="{08361B81-17DF-4FC7-B41A-C39E4EBB018B}"/>
    <cellStyle name="Normal 63 6" xfId="9954" xr:uid="{9A9B87C3-3202-4A42-896B-230329B2342B}"/>
    <cellStyle name="Normal 63 6 2" xfId="21275" xr:uid="{8E68355F-95E5-4E39-B71A-DF25DC0D14AC}"/>
    <cellStyle name="Normal 63 6 2 2" xfId="26831" xr:uid="{C80E84FC-2EC5-4E36-97FB-FEE2E31E1AE7}"/>
    <cellStyle name="Normal 63 6 2 3" xfId="32325" xr:uid="{F5E32514-4DA5-4ABB-82AB-3E51CBC0718C}"/>
    <cellStyle name="Normal 63 6 2 4" xfId="37809" xr:uid="{73A7F8FE-32F1-49BE-860E-485F4BA31597}"/>
    <cellStyle name="Normal 63 6 3" xfId="24102" xr:uid="{B8CB6DF7-E9F4-4978-A965-84FA92D04AD3}"/>
    <cellStyle name="Normal 63 6 4" xfId="29596" xr:uid="{EA911B09-447D-4007-93E8-2835C7DC3333}"/>
    <cellStyle name="Normal 63 6 5" xfId="35080" xr:uid="{A2A5F587-E311-4E48-917B-82C4345E0DFE}"/>
    <cellStyle name="Normal 630" xfId="40091" xr:uid="{0D383F88-484E-4DD3-8944-1B775C0D3A9B}"/>
    <cellStyle name="Normal 631" xfId="40092" xr:uid="{99441EC4-D0E3-4CB3-916B-EC188D2A00ED}"/>
    <cellStyle name="Normal 632" xfId="40093" xr:uid="{820B6749-0C33-484A-A552-E0937CBEF088}"/>
    <cellStyle name="Normal 633" xfId="40094" xr:uid="{02B1CBA6-9684-4D4C-87DD-D2677BE08F62}"/>
    <cellStyle name="Normal 634" xfId="40095" xr:uid="{5D34EAB8-5521-4F48-A3BB-D4E17AA867DC}"/>
    <cellStyle name="Normal 635" xfId="40096" xr:uid="{1C95DBA0-A490-4696-99E8-DAA126144C43}"/>
    <cellStyle name="Normal 636" xfId="617" xr:uid="{8E6AABFA-10CB-4FB3-9F1C-4309D0B64DAC}"/>
    <cellStyle name="Normal 636 2" xfId="40447" xr:uid="{421F3B35-3286-44F5-834B-6F64FDAF5649}"/>
    <cellStyle name="Normal 637" xfId="40097" xr:uid="{77D5EE32-C23E-4C5A-9CF0-BF596F5D2FF4}"/>
    <cellStyle name="Normal 638" xfId="40098" xr:uid="{873840B6-981F-4168-BFE4-F6B3E8D6F955}"/>
    <cellStyle name="Normal 638 2" xfId="40530" xr:uid="{AFDEE809-B69C-4082-A8CB-390087A85D9F}"/>
    <cellStyle name="Normal 638 3" xfId="40522" xr:uid="{74789A16-C317-466A-8D2F-C7C23C1C7445}"/>
    <cellStyle name="Normal 639" xfId="40099" xr:uid="{C17FA8FC-012C-4AF6-838B-544B9972B22E}"/>
    <cellStyle name="Normal 64" xfId="6831" xr:uid="{3DBFE80D-3D80-4096-A915-B7DEBB75D243}"/>
    <cellStyle name="Normal 64 2" xfId="15241" xr:uid="{3E365BE2-0693-4DE0-BC90-C18A7BBC8CB6}"/>
    <cellStyle name="Normal 64 2 2" xfId="22528" xr:uid="{EE6E2299-CF93-44C7-BCD9-94D9A04444F8}"/>
    <cellStyle name="Normal 64 2 2 2" xfId="28084" xr:uid="{42528A64-D4C7-44CD-93CD-703C57BC4930}"/>
    <cellStyle name="Normal 64 2 2 3" xfId="33578" xr:uid="{67CCA0C4-19C5-45A4-9138-F066D54E75BA}"/>
    <cellStyle name="Normal 64 2 2 4" xfId="39062" xr:uid="{A0EBACDA-94F1-4481-9495-35283800886D}"/>
    <cellStyle name="Normal 64 2 3" xfId="25355" xr:uid="{A2820211-A48B-439E-8C50-8F64F839C985}"/>
    <cellStyle name="Normal 64 2 4" xfId="30849" xr:uid="{86DE0D64-007B-4D6A-99DF-10C4A16DAE76}"/>
    <cellStyle name="Normal 64 2 5" xfId="36333" xr:uid="{7C31FD2C-9E70-4417-B532-0C4F1AF9B8B5}"/>
    <cellStyle name="Normal 64 3" xfId="12176" xr:uid="{15447D90-4597-453E-9DA1-761BC0FAEBBF}"/>
    <cellStyle name="Normal 64 4" xfId="17412" xr:uid="{F26F1E3C-C3FB-4719-BF9A-4DC5F3297E00}"/>
    <cellStyle name="Normal 64 5" xfId="19642" xr:uid="{9EF5FC90-B132-471A-BB5A-B7CC59D9AEB6}"/>
    <cellStyle name="Normal 64 6" xfId="9955" xr:uid="{636936D9-C2D7-423E-8042-28A7B34A1789}"/>
    <cellStyle name="Normal 64 6 2" xfId="21276" xr:uid="{6778B5AA-53FD-464D-9916-31987EA58433}"/>
    <cellStyle name="Normal 64 6 2 2" xfId="26832" xr:uid="{247D89F3-4E1F-4A74-84F7-CD1F834AB2C9}"/>
    <cellStyle name="Normal 64 6 2 3" xfId="32326" xr:uid="{CA494050-6460-498F-BEEF-9B0EEFD297DB}"/>
    <cellStyle name="Normal 64 6 2 4" xfId="37810" xr:uid="{E8DCB5CD-B941-487B-BADA-4B4378BDEDA9}"/>
    <cellStyle name="Normal 64 6 3" xfId="24103" xr:uid="{2D6472A6-981B-470C-A375-4163EB9B1A43}"/>
    <cellStyle name="Normal 64 6 4" xfId="29597" xr:uid="{95FD8D1C-9783-4CD2-A0BD-932EFFB2681D}"/>
    <cellStyle name="Normal 64 6 5" xfId="35081" xr:uid="{58A95C37-1AAF-4BDA-A12F-B425492941C4}"/>
    <cellStyle name="Normal 640" xfId="618" xr:uid="{5D441C0C-E9AF-4F58-AC33-40BB2DED13FC}"/>
    <cellStyle name="Normal 640 2" xfId="40448" xr:uid="{B808AB3F-9F07-469E-8A65-B6E31E777BF0}"/>
    <cellStyle name="Normal 641" xfId="40100" xr:uid="{DE1930F8-90B7-42AB-A37B-B2B850FE47AB}"/>
    <cellStyle name="Normal 642" xfId="40101" xr:uid="{7D941671-9BDA-4F0A-AE58-CA9E79E770B6}"/>
    <cellStyle name="Normal 643" xfId="621" xr:uid="{2A633144-EEB2-4C49-976B-B6054D248ABC}"/>
    <cellStyle name="Normal 643 2" xfId="40451" xr:uid="{95CF181E-832B-4F13-85D2-503FD7A2B292}"/>
    <cellStyle name="Normal 644" xfId="40102" xr:uid="{1740F7BB-AEBF-45E9-90FE-877889DDD374}"/>
    <cellStyle name="Normal 645" xfId="40103" xr:uid="{20E196C6-8C45-4596-AC3B-D46C051BBBE0}"/>
    <cellStyle name="Normal 646" xfId="623" xr:uid="{5CDA165B-F358-4E5F-89D9-4DCF87DFC52C}"/>
    <cellStyle name="Normal 646 2" xfId="40452" xr:uid="{F3A4AD07-85F7-4C38-B3A3-B76583AC5A55}"/>
    <cellStyle name="Normal 647" xfId="624" xr:uid="{DFF05527-DE09-46F2-8D75-3977739B8008}"/>
    <cellStyle name="Normal 647 2" xfId="40453" xr:uid="{89F87DDC-2432-4AD0-9136-CAFBCDBEE0FD}"/>
    <cellStyle name="Normal 648" xfId="40104" xr:uid="{CEABAD73-1D07-40A6-A587-975975BD0A5C}"/>
    <cellStyle name="Normal 649" xfId="625" xr:uid="{30425CF1-5C88-4EC7-B3E3-66E8117BB12C}"/>
    <cellStyle name="Normal 649 2" xfId="40454" xr:uid="{2861EA0E-4345-4237-9CED-183E2CA9F78D}"/>
    <cellStyle name="Normal 65" xfId="6832" xr:uid="{3CB1852C-5ADD-43E2-B955-83C052C9E8B2}"/>
    <cellStyle name="Normal 65 2" xfId="15242" xr:uid="{C5A637B6-4C47-44BA-AE19-027A244D93F2}"/>
    <cellStyle name="Normal 65 2 2" xfId="22529" xr:uid="{B9FD54CF-349F-4BE8-A08D-98863E54AE68}"/>
    <cellStyle name="Normal 65 2 2 2" xfId="28085" xr:uid="{5A810DB7-86ED-4BCD-A821-C41A3615FE90}"/>
    <cellStyle name="Normal 65 2 2 3" xfId="33579" xr:uid="{A920D991-CBFB-45AA-83C9-C9C22E72D840}"/>
    <cellStyle name="Normal 65 2 2 4" xfId="39063" xr:uid="{10999C60-9B03-4066-BC64-68F0B829911C}"/>
    <cellStyle name="Normal 65 2 3" xfId="25356" xr:uid="{207AD94D-48E2-4019-9312-D35BEB9E4F5B}"/>
    <cellStyle name="Normal 65 2 4" xfId="30850" xr:uid="{1B1F90D4-374D-4A65-AD11-74E7F2C71F7B}"/>
    <cellStyle name="Normal 65 2 5" xfId="36334" xr:uid="{738A2415-1099-4098-9B13-32D499866CF8}"/>
    <cellStyle name="Normal 65 3" xfId="12177" xr:uid="{7EF76718-2081-474B-8516-18F06877D5F6}"/>
    <cellStyle name="Normal 65 4" xfId="17413" xr:uid="{F4AD8D7C-84CE-4374-AF7C-C25AB8CFFF40}"/>
    <cellStyle name="Normal 65 5" xfId="19643" xr:uid="{538546B0-D616-4477-ABB1-84A31ECFCAAE}"/>
    <cellStyle name="Normal 65 6" xfId="9956" xr:uid="{7E2B5C3B-2AF3-4D5E-B16E-D83089D6CBF8}"/>
    <cellStyle name="Normal 65 6 2" xfId="21277" xr:uid="{C13D87B4-CF10-4F3B-9318-D30E97EA4637}"/>
    <cellStyle name="Normal 65 6 2 2" xfId="26833" xr:uid="{FBE53784-2D6E-4FFB-8FEC-740BFD6A3D0F}"/>
    <cellStyle name="Normal 65 6 2 3" xfId="32327" xr:uid="{E4DF4267-BE1F-4944-A3C0-A23218CDA304}"/>
    <cellStyle name="Normal 65 6 2 4" xfId="37811" xr:uid="{90161685-7167-4091-8D84-6A18916DFD5C}"/>
    <cellStyle name="Normal 65 6 3" xfId="24104" xr:uid="{E3A7175D-CFAD-434C-9541-7632F78EA20D}"/>
    <cellStyle name="Normal 65 6 4" xfId="29598" xr:uid="{A9A5326E-70B6-4D63-A4FF-AFE5C59833CA}"/>
    <cellStyle name="Normal 65 6 5" xfId="35082" xr:uid="{9C09F571-02D7-4755-AC5C-C97E1EB4E298}"/>
    <cellStyle name="Normal 650" xfId="626" xr:uid="{1CE9352B-E72A-4D21-903C-4BFC6B84CC91}"/>
    <cellStyle name="Normal 650 2" xfId="40455" xr:uid="{08EFF8A1-EDB3-4FA7-8B5E-A39762CF9714}"/>
    <cellStyle name="Normal 651" xfId="627" xr:uid="{05FDAB88-1A23-40EF-A4A1-982EC93FB9EA}"/>
    <cellStyle name="Normal 651 2" xfId="40456" xr:uid="{9D99B0A9-F30E-49D9-B33F-D6484936E412}"/>
    <cellStyle name="Normal 652" xfId="628" xr:uid="{414FD5C3-AE8B-46B6-9732-D7A1EE817859}"/>
    <cellStyle name="Normal 652 2" xfId="40457" xr:uid="{BA6F4A05-E80C-4144-9B08-E92170E87C0B}"/>
    <cellStyle name="Normal 653" xfId="629" xr:uid="{8201261B-ECAF-4C74-9250-0E9EED07F7C8}"/>
    <cellStyle name="Normal 653 2" xfId="40458" xr:uid="{C4FD52E0-1388-4BD8-8F9C-4717EBB0BFF1}"/>
    <cellStyle name="Normal 654" xfId="630" xr:uid="{0FF2C728-43E6-4253-BE9A-61303A7BEBE2}"/>
    <cellStyle name="Normal 654 2" xfId="40459" xr:uid="{F732E0B0-23E6-4EAC-AF66-431E8D8C9026}"/>
    <cellStyle name="Normal 655" xfId="631" xr:uid="{0C696EA3-E990-46A1-9EB4-A84894158BB6}"/>
    <cellStyle name="Normal 655 2" xfId="40460" xr:uid="{9A8D918E-9160-4A97-BAEE-0D1C25B53D1E}"/>
    <cellStyle name="Normal 655 2 2" xfId="40526" xr:uid="{92133A5F-7641-440D-9C67-0675A2631E89}"/>
    <cellStyle name="Normal 656" xfId="632" xr:uid="{92461BD1-7E49-4691-87E1-7C625A214050}"/>
    <cellStyle name="Normal 656 2" xfId="40461" xr:uid="{482E5626-5F5D-49B0-8C8F-24B8ABE0A9E9}"/>
    <cellStyle name="Normal 657" xfId="633" xr:uid="{3707501E-1952-4501-92F0-B935E8E541C3}"/>
    <cellStyle name="Normal 657 2" xfId="40462" xr:uid="{C7D75B97-D3F3-4DA6-8EF9-BE1A1EFC9ED5}"/>
    <cellStyle name="Normal 658" xfId="635" xr:uid="{D306187D-7088-462B-A817-9BF0D26A5E9A}"/>
    <cellStyle name="Normal 658 2" xfId="40464" xr:uid="{C9577C5A-6596-41A9-87DC-9238B860A381}"/>
    <cellStyle name="Normal 658 2 2" xfId="40517" xr:uid="{2B0C4EF8-DD21-4504-9E40-5375895B4076}"/>
    <cellStyle name="Normal 658 3" xfId="40515" xr:uid="{C1343B8E-3C1B-41D5-A8C9-5D99EB1243EA}"/>
    <cellStyle name="Normal 659" xfId="636" xr:uid="{ACB540A6-6E85-4576-A6CC-43CA8F19768E}"/>
    <cellStyle name="Normal 659 2" xfId="40465" xr:uid="{F90AF584-015C-45E3-BDD8-583BA5B6BC12}"/>
    <cellStyle name="Normal 66" xfId="7228" xr:uid="{CE864543-E0C6-48C7-9B92-E5115F6403E0}"/>
    <cellStyle name="Normal 66 2" xfId="7544" xr:uid="{37C1CD97-C0CC-4A13-999E-B696C9DCF885}"/>
    <cellStyle name="Normal 66 2 2" xfId="20238" xr:uid="{68BCF05D-213C-427B-9832-F4EB8D6F118D}"/>
    <cellStyle name="Normal 66 2 2 2" xfId="22972" xr:uid="{C9991633-7E93-40EB-964A-CD07F1161D1E}"/>
    <cellStyle name="Normal 66 2 2 2 2" xfId="28528" xr:uid="{F46CDEAA-563B-4CF1-A3B4-5AD63233FE6C}"/>
    <cellStyle name="Normal 66 2 2 2 3" xfId="34022" xr:uid="{F3FECE2B-AA19-414B-97F2-8F4873C23ED1}"/>
    <cellStyle name="Normal 66 2 2 2 4" xfId="39506" xr:uid="{E440F5EC-686B-4A0F-A4CA-B3CCF6F0A8A0}"/>
    <cellStyle name="Normal 66 2 2 3" xfId="25799" xr:uid="{0EC4D735-9FD3-4ABB-96CD-45292B9AA86E}"/>
    <cellStyle name="Normal 66 2 2 4" xfId="31293" xr:uid="{C5DF6470-7990-403A-A41B-8949E7688562}"/>
    <cellStyle name="Normal 66 2 2 5" xfId="36777" xr:uid="{88DEC3F5-E241-45DD-95E5-1A1CEFE6A6CF}"/>
    <cellStyle name="Normal 66 2 3" xfId="20428" xr:uid="{437E8C7B-D220-4A07-A34B-063D8DEC768B}"/>
    <cellStyle name="Normal 66 2 3 2" xfId="25984" xr:uid="{2B402EAE-FB6D-4E9C-B5A8-22F470821F6E}"/>
    <cellStyle name="Normal 66 2 3 3" xfId="31478" xr:uid="{54495EE6-8533-4179-B42A-C22316BCC8AE}"/>
    <cellStyle name="Normal 66 2 3 4" xfId="36962" xr:uid="{96FD6299-50D1-438F-8D2C-E4983A647ECA}"/>
    <cellStyle name="Normal 66 2 4" xfId="23255" xr:uid="{DF96B254-C1D6-4817-B5A0-B1DF226DB492}"/>
    <cellStyle name="Normal 66 2 5" xfId="28747" xr:uid="{898090F9-6446-41AD-9962-6CD89712A331}"/>
    <cellStyle name="Normal 66 2 6" xfId="34231" xr:uid="{D9E18276-F9A6-401D-9D85-3AA0D32893C2}"/>
    <cellStyle name="Normal 66 3" xfId="9957" xr:uid="{6C7082D1-9515-4C9A-B75B-7A32B0FBAC3E}"/>
    <cellStyle name="Normal 66 3 2" xfId="21278" xr:uid="{C8EC62F9-1DD5-4868-8ED0-7E02D0AB1FD4}"/>
    <cellStyle name="Normal 66 3 2 2" xfId="26834" xr:uid="{F8CA73D7-CAA2-43E0-91CD-D75BFEB321A5}"/>
    <cellStyle name="Normal 66 3 2 3" xfId="32328" xr:uid="{C76CD5A4-BE05-4C09-A1ED-BCCAF5BC9D2E}"/>
    <cellStyle name="Normal 66 3 2 4" xfId="37812" xr:uid="{9E305F67-9025-43BF-BFB8-569B8AF4253F}"/>
    <cellStyle name="Normal 66 3 3" xfId="24105" xr:uid="{5B2393CC-060B-4B30-8E2A-DDA0ACBFA9DE}"/>
    <cellStyle name="Normal 66 3 4" xfId="29599" xr:uid="{476F621D-4D4F-430B-BAAD-AD72A67A1A9B}"/>
    <cellStyle name="Normal 66 3 5" xfId="35083" xr:uid="{4CD2BD87-00BB-4181-8711-036AFE45716B}"/>
    <cellStyle name="Normal 66 4" xfId="20325" xr:uid="{68F5125C-CE1A-4B02-BEEC-D03CE605ACB1}"/>
    <cellStyle name="Normal 66 4 2" xfId="25881" xr:uid="{DA103E2F-4B13-4E75-8E70-8383F9BD3787}"/>
    <cellStyle name="Normal 66 4 3" xfId="31375" xr:uid="{0538E716-5101-4BA4-9E6B-DCA4945B9304}"/>
    <cellStyle name="Normal 66 4 4" xfId="36859" xr:uid="{E4ED2912-8B35-40BC-BCB2-4436D57CAE46}"/>
    <cellStyle name="Normal 66 5" xfId="23098" xr:uid="{F227C4FF-98E2-46A2-8450-075E65E2D4CB}"/>
    <cellStyle name="Normal 66 6" xfId="23152" xr:uid="{74DB965B-8771-4C47-8379-D8EB2853465D}"/>
    <cellStyle name="Normal 66 7" xfId="28644" xr:uid="{6CF09692-0C1A-4B01-A9BA-75D8356D66E0}"/>
    <cellStyle name="Normal 66 8" xfId="34128" xr:uid="{13616328-4642-422E-8CBF-4BD23180F4E0}"/>
    <cellStyle name="Normal 660" xfId="638" xr:uid="{3EE04F7B-F980-4B59-B72B-BE0EE5E08348}"/>
    <cellStyle name="Normal 660 2" xfId="40467" xr:uid="{0C213F11-DCDA-44DA-98FB-8E34C0729C1F}"/>
    <cellStyle name="Normal 661" xfId="40105" xr:uid="{7D597871-50BF-4F43-AEE6-5AC90358E996}"/>
    <cellStyle name="Normal 662" xfId="639" xr:uid="{D044D35E-6820-4543-95E2-89E6DAADD572}"/>
    <cellStyle name="Normal 662 2" xfId="40468" xr:uid="{99367C05-1B96-4A94-8F5E-9DA22B40D172}"/>
    <cellStyle name="Normal 663" xfId="640" xr:uid="{EE2BDFF8-BBA7-45BF-9782-B8178800349E}"/>
    <cellStyle name="Normal 663 2" xfId="40469" xr:uid="{C0E21F37-7323-470C-97AD-FD8E6EC8820C}"/>
    <cellStyle name="Normal 664" xfId="641" xr:uid="{735FCD3C-5A56-4988-8497-3DD3810875C9}"/>
    <cellStyle name="Normal 664 2" xfId="40470" xr:uid="{9088B25E-D9C6-42A2-8599-77B2CD9E225C}"/>
    <cellStyle name="Normal 665" xfId="642" xr:uid="{C8925F9D-81DC-4603-924C-39D1053199A7}"/>
    <cellStyle name="Normal 665 2" xfId="40471" xr:uid="{A6B08E07-185D-4720-8302-B3A017F21D4F}"/>
    <cellStyle name="Normal 666" xfId="40106" xr:uid="{C8EA191F-7BAC-44BE-BEE4-42623D604915}"/>
    <cellStyle name="Normal 667" xfId="643" xr:uid="{AB4E7CD1-6B11-4734-8D98-32D972C3441C}"/>
    <cellStyle name="Normal 667 2" xfId="40472" xr:uid="{4355B43A-73D1-41BA-AF4B-DCDC0D789AFE}"/>
    <cellStyle name="Normal 667 2 2" xfId="40518" xr:uid="{F3FEDE03-5826-4374-9E44-F6036DE77AC1}"/>
    <cellStyle name="Normal 667 3" xfId="40516" xr:uid="{F82A9AF2-B402-4123-943D-BBC70014F1C2}"/>
    <cellStyle name="Normal 668" xfId="40107" xr:uid="{B3582839-591E-41DF-ADE0-889DCDCDA933}"/>
    <cellStyle name="Normal 669" xfId="40108" xr:uid="{F226F362-920C-4B9E-8FD4-0EA983F48C2C}"/>
    <cellStyle name="Normal 67" xfId="6833" xr:uid="{61C2FEDD-E1C1-4276-8F16-E5F9FA475FEE}"/>
    <cellStyle name="Normal 67 2" xfId="15243" xr:uid="{A49D9368-3861-42E8-B732-BED36B440757}"/>
    <cellStyle name="Normal 67 2 2" xfId="22530" xr:uid="{6BB55031-D516-4DA7-B0BE-ADC420B702FB}"/>
    <cellStyle name="Normal 67 2 2 2" xfId="28086" xr:uid="{6C067033-0EEF-43C5-BEFE-ABF753FE028E}"/>
    <cellStyle name="Normal 67 2 2 3" xfId="33580" xr:uid="{7CAE7426-4C2B-430A-9234-244871BE8544}"/>
    <cellStyle name="Normal 67 2 2 4" xfId="39064" xr:uid="{61B1C82A-FB33-4C86-9E02-E507BCF440F5}"/>
    <cellStyle name="Normal 67 2 3" xfId="25357" xr:uid="{4F68AD6A-D8E0-47E4-9F2F-BBBE21D5C40B}"/>
    <cellStyle name="Normal 67 2 4" xfId="30851" xr:uid="{6152C0AD-A19B-46E9-B365-C1010C71301B}"/>
    <cellStyle name="Normal 67 2 5" xfId="36335" xr:uid="{F7BE7F1B-EA36-4C64-91C8-137BB886A742}"/>
    <cellStyle name="Normal 67 3" xfId="12178" xr:uid="{3CA3244F-0C18-4F70-BBBF-FD8ECEFF080C}"/>
    <cellStyle name="Normal 67 4" xfId="17414" xr:uid="{EC70073E-4136-45EA-B985-AE053286F34B}"/>
    <cellStyle name="Normal 67 5" xfId="19644" xr:uid="{DCE6CCF0-70F7-4B91-8D94-A5B146A4065C}"/>
    <cellStyle name="Normal 67 6" xfId="9958" xr:uid="{188E4B95-A8CF-4A38-9520-F0C67A0428CF}"/>
    <cellStyle name="Normal 67 6 2" xfId="21279" xr:uid="{0FE6054C-A42A-41F5-B3DC-702EBC4E13A9}"/>
    <cellStyle name="Normal 67 6 2 2" xfId="26835" xr:uid="{773FF412-18AC-4EEE-9A96-DB39B9487C7D}"/>
    <cellStyle name="Normal 67 6 2 3" xfId="32329" xr:uid="{CAA7DF05-BBC5-4D30-8B08-9327580D10E2}"/>
    <cellStyle name="Normal 67 6 2 4" xfId="37813" xr:uid="{8F142B12-E28D-4F5E-9D73-40CCDD87AF6E}"/>
    <cellStyle name="Normal 67 6 3" xfId="24106" xr:uid="{7D13E273-0C75-47D2-8C1C-4C133108395E}"/>
    <cellStyle name="Normal 67 6 4" xfId="29600" xr:uid="{6E6EDF52-2D20-4D4D-B8BE-724796FC44B7}"/>
    <cellStyle name="Normal 67 6 5" xfId="35084" xr:uid="{08647D08-9320-419C-88DA-411FDBB9898E}"/>
    <cellStyle name="Normal 670" xfId="40109" xr:uid="{85B9BDB6-8B0E-460F-9ABF-3380168972C5}"/>
    <cellStyle name="Normal 671" xfId="40110" xr:uid="{65F6A1A5-741F-440E-8B57-1AE70C069AE6}"/>
    <cellStyle name="Normal 672" xfId="40111" xr:uid="{05A7EAD3-5832-4486-8B1D-476BD05F9581}"/>
    <cellStyle name="Normal 673" xfId="646" xr:uid="{8343EFD8-16C8-4366-B53A-CCD2E9782009}"/>
    <cellStyle name="Normal 673 2" xfId="40475" xr:uid="{0C17293A-1DCF-447D-8A6F-EC1C9A33C363}"/>
    <cellStyle name="Normal 674" xfId="647" xr:uid="{0BD1FE2D-7122-437C-8C29-DCA53F341C9F}"/>
    <cellStyle name="Normal 674 2" xfId="40476" xr:uid="{55648E40-3267-4487-8DB1-89EE90FCD96B}"/>
    <cellStyle name="Normal 675" xfId="648" xr:uid="{ED7E0E45-A0A3-4B90-AB6F-789D5F2B0CDB}"/>
    <cellStyle name="Normal 675 2" xfId="40477" xr:uid="{F0A4CD6A-0374-4B10-B4F8-F04163FB722A}"/>
    <cellStyle name="Normal 676" xfId="649" xr:uid="{7D98C030-063B-4695-B3BC-1EF0A80E021F}"/>
    <cellStyle name="Normal 676 2" xfId="40478" xr:uid="{CAFF1E8D-4835-4A70-B268-FB347C5EDEB9}"/>
    <cellStyle name="Normal 677" xfId="653" xr:uid="{D7FCA98B-FE1E-4A11-8E4D-9A4236D68EA6}"/>
    <cellStyle name="Normal 677 2" xfId="40482" xr:uid="{3598B9AD-E6DB-436C-A31D-31BD3180066A}"/>
    <cellStyle name="Normal 678" xfId="654" xr:uid="{08B8707E-9ACF-48A9-85C4-EAEA5E5E0DEE}"/>
    <cellStyle name="Normal 678 2" xfId="40483" xr:uid="{1AE126A4-29E9-4ED8-96A7-2B4ECD9A13E9}"/>
    <cellStyle name="Normal 679" xfId="655" xr:uid="{E5F927E8-274E-4544-A924-12DC79F124B0}"/>
    <cellStyle name="Normal 679 2" xfId="40484" xr:uid="{94394F12-CE29-4832-9517-1C938AC99B18}"/>
    <cellStyle name="Normal 68" xfId="6834" xr:uid="{D1861292-C9B6-47CB-8CFF-82C099D7B6BA}"/>
    <cellStyle name="Normal 68 2" xfId="15244" xr:uid="{29C05DB2-E230-4B56-A692-CED202926E39}"/>
    <cellStyle name="Normal 68 2 2" xfId="22531" xr:uid="{8CFC2599-D3AE-495E-A1D8-40158C9B1781}"/>
    <cellStyle name="Normal 68 2 2 2" xfId="28087" xr:uid="{976F65E2-244F-4600-A91F-58817954918B}"/>
    <cellStyle name="Normal 68 2 2 3" xfId="33581" xr:uid="{C1906BE9-7191-4D0F-BF72-8E429F05562A}"/>
    <cellStyle name="Normal 68 2 2 4" xfId="39065" xr:uid="{7ABDF597-14E5-4313-8C0E-4D4F5234E831}"/>
    <cellStyle name="Normal 68 2 3" xfId="25358" xr:uid="{6C6510D7-AE36-4563-9A97-28AD09D51337}"/>
    <cellStyle name="Normal 68 2 4" xfId="30852" xr:uid="{77A191A5-ABCE-4513-AFCE-4F8934E83520}"/>
    <cellStyle name="Normal 68 2 5" xfId="36336" xr:uid="{6DA49FF4-FEE1-4863-BFDD-1DCE1D0D915C}"/>
    <cellStyle name="Normal 68 3" xfId="12179" xr:uid="{8C899D43-CD79-4911-95CA-90E91E7B5DBA}"/>
    <cellStyle name="Normal 68 4" xfId="17415" xr:uid="{E72C664F-90A0-403F-B74B-87C8BDD117EC}"/>
    <cellStyle name="Normal 68 5" xfId="19645" xr:uid="{7AF90F6A-2747-4505-9B62-7FD0E37AA964}"/>
    <cellStyle name="Normal 68 6" xfId="9959" xr:uid="{FA8AA355-0C31-4C2F-A0BF-0CA7DFB73704}"/>
    <cellStyle name="Normal 68 6 2" xfId="21280" xr:uid="{52F7D856-925D-4C48-B114-619D93E42F8C}"/>
    <cellStyle name="Normal 68 6 2 2" xfId="26836" xr:uid="{E7B06CDA-065C-4544-B30F-626B07CF7CF2}"/>
    <cellStyle name="Normal 68 6 2 3" xfId="32330" xr:uid="{095280B0-031C-4A96-9E10-BE2FEEF4221F}"/>
    <cellStyle name="Normal 68 6 2 4" xfId="37814" xr:uid="{C95727FE-9CC4-4577-BCC5-DC493D0091EA}"/>
    <cellStyle name="Normal 68 6 3" xfId="24107" xr:uid="{3816E288-3210-4351-A20D-542D10B9AB73}"/>
    <cellStyle name="Normal 68 6 4" xfId="29601" xr:uid="{8B6A392F-6296-4DE0-BEC6-414DFB10FA2B}"/>
    <cellStyle name="Normal 68 6 5" xfId="35085" xr:uid="{CDEA2AE1-0981-46C0-AE13-50A4C8300FA7}"/>
    <cellStyle name="Normal 680" xfId="40112" xr:uid="{319BDBB1-48D5-4AED-B196-16B7E550134B}"/>
    <cellStyle name="Normal 681" xfId="40113" xr:uid="{694F6ACC-D5AF-44DE-BA9F-72EF22A46F43}"/>
    <cellStyle name="Normal 682" xfId="40114" xr:uid="{2889B262-7B82-4EFA-874B-7963EDF1008F}"/>
    <cellStyle name="Normal 683" xfId="40115" xr:uid="{A9C75E24-286A-47B7-9078-CA0459814D04}"/>
    <cellStyle name="Normal 684" xfId="660" xr:uid="{D8705C2A-DB4F-4053-AF4C-9BD1B82665FA}"/>
    <cellStyle name="Normal 684 2" xfId="40489" xr:uid="{071EE003-BEBE-4D40-AD63-91923DC02E45}"/>
    <cellStyle name="Normal 685" xfId="40116" xr:uid="{6E21CD7E-C634-4A54-A3E5-4CC08E44AD23}"/>
    <cellStyle name="Normal 686" xfId="40117" xr:uid="{093AFC08-EB55-4734-BD95-C9A64BB49EAC}"/>
    <cellStyle name="Normal 687" xfId="40118" xr:uid="{090E2419-73FE-4E21-9884-F4E43297D3E9}"/>
    <cellStyle name="Normal 688" xfId="40119" xr:uid="{3D282EFC-5F4A-46A2-BA2D-50BBBAE0D87E}"/>
    <cellStyle name="Normal 689" xfId="40120" xr:uid="{8F5E910F-1D93-4E29-865D-C90963BBC659}"/>
    <cellStyle name="Normal 69" xfId="6835" xr:uid="{F50C285E-EE04-4AEC-A5FB-E718659CA6F9}"/>
    <cellStyle name="Normal 69 2" xfId="15245" xr:uid="{624DD504-C727-45A2-98EB-24E60015ECB7}"/>
    <cellStyle name="Normal 69 2 2" xfId="22532" xr:uid="{19B557E2-6FF7-4D59-A26D-567B4D398DC8}"/>
    <cellStyle name="Normal 69 2 2 2" xfId="28088" xr:uid="{196C4ACD-2ABA-4CBA-9D34-E4C1324D1B32}"/>
    <cellStyle name="Normal 69 2 2 3" xfId="33582" xr:uid="{362CB281-040E-47FE-ABEA-6BBEC322688D}"/>
    <cellStyle name="Normal 69 2 2 4" xfId="39066" xr:uid="{38E7F331-6DD0-4E08-AFC5-1AAFA02CC543}"/>
    <cellStyle name="Normal 69 2 3" xfId="25359" xr:uid="{D75A73A0-020A-4A03-8C4B-A71F397D8311}"/>
    <cellStyle name="Normal 69 2 4" xfId="30853" xr:uid="{A80A1ECC-2A07-4E5F-85C0-42EA03D08FC0}"/>
    <cellStyle name="Normal 69 2 5" xfId="36337" xr:uid="{85C8E301-D268-4BF9-8F5B-A192A4CE0284}"/>
    <cellStyle name="Normal 69 3" xfId="12180" xr:uid="{FC63FC94-6AE5-42B4-AEB3-F065AF3E8ED2}"/>
    <cellStyle name="Normal 69 4" xfId="17416" xr:uid="{FCEBD2F8-9DB8-4E44-8C1D-D50BF67596A1}"/>
    <cellStyle name="Normal 69 5" xfId="19646" xr:uid="{255887A9-FE19-4859-AF2E-04CAE771DADA}"/>
    <cellStyle name="Normal 69 6" xfId="9960" xr:uid="{EF5217AD-5A5E-4E56-9622-B9717B3AC865}"/>
    <cellStyle name="Normal 69 6 2" xfId="21281" xr:uid="{2EB93114-A7E7-4638-85DC-CD8D60313485}"/>
    <cellStyle name="Normal 69 6 2 2" xfId="26837" xr:uid="{C0F4A309-EC53-474B-AF0F-D16BE1C139BC}"/>
    <cellStyle name="Normal 69 6 2 3" xfId="32331" xr:uid="{79901790-BB01-4336-8611-2AD078A590E8}"/>
    <cellStyle name="Normal 69 6 2 4" xfId="37815" xr:uid="{9D976C4D-F336-4CA8-970A-CBE7F00FBBCB}"/>
    <cellStyle name="Normal 69 6 3" xfId="24108" xr:uid="{5918DDBE-3039-4B59-B096-1633AADA0D60}"/>
    <cellStyle name="Normal 69 6 4" xfId="29602" xr:uid="{6201883E-F4D8-4CDA-9B46-5808ED89769D}"/>
    <cellStyle name="Normal 69 6 5" xfId="35086" xr:uid="{31769C5F-2617-4747-8CEC-183487BF4C8E}"/>
    <cellStyle name="Normal 690" xfId="40121" xr:uid="{C048B4B5-4490-4ECB-9E2C-FE876BCEFD9C}"/>
    <cellStyle name="Normal 691" xfId="40122" xr:uid="{F1E616C4-0EA7-4CEA-9ABF-7A36D8D79C07}"/>
    <cellStyle name="Normal 692" xfId="40123" xr:uid="{2EC2F8CB-99D9-4D9B-8EC6-F08DFEBC624E}"/>
    <cellStyle name="Normal 693" xfId="40124" xr:uid="{B6F9F538-E0E5-45A5-BB58-29C007C29323}"/>
    <cellStyle name="Normal 694" xfId="40125" xr:uid="{5825514E-7937-44C8-AA55-4F03D5B2B8BD}"/>
    <cellStyle name="Normal 695" xfId="40126" xr:uid="{3C7E6538-E43A-4EA3-AA04-7D4744143936}"/>
    <cellStyle name="Normal 696" xfId="40127" xr:uid="{B085D586-D173-4FC4-9F64-2949072C63E7}"/>
    <cellStyle name="Normal 697" xfId="40128" xr:uid="{D83CEFEB-6E92-4202-81DE-8DA8FB95873E}"/>
    <cellStyle name="Normal 698" xfId="40129" xr:uid="{BE0B2D51-975A-4A1C-9E53-19070AB31001}"/>
    <cellStyle name="Normal 699" xfId="40130" xr:uid="{993764BB-EBDC-43B4-B799-CDBF212529EB}"/>
    <cellStyle name="Normal 7" xfId="715" xr:uid="{2C2B82AE-73B8-4BB0-BABD-FCE852727019}"/>
    <cellStyle name="Normal 7 10" xfId="6837" xr:uid="{0331CB7C-2D13-48A4-B737-1917EAF98102}"/>
    <cellStyle name="Normal 7 10 2" xfId="15247" xr:uid="{71E30B27-AC49-430D-8049-563F5E2D918C}"/>
    <cellStyle name="Normal 7 10 2 2" xfId="22534" xr:uid="{358D5ADF-32EA-42D5-869E-B2D242866E10}"/>
    <cellStyle name="Normal 7 10 2 2 2" xfId="28090" xr:uid="{C5A40E8D-A899-4290-A6F2-F83B73E89A9C}"/>
    <cellStyle name="Normal 7 10 2 2 3" xfId="33584" xr:uid="{A802FC68-C3CE-4773-B427-AE2580214EF0}"/>
    <cellStyle name="Normal 7 10 2 2 4" xfId="39068" xr:uid="{DF0DC676-589B-4236-9F91-51AA500408A7}"/>
    <cellStyle name="Normal 7 10 2 3" xfId="25361" xr:uid="{BD2C8F47-74E5-42D3-AE42-459B02A8C494}"/>
    <cellStyle name="Normal 7 10 2 4" xfId="30855" xr:uid="{7B782AD0-B39F-4611-885E-0363CE771AC3}"/>
    <cellStyle name="Normal 7 10 2 5" xfId="36339" xr:uid="{7F78FE05-2643-4D11-B1B0-AC6DCA260087}"/>
    <cellStyle name="Normal 7 10 3" xfId="12182" xr:uid="{01E720EA-5FB5-47E1-A6FA-ECDAA19E1441}"/>
    <cellStyle name="Normal 7 10 4" xfId="17418" xr:uid="{FB2001D4-0A8E-46FC-87FE-D5B5A6B3F506}"/>
    <cellStyle name="Normal 7 10 5" xfId="19647" xr:uid="{85C98009-BDC5-452A-B84E-BA1B6AF4A5CE}"/>
    <cellStyle name="Normal 7 10 6" xfId="9961" xr:uid="{0A189D14-E212-4D25-86E4-082AD19AD782}"/>
    <cellStyle name="Normal 7 10 6 2" xfId="21282" xr:uid="{6F72198E-5937-4671-B1B2-89EE65EFE71E}"/>
    <cellStyle name="Normal 7 10 6 2 2" xfId="26838" xr:uid="{54A59A13-8286-4D5D-8DBD-F84EB677226C}"/>
    <cellStyle name="Normal 7 10 6 2 3" xfId="32332" xr:uid="{9E947960-1784-49BA-AB92-CA211CD9FBD7}"/>
    <cellStyle name="Normal 7 10 6 2 4" xfId="37816" xr:uid="{D5D92A54-4CF9-4786-AC90-239148E51657}"/>
    <cellStyle name="Normal 7 10 6 3" xfId="24109" xr:uid="{A01CA14A-3AE4-4142-AC7D-1F5EC157DB44}"/>
    <cellStyle name="Normal 7 10 6 4" xfId="29603" xr:uid="{52911783-8604-4BAF-915C-EE4364ABA6D0}"/>
    <cellStyle name="Normal 7 10 6 5" xfId="35087" xr:uid="{FADC2132-759B-4260-92F2-862CA5EB2883}"/>
    <cellStyle name="Normal 7 11" xfId="6838" xr:uid="{D8FFF295-83FE-4F9B-AF3D-CC57582D0D55}"/>
    <cellStyle name="Normal 7 11 2" xfId="15248" xr:uid="{427F1870-3986-4E45-80A1-41BB1C98595B}"/>
    <cellStyle name="Normal 7 11 2 2" xfId="22535" xr:uid="{2E825BE0-ABAF-417C-8AC2-23FEB4CB07F0}"/>
    <cellStyle name="Normal 7 11 2 2 2" xfId="28091" xr:uid="{CE47547E-F198-4C54-B158-8D988E0CB2DD}"/>
    <cellStyle name="Normal 7 11 2 2 3" xfId="33585" xr:uid="{101218A0-B3AF-4D52-99AC-7B70FE926D1F}"/>
    <cellStyle name="Normal 7 11 2 2 4" xfId="39069" xr:uid="{B534AD63-4ECA-4D10-B143-ECD8D226D225}"/>
    <cellStyle name="Normal 7 11 2 3" xfId="25362" xr:uid="{8B29F9B8-689C-4F0E-A0E7-D6BD7A69ABE6}"/>
    <cellStyle name="Normal 7 11 2 4" xfId="30856" xr:uid="{FB7F24B6-26A3-425B-80FB-F077692A1AF3}"/>
    <cellStyle name="Normal 7 11 2 5" xfId="36340" xr:uid="{3ED2B30D-BCF0-465C-81C8-A587DF513DD9}"/>
    <cellStyle name="Normal 7 11 3" xfId="12183" xr:uid="{77FC0BEC-8AAF-4A33-A7EB-E79B0426010B}"/>
    <cellStyle name="Normal 7 11 4" xfId="17419" xr:uid="{84A427C7-A1E5-4128-B7B3-8AFD6126E0AE}"/>
    <cellStyle name="Normal 7 11 5" xfId="19648" xr:uid="{D7BFEE14-AEBF-41DA-B53C-74AF4CCE7CF4}"/>
    <cellStyle name="Normal 7 11 6" xfId="9962" xr:uid="{58A00EB1-C02B-45A8-ACFD-9B12DCA5C419}"/>
    <cellStyle name="Normal 7 11 6 2" xfId="21283" xr:uid="{07847CA1-615D-4559-9016-2B41DEE448DF}"/>
    <cellStyle name="Normal 7 11 6 2 2" xfId="26839" xr:uid="{40215284-6426-445F-8471-F12D61E5BF18}"/>
    <cellStyle name="Normal 7 11 6 2 3" xfId="32333" xr:uid="{AB160375-548A-48F4-959E-0DD176415A21}"/>
    <cellStyle name="Normal 7 11 6 2 4" xfId="37817" xr:uid="{61C427C0-D846-4B48-A023-D056788C9330}"/>
    <cellStyle name="Normal 7 11 6 3" xfId="24110" xr:uid="{A796B119-DB13-496D-A813-57F1ADAFAD99}"/>
    <cellStyle name="Normal 7 11 6 4" xfId="29604" xr:uid="{8C623B35-4FEE-4DCA-AD8F-5D17A35B6E50}"/>
    <cellStyle name="Normal 7 11 6 5" xfId="35088" xr:uid="{46688B72-FBDB-468E-984F-80D616C8D58D}"/>
    <cellStyle name="Normal 7 12" xfId="6839" xr:uid="{FD9DC358-E7BE-4FE8-B9FD-6489EDBA802D}"/>
    <cellStyle name="Normal 7 12 2" xfId="15249" xr:uid="{FA47A5BE-82D0-47AE-9752-25772A64F47B}"/>
    <cellStyle name="Normal 7 12 2 2" xfId="22536" xr:uid="{C148DE91-2C73-4658-9171-6E38FC0F24E6}"/>
    <cellStyle name="Normal 7 12 2 2 2" xfId="28092" xr:uid="{2F56223A-9914-4A28-B8BF-D68A64D1C3AE}"/>
    <cellStyle name="Normal 7 12 2 2 3" xfId="33586" xr:uid="{34D2B486-6927-4388-B5F3-1649805E78B3}"/>
    <cellStyle name="Normal 7 12 2 2 4" xfId="39070" xr:uid="{6F92E498-0D46-42CF-820D-F8E8C218F4D5}"/>
    <cellStyle name="Normal 7 12 2 3" xfId="25363" xr:uid="{AAC62501-1D4C-4600-A4C4-E2E1EA955EE7}"/>
    <cellStyle name="Normal 7 12 2 4" xfId="30857" xr:uid="{075C6E26-3963-4118-A7E5-CF3875DC57C4}"/>
    <cellStyle name="Normal 7 12 2 5" xfId="36341" xr:uid="{35224B2E-0637-48E4-8670-323EFB410C3A}"/>
    <cellStyle name="Normal 7 12 3" xfId="12184" xr:uid="{E95A4280-ED13-427F-BC4D-5E1B4A4D7C8E}"/>
    <cellStyle name="Normal 7 12 4" xfId="17420" xr:uid="{0ED64CF6-49D6-454F-A927-DF9272A2591B}"/>
    <cellStyle name="Normal 7 12 5" xfId="19649" xr:uid="{8E0B3C51-6ED4-461A-9362-A630890C7CE1}"/>
    <cellStyle name="Normal 7 12 6" xfId="9963" xr:uid="{5C29CA60-F929-4772-818F-EC968669CFFE}"/>
    <cellStyle name="Normal 7 12 6 2" xfId="21284" xr:uid="{C19AEC3B-5D06-4735-A23B-6394C4E8E3AC}"/>
    <cellStyle name="Normal 7 12 6 2 2" xfId="26840" xr:uid="{8F0ECC55-2009-4C54-8715-59133747D65D}"/>
    <cellStyle name="Normal 7 12 6 2 3" xfId="32334" xr:uid="{3C2E3324-9E18-49B3-BA0E-586CFA0C82C0}"/>
    <cellStyle name="Normal 7 12 6 2 4" xfId="37818" xr:uid="{48E9658D-EAAF-4EA7-945F-FDDD02303947}"/>
    <cellStyle name="Normal 7 12 6 3" xfId="24111" xr:uid="{A18DFD9E-C443-444B-B1A7-0244529693D5}"/>
    <cellStyle name="Normal 7 12 6 4" xfId="29605" xr:uid="{216F6064-184E-4148-B5BA-6D400A90D973}"/>
    <cellStyle name="Normal 7 12 6 5" xfId="35089" xr:uid="{E431478A-E68E-4484-8C2F-2DB99AC1A5BF}"/>
    <cellStyle name="Normal 7 13" xfId="6840" xr:uid="{6D4B4158-E82D-4D3F-8C42-189A9B3DC03B}"/>
    <cellStyle name="Normal 7 13 2" xfId="15250" xr:uid="{A1017634-2FD6-499E-AA2E-EEBCB6A074BB}"/>
    <cellStyle name="Normal 7 13 2 2" xfId="22537" xr:uid="{4347AC81-6BB3-46E5-A637-B3BE88CA7735}"/>
    <cellStyle name="Normal 7 13 2 2 2" xfId="28093" xr:uid="{4A7A7182-E2F8-4919-89D5-6FD13AC58C5F}"/>
    <cellStyle name="Normal 7 13 2 2 3" xfId="33587" xr:uid="{7A008EB8-FB0E-4EAC-9811-CC91CBDCEABE}"/>
    <cellStyle name="Normal 7 13 2 2 4" xfId="39071" xr:uid="{FCFAA233-CB09-40CD-AEDA-9C2C2156609C}"/>
    <cellStyle name="Normal 7 13 2 3" xfId="25364" xr:uid="{8DD8E9D9-7E43-4608-97FD-BE9FDDD080FC}"/>
    <cellStyle name="Normal 7 13 2 4" xfId="30858" xr:uid="{CCB19193-04F5-43FE-832D-75195504B660}"/>
    <cellStyle name="Normal 7 13 2 5" xfId="36342" xr:uid="{0A0D4101-D07E-4065-9661-326DD05C80EB}"/>
    <cellStyle name="Normal 7 13 3" xfId="12185" xr:uid="{DED9240D-AA4B-482A-A4A2-95E1A96C3E83}"/>
    <cellStyle name="Normal 7 13 4" xfId="17421" xr:uid="{E74467C6-D0D8-4B2D-905E-6FF75F5960A7}"/>
    <cellStyle name="Normal 7 13 5" xfId="19650" xr:uid="{86A1E3CD-CCFE-4C1A-8766-2BB3B7A0DE52}"/>
    <cellStyle name="Normal 7 13 6" xfId="9964" xr:uid="{042390F0-53FE-4D85-B55C-94CD120FA1ED}"/>
    <cellStyle name="Normal 7 13 6 2" xfId="21285" xr:uid="{44C35220-7452-4786-950B-2CEDED06AE3A}"/>
    <cellStyle name="Normal 7 13 6 2 2" xfId="26841" xr:uid="{3279503D-8BAC-43C6-AF15-4676A05787E0}"/>
    <cellStyle name="Normal 7 13 6 2 3" xfId="32335" xr:uid="{8FF7794C-1218-4796-BD8B-5DCBFC3834C0}"/>
    <cellStyle name="Normal 7 13 6 2 4" xfId="37819" xr:uid="{DBE6C748-FAF0-4BBE-8277-34EBDD7E65FE}"/>
    <cellStyle name="Normal 7 13 6 3" xfId="24112" xr:uid="{F8C08B6A-3784-4813-AE0B-9157CD18D33C}"/>
    <cellStyle name="Normal 7 13 6 4" xfId="29606" xr:uid="{2BB2A65E-268B-47DE-9B2F-89E5D614637E}"/>
    <cellStyle name="Normal 7 13 6 5" xfId="35090" xr:uid="{F6943C10-2316-4F8C-9935-AB43ABEE9CCB}"/>
    <cellStyle name="Normal 7 14" xfId="6841" xr:uid="{75DB3819-E50D-40B2-919C-B37726F14F97}"/>
    <cellStyle name="Normal 7 14 2" xfId="15251" xr:uid="{C9B6BAD3-F6F3-46AA-8A7D-B8AF804E2678}"/>
    <cellStyle name="Normal 7 14 2 2" xfId="22538" xr:uid="{973D84B0-AFDC-4E48-8160-8C282E3BCDF7}"/>
    <cellStyle name="Normal 7 14 2 2 2" xfId="28094" xr:uid="{7990AE96-DFC7-4C3C-A2DC-F2D4A3057EAE}"/>
    <cellStyle name="Normal 7 14 2 2 3" xfId="33588" xr:uid="{EDC2C264-CACD-498F-8D77-2079C6BA70E3}"/>
    <cellStyle name="Normal 7 14 2 2 4" xfId="39072" xr:uid="{A10FE3C0-DD99-4C86-92A5-8FD19E94959B}"/>
    <cellStyle name="Normal 7 14 2 3" xfId="25365" xr:uid="{622BCAD6-9F00-4CCF-99F1-3A78AE25A163}"/>
    <cellStyle name="Normal 7 14 2 4" xfId="30859" xr:uid="{09AE6CB9-4098-4B76-91AA-8A1FFF832A5F}"/>
    <cellStyle name="Normal 7 14 2 5" xfId="36343" xr:uid="{55B4EC30-7642-4BF9-BD61-D322A66E761E}"/>
    <cellStyle name="Normal 7 14 3" xfId="12186" xr:uid="{15A2579A-D82A-408F-8D9A-3AC72C7FC56B}"/>
    <cellStyle name="Normal 7 14 4" xfId="17422" xr:uid="{46C71E9B-EE1A-4054-B2D0-0B10DBE03928}"/>
    <cellStyle name="Normal 7 14 5" xfId="19651" xr:uid="{9856BC7E-2A06-4D64-9489-D34277F23782}"/>
    <cellStyle name="Normal 7 14 6" xfId="9965" xr:uid="{88B86E1C-F2FC-47C3-80A2-815CF7F4984E}"/>
    <cellStyle name="Normal 7 14 6 2" xfId="21286" xr:uid="{C31A6CA9-6627-46EF-BDE3-11CF3105BD86}"/>
    <cellStyle name="Normal 7 14 6 2 2" xfId="26842" xr:uid="{3C65430F-8C34-407C-A8F4-CC1D672A927F}"/>
    <cellStyle name="Normal 7 14 6 2 3" xfId="32336" xr:uid="{C48404A8-ED2B-4BA8-80F8-E2D6B90B8F81}"/>
    <cellStyle name="Normal 7 14 6 2 4" xfId="37820" xr:uid="{3D3A5621-6990-48E4-A29C-8AD72F870C34}"/>
    <cellStyle name="Normal 7 14 6 3" xfId="24113" xr:uid="{A6131182-31F0-468A-A21D-F9FBC42580BF}"/>
    <cellStyle name="Normal 7 14 6 4" xfId="29607" xr:uid="{C9AA6ECE-0269-423F-B928-C726B178F983}"/>
    <cellStyle name="Normal 7 14 6 5" xfId="35091" xr:uid="{401DD41A-A05D-49CA-8EF7-7CC7D54C88D1}"/>
    <cellStyle name="Normal 7 15" xfId="6842" xr:uid="{ED0F870B-A068-4190-8326-A4370ED56901}"/>
    <cellStyle name="Normal 7 15 2" xfId="15252" xr:uid="{E75F385A-2150-4733-A84F-A59B485E1548}"/>
    <cellStyle name="Normal 7 15 2 2" xfId="22539" xr:uid="{FE2DCBAB-8059-422F-9DF9-6DBF4CC5E409}"/>
    <cellStyle name="Normal 7 15 2 2 2" xfId="28095" xr:uid="{E0B2CA04-4B7F-4E33-ADF4-9EE8CAECB149}"/>
    <cellStyle name="Normal 7 15 2 2 3" xfId="33589" xr:uid="{2D60AF61-E6AB-4720-B4FE-1EE7697D9E1E}"/>
    <cellStyle name="Normal 7 15 2 2 4" xfId="39073" xr:uid="{FFFF4109-0883-4C32-AAFA-5AF5F62ABF8A}"/>
    <cellStyle name="Normal 7 15 2 3" xfId="25366" xr:uid="{C9D3027B-ECC5-4C79-9827-1EBB8C9EE886}"/>
    <cellStyle name="Normal 7 15 2 4" xfId="30860" xr:uid="{E9BCA554-690D-4EBC-9FE7-138DB5073206}"/>
    <cellStyle name="Normal 7 15 2 5" xfId="36344" xr:uid="{D1252407-C77D-4C9C-AFD6-27FA25E9497E}"/>
    <cellStyle name="Normal 7 15 3" xfId="12187" xr:uid="{6E833B3B-2A5A-49F5-9CED-4F20B32B00E4}"/>
    <cellStyle name="Normal 7 15 4" xfId="17423" xr:uid="{F87E8C08-9061-4212-A990-BC74097524FC}"/>
    <cellStyle name="Normal 7 15 5" xfId="19652" xr:uid="{16069F6E-5D0F-4155-B57D-F9F18ECF6BE6}"/>
    <cellStyle name="Normal 7 15 6" xfId="9966" xr:uid="{FAF86E84-EFBC-404F-89D5-F11209095AFA}"/>
    <cellStyle name="Normal 7 15 6 2" xfId="21287" xr:uid="{85301541-72A1-4C4A-94C9-69709FEE81A5}"/>
    <cellStyle name="Normal 7 15 6 2 2" xfId="26843" xr:uid="{B310FE49-CBF6-4D26-AEC3-2F49CCF35FE7}"/>
    <cellStyle name="Normal 7 15 6 2 3" xfId="32337" xr:uid="{8B4FB281-C3D8-4F45-85C7-14AD6AA4B0F4}"/>
    <cellStyle name="Normal 7 15 6 2 4" xfId="37821" xr:uid="{C4B5C50C-CE4A-4CCC-9CC4-243E69827910}"/>
    <cellStyle name="Normal 7 15 6 3" xfId="24114" xr:uid="{69CDD95A-0D11-4B66-8965-019C2673A323}"/>
    <cellStyle name="Normal 7 15 6 4" xfId="29608" xr:uid="{E07DD834-9E77-47B8-AD74-D45DEB5D4EB8}"/>
    <cellStyle name="Normal 7 15 6 5" xfId="35092" xr:uid="{B38F8C81-BA61-4980-BBCC-20BFA05DF170}"/>
    <cellStyle name="Normal 7 16" xfId="6843" xr:uid="{39ED75A3-F9D9-44F3-91CE-6686D8067A51}"/>
    <cellStyle name="Normal 7 16 2" xfId="15253" xr:uid="{159A703A-1359-45E6-B3DF-E4FC7609DDD0}"/>
    <cellStyle name="Normal 7 16 2 2" xfId="22540" xr:uid="{E74EF7B0-CCF6-4019-B387-5A7544197766}"/>
    <cellStyle name="Normal 7 16 2 2 2" xfId="28096" xr:uid="{C82C0464-A418-4C2B-A9FD-7582EE139926}"/>
    <cellStyle name="Normal 7 16 2 2 3" xfId="33590" xr:uid="{1C925B79-CA56-4106-9846-C2894D35E092}"/>
    <cellStyle name="Normal 7 16 2 2 4" xfId="39074" xr:uid="{B73B72B6-37E3-437D-A846-1AE59DD952D5}"/>
    <cellStyle name="Normal 7 16 2 3" xfId="25367" xr:uid="{E2782A5A-10BC-43E3-A0A0-E79E05FFFBC2}"/>
    <cellStyle name="Normal 7 16 2 4" xfId="30861" xr:uid="{A0CFB564-79C3-48A9-BB84-CB3CD897F86A}"/>
    <cellStyle name="Normal 7 16 2 5" xfId="36345" xr:uid="{66000BD0-B48D-4A2C-A689-9BAF92B181A0}"/>
    <cellStyle name="Normal 7 16 3" xfId="12188" xr:uid="{96982B86-2B78-47EA-9BE4-1D7F16298DB4}"/>
    <cellStyle name="Normal 7 16 4" xfId="17424" xr:uid="{08C63B04-51B9-4B13-8D9F-6A01514CC781}"/>
    <cellStyle name="Normal 7 16 5" xfId="19653" xr:uid="{E96733BE-68FC-4E28-8C04-909D9E7757AF}"/>
    <cellStyle name="Normal 7 16 6" xfId="9967" xr:uid="{011FDA84-9AF5-4B15-BE14-2A9A1797633F}"/>
    <cellStyle name="Normal 7 16 6 2" xfId="21288" xr:uid="{C8890C35-0666-4D58-8E35-F4D55AFFD2EF}"/>
    <cellStyle name="Normal 7 16 6 2 2" xfId="26844" xr:uid="{6DF10CC6-A1E3-4CE7-8A66-4C7795E3FFB4}"/>
    <cellStyle name="Normal 7 16 6 2 3" xfId="32338" xr:uid="{1EE0084D-9CF0-41DD-A7A1-0AAC4E158A32}"/>
    <cellStyle name="Normal 7 16 6 2 4" xfId="37822" xr:uid="{8AB3C774-9D3F-4EED-81F5-17F773560982}"/>
    <cellStyle name="Normal 7 16 6 3" xfId="24115" xr:uid="{7FFBD217-D00E-408E-B89C-C4B51CC285BA}"/>
    <cellStyle name="Normal 7 16 6 4" xfId="29609" xr:uid="{9F7AA1BC-9A6A-4E51-9616-C4233D062681}"/>
    <cellStyle name="Normal 7 16 6 5" xfId="35093" xr:uid="{2610E22F-75F6-4EAF-9088-B885604BA7BD}"/>
    <cellStyle name="Normal 7 17" xfId="6844" xr:uid="{7BA285FE-619B-4890-9541-8EC9C3D054DA}"/>
    <cellStyle name="Normal 7 17 2" xfId="15254" xr:uid="{3947B25B-CA03-4877-8B46-D16B565DAD3A}"/>
    <cellStyle name="Normal 7 17 2 2" xfId="22541" xr:uid="{64572D84-5751-4B20-9330-B48C03CEDF66}"/>
    <cellStyle name="Normal 7 17 2 2 2" xfId="28097" xr:uid="{498499F4-6442-439D-97ED-A3EE5A83E2B8}"/>
    <cellStyle name="Normal 7 17 2 2 3" xfId="33591" xr:uid="{50D432FB-84FA-4FEA-BACC-FC3BE255276F}"/>
    <cellStyle name="Normal 7 17 2 2 4" xfId="39075" xr:uid="{56C8462B-F07A-42AF-BE2E-D0528A272C62}"/>
    <cellStyle name="Normal 7 17 2 3" xfId="25368" xr:uid="{211A11EA-6BCA-4724-8858-D2EED16F4493}"/>
    <cellStyle name="Normal 7 17 2 4" xfId="30862" xr:uid="{B7C7AC0C-F1D4-46CB-862E-A1C3A3856678}"/>
    <cellStyle name="Normal 7 17 2 5" xfId="36346" xr:uid="{53D7CDFF-76C2-47CE-B693-879E46BF2DEC}"/>
    <cellStyle name="Normal 7 17 3" xfId="12189" xr:uid="{BB323CDD-03A9-41F6-B7A0-AB097E78C4F4}"/>
    <cellStyle name="Normal 7 17 4" xfId="17425" xr:uid="{637D5711-2C89-48DE-88A6-1C92A833EF28}"/>
    <cellStyle name="Normal 7 17 5" xfId="19654" xr:uid="{AADA037E-8ED5-4C97-89D2-4C292EDBF5C9}"/>
    <cellStyle name="Normal 7 17 6" xfId="9968" xr:uid="{4EC75A48-3941-4240-A7E2-101EA10DB0AC}"/>
    <cellStyle name="Normal 7 17 6 2" xfId="21289" xr:uid="{7ECE4CA2-CAE2-430A-8CA7-3D36B4E1BAD9}"/>
    <cellStyle name="Normal 7 17 6 2 2" xfId="26845" xr:uid="{F18C4188-856C-44C4-8969-12AB6FFF29F5}"/>
    <cellStyle name="Normal 7 17 6 2 3" xfId="32339" xr:uid="{2F42A067-7F8E-4A96-9D0F-8981F9B2664C}"/>
    <cellStyle name="Normal 7 17 6 2 4" xfId="37823" xr:uid="{9A4348A8-7A86-4597-BB0D-99509EE05E5C}"/>
    <cellStyle name="Normal 7 17 6 3" xfId="24116" xr:uid="{BA6E5CEF-61DF-4ED8-8D54-EB16E44415FF}"/>
    <cellStyle name="Normal 7 17 6 4" xfId="29610" xr:uid="{05DC83C7-715C-4E06-A2BC-51CCF0255AE7}"/>
    <cellStyle name="Normal 7 17 6 5" xfId="35094" xr:uid="{8C4882DD-CFFA-444E-9F27-EB2C5F921882}"/>
    <cellStyle name="Normal 7 18" xfId="6845" xr:uid="{E73D6267-E765-4562-854A-264A44DB4E4D}"/>
    <cellStyle name="Normal 7 18 2" xfId="15255" xr:uid="{CB68D905-0252-439A-8F06-B4F21A39ADC7}"/>
    <cellStyle name="Normal 7 18 2 2" xfId="22542" xr:uid="{A09F82F5-DC8B-4D57-8287-5357A057C80F}"/>
    <cellStyle name="Normal 7 18 2 2 2" xfId="28098" xr:uid="{05793C26-AF40-426B-94D8-02B71032B1A6}"/>
    <cellStyle name="Normal 7 18 2 2 3" xfId="33592" xr:uid="{CB8BB960-514C-43BF-8AF9-6A69CE02E260}"/>
    <cellStyle name="Normal 7 18 2 2 4" xfId="39076" xr:uid="{B1F776E1-F5CC-46B7-A42E-F6E6793D0476}"/>
    <cellStyle name="Normal 7 18 2 3" xfId="25369" xr:uid="{D82C4108-6633-4334-89C7-3B11CECF7EBA}"/>
    <cellStyle name="Normal 7 18 2 4" xfId="30863" xr:uid="{F3F0D006-C4D8-4EB7-9D9A-6E8175F69BAE}"/>
    <cellStyle name="Normal 7 18 2 5" xfId="36347" xr:uid="{B3B7594B-CBFF-4031-AEF5-068BD89DFAC4}"/>
    <cellStyle name="Normal 7 18 3" xfId="12190" xr:uid="{291815C5-2872-475C-B473-426A024EBB50}"/>
    <cellStyle name="Normal 7 18 4" xfId="17426" xr:uid="{D913F34C-ED2D-4C9B-B89B-961AF3715F6A}"/>
    <cellStyle name="Normal 7 18 5" xfId="19655" xr:uid="{2065DEC3-EED8-4BD7-825A-DB25AAFA098A}"/>
    <cellStyle name="Normal 7 18 6" xfId="9969" xr:uid="{6F85B122-FAA2-4359-8215-49F9C2C6D548}"/>
    <cellStyle name="Normal 7 18 6 2" xfId="21290" xr:uid="{994C99C0-8C9A-44D3-933E-94CFDD2AADD7}"/>
    <cellStyle name="Normal 7 18 6 2 2" xfId="26846" xr:uid="{A88CF83E-55CE-4EB1-B825-4826A2E4D4D6}"/>
    <cellStyle name="Normal 7 18 6 2 3" xfId="32340" xr:uid="{6250BB7B-CCB0-4A7A-8A70-29C8705FE4A7}"/>
    <cellStyle name="Normal 7 18 6 2 4" xfId="37824" xr:uid="{C92497E3-EA24-45CC-A3DB-12DF7A8B27AE}"/>
    <cellStyle name="Normal 7 18 6 3" xfId="24117" xr:uid="{B2BCFA55-4494-4554-8B43-FD95B454E4EA}"/>
    <cellStyle name="Normal 7 18 6 4" xfId="29611" xr:uid="{7982129F-83E6-4AB4-A09D-4462D51E3EF5}"/>
    <cellStyle name="Normal 7 18 6 5" xfId="35095" xr:uid="{B483D60F-D199-402D-89DD-CA39DBEC5E1C}"/>
    <cellStyle name="Normal 7 19" xfId="6846" xr:uid="{A0F9FA7E-1C84-4000-8B4B-DBD4791B1B5A}"/>
    <cellStyle name="Normal 7 19 2" xfId="15256" xr:uid="{60B1B81C-F515-4637-B4BC-32328380D997}"/>
    <cellStyle name="Normal 7 19 2 2" xfId="22543" xr:uid="{D9BCF71A-88BD-4190-BC42-10EE4D28F08D}"/>
    <cellStyle name="Normal 7 19 2 2 2" xfId="28099" xr:uid="{162F7A8A-7D94-4325-BC59-ACE4E2F04E80}"/>
    <cellStyle name="Normal 7 19 2 2 3" xfId="33593" xr:uid="{ED63EA5D-560D-4686-B217-AECE025A1F47}"/>
    <cellStyle name="Normal 7 19 2 2 4" xfId="39077" xr:uid="{2E23DE61-CF3A-42A9-B078-988395EB83AA}"/>
    <cellStyle name="Normal 7 19 2 3" xfId="25370" xr:uid="{0CEE8FB2-3752-4A16-94C2-793894CE0BB0}"/>
    <cellStyle name="Normal 7 19 2 4" xfId="30864" xr:uid="{1EC717A7-51A0-48AB-B2DA-684AEEC611A3}"/>
    <cellStyle name="Normal 7 19 2 5" xfId="36348" xr:uid="{AB91F769-BC13-4D75-AB8B-12CDDF106402}"/>
    <cellStyle name="Normal 7 19 3" xfId="12191" xr:uid="{DADEA9F4-2453-43B5-9E54-49CE2759CDC1}"/>
    <cellStyle name="Normal 7 19 4" xfId="17427" xr:uid="{E9357451-A149-4A36-B2C6-470BBD492176}"/>
    <cellStyle name="Normal 7 19 5" xfId="19656" xr:uid="{C43C26BF-681A-4CDE-AAC8-5523BEF38B7C}"/>
    <cellStyle name="Normal 7 19 6" xfId="9970" xr:uid="{9A75AC52-8413-4516-A463-26389D08A179}"/>
    <cellStyle name="Normal 7 19 6 2" xfId="21291" xr:uid="{6AD2DE40-617B-4333-A445-F46D201253A6}"/>
    <cellStyle name="Normal 7 19 6 2 2" xfId="26847" xr:uid="{7E194148-C9D3-4125-8C2B-79DC75BE4A0D}"/>
    <cellStyle name="Normal 7 19 6 2 3" xfId="32341" xr:uid="{68746A9B-247F-4527-978C-73BB836C5976}"/>
    <cellStyle name="Normal 7 19 6 2 4" xfId="37825" xr:uid="{C31CA978-DB81-4EB5-8C59-E6972828DADD}"/>
    <cellStyle name="Normal 7 19 6 3" xfId="24118" xr:uid="{B70495F1-2993-49EF-A57A-BEE97A01DCBA}"/>
    <cellStyle name="Normal 7 19 6 4" xfId="29612" xr:uid="{2E0254B1-CB1D-4C02-A146-D0BD3A6ABBF0}"/>
    <cellStyle name="Normal 7 19 6 5" xfId="35096" xr:uid="{6266F732-42B1-4984-80DB-5F3F3A3B724F}"/>
    <cellStyle name="Normal 7 2" xfId="950" xr:uid="{0CE56204-2D56-40EB-9E12-C44C53D89C09}"/>
    <cellStyle name="Normal 7 2 10" xfId="19657" xr:uid="{0DB7D9EC-AF5E-4B01-85B3-B0D3BB505B16}"/>
    <cellStyle name="Normal 7 2 11" xfId="23040" xr:uid="{D599CDE2-251C-47AD-8951-206024AAC749}"/>
    <cellStyle name="Normal 7 2 11 2" xfId="28586" xr:uid="{AE2298A3-C8B4-46C9-8F54-B9DC1E1DDACE}"/>
    <cellStyle name="Normal 7 2 11 3" xfId="34074" xr:uid="{8196AC27-F914-452D-8554-A7A48D5AC3AC}"/>
    <cellStyle name="Normal 7 2 11 4" xfId="39558" xr:uid="{AA88721A-BEFC-4081-8980-863012957944}"/>
    <cellStyle name="Normal 7 2 12" xfId="6847" xr:uid="{5E469D22-72B6-43AB-8F13-0439BF45C661}"/>
    <cellStyle name="Normal 7 2 2" xfId="6848" xr:uid="{6BC19839-5575-46B0-AE0A-FE5A88F29C2B}"/>
    <cellStyle name="Normal 7 2 2 2" xfId="15257" xr:uid="{65B3A097-D60E-4DCB-9BEF-E6A689531FDE}"/>
    <cellStyle name="Normal 7 2 2 2 2" xfId="22544" xr:uid="{47A0DD70-724C-4CCB-840E-91E5C5C7E69E}"/>
    <cellStyle name="Normal 7 2 2 2 2 2" xfId="28100" xr:uid="{2BE7E37F-0CA1-419E-A919-552806AB00F8}"/>
    <cellStyle name="Normal 7 2 2 2 2 3" xfId="33594" xr:uid="{68400B1E-713E-4E8A-8A28-5D0EF3DFDD3C}"/>
    <cellStyle name="Normal 7 2 2 2 2 4" xfId="39078" xr:uid="{A80E6315-051A-4E67-AEF8-E0692FF70759}"/>
    <cellStyle name="Normal 7 2 2 2 3" xfId="25371" xr:uid="{B3FADDD7-FA2F-475C-8559-DEB5CDEC8EA0}"/>
    <cellStyle name="Normal 7 2 2 2 4" xfId="30865" xr:uid="{F29E33F4-757C-4CAC-BB41-D7266E0FFB7F}"/>
    <cellStyle name="Normal 7 2 2 2 5" xfId="36349" xr:uid="{1C0211A6-9584-4274-B437-7EDAFA685AF9}"/>
    <cellStyle name="Normal 7 2 2 3" xfId="12193" xr:uid="{5CD97959-9561-4CFA-B8C2-59B27F1241FA}"/>
    <cellStyle name="Normal 7 2 2 4" xfId="17429" xr:uid="{10FC4AB6-A5A4-4201-AD02-69ECA837E907}"/>
    <cellStyle name="Normal 7 2 2 5" xfId="19658" xr:uid="{67CEA138-C67C-4D16-92D2-8ED05AD35F61}"/>
    <cellStyle name="Normal 7 2 2 6" xfId="9971" xr:uid="{0A279A4E-AEE4-4D47-96C4-E3CDFBC8626A}"/>
    <cellStyle name="Normal 7 2 2 6 2" xfId="21292" xr:uid="{71974210-834D-4774-93DC-D79E6206333A}"/>
    <cellStyle name="Normal 7 2 2 6 2 2" xfId="26848" xr:uid="{D087D204-E34B-47CE-883F-E46E556CF61B}"/>
    <cellStyle name="Normal 7 2 2 6 2 3" xfId="32342" xr:uid="{06836D32-BD89-4118-91AB-15EAD27D466B}"/>
    <cellStyle name="Normal 7 2 2 6 2 4" xfId="37826" xr:uid="{1A443907-F375-4382-8221-DDBBC35CA89D}"/>
    <cellStyle name="Normal 7 2 2 6 3" xfId="24119" xr:uid="{1BB8EF2B-D6A8-4F4E-A399-43B4F135F7D3}"/>
    <cellStyle name="Normal 7 2 2 6 4" xfId="29613" xr:uid="{4BC9FDD6-0F09-48F7-97A4-AA2F44316940}"/>
    <cellStyle name="Normal 7 2 2 6 5" xfId="35097" xr:uid="{5B9D1F6D-6133-4134-BB66-9365D6937397}"/>
    <cellStyle name="Normal 7 2 3" xfId="6849" xr:uid="{29E1A489-DA45-4833-92D4-1BF11AF18AF0}"/>
    <cellStyle name="Normal 7 2 3 2" xfId="15258" xr:uid="{2F7267FD-47B3-4C52-AA9A-5759C40EEBDD}"/>
    <cellStyle name="Normal 7 2 3 2 2" xfId="22545" xr:uid="{968DFF95-89C0-4537-AB1D-460D0F1E28EC}"/>
    <cellStyle name="Normal 7 2 3 2 2 2" xfId="28101" xr:uid="{557D6ADA-C445-4B1E-877C-AD01D042133A}"/>
    <cellStyle name="Normal 7 2 3 2 2 3" xfId="33595" xr:uid="{85E4D73F-53EE-4D1E-A8FA-FBECA1ACFFD9}"/>
    <cellStyle name="Normal 7 2 3 2 2 4" xfId="39079" xr:uid="{F418DB7B-B374-4EE2-ACD3-33647D41F38D}"/>
    <cellStyle name="Normal 7 2 3 2 3" xfId="25372" xr:uid="{67CD3473-4BAE-477E-A65F-44704D66E739}"/>
    <cellStyle name="Normal 7 2 3 2 4" xfId="30866" xr:uid="{57F3017E-982B-43D1-9EDC-0333239E79F6}"/>
    <cellStyle name="Normal 7 2 3 2 5" xfId="36350" xr:uid="{9A3ABD8B-0172-4FE8-8AB5-F6BD08571F19}"/>
    <cellStyle name="Normal 7 2 3 3" xfId="19659" xr:uid="{D594E912-FC2E-433D-97E1-900FE4BD5B88}"/>
    <cellStyle name="Normal 7 2 3 4" xfId="9972" xr:uid="{755220E2-B539-4F61-B76B-3D61D997E6B7}"/>
    <cellStyle name="Normal 7 2 3 4 2" xfId="21293" xr:uid="{B924F0AF-EE9C-42A8-8D0C-864AAF337CF7}"/>
    <cellStyle name="Normal 7 2 3 4 2 2" xfId="26849" xr:uid="{41101DC9-5055-4BA4-B3DD-F69EF005E90C}"/>
    <cellStyle name="Normal 7 2 3 4 2 3" xfId="32343" xr:uid="{7E27C2BB-C6D8-48A8-B796-DA268A81F4E7}"/>
    <cellStyle name="Normal 7 2 3 4 2 4" xfId="37827" xr:uid="{63ED7292-3EBD-46C2-BA58-A592362D75B7}"/>
    <cellStyle name="Normal 7 2 3 4 3" xfId="24120" xr:uid="{B86B991E-0F5A-468A-90EF-559B6AB7AE7A}"/>
    <cellStyle name="Normal 7 2 3 4 4" xfId="29614" xr:uid="{E9D9EA08-D42E-43F2-9CCC-5FA7CE8146E6}"/>
    <cellStyle name="Normal 7 2 3 4 5" xfId="35098" xr:uid="{8A5CD23E-6BF1-40F4-8C0C-AD105E9F11F2}"/>
    <cellStyle name="Normal 7 2 4" xfId="7449" xr:uid="{F6D6202D-38FA-4D87-BE38-483EF92F2C31}"/>
    <cellStyle name="Normal 7 2 4 2" xfId="9973" xr:uid="{D1E55D05-491C-4444-9E70-63A17E76B811}"/>
    <cellStyle name="Normal 7 2 4 2 2" xfId="21294" xr:uid="{1977E655-B9A9-4213-AC29-95E0CEA0E58A}"/>
    <cellStyle name="Normal 7 2 4 2 2 2" xfId="26850" xr:uid="{3C60DFAA-A79C-46F8-87E0-2CA9C61B645E}"/>
    <cellStyle name="Normal 7 2 4 2 2 3" xfId="32344" xr:uid="{CAD9B3ED-C14F-4056-AFB0-6C19A24FA48B}"/>
    <cellStyle name="Normal 7 2 4 2 2 4" xfId="37828" xr:uid="{3D5BE2E7-94F4-44CB-8C23-505D23CAE5EA}"/>
    <cellStyle name="Normal 7 2 4 2 3" xfId="24121" xr:uid="{48C22378-4FDC-41EE-8B00-12F058D7FED2}"/>
    <cellStyle name="Normal 7 2 4 2 4" xfId="29615" xr:uid="{B4767275-9013-4CE3-903B-7A1B10BF344C}"/>
    <cellStyle name="Normal 7 2 4 2 5" xfId="35099" xr:uid="{F334000F-E5FF-48E3-9F2F-3B57CD7C00F1}"/>
    <cellStyle name="Normal 7 2 4 3" xfId="20349" xr:uid="{913DE48B-70F0-4A0D-9578-DC4EE14C8AA4}"/>
    <cellStyle name="Normal 7 2 4 3 2" xfId="25905" xr:uid="{5C605637-7D0B-4C0D-86B2-9D9BFB2088A6}"/>
    <cellStyle name="Normal 7 2 4 3 3" xfId="31399" xr:uid="{0789E5CA-13CB-4B3A-8E38-118BFAA7241B}"/>
    <cellStyle name="Normal 7 2 4 3 4" xfId="36883" xr:uid="{12B92325-48A6-4FFB-8586-AA352080EAFC}"/>
    <cellStyle name="Normal 7 2 4 4" xfId="23176" xr:uid="{83CDF7C6-BCD8-4520-8A83-9C8BF150830A}"/>
    <cellStyle name="Normal 7 2 4 5" xfId="28668" xr:uid="{F169380D-B8E3-47B9-8575-A36050EFF712}"/>
    <cellStyle name="Normal 7 2 4 6" xfId="34152" xr:uid="{EE0B9FC5-9212-4580-A9F2-EE6E3F71BF2C}"/>
    <cellStyle name="Normal 7 2 5" xfId="7477" xr:uid="{F56349FD-976D-4C6F-A0F4-C9FDDCA6CED9}"/>
    <cellStyle name="Normal 7 2 5 2" xfId="9974" xr:uid="{CC5FC805-2D71-40BD-B614-A01A3FB86FF5}"/>
    <cellStyle name="Normal 7 2 5 2 2" xfId="21295" xr:uid="{D9C5F6B7-5F50-47DC-99AD-9ECF29E664BC}"/>
    <cellStyle name="Normal 7 2 5 2 2 2" xfId="26851" xr:uid="{A761AF5E-764D-449D-8FA4-DF19A12AB63E}"/>
    <cellStyle name="Normal 7 2 5 2 2 3" xfId="32345" xr:uid="{BF6CE7C3-E41F-426C-8112-1BDEF95000E6}"/>
    <cellStyle name="Normal 7 2 5 2 2 4" xfId="37829" xr:uid="{865EE160-D770-4C49-B6FE-587826FDA6BC}"/>
    <cellStyle name="Normal 7 2 5 2 3" xfId="24122" xr:uid="{9CE40F43-9E6B-47CA-9F1A-7059A0981C96}"/>
    <cellStyle name="Normal 7 2 5 2 4" xfId="29616" xr:uid="{1CDBFF8C-0095-488A-8EB3-7A17C30503E5}"/>
    <cellStyle name="Normal 7 2 5 2 5" xfId="35100" xr:uid="{74328A50-C292-4150-A301-B843B80C1375}"/>
    <cellStyle name="Normal 7 2 5 3" xfId="20365" xr:uid="{98675B4B-BA6F-424E-A73B-B6FB5C95948E}"/>
    <cellStyle name="Normal 7 2 5 3 2" xfId="25921" xr:uid="{0E5A42DF-210C-4B9B-AE61-4F03D329C431}"/>
    <cellStyle name="Normal 7 2 5 3 3" xfId="31415" xr:uid="{6200DC9E-B32C-47AA-90B5-FE208FCE16E1}"/>
    <cellStyle name="Normal 7 2 5 3 4" xfId="36899" xr:uid="{3DD21A90-249F-456A-B2EF-174AAA4AA183}"/>
    <cellStyle name="Normal 7 2 5 4" xfId="23192" xr:uid="{1405CAE5-4CF2-43F7-A263-02E48E39D913}"/>
    <cellStyle name="Normal 7 2 5 5" xfId="28684" xr:uid="{0A4ACAC0-6FCC-4B35-AAEB-A1C877962CD3}"/>
    <cellStyle name="Normal 7 2 5 6" xfId="34168" xr:uid="{4D3AA12F-4843-4B7F-856B-7BD2989515D7}"/>
    <cellStyle name="Normal 7 2 6" xfId="7567" xr:uid="{146BE77C-645D-422F-A959-9C9728560606}"/>
    <cellStyle name="Normal 7 2 6 2" xfId="9975" xr:uid="{28F689A4-7117-41A5-9769-A6890CCF95D9}"/>
    <cellStyle name="Normal 7 2 6 2 2" xfId="21296" xr:uid="{0B8F4F8B-5723-42AD-849B-2DEC356247FB}"/>
    <cellStyle name="Normal 7 2 6 2 2 2" xfId="26852" xr:uid="{183ACADF-81A0-4E27-B6C0-03F3F95880E7}"/>
    <cellStyle name="Normal 7 2 6 2 2 3" xfId="32346" xr:uid="{723D60F7-BC65-4B00-8046-F86D583942B0}"/>
    <cellStyle name="Normal 7 2 6 2 2 4" xfId="37830" xr:uid="{029C909A-4BDC-49A9-B57A-9D9B3090CD83}"/>
    <cellStyle name="Normal 7 2 6 2 3" xfId="24123" xr:uid="{F0F05C5D-4413-484C-84FC-BFE046BC3A96}"/>
    <cellStyle name="Normal 7 2 6 2 4" xfId="29617" xr:uid="{EEE24777-0517-4992-BE80-69038243A5CB}"/>
    <cellStyle name="Normal 7 2 6 2 5" xfId="35101" xr:uid="{1EEF74E4-2925-4D0F-878D-EF5F3026C653}"/>
    <cellStyle name="Normal 7 2 6 3" xfId="20451" xr:uid="{792A1E31-96E0-4532-AD0F-C7DDFF50EEBD}"/>
    <cellStyle name="Normal 7 2 6 3 2" xfId="26007" xr:uid="{57C6D654-7C56-42C7-8EAC-60D3139D2F3B}"/>
    <cellStyle name="Normal 7 2 6 3 3" xfId="31501" xr:uid="{3A8A3261-14C7-4DE3-A0EF-9DAB09C63752}"/>
    <cellStyle name="Normal 7 2 6 3 4" xfId="36985" xr:uid="{4A2DFCD7-5D85-47E6-965D-501735A8B84A}"/>
    <cellStyle name="Normal 7 2 6 4" xfId="23278" xr:uid="{8C525146-1C15-488D-A9E1-5863DDC32A07}"/>
    <cellStyle name="Normal 7 2 6 5" xfId="28770" xr:uid="{36C79B57-FDBE-4830-8C14-7E232A4CE909}"/>
    <cellStyle name="Normal 7 2 6 6" xfId="34254" xr:uid="{999C3D98-C72A-445C-AB37-F34736CA5CB9}"/>
    <cellStyle name="Normal 7 2 7" xfId="7632" xr:uid="{B6B9F587-6FBF-4042-911F-4C07B6825036}"/>
    <cellStyle name="Normal 7 2 7 2" xfId="20516" xr:uid="{AD71FA6E-6AD9-4A7D-BAE3-9871D1DA734D}"/>
    <cellStyle name="Normal 7 2 7 2 2" xfId="26072" xr:uid="{3C45F5AD-6A79-4BB4-9168-4C84E6016C12}"/>
    <cellStyle name="Normal 7 2 7 2 3" xfId="31566" xr:uid="{BFA0F0F1-A0E3-46BC-9F02-7C782A2E51BE}"/>
    <cellStyle name="Normal 7 2 7 2 4" xfId="37050" xr:uid="{1D2E3E27-9933-47F1-97A4-A9BADF5FE2BF}"/>
    <cellStyle name="Normal 7 2 7 3" xfId="23343" xr:uid="{26615D41-3B93-48FE-A120-CDEE77238A42}"/>
    <cellStyle name="Normal 7 2 7 4" xfId="28837" xr:uid="{9F394D8B-03A5-45E9-9631-AE6EDFB37526}"/>
    <cellStyle name="Normal 7 2 7 5" xfId="34321" xr:uid="{72159579-C1DD-479E-B100-070DDA91AB22}"/>
    <cellStyle name="Normal 7 2 8" xfId="12192" xr:uid="{CE4AF803-C352-43B2-877E-1B4B091073DD}"/>
    <cellStyle name="Normal 7 2 9" xfId="17428" xr:uid="{B134E975-2795-42C6-8E5B-6677608AA935}"/>
    <cellStyle name="Normal 7 20" xfId="6850" xr:uid="{B6C12F68-F247-425C-A770-A0611FA3B9D2}"/>
    <cellStyle name="Normal 7 20 2" xfId="15259" xr:uid="{0353F051-CD06-4338-BE42-462654E5F42F}"/>
    <cellStyle name="Normal 7 20 2 2" xfId="22546" xr:uid="{22CE4FF2-6315-473E-8499-B0F4D88FE5EA}"/>
    <cellStyle name="Normal 7 20 2 2 2" xfId="28102" xr:uid="{8EFB271B-A322-41F8-B2DD-C5788A46BED8}"/>
    <cellStyle name="Normal 7 20 2 2 3" xfId="33596" xr:uid="{5C901CED-77C7-447A-829B-6E7A4884673D}"/>
    <cellStyle name="Normal 7 20 2 2 4" xfId="39080" xr:uid="{B3886D78-E109-4674-B6AF-AB45E58D05B7}"/>
    <cellStyle name="Normal 7 20 2 3" xfId="25373" xr:uid="{AD465D32-FC3A-41BA-8F57-2E496E9508AD}"/>
    <cellStyle name="Normal 7 20 2 4" xfId="30867" xr:uid="{F275C436-602C-4CD9-B60E-3B8BC52671DC}"/>
    <cellStyle name="Normal 7 20 2 5" xfId="36351" xr:uid="{BA3CE14E-6922-42C4-B39D-A5A02D2FFC5F}"/>
    <cellStyle name="Normal 7 20 3" xfId="12194" xr:uid="{03033473-CEE1-4BF3-9E08-5642C177D19F}"/>
    <cellStyle name="Normal 7 20 4" xfId="17430" xr:uid="{A9EC4602-F6D7-4628-8909-691C98DDFBB0}"/>
    <cellStyle name="Normal 7 20 5" xfId="19660" xr:uid="{595FAB1A-1169-4F29-8594-B5318C516027}"/>
    <cellStyle name="Normal 7 20 6" xfId="9976" xr:uid="{FD3A4623-1F5E-4C76-8241-2BC6F26AD431}"/>
    <cellStyle name="Normal 7 20 6 2" xfId="21297" xr:uid="{07E015D9-5598-4190-A270-D950378FDAB1}"/>
    <cellStyle name="Normal 7 20 6 2 2" xfId="26853" xr:uid="{2423A437-E9B0-4F6F-A872-8BD94ADA00FA}"/>
    <cellStyle name="Normal 7 20 6 2 3" xfId="32347" xr:uid="{E279B297-10DC-4D02-A682-8E518E1161DD}"/>
    <cellStyle name="Normal 7 20 6 2 4" xfId="37831" xr:uid="{63537541-C8AE-4F5C-94AF-3378627E7CF9}"/>
    <cellStyle name="Normal 7 20 6 3" xfId="24124" xr:uid="{C2B205CF-FD03-49D0-92E5-7E727431EAD7}"/>
    <cellStyle name="Normal 7 20 6 4" xfId="29618" xr:uid="{FE2D4DF6-76C9-42D8-858A-9EC5FFC6D5DB}"/>
    <cellStyle name="Normal 7 20 6 5" xfId="35102" xr:uid="{F2833827-C3C5-4F6D-96C0-954E51021DE0}"/>
    <cellStyle name="Normal 7 21" xfId="6851" xr:uid="{AC340C24-0559-431F-B4C9-7E4FFBC0960F}"/>
    <cellStyle name="Normal 7 21 2" xfId="15260" xr:uid="{E420DBB7-F784-4F2E-9F3C-92E68B7BF475}"/>
    <cellStyle name="Normal 7 21 2 2" xfId="22547" xr:uid="{77542054-692E-4BC0-B451-9610492787F4}"/>
    <cellStyle name="Normal 7 21 2 2 2" xfId="28103" xr:uid="{825529D7-3901-4A1E-83FA-602769D90554}"/>
    <cellStyle name="Normal 7 21 2 2 3" xfId="33597" xr:uid="{5444CF99-3EC2-48C4-9DFB-B2FE71171422}"/>
    <cellStyle name="Normal 7 21 2 2 4" xfId="39081" xr:uid="{9AFECB76-8F74-4055-B050-9C9FF513B633}"/>
    <cellStyle name="Normal 7 21 2 3" xfId="25374" xr:uid="{D1B2263E-7EC2-4B6E-8EFE-8BB2AEDC14DA}"/>
    <cellStyle name="Normal 7 21 2 4" xfId="30868" xr:uid="{F83F15E7-8495-4D6A-B6DD-08A3ACCE8081}"/>
    <cellStyle name="Normal 7 21 2 5" xfId="36352" xr:uid="{4E18E8C1-16EC-4424-BA25-320637D20796}"/>
    <cellStyle name="Normal 7 21 3" xfId="12195" xr:uid="{85867AE6-9F41-4CBC-8E93-9AE14B00833A}"/>
    <cellStyle name="Normal 7 21 4" xfId="17431" xr:uid="{C67D1DD4-0BB3-4891-A97C-A2B6F9AB086D}"/>
    <cellStyle name="Normal 7 21 5" xfId="19661" xr:uid="{666EABB8-AD6D-478E-B529-D2C48E01CCE3}"/>
    <cellStyle name="Normal 7 21 6" xfId="9977" xr:uid="{547E69AF-7E2B-4178-B658-E593D4F2CB75}"/>
    <cellStyle name="Normal 7 21 6 2" xfId="21298" xr:uid="{DD20D9C3-DC41-4581-B5F6-0105ADAD9B49}"/>
    <cellStyle name="Normal 7 21 6 2 2" xfId="26854" xr:uid="{6082CBDC-4DA6-4E2B-BA96-9686B4292ADC}"/>
    <cellStyle name="Normal 7 21 6 2 3" xfId="32348" xr:uid="{BB885A14-AF2E-4319-8905-282A5D2100C6}"/>
    <cellStyle name="Normal 7 21 6 2 4" xfId="37832" xr:uid="{8824F20A-A587-48D9-BDDD-81D2602027BD}"/>
    <cellStyle name="Normal 7 21 6 3" xfId="24125" xr:uid="{7E85430E-52C4-44CD-B1F9-C14F48453050}"/>
    <cellStyle name="Normal 7 21 6 4" xfId="29619" xr:uid="{A2F8EA3E-E552-4FC2-BB72-651FEEE4AF6E}"/>
    <cellStyle name="Normal 7 21 6 5" xfId="35103" xr:uid="{7FD94BAF-D877-49DE-AE1B-8BBD2686714A}"/>
    <cellStyle name="Normal 7 22" xfId="6852" xr:uid="{635CA877-D027-4DE4-8F58-734B71071D07}"/>
    <cellStyle name="Normal 7 22 2" xfId="15261" xr:uid="{14E7FFC7-78D3-4283-87B8-2E9463775EE1}"/>
    <cellStyle name="Normal 7 22 2 2" xfId="22548" xr:uid="{EE1F41AE-117E-4CE9-B0D3-94BC05A7636E}"/>
    <cellStyle name="Normal 7 22 2 2 2" xfId="28104" xr:uid="{8D7516C7-AFBF-4B2F-BF69-03F12500F793}"/>
    <cellStyle name="Normal 7 22 2 2 3" xfId="33598" xr:uid="{2F950089-1BE3-4278-B1BF-998B5755B10C}"/>
    <cellStyle name="Normal 7 22 2 2 4" xfId="39082" xr:uid="{F7D88124-44B0-4504-AA3B-6E2F965482AC}"/>
    <cellStyle name="Normal 7 22 2 3" xfId="25375" xr:uid="{EAE2E8E9-D985-49CE-9051-DE96B2E28E5F}"/>
    <cellStyle name="Normal 7 22 2 4" xfId="30869" xr:uid="{B9E9DC11-3AE3-4859-BE1E-FF2692F38F9A}"/>
    <cellStyle name="Normal 7 22 2 5" xfId="36353" xr:uid="{3B0DC112-DDDF-42DE-9CD8-FE1B51C36DC4}"/>
    <cellStyle name="Normal 7 22 3" xfId="12196" xr:uid="{D3C14FFF-6E11-48D1-B98E-A4718CEA5D49}"/>
    <cellStyle name="Normal 7 22 4" xfId="17432" xr:uid="{36CC12D3-65A2-4ED0-B092-4B1053A2D371}"/>
    <cellStyle name="Normal 7 22 5" xfId="19662" xr:uid="{08F11F93-9629-4290-943D-85AD2DB01463}"/>
    <cellStyle name="Normal 7 22 6" xfId="9978" xr:uid="{F6576ECE-9FF5-4190-9C82-474283B4A566}"/>
    <cellStyle name="Normal 7 22 6 2" xfId="21299" xr:uid="{5A12F313-B36C-4B59-B563-0E637B4A2D10}"/>
    <cellStyle name="Normal 7 22 6 2 2" xfId="26855" xr:uid="{84BF7746-2215-46C6-9274-091F5E749633}"/>
    <cellStyle name="Normal 7 22 6 2 3" xfId="32349" xr:uid="{0F0E6CB4-6EC0-4318-AAAA-8B5D3742E002}"/>
    <cellStyle name="Normal 7 22 6 2 4" xfId="37833" xr:uid="{25488C1D-3692-4E00-95D0-33A8DE3427EA}"/>
    <cellStyle name="Normal 7 22 6 3" xfId="24126" xr:uid="{F49581AF-18A3-44CE-9773-7D56911B775D}"/>
    <cellStyle name="Normal 7 22 6 4" xfId="29620" xr:uid="{6B2AFD9F-8903-408C-8D42-DEC3A582C4BC}"/>
    <cellStyle name="Normal 7 22 6 5" xfId="35104" xr:uid="{11A15DC9-53ED-4F34-A402-E0C7A3ACC272}"/>
    <cellStyle name="Normal 7 23" xfId="6853" xr:uid="{20318C5A-4D80-4799-BB09-C6C421FD147C}"/>
    <cellStyle name="Normal 7 23 2" xfId="15262" xr:uid="{10E24630-5EA2-46FF-8092-1197FE1D4AF6}"/>
    <cellStyle name="Normal 7 23 2 2" xfId="22549" xr:uid="{442F47EB-0BB2-4751-B19B-5EC6ECB3E2FC}"/>
    <cellStyle name="Normal 7 23 2 2 2" xfId="28105" xr:uid="{10F3CDA4-364E-477D-A573-ADF33891E39D}"/>
    <cellStyle name="Normal 7 23 2 2 3" xfId="33599" xr:uid="{2F741932-B247-42E9-BAB2-98EA2A54CE13}"/>
    <cellStyle name="Normal 7 23 2 2 4" xfId="39083" xr:uid="{DC442100-75A8-4113-B11A-6B063BB64692}"/>
    <cellStyle name="Normal 7 23 2 3" xfId="25376" xr:uid="{7DD64F06-D141-4EDD-A790-298F68C97ABB}"/>
    <cellStyle name="Normal 7 23 2 4" xfId="30870" xr:uid="{B2354D96-B219-434A-AA8F-835355B04838}"/>
    <cellStyle name="Normal 7 23 2 5" xfId="36354" xr:uid="{55B61C80-00B3-4028-8DB7-1435A3018C71}"/>
    <cellStyle name="Normal 7 23 3" xfId="12197" xr:uid="{B0547039-A482-4265-B688-40A9F96F21C3}"/>
    <cellStyle name="Normal 7 23 4" xfId="17433" xr:uid="{FCF848F2-8030-492E-A2EF-7B6543DB1A92}"/>
    <cellStyle name="Normal 7 23 5" xfId="19663" xr:uid="{9C3EB7A2-18AB-443D-BE77-95A76F1145A7}"/>
    <cellStyle name="Normal 7 23 6" xfId="9979" xr:uid="{079FE7AB-7A4D-45E3-8D04-8FDA0B9FB67E}"/>
    <cellStyle name="Normal 7 23 6 2" xfId="21300" xr:uid="{6DCF47AB-DBEE-4469-87D5-2AB7EE4D6A39}"/>
    <cellStyle name="Normal 7 23 6 2 2" xfId="26856" xr:uid="{C80E7744-FD71-44CA-81E5-E74D45D0363D}"/>
    <cellStyle name="Normal 7 23 6 2 3" xfId="32350" xr:uid="{D7A7CF4C-9472-4BDB-AA55-CF2D2B2ABB4D}"/>
    <cellStyle name="Normal 7 23 6 2 4" xfId="37834" xr:uid="{CB21FBA7-7ABD-451C-B96C-ADEE0377FC74}"/>
    <cellStyle name="Normal 7 23 6 3" xfId="24127" xr:uid="{C3188985-89C1-4319-A563-AA42B0E819BC}"/>
    <cellStyle name="Normal 7 23 6 4" xfId="29621" xr:uid="{1FF50BCC-AAE0-43B8-A6B6-7B66D9DDBAFC}"/>
    <cellStyle name="Normal 7 23 6 5" xfId="35105" xr:uid="{91D93DB1-C8CE-4EC3-8802-C8908EB4754F}"/>
    <cellStyle name="Normal 7 24" xfId="6854" xr:uid="{4DCB5A56-FACB-484C-A8CA-09BBC1E6A731}"/>
    <cellStyle name="Normal 7 24 2" xfId="15263" xr:uid="{95751905-09F1-41D2-B565-66A4DDB02937}"/>
    <cellStyle name="Normal 7 24 2 2" xfId="22550" xr:uid="{5C0B7D39-2228-4D8F-A0AE-4984F1E843C3}"/>
    <cellStyle name="Normal 7 24 2 2 2" xfId="28106" xr:uid="{E84C7408-A62C-4926-A3C2-7DADDBE1EF67}"/>
    <cellStyle name="Normal 7 24 2 2 3" xfId="33600" xr:uid="{C8F2EC73-079A-41D1-940C-A58EBABDFAA7}"/>
    <cellStyle name="Normal 7 24 2 2 4" xfId="39084" xr:uid="{47E70FF3-E82B-47DB-9D80-DFA05497800E}"/>
    <cellStyle name="Normal 7 24 2 3" xfId="25377" xr:uid="{2C42521E-FC82-4540-9058-F7A180CDBFD3}"/>
    <cellStyle name="Normal 7 24 2 4" xfId="30871" xr:uid="{0CEDEE71-F632-447C-B117-8678D6BCACC3}"/>
    <cellStyle name="Normal 7 24 2 5" xfId="36355" xr:uid="{15C55476-E678-4945-8899-28D8409FAF2D}"/>
    <cellStyle name="Normal 7 24 3" xfId="12198" xr:uid="{D6752788-3D1A-4D30-B4E6-B656F3F931A5}"/>
    <cellStyle name="Normal 7 24 4" xfId="17434" xr:uid="{7E53114B-A1C0-4BEB-9ABC-222A7222B236}"/>
    <cellStyle name="Normal 7 24 5" xfId="19664" xr:uid="{D0F4B74D-97CD-464C-8B14-7FFA6D7D8EC1}"/>
    <cellStyle name="Normal 7 24 6" xfId="9980" xr:uid="{E8E07B82-4C20-4D84-AB7E-629E3EF4E65C}"/>
    <cellStyle name="Normal 7 24 6 2" xfId="21301" xr:uid="{3EFB4C5F-7666-4FAA-97D9-AC996E25A58E}"/>
    <cellStyle name="Normal 7 24 6 2 2" xfId="26857" xr:uid="{9AC61A46-AFCF-498C-88F1-4594A49EA6DC}"/>
    <cellStyle name="Normal 7 24 6 2 3" xfId="32351" xr:uid="{64EC126D-CF8D-4622-99DC-BC0E4B88D4A4}"/>
    <cellStyle name="Normal 7 24 6 2 4" xfId="37835" xr:uid="{E7F9B994-FA44-4CBC-850D-A36A27C98055}"/>
    <cellStyle name="Normal 7 24 6 3" xfId="24128" xr:uid="{D93E7BF4-6032-4866-97B3-9E37B16E303D}"/>
    <cellStyle name="Normal 7 24 6 4" xfId="29622" xr:uid="{1392B462-7E54-4C85-93D0-DB638A1507F5}"/>
    <cellStyle name="Normal 7 24 6 5" xfId="35106" xr:uid="{BD8C0933-FFBF-41C5-A594-91F00813D0EE}"/>
    <cellStyle name="Normal 7 25" xfId="6855" xr:uid="{B08C4F11-922D-4040-BD45-B068C3ABD2E3}"/>
    <cellStyle name="Normal 7 25 2" xfId="15264" xr:uid="{9FDF6E3B-C7F5-4E19-B27D-6654C67AFA4D}"/>
    <cellStyle name="Normal 7 25 2 2" xfId="22551" xr:uid="{FA155009-B992-45A6-9F64-20B0083316BC}"/>
    <cellStyle name="Normal 7 25 2 2 2" xfId="28107" xr:uid="{B63FB97E-6603-4AAF-A334-752823A7857F}"/>
    <cellStyle name="Normal 7 25 2 2 3" xfId="33601" xr:uid="{2CFD3C7C-AFB0-470E-B171-C5BE88157CEC}"/>
    <cellStyle name="Normal 7 25 2 2 4" xfId="39085" xr:uid="{95808D00-65F8-41A5-A88F-1BC04EAB3D78}"/>
    <cellStyle name="Normal 7 25 2 3" xfId="25378" xr:uid="{F71508CC-C640-415F-B5A3-3628A7336313}"/>
    <cellStyle name="Normal 7 25 2 4" xfId="30872" xr:uid="{F9A241F9-9B81-42D9-975B-7FF70C74965A}"/>
    <cellStyle name="Normal 7 25 2 5" xfId="36356" xr:uid="{6705B095-3C8A-4A2E-A700-F05760A6C4D6}"/>
    <cellStyle name="Normal 7 25 3" xfId="12199" xr:uid="{EFEA9112-12E0-4226-8AF5-0BEE47492B92}"/>
    <cellStyle name="Normal 7 25 4" xfId="17435" xr:uid="{D1832D70-1C5C-4524-8A8A-F95460271104}"/>
    <cellStyle name="Normal 7 25 5" xfId="19665" xr:uid="{33BC7D43-D733-4EA5-A3F9-7628D14FD6D0}"/>
    <cellStyle name="Normal 7 25 6" xfId="9981" xr:uid="{51020521-23A2-443D-B8BA-B5A7B65CE281}"/>
    <cellStyle name="Normal 7 25 6 2" xfId="21302" xr:uid="{6EAA0DB4-D028-4145-8DBB-4CB941709A28}"/>
    <cellStyle name="Normal 7 25 6 2 2" xfId="26858" xr:uid="{492DFDD1-33AC-4583-BD5C-D4590F302573}"/>
    <cellStyle name="Normal 7 25 6 2 3" xfId="32352" xr:uid="{68792709-E3F7-44D7-A158-F88EAA26FF77}"/>
    <cellStyle name="Normal 7 25 6 2 4" xfId="37836" xr:uid="{822CF994-965A-482F-8C1F-26711A97A93A}"/>
    <cellStyle name="Normal 7 25 6 3" xfId="24129" xr:uid="{A33DC4BE-7F6C-4F0C-B67A-A1B93B973BB2}"/>
    <cellStyle name="Normal 7 25 6 4" xfId="29623" xr:uid="{034A2D84-6417-4052-94A8-08029968CDA0}"/>
    <cellStyle name="Normal 7 25 6 5" xfId="35107" xr:uid="{59F3A085-AD52-44A3-9867-EBF39664CCA7}"/>
    <cellStyle name="Normal 7 26" xfId="6856" xr:uid="{D1FCE344-9F36-482A-99CF-0B291C652DD9}"/>
    <cellStyle name="Normal 7 26 2" xfId="15265" xr:uid="{DE005023-7AA4-4F4A-9811-A6DC0509F8B5}"/>
    <cellStyle name="Normal 7 26 2 2" xfId="22552" xr:uid="{0100EB6C-D629-4C18-9C0B-7366B53B2243}"/>
    <cellStyle name="Normal 7 26 2 2 2" xfId="28108" xr:uid="{65FABF8B-F511-43FB-A8C3-7C62D10EE2E6}"/>
    <cellStyle name="Normal 7 26 2 2 3" xfId="33602" xr:uid="{F4D01A86-A8FA-4668-B6CE-D8FDB3AA2A9B}"/>
    <cellStyle name="Normal 7 26 2 2 4" xfId="39086" xr:uid="{62F3D08A-158D-4A70-BEF7-04F3A0744D52}"/>
    <cellStyle name="Normal 7 26 2 3" xfId="25379" xr:uid="{8C5A5BE6-186C-4C15-9F03-B4E1B6871CF0}"/>
    <cellStyle name="Normal 7 26 2 4" xfId="30873" xr:uid="{A46083CF-3110-4C3D-A5B6-B4F436DAFA25}"/>
    <cellStyle name="Normal 7 26 2 5" xfId="36357" xr:uid="{C73C93A0-7853-475E-8CC0-26DA89F6B874}"/>
    <cellStyle name="Normal 7 26 3" xfId="12200" xr:uid="{9FCE69DB-82BE-43B5-B2AF-DF32083505C4}"/>
    <cellStyle name="Normal 7 26 4" xfId="17436" xr:uid="{07A914D1-2413-4860-8759-FBE882A1A00B}"/>
    <cellStyle name="Normal 7 26 5" xfId="19666" xr:uid="{E96545EE-3955-4FBF-8B2C-77DA892702D9}"/>
    <cellStyle name="Normal 7 26 6" xfId="9982" xr:uid="{57837B83-2D0C-4A90-8CC5-9E5B71925C3B}"/>
    <cellStyle name="Normal 7 26 6 2" xfId="21303" xr:uid="{3D395B6E-DE4D-4E7F-9AC9-1FAD9A5550EE}"/>
    <cellStyle name="Normal 7 26 6 2 2" xfId="26859" xr:uid="{F6DFB19D-B5C3-4A43-9187-56F07FAAFE46}"/>
    <cellStyle name="Normal 7 26 6 2 3" xfId="32353" xr:uid="{12B53BA7-F339-44D2-AD42-6237E6DC0536}"/>
    <cellStyle name="Normal 7 26 6 2 4" xfId="37837" xr:uid="{E8269038-D488-4DDD-86D1-B64FAFA65E93}"/>
    <cellStyle name="Normal 7 26 6 3" xfId="24130" xr:uid="{672CB777-4D80-4473-8D5E-B1251799CECB}"/>
    <cellStyle name="Normal 7 26 6 4" xfId="29624" xr:uid="{84A12502-9F44-4F44-808A-9F176FAD32F2}"/>
    <cellStyle name="Normal 7 26 6 5" xfId="35108" xr:uid="{CC55A5AC-E101-40E1-B00D-438C72566502}"/>
    <cellStyle name="Normal 7 27" xfId="6857" xr:uid="{126940AD-EB56-42A0-8D45-47FC750E9F44}"/>
    <cellStyle name="Normal 7 27 2" xfId="15266" xr:uid="{F8DFBB8F-F7E4-4026-883A-19F8E92743F5}"/>
    <cellStyle name="Normal 7 27 2 2" xfId="22553" xr:uid="{5EB32967-CCAC-4BDE-B4A8-93973B832BD3}"/>
    <cellStyle name="Normal 7 27 2 2 2" xfId="28109" xr:uid="{991BA777-E3CD-44E1-B511-602D50C071B0}"/>
    <cellStyle name="Normal 7 27 2 2 3" xfId="33603" xr:uid="{0DF55261-0377-467D-8DB9-F196D27D4A70}"/>
    <cellStyle name="Normal 7 27 2 2 4" xfId="39087" xr:uid="{BCA32FEA-11AF-484C-ADDC-A3818AFC9619}"/>
    <cellStyle name="Normal 7 27 2 3" xfId="25380" xr:uid="{5D4FE11D-520D-4C50-8250-682CA5AD57B8}"/>
    <cellStyle name="Normal 7 27 2 4" xfId="30874" xr:uid="{EB899528-4755-4AAB-B2DB-28EDA6C5F043}"/>
    <cellStyle name="Normal 7 27 2 5" xfId="36358" xr:uid="{05BCE49C-A6A8-43BB-B344-CA1075E0BD41}"/>
    <cellStyle name="Normal 7 27 3" xfId="12201" xr:uid="{558A55BC-D60A-45F6-81CA-4FAFC0B32278}"/>
    <cellStyle name="Normal 7 27 4" xfId="17437" xr:uid="{ADA5BA16-733E-4EE1-9C42-07B9ACEF5132}"/>
    <cellStyle name="Normal 7 27 5" xfId="19667" xr:uid="{3E92B877-4D8E-45E3-9E35-25139686E555}"/>
    <cellStyle name="Normal 7 27 6" xfId="9983" xr:uid="{94D025FB-11B1-4A7F-9117-3F1F27F91726}"/>
    <cellStyle name="Normal 7 27 6 2" xfId="21304" xr:uid="{ADCD62B3-0B7A-4B8B-8E44-285954E47A02}"/>
    <cellStyle name="Normal 7 27 6 2 2" xfId="26860" xr:uid="{1D1D2C78-C957-4E34-AA88-254CD6841123}"/>
    <cellStyle name="Normal 7 27 6 2 3" xfId="32354" xr:uid="{2BC95EE6-01F7-430C-934A-01A3E30D8BED}"/>
    <cellStyle name="Normal 7 27 6 2 4" xfId="37838" xr:uid="{2387001F-ABF2-4099-9892-27F11758FBB8}"/>
    <cellStyle name="Normal 7 27 6 3" xfId="24131" xr:uid="{46A7F36A-82E5-44D6-87B1-FFDEB4F9E7E4}"/>
    <cellStyle name="Normal 7 27 6 4" xfId="29625" xr:uid="{9BA3018F-C784-462A-BA69-C89BCF462F14}"/>
    <cellStyle name="Normal 7 27 6 5" xfId="35109" xr:uid="{9DF1D730-11C0-4F02-8812-6530DDF8C4F0}"/>
    <cellStyle name="Normal 7 28" xfId="6858" xr:uid="{CBC86020-3C39-4C40-99DB-C12BE381FDF2}"/>
    <cellStyle name="Normal 7 28 2" xfId="15267" xr:uid="{9CF0E974-A507-4F4C-8810-515FCFDBAE74}"/>
    <cellStyle name="Normal 7 28 2 2" xfId="22554" xr:uid="{7FA42162-F927-4621-92E0-13FF34A5E5C3}"/>
    <cellStyle name="Normal 7 28 2 2 2" xfId="28110" xr:uid="{8D568CF3-BE2D-4948-9389-F2D7AF353448}"/>
    <cellStyle name="Normal 7 28 2 2 3" xfId="33604" xr:uid="{F6EAB352-DB28-4326-8462-1BFAC0DDEECB}"/>
    <cellStyle name="Normal 7 28 2 2 4" xfId="39088" xr:uid="{4FCEAC61-3CD5-4112-A706-915AC45E5A89}"/>
    <cellStyle name="Normal 7 28 2 3" xfId="25381" xr:uid="{77854FBC-010E-4421-9122-DD6F2BDA2716}"/>
    <cellStyle name="Normal 7 28 2 4" xfId="30875" xr:uid="{8372FF2A-FA75-4A16-A68F-6516A17538EE}"/>
    <cellStyle name="Normal 7 28 2 5" xfId="36359" xr:uid="{25180F48-64D5-4FAE-BF95-8DFDF985CD95}"/>
    <cellStyle name="Normal 7 28 3" xfId="12202" xr:uid="{3D7B42E0-83E2-4AA0-806B-479403699243}"/>
    <cellStyle name="Normal 7 28 4" xfId="17438" xr:uid="{B71CB5F6-08E5-440B-BC27-C4CEF3DB8517}"/>
    <cellStyle name="Normal 7 28 5" xfId="19668" xr:uid="{1D943BF7-C8C7-4362-95FD-71869F5BC82B}"/>
    <cellStyle name="Normal 7 28 6" xfId="9984" xr:uid="{9C1D32A7-1714-41C7-8CB6-1D46D5BBCD3C}"/>
    <cellStyle name="Normal 7 28 6 2" xfId="21305" xr:uid="{9A6BE53C-C2A8-4501-968B-B6F3881DA1ED}"/>
    <cellStyle name="Normal 7 28 6 2 2" xfId="26861" xr:uid="{F6F572FE-E1A5-412F-A33F-F36FBC9E71CE}"/>
    <cellStyle name="Normal 7 28 6 2 3" xfId="32355" xr:uid="{1A858A21-2E79-467A-8595-A50420FEDA47}"/>
    <cellStyle name="Normal 7 28 6 2 4" xfId="37839" xr:uid="{C21E500D-E2D9-4176-B3A2-212EFC9F43AF}"/>
    <cellStyle name="Normal 7 28 6 3" xfId="24132" xr:uid="{E27DE321-F64B-4E8D-BE92-4A65834BAC12}"/>
    <cellStyle name="Normal 7 28 6 4" xfId="29626" xr:uid="{029DC4D1-12F5-4F9B-98EA-4775811C721B}"/>
    <cellStyle name="Normal 7 28 6 5" xfId="35110" xr:uid="{4C9D23F0-F904-4A7C-9404-849FAC4DA07B}"/>
    <cellStyle name="Normal 7 29" xfId="6859" xr:uid="{05BBAB94-47A7-4B12-B21A-E327A00CF504}"/>
    <cellStyle name="Normal 7 29 2" xfId="15268" xr:uid="{4A360FC0-977C-4423-A109-6F9D78A1A5D3}"/>
    <cellStyle name="Normal 7 29 2 2" xfId="22555" xr:uid="{121C3AAC-421A-43F0-BA32-5E283E830577}"/>
    <cellStyle name="Normal 7 29 2 2 2" xfId="28111" xr:uid="{32F5A4FF-B063-4543-B6D3-522E500963A8}"/>
    <cellStyle name="Normal 7 29 2 2 3" xfId="33605" xr:uid="{8C2D8D08-307C-430D-A494-6A739ABA1172}"/>
    <cellStyle name="Normal 7 29 2 2 4" xfId="39089" xr:uid="{9ABC8C71-38CC-41BD-934E-168EB322BC86}"/>
    <cellStyle name="Normal 7 29 2 3" xfId="25382" xr:uid="{B495D975-D387-4597-9A85-324D83EC88E6}"/>
    <cellStyle name="Normal 7 29 2 4" xfId="30876" xr:uid="{D84139B4-CB72-4175-90AC-F3276ED5A26E}"/>
    <cellStyle name="Normal 7 29 2 5" xfId="36360" xr:uid="{524135A1-660E-4584-954C-A2B7A450D543}"/>
    <cellStyle name="Normal 7 29 3" xfId="12203" xr:uid="{75BDCB28-B4E9-47AB-A91B-C2F40D729328}"/>
    <cellStyle name="Normal 7 29 4" xfId="17439" xr:uid="{27879CA6-FF30-4CA5-A0E3-123271F6E9EA}"/>
    <cellStyle name="Normal 7 29 5" xfId="19669" xr:uid="{D17AFB1A-4427-4A28-82BD-F4382D742343}"/>
    <cellStyle name="Normal 7 29 6" xfId="9985" xr:uid="{A98A1AC1-0F64-4148-9E13-6EF9AD96916C}"/>
    <cellStyle name="Normal 7 29 6 2" xfId="21306" xr:uid="{9CDDA1AE-D56D-4A6A-A7F1-A8B369EA7A9E}"/>
    <cellStyle name="Normal 7 29 6 2 2" xfId="26862" xr:uid="{09E138E4-3D69-43B5-8127-38475D6ACFFA}"/>
    <cellStyle name="Normal 7 29 6 2 3" xfId="32356" xr:uid="{9ACFBD80-A0B2-4301-956E-331357A7C867}"/>
    <cellStyle name="Normal 7 29 6 2 4" xfId="37840" xr:uid="{83C1EA32-B0D5-47B7-A811-13C8235D47FE}"/>
    <cellStyle name="Normal 7 29 6 3" xfId="24133" xr:uid="{5DCD3CF9-0B98-4D04-B555-3428080A63C6}"/>
    <cellStyle name="Normal 7 29 6 4" xfId="29627" xr:uid="{0AE8F0B9-3CF7-42BC-B030-D8DD354BF94E}"/>
    <cellStyle name="Normal 7 29 6 5" xfId="35111" xr:uid="{52EE858A-FF2B-447E-9C5C-A5BF84A5A13C}"/>
    <cellStyle name="Normal 7 3" xfId="6860" xr:uid="{AA2A207F-F6EE-40BE-B46F-9BCD0EA7A600}"/>
    <cellStyle name="Normal 7 3 2" xfId="6861" xr:uid="{0916CB6E-E178-48ED-878D-C94B9A0F4BF5}"/>
    <cellStyle name="Normal 7 3 2 2" xfId="15270" xr:uid="{2595BAC8-B757-4578-B942-DC2D3ADD5600}"/>
    <cellStyle name="Normal 7 3 2 2 2" xfId="22557" xr:uid="{E6F8E222-2AFE-4742-970B-A58C198E8F68}"/>
    <cellStyle name="Normal 7 3 2 2 2 2" xfId="28113" xr:uid="{92EF33A3-4F53-4DCF-8CE6-64098CDBCF9F}"/>
    <cellStyle name="Normal 7 3 2 2 2 3" xfId="33607" xr:uid="{E223F042-1FEC-4786-9A23-7932F2608E7E}"/>
    <cellStyle name="Normal 7 3 2 2 2 4" xfId="39091" xr:uid="{F3B79B11-2DB4-4A40-984E-CB7A2D51064C}"/>
    <cellStyle name="Normal 7 3 2 2 3" xfId="25384" xr:uid="{9FD477FA-9EF9-468C-AD43-C59FF0F907F8}"/>
    <cellStyle name="Normal 7 3 2 2 4" xfId="30878" xr:uid="{F222F7BB-FE6F-4D08-9C84-1ED0F9B70DFC}"/>
    <cellStyle name="Normal 7 3 2 2 5" xfId="36362" xr:uid="{F6D84FD2-DCBA-4A19-AE8D-71B59C15C0FE}"/>
    <cellStyle name="Normal 7 3 2 3" xfId="12205" xr:uid="{A6A966C2-5BE9-4098-AB0B-1D976626471F}"/>
    <cellStyle name="Normal 7 3 2 4" xfId="17441" xr:uid="{D7BDA1FE-BBC1-4876-91C8-CF619C74CB4A}"/>
    <cellStyle name="Normal 7 3 2 5" xfId="19670" xr:uid="{CCFEC9CC-709E-4EA4-8ED9-39A621DBA02F}"/>
    <cellStyle name="Normal 7 3 2 6" xfId="9987" xr:uid="{6A98EE48-673E-4A7C-BBCF-9B25832D706C}"/>
    <cellStyle name="Normal 7 3 2 6 2" xfId="21308" xr:uid="{9F8AA7BA-7E31-4A40-9653-1C067D56A019}"/>
    <cellStyle name="Normal 7 3 2 6 2 2" xfId="26864" xr:uid="{4EA31C5B-7449-4D83-82A7-F432C6EF1F20}"/>
    <cellStyle name="Normal 7 3 2 6 2 3" xfId="32358" xr:uid="{9B3F75A2-59C2-4DA3-9E45-4BBDBBE5259F}"/>
    <cellStyle name="Normal 7 3 2 6 2 4" xfId="37842" xr:uid="{6575A7FF-22F5-48A2-BEDC-31954847750A}"/>
    <cellStyle name="Normal 7 3 2 6 3" xfId="24135" xr:uid="{08EA2291-7BDC-4716-BCBA-1FA6ED530694}"/>
    <cellStyle name="Normal 7 3 2 6 4" xfId="29629" xr:uid="{8447DCB5-CB6B-4BAF-82A5-53437808F08F}"/>
    <cellStyle name="Normal 7 3 2 6 5" xfId="35113" xr:uid="{D2B67B71-0ABA-4016-A9E4-731D9FD6F7DA}"/>
    <cellStyle name="Normal 7 3 3" xfId="6862" xr:uid="{1B91C88C-B567-4BCD-83F1-276327F5DC19}"/>
    <cellStyle name="Normal 7 3 3 2" xfId="15271" xr:uid="{FA0778DF-AFCE-4EF7-B1E3-6E7DB47A261C}"/>
    <cellStyle name="Normal 7 3 3 2 2" xfId="22558" xr:uid="{E5F68AD8-37B9-42F9-BB7B-55237C7CD648}"/>
    <cellStyle name="Normal 7 3 3 2 2 2" xfId="28114" xr:uid="{054218BD-12D6-44B6-9B40-18AD1219EEF5}"/>
    <cellStyle name="Normal 7 3 3 2 2 3" xfId="33608" xr:uid="{31DB0387-134E-4EA7-8285-E2D06592E4D6}"/>
    <cellStyle name="Normal 7 3 3 2 2 4" xfId="39092" xr:uid="{D6F4256E-B87E-4DDD-9A0F-504DFEE1AFF3}"/>
    <cellStyle name="Normal 7 3 3 2 3" xfId="25385" xr:uid="{8BCCFA1F-C7DE-4E63-86B8-2EFEBC4B6FB7}"/>
    <cellStyle name="Normal 7 3 3 2 4" xfId="30879" xr:uid="{FE3A237D-5E13-4C45-9F49-FA219BE1EF12}"/>
    <cellStyle name="Normal 7 3 3 2 5" xfId="36363" xr:uid="{D35A47DE-2C11-4F4E-AF8E-AE771C34C367}"/>
    <cellStyle name="Normal 7 3 3 3" xfId="12206" xr:uid="{E7DF4098-A985-40D6-BEB7-C722901FDEF1}"/>
    <cellStyle name="Normal 7 3 3 4" xfId="17442" xr:uid="{4822A81C-12E4-4A07-97A2-CF05C458E282}"/>
    <cellStyle name="Normal 7 3 3 5" xfId="19671" xr:uid="{4AEE7B01-436A-4A0B-BE21-C4C5E80C1355}"/>
    <cellStyle name="Normal 7 3 3 6" xfId="9988" xr:uid="{CA792EF7-B0C1-47C4-A073-686A2DF63FF6}"/>
    <cellStyle name="Normal 7 3 3 6 2" xfId="21309" xr:uid="{94F90BA4-832C-4D15-A29A-202C1D2447F2}"/>
    <cellStyle name="Normal 7 3 3 6 2 2" xfId="26865" xr:uid="{85ED4949-EDC2-4DA4-ADDD-82221626DBE3}"/>
    <cellStyle name="Normal 7 3 3 6 2 3" xfId="32359" xr:uid="{DE8601E1-2543-4434-AECA-41C106453D59}"/>
    <cellStyle name="Normal 7 3 3 6 2 4" xfId="37843" xr:uid="{96B8FC37-AD65-4F6D-A2F7-3022720B3AF6}"/>
    <cellStyle name="Normal 7 3 3 6 3" xfId="24136" xr:uid="{27A74B2C-67FA-498D-B69B-602F5072D242}"/>
    <cellStyle name="Normal 7 3 3 6 4" xfId="29630" xr:uid="{2B70E065-7FDC-437D-9B4D-D3AF553ACC4B}"/>
    <cellStyle name="Normal 7 3 3 6 5" xfId="35114" xr:uid="{A38E835B-44B7-4E9C-AB3D-7BECBBDD853C}"/>
    <cellStyle name="Normal 7 3 4" xfId="6863" xr:uid="{2A49D25B-D325-4914-ABFB-8676B296AC94}"/>
    <cellStyle name="Normal 7 3 4 2" xfId="15272" xr:uid="{D59F45D6-7564-4BD7-9332-88777EFE0A48}"/>
    <cellStyle name="Normal 7 3 4 2 2" xfId="22559" xr:uid="{3BE3FD8D-73E8-4EA5-BFF0-186BE32EE19F}"/>
    <cellStyle name="Normal 7 3 4 2 2 2" xfId="28115" xr:uid="{772A3B85-D936-4DA0-8C4E-AA7BADB7D22A}"/>
    <cellStyle name="Normal 7 3 4 2 2 3" xfId="33609" xr:uid="{27AC0D2F-DD3D-4BA1-994C-66A86ECE13D7}"/>
    <cellStyle name="Normal 7 3 4 2 2 4" xfId="39093" xr:uid="{F38F5121-334F-4787-A3E4-296463E23997}"/>
    <cellStyle name="Normal 7 3 4 2 3" xfId="25386" xr:uid="{EAA6B23D-8519-436B-82DF-7C5EF80D97E1}"/>
    <cellStyle name="Normal 7 3 4 2 4" xfId="30880" xr:uid="{A7D44A57-FBBC-4361-966E-A0DD9F065195}"/>
    <cellStyle name="Normal 7 3 4 2 5" xfId="36364" xr:uid="{C73CFC6A-16E6-43D2-BF59-8313DD4F0189}"/>
    <cellStyle name="Normal 7 3 4 3" xfId="12207" xr:uid="{31CE59FA-DEEA-4858-BF31-5F1BE04FB428}"/>
    <cellStyle name="Normal 7 3 4 4" xfId="17443" xr:uid="{AEA333F4-9ED1-48D4-A906-24470CC301EB}"/>
    <cellStyle name="Normal 7 3 4 5" xfId="19672" xr:uid="{F09F44BA-F1FE-433B-8D1B-AB941D74DDC9}"/>
    <cellStyle name="Normal 7 3 4 6" xfId="9989" xr:uid="{6D3C1214-053F-4FBF-884A-2E171BFED7D0}"/>
    <cellStyle name="Normal 7 3 4 6 2" xfId="21310" xr:uid="{3CF80F35-C83C-45E7-BF32-C69DA3BC3BC2}"/>
    <cellStyle name="Normal 7 3 4 6 2 2" xfId="26866" xr:uid="{B0E4025F-DB36-43F6-A5CC-95D417A8A8A0}"/>
    <cellStyle name="Normal 7 3 4 6 2 3" xfId="32360" xr:uid="{3AC1FDB2-615D-4346-96C8-C815E29A22A4}"/>
    <cellStyle name="Normal 7 3 4 6 2 4" xfId="37844" xr:uid="{ABF6B500-5F9A-439D-8253-A7A564109259}"/>
    <cellStyle name="Normal 7 3 4 6 3" xfId="24137" xr:uid="{5DF395B7-B71B-48DC-B33C-F344E336765D}"/>
    <cellStyle name="Normal 7 3 4 6 4" xfId="29631" xr:uid="{C4E2DF99-D4DA-498D-8681-B8461FF5B9A2}"/>
    <cellStyle name="Normal 7 3 4 6 5" xfId="35115" xr:uid="{191149F9-87A0-48EF-AA47-3F204D876282}"/>
    <cellStyle name="Normal 7 3 5" xfId="6864" xr:uid="{E5E84E34-9F91-4466-BC2B-3B96CE3F51A0}"/>
    <cellStyle name="Normal 7 3 5 2" xfId="15273" xr:uid="{DC724610-13C0-43A3-933C-3F2C9447C2CC}"/>
    <cellStyle name="Normal 7 3 5 2 2" xfId="22560" xr:uid="{76156333-E49C-46A4-BBE5-B50DE393B6D5}"/>
    <cellStyle name="Normal 7 3 5 2 2 2" xfId="28116" xr:uid="{D1F6C7AE-E7DF-497E-AFBE-B36FB53BB4CB}"/>
    <cellStyle name="Normal 7 3 5 2 2 3" xfId="33610" xr:uid="{794BD7EE-9BC9-493F-B61E-6E5EB45B788F}"/>
    <cellStyle name="Normal 7 3 5 2 2 4" xfId="39094" xr:uid="{123EC9A4-8EA4-4CE3-90A6-43EDCA6F5349}"/>
    <cellStyle name="Normal 7 3 5 2 3" xfId="25387" xr:uid="{D1570E6E-5F30-4761-BBD5-217D5682C2D3}"/>
    <cellStyle name="Normal 7 3 5 2 4" xfId="30881" xr:uid="{FAFD7CEF-84C9-4D41-BCC4-8182A4CD7C1B}"/>
    <cellStyle name="Normal 7 3 5 2 5" xfId="36365" xr:uid="{A4C3BDF2-9241-4152-8305-BEAB6D858AF2}"/>
    <cellStyle name="Normal 7 3 5 3" xfId="12720" xr:uid="{EF002FEE-D951-435F-80A3-4743186016C4}"/>
    <cellStyle name="Normal 7 3 5 4" xfId="9990" xr:uid="{23B4F2D8-6762-41F7-AFE1-9D8FD85F131C}"/>
    <cellStyle name="Normal 7 3 5 4 2" xfId="21311" xr:uid="{2A3657D8-C95C-4A51-AAB1-46C007043979}"/>
    <cellStyle name="Normal 7 3 5 4 2 2" xfId="26867" xr:uid="{949D9417-B18A-43C1-90F2-1E63DD3DFF99}"/>
    <cellStyle name="Normal 7 3 5 4 2 3" xfId="32361" xr:uid="{0DD5D74F-588B-43BA-AEDE-08C161481329}"/>
    <cellStyle name="Normal 7 3 5 4 2 4" xfId="37845" xr:uid="{A5A23DCF-67E1-44C7-BC04-9CE8FFF9A2E2}"/>
    <cellStyle name="Normal 7 3 5 4 3" xfId="24138" xr:uid="{8B18B90A-FEEA-4ECB-9206-F0CE2C43661B}"/>
    <cellStyle name="Normal 7 3 5 4 4" xfId="29632" xr:uid="{4A2CF71D-77F2-4433-B390-AF00846B38C8}"/>
    <cellStyle name="Normal 7 3 5 4 5" xfId="35116" xr:uid="{8478997A-3E52-4277-B53F-D880CA2A6C84}"/>
    <cellStyle name="Normal 7 3 6" xfId="15269" xr:uid="{71F879D1-AAF2-46C3-9FE9-3643069DE5C3}"/>
    <cellStyle name="Normal 7 3 6 2" xfId="22556" xr:uid="{5C6990A5-9D3D-431A-8E82-61DA3613C943}"/>
    <cellStyle name="Normal 7 3 6 2 2" xfId="28112" xr:uid="{8F08E4C0-B9D1-4792-9F71-1A8050C438DF}"/>
    <cellStyle name="Normal 7 3 6 2 3" xfId="33606" xr:uid="{10D0F266-114F-46FB-A8B8-F7E733C988F7}"/>
    <cellStyle name="Normal 7 3 6 2 4" xfId="39090" xr:uid="{EB0324D5-BC40-4008-9F76-BBA393A87498}"/>
    <cellStyle name="Normal 7 3 6 3" xfId="25383" xr:uid="{5BC8642A-0172-4E55-84EB-31285FD5A4FB}"/>
    <cellStyle name="Normal 7 3 6 4" xfId="30877" xr:uid="{62FD6186-A46B-413B-891D-4F3DB961494C}"/>
    <cellStyle name="Normal 7 3 6 5" xfId="36361" xr:uid="{9B94DBDF-5E7D-416B-AE43-B65A942479CB}"/>
    <cellStyle name="Normal 7 3 7" xfId="12204" xr:uid="{7AA6B68B-488F-4D8B-98F9-44D657F3E88A}"/>
    <cellStyle name="Normal 7 3 8" xfId="17440" xr:uid="{88E3239C-23C4-4243-9B98-3BE29459D012}"/>
    <cellStyle name="Normal 7 3 9" xfId="9986" xr:uid="{6619C412-5D9D-4DD1-8638-28C7CC9A25A5}"/>
    <cellStyle name="Normal 7 3 9 2" xfId="21307" xr:uid="{7002D073-E907-4A2A-9A8C-0FD83B3D4CB9}"/>
    <cellStyle name="Normal 7 3 9 2 2" xfId="26863" xr:uid="{FE056120-FF87-4650-A44C-0B60A114F196}"/>
    <cellStyle name="Normal 7 3 9 2 3" xfId="32357" xr:uid="{95C2D604-0A87-4FA5-859A-E35254749DA8}"/>
    <cellStyle name="Normal 7 3 9 2 4" xfId="37841" xr:uid="{B069F43B-6140-4BFF-8E82-C7950F965F31}"/>
    <cellStyle name="Normal 7 3 9 3" xfId="24134" xr:uid="{6B78077A-18A8-4A6B-B4F1-807AFA82AEF1}"/>
    <cellStyle name="Normal 7 3 9 4" xfId="29628" xr:uid="{ADCEA072-B127-4C6D-A363-DFE8B4CFEEE4}"/>
    <cellStyle name="Normal 7 3 9 5" xfId="35112" xr:uid="{A816F899-8E5D-488C-AB0F-69307E22E0EB}"/>
    <cellStyle name="Normal 7 30" xfId="6865" xr:uid="{E2873AE3-5CC8-42D7-9940-8DB18D252C79}"/>
    <cellStyle name="Normal 7 30 2" xfId="15274" xr:uid="{31C66E94-A77F-4D8B-B4F1-37195CFCFC29}"/>
    <cellStyle name="Normal 7 30 2 2" xfId="22561" xr:uid="{B475EE49-9CEA-4A3B-82DF-AF995740548E}"/>
    <cellStyle name="Normal 7 30 2 2 2" xfId="28117" xr:uid="{4628D71E-8F96-46C1-A021-E63159E5E6F4}"/>
    <cellStyle name="Normal 7 30 2 2 3" xfId="33611" xr:uid="{F54AEA12-90C3-4455-B369-8316C61A180C}"/>
    <cellStyle name="Normal 7 30 2 2 4" xfId="39095" xr:uid="{DA4BA0C4-C239-4470-941F-9F6FD1106DAF}"/>
    <cellStyle name="Normal 7 30 2 3" xfId="25388" xr:uid="{BB08AB89-8691-436B-91F6-38E2C1A9C905}"/>
    <cellStyle name="Normal 7 30 2 4" xfId="30882" xr:uid="{A07C31F0-6653-46CF-B723-9F51A7B2B0E6}"/>
    <cellStyle name="Normal 7 30 2 5" xfId="36366" xr:uid="{3181E15A-1B95-4BD5-AEAF-65C91CF5AB93}"/>
    <cellStyle name="Normal 7 30 3" xfId="12208" xr:uid="{907386DC-C8CD-4AE3-85F0-90BFE88002D8}"/>
    <cellStyle name="Normal 7 30 4" xfId="17444" xr:uid="{DAD4C497-13C5-4E7A-B766-EE67A1C57786}"/>
    <cellStyle name="Normal 7 30 5" xfId="19673" xr:uid="{46BA3032-3303-44BC-8B56-1078D29167A3}"/>
    <cellStyle name="Normal 7 30 6" xfId="9991" xr:uid="{E04F60D9-835E-473D-93D0-50B6ED7DE9BC}"/>
    <cellStyle name="Normal 7 30 6 2" xfId="21312" xr:uid="{DCA6A0D2-C7F8-419A-AE81-C6235E398906}"/>
    <cellStyle name="Normal 7 30 6 2 2" xfId="26868" xr:uid="{9CDE93A7-8BFB-4A93-A4D4-0C35F11F94B0}"/>
    <cellStyle name="Normal 7 30 6 2 3" xfId="32362" xr:uid="{7520F7E2-B65C-467F-8DB3-04E718121ED0}"/>
    <cellStyle name="Normal 7 30 6 2 4" xfId="37846" xr:uid="{D0F559B9-5784-4D17-A8ED-9827BA5F2E40}"/>
    <cellStyle name="Normal 7 30 6 3" xfId="24139" xr:uid="{0AED8147-9AA8-4049-B1EA-AB39E129361C}"/>
    <cellStyle name="Normal 7 30 6 4" xfId="29633" xr:uid="{149B9A1E-FA61-4209-895E-227164FD9DE3}"/>
    <cellStyle name="Normal 7 30 6 5" xfId="35117" xr:uid="{B6C3DC9A-CEC3-41E2-97EA-146A05123FCF}"/>
    <cellStyle name="Normal 7 31" xfId="6866" xr:uid="{D62389CA-4657-4C2D-B470-5C0BE4291E1F}"/>
    <cellStyle name="Normal 7 31 2" xfId="15275" xr:uid="{CCEF0AA0-3333-41DD-A181-5A5985FEEC3B}"/>
    <cellStyle name="Normal 7 31 2 2" xfId="22562" xr:uid="{E764CB5E-8203-417B-8379-A8BF06860221}"/>
    <cellStyle name="Normal 7 31 2 2 2" xfId="28118" xr:uid="{F80D42DC-63BC-4C2C-97E7-A8B5204EED28}"/>
    <cellStyle name="Normal 7 31 2 2 3" xfId="33612" xr:uid="{C85B553F-644B-467F-B32C-BA13ABB7A0A8}"/>
    <cellStyle name="Normal 7 31 2 2 4" xfId="39096" xr:uid="{AFCC4EE1-341C-4E5C-99B5-65322C7505EC}"/>
    <cellStyle name="Normal 7 31 2 3" xfId="25389" xr:uid="{4F02137E-FDD5-4CF1-B59B-3AC9C1B70471}"/>
    <cellStyle name="Normal 7 31 2 4" xfId="30883" xr:uid="{76ECA0D0-AA7A-495A-A826-2E3A2F840820}"/>
    <cellStyle name="Normal 7 31 2 5" xfId="36367" xr:uid="{C7C10042-0426-45E5-BDCA-2991155F99FF}"/>
    <cellStyle name="Normal 7 31 3" xfId="12209" xr:uid="{29BA6FE1-3C28-4C7D-B757-17263E825E2A}"/>
    <cellStyle name="Normal 7 31 4" xfId="17445" xr:uid="{9AD3A154-A871-4107-904E-CBF730928B73}"/>
    <cellStyle name="Normal 7 31 5" xfId="19674" xr:uid="{98A75E3A-3FE9-410D-BD2E-BD6ED3FB35BC}"/>
    <cellStyle name="Normal 7 31 6" xfId="9992" xr:uid="{6FA214C6-A094-4ABD-8233-D19109643A34}"/>
    <cellStyle name="Normal 7 31 6 2" xfId="21313" xr:uid="{4A26BD27-0C94-4887-B045-9F1E8001D26C}"/>
    <cellStyle name="Normal 7 31 6 2 2" xfId="26869" xr:uid="{30A6651E-1E2A-412E-A491-5EA5FF67E113}"/>
    <cellStyle name="Normal 7 31 6 2 3" xfId="32363" xr:uid="{73EE2913-52EB-459A-A73E-86D93221D720}"/>
    <cellStyle name="Normal 7 31 6 2 4" xfId="37847" xr:uid="{23F87851-07E4-4FFC-9B5A-9ED18A7CCDD4}"/>
    <cellStyle name="Normal 7 31 6 3" xfId="24140" xr:uid="{AC91B742-2C31-465B-A0A8-2DF67F47942D}"/>
    <cellStyle name="Normal 7 31 6 4" xfId="29634" xr:uid="{CAFFEA99-E6B8-42F9-A6D3-4CC912382E5D}"/>
    <cellStyle name="Normal 7 31 6 5" xfId="35118" xr:uid="{974DFA25-1219-4226-A6FF-15B8B832CD49}"/>
    <cellStyle name="Normal 7 32" xfId="6867" xr:uid="{026745EA-8EF4-46C4-A2F3-CEAE09DF9EE1}"/>
    <cellStyle name="Normal 7 32 2" xfId="15276" xr:uid="{2C561E26-0AF2-435F-B64C-B3167C30C3C3}"/>
    <cellStyle name="Normal 7 32 2 2" xfId="22563" xr:uid="{2EE63D81-B188-4DFE-B323-FC63A259AEB1}"/>
    <cellStyle name="Normal 7 32 2 2 2" xfId="28119" xr:uid="{FCEE24B2-FBFC-4C99-9CD6-74DDC8627411}"/>
    <cellStyle name="Normal 7 32 2 2 3" xfId="33613" xr:uid="{F87908D0-B7FB-4387-BDB3-490F89E13305}"/>
    <cellStyle name="Normal 7 32 2 2 4" xfId="39097" xr:uid="{7416A88F-548B-4111-9E4D-ECFCB9A05C30}"/>
    <cellStyle name="Normal 7 32 2 3" xfId="25390" xr:uid="{03DD4397-B4D4-4B63-AC8E-7B112C656F4C}"/>
    <cellStyle name="Normal 7 32 2 4" xfId="30884" xr:uid="{84A457E9-FD27-4ADA-AE97-EA80CA97CD60}"/>
    <cellStyle name="Normal 7 32 2 5" xfId="36368" xr:uid="{4825010B-5889-415B-BEAA-E1F99B062005}"/>
    <cellStyle name="Normal 7 32 3" xfId="12210" xr:uid="{106F842B-74B2-44BB-B424-55F5B07C8B37}"/>
    <cellStyle name="Normal 7 32 4" xfId="17446" xr:uid="{B39C729F-16DC-466C-9564-909633A0FFF4}"/>
    <cellStyle name="Normal 7 32 5" xfId="19675" xr:uid="{80D3BBD8-2525-4852-9B1A-42994841F44E}"/>
    <cellStyle name="Normal 7 32 6" xfId="9993" xr:uid="{5EC64C57-1719-44F5-9CD8-2CA4E07B6BCE}"/>
    <cellStyle name="Normal 7 32 6 2" xfId="21314" xr:uid="{BB5BFB11-83E2-4A0D-8A37-0B69EB660C96}"/>
    <cellStyle name="Normal 7 32 6 2 2" xfId="26870" xr:uid="{A114D115-5B9F-466F-A1AF-DD3269E34B1B}"/>
    <cellStyle name="Normal 7 32 6 2 3" xfId="32364" xr:uid="{AD11AB3A-47D4-4BFD-8F67-3EC2EAD4CF2A}"/>
    <cellStyle name="Normal 7 32 6 2 4" xfId="37848" xr:uid="{94FE9B6E-ED8B-4FD2-B338-669A4965A463}"/>
    <cellStyle name="Normal 7 32 6 3" xfId="24141" xr:uid="{2234C692-2500-49ED-8E55-2DE35B120D42}"/>
    <cellStyle name="Normal 7 32 6 4" xfId="29635" xr:uid="{DD4C6155-A829-4697-A3D3-1D6064999FA7}"/>
    <cellStyle name="Normal 7 32 6 5" xfId="35119" xr:uid="{EB9C4252-1408-4B16-97AB-A547EFB3CDFE}"/>
    <cellStyle name="Normal 7 33" xfId="6868" xr:uid="{C3956E74-E0EA-43D0-A555-841CF1204F70}"/>
    <cellStyle name="Normal 7 33 2" xfId="15277" xr:uid="{AB0F8F5A-5CEB-4C07-B414-5BD796F6B891}"/>
    <cellStyle name="Normal 7 33 2 2" xfId="22564" xr:uid="{0172B493-2299-4B5C-B12A-C1466DC4B2E2}"/>
    <cellStyle name="Normal 7 33 2 2 2" xfId="28120" xr:uid="{85911C5B-E22D-491C-8A22-77285CAD9774}"/>
    <cellStyle name="Normal 7 33 2 2 3" xfId="33614" xr:uid="{666178FB-A6A0-4F9F-A01C-9E7201640F4A}"/>
    <cellStyle name="Normal 7 33 2 2 4" xfId="39098" xr:uid="{4C94A5FE-4434-4AA5-9BDA-692DBA2F87E7}"/>
    <cellStyle name="Normal 7 33 2 3" xfId="25391" xr:uid="{E0A89BBD-20C3-488A-9BAE-007D8AF863EC}"/>
    <cellStyle name="Normal 7 33 2 4" xfId="30885" xr:uid="{C4276F23-B1BE-4FA0-8EB0-941442E6547D}"/>
    <cellStyle name="Normal 7 33 2 5" xfId="36369" xr:uid="{A6B33FC2-896D-4C72-848A-4205958B1FF2}"/>
    <cellStyle name="Normal 7 33 3" xfId="12211" xr:uid="{34196170-30D6-4248-AE31-3D352330C2A2}"/>
    <cellStyle name="Normal 7 33 4" xfId="17447" xr:uid="{6E50B069-ABF2-4A33-827F-66B1A3054134}"/>
    <cellStyle name="Normal 7 33 5" xfId="19676" xr:uid="{52FAA8D9-8332-4DE3-8094-0A59E6DD3A90}"/>
    <cellStyle name="Normal 7 33 6" xfId="9994" xr:uid="{895776F1-A30D-4C9A-ABE3-F71DC46CCDA5}"/>
    <cellStyle name="Normal 7 33 6 2" xfId="21315" xr:uid="{21F4919A-C538-4B65-BF31-9D315A563EF6}"/>
    <cellStyle name="Normal 7 33 6 2 2" xfId="26871" xr:uid="{0552586A-2138-4133-8225-9B36AEC72014}"/>
    <cellStyle name="Normal 7 33 6 2 3" xfId="32365" xr:uid="{E9E3EE24-87CE-491E-B61A-A290005EF624}"/>
    <cellStyle name="Normal 7 33 6 2 4" xfId="37849" xr:uid="{BC253E67-F251-48CD-8371-7976D737C546}"/>
    <cellStyle name="Normal 7 33 6 3" xfId="24142" xr:uid="{E9C1B343-4F0A-4C12-ABD2-6DCDB9C757DF}"/>
    <cellStyle name="Normal 7 33 6 4" xfId="29636" xr:uid="{200E02AF-84CB-43E6-9549-7F7E0BE41A6A}"/>
    <cellStyle name="Normal 7 33 6 5" xfId="35120" xr:uid="{2F73BBD2-505D-41F7-9A50-849BFEFFAEB3}"/>
    <cellStyle name="Normal 7 34" xfId="6869" xr:uid="{49E352A3-4BA6-4E7E-B7EF-A02B33EECDF3}"/>
    <cellStyle name="Normal 7 34 2" xfId="15278" xr:uid="{43F031AB-0DF5-49D9-9F32-9CE9BABB19E8}"/>
    <cellStyle name="Normal 7 34 2 2" xfId="22565" xr:uid="{34898CDB-8C44-4D24-97F8-CD009E0CFDFA}"/>
    <cellStyle name="Normal 7 34 2 2 2" xfId="28121" xr:uid="{81F81B08-7BF2-4FFF-A646-A95841589C7A}"/>
    <cellStyle name="Normal 7 34 2 2 3" xfId="33615" xr:uid="{BF469A04-55F4-4F53-B6D2-514353FE0B4B}"/>
    <cellStyle name="Normal 7 34 2 2 4" xfId="39099" xr:uid="{9177DC33-2BB0-4114-8DF1-41B99AA045D8}"/>
    <cellStyle name="Normal 7 34 2 3" xfId="25392" xr:uid="{B2779FCA-1119-4288-BE54-C6EA7D22A615}"/>
    <cellStyle name="Normal 7 34 2 4" xfId="30886" xr:uid="{9E123D66-DF33-47C8-8C6B-ED777D97B55A}"/>
    <cellStyle name="Normal 7 34 2 5" xfId="36370" xr:uid="{B917235F-2DE6-4DB1-A60E-3EAB3A9608BD}"/>
    <cellStyle name="Normal 7 34 3" xfId="12212" xr:uid="{D7816650-E421-409B-837F-3283A20F78E8}"/>
    <cellStyle name="Normal 7 34 4" xfId="17448" xr:uid="{592847D9-23EB-4CAF-8899-0C1B747D3568}"/>
    <cellStyle name="Normal 7 34 5" xfId="19677" xr:uid="{D9503F45-715B-4D35-8087-9058C3612BE5}"/>
    <cellStyle name="Normal 7 34 6" xfId="9995" xr:uid="{3D5AF855-BC68-4A1A-88E4-043A02530737}"/>
    <cellStyle name="Normal 7 34 6 2" xfId="21316" xr:uid="{6462C92F-093F-41DA-B240-FB0B847E628F}"/>
    <cellStyle name="Normal 7 34 6 2 2" xfId="26872" xr:uid="{637E91D0-7D0A-4F1A-81EE-D6CF0A9973FD}"/>
    <cellStyle name="Normal 7 34 6 2 3" xfId="32366" xr:uid="{5345E576-04EC-493B-AFE7-56774FB12CD7}"/>
    <cellStyle name="Normal 7 34 6 2 4" xfId="37850" xr:uid="{BBFD2A05-DE52-40B5-B7EF-23633A8A8BC2}"/>
    <cellStyle name="Normal 7 34 6 3" xfId="24143" xr:uid="{C1D74AE9-BA79-441A-BE94-63062C988F79}"/>
    <cellStyle name="Normal 7 34 6 4" xfId="29637" xr:uid="{63C1EDA6-29E4-4164-B9B2-14A41F730C51}"/>
    <cellStyle name="Normal 7 34 6 5" xfId="35121" xr:uid="{A278CBA6-4D99-493F-AE6F-58EDFF04399C}"/>
    <cellStyle name="Normal 7 35" xfId="6870" xr:uid="{F8CAFA82-FDA5-4DDB-B2F4-842E8CFB05E1}"/>
    <cellStyle name="Normal 7 35 2" xfId="15279" xr:uid="{249715AF-EBB5-4F2A-8BA1-A60C94E91F7F}"/>
    <cellStyle name="Normal 7 35 2 2" xfId="22566" xr:uid="{0312D831-7857-4840-9A78-A85760530B39}"/>
    <cellStyle name="Normal 7 35 2 2 2" xfId="28122" xr:uid="{1DC74FB1-4724-45B5-BAB5-974E99DDC341}"/>
    <cellStyle name="Normal 7 35 2 2 3" xfId="33616" xr:uid="{810E24E9-FBF9-463D-9017-9500F75E56AC}"/>
    <cellStyle name="Normal 7 35 2 2 4" xfId="39100" xr:uid="{D7742548-CE0C-4BB8-9B18-D58C47DB6079}"/>
    <cellStyle name="Normal 7 35 2 3" xfId="25393" xr:uid="{AA6BC803-B0A4-4609-A4AF-B72C54828A2E}"/>
    <cellStyle name="Normal 7 35 2 4" xfId="30887" xr:uid="{C1A27653-666C-48BD-8EA3-0FF90009282F}"/>
    <cellStyle name="Normal 7 35 2 5" xfId="36371" xr:uid="{8903093F-24D5-4ACC-AF6B-79C4119D0C38}"/>
    <cellStyle name="Normal 7 35 3" xfId="12213" xr:uid="{1C2134E1-2525-475D-87DA-8DA7BF34919F}"/>
    <cellStyle name="Normal 7 35 4" xfId="17449" xr:uid="{435745EE-3965-4483-9FA9-9B75B680FBA2}"/>
    <cellStyle name="Normal 7 35 5" xfId="19678" xr:uid="{2C0363D9-4230-40DA-9284-627202141362}"/>
    <cellStyle name="Normal 7 35 6" xfId="9996" xr:uid="{4017B073-53DD-4313-BF10-6BC49B35568B}"/>
    <cellStyle name="Normal 7 35 6 2" xfId="21317" xr:uid="{DEA91E5C-CAC5-4DFC-87B8-9A6FEC4733F4}"/>
    <cellStyle name="Normal 7 35 6 2 2" xfId="26873" xr:uid="{12EC5223-CFBA-4A61-98A5-01AF008C8A9C}"/>
    <cellStyle name="Normal 7 35 6 2 3" xfId="32367" xr:uid="{99CD6B0A-F343-49BB-AFE6-2A95248A7914}"/>
    <cellStyle name="Normal 7 35 6 2 4" xfId="37851" xr:uid="{303D0B56-DC94-48DF-810A-26A13C749D8E}"/>
    <cellStyle name="Normal 7 35 6 3" xfId="24144" xr:uid="{2CBCB620-7324-45BB-A151-86E4DF0C73D4}"/>
    <cellStyle name="Normal 7 35 6 4" xfId="29638" xr:uid="{2E7CAC1F-A0AC-45DF-943B-655AC9AB5069}"/>
    <cellStyle name="Normal 7 35 6 5" xfId="35122" xr:uid="{DAE1ED19-0BC4-4208-900D-87AF412AFF96}"/>
    <cellStyle name="Normal 7 36" xfId="6871" xr:uid="{BDE77FF7-2BF2-4B31-9EDE-DC35F95B4D1F}"/>
    <cellStyle name="Normal 7 36 2" xfId="15280" xr:uid="{EF757925-89A3-4BBF-BBA1-68C6E7E995FE}"/>
    <cellStyle name="Normal 7 36 2 2" xfId="22567" xr:uid="{431153FB-E270-4B28-AA74-18F0CC253444}"/>
    <cellStyle name="Normal 7 36 2 2 2" xfId="28123" xr:uid="{983BD9CB-E554-4CE9-BCA5-5F63B7E609C0}"/>
    <cellStyle name="Normal 7 36 2 2 3" xfId="33617" xr:uid="{17283286-DE4C-4ACB-B449-EB9FCDDA482E}"/>
    <cellStyle name="Normal 7 36 2 2 4" xfId="39101" xr:uid="{FD081716-6C13-4B6E-B1D9-0E99F62B01D9}"/>
    <cellStyle name="Normal 7 36 2 3" xfId="25394" xr:uid="{8D2864B5-AC79-436C-90B2-F2D7200C9198}"/>
    <cellStyle name="Normal 7 36 2 4" xfId="30888" xr:uid="{A334BF31-0A2B-48B5-9F91-4388038CA838}"/>
    <cellStyle name="Normal 7 36 2 5" xfId="36372" xr:uid="{39079C2E-321E-4D37-9802-51BB18AF869F}"/>
    <cellStyle name="Normal 7 36 3" xfId="12214" xr:uid="{3F4C4543-AABC-4903-8FFB-8F877176ACAA}"/>
    <cellStyle name="Normal 7 36 4" xfId="17450" xr:uid="{F5DD1B80-DC7C-4919-BD36-C0EEC2C34895}"/>
    <cellStyle name="Normal 7 36 5" xfId="19679" xr:uid="{E71F75DC-1B7B-449C-956F-45FB5D63AE90}"/>
    <cellStyle name="Normal 7 36 6" xfId="9997" xr:uid="{C80D2277-98F1-4D30-BEB2-3B99ED88531B}"/>
    <cellStyle name="Normal 7 36 6 2" xfId="21318" xr:uid="{B268C16C-70B8-4FEF-81F9-5A7D7B68DEA3}"/>
    <cellStyle name="Normal 7 36 6 2 2" xfId="26874" xr:uid="{B89EB187-5F3E-40ED-8D7A-A528A2E87F67}"/>
    <cellStyle name="Normal 7 36 6 2 3" xfId="32368" xr:uid="{E08E7BF3-4077-4609-B8D6-7940760B7835}"/>
    <cellStyle name="Normal 7 36 6 2 4" xfId="37852" xr:uid="{15DEF17D-8B0D-4C03-BC0F-A2C8C35EAEC6}"/>
    <cellStyle name="Normal 7 36 6 3" xfId="24145" xr:uid="{E3390923-15ED-4339-9D30-9B2CC3FF15EB}"/>
    <cellStyle name="Normal 7 36 6 4" xfId="29639" xr:uid="{7114E5DD-3280-4480-8816-66B7DE20B15E}"/>
    <cellStyle name="Normal 7 36 6 5" xfId="35123" xr:uid="{8DD78A0A-A16C-45A4-BC80-AF0A640E03AE}"/>
    <cellStyle name="Normal 7 37" xfId="6872" xr:uid="{4A54F79A-D70A-43EE-9C3E-95ED78E42955}"/>
    <cellStyle name="Normal 7 37 2" xfId="15281" xr:uid="{FC2E28AB-E89A-4362-8017-3448558CF340}"/>
    <cellStyle name="Normal 7 37 2 2" xfId="22568" xr:uid="{D49A4286-6D41-4E74-BFEE-EF77D34989D9}"/>
    <cellStyle name="Normal 7 37 2 2 2" xfId="28124" xr:uid="{E747FED2-9628-41ED-92DF-FCD42B7A23D9}"/>
    <cellStyle name="Normal 7 37 2 2 3" xfId="33618" xr:uid="{0C167806-E28B-490C-9584-ED8496D355A0}"/>
    <cellStyle name="Normal 7 37 2 2 4" xfId="39102" xr:uid="{FE0C0781-9A7C-4282-8E30-C55BD8B58AA5}"/>
    <cellStyle name="Normal 7 37 2 3" xfId="25395" xr:uid="{59BB06FE-FDDB-4442-BA2C-36DFF017B112}"/>
    <cellStyle name="Normal 7 37 2 4" xfId="30889" xr:uid="{100353A3-EF80-4E5D-A31C-A0E66BBE438B}"/>
    <cellStyle name="Normal 7 37 2 5" xfId="36373" xr:uid="{61F32AEA-60D3-4C27-82EA-85A3D430FDA7}"/>
    <cellStyle name="Normal 7 37 3" xfId="12215" xr:uid="{F740E8CF-D8C2-43CD-9670-06786E6F0845}"/>
    <cellStyle name="Normal 7 37 4" xfId="17451" xr:uid="{910B8BE6-0485-4E5E-A4FE-498705C01326}"/>
    <cellStyle name="Normal 7 37 5" xfId="19680" xr:uid="{B720402E-95BB-4A1A-AE90-D17EE235E883}"/>
    <cellStyle name="Normal 7 37 6" xfId="9998" xr:uid="{0163031E-F16C-4D27-9386-A04F68EC0398}"/>
    <cellStyle name="Normal 7 37 6 2" xfId="21319" xr:uid="{FC7F9CA7-66CA-4A40-8B1D-B3F27014B3C9}"/>
    <cellStyle name="Normal 7 37 6 2 2" xfId="26875" xr:uid="{E501735E-55BD-4E87-90EC-3DD8E37290D6}"/>
    <cellStyle name="Normal 7 37 6 2 3" xfId="32369" xr:uid="{133CE3F8-68B8-4A0F-B575-D3FE34C54A5C}"/>
    <cellStyle name="Normal 7 37 6 2 4" xfId="37853" xr:uid="{0D28C42D-1628-41D0-B2F8-1F7A752989D4}"/>
    <cellStyle name="Normal 7 37 6 3" xfId="24146" xr:uid="{D3B99920-AFC0-438C-B330-0FBF95F28F78}"/>
    <cellStyle name="Normal 7 37 6 4" xfId="29640" xr:uid="{309C3507-B2C9-43CD-B460-443E3A8C76E0}"/>
    <cellStyle name="Normal 7 37 6 5" xfId="35124" xr:uid="{D46DEB5F-25F3-42C1-A627-40BE4C65B128}"/>
    <cellStyle name="Normal 7 38" xfId="6873" xr:uid="{246EB60A-9B28-4221-9A14-B65BD4DCFA3A}"/>
    <cellStyle name="Normal 7 38 2" xfId="15282" xr:uid="{E14519DE-FCB4-4730-AE4C-BAD9E9287D05}"/>
    <cellStyle name="Normal 7 38 2 2" xfId="22569" xr:uid="{BDDE5D98-5D6D-45FC-9FB2-301BC4ED25BD}"/>
    <cellStyle name="Normal 7 38 2 2 2" xfId="28125" xr:uid="{DC0CAB90-2345-41BF-9028-1E719EA7C29A}"/>
    <cellStyle name="Normal 7 38 2 2 3" xfId="33619" xr:uid="{EBA719BA-CF85-4A79-BDBD-4D778276D19D}"/>
    <cellStyle name="Normal 7 38 2 2 4" xfId="39103" xr:uid="{11F7B23C-0FC4-441B-ACF5-45B2295D3E3F}"/>
    <cellStyle name="Normal 7 38 2 3" xfId="25396" xr:uid="{37CA719B-C59C-4511-9DDC-BA500F0EE9C6}"/>
    <cellStyle name="Normal 7 38 2 4" xfId="30890" xr:uid="{A786F541-C11E-44D2-A32B-0130014899C6}"/>
    <cellStyle name="Normal 7 38 2 5" xfId="36374" xr:uid="{33EB5628-3F35-4DF9-85F1-FBA4436E6155}"/>
    <cellStyle name="Normal 7 38 3" xfId="12216" xr:uid="{598D2919-C21F-4237-BECF-8B27582B44E2}"/>
    <cellStyle name="Normal 7 38 4" xfId="17452" xr:uid="{1698B7DE-1AF1-4631-ABC8-CA7F170C89BA}"/>
    <cellStyle name="Normal 7 38 5" xfId="19681" xr:uid="{2742C0E4-BECE-49EF-ACAE-16B1BEA73766}"/>
    <cellStyle name="Normal 7 38 6" xfId="9999" xr:uid="{B06FA174-9365-41F3-AF70-09F8A9CE120D}"/>
    <cellStyle name="Normal 7 38 6 2" xfId="21320" xr:uid="{8E880249-E3BC-4877-AFEF-A28A2A56E196}"/>
    <cellStyle name="Normal 7 38 6 2 2" xfId="26876" xr:uid="{4A2F3EA7-D07D-48E3-A2CE-B64FC1CADF74}"/>
    <cellStyle name="Normal 7 38 6 2 3" xfId="32370" xr:uid="{CA844FEC-5FF7-4049-A11D-45460A731A68}"/>
    <cellStyle name="Normal 7 38 6 2 4" xfId="37854" xr:uid="{352B539B-9D0E-4DC0-80D9-F1A34EA9BC33}"/>
    <cellStyle name="Normal 7 38 6 3" xfId="24147" xr:uid="{C77885D2-9FAA-45F3-83A8-AF0E32DDD024}"/>
    <cellStyle name="Normal 7 38 6 4" xfId="29641" xr:uid="{7A6D0938-ECCC-4387-BA91-B7379E22412D}"/>
    <cellStyle name="Normal 7 38 6 5" xfId="35125" xr:uid="{3B67EE73-8836-4128-B0B0-D8CD15D53F51}"/>
    <cellStyle name="Normal 7 39" xfId="6874" xr:uid="{9AEF0C98-4443-4752-AE86-A2B072B689DF}"/>
    <cellStyle name="Normal 7 39 2" xfId="15283" xr:uid="{6071CE40-343D-4821-9905-F264086B0FA5}"/>
    <cellStyle name="Normal 7 39 2 2" xfId="22570" xr:uid="{3E69A514-7B6E-4C74-9B5B-D07FF54D6738}"/>
    <cellStyle name="Normal 7 39 2 2 2" xfId="28126" xr:uid="{30977E3D-C179-4717-93C5-0F94F312BE44}"/>
    <cellStyle name="Normal 7 39 2 2 3" xfId="33620" xr:uid="{ACD846B9-887B-4910-8EE7-04F449A2774F}"/>
    <cellStyle name="Normal 7 39 2 2 4" xfId="39104" xr:uid="{E184EB92-EFE1-41A9-B689-7CEC84B5D2C0}"/>
    <cellStyle name="Normal 7 39 2 3" xfId="25397" xr:uid="{543B1D4E-1F5A-475E-BD65-F8D4A007740B}"/>
    <cellStyle name="Normal 7 39 2 4" xfId="30891" xr:uid="{401A01B2-CD44-45A5-86FB-7BEF51388872}"/>
    <cellStyle name="Normal 7 39 2 5" xfId="36375" xr:uid="{45982002-AD83-4D54-A42E-319EA46B53F1}"/>
    <cellStyle name="Normal 7 39 3" xfId="12217" xr:uid="{A68917E4-D4E6-4463-9FEA-3F3518F23DB6}"/>
    <cellStyle name="Normal 7 39 4" xfId="17453" xr:uid="{C328DEF9-5CFF-4952-8D5B-79C7C9C244A4}"/>
    <cellStyle name="Normal 7 39 5" xfId="19682" xr:uid="{0646DB8B-77B4-4845-B50B-376E95DD25C6}"/>
    <cellStyle name="Normal 7 39 6" xfId="10000" xr:uid="{3741C0D9-3C41-4491-8018-4F5C0F2B64FB}"/>
    <cellStyle name="Normal 7 39 6 2" xfId="21321" xr:uid="{09429BCC-6B0D-4BFC-B16C-9D6EED712FDA}"/>
    <cellStyle name="Normal 7 39 6 2 2" xfId="26877" xr:uid="{5E88E4F9-8407-48C9-8D01-631A4B128C50}"/>
    <cellStyle name="Normal 7 39 6 2 3" xfId="32371" xr:uid="{06A859CE-07E3-4FF1-9809-6DDB3A3C98E7}"/>
    <cellStyle name="Normal 7 39 6 2 4" xfId="37855" xr:uid="{B170372B-9D07-49F6-8AC4-5B5F23264046}"/>
    <cellStyle name="Normal 7 39 6 3" xfId="24148" xr:uid="{44434439-DE55-431E-A66E-52AD363654B3}"/>
    <cellStyle name="Normal 7 39 6 4" xfId="29642" xr:uid="{306C15BF-E037-4006-A5D4-EE2D378195DC}"/>
    <cellStyle name="Normal 7 39 6 5" xfId="35126" xr:uid="{393EB8C8-0651-4336-A986-8B3442FA6BB2}"/>
    <cellStyle name="Normal 7 4" xfId="6875" xr:uid="{5EFAD88A-ED7C-4D6D-A0CA-9056C1D2F2E1}"/>
    <cellStyle name="Normal 7 4 2" xfId="15284" xr:uid="{62399DE9-0409-4E2C-93B3-D057A2D5AFD7}"/>
    <cellStyle name="Normal 7 4 2 2" xfId="22571" xr:uid="{B203E4EF-7693-4315-9122-9A7140014A2B}"/>
    <cellStyle name="Normal 7 4 2 2 2" xfId="28127" xr:uid="{25C176D8-DB17-41E8-8164-2265C045082B}"/>
    <cellStyle name="Normal 7 4 2 2 3" xfId="33621" xr:uid="{6955A629-8E9A-4DE3-80D0-A9063179715D}"/>
    <cellStyle name="Normal 7 4 2 2 4" xfId="39105" xr:uid="{8EFFBE07-54E0-46B3-A27B-4BCD9C7A7130}"/>
    <cellStyle name="Normal 7 4 2 3" xfId="25398" xr:uid="{DA03E87A-C4A9-4B46-BBFA-FA88F9848443}"/>
    <cellStyle name="Normal 7 4 2 4" xfId="30892" xr:uid="{1FD0E071-080F-4114-8AB3-915FB6A6B449}"/>
    <cellStyle name="Normal 7 4 2 5" xfId="36376" xr:uid="{E1391B9D-0406-49A3-A62E-3C1F3A66BB1F}"/>
    <cellStyle name="Normal 7 4 3" xfId="12218" xr:uid="{EF7ADC9F-E0D8-46FF-8889-2D479332661E}"/>
    <cellStyle name="Normal 7 4 4" xfId="17454" xr:uid="{5F67C493-DF4B-489B-9E12-D28175139E0E}"/>
    <cellStyle name="Normal 7 4 5" xfId="19683" xr:uid="{9D0008BE-B716-4DC7-BEE5-4FF69D2AA927}"/>
    <cellStyle name="Normal 7 4 6" xfId="10001" xr:uid="{FC733152-2E25-42CC-97A8-66E3992D4A81}"/>
    <cellStyle name="Normal 7 4 6 2" xfId="21322" xr:uid="{FA1ED58B-5B40-403F-9A5A-33D9B871C38C}"/>
    <cellStyle name="Normal 7 4 6 2 2" xfId="26878" xr:uid="{4E10CE2B-FD2F-4B05-80D4-327534BCA450}"/>
    <cellStyle name="Normal 7 4 6 2 3" xfId="32372" xr:uid="{12B46E11-5FFA-4D99-8B3D-44D07994A95F}"/>
    <cellStyle name="Normal 7 4 6 2 4" xfId="37856" xr:uid="{D4D8ADBB-48BB-41E9-961F-2077E29EE7F0}"/>
    <cellStyle name="Normal 7 4 6 3" xfId="24149" xr:uid="{9DDC7C40-4D83-4D07-9A7F-9BF427C1E47A}"/>
    <cellStyle name="Normal 7 4 6 4" xfId="29643" xr:uid="{0C9CE9D9-6C73-48E8-9160-F9027954562A}"/>
    <cellStyle name="Normal 7 4 6 5" xfId="35127" xr:uid="{146B08C7-5EA2-41AE-A071-1C7295FBEC6F}"/>
    <cellStyle name="Normal 7 40" xfId="6876" xr:uid="{BF4DB292-3E91-4AC6-B504-42CAD207790C}"/>
    <cellStyle name="Normal 7 40 2" xfId="15285" xr:uid="{B99B0AA6-3608-4071-892F-C65643872A7E}"/>
    <cellStyle name="Normal 7 40 2 2" xfId="22572" xr:uid="{16C0B9DB-5F74-40E6-B0ED-1AAF1383641A}"/>
    <cellStyle name="Normal 7 40 2 2 2" xfId="28128" xr:uid="{63F28401-C2A0-451D-8D11-79058ECB0B83}"/>
    <cellStyle name="Normal 7 40 2 2 3" xfId="33622" xr:uid="{ADC8CF60-2A1A-4ED3-97AB-70B0C545457A}"/>
    <cellStyle name="Normal 7 40 2 2 4" xfId="39106" xr:uid="{43348962-7D20-409B-9F86-6496AB1D9720}"/>
    <cellStyle name="Normal 7 40 2 3" xfId="25399" xr:uid="{04933CF9-F571-4142-9EF0-DFCC81144300}"/>
    <cellStyle name="Normal 7 40 2 4" xfId="30893" xr:uid="{08037C8D-88DB-4705-9C31-9454BB1F4C05}"/>
    <cellStyle name="Normal 7 40 2 5" xfId="36377" xr:uid="{425B454D-49FE-49E1-BCE1-F760431508E7}"/>
    <cellStyle name="Normal 7 40 3" xfId="12219" xr:uid="{A60FD86A-3474-45CB-8A8D-5DF47683D4E8}"/>
    <cellStyle name="Normal 7 40 4" xfId="17455" xr:uid="{16A7EAB1-C451-45C2-B1E1-E30706D86822}"/>
    <cellStyle name="Normal 7 40 5" xfId="19684" xr:uid="{E3413BFA-60B2-4A61-BD17-73565BD1E4FE}"/>
    <cellStyle name="Normal 7 40 6" xfId="10002" xr:uid="{62529748-F023-4EBE-B629-2B1BF0386B4F}"/>
    <cellStyle name="Normal 7 40 6 2" xfId="21323" xr:uid="{267725C2-3E33-439F-BDBC-5BB207C88B6B}"/>
    <cellStyle name="Normal 7 40 6 2 2" xfId="26879" xr:uid="{BEBAF6AA-78C6-4E94-A25E-DE7E5E1CA0A0}"/>
    <cellStyle name="Normal 7 40 6 2 3" xfId="32373" xr:uid="{D7F86A3D-92D3-438F-BA04-A3D03247FC45}"/>
    <cellStyle name="Normal 7 40 6 2 4" xfId="37857" xr:uid="{F5479B2C-2C74-4B36-B833-348553070B68}"/>
    <cellStyle name="Normal 7 40 6 3" xfId="24150" xr:uid="{FF772A9F-81DA-42F8-97C3-4B232DCC8983}"/>
    <cellStyle name="Normal 7 40 6 4" xfId="29644" xr:uid="{A34503E1-076B-4779-A434-FAFBEB8E9115}"/>
    <cellStyle name="Normal 7 40 6 5" xfId="35128" xr:uid="{99FFDF01-7F07-4C5C-B82D-46C7FAFAC5CF}"/>
    <cellStyle name="Normal 7 41" xfId="6877" xr:uid="{9CA30870-BE7D-4796-9398-1AF4C96E3FA2}"/>
    <cellStyle name="Normal 7 41 2" xfId="15286" xr:uid="{5361BAEC-CF1A-474D-82C1-3DD59A54F3FF}"/>
    <cellStyle name="Normal 7 41 2 2" xfId="22573" xr:uid="{010B6564-669B-47B9-A8A2-50DBC17E0511}"/>
    <cellStyle name="Normal 7 41 2 2 2" xfId="28129" xr:uid="{1D7F8E30-34CF-414D-9118-343C65C33FE1}"/>
    <cellStyle name="Normal 7 41 2 2 3" xfId="33623" xr:uid="{36DC1966-1929-4C55-891D-A8C221981E25}"/>
    <cellStyle name="Normal 7 41 2 2 4" xfId="39107" xr:uid="{6BE343AB-C5D8-4C60-A3B9-1AD28D8F55FF}"/>
    <cellStyle name="Normal 7 41 2 3" xfId="25400" xr:uid="{4BB36BF8-91EF-4C07-BD76-57024AE4760A}"/>
    <cellStyle name="Normal 7 41 2 4" xfId="30894" xr:uid="{92FFA59B-6DFC-4FFB-B255-6738FAC2A597}"/>
    <cellStyle name="Normal 7 41 2 5" xfId="36378" xr:uid="{20CE2E0C-6B51-480C-9346-2D407F844246}"/>
    <cellStyle name="Normal 7 41 3" xfId="19685" xr:uid="{F45B228C-82DB-4D96-BBEE-001071AB9A6C}"/>
    <cellStyle name="Normal 7 41 4" xfId="10003" xr:uid="{46D1E09A-242A-4EAC-BA11-E6521240F920}"/>
    <cellStyle name="Normal 7 41 4 2" xfId="21324" xr:uid="{B466AE88-E487-45A2-B408-9553F799F097}"/>
    <cellStyle name="Normal 7 41 4 2 2" xfId="26880" xr:uid="{FA92D0FB-A363-4EEC-A854-2BFF214BDD48}"/>
    <cellStyle name="Normal 7 41 4 2 3" xfId="32374" xr:uid="{D6B0E307-B25B-4C7D-AA11-C9EF2A414DB6}"/>
    <cellStyle name="Normal 7 41 4 2 4" xfId="37858" xr:uid="{28552979-623C-4631-80F2-1CB97C810B52}"/>
    <cellStyle name="Normal 7 41 4 3" xfId="24151" xr:uid="{910EDC6B-7F99-45E9-99C2-5F9F5E928221}"/>
    <cellStyle name="Normal 7 41 4 4" xfId="29645" xr:uid="{3284F26C-0F43-414D-8668-A6C9C1A186DA}"/>
    <cellStyle name="Normal 7 41 4 5" xfId="35129" xr:uid="{62A1D152-6147-4175-962A-136BE90DB868}"/>
    <cellStyle name="Normal 7 42" xfId="7346" xr:uid="{5CBBD925-08E0-450B-BCBF-B4FC93D4B190}"/>
    <cellStyle name="Normal 7 42 2" xfId="10004" xr:uid="{10F0FC7F-3F09-4D60-99A8-4BF56E76445E}"/>
    <cellStyle name="Normal 7 42 2 2" xfId="21325" xr:uid="{A53F537B-C299-403F-8817-6A9B13F486DC}"/>
    <cellStyle name="Normal 7 42 2 2 2" xfId="26881" xr:uid="{2865C7D5-5FEE-45DC-BAB5-31297DC9DBE4}"/>
    <cellStyle name="Normal 7 42 2 2 3" xfId="32375" xr:uid="{6A8D3D59-7011-4929-A3A3-80ACCC105C88}"/>
    <cellStyle name="Normal 7 42 2 2 4" xfId="37859" xr:uid="{B9D0261B-20A6-40CE-AF2B-B7AD33D59FC3}"/>
    <cellStyle name="Normal 7 42 2 3" xfId="24152" xr:uid="{49A3F8C2-CD8E-4AB6-A342-B62E00E27B1F}"/>
    <cellStyle name="Normal 7 42 2 4" xfId="29646" xr:uid="{E65C5768-1D85-4028-B55E-1015ECE72802}"/>
    <cellStyle name="Normal 7 42 2 5" xfId="35130" xr:uid="{E664C227-081E-4A63-B19D-2DCC8737E988}"/>
    <cellStyle name="Normal 7 42 3" xfId="20343" xr:uid="{0D466915-1546-4D23-8DDF-A853BEA8504E}"/>
    <cellStyle name="Normal 7 42 3 2" xfId="25899" xr:uid="{B5CB6787-B837-4474-928D-A7F039F46AED}"/>
    <cellStyle name="Normal 7 42 3 3" xfId="31393" xr:uid="{41843547-7A04-4168-83C5-B27ED7B7EFAC}"/>
    <cellStyle name="Normal 7 42 3 4" xfId="36877" xr:uid="{70E4FC81-2DD4-4576-A7B9-A766F629BD42}"/>
    <cellStyle name="Normal 7 42 4" xfId="23170" xr:uid="{887F4BFF-ADF6-4095-A5B8-0B95B9A1F4D9}"/>
    <cellStyle name="Normal 7 42 5" xfId="28662" xr:uid="{B770B586-C002-40F7-9B25-F8D6AB2AD983}"/>
    <cellStyle name="Normal 7 42 6" xfId="34146" xr:uid="{C2540D2A-83FD-4421-87D6-03A189CD70A9}"/>
    <cellStyle name="Normal 7 43" xfId="7476" xr:uid="{426232D5-41B3-4D59-80F2-E3124D8F0C8D}"/>
    <cellStyle name="Normal 7 43 2" xfId="10005" xr:uid="{D48244B1-9CC7-4F5A-9BCD-4FAC4DA80D9B}"/>
    <cellStyle name="Normal 7 43 2 2" xfId="21326" xr:uid="{868DDA23-AFC5-475C-9668-B9653E9962BA}"/>
    <cellStyle name="Normal 7 43 2 2 2" xfId="26882" xr:uid="{63B3F29C-CD41-4CE4-BF56-9A225FA16912}"/>
    <cellStyle name="Normal 7 43 2 2 3" xfId="32376" xr:uid="{6907BFD9-6EC3-4CB4-8F10-92EF40CDE3BA}"/>
    <cellStyle name="Normal 7 43 2 2 4" xfId="37860" xr:uid="{72183002-6946-4DEC-A60A-97408642D71E}"/>
    <cellStyle name="Normal 7 43 2 3" xfId="24153" xr:uid="{4C1E5748-664A-4704-858B-A628C18ECACD}"/>
    <cellStyle name="Normal 7 43 2 4" xfId="29647" xr:uid="{ED2AF19F-57D1-491C-A148-855601217A4C}"/>
    <cellStyle name="Normal 7 43 2 5" xfId="35131" xr:uid="{4289B7F4-2668-47DF-9DD7-C5287FF82888}"/>
    <cellStyle name="Normal 7 43 3" xfId="20364" xr:uid="{7FBA433B-66E4-49C4-825E-4FFC0937FECC}"/>
    <cellStyle name="Normal 7 43 3 2" xfId="25920" xr:uid="{1BAACF78-6D49-4EC7-922A-A80879169B24}"/>
    <cellStyle name="Normal 7 43 3 3" xfId="31414" xr:uid="{84C7E48E-2C74-4E80-9D07-88A6E1936684}"/>
    <cellStyle name="Normal 7 43 3 4" xfId="36898" xr:uid="{80F9D636-C0D4-44E3-BBC4-A8F5CFFB9290}"/>
    <cellStyle name="Normal 7 43 4" xfId="23191" xr:uid="{4F396980-7DF6-452C-A712-D8D8CF1147FC}"/>
    <cellStyle name="Normal 7 43 5" xfId="28683" xr:uid="{7DE5B955-7BCE-4782-A1B8-682B8D084801}"/>
    <cellStyle name="Normal 7 43 6" xfId="34167" xr:uid="{855201D1-1F2A-4D93-9271-BFE8CD624305}"/>
    <cellStyle name="Normal 7 44" xfId="7566" xr:uid="{923D96A5-0D93-4ADF-A6F7-47F483773180}"/>
    <cellStyle name="Normal 7 44 2" xfId="15246" xr:uid="{E83C6FA5-0AB9-422A-B373-48973B855868}"/>
    <cellStyle name="Normal 7 44 2 2" xfId="22533" xr:uid="{7EDDBABB-77F3-4305-8BA0-C5B4F70F68AE}"/>
    <cellStyle name="Normal 7 44 2 2 2" xfId="28089" xr:uid="{2EA6B592-B3F3-431E-9DB2-7A10EA1B9A9D}"/>
    <cellStyle name="Normal 7 44 2 2 3" xfId="33583" xr:uid="{0933624E-0A9C-43D2-AFD7-F135723131D7}"/>
    <cellStyle name="Normal 7 44 2 2 4" xfId="39067" xr:uid="{D18086ED-E266-482B-A485-BE42BEAD01C8}"/>
    <cellStyle name="Normal 7 44 2 3" xfId="25360" xr:uid="{69F0475C-A97E-4197-B5F2-82F870F88702}"/>
    <cellStyle name="Normal 7 44 2 4" xfId="30854" xr:uid="{65118600-859A-44C5-9B49-DA950475B442}"/>
    <cellStyle name="Normal 7 44 2 5" xfId="36338" xr:uid="{C96D0731-FD7A-47DB-9232-C536D0EF28EB}"/>
    <cellStyle name="Normal 7 44 3" xfId="20450" xr:uid="{58D40D70-8C8C-47BB-88BC-89B24DE005C1}"/>
    <cellStyle name="Normal 7 44 3 2" xfId="26006" xr:uid="{013EE8D0-CF2F-4DB4-99B2-EEE1C14CB4C5}"/>
    <cellStyle name="Normal 7 44 3 3" xfId="31500" xr:uid="{09A372D3-E020-46EE-85D9-34086944A143}"/>
    <cellStyle name="Normal 7 44 3 4" xfId="36984" xr:uid="{B92CF241-1675-43A8-AC15-BC8F2FAF3932}"/>
    <cellStyle name="Normal 7 44 4" xfId="23277" xr:uid="{3704B8DF-9134-4614-BB84-2018DF832AEC}"/>
    <cellStyle name="Normal 7 44 5" xfId="28769" xr:uid="{0E4DEABD-213A-451A-B69B-53A0EF15AED6}"/>
    <cellStyle name="Normal 7 44 6" xfId="34253" xr:uid="{D4023B72-AC6B-4E8F-A2AB-5FE44CBB3F5E}"/>
    <cellStyle name="Normal 7 45" xfId="7631" xr:uid="{F040AD26-8FD3-4EF2-8991-24A8E317477F}"/>
    <cellStyle name="Normal 7 45 2" xfId="20259" xr:uid="{EEFFC27F-8DBA-4C71-83D4-FE6B1F6663A1}"/>
    <cellStyle name="Normal 7 45 2 2" xfId="22993" xr:uid="{83245AB7-035B-48DF-8C37-561A5E680872}"/>
    <cellStyle name="Normal 7 45 2 2 2" xfId="28549" xr:uid="{3BB0954D-2EBA-4EB1-8C31-9CD3DC1236EE}"/>
    <cellStyle name="Normal 7 45 2 2 3" xfId="34043" xr:uid="{92ACA0C0-A547-40E9-BC2B-47D95521CE55}"/>
    <cellStyle name="Normal 7 45 2 2 4" xfId="39527" xr:uid="{6756BCAF-CB60-4888-AA7F-850A0A8BE834}"/>
    <cellStyle name="Normal 7 45 2 3" xfId="25820" xr:uid="{A8C45928-D064-4AE3-B156-9E8800B438E1}"/>
    <cellStyle name="Normal 7 45 2 4" xfId="31314" xr:uid="{C7588ADB-4577-4375-AD5A-A54C83DF18BA}"/>
    <cellStyle name="Normal 7 45 2 5" xfId="36798" xr:uid="{AD386C3F-3F4B-4789-A7E1-C4F149AD70F8}"/>
    <cellStyle name="Normal 7 45 3" xfId="12181" xr:uid="{F1F4A6C6-B222-419D-8EE3-C119C067992A}"/>
    <cellStyle name="Normal 7 45 4" xfId="20515" xr:uid="{7CC154F8-7BCD-4992-95FB-96CED8BFA943}"/>
    <cellStyle name="Normal 7 45 4 2" xfId="26071" xr:uid="{4BD7F605-FACA-4B0D-AD06-041A3EF80430}"/>
    <cellStyle name="Normal 7 45 4 3" xfId="31565" xr:uid="{BF376342-B07C-4BF1-BF8A-855CF20F93DE}"/>
    <cellStyle name="Normal 7 45 4 4" xfId="37049" xr:uid="{62CC5106-C415-489B-89BD-494CE20BA63B}"/>
    <cellStyle name="Normal 7 45 5" xfId="23342" xr:uid="{9616FEE3-EFE7-4F31-A55A-01BB736CF727}"/>
    <cellStyle name="Normal 7 45 6" xfId="28836" xr:uid="{A0ED4004-EA33-4515-8E1B-00DDAEEBBD7F}"/>
    <cellStyle name="Normal 7 45 7" xfId="34320" xr:uid="{F55C9B12-63BF-4334-B5AF-62D1AEC2B3E4}"/>
    <cellStyle name="Normal 7 46" xfId="17417" xr:uid="{96668565-F9AA-466D-B668-D300F13DA216}"/>
    <cellStyle name="Normal 7 47" xfId="23039" xr:uid="{3C10ED69-DE77-4607-95E3-0D541D5AD742}"/>
    <cellStyle name="Normal 7 47 2" xfId="28585" xr:uid="{52345439-9053-4290-89BE-3961BB57DBDF}"/>
    <cellStyle name="Normal 7 47 3" xfId="34073" xr:uid="{2F02FD10-D0A7-42D0-8C18-A94B96DF2618}"/>
    <cellStyle name="Normal 7 47 4" xfId="39557" xr:uid="{64128F30-8789-470C-8982-B4FD3235A66F}"/>
    <cellStyle name="Normal 7 48" xfId="40541" xr:uid="{E7DF4E66-66C4-4F81-B125-33D532A4B698}"/>
    <cellStyle name="Normal 7 49" xfId="6836" xr:uid="{D0BC8D0A-0926-49F5-85F7-466C0DB6B8E5}"/>
    <cellStyle name="Normal 7 5" xfId="6878" xr:uid="{8CDCCE10-10B1-4603-B367-BECE5CA54ADF}"/>
    <cellStyle name="Normal 7 5 2" xfId="15287" xr:uid="{58E638FF-2E95-4D88-9047-2260716F8A9E}"/>
    <cellStyle name="Normal 7 5 2 2" xfId="22574" xr:uid="{C853141C-A744-4666-B7F6-4B4C982F83B5}"/>
    <cellStyle name="Normal 7 5 2 2 2" xfId="28130" xr:uid="{94635CD4-64BD-4719-B06B-EBE0537257CF}"/>
    <cellStyle name="Normal 7 5 2 2 3" xfId="33624" xr:uid="{D5D438BD-333D-4284-B0DF-DADA84522F01}"/>
    <cellStyle name="Normal 7 5 2 2 4" xfId="39108" xr:uid="{BC6169FA-58D1-4173-BF68-BE28ECABF342}"/>
    <cellStyle name="Normal 7 5 2 3" xfId="25401" xr:uid="{1FF73F30-8240-4D07-B8C5-88FFA83A1E8A}"/>
    <cellStyle name="Normal 7 5 2 4" xfId="30895" xr:uid="{166ED57F-00D4-4D10-884E-56A59E3DF9AF}"/>
    <cellStyle name="Normal 7 5 2 5" xfId="36379" xr:uid="{9506DC27-0BE3-4B9F-B426-61503968F26A}"/>
    <cellStyle name="Normal 7 5 3" xfId="12220" xr:uid="{25C7F868-AB69-4C07-8B7C-203F7AE1D8A1}"/>
    <cellStyle name="Normal 7 5 4" xfId="17456" xr:uid="{5EE01F4C-FE6D-401F-96D5-F9DDB6A920E3}"/>
    <cellStyle name="Normal 7 5 5" xfId="19686" xr:uid="{0F423855-F461-44BF-B07E-E5E598EE42BA}"/>
    <cellStyle name="Normal 7 5 6" xfId="10006" xr:uid="{255C833D-3CA3-4C49-B2F4-99F67B715D14}"/>
    <cellStyle name="Normal 7 5 6 2" xfId="21327" xr:uid="{D88CAC08-F311-4146-A298-2C096C06E107}"/>
    <cellStyle name="Normal 7 5 6 2 2" xfId="26883" xr:uid="{12E1C32F-AA89-4E11-9BE4-7ADC197CED4D}"/>
    <cellStyle name="Normal 7 5 6 2 3" xfId="32377" xr:uid="{5DB293C7-8D45-4EF5-9502-D801CA71EE45}"/>
    <cellStyle name="Normal 7 5 6 2 4" xfId="37861" xr:uid="{CABC0969-D6CA-41A1-AF4F-72865DC3A4D2}"/>
    <cellStyle name="Normal 7 5 6 3" xfId="24154" xr:uid="{15358988-692F-46F2-9992-5812CBE5DFA1}"/>
    <cellStyle name="Normal 7 5 6 4" xfId="29648" xr:uid="{CF28C699-577B-41B4-923D-D6C4986003D5}"/>
    <cellStyle name="Normal 7 5 6 5" xfId="35132" xr:uid="{8DBD9E7A-54F2-4264-98F6-9DA65075A0CD}"/>
    <cellStyle name="Normal 7 6" xfId="6879" xr:uid="{8ADDCEFF-97B9-4602-9304-1372CD8784A5}"/>
    <cellStyle name="Normal 7 6 2" xfId="15288" xr:uid="{17A042AE-9966-4EAA-922E-AC364D21C34A}"/>
    <cellStyle name="Normal 7 6 2 2" xfId="22575" xr:uid="{BFC8EDCF-3940-444E-AA11-976FB46AFD11}"/>
    <cellStyle name="Normal 7 6 2 2 2" xfId="28131" xr:uid="{3AFD745A-C879-46C0-84E1-0C43D8CF5FAC}"/>
    <cellStyle name="Normal 7 6 2 2 3" xfId="33625" xr:uid="{4362B6AA-115E-4133-81B6-D0B331FABC0A}"/>
    <cellStyle name="Normal 7 6 2 2 4" xfId="39109" xr:uid="{46B502B2-BE15-4681-8524-B170331FF277}"/>
    <cellStyle name="Normal 7 6 2 3" xfId="25402" xr:uid="{D8C87D31-C028-4739-A131-1F6A307770FB}"/>
    <cellStyle name="Normal 7 6 2 4" xfId="30896" xr:uid="{680F078C-5CBE-45D5-84B6-A85967E651F6}"/>
    <cellStyle name="Normal 7 6 2 5" xfId="36380" xr:uid="{DD1320B4-7898-429F-9E39-BB77D744EFAE}"/>
    <cellStyle name="Normal 7 6 3" xfId="12221" xr:uid="{F1BD7492-EC04-42C5-8E48-FFD7CF226C5C}"/>
    <cellStyle name="Normal 7 6 4" xfId="17457" xr:uid="{C5D9134D-C0E1-4A3F-BCBB-B0F46C172678}"/>
    <cellStyle name="Normal 7 6 5" xfId="19687" xr:uid="{3037D065-BFE9-4FE1-A509-284DB506FEED}"/>
    <cellStyle name="Normal 7 6 6" xfId="10007" xr:uid="{08FBD604-E54E-4581-89CA-1A18B5395FB9}"/>
    <cellStyle name="Normal 7 6 6 2" xfId="21328" xr:uid="{F5E1A31F-A443-43A2-B60D-B3BF8FFC2124}"/>
    <cellStyle name="Normal 7 6 6 2 2" xfId="26884" xr:uid="{0532BD50-F068-4982-AE6E-BB3C2DD13130}"/>
    <cellStyle name="Normal 7 6 6 2 3" xfId="32378" xr:uid="{3D5FAD29-0619-4CE5-9384-6C2488D197A2}"/>
    <cellStyle name="Normal 7 6 6 2 4" xfId="37862" xr:uid="{2ED6CFEF-9A52-4A51-8549-DE373FF1B4B4}"/>
    <cellStyle name="Normal 7 6 6 3" xfId="24155" xr:uid="{D1316FBA-76DA-4C62-81C5-C750A867D5C0}"/>
    <cellStyle name="Normal 7 6 6 4" xfId="29649" xr:uid="{4AE35FF7-36E3-4676-BF05-667421652973}"/>
    <cellStyle name="Normal 7 6 6 5" xfId="35133" xr:uid="{F0E7A344-EECB-4677-A11D-52A2D5B11805}"/>
    <cellStyle name="Normal 7 7" xfId="6880" xr:uid="{0A826182-1656-4519-A5D6-AA22877A194C}"/>
    <cellStyle name="Normal 7 7 2" xfId="15289" xr:uid="{B6AAB075-3167-4C28-AA6B-A2CA29C3741A}"/>
    <cellStyle name="Normal 7 7 2 2" xfId="22576" xr:uid="{175DB607-AA62-4B99-BA43-E00B69F76CA1}"/>
    <cellStyle name="Normal 7 7 2 2 2" xfId="28132" xr:uid="{8EA7E1A7-5932-4713-BB0B-C2041231E0CC}"/>
    <cellStyle name="Normal 7 7 2 2 3" xfId="33626" xr:uid="{347B322D-541B-45C9-8C81-632BE40FAED4}"/>
    <cellStyle name="Normal 7 7 2 2 4" xfId="39110" xr:uid="{F3487529-B4B1-436B-BBAB-A85E54AAC096}"/>
    <cellStyle name="Normal 7 7 2 3" xfId="25403" xr:uid="{8620C022-A82A-4727-8A47-D9A5ABF1A8E2}"/>
    <cellStyle name="Normal 7 7 2 4" xfId="30897" xr:uid="{40540406-3DA2-4ECC-B9F4-BBA6C54CBFA1}"/>
    <cellStyle name="Normal 7 7 2 5" xfId="36381" xr:uid="{D83C3AC6-0FC2-4BC6-A8DA-F90151776E30}"/>
    <cellStyle name="Normal 7 7 3" xfId="12222" xr:uid="{DCBDCF35-9CA0-41D1-A6CD-FDB81CDB04FE}"/>
    <cellStyle name="Normal 7 7 4" xfId="17458" xr:uid="{B709492C-0222-4AF1-BF08-991DD20B00C5}"/>
    <cellStyle name="Normal 7 7 5" xfId="19688" xr:uid="{4D5FCCA5-AA33-483C-8F36-FAE76F3FEE35}"/>
    <cellStyle name="Normal 7 7 6" xfId="10008" xr:uid="{63D80290-1B7F-40C8-B761-A0364B5B36D9}"/>
    <cellStyle name="Normal 7 7 6 2" xfId="21329" xr:uid="{4A0FB79F-C82E-43C5-83D2-E1EE2E316168}"/>
    <cellStyle name="Normal 7 7 6 2 2" xfId="26885" xr:uid="{CC63C65F-403F-447C-AC6F-39E05CA5A9C5}"/>
    <cellStyle name="Normal 7 7 6 2 3" xfId="32379" xr:uid="{34495B04-52C8-4122-8B83-0F60F0877273}"/>
    <cellStyle name="Normal 7 7 6 2 4" xfId="37863" xr:uid="{356856B3-F481-4736-8616-3B445E2F4ECA}"/>
    <cellStyle name="Normal 7 7 6 3" xfId="24156" xr:uid="{53B9C76E-47EA-491C-B565-61AA835A2FE2}"/>
    <cellStyle name="Normal 7 7 6 4" xfId="29650" xr:uid="{6A464679-A377-426A-AE64-1216FB46DF24}"/>
    <cellStyle name="Normal 7 7 6 5" xfId="35134" xr:uid="{83DE2B3D-6CCF-4D26-93AE-3B6D62A5B519}"/>
    <cellStyle name="Normal 7 8" xfId="6881" xr:uid="{70F20436-0824-4EF1-972F-77669A4E254D}"/>
    <cellStyle name="Normal 7 8 2" xfId="15290" xr:uid="{1A0FC654-8FDA-4EF6-B4DA-53DB27E28693}"/>
    <cellStyle name="Normal 7 8 2 2" xfId="22577" xr:uid="{8CBB449D-0234-4BCA-8D72-7C7F9F2F6703}"/>
    <cellStyle name="Normal 7 8 2 2 2" xfId="28133" xr:uid="{878BE83F-AC63-49D4-9B5F-0AC297DFDCAF}"/>
    <cellStyle name="Normal 7 8 2 2 3" xfId="33627" xr:uid="{2C8EBDF7-88FA-4A6F-81EA-15D849148E4B}"/>
    <cellStyle name="Normal 7 8 2 2 4" xfId="39111" xr:uid="{A6C22D0B-BE58-41A7-A50F-F0A19691D5A2}"/>
    <cellStyle name="Normal 7 8 2 3" xfId="25404" xr:uid="{82B84552-D92C-4771-B414-C31266A5A842}"/>
    <cellStyle name="Normal 7 8 2 4" xfId="30898" xr:uid="{2A7D276C-69CA-4F10-91D3-48D8FA895061}"/>
    <cellStyle name="Normal 7 8 2 5" xfId="36382" xr:uid="{5918C708-6D61-4469-BD76-42B39F0D17D3}"/>
    <cellStyle name="Normal 7 8 3" xfId="12223" xr:uid="{2DD90A17-0FD0-49BD-9B06-A0C17646BEAC}"/>
    <cellStyle name="Normal 7 8 4" xfId="17459" xr:uid="{8F18DB9C-94AD-4B75-ABB2-660045125192}"/>
    <cellStyle name="Normal 7 8 5" xfId="19689" xr:uid="{CEB70963-F460-4CAD-B358-6FAE65E3AC52}"/>
    <cellStyle name="Normal 7 8 6" xfId="10009" xr:uid="{8E431F28-6E76-450C-88C9-47EB74242EAE}"/>
    <cellStyle name="Normal 7 8 6 2" xfId="21330" xr:uid="{D9C9266C-86EF-42FD-B211-66A89B9E5ACC}"/>
    <cellStyle name="Normal 7 8 6 2 2" xfId="26886" xr:uid="{77BA3837-728A-47B4-8D78-F5D28BA74E52}"/>
    <cellStyle name="Normal 7 8 6 2 3" xfId="32380" xr:uid="{159FA4DB-FEC5-4630-BA5F-D47FA4E622EF}"/>
    <cellStyle name="Normal 7 8 6 2 4" xfId="37864" xr:uid="{CED32A42-502F-4D71-B39F-95CE8D5F7334}"/>
    <cellStyle name="Normal 7 8 6 3" xfId="24157" xr:uid="{EDDB0328-BD61-43A1-A67F-71EBB70918E8}"/>
    <cellStyle name="Normal 7 8 6 4" xfId="29651" xr:uid="{D607673F-BB29-4757-A429-D1E89751E14E}"/>
    <cellStyle name="Normal 7 8 6 5" xfId="35135" xr:uid="{EB32CDCB-5F5F-4A03-B2C8-17AE382113EE}"/>
    <cellStyle name="Normal 7 9" xfId="6882" xr:uid="{BE27A1C9-523E-4F40-835E-E236EC3AC058}"/>
    <cellStyle name="Normal 7 9 2" xfId="15291" xr:uid="{4E7CAF45-EA87-4952-A244-22173A3DEDAB}"/>
    <cellStyle name="Normal 7 9 2 2" xfId="22578" xr:uid="{F1AAAB95-CC5C-4FA5-8CFE-B8A4B70666A0}"/>
    <cellStyle name="Normal 7 9 2 2 2" xfId="28134" xr:uid="{A7929486-1626-40DC-A4ED-4D52F0934A5A}"/>
    <cellStyle name="Normal 7 9 2 2 3" xfId="33628" xr:uid="{8E2A8A3F-5BC6-40DF-BB1C-B95416D8C0C1}"/>
    <cellStyle name="Normal 7 9 2 2 4" xfId="39112" xr:uid="{077CE828-22F2-4413-AF31-7F45C7E7C4B5}"/>
    <cellStyle name="Normal 7 9 2 3" xfId="25405" xr:uid="{4CFF079E-BAE4-42BF-B5E3-B3F4FCF4BEE3}"/>
    <cellStyle name="Normal 7 9 2 4" xfId="30899" xr:uid="{6CECBECA-BDA6-44CE-B376-5F5AF54AF916}"/>
    <cellStyle name="Normal 7 9 2 5" xfId="36383" xr:uid="{0401FDA6-292B-4371-AA1A-F352A51534A8}"/>
    <cellStyle name="Normal 7 9 3" xfId="12224" xr:uid="{3794899D-C545-4D47-B997-2AB0C58BD26E}"/>
    <cellStyle name="Normal 7 9 4" xfId="17460" xr:uid="{EB46DD8F-D800-4A3F-ABE7-08D71B84B1C1}"/>
    <cellStyle name="Normal 7 9 5" xfId="19690" xr:uid="{4BB15496-8C6B-409B-8535-5EBACF00C401}"/>
    <cellStyle name="Normal 7 9 6" xfId="10010" xr:uid="{76C8B933-3597-4B63-96AC-3FB4D357C734}"/>
    <cellStyle name="Normal 7 9 6 2" xfId="21331" xr:uid="{0C62895A-5155-4016-97B3-07BEF877BCE7}"/>
    <cellStyle name="Normal 7 9 6 2 2" xfId="26887" xr:uid="{04DBDD7B-F1EB-463A-9035-7AB017CD1A07}"/>
    <cellStyle name="Normal 7 9 6 2 3" xfId="32381" xr:uid="{300FFC81-7716-4D08-9CF1-6941AF420300}"/>
    <cellStyle name="Normal 7 9 6 2 4" xfId="37865" xr:uid="{72F0901C-2127-4B48-89AD-809FC10914FB}"/>
    <cellStyle name="Normal 7 9 6 3" xfId="24158" xr:uid="{BF3923EC-44E4-46BA-9E10-19922590AB74}"/>
    <cellStyle name="Normal 7 9 6 4" xfId="29652" xr:uid="{D6DB2AA5-A9FA-4DFB-B20A-E31A107721FD}"/>
    <cellStyle name="Normal 7 9 6 5" xfId="35136" xr:uid="{79A289CA-6B59-49D5-9643-4DC8C64094E1}"/>
    <cellStyle name="Normal 70" xfId="7481" xr:uid="{C38F21A1-B444-41CA-BCF2-6BFEDED5C49C}"/>
    <cellStyle name="Normal 70 2" xfId="10011" xr:uid="{4996DCB8-21E6-4777-982B-8F742CD626DF}"/>
    <cellStyle name="Normal 70 2 2" xfId="21332" xr:uid="{170D1D10-33E6-41DE-93E0-8CD42ADF3802}"/>
    <cellStyle name="Normal 70 2 2 2" xfId="26888" xr:uid="{6445DA82-9FF8-4105-8F32-1A6A6F353029}"/>
    <cellStyle name="Normal 70 2 2 3" xfId="32382" xr:uid="{B254A060-DCED-4512-9746-04053BAABE58}"/>
    <cellStyle name="Normal 70 2 2 4" xfId="37866" xr:uid="{05ABA168-B7AF-4E84-B18E-4D0D18F9A73E}"/>
    <cellStyle name="Normal 70 2 3" xfId="24159" xr:uid="{D661D28A-61FF-4145-A5A4-E757C62B0778}"/>
    <cellStyle name="Normal 70 2 4" xfId="29653" xr:uid="{F4604DB3-4AF2-4131-846C-873DFCB55B5F}"/>
    <cellStyle name="Normal 70 2 5" xfId="35137" xr:uid="{B0ED9A28-39AE-46D4-8343-B57FBDC81A09}"/>
    <cellStyle name="Normal 70 3" xfId="20369" xr:uid="{00657F5D-E1F5-4A57-BC03-4F4D3C93CE85}"/>
    <cellStyle name="Normal 70 3 2" xfId="25925" xr:uid="{1BC2C0AB-23F0-457F-B3BF-360C4E5B28B2}"/>
    <cellStyle name="Normal 70 3 3" xfId="31419" xr:uid="{85FCC894-56A2-47FB-BBEB-24EB79E5E522}"/>
    <cellStyle name="Normal 70 3 4" xfId="36903" xr:uid="{408A874D-FC88-493F-915D-5D9D9F7552A3}"/>
    <cellStyle name="Normal 70 4" xfId="23196" xr:uid="{19A63895-7FBA-40C7-99AF-DC73CFD634E8}"/>
    <cellStyle name="Normal 70 5" xfId="28688" xr:uid="{D62A1E0A-38B8-450A-ADE4-54A96835928B}"/>
    <cellStyle name="Normal 70 6" xfId="34172" xr:uid="{3B053036-B73C-4E5D-8F02-756E98BCC0E7}"/>
    <cellStyle name="Normal 700" xfId="40131" xr:uid="{9E478076-9679-43EE-9C8A-D564A4DFE48D}"/>
    <cellStyle name="Normal 701" xfId="40132" xr:uid="{FCDD5D3D-CCF5-412F-A127-992C744510BC}"/>
    <cellStyle name="Normal 702" xfId="40133" xr:uid="{2F345C5A-9ADC-4D46-9FAA-BE056907E8C5}"/>
    <cellStyle name="Normal 703" xfId="40134" xr:uid="{E1EF2F07-4726-4B53-940A-3102BA82CA1C}"/>
    <cellStyle name="Normal 704" xfId="40135" xr:uid="{A28F4315-6097-45DE-90C5-5D30B96EF6DF}"/>
    <cellStyle name="Normal 705" xfId="40136" xr:uid="{2C8B9A9B-06C6-4306-904A-A247994C1619}"/>
    <cellStyle name="Normal 706" xfId="40137" xr:uid="{970019E7-5927-4AC1-A586-305CD9772170}"/>
    <cellStyle name="Normal 707" xfId="40138" xr:uid="{9F22530E-E193-4126-A817-B0A22486F9D3}"/>
    <cellStyle name="Normal 708" xfId="40139" xr:uid="{4C8DA3C4-9050-45B7-8A43-F356F30D6753}"/>
    <cellStyle name="Normal 709" xfId="40140" xr:uid="{BEA9937A-E630-44B9-BFB0-CC72221CFA4A}"/>
    <cellStyle name="Normal 71" xfId="6883" xr:uid="{EC00A174-4707-43DB-A540-5824BEB0B650}"/>
    <cellStyle name="Normal 71 2" xfId="15292" xr:uid="{1F82A239-AEC3-4130-9452-B3C9B7B28740}"/>
    <cellStyle name="Normal 71 2 2" xfId="22579" xr:uid="{7E639EE7-0A44-4697-92DE-4F6AF458D7C3}"/>
    <cellStyle name="Normal 71 2 2 2" xfId="28135" xr:uid="{0FF7FDF6-6A2A-4ADD-8A0B-6F051D49E565}"/>
    <cellStyle name="Normal 71 2 2 3" xfId="33629" xr:uid="{F1545F4F-CD8A-4173-99EB-B8DF18B735A4}"/>
    <cellStyle name="Normal 71 2 2 4" xfId="39113" xr:uid="{EAEB1BED-DC79-46FF-9E77-D100C144D171}"/>
    <cellStyle name="Normal 71 2 3" xfId="25406" xr:uid="{BAC60634-D594-49F2-AD51-7CDF48FC81A0}"/>
    <cellStyle name="Normal 71 2 4" xfId="30900" xr:uid="{5321777D-2C74-49E1-B7D0-6F4C8720F083}"/>
    <cellStyle name="Normal 71 2 5" xfId="36384" xr:uid="{AC58551E-7903-4297-9C2A-6F845F387F94}"/>
    <cellStyle name="Normal 71 3" xfId="12225" xr:uid="{7BCFBFF1-AC3D-4837-A9BA-7F9CD3DF0889}"/>
    <cellStyle name="Normal 71 4" xfId="17461" xr:uid="{03154C88-3249-447F-955F-3385B80A346F}"/>
    <cellStyle name="Normal 71 5" xfId="19691" xr:uid="{AFCE3E97-CEF9-4F2F-9DC0-B65D35AC2058}"/>
    <cellStyle name="Normal 71 6" xfId="10012" xr:uid="{B43A0E52-D54F-45B4-B9EF-B2EEBCEDBFBA}"/>
    <cellStyle name="Normal 71 6 2" xfId="21333" xr:uid="{6E7AE5F4-E845-462C-ADD8-D2B79F11C888}"/>
    <cellStyle name="Normal 71 6 2 2" xfId="26889" xr:uid="{975099C1-298B-4C13-94B0-A45D3F35056C}"/>
    <cellStyle name="Normal 71 6 2 3" xfId="32383" xr:uid="{BAA30507-EB64-47C4-BF0C-622405F848E8}"/>
    <cellStyle name="Normal 71 6 2 4" xfId="37867" xr:uid="{3F9AAD8A-0F47-4871-A943-2CDF04AE7FD2}"/>
    <cellStyle name="Normal 71 6 3" xfId="24160" xr:uid="{3A369924-B29F-4042-B2F4-D410FF18AEE0}"/>
    <cellStyle name="Normal 71 6 4" xfId="29654" xr:uid="{4B71F45F-AC98-44A9-BCF6-3ED19CBEF4B8}"/>
    <cellStyle name="Normal 71 6 5" xfId="35138" xr:uid="{CE5CEAD5-13D7-4396-9FC2-2CD6C4677575}"/>
    <cellStyle name="Normal 710" xfId="40141" xr:uid="{7BAB633A-53B6-42CE-80F4-E2BE1F1F0D9E}"/>
    <cellStyle name="Normal 711" xfId="40142" xr:uid="{11A43CD0-8ECD-4F09-8190-CB35890A6280}"/>
    <cellStyle name="Normal 712" xfId="40143" xr:uid="{4E748181-4103-457D-A903-D3FDEE020B2E}"/>
    <cellStyle name="Normal 713" xfId="650" xr:uid="{C721BBEA-B01C-45C6-8BDB-9D08ACE71A5C}"/>
    <cellStyle name="Normal 713 2" xfId="40479" xr:uid="{8E0C3100-D0E7-40E2-8AD9-F3C47CC90467}"/>
    <cellStyle name="Normal 714" xfId="651" xr:uid="{4BE3476F-6FAC-4769-8FAA-151E26657981}"/>
    <cellStyle name="Normal 714 2" xfId="40480" xr:uid="{1611EC02-CF50-45DC-8EED-A4016C93E817}"/>
    <cellStyle name="Normal 715" xfId="652" xr:uid="{37F9A21D-85BE-49BC-9BA7-B2DD3C89FC1D}"/>
    <cellStyle name="Normal 715 2" xfId="40481" xr:uid="{3CEA6510-D4C3-42B6-B76C-EE234E745534}"/>
    <cellStyle name="Normal 716" xfId="40144" xr:uid="{E22541CF-6580-4DB2-93ED-4F036512EC44}"/>
    <cellStyle name="Normal 717" xfId="40145" xr:uid="{E754D01E-D5F1-4A37-B0D9-2459690235A5}"/>
    <cellStyle name="Normal 718" xfId="40146" xr:uid="{DBAFC9BB-F33B-401A-867C-C2EEB63D980C}"/>
    <cellStyle name="Normal 719" xfId="40147" xr:uid="{C1798E88-EE5F-4358-8517-48147771F9FF}"/>
    <cellStyle name="Normal 72" xfId="6884" xr:uid="{28AD13F5-7637-4F37-A8A4-C50F1B80C93A}"/>
    <cellStyle name="Normal 72 2" xfId="15293" xr:uid="{333183D4-CD6B-4F52-93DD-D71AA8FFB6E3}"/>
    <cellStyle name="Normal 72 2 2" xfId="22580" xr:uid="{696FC63B-D110-4125-A6D9-124D4DACC9DC}"/>
    <cellStyle name="Normal 72 2 2 2" xfId="28136" xr:uid="{A2D43B51-7C4E-48F8-BC70-338E3E7B6C69}"/>
    <cellStyle name="Normal 72 2 2 3" xfId="33630" xr:uid="{6C6155F5-5304-4EF3-8099-5E4D3E1D3FC7}"/>
    <cellStyle name="Normal 72 2 2 4" xfId="39114" xr:uid="{3381CE5A-F979-4C75-A82E-DDFFFEDF826A}"/>
    <cellStyle name="Normal 72 2 3" xfId="25407" xr:uid="{FEE4B8C9-DC84-48CF-8B0A-5A3212900A96}"/>
    <cellStyle name="Normal 72 2 4" xfId="30901" xr:uid="{FE8BF37D-8665-49A4-A883-83447738D81E}"/>
    <cellStyle name="Normal 72 2 5" xfId="36385" xr:uid="{11FD0FEA-701D-49C8-AF2E-B26267969992}"/>
    <cellStyle name="Normal 72 3" xfId="12226" xr:uid="{8A2E4B3A-156C-4F44-8AB9-9BFE51D620A5}"/>
    <cellStyle name="Normal 72 4" xfId="17462" xr:uid="{3EED040C-2BA5-49E0-922C-CB418D74EE6D}"/>
    <cellStyle name="Normal 72 5" xfId="19692" xr:uid="{B818C299-29B5-4B48-B449-8CB44769E020}"/>
    <cellStyle name="Normal 72 6" xfId="10013" xr:uid="{45D8BCD2-20FA-4E4A-B933-56F07D57DBA7}"/>
    <cellStyle name="Normal 72 6 2" xfId="21334" xr:uid="{F089A5BF-A222-43F4-97F4-7A82BC448D94}"/>
    <cellStyle name="Normal 72 6 2 2" xfId="26890" xr:uid="{D2A745D2-7D05-439C-B828-DF9E025B78F3}"/>
    <cellStyle name="Normal 72 6 2 3" xfId="32384" xr:uid="{B181EEB1-1972-43EB-A202-28EBFA89DCC5}"/>
    <cellStyle name="Normal 72 6 2 4" xfId="37868" xr:uid="{B1B1FA57-18A6-43A4-8E2A-A31C11864DFA}"/>
    <cellStyle name="Normal 72 6 3" xfId="24161" xr:uid="{AF2733EE-7869-4775-8145-D589B9A41964}"/>
    <cellStyle name="Normal 72 6 4" xfId="29655" xr:uid="{FC7DFC59-92E0-47DC-90EB-F8A931F4AFAF}"/>
    <cellStyle name="Normal 72 6 5" xfId="35139" xr:uid="{83E38408-C252-4099-A424-D8AA497FAF8A}"/>
    <cellStyle name="Normal 720" xfId="40148" xr:uid="{B898C5A8-A191-4E10-9287-47E237884C9E}"/>
    <cellStyle name="Normal 721" xfId="40149" xr:uid="{962AEB4F-BA98-41EB-83ED-5029EA32B760}"/>
    <cellStyle name="Normal 722" xfId="40150" xr:uid="{3640EA02-3186-49EA-A5ED-E77EF6795557}"/>
    <cellStyle name="Normal 723" xfId="40151" xr:uid="{C8980F3E-B035-4746-AFEA-3239EDD83FE2}"/>
    <cellStyle name="Normal 724" xfId="40152" xr:uid="{B1547C79-D224-461B-917D-D162D479868B}"/>
    <cellStyle name="Normal 725" xfId="40153" xr:uid="{1FEA8AC5-828E-41E5-8D58-5555D8ABA6D1}"/>
    <cellStyle name="Normal 726" xfId="40154" xr:uid="{02C009E5-8C9D-4043-BD65-951426F0C70E}"/>
    <cellStyle name="Normal 727" xfId="40155" xr:uid="{EE4C6FC6-9B00-448C-9879-918C004B3872}"/>
    <cellStyle name="Normal 728" xfId="40156" xr:uid="{095FCDB3-FBDA-46D9-BC58-3B512D694B53}"/>
    <cellStyle name="Normal 729" xfId="40157" xr:uid="{93A39512-B357-4A53-BF28-1A299B796AA4}"/>
    <cellStyle name="Normal 73" xfId="6885" xr:uid="{12FDBD3D-E772-412A-B380-FF3EB747591F}"/>
    <cellStyle name="Normal 73 2" xfId="15294" xr:uid="{9F397387-689A-4C44-B590-4C0547A4D8C8}"/>
    <cellStyle name="Normal 73 2 2" xfId="22581" xr:uid="{5319399F-C5C1-4C69-81F4-28C14176AAFF}"/>
    <cellStyle name="Normal 73 2 2 2" xfId="28137" xr:uid="{D4F070D6-894A-4262-84F5-D2FC9A49C97F}"/>
    <cellStyle name="Normal 73 2 2 3" xfId="33631" xr:uid="{7AAA4A19-6637-48A7-8711-4342B630C14D}"/>
    <cellStyle name="Normal 73 2 2 4" xfId="39115" xr:uid="{0E7799D9-0075-4F40-BA0A-4340C5AC443A}"/>
    <cellStyle name="Normal 73 2 3" xfId="25408" xr:uid="{79A8AF17-B4A6-4BE8-97FF-55EA7A179FDF}"/>
    <cellStyle name="Normal 73 2 4" xfId="30902" xr:uid="{DCB663C1-3D78-4B34-9B25-55229548AF1D}"/>
    <cellStyle name="Normal 73 2 5" xfId="36386" xr:uid="{A2A3E3E9-9CE3-410D-A08E-A979DD5365C0}"/>
    <cellStyle name="Normal 73 3" xfId="12227" xr:uid="{CEDE9561-86D3-4D0D-A0A3-08276B7846CE}"/>
    <cellStyle name="Normal 73 4" xfId="17463" xr:uid="{03898745-4A21-46F2-A8A3-3DDA41AC62C0}"/>
    <cellStyle name="Normal 73 5" xfId="19693" xr:uid="{81582ADF-5232-45ED-B050-8C213503461A}"/>
    <cellStyle name="Normal 73 6" xfId="10014" xr:uid="{3C2241F3-6F00-422F-BC2E-C6FC3D883011}"/>
    <cellStyle name="Normal 73 6 2" xfId="21335" xr:uid="{C1F1D4EE-2F89-4ADD-B279-7580F429BB9A}"/>
    <cellStyle name="Normal 73 6 2 2" xfId="26891" xr:uid="{C71FD2EF-61F7-4E8E-8B5C-391289A444C4}"/>
    <cellStyle name="Normal 73 6 2 3" xfId="32385" xr:uid="{A28437D4-74FF-4306-AA93-2B010AF3E9DE}"/>
    <cellStyle name="Normal 73 6 2 4" xfId="37869" xr:uid="{F8FCDF8E-F4AE-4921-834F-9B406E46BECB}"/>
    <cellStyle name="Normal 73 6 3" xfId="24162" xr:uid="{E51F24A5-6AA0-42C3-8B33-1635391C2326}"/>
    <cellStyle name="Normal 73 6 4" xfId="29656" xr:uid="{15F6192A-A471-4622-AD22-95D7CF485D04}"/>
    <cellStyle name="Normal 73 6 5" xfId="35140" xr:uid="{088B1E13-EABA-4BB4-B883-E3390D7FF2A4}"/>
    <cellStyle name="Normal 730" xfId="40158" xr:uid="{502866A2-9E33-4111-A46B-E9E4756C5378}"/>
    <cellStyle name="Normal 731" xfId="40159" xr:uid="{7286A20F-B323-43C2-9E26-CAD7870294D6}"/>
    <cellStyle name="Normal 732" xfId="40160" xr:uid="{86E49E4C-78F3-4988-BD4E-93DAF0F7D8E9}"/>
    <cellStyle name="Normal 733" xfId="40161" xr:uid="{FB1DB022-6F41-453F-9D1B-A8786CE5D396}"/>
    <cellStyle name="Normal 734" xfId="40162" xr:uid="{3749721D-F736-4DA3-AE35-E163E346ADE2}"/>
    <cellStyle name="Normal 735" xfId="40163" xr:uid="{F2096B28-E9B6-4C3F-AC7F-4D32F3603EF7}"/>
    <cellStyle name="Normal 736" xfId="40164" xr:uid="{038F5472-E94E-44D2-A9E2-41BC237F10C9}"/>
    <cellStyle name="Normal 737" xfId="40165" xr:uid="{FA0D756E-EC77-4C5F-A891-056916674D22}"/>
    <cellStyle name="Normal 738" xfId="40166" xr:uid="{8958A8C1-AF63-4107-B2A3-B68BAC0C29F8}"/>
    <cellStyle name="Normal 739" xfId="40167" xr:uid="{60DB438A-5086-4FE2-A8ED-9B09CDBB3B50}"/>
    <cellStyle name="Normal 74" xfId="7482" xr:uid="{592C854A-D09F-41AC-B058-C39D4B24D767}"/>
    <cellStyle name="Normal 74 2" xfId="10015" xr:uid="{4EFA4A54-3BC8-42C2-AE4F-9B2DC55D21AB}"/>
    <cellStyle name="Normal 74 2 2" xfId="21336" xr:uid="{9D98F31A-4A53-4A11-9F11-3A9C0F8CA120}"/>
    <cellStyle name="Normal 74 2 2 2" xfId="26892" xr:uid="{04A72B05-A43E-4C79-94BC-4C5420EB8715}"/>
    <cellStyle name="Normal 74 2 2 3" xfId="32386" xr:uid="{E738496C-5BFB-43DD-A23A-7ACEE6098CE8}"/>
    <cellStyle name="Normal 74 2 2 4" xfId="37870" xr:uid="{35C0A71B-F2A5-47D5-90E5-9027E5490EA0}"/>
    <cellStyle name="Normal 74 2 3" xfId="24163" xr:uid="{EF9C5251-2150-4B3A-BAEA-F8A3353A8215}"/>
    <cellStyle name="Normal 74 2 4" xfId="29657" xr:uid="{32BFFE1F-8C3C-4F2C-A859-46B71FB456EB}"/>
    <cellStyle name="Normal 74 2 5" xfId="35141" xr:uid="{5E34BD20-CF69-4F13-90F3-C688063284EA}"/>
    <cellStyle name="Normal 74 3" xfId="20370" xr:uid="{25769FAC-9AB6-4592-8D98-70722DD31615}"/>
    <cellStyle name="Normal 74 3 2" xfId="25926" xr:uid="{19D76F71-90F0-46F3-ACFA-C53112E35783}"/>
    <cellStyle name="Normal 74 3 3" xfId="31420" xr:uid="{A9202CAD-97CC-4212-9128-6266DBA33191}"/>
    <cellStyle name="Normal 74 3 4" xfId="36904" xr:uid="{90CD42EA-A0AD-442A-847B-F740534CA5E4}"/>
    <cellStyle name="Normal 74 4" xfId="23197" xr:uid="{C1F0971F-173C-40B7-99DC-305963986B81}"/>
    <cellStyle name="Normal 74 5" xfId="28689" xr:uid="{EFD1DED7-EB1B-439F-90FD-FAE52354D2C8}"/>
    <cellStyle name="Normal 74 6" xfId="34173" xr:uid="{C4292745-6361-48A1-8D37-53A74E27C11D}"/>
    <cellStyle name="Normal 740" xfId="40168" xr:uid="{4CA30069-0601-4FEB-8669-BE06816FBAF2}"/>
    <cellStyle name="Normal 741" xfId="40169" xr:uid="{14D3DABA-1AFD-4DA7-86A7-C087C5A44E3C}"/>
    <cellStyle name="Normal 742" xfId="40170" xr:uid="{EC3F0156-8B68-4654-B84C-60FE19D916F8}"/>
    <cellStyle name="Normal 743" xfId="40171" xr:uid="{2E1C19EA-5445-496A-BDD6-AFC21089CBF3}"/>
    <cellStyle name="Normal 744" xfId="670" xr:uid="{501A6873-0400-41E8-89EE-F59C21477CB4}"/>
    <cellStyle name="Normal 744 2" xfId="40498" xr:uid="{A2C1EDB8-AC1C-4A5E-8A21-7ED4BCC2744C}"/>
    <cellStyle name="Normal 745" xfId="40172" xr:uid="{44CC5EE8-CDFC-4961-A9C4-6B1D17E9C8C6}"/>
    <cellStyle name="Normal 746" xfId="40173" xr:uid="{F95444BB-A85E-4EA9-94C1-5D6696E292B8}"/>
    <cellStyle name="Normal 747" xfId="40174" xr:uid="{3DEB17F1-E9A5-4B0A-A65B-E4432B3363F1}"/>
    <cellStyle name="Normal 748" xfId="40175" xr:uid="{46C241A7-7026-4E88-BDB5-B5417DE0C329}"/>
    <cellStyle name="Normal 749" xfId="40176" xr:uid="{70D1D1EC-5DC5-4785-B7C9-8ABCF2D65F4E}"/>
    <cellStyle name="Normal 75" xfId="7483" xr:uid="{F7054CF8-6DEA-42AC-B6F0-C60ACFD5348E}"/>
    <cellStyle name="Normal 75 2" xfId="12754" xr:uid="{818DCBF9-290C-47F0-BAD2-E9E796627071}"/>
    <cellStyle name="Normal 75 2 2" xfId="21795" xr:uid="{115C936E-1A87-4A5E-B003-CEBB10C47E8C}"/>
    <cellStyle name="Normal 75 2 2 2" xfId="27351" xr:uid="{454A46C6-7633-449E-9991-6F221FC396E5}"/>
    <cellStyle name="Normal 75 2 2 3" xfId="32845" xr:uid="{6BFACC33-E940-4BA1-AD02-3641241A28E3}"/>
    <cellStyle name="Normal 75 2 2 4" xfId="38329" xr:uid="{38269B7D-8339-428D-80C0-6805E321EF5D}"/>
    <cellStyle name="Normal 75 2 3" xfId="24622" xr:uid="{79F87388-3757-458B-B754-759122E174D5}"/>
    <cellStyle name="Normal 75 2 4" xfId="30116" xr:uid="{F1A193BC-35A3-4B31-B4DD-5B5249AA3453}"/>
    <cellStyle name="Normal 75 2 5" xfId="35600" xr:uid="{DD998F34-BA7B-4640-856E-200AE25F81FF}"/>
    <cellStyle name="Normal 75 3" xfId="20371" xr:uid="{597F44CA-4D1A-4F5B-903A-A180C38C6C84}"/>
    <cellStyle name="Normal 75 3 2" xfId="25927" xr:uid="{D5314380-B892-4E6D-AC63-6FBC40583079}"/>
    <cellStyle name="Normal 75 3 3" xfId="31421" xr:uid="{8DE4FB14-C383-4FDF-89D2-33166D0F9773}"/>
    <cellStyle name="Normal 75 3 4" xfId="36905" xr:uid="{0B12F328-E1B7-4CF4-977D-134E2C49158D}"/>
    <cellStyle name="Normal 75 4" xfId="23198" xr:uid="{956A0054-B30C-421D-8376-8DE6A2FC0CA6}"/>
    <cellStyle name="Normal 75 5" xfId="28690" xr:uid="{5A4871AA-F5C2-4498-80BF-DCD4CFAAC5C7}"/>
    <cellStyle name="Normal 75 6" xfId="34174" xr:uid="{7CD0FAFD-AB19-4BA9-A899-1CD047963604}"/>
    <cellStyle name="Normal 750" xfId="40177" xr:uid="{B934DDC6-C565-496B-A352-636539CA3E30}"/>
    <cellStyle name="Normal 751" xfId="40178" xr:uid="{F8D0CF00-D6D6-4D0C-84A2-780D31152688}"/>
    <cellStyle name="Normal 752" xfId="40179" xr:uid="{31867CC7-C117-407F-81AC-074F9DB67A03}"/>
    <cellStyle name="Normal 753" xfId="40180" xr:uid="{FED7ED3F-AAF2-4399-874C-772E7887566C}"/>
    <cellStyle name="Normal 754" xfId="40181" xr:uid="{77C2F92B-580F-4E41-9B94-22B1B16EE885}"/>
    <cellStyle name="Normal 755" xfId="40182" xr:uid="{B07F1342-EB70-4A52-A0C4-6ADF356545BD}"/>
    <cellStyle name="Normal 756" xfId="40183" xr:uid="{F1803E49-CDE9-40B8-A171-B60E71CEF36C}"/>
    <cellStyle name="Normal 757" xfId="40184" xr:uid="{FF2C86DC-A78F-4BA1-B44A-63D12EE51968}"/>
    <cellStyle name="Normal 758" xfId="40185" xr:uid="{0E57AACF-104F-41A9-9D45-B08F177D0E38}"/>
    <cellStyle name="Normal 759" xfId="40186" xr:uid="{A55278B8-8042-48CF-A61A-65337F2F0407}"/>
    <cellStyle name="Normal 76" xfId="7484" xr:uid="{0BFB6046-F14C-4101-96B0-43706B5AAAC7}"/>
    <cellStyle name="Normal 76 2" xfId="20228" xr:uid="{B5EA56FD-41A2-4F72-97C6-4B73AF0E4CE7}"/>
    <cellStyle name="Normal 76 2 2" xfId="22962" xr:uid="{32C90A12-9432-4835-8E5A-C89BB8F1E5FF}"/>
    <cellStyle name="Normal 76 2 2 2" xfId="28518" xr:uid="{819FF587-8D88-42A6-AC30-20873D62D20D}"/>
    <cellStyle name="Normal 76 2 2 3" xfId="34012" xr:uid="{8DC7F857-A8F7-4FCE-ACF1-FD0E4844CB84}"/>
    <cellStyle name="Normal 76 2 2 4" xfId="39496" xr:uid="{16E7868B-22F6-423B-976E-B2512FED72FA}"/>
    <cellStyle name="Normal 76 2 3" xfId="25789" xr:uid="{FE51C79C-0BC8-4C0F-BDBB-61B6602D8923}"/>
    <cellStyle name="Normal 76 2 4" xfId="31283" xr:uid="{116CFF27-5450-411A-BA28-08F99079FC2F}"/>
    <cellStyle name="Normal 76 2 5" xfId="36767" xr:uid="{FAF1540E-98C3-4BC4-90E3-DE2D3A53FE2F}"/>
    <cellStyle name="Normal 76 3" xfId="10432" xr:uid="{DE193F0F-6A33-4DFA-AD27-9A880696B12E}"/>
    <cellStyle name="Normal 76 4" xfId="20372" xr:uid="{EDA852B2-5176-4FF3-89DE-3B923681DEDB}"/>
    <cellStyle name="Normal 76 4 2" xfId="25928" xr:uid="{E1E70A6A-DB90-44F8-9D11-0059DF4D0461}"/>
    <cellStyle name="Normal 76 4 3" xfId="31422" xr:uid="{B7C1F417-4438-4BE1-B60F-F76DF98B47F8}"/>
    <cellStyle name="Normal 76 4 4" xfId="36906" xr:uid="{1957F59A-D29C-403B-95D7-21BE2599779E}"/>
    <cellStyle name="Normal 76 5" xfId="23199" xr:uid="{55AB6D56-5C9D-4D0D-BEF1-537B83F6552A}"/>
    <cellStyle name="Normal 76 6" xfId="28691" xr:uid="{DC23CD99-FE77-48CF-8695-2439780A6C5C}"/>
    <cellStyle name="Normal 76 7" xfId="34175" xr:uid="{CB31254F-838B-417A-81E6-2B48B66E2905}"/>
    <cellStyle name="Normal 760" xfId="40187" xr:uid="{696D9DFD-913B-48DA-843C-8E81BCEF0D30}"/>
    <cellStyle name="Normal 761" xfId="40188" xr:uid="{C1AD4448-370A-46DB-B494-C25E0CD4A909}"/>
    <cellStyle name="Normal 762" xfId="40189" xr:uid="{2BBE33AB-3C5B-4B63-A700-857E54D7BBE5}"/>
    <cellStyle name="Normal 763" xfId="40190" xr:uid="{BB113635-5AD4-46B0-B832-4D3FB8949714}"/>
    <cellStyle name="Normal 764" xfId="40191" xr:uid="{C808A004-ECAE-44B5-82A9-41E816565541}"/>
    <cellStyle name="Normal 765" xfId="40192" xr:uid="{1A07137A-11F1-4435-A578-088701E15027}"/>
    <cellStyle name="Normal 766" xfId="40193" xr:uid="{456724E8-BEEF-49AA-B0AF-EDF0EFF94B00}"/>
    <cellStyle name="Normal 767" xfId="40194" xr:uid="{4032E7E1-83F2-4E6E-9B5B-95042C3DE043}"/>
    <cellStyle name="Normal 768" xfId="40195" xr:uid="{B8A96ACE-24F0-4B06-ADBF-65B106C254C1}"/>
    <cellStyle name="Normal 769" xfId="40196" xr:uid="{B0126F62-DD9F-4014-BEEB-37D7F615FA61}"/>
    <cellStyle name="Normal 77" xfId="7485" xr:uid="{F8B51C1C-CD9D-460D-AEFE-8EA522FC8EBC}"/>
    <cellStyle name="Normal 77 2" xfId="20229" xr:uid="{07F67F16-9505-4307-8F2D-7CB2DF0F8FF9}"/>
    <cellStyle name="Normal 77 2 2" xfId="22963" xr:uid="{40EE0168-ED3F-4811-94BC-AB16ABF41EA3}"/>
    <cellStyle name="Normal 77 2 2 2" xfId="28519" xr:uid="{021A8CFA-912E-4611-81F6-B10DA516F055}"/>
    <cellStyle name="Normal 77 2 2 3" xfId="34013" xr:uid="{7670047D-AA42-4B71-AEB2-4260D37B917D}"/>
    <cellStyle name="Normal 77 2 2 4" xfId="39497" xr:uid="{1F3851BF-6313-451D-99DD-CC22E60B9D2D}"/>
    <cellStyle name="Normal 77 2 3" xfId="25790" xr:uid="{0591F81A-44C6-4360-BB1E-8A4EE52DB313}"/>
    <cellStyle name="Normal 77 2 4" xfId="31284" xr:uid="{3679A1D2-ED5A-40B9-8CDB-B4C885F357B6}"/>
    <cellStyle name="Normal 77 2 5" xfId="36768" xr:uid="{44A60DA5-B426-4F73-8FA3-6AA8FD98BC8C}"/>
    <cellStyle name="Normal 77 3" xfId="15648" xr:uid="{8A8D642B-35AC-4FC7-8CA6-199190322DCE}"/>
    <cellStyle name="Normal 77 4" xfId="20373" xr:uid="{1B1F11C5-2397-4B72-BA45-0F2CB6D3DCAA}"/>
    <cellStyle name="Normal 77 4 2" xfId="25929" xr:uid="{24F9AB1D-F63E-485D-9552-AE279861872C}"/>
    <cellStyle name="Normal 77 4 3" xfId="31423" xr:uid="{A38851C5-049D-4E1D-818F-1CA4321F2192}"/>
    <cellStyle name="Normal 77 4 4" xfId="36907" xr:uid="{0526F00A-998F-4F95-BAC6-630E3C7244BF}"/>
    <cellStyle name="Normal 77 5" xfId="23200" xr:uid="{4CF2A43F-3FBA-4A66-9D33-0F8EB759236E}"/>
    <cellStyle name="Normal 77 6" xfId="28692" xr:uid="{5430EB73-CB60-4476-A248-F6F1ADC70CDF}"/>
    <cellStyle name="Normal 77 7" xfId="34176" xr:uid="{4F8D1BAA-4976-4718-A1C4-1B0855C01F57}"/>
    <cellStyle name="Normal 770" xfId="40197" xr:uid="{2E56E16A-38E2-4D31-B5C2-664BB56CDEC3}"/>
    <cellStyle name="Normal 771" xfId="40198" xr:uid="{269630E6-A9E3-4303-8A1E-D35211B248CD}"/>
    <cellStyle name="Normal 772" xfId="40199" xr:uid="{24B1155F-38AF-4DB3-8CC5-DD8BC476F9DB}"/>
    <cellStyle name="Normal 773" xfId="40200" xr:uid="{7E796C4D-939C-4D65-B9A0-E596AE2087E5}"/>
    <cellStyle name="Normal 774" xfId="40201" xr:uid="{56EA833B-F898-4048-A05E-10E8EB099028}"/>
    <cellStyle name="Normal 775" xfId="40202" xr:uid="{09E9A98E-C115-4C8D-A917-D9AC7BA4DFF5}"/>
    <cellStyle name="Normal 776" xfId="40203" xr:uid="{08CAE60C-5570-4015-9F6F-23495706BE26}"/>
    <cellStyle name="Normal 777" xfId="40204" xr:uid="{BC77A6B5-39DC-457A-B1A0-2BE0456330B3}"/>
    <cellStyle name="Normal 778" xfId="40205" xr:uid="{7E2C5467-0BF3-4254-9D40-3FFF1150677F}"/>
    <cellStyle name="Normal 779" xfId="40206" xr:uid="{9F092D02-35FC-4B55-ADB2-377408F20D31}"/>
    <cellStyle name="Normal 78" xfId="7486" xr:uid="{BAEB846D-9EE0-4105-B4CA-A8131DA87A1A}"/>
    <cellStyle name="Normal 78 2" xfId="20230" xr:uid="{28753B13-E74B-4A99-B6D8-766D2B42E74E}"/>
    <cellStyle name="Normal 78 2 2" xfId="22964" xr:uid="{2F3C32A3-8F09-40FF-BFD1-A36CF4EA2CF6}"/>
    <cellStyle name="Normal 78 2 2 2" xfId="28520" xr:uid="{DD0C3AB3-3635-4AAF-9B08-293DD6B8CFE7}"/>
    <cellStyle name="Normal 78 2 2 3" xfId="34014" xr:uid="{0C5CF02A-02B5-4D64-8E63-3F6F2D65F319}"/>
    <cellStyle name="Normal 78 2 2 4" xfId="39498" xr:uid="{B4DFC0B6-FC34-4B82-81EB-22210D00A597}"/>
    <cellStyle name="Normal 78 2 3" xfId="25791" xr:uid="{228D0414-3C8F-4ACC-8A4F-98E867607ECD}"/>
    <cellStyle name="Normal 78 2 4" xfId="31285" xr:uid="{797DE740-508B-4DD9-AE0A-9C1951CD8C8A}"/>
    <cellStyle name="Normal 78 2 5" xfId="36769" xr:uid="{941F8774-D28A-487E-9A54-105C129575FD}"/>
    <cellStyle name="Normal 78 3" xfId="20374" xr:uid="{26FB83DD-8EF1-4BA2-8C3E-4BA660E4D17D}"/>
    <cellStyle name="Normal 78 3 2" xfId="25930" xr:uid="{3FE4B6CB-9856-4868-9199-FA6927F8F66F}"/>
    <cellStyle name="Normal 78 3 3" xfId="31424" xr:uid="{54668439-7070-41F8-B27C-BFAB29290B6E}"/>
    <cellStyle name="Normal 78 3 4" xfId="36908" xr:uid="{BCBE2545-33C7-4292-A8DF-9DB840B85EF8}"/>
    <cellStyle name="Normal 78 4" xfId="23201" xr:uid="{0C5488E5-C1B2-4ED6-8624-88FE46DEADA9}"/>
    <cellStyle name="Normal 78 5" xfId="28693" xr:uid="{E78AE0F5-92EC-49B1-90D5-8BB034FEEB6C}"/>
    <cellStyle name="Normal 78 6" xfId="34177" xr:uid="{983E4010-A7DC-4D5F-B58D-FFEDB84F44DF}"/>
    <cellStyle name="Normal 780" xfId="40207" xr:uid="{61BD765B-694D-4EA1-8A90-AEEA66FCF1FA}"/>
    <cellStyle name="Normal 781" xfId="40208" xr:uid="{166D324B-A691-4061-80E7-9E970F831C7A}"/>
    <cellStyle name="Normal 782" xfId="40209" xr:uid="{D925053C-993F-404A-86FC-9710CBD41B64}"/>
    <cellStyle name="Normal 783" xfId="40210" xr:uid="{351C5FC2-ED31-44BC-9AFA-DE32A7548641}"/>
    <cellStyle name="Normal 784" xfId="40211" xr:uid="{3FB2B947-CF61-4750-933A-9CAAE5CD3BC6}"/>
    <cellStyle name="Normal 785" xfId="40212" xr:uid="{CE963B9F-4E6A-4D4D-8183-D9ABD767A81F}"/>
    <cellStyle name="Normal 786" xfId="40213" xr:uid="{45CAB098-C83F-484E-AE8B-9FAEC8BC905F}"/>
    <cellStyle name="Normal 787" xfId="40214" xr:uid="{F6660930-BDE5-42D5-B42E-E7E0F4A01C72}"/>
    <cellStyle name="Normal 788" xfId="40215" xr:uid="{140070DA-3F3B-42C8-9C30-3A4D564FBE66}"/>
    <cellStyle name="Normal 789" xfId="40216" xr:uid="{445906DC-194A-4679-9774-3E52AFDC1CBC}"/>
    <cellStyle name="Normal 79" xfId="7487" xr:uid="{F9188927-15F2-473C-86A6-2A3763F12A4D}"/>
    <cellStyle name="Normal 79 2" xfId="20231" xr:uid="{9ADB3F1A-BB07-4600-8EE2-D2543FB3A326}"/>
    <cellStyle name="Normal 79 2 2" xfId="22965" xr:uid="{FD9FBAD8-D8BE-450D-BE1C-0626A91E7BCD}"/>
    <cellStyle name="Normal 79 2 2 2" xfId="28521" xr:uid="{BAEC1962-E942-41AB-8DA1-B9B21B453AEB}"/>
    <cellStyle name="Normal 79 2 2 3" xfId="34015" xr:uid="{3B145E13-FE12-410D-9153-E8CA6EA1C1C3}"/>
    <cellStyle name="Normal 79 2 2 4" xfId="39499" xr:uid="{EA117C32-137D-492A-B48E-778EF97F186C}"/>
    <cellStyle name="Normal 79 2 3" xfId="25792" xr:uid="{7900A4C8-67FD-41F5-AF8D-FE07EA0F0DFA}"/>
    <cellStyle name="Normal 79 2 4" xfId="31286" xr:uid="{417BFEC2-08B4-49D4-B3E0-C4B496D6AC21}"/>
    <cellStyle name="Normal 79 2 5" xfId="36770" xr:uid="{E6A53FC6-2926-4FF0-8E3A-BBD70AF551AB}"/>
    <cellStyle name="Normal 79 3" xfId="20375" xr:uid="{98773E86-018E-4E30-895B-81ED5BCA7067}"/>
    <cellStyle name="Normal 79 3 2" xfId="25931" xr:uid="{E551F9B0-2DEF-49CB-B632-8D8874443443}"/>
    <cellStyle name="Normal 79 3 3" xfId="31425" xr:uid="{C1C8619E-ED9E-413B-8037-6AE4E7D47B2D}"/>
    <cellStyle name="Normal 79 3 4" xfId="36909" xr:uid="{FC8FE283-752A-43E5-8DE0-8A103071D3E8}"/>
    <cellStyle name="Normal 79 4" xfId="23202" xr:uid="{0FE0ED98-F564-4B46-B678-D66634606B97}"/>
    <cellStyle name="Normal 79 5" xfId="28694" xr:uid="{87734CB5-6677-4587-8B01-BDD2EE5870A6}"/>
    <cellStyle name="Normal 79 6" xfId="34178" xr:uid="{B7CF8B86-F18B-4F6C-B94E-0CE1DDE51D91}"/>
    <cellStyle name="Normal 790" xfId="40217" xr:uid="{855DE3A0-0C62-4AEF-BF9E-93E5C9F87479}"/>
    <cellStyle name="Normal 791" xfId="40218" xr:uid="{51D142B8-5881-4A27-B610-A49A5286F2AD}"/>
    <cellStyle name="Normal 792" xfId="40219" xr:uid="{2CA569D0-1F14-48CB-ABBC-0DFD413F8DC6}"/>
    <cellStyle name="Normal 793" xfId="40220" xr:uid="{AC4B9FA0-21C7-49C1-94F7-58E5CDCC9C89}"/>
    <cellStyle name="Normal 794" xfId="40221" xr:uid="{E2BD4509-16CD-469C-858D-51101620CBB8}"/>
    <cellStyle name="Normal 795" xfId="40222" xr:uid="{7CDCFDB8-BB26-4CAA-B5EE-ECC2001A40B3}"/>
    <cellStyle name="Normal 796" xfId="40223" xr:uid="{02711065-FF27-4C9D-AE24-2E0D3C5716A2}"/>
    <cellStyle name="Normal 797" xfId="40224" xr:uid="{9722EA8A-DC75-4415-8ACA-A6DDC8EE5E3F}"/>
    <cellStyle name="Normal 798" xfId="40225" xr:uid="{FB4DA985-E02D-4348-92FF-AF931E0F6D83}"/>
    <cellStyle name="Normal 799" xfId="40226" xr:uid="{34361878-16A4-4625-87E3-F4D7E5F9C756}"/>
    <cellStyle name="Normal 8" xfId="694" xr:uid="{B653B58D-4CAE-437C-A9B7-70FD64276838}"/>
    <cellStyle name="Normal 8 10" xfId="6887" xr:uid="{2FDFD912-54FC-4FFA-9F56-2D25B5369F2E}"/>
    <cellStyle name="Normal 8 10 2" xfId="15295" xr:uid="{94AE87CA-319D-4F2C-AC1E-49609B013D8F}"/>
    <cellStyle name="Normal 8 10 2 2" xfId="22582" xr:uid="{7D5B56E4-5E49-4020-8DD0-3BE3376C65D0}"/>
    <cellStyle name="Normal 8 10 2 2 2" xfId="28138" xr:uid="{F614D3F0-9E2B-4B6E-9348-D8F281817A5D}"/>
    <cellStyle name="Normal 8 10 2 2 3" xfId="33632" xr:uid="{89D98D25-F2B4-49EF-9C14-A1427713A4ED}"/>
    <cellStyle name="Normal 8 10 2 2 4" xfId="39116" xr:uid="{5022E295-E39D-4758-8D82-232864CCE4B5}"/>
    <cellStyle name="Normal 8 10 2 3" xfId="25409" xr:uid="{59BD91B5-D7EB-45AA-85AF-30027DE3B388}"/>
    <cellStyle name="Normal 8 10 2 4" xfId="30903" xr:uid="{EE3CCF66-62BF-4872-B949-8E056D8E66E1}"/>
    <cellStyle name="Normal 8 10 2 5" xfId="36387" xr:uid="{0B40650E-01A6-44B2-8742-A6540260902F}"/>
    <cellStyle name="Normal 8 10 3" xfId="12229" xr:uid="{119D7145-C813-418F-B854-41707A0BCB6D}"/>
    <cellStyle name="Normal 8 10 4" xfId="17465" xr:uid="{8B7A0212-7602-4D46-B9C8-DA190C6432C5}"/>
    <cellStyle name="Normal 8 10 5" xfId="19695" xr:uid="{04A76812-CBD6-435D-81CB-51924081FE08}"/>
    <cellStyle name="Normal 8 10 6" xfId="10016" xr:uid="{7B9C6872-0667-4BBA-8A02-03238BA2A1F6}"/>
    <cellStyle name="Normal 8 10 6 2" xfId="21337" xr:uid="{F7B0425B-71D6-4D81-A5FC-C2388698589A}"/>
    <cellStyle name="Normal 8 10 6 2 2" xfId="26893" xr:uid="{649BE9CB-6FEE-4B1C-B86B-14B5E1F8ADA0}"/>
    <cellStyle name="Normal 8 10 6 2 3" xfId="32387" xr:uid="{B26FCC8C-E9BB-4E04-94DD-FB768CDE290C}"/>
    <cellStyle name="Normal 8 10 6 2 4" xfId="37871" xr:uid="{B545D492-414F-43D2-9FD5-B0F97F5B560D}"/>
    <cellStyle name="Normal 8 10 6 3" xfId="24164" xr:uid="{B00275F3-C48F-4B22-B62A-9AB0F7B58AF1}"/>
    <cellStyle name="Normal 8 10 6 4" xfId="29658" xr:uid="{28C89938-29A3-4F54-BBBC-495678315CA1}"/>
    <cellStyle name="Normal 8 10 6 5" xfId="35142" xr:uid="{28B2E0C4-706D-44A0-9F3F-F88637218AFF}"/>
    <cellStyle name="Normal 8 11" xfId="6888" xr:uid="{E2DE3E63-7BCF-4D02-9FD5-39C4AF314C90}"/>
    <cellStyle name="Normal 8 11 2" xfId="15296" xr:uid="{7CCCF18C-4266-40B3-8DBA-C53B088AE1A9}"/>
    <cellStyle name="Normal 8 11 2 2" xfId="22583" xr:uid="{9DFF1827-F3DA-45EC-AC35-BD1E4E30DF59}"/>
    <cellStyle name="Normal 8 11 2 2 2" xfId="28139" xr:uid="{14969D96-76E6-41F0-8ECB-302FAA954D03}"/>
    <cellStyle name="Normal 8 11 2 2 3" xfId="33633" xr:uid="{7206E669-C96D-4882-AF61-6D500C228F6B}"/>
    <cellStyle name="Normal 8 11 2 2 4" xfId="39117" xr:uid="{8BC1943B-CCA1-4EA8-8C9D-5CD1A79E186F}"/>
    <cellStyle name="Normal 8 11 2 3" xfId="25410" xr:uid="{83E7A0E0-B95D-4A16-A218-246FA4131725}"/>
    <cellStyle name="Normal 8 11 2 4" xfId="30904" xr:uid="{5D564EA1-3125-4CC4-992B-8D3DBD5A43EC}"/>
    <cellStyle name="Normal 8 11 2 5" xfId="36388" xr:uid="{DF6A5636-8D03-42B6-8650-ED05A4330BD6}"/>
    <cellStyle name="Normal 8 11 3" xfId="12230" xr:uid="{F14BB2BE-8599-49FC-A27A-379363437306}"/>
    <cellStyle name="Normal 8 11 4" xfId="17466" xr:uid="{D5D7DC0E-F0CF-4793-84A3-80FF6A375A6F}"/>
    <cellStyle name="Normal 8 11 5" xfId="19696" xr:uid="{7F0206FD-F96D-43EA-8A7D-8F600C63802A}"/>
    <cellStyle name="Normal 8 11 6" xfId="10017" xr:uid="{A24AFE3F-CD19-41E2-B8AD-151D92799FD2}"/>
    <cellStyle name="Normal 8 11 6 2" xfId="21338" xr:uid="{D776BDAF-1BD1-40C0-89DF-7F288EC42970}"/>
    <cellStyle name="Normal 8 11 6 2 2" xfId="26894" xr:uid="{C43DA336-F4DA-4171-BE83-42DB07A26FBA}"/>
    <cellStyle name="Normal 8 11 6 2 3" xfId="32388" xr:uid="{3B55D7A4-3767-4D95-891E-DA12098A058F}"/>
    <cellStyle name="Normal 8 11 6 2 4" xfId="37872" xr:uid="{7C4D3CFF-4BF2-4610-9B70-7322EA996A5E}"/>
    <cellStyle name="Normal 8 11 6 3" xfId="24165" xr:uid="{FB86ABD2-3DD1-4933-AC98-402EF072F339}"/>
    <cellStyle name="Normal 8 11 6 4" xfId="29659" xr:uid="{B3895276-1406-4FA6-A766-9D9BD7AD21A5}"/>
    <cellStyle name="Normal 8 11 6 5" xfId="35143" xr:uid="{B161F013-2889-4ED9-96BC-812FA950ECD9}"/>
    <cellStyle name="Normal 8 12" xfId="6889" xr:uid="{560FA591-6621-4014-9AC2-A533C6304F3C}"/>
    <cellStyle name="Normal 8 12 2" xfId="15297" xr:uid="{CE507089-FFD9-422B-8220-F91B39136E4C}"/>
    <cellStyle name="Normal 8 12 2 2" xfId="22584" xr:uid="{A265C70A-4E13-4238-A41B-B91982843360}"/>
    <cellStyle name="Normal 8 12 2 2 2" xfId="28140" xr:uid="{461CD01A-333C-41D2-8E75-B76291419534}"/>
    <cellStyle name="Normal 8 12 2 2 3" xfId="33634" xr:uid="{06EF4B52-A17F-4A79-BE1F-4DD1CE9E6B60}"/>
    <cellStyle name="Normal 8 12 2 2 4" xfId="39118" xr:uid="{0BC09D7B-06F1-4593-8F28-488633A75D71}"/>
    <cellStyle name="Normal 8 12 2 3" xfId="25411" xr:uid="{A71E42D0-81CD-4336-AA7A-E490559453F1}"/>
    <cellStyle name="Normal 8 12 2 4" xfId="30905" xr:uid="{0ECF4227-4B37-4D11-9F67-2B432E021953}"/>
    <cellStyle name="Normal 8 12 2 5" xfId="36389" xr:uid="{21F7721A-88E1-4938-BE8B-89DD02CCA44A}"/>
    <cellStyle name="Normal 8 12 3" xfId="12231" xr:uid="{25855F43-3FB1-4338-9637-69299EFAB52B}"/>
    <cellStyle name="Normal 8 12 4" xfId="17467" xr:uid="{78E1D6C9-7FE8-4DD1-9B65-3E894BC496F7}"/>
    <cellStyle name="Normal 8 12 5" xfId="19697" xr:uid="{DF8C6C6A-9F1A-4739-8B5C-A090E25AF149}"/>
    <cellStyle name="Normal 8 12 6" xfId="10018" xr:uid="{0A75F2A6-3E28-49A9-AC97-E32F73FFA972}"/>
    <cellStyle name="Normal 8 12 6 2" xfId="21339" xr:uid="{58968F36-44C8-48B8-8FD7-0D0C33636558}"/>
    <cellStyle name="Normal 8 12 6 2 2" xfId="26895" xr:uid="{8A19C073-CD96-4535-B441-055AE816B622}"/>
    <cellStyle name="Normal 8 12 6 2 3" xfId="32389" xr:uid="{05418307-A20D-4CC2-BE44-7DCABDB87F21}"/>
    <cellStyle name="Normal 8 12 6 2 4" xfId="37873" xr:uid="{9B957029-CE18-468A-B1DD-9065E7C5DE48}"/>
    <cellStyle name="Normal 8 12 6 3" xfId="24166" xr:uid="{AF9BB85C-128F-490D-8488-D9E6C90BCFFE}"/>
    <cellStyle name="Normal 8 12 6 4" xfId="29660" xr:uid="{5DBFFCE9-0077-4CDD-BB21-56D2BA983503}"/>
    <cellStyle name="Normal 8 12 6 5" xfId="35144" xr:uid="{1EE495DA-199C-4738-BCC0-8C490ED9F165}"/>
    <cellStyle name="Normal 8 13" xfId="6890" xr:uid="{1F831978-954F-408D-A9BD-D83A634E2A25}"/>
    <cellStyle name="Normal 8 13 2" xfId="15298" xr:uid="{5E6C8215-B7FC-4205-ACA3-C88BA1445482}"/>
    <cellStyle name="Normal 8 13 2 2" xfId="22585" xr:uid="{C9CF462A-91A6-4C7D-AB46-7BAA1A4DE10A}"/>
    <cellStyle name="Normal 8 13 2 2 2" xfId="28141" xr:uid="{8E0A4B9D-56D1-4554-8343-F2158DD9736A}"/>
    <cellStyle name="Normal 8 13 2 2 3" xfId="33635" xr:uid="{0E9AC68F-7AF9-45DC-8F2F-F7F7A3F364E2}"/>
    <cellStyle name="Normal 8 13 2 2 4" xfId="39119" xr:uid="{E10B4E02-9670-41DA-B231-C247B9378DD5}"/>
    <cellStyle name="Normal 8 13 2 3" xfId="25412" xr:uid="{A9627524-769A-44C8-9EC7-3678A3EEC100}"/>
    <cellStyle name="Normal 8 13 2 4" xfId="30906" xr:uid="{75C18D25-541C-4BC9-803F-E55A5264648E}"/>
    <cellStyle name="Normal 8 13 2 5" xfId="36390" xr:uid="{8B8C552B-1903-4B73-99C5-C3926D25003C}"/>
    <cellStyle name="Normal 8 13 3" xfId="12232" xr:uid="{899BE072-0A2A-4EBD-99FB-B38B11A10D5E}"/>
    <cellStyle name="Normal 8 13 4" xfId="17468" xr:uid="{CE752556-807D-46FD-98D3-A3A6D83D11FE}"/>
    <cellStyle name="Normal 8 13 5" xfId="19698" xr:uid="{428ACF28-2E89-41DF-AA67-DBB82328E162}"/>
    <cellStyle name="Normal 8 13 6" xfId="10019" xr:uid="{B72C5B3B-1D51-4F95-8915-70118015FFFC}"/>
    <cellStyle name="Normal 8 13 6 2" xfId="21340" xr:uid="{AE43C4FF-DF8E-4C38-9E29-8AAD14F7B719}"/>
    <cellStyle name="Normal 8 13 6 2 2" xfId="26896" xr:uid="{BCD92F65-0783-4885-810C-29454D5B44B1}"/>
    <cellStyle name="Normal 8 13 6 2 3" xfId="32390" xr:uid="{E4C770F5-DCC6-4870-A643-D8BF8D920D3A}"/>
    <cellStyle name="Normal 8 13 6 2 4" xfId="37874" xr:uid="{E227BF2B-A2EF-4FDC-B088-F206D18027E9}"/>
    <cellStyle name="Normal 8 13 6 3" xfId="24167" xr:uid="{2893AED1-209E-49D9-B819-38DC1E48DB4B}"/>
    <cellStyle name="Normal 8 13 6 4" xfId="29661" xr:uid="{3A7FBF3D-0E7E-48FB-9CB0-30EF31FDF8F0}"/>
    <cellStyle name="Normal 8 13 6 5" xfId="35145" xr:uid="{0DFBAEF1-4043-49AB-908C-7E89FC1C018B}"/>
    <cellStyle name="Normal 8 14" xfId="6891" xr:uid="{0119A341-7A3F-4532-9472-4681659BB34C}"/>
    <cellStyle name="Normal 8 14 2" xfId="15299" xr:uid="{9B39E58B-FAF3-47F1-BDF2-C6E5A9B93E51}"/>
    <cellStyle name="Normal 8 14 2 2" xfId="22586" xr:uid="{B59001C6-5F0F-498F-8F67-83431E8BEA04}"/>
    <cellStyle name="Normal 8 14 2 2 2" xfId="28142" xr:uid="{1E6AFBFC-DF06-4955-93F3-3958FFE1BEDA}"/>
    <cellStyle name="Normal 8 14 2 2 3" xfId="33636" xr:uid="{8C5F9B02-48F8-4FAD-AC37-6540F1E45A04}"/>
    <cellStyle name="Normal 8 14 2 2 4" xfId="39120" xr:uid="{E9766F8C-D1CD-4C0D-BB0C-67AE06C16CCE}"/>
    <cellStyle name="Normal 8 14 2 3" xfId="25413" xr:uid="{CCD3A9A2-B339-485E-B020-C7D7321BD62A}"/>
    <cellStyle name="Normal 8 14 2 4" xfId="30907" xr:uid="{A5EDAA44-6C93-4B4C-BD5A-93F747F927E2}"/>
    <cellStyle name="Normal 8 14 2 5" xfId="36391" xr:uid="{8BA97343-4ECC-49BB-916C-1D2FD94F3ACA}"/>
    <cellStyle name="Normal 8 14 3" xfId="12233" xr:uid="{B5B5709B-8CE0-4806-84D0-CB579796311A}"/>
    <cellStyle name="Normal 8 14 4" xfId="17469" xr:uid="{DE9292E2-CE55-4B09-8104-2729D93FF479}"/>
    <cellStyle name="Normal 8 14 5" xfId="19699" xr:uid="{CC40DCA5-9D1F-406B-9C50-BB85F66EE537}"/>
    <cellStyle name="Normal 8 14 6" xfId="10020" xr:uid="{9F3B706F-E247-44A9-9962-6528D224553A}"/>
    <cellStyle name="Normal 8 14 6 2" xfId="21341" xr:uid="{F68BEB1B-4CA9-499C-865D-B6FC214ED298}"/>
    <cellStyle name="Normal 8 14 6 2 2" xfId="26897" xr:uid="{9FA78FF7-4A69-4AFD-B35C-819F0D69D27B}"/>
    <cellStyle name="Normal 8 14 6 2 3" xfId="32391" xr:uid="{B1A1E396-C4E8-4ACA-B36D-3D13DB4248ED}"/>
    <cellStyle name="Normal 8 14 6 2 4" xfId="37875" xr:uid="{1E6ECFD3-1E58-4BC9-A857-27F5DE1C2966}"/>
    <cellStyle name="Normal 8 14 6 3" xfId="24168" xr:uid="{6DE4B0BA-D764-4AE4-9591-AF51CAA9E124}"/>
    <cellStyle name="Normal 8 14 6 4" xfId="29662" xr:uid="{80D9FF78-1DFB-47EA-BAC4-B834B935E9F3}"/>
    <cellStyle name="Normal 8 14 6 5" xfId="35146" xr:uid="{23FE34DC-ED71-4B4F-8DA8-BF0CA81A1956}"/>
    <cellStyle name="Normal 8 15" xfId="6892" xr:uid="{B5C7388C-B6AB-42E3-A0B0-79F5F81AAA43}"/>
    <cellStyle name="Normal 8 15 2" xfId="15300" xr:uid="{F1F58A7F-8A33-4F51-BAC5-AF0A054730C6}"/>
    <cellStyle name="Normal 8 15 2 2" xfId="22587" xr:uid="{6B3845AA-90B8-46CE-9933-0F2E75BEA97C}"/>
    <cellStyle name="Normal 8 15 2 2 2" xfId="28143" xr:uid="{AF3E87CD-AF1F-4521-B5B2-BFA0D5D18EB6}"/>
    <cellStyle name="Normal 8 15 2 2 3" xfId="33637" xr:uid="{28922C9B-51D3-406E-B8DC-028CFCD87382}"/>
    <cellStyle name="Normal 8 15 2 2 4" xfId="39121" xr:uid="{DDD205C9-A4E9-4A7F-9D8E-3E41B0AAE4CA}"/>
    <cellStyle name="Normal 8 15 2 3" xfId="25414" xr:uid="{81E63D95-32AB-4D94-A779-E80E9419E65E}"/>
    <cellStyle name="Normal 8 15 2 4" xfId="30908" xr:uid="{6E404E63-BD1B-4E2E-BD4A-81E46520EFE2}"/>
    <cellStyle name="Normal 8 15 2 5" xfId="36392" xr:uid="{1B75E40B-D5C5-4E08-8B79-C0CCF2707DAE}"/>
    <cellStyle name="Normal 8 15 3" xfId="12234" xr:uid="{FC2ADC49-C9AD-4DFC-8854-D8B2A8D066DA}"/>
    <cellStyle name="Normal 8 15 4" xfId="17470" xr:uid="{37B36E7B-FDFB-4F00-99C6-1254A4154DCA}"/>
    <cellStyle name="Normal 8 15 5" xfId="19700" xr:uid="{67FDF6AE-57E5-41B9-BCBE-2F2BE0BFD2E0}"/>
    <cellStyle name="Normal 8 15 6" xfId="10021" xr:uid="{3D55522D-CB01-4FAF-9D05-44F1C048E7E3}"/>
    <cellStyle name="Normal 8 15 6 2" xfId="21342" xr:uid="{5729399F-09BA-4079-AC7D-9BD6D4DC7D25}"/>
    <cellStyle name="Normal 8 15 6 2 2" xfId="26898" xr:uid="{C81CF4B5-6839-4376-871B-BD80308ED2CD}"/>
    <cellStyle name="Normal 8 15 6 2 3" xfId="32392" xr:uid="{BF51D812-C55D-4A58-BB80-A202779C0DB2}"/>
    <cellStyle name="Normal 8 15 6 2 4" xfId="37876" xr:uid="{DBD8C4C9-D4E5-4759-849E-F5FB030CD9B8}"/>
    <cellStyle name="Normal 8 15 6 3" xfId="24169" xr:uid="{6ECE0A32-7A9F-4B9E-921E-D6D001489B3C}"/>
    <cellStyle name="Normal 8 15 6 4" xfId="29663" xr:uid="{AA3B6F17-D13C-4952-A654-B7A3FCBEE2D7}"/>
    <cellStyle name="Normal 8 15 6 5" xfId="35147" xr:uid="{11011C0E-4E9A-4A51-9A78-568B36651CCA}"/>
    <cellStyle name="Normal 8 16" xfId="6893" xr:uid="{99A14D05-5B40-4634-B84E-6435863CA9CB}"/>
    <cellStyle name="Normal 8 16 2" xfId="15301" xr:uid="{724574EF-DD25-43A5-B671-3C085AD98A5F}"/>
    <cellStyle name="Normal 8 16 2 2" xfId="22588" xr:uid="{798AC55C-B67D-466F-95F7-7F45129F29F0}"/>
    <cellStyle name="Normal 8 16 2 2 2" xfId="28144" xr:uid="{45CC60FA-9FAE-4D05-8E70-9E7D2D9FB1C4}"/>
    <cellStyle name="Normal 8 16 2 2 3" xfId="33638" xr:uid="{D41B574F-703B-4454-B68A-8DF2992C8AD7}"/>
    <cellStyle name="Normal 8 16 2 2 4" xfId="39122" xr:uid="{D23C13D2-C4EC-4B70-BB03-021FEC2F1496}"/>
    <cellStyle name="Normal 8 16 2 3" xfId="25415" xr:uid="{7B2A81E2-2F98-47E3-A3B8-B2C4540005FE}"/>
    <cellStyle name="Normal 8 16 2 4" xfId="30909" xr:uid="{EF591EEF-FE94-4D16-9CDB-CEE5360FE295}"/>
    <cellStyle name="Normal 8 16 2 5" xfId="36393" xr:uid="{1EB8C88D-E77D-49D1-A9B1-7A25A04D0D35}"/>
    <cellStyle name="Normal 8 16 3" xfId="12235" xr:uid="{0ADB9EA9-16D5-495A-A333-C8D86B4882B2}"/>
    <cellStyle name="Normal 8 16 4" xfId="17471" xr:uid="{D137E077-5BD5-4274-BD00-8ED1B733C749}"/>
    <cellStyle name="Normal 8 16 5" xfId="19701" xr:uid="{5919B9DD-C6C0-4C31-881F-47A85DAAA64C}"/>
    <cellStyle name="Normal 8 16 6" xfId="10022" xr:uid="{29E7FBD0-1027-45B5-8571-32DBFB22F2F8}"/>
    <cellStyle name="Normal 8 16 6 2" xfId="21343" xr:uid="{C2078C23-ECFB-4613-A982-65381A45E4DC}"/>
    <cellStyle name="Normal 8 16 6 2 2" xfId="26899" xr:uid="{6B1B750C-B59F-4C20-AA65-FF265635E642}"/>
    <cellStyle name="Normal 8 16 6 2 3" xfId="32393" xr:uid="{93CEBE83-E81A-4ECE-B73F-BF91FC330123}"/>
    <cellStyle name="Normal 8 16 6 2 4" xfId="37877" xr:uid="{F47CBC30-416B-4891-861E-3A195D214A7F}"/>
    <cellStyle name="Normal 8 16 6 3" xfId="24170" xr:uid="{A8C3ECA6-CA4C-415C-B262-5AEA2E9CCE65}"/>
    <cellStyle name="Normal 8 16 6 4" xfId="29664" xr:uid="{19AC3A4D-EA58-49CA-A65F-0632195B15CF}"/>
    <cellStyle name="Normal 8 16 6 5" xfId="35148" xr:uid="{B7F5C696-2E88-4727-981D-62ADB19E1222}"/>
    <cellStyle name="Normal 8 17" xfId="6894" xr:uid="{811F9076-CA70-44A7-98F0-E9F23ECA6BF3}"/>
    <cellStyle name="Normal 8 17 2" xfId="15302" xr:uid="{12DA67A3-6EDB-4A52-BE12-6FE8C5C91E67}"/>
    <cellStyle name="Normal 8 17 2 2" xfId="22589" xr:uid="{F619AC1E-C807-400D-8814-54EE2254971A}"/>
    <cellStyle name="Normal 8 17 2 2 2" xfId="28145" xr:uid="{CDCF9D6E-B125-4273-9FC2-9B421E71FB21}"/>
    <cellStyle name="Normal 8 17 2 2 3" xfId="33639" xr:uid="{B4E6E7C8-2242-44F5-AC04-90D00EB890BE}"/>
    <cellStyle name="Normal 8 17 2 2 4" xfId="39123" xr:uid="{B3B3512D-5EA9-4FA3-8F82-DE810E0A32A6}"/>
    <cellStyle name="Normal 8 17 2 3" xfId="25416" xr:uid="{3C377F03-0DD0-47A9-B05F-86D258C5F20C}"/>
    <cellStyle name="Normal 8 17 2 4" xfId="30910" xr:uid="{B5107E00-E01E-40C5-84E7-63AACCDCF127}"/>
    <cellStyle name="Normal 8 17 2 5" xfId="36394" xr:uid="{70461438-6186-46C4-921F-62F7C533061A}"/>
    <cellStyle name="Normal 8 17 3" xfId="12236" xr:uid="{9C39150A-C236-4CDC-BA01-5B896E8802C0}"/>
    <cellStyle name="Normal 8 17 4" xfId="17472" xr:uid="{9B202774-EC3E-4D31-A2DB-D883BDE9E410}"/>
    <cellStyle name="Normal 8 17 5" xfId="19702" xr:uid="{DFAD79DD-032E-4D70-B5B9-DAEE6E24DD81}"/>
    <cellStyle name="Normal 8 17 6" xfId="10023" xr:uid="{17EBDC52-C138-4042-88D0-701354BD69AA}"/>
    <cellStyle name="Normal 8 17 6 2" xfId="21344" xr:uid="{07235265-7CCB-4380-8774-EBC0B3FDFB48}"/>
    <cellStyle name="Normal 8 17 6 2 2" xfId="26900" xr:uid="{3C162EF4-708E-493C-80FA-045C68EF756A}"/>
    <cellStyle name="Normal 8 17 6 2 3" xfId="32394" xr:uid="{3D9CCD9D-FA75-4C89-81AC-5F4A9C2FE88F}"/>
    <cellStyle name="Normal 8 17 6 2 4" xfId="37878" xr:uid="{F46E8886-ED18-42AC-BDCC-53A6C4D8FD36}"/>
    <cellStyle name="Normal 8 17 6 3" xfId="24171" xr:uid="{340F9546-2C8A-4C86-B079-E8100E290702}"/>
    <cellStyle name="Normal 8 17 6 4" xfId="29665" xr:uid="{37A8FFDA-D07B-4334-8366-2260132D1E6C}"/>
    <cellStyle name="Normal 8 17 6 5" xfId="35149" xr:uid="{1BA0532B-3AFF-4506-9502-4E8D3FEF3975}"/>
    <cellStyle name="Normal 8 18" xfId="6895" xr:uid="{7FA41A67-31C7-42EA-8BE5-412585404121}"/>
    <cellStyle name="Normal 8 18 2" xfId="15303" xr:uid="{49C3984D-BDB7-47D5-A6CF-A4226954AA7A}"/>
    <cellStyle name="Normal 8 18 2 2" xfId="22590" xr:uid="{6FE0394F-74E8-483A-B48E-D7F2AB410DAA}"/>
    <cellStyle name="Normal 8 18 2 2 2" xfId="28146" xr:uid="{BE60A232-C545-45D0-A72E-8F7E08746582}"/>
    <cellStyle name="Normal 8 18 2 2 3" xfId="33640" xr:uid="{DFB9C3DB-C4B3-497A-A939-CFC363FE2056}"/>
    <cellStyle name="Normal 8 18 2 2 4" xfId="39124" xr:uid="{0C2E828F-7B3C-4B4A-83D7-767DEB643AAE}"/>
    <cellStyle name="Normal 8 18 2 3" xfId="25417" xr:uid="{8568212A-AFED-47D1-AEDC-0756AAC328A2}"/>
    <cellStyle name="Normal 8 18 2 4" xfId="30911" xr:uid="{8461BA73-AF8A-419C-90A3-9EDF85A207A2}"/>
    <cellStyle name="Normal 8 18 2 5" xfId="36395" xr:uid="{D22BD53C-59CF-4FDF-AB39-A9CDF5979025}"/>
    <cellStyle name="Normal 8 18 3" xfId="12237" xr:uid="{C2D70B0A-21EA-4B2D-9F28-F77DBA66DFA8}"/>
    <cellStyle name="Normal 8 18 4" xfId="17473" xr:uid="{0B244F84-F22D-403A-B7F1-3660B0AFB595}"/>
    <cellStyle name="Normal 8 18 5" xfId="19703" xr:uid="{FE59F13F-28C5-4F88-AEEC-E7635B42139B}"/>
    <cellStyle name="Normal 8 18 6" xfId="10024" xr:uid="{C8A71B46-FB62-44C2-8B9D-DBAE95A8B874}"/>
    <cellStyle name="Normal 8 18 6 2" xfId="21345" xr:uid="{E26BCAA4-D24B-4354-A6B2-8B187156FAB8}"/>
    <cellStyle name="Normal 8 18 6 2 2" xfId="26901" xr:uid="{7870DEB8-2D88-464D-A9E3-F6E73B097768}"/>
    <cellStyle name="Normal 8 18 6 2 3" xfId="32395" xr:uid="{C0073209-3ADA-4886-9B30-642D1FA1B7D4}"/>
    <cellStyle name="Normal 8 18 6 2 4" xfId="37879" xr:uid="{73B8D8BB-55ED-48B5-90C6-9E1EBFF14BCC}"/>
    <cellStyle name="Normal 8 18 6 3" xfId="24172" xr:uid="{5B291F92-9F21-4DE2-A9F8-E6C1FFBE3FC9}"/>
    <cellStyle name="Normal 8 18 6 4" xfId="29666" xr:uid="{DF97EA2D-2BEF-4DA4-9BF7-B85AD65DAC50}"/>
    <cellStyle name="Normal 8 18 6 5" xfId="35150" xr:uid="{6432A2E2-D22D-47C3-AE3A-D959D42FE412}"/>
    <cellStyle name="Normal 8 19" xfId="6896" xr:uid="{DBC2FA0E-D2BA-44F7-8A9A-F460C4C988D3}"/>
    <cellStyle name="Normal 8 19 2" xfId="15304" xr:uid="{8FC89EC2-FA81-46F6-B3CE-857CB519DDC0}"/>
    <cellStyle name="Normal 8 19 2 2" xfId="22591" xr:uid="{892FEE52-8BE6-4767-8B6A-CE5C6B14A9B3}"/>
    <cellStyle name="Normal 8 19 2 2 2" xfId="28147" xr:uid="{23872C83-E15A-4610-8689-5DC57DDC9616}"/>
    <cellStyle name="Normal 8 19 2 2 3" xfId="33641" xr:uid="{97E71C2D-53BC-4539-8A15-B3327EFF2F6F}"/>
    <cellStyle name="Normal 8 19 2 2 4" xfId="39125" xr:uid="{2651CB9A-995E-4633-91BF-E49C962B1C59}"/>
    <cellStyle name="Normal 8 19 2 3" xfId="25418" xr:uid="{3A2B86F3-DE86-43FB-963B-D649F22DE254}"/>
    <cellStyle name="Normal 8 19 2 4" xfId="30912" xr:uid="{F6F94300-14E0-427C-B40C-289A82DFBC29}"/>
    <cellStyle name="Normal 8 19 2 5" xfId="36396" xr:uid="{048BAE81-67ED-4207-AB1D-C43B21B6FEE2}"/>
    <cellStyle name="Normal 8 19 3" xfId="12238" xr:uid="{15DACD06-8745-4C63-BB42-6E44B2221DA2}"/>
    <cellStyle name="Normal 8 19 4" xfId="17474" xr:uid="{895A989F-FFF9-4083-A6C9-F8C81A0EC774}"/>
    <cellStyle name="Normal 8 19 5" xfId="19704" xr:uid="{3C734792-7A35-4FF5-9911-C95CC78BE02B}"/>
    <cellStyle name="Normal 8 19 6" xfId="10025" xr:uid="{F36A73C0-6005-4644-B8BB-B4E5D318F393}"/>
    <cellStyle name="Normal 8 19 6 2" xfId="21346" xr:uid="{091C8FE9-1ECD-4335-B5BC-A287F08C8FB5}"/>
    <cellStyle name="Normal 8 19 6 2 2" xfId="26902" xr:uid="{1B288959-6E78-4B7F-8758-098F28FD7D72}"/>
    <cellStyle name="Normal 8 19 6 2 3" xfId="32396" xr:uid="{4E2A5141-04E6-4D45-80D2-D3132A8BD430}"/>
    <cellStyle name="Normal 8 19 6 2 4" xfId="37880" xr:uid="{7A202F74-9306-43FA-AD28-569A889944CF}"/>
    <cellStyle name="Normal 8 19 6 3" xfId="24173" xr:uid="{BE2183A2-729F-486D-8815-47418F50F5EE}"/>
    <cellStyle name="Normal 8 19 6 4" xfId="29667" xr:uid="{D6192A93-2332-4454-B0F5-831A972BF533}"/>
    <cellStyle name="Normal 8 19 6 5" xfId="35151" xr:uid="{98FF9071-E3C2-4295-B7EB-B650FF3B1131}"/>
    <cellStyle name="Normal 8 2" xfId="951" xr:uid="{D468236A-62A5-44D2-BDCB-04627CDD4B24}"/>
    <cellStyle name="Normal 8 2 2" xfId="15305" xr:uid="{769A9852-60D4-47A3-B5D2-59D8DE44D6F9}"/>
    <cellStyle name="Normal 8 2 2 2" xfId="22592" xr:uid="{DDA8542F-A493-47B6-BD13-1CF036B2AF3C}"/>
    <cellStyle name="Normal 8 2 2 2 2" xfId="28148" xr:uid="{75E247A5-1B09-49F3-A070-3954DEDBF42A}"/>
    <cellStyle name="Normal 8 2 2 2 3" xfId="33642" xr:uid="{CDCA62C3-5C27-4B98-80A8-C7F438A3C25D}"/>
    <cellStyle name="Normal 8 2 2 2 4" xfId="39126" xr:uid="{7D36BCF2-F288-4040-8697-A8F108603197}"/>
    <cellStyle name="Normal 8 2 2 3" xfId="25419" xr:uid="{E5FCD164-AF80-4262-8C9D-D2824D4A911A}"/>
    <cellStyle name="Normal 8 2 2 4" xfId="30913" xr:uid="{270555CD-5987-478F-AA6C-730B04A4D707}"/>
    <cellStyle name="Normal 8 2 2 5" xfId="36397" xr:uid="{4AECB3D1-80FA-4739-AC59-09A964589063}"/>
    <cellStyle name="Normal 8 2 3" xfId="12239" xr:uid="{01A15D82-AC95-4A72-89D9-7D12B45557A2}"/>
    <cellStyle name="Normal 8 2 4" xfId="17475" xr:uid="{DC6BD954-6FA9-4BCB-AA67-DB78CFF5F43F}"/>
    <cellStyle name="Normal 8 2 5" xfId="19705" xr:uid="{9EA3483D-80CB-4A0E-912A-AF09648D75FB}"/>
    <cellStyle name="Normal 8 2 6" xfId="10026" xr:uid="{F24AD472-2256-4223-B400-896DF44DC599}"/>
    <cellStyle name="Normal 8 2 6 2" xfId="21347" xr:uid="{C3FEA9BF-1D74-4AE0-8A06-D41B0D184F0F}"/>
    <cellStyle name="Normal 8 2 6 2 2" xfId="26903" xr:uid="{D9391755-AC57-423B-A959-F743D0D54601}"/>
    <cellStyle name="Normal 8 2 6 2 3" xfId="32397" xr:uid="{671E952B-D05E-4035-B4AB-7F15410700F7}"/>
    <cellStyle name="Normal 8 2 6 2 4" xfId="37881" xr:uid="{0E5850DB-BBE1-4F6A-8E59-CFD2761F3CCD}"/>
    <cellStyle name="Normal 8 2 6 3" xfId="24174" xr:uid="{59036EB0-AD11-4394-93F1-F8AB43664F83}"/>
    <cellStyle name="Normal 8 2 6 4" xfId="29668" xr:uid="{C0A28352-D362-452B-8E36-8DC27AA51A5B}"/>
    <cellStyle name="Normal 8 2 6 5" xfId="35152" xr:uid="{04B02774-3F4C-4A11-84EB-7D4C5C4B9B11}"/>
    <cellStyle name="Normal 8 2 7" xfId="6897" xr:uid="{A748DB5B-82A3-4E9A-9748-57FDD1BEB920}"/>
    <cellStyle name="Normal 8 20" xfId="6898" xr:uid="{AE7F88F5-5C86-4150-94BF-E8CA59B3A333}"/>
    <cellStyle name="Normal 8 20 2" xfId="15306" xr:uid="{4A74F6F8-B18C-480B-B7AB-37B4D9DA3C12}"/>
    <cellStyle name="Normal 8 20 2 2" xfId="22593" xr:uid="{48CA9C61-8CD2-475B-B151-EA99D99F3D0B}"/>
    <cellStyle name="Normal 8 20 2 2 2" xfId="28149" xr:uid="{F8311F73-306D-452D-A344-3BC5D876E141}"/>
    <cellStyle name="Normal 8 20 2 2 3" xfId="33643" xr:uid="{89204C91-6F9B-4137-855B-1347CB7630C7}"/>
    <cellStyle name="Normal 8 20 2 2 4" xfId="39127" xr:uid="{39641E4B-DDDA-4CD7-9CD9-E1FEEA0D3551}"/>
    <cellStyle name="Normal 8 20 2 3" xfId="25420" xr:uid="{A6D7AA51-6A3C-4898-B13D-896FB36E526D}"/>
    <cellStyle name="Normal 8 20 2 4" xfId="30914" xr:uid="{7CEC7D00-9E7B-4FC1-A1F6-1BFF76B1D155}"/>
    <cellStyle name="Normal 8 20 2 5" xfId="36398" xr:uid="{B4B24C98-B531-4A6C-94A8-063A75834B49}"/>
    <cellStyle name="Normal 8 20 3" xfId="12240" xr:uid="{15F7E2A7-0EB5-4D04-B15C-48CCC6D7A477}"/>
    <cellStyle name="Normal 8 20 4" xfId="17476" xr:uid="{3FC84768-824F-4819-8FD5-B7667A1C1D24}"/>
    <cellStyle name="Normal 8 20 5" xfId="19706" xr:uid="{6EF31292-640A-439B-A990-6AA51D9029E2}"/>
    <cellStyle name="Normal 8 20 6" xfId="10027" xr:uid="{0BBD2317-FEBE-42DE-8B88-531839E96549}"/>
    <cellStyle name="Normal 8 20 6 2" xfId="21348" xr:uid="{81E2483D-E2AA-4D7D-9E9A-87DEB4679FF5}"/>
    <cellStyle name="Normal 8 20 6 2 2" xfId="26904" xr:uid="{C06618E5-F68D-4AF2-AACA-2F0F66D558DE}"/>
    <cellStyle name="Normal 8 20 6 2 3" xfId="32398" xr:uid="{D6114B22-32AB-4684-A491-BA808592265D}"/>
    <cellStyle name="Normal 8 20 6 2 4" xfId="37882" xr:uid="{0E6F2658-6D59-48DE-8270-F9C01F484A18}"/>
    <cellStyle name="Normal 8 20 6 3" xfId="24175" xr:uid="{74D7BC31-3ED1-49FB-BD7B-F934B83AD24B}"/>
    <cellStyle name="Normal 8 20 6 4" xfId="29669" xr:uid="{9154D8EE-F98C-4F07-BCD5-D350CB8BAA1C}"/>
    <cellStyle name="Normal 8 20 6 5" xfId="35153" xr:uid="{B9AEFC2B-3CBC-400D-8D3B-87CD1FDA5C82}"/>
    <cellStyle name="Normal 8 21" xfId="6899" xr:uid="{2C8C371A-E4D3-41ED-9F43-027A204A79E8}"/>
    <cellStyle name="Normal 8 21 2" xfId="15307" xr:uid="{021589CC-8B28-42CA-8B06-812D0D82074E}"/>
    <cellStyle name="Normal 8 21 2 2" xfId="22594" xr:uid="{6DB16336-3036-41A3-B553-823C2616C46E}"/>
    <cellStyle name="Normal 8 21 2 2 2" xfId="28150" xr:uid="{7DA57A25-CF5E-4591-ACCA-E88F65F9837C}"/>
    <cellStyle name="Normal 8 21 2 2 3" xfId="33644" xr:uid="{85E02953-7ACA-4FFB-B9B0-450E34394724}"/>
    <cellStyle name="Normal 8 21 2 2 4" xfId="39128" xr:uid="{EE4CF368-E58F-49C5-B488-82A3015A236C}"/>
    <cellStyle name="Normal 8 21 2 3" xfId="25421" xr:uid="{94303B20-DBB3-4F26-9405-E279321D25DF}"/>
    <cellStyle name="Normal 8 21 2 4" xfId="30915" xr:uid="{34876EBB-B0D0-4FDC-8628-D9413C5418A1}"/>
    <cellStyle name="Normal 8 21 2 5" xfId="36399" xr:uid="{6F9E6AF5-EDE3-4AD7-90C0-3E65A2217FC5}"/>
    <cellStyle name="Normal 8 21 3" xfId="12241" xr:uid="{AF9D5DFD-6E1E-4CE7-B274-2648E8931520}"/>
    <cellStyle name="Normal 8 21 4" xfId="17477" xr:uid="{FE39B40C-A17B-47F8-9B2A-56D69534952E}"/>
    <cellStyle name="Normal 8 21 5" xfId="19707" xr:uid="{0E11C18B-8B48-4F1D-859C-65160B474B3A}"/>
    <cellStyle name="Normal 8 21 6" xfId="10028" xr:uid="{0AA29B8F-AAC3-4AA7-890D-6C8F9F7D2104}"/>
    <cellStyle name="Normal 8 21 6 2" xfId="21349" xr:uid="{7DA703C3-5087-4C67-8713-5694FFF1C42F}"/>
    <cellStyle name="Normal 8 21 6 2 2" xfId="26905" xr:uid="{CAC72EED-E62E-4F64-B6E7-5EED26EEEE03}"/>
    <cellStyle name="Normal 8 21 6 2 3" xfId="32399" xr:uid="{DB08E986-A775-422A-A268-D7FE6533ADDF}"/>
    <cellStyle name="Normal 8 21 6 2 4" xfId="37883" xr:uid="{DD67A4D9-E6EF-4122-9CCB-1DB9DD497BBF}"/>
    <cellStyle name="Normal 8 21 6 3" xfId="24176" xr:uid="{AE0B589D-2969-469E-B19E-E6637732BF3F}"/>
    <cellStyle name="Normal 8 21 6 4" xfId="29670" xr:uid="{0B3623BC-083E-4264-AE2D-7BC8811198C4}"/>
    <cellStyle name="Normal 8 21 6 5" xfId="35154" xr:uid="{BC0A22CB-4CD0-4BD2-A7BD-ACF7F222F5E8}"/>
    <cellStyle name="Normal 8 22" xfId="6900" xr:uid="{F694FC1B-FCE4-4A47-818F-77824DA17F0B}"/>
    <cellStyle name="Normal 8 22 2" xfId="15308" xr:uid="{E6CBF798-88EF-4548-9439-DA211C04C169}"/>
    <cellStyle name="Normal 8 22 2 2" xfId="22595" xr:uid="{1ED78D33-B901-48F7-B2D9-4E9D0133DD2A}"/>
    <cellStyle name="Normal 8 22 2 2 2" xfId="28151" xr:uid="{AA9EDEC6-2CD8-4CF9-8322-D75CF4B03E34}"/>
    <cellStyle name="Normal 8 22 2 2 3" xfId="33645" xr:uid="{E8355DC2-1399-4A4F-B3CD-428172B0CA01}"/>
    <cellStyle name="Normal 8 22 2 2 4" xfId="39129" xr:uid="{A2401C77-A59F-4A1C-B10D-3A21A368B304}"/>
    <cellStyle name="Normal 8 22 2 3" xfId="25422" xr:uid="{9C27CDF8-EBD4-4F94-B033-1D674503FE56}"/>
    <cellStyle name="Normal 8 22 2 4" xfId="30916" xr:uid="{9C4B37C7-481E-496C-8366-6309B2C1AC5A}"/>
    <cellStyle name="Normal 8 22 2 5" xfId="36400" xr:uid="{C99EFFDB-2A9A-4CCB-9C59-21F25388ECD6}"/>
    <cellStyle name="Normal 8 22 3" xfId="12242" xr:uid="{B90CDB23-2B95-4544-B62E-05D420E0820E}"/>
    <cellStyle name="Normal 8 22 4" xfId="17478" xr:uid="{96A73075-D62D-47F5-9412-4656FF9AE41B}"/>
    <cellStyle name="Normal 8 22 5" xfId="19708" xr:uid="{AE83F87E-1414-4987-B1A5-FB7F3230E732}"/>
    <cellStyle name="Normal 8 22 6" xfId="10029" xr:uid="{6B28B6BB-81D4-46A8-89EA-E212C078A4BC}"/>
    <cellStyle name="Normal 8 22 6 2" xfId="21350" xr:uid="{62FAC32B-3B14-4A35-900A-B52CC80CD963}"/>
    <cellStyle name="Normal 8 22 6 2 2" xfId="26906" xr:uid="{59068474-92F6-415A-80C4-4B9949C189D8}"/>
    <cellStyle name="Normal 8 22 6 2 3" xfId="32400" xr:uid="{9C4BBA2D-E123-4AB7-A27C-6782DDA49D71}"/>
    <cellStyle name="Normal 8 22 6 2 4" xfId="37884" xr:uid="{BB194EBD-C23A-470D-AAED-6734618FFAEF}"/>
    <cellStyle name="Normal 8 22 6 3" xfId="24177" xr:uid="{B6BA8293-92FF-4671-BC4D-C4A2AA6847D4}"/>
    <cellStyle name="Normal 8 22 6 4" xfId="29671" xr:uid="{5AC1907F-6439-45FA-89D1-8FF8046EE3FE}"/>
    <cellStyle name="Normal 8 22 6 5" xfId="35155" xr:uid="{233FA294-2D9F-47DE-A71C-3884E2226068}"/>
    <cellStyle name="Normal 8 23" xfId="6901" xr:uid="{2972E7C8-C5FA-4761-9080-05CAB4D8895A}"/>
    <cellStyle name="Normal 8 23 2" xfId="15309" xr:uid="{71C8EF17-92A9-4B5C-8347-82FA63AC1BA0}"/>
    <cellStyle name="Normal 8 23 2 2" xfId="22596" xr:uid="{06B44D40-6AAA-48BC-A4FB-183D1C68ED04}"/>
    <cellStyle name="Normal 8 23 2 2 2" xfId="28152" xr:uid="{B46B2978-2D5D-43B1-8054-18FD07ABE67E}"/>
    <cellStyle name="Normal 8 23 2 2 3" xfId="33646" xr:uid="{62FE7D69-83A5-491E-81C2-F92C120EFE46}"/>
    <cellStyle name="Normal 8 23 2 2 4" xfId="39130" xr:uid="{60800398-A13F-4733-BC1F-ED4A24357605}"/>
    <cellStyle name="Normal 8 23 2 3" xfId="25423" xr:uid="{193F38BF-6A4E-45A8-BC70-42074EA777ED}"/>
    <cellStyle name="Normal 8 23 2 4" xfId="30917" xr:uid="{8114F7FB-74A1-45AE-A561-3B894C56F6F3}"/>
    <cellStyle name="Normal 8 23 2 5" xfId="36401" xr:uid="{AC17A669-CAC4-4B79-85F2-1F0221F86942}"/>
    <cellStyle name="Normal 8 23 3" xfId="12243" xr:uid="{89F1BD4A-28A0-47ED-AA71-B3C758AAA681}"/>
    <cellStyle name="Normal 8 23 4" xfId="17479" xr:uid="{F53F76B7-0BCA-4369-8F2C-B45E902FFA06}"/>
    <cellStyle name="Normal 8 23 5" xfId="19709" xr:uid="{D1412AB8-CCFA-4935-B8E9-4E779F7BBE85}"/>
    <cellStyle name="Normal 8 23 6" xfId="10030" xr:uid="{21D9A550-6E11-4F36-80FE-58830660994D}"/>
    <cellStyle name="Normal 8 23 6 2" xfId="21351" xr:uid="{706BD4B9-B6D2-48A7-AE49-4651F68D068D}"/>
    <cellStyle name="Normal 8 23 6 2 2" xfId="26907" xr:uid="{FF5895EC-E349-412F-88CA-682008939F74}"/>
    <cellStyle name="Normal 8 23 6 2 3" xfId="32401" xr:uid="{F8946BC5-F808-476D-A7CB-0136DB7FA3FF}"/>
    <cellStyle name="Normal 8 23 6 2 4" xfId="37885" xr:uid="{DF582097-AB8D-4A7E-B82D-1364D2792173}"/>
    <cellStyle name="Normal 8 23 6 3" xfId="24178" xr:uid="{BFBC7EAB-F6C7-4BE4-BCA8-6ACA0AE7F973}"/>
    <cellStyle name="Normal 8 23 6 4" xfId="29672" xr:uid="{B3684C23-ACB0-471A-BD86-0503CED5EC33}"/>
    <cellStyle name="Normal 8 23 6 5" xfId="35156" xr:uid="{28BC1179-72A3-42BC-9654-57F33F74C48A}"/>
    <cellStyle name="Normal 8 24" xfId="6902" xr:uid="{E65B1F47-C6BF-4336-B020-709BC906E8D4}"/>
    <cellStyle name="Normal 8 24 2" xfId="15310" xr:uid="{65F9FC5B-77B9-4AD0-ADAA-3BDC71C59A50}"/>
    <cellStyle name="Normal 8 24 2 2" xfId="22597" xr:uid="{0A336E39-4D36-4C05-B21F-84C5C2D1FFED}"/>
    <cellStyle name="Normal 8 24 2 2 2" xfId="28153" xr:uid="{7C381B86-FD5E-45EB-BFBC-75609FD8F6CD}"/>
    <cellStyle name="Normal 8 24 2 2 3" xfId="33647" xr:uid="{A98648F4-3D03-4C3C-9FBD-BE8E202BF829}"/>
    <cellStyle name="Normal 8 24 2 2 4" xfId="39131" xr:uid="{80DC3B1A-5186-4B05-BCB0-C33131D7EE5A}"/>
    <cellStyle name="Normal 8 24 2 3" xfId="25424" xr:uid="{BB81E573-696B-48D6-9453-245C1EBDBEEE}"/>
    <cellStyle name="Normal 8 24 2 4" xfId="30918" xr:uid="{07EDFB90-633D-463A-BD69-7791AB1D8850}"/>
    <cellStyle name="Normal 8 24 2 5" xfId="36402" xr:uid="{BFF72334-2A03-4678-856C-089C2139762B}"/>
    <cellStyle name="Normal 8 24 3" xfId="12244" xr:uid="{6E86BF12-58E1-41DE-B3C3-5F8BCA21EE95}"/>
    <cellStyle name="Normal 8 24 4" xfId="17480" xr:uid="{43366B8A-25E7-437F-B707-E054888F2849}"/>
    <cellStyle name="Normal 8 24 5" xfId="19710" xr:uid="{D8DBFC57-36A8-4EB8-B318-76359B70EA0D}"/>
    <cellStyle name="Normal 8 24 6" xfId="10031" xr:uid="{F2CE05F4-2481-47FF-99E5-222F49EFB2A2}"/>
    <cellStyle name="Normal 8 24 6 2" xfId="21352" xr:uid="{DBBD0E51-903C-483E-A51C-B52F1D255B26}"/>
    <cellStyle name="Normal 8 24 6 2 2" xfId="26908" xr:uid="{7AFB394E-C283-48C8-8B04-BD97EC6A4A10}"/>
    <cellStyle name="Normal 8 24 6 2 3" xfId="32402" xr:uid="{AC4E9815-0E56-4BBE-8297-13CDBC7A1EB5}"/>
    <cellStyle name="Normal 8 24 6 2 4" xfId="37886" xr:uid="{CB45CC8A-CFA7-4DCE-A56F-D57D273EF98A}"/>
    <cellStyle name="Normal 8 24 6 3" xfId="24179" xr:uid="{21F35E82-2DE9-490C-ADDE-0B67926D5073}"/>
    <cellStyle name="Normal 8 24 6 4" xfId="29673" xr:uid="{59159B11-AF7C-410F-AF15-626DED979481}"/>
    <cellStyle name="Normal 8 24 6 5" xfId="35157" xr:uid="{5E9054E5-7319-404E-B7CE-3F02670E2847}"/>
    <cellStyle name="Normal 8 25" xfId="6903" xr:uid="{2E9D3D17-64D2-44A0-BE8F-90B0878AFD55}"/>
    <cellStyle name="Normal 8 25 2" xfId="15311" xr:uid="{5D741A22-E231-4E05-9DB4-011B075EC3F8}"/>
    <cellStyle name="Normal 8 25 2 2" xfId="22598" xr:uid="{E82E5DC8-DFEB-4B12-A4DA-D8BA88B0D3D0}"/>
    <cellStyle name="Normal 8 25 2 2 2" xfId="28154" xr:uid="{4AAE4DA2-1BAF-4CC0-AF99-292ED83D568D}"/>
    <cellStyle name="Normal 8 25 2 2 3" xfId="33648" xr:uid="{C7C95E39-01FC-43AA-B4A7-B1B4654DE782}"/>
    <cellStyle name="Normal 8 25 2 2 4" xfId="39132" xr:uid="{79F04FA7-5122-40F7-9A2F-28511ACA5419}"/>
    <cellStyle name="Normal 8 25 2 3" xfId="25425" xr:uid="{EF4B3471-C1E3-4CD5-A7C3-9D5775790C3C}"/>
    <cellStyle name="Normal 8 25 2 4" xfId="30919" xr:uid="{57810CD6-7424-4DFA-B1C1-BC7D1715CF18}"/>
    <cellStyle name="Normal 8 25 2 5" xfId="36403" xr:uid="{591ED060-158B-47B6-8208-FC18524695C1}"/>
    <cellStyle name="Normal 8 25 3" xfId="12245" xr:uid="{3F425542-E8CC-48E9-A0DD-02C9255DB496}"/>
    <cellStyle name="Normal 8 25 4" xfId="17481" xr:uid="{C368E85A-30E8-404D-B0BF-DBDCC625F090}"/>
    <cellStyle name="Normal 8 25 5" xfId="19711" xr:uid="{37AEEB55-0C2F-4A3A-9659-EA3C305E198A}"/>
    <cellStyle name="Normal 8 25 6" xfId="10032" xr:uid="{3AE901E4-889D-46CA-A66B-FB4EEF7FC8D1}"/>
    <cellStyle name="Normal 8 25 6 2" xfId="21353" xr:uid="{6DAB93E6-EFE0-4BA5-B45B-1655CCBCE956}"/>
    <cellStyle name="Normal 8 25 6 2 2" xfId="26909" xr:uid="{A2F7864F-CB80-42D0-A530-036DCE52BCDA}"/>
    <cellStyle name="Normal 8 25 6 2 3" xfId="32403" xr:uid="{ACD7162F-FDA7-4973-9961-694006170D0E}"/>
    <cellStyle name="Normal 8 25 6 2 4" xfId="37887" xr:uid="{9532E7AE-D343-4E56-98ED-9973048E190A}"/>
    <cellStyle name="Normal 8 25 6 3" xfId="24180" xr:uid="{AE856F02-B076-424B-82C6-A4CD4994022E}"/>
    <cellStyle name="Normal 8 25 6 4" xfId="29674" xr:uid="{40A08C55-C02B-49EC-996B-696D3C76B91B}"/>
    <cellStyle name="Normal 8 25 6 5" xfId="35158" xr:uid="{82FE74EE-0D3D-4CCE-AF6D-73F8A0916404}"/>
    <cellStyle name="Normal 8 26" xfId="6904" xr:uid="{F6735700-6C11-4EE9-9A1D-95558ABACD64}"/>
    <cellStyle name="Normal 8 26 2" xfId="15312" xr:uid="{8F7C8C15-A704-477F-B46F-010563046489}"/>
    <cellStyle name="Normal 8 26 2 2" xfId="22599" xr:uid="{D14C2E7B-2618-4906-A1C5-7A161B5D2472}"/>
    <cellStyle name="Normal 8 26 2 2 2" xfId="28155" xr:uid="{CFD48110-4C02-403F-BB3D-3E2E9D10FD0D}"/>
    <cellStyle name="Normal 8 26 2 2 3" xfId="33649" xr:uid="{5A9882B4-6D89-448F-9B35-15D8AF81EC21}"/>
    <cellStyle name="Normal 8 26 2 2 4" xfId="39133" xr:uid="{834AEDEB-15A1-454E-AE20-641EB127C249}"/>
    <cellStyle name="Normal 8 26 2 3" xfId="25426" xr:uid="{1D6875AC-3CA0-451E-992F-21128CE13DAB}"/>
    <cellStyle name="Normal 8 26 2 4" xfId="30920" xr:uid="{D3A95D6B-512E-47CB-B9FC-AF78004E2C51}"/>
    <cellStyle name="Normal 8 26 2 5" xfId="36404" xr:uid="{7EECB1BD-B9D8-4021-9080-A98CB7F430A8}"/>
    <cellStyle name="Normal 8 26 3" xfId="12246" xr:uid="{1D5DF0EE-86DC-4933-B56A-0F3DEA97CB20}"/>
    <cellStyle name="Normal 8 26 4" xfId="17482" xr:uid="{ED60F432-3B5A-49BF-824F-1FDF7209C3A5}"/>
    <cellStyle name="Normal 8 26 5" xfId="19712" xr:uid="{448A6A2C-4DEB-48F4-AB47-62929F2EA4F6}"/>
    <cellStyle name="Normal 8 26 6" xfId="10033" xr:uid="{ACE3B358-0A4B-4F60-8012-A5DF99DCB9B0}"/>
    <cellStyle name="Normal 8 26 6 2" xfId="21354" xr:uid="{7BD42B5A-A6E1-431C-AAF2-8F6B4C8AC83E}"/>
    <cellStyle name="Normal 8 26 6 2 2" xfId="26910" xr:uid="{DC61B948-01D5-4BE5-8F47-3547DD38055F}"/>
    <cellStyle name="Normal 8 26 6 2 3" xfId="32404" xr:uid="{C757FCE5-535C-483D-906E-3E1E063BB910}"/>
    <cellStyle name="Normal 8 26 6 2 4" xfId="37888" xr:uid="{CDF59EEC-11DD-4863-B9E0-8B0322AA42DC}"/>
    <cellStyle name="Normal 8 26 6 3" xfId="24181" xr:uid="{8395C2E6-4441-4C4C-937D-C4F6BD336200}"/>
    <cellStyle name="Normal 8 26 6 4" xfId="29675" xr:uid="{7BD04037-0E90-4A2B-90A3-96A73D0A1E55}"/>
    <cellStyle name="Normal 8 26 6 5" xfId="35159" xr:uid="{5DAAAC2A-D666-4E59-A80B-73F9C43DFBA9}"/>
    <cellStyle name="Normal 8 27" xfId="6905" xr:uid="{4E9D105F-0B60-4F07-ADE7-9FE48626CEC2}"/>
    <cellStyle name="Normal 8 27 2" xfId="15313" xr:uid="{20D5C6BF-396C-4541-AF2F-20C74AFC3D9B}"/>
    <cellStyle name="Normal 8 27 2 2" xfId="22600" xr:uid="{C2BECF2A-4C66-42C2-AFE6-EC7277BCD935}"/>
    <cellStyle name="Normal 8 27 2 2 2" xfId="28156" xr:uid="{62BC2D63-92E6-4C6B-BF61-0F32CD3E093B}"/>
    <cellStyle name="Normal 8 27 2 2 3" xfId="33650" xr:uid="{663BE8F9-0D81-4C09-90EA-13EE80C6C863}"/>
    <cellStyle name="Normal 8 27 2 2 4" xfId="39134" xr:uid="{CD7681D6-F3D6-4176-A785-7C86B1B87EDA}"/>
    <cellStyle name="Normal 8 27 2 3" xfId="25427" xr:uid="{D4382133-A319-43FD-99E2-B8DA0C87B8F7}"/>
    <cellStyle name="Normal 8 27 2 4" xfId="30921" xr:uid="{CA453813-6CF4-4818-982D-373879EBC2D6}"/>
    <cellStyle name="Normal 8 27 2 5" xfId="36405" xr:uid="{19001761-137B-4648-883C-DD56ECBF8C06}"/>
    <cellStyle name="Normal 8 27 3" xfId="12247" xr:uid="{15D0DBA8-68FE-4F1C-BC1D-B651DAA4FD91}"/>
    <cellStyle name="Normal 8 27 4" xfId="17483" xr:uid="{27A0EE52-D5DE-442D-B9FD-4A5CA274AD28}"/>
    <cellStyle name="Normal 8 27 5" xfId="19713" xr:uid="{A9AE536B-5447-4D46-AC82-F7368EAD22AB}"/>
    <cellStyle name="Normal 8 27 6" xfId="10034" xr:uid="{2FA3E9D7-EDB3-4489-AD6F-D42BEB70CF8C}"/>
    <cellStyle name="Normal 8 27 6 2" xfId="21355" xr:uid="{BB6282EA-7077-43BC-9674-B6CA243F7F41}"/>
    <cellStyle name="Normal 8 27 6 2 2" xfId="26911" xr:uid="{B230444E-B638-4889-ACD0-A36335BB6FFB}"/>
    <cellStyle name="Normal 8 27 6 2 3" xfId="32405" xr:uid="{05D65E84-65EA-41AE-BE3C-D71A8D31DCBF}"/>
    <cellStyle name="Normal 8 27 6 2 4" xfId="37889" xr:uid="{5D3472B8-AD24-4780-B82E-8784692CAFCC}"/>
    <cellStyle name="Normal 8 27 6 3" xfId="24182" xr:uid="{20DDEEBD-43DB-40B7-80FB-8C089FFFB3FB}"/>
    <cellStyle name="Normal 8 27 6 4" xfId="29676" xr:uid="{C1285E28-8403-40C6-A428-1F66D1995074}"/>
    <cellStyle name="Normal 8 27 6 5" xfId="35160" xr:uid="{655B78A7-F672-4959-B7AD-5E6CDB9AFB39}"/>
    <cellStyle name="Normal 8 28" xfId="6906" xr:uid="{CEB2D58C-ACF2-4777-91BB-16ED2D04DB6C}"/>
    <cellStyle name="Normal 8 28 2" xfId="15314" xr:uid="{2F2EE70C-D8BA-4F06-A6C0-94ADE597F757}"/>
    <cellStyle name="Normal 8 28 2 2" xfId="22601" xr:uid="{A42B1115-17B0-4923-9149-F36AAC51A80B}"/>
    <cellStyle name="Normal 8 28 2 2 2" xfId="28157" xr:uid="{43F0E340-F0AA-4A71-8051-8C7B1646B683}"/>
    <cellStyle name="Normal 8 28 2 2 3" xfId="33651" xr:uid="{48B375BC-52E3-45B2-AFA8-98C270D48841}"/>
    <cellStyle name="Normal 8 28 2 2 4" xfId="39135" xr:uid="{16E5D63E-C65B-4864-8FB4-3840D8108696}"/>
    <cellStyle name="Normal 8 28 2 3" xfId="25428" xr:uid="{64BB39B8-0A0C-4627-8F18-EBEF0EFEA0D9}"/>
    <cellStyle name="Normal 8 28 2 4" xfId="30922" xr:uid="{9BA6CE2A-80FB-4148-B80E-B19C989ED35F}"/>
    <cellStyle name="Normal 8 28 2 5" xfId="36406" xr:uid="{2582B54C-FDD1-4B69-A19C-239798ADD291}"/>
    <cellStyle name="Normal 8 28 3" xfId="12248" xr:uid="{B87C5C1A-F005-4BFD-AC15-09D93975E135}"/>
    <cellStyle name="Normal 8 28 4" xfId="17484" xr:uid="{5ED8B043-6D8F-4FB8-A25A-9E729311FB7F}"/>
    <cellStyle name="Normal 8 28 5" xfId="19714" xr:uid="{D3223406-2634-4F8C-8B33-A18E79BECC05}"/>
    <cellStyle name="Normal 8 28 6" xfId="10035" xr:uid="{824EBFE0-8050-416F-A30A-58E43C328438}"/>
    <cellStyle name="Normal 8 28 6 2" xfId="21356" xr:uid="{A52B8629-C8FF-4823-B73A-6A3AB614CC1F}"/>
    <cellStyle name="Normal 8 28 6 2 2" xfId="26912" xr:uid="{4D7BA47D-6B17-42DF-92AA-6E12A1F197FE}"/>
    <cellStyle name="Normal 8 28 6 2 3" xfId="32406" xr:uid="{F1E53BF1-8A84-4486-BEA5-5122AC1BDB40}"/>
    <cellStyle name="Normal 8 28 6 2 4" xfId="37890" xr:uid="{23B45BEB-B89C-44A7-8937-A0CBA05567D2}"/>
    <cellStyle name="Normal 8 28 6 3" xfId="24183" xr:uid="{F59521F2-CD05-43F0-AA6A-A8A842BDD9DF}"/>
    <cellStyle name="Normal 8 28 6 4" xfId="29677" xr:uid="{E6F2C3B1-C26E-49A9-B97C-76AF530E5648}"/>
    <cellStyle name="Normal 8 28 6 5" xfId="35161" xr:uid="{D39822D9-DFB7-4BE2-9F43-21A9FBFDF3D6}"/>
    <cellStyle name="Normal 8 29" xfId="6907" xr:uid="{31CD93A2-5B42-4ACB-903B-29D3D758BE6F}"/>
    <cellStyle name="Normal 8 29 2" xfId="15315" xr:uid="{AC79FB8F-D419-4C71-90D8-0474CCF7010C}"/>
    <cellStyle name="Normal 8 29 2 2" xfId="22602" xr:uid="{F269DC88-D2AB-49DE-9E43-7F0A1DB69095}"/>
    <cellStyle name="Normal 8 29 2 2 2" xfId="28158" xr:uid="{0A01AE65-7528-49D9-BA6E-3AD6C2B66DD8}"/>
    <cellStyle name="Normal 8 29 2 2 3" xfId="33652" xr:uid="{345762E2-8017-4255-B89F-1F927ED59F62}"/>
    <cellStyle name="Normal 8 29 2 2 4" xfId="39136" xr:uid="{5CB2D0EE-B852-46D1-93F6-C53DC8518F98}"/>
    <cellStyle name="Normal 8 29 2 3" xfId="25429" xr:uid="{94C86ADE-52ED-4BC0-BB80-7FBBB7A854CD}"/>
    <cellStyle name="Normal 8 29 2 4" xfId="30923" xr:uid="{8F415CA9-E43E-487B-88FE-73E6E56EF514}"/>
    <cellStyle name="Normal 8 29 2 5" xfId="36407" xr:uid="{8C688DEA-7429-4524-B5B3-E9BA7B8E2581}"/>
    <cellStyle name="Normal 8 29 3" xfId="12249" xr:uid="{972FDE18-ABCA-4B87-A75B-1828159CC8FE}"/>
    <cellStyle name="Normal 8 29 4" xfId="17485" xr:uid="{39307FDE-B809-4E7D-85E9-09B40FF01B43}"/>
    <cellStyle name="Normal 8 29 5" xfId="19715" xr:uid="{0E6B2589-E417-4BB7-ADEE-2A270BBA891B}"/>
    <cellStyle name="Normal 8 29 6" xfId="10036" xr:uid="{E820A115-EED1-4BE6-A468-3F5AEF26B277}"/>
    <cellStyle name="Normal 8 29 6 2" xfId="21357" xr:uid="{064B9224-5C78-417B-BBEC-22579A50EFDF}"/>
    <cellStyle name="Normal 8 29 6 2 2" xfId="26913" xr:uid="{C59A2753-3BD4-4B83-8B1E-59513B1A7A98}"/>
    <cellStyle name="Normal 8 29 6 2 3" xfId="32407" xr:uid="{D29AE96E-EFA0-491F-BCAC-D98BE9101041}"/>
    <cellStyle name="Normal 8 29 6 2 4" xfId="37891" xr:uid="{3DBA6984-0A25-44DE-BC01-337605D884A7}"/>
    <cellStyle name="Normal 8 29 6 3" xfId="24184" xr:uid="{BE16D582-F504-4F4F-B5EE-822393075286}"/>
    <cellStyle name="Normal 8 29 6 4" xfId="29678" xr:uid="{92824F8D-441B-4BF4-922B-1C4C39D532DA}"/>
    <cellStyle name="Normal 8 29 6 5" xfId="35162" xr:uid="{8CF625C1-B121-4125-8DE1-EFBC3A2F152B}"/>
    <cellStyle name="Normal 8 3" xfId="6908" xr:uid="{233F1055-60F1-4312-99C0-B8C262BDD0AA}"/>
    <cellStyle name="Normal 8 3 2" xfId="15316" xr:uid="{86543827-B6DF-4D48-A391-AF95B8173BE9}"/>
    <cellStyle name="Normal 8 3 2 2" xfId="22603" xr:uid="{5672FA44-C1A9-4A34-98AB-432EEBAD9784}"/>
    <cellStyle name="Normal 8 3 2 2 2" xfId="28159" xr:uid="{B7082EF3-86AF-4BE7-8379-09C779BFCF92}"/>
    <cellStyle name="Normal 8 3 2 2 3" xfId="33653" xr:uid="{2227B2FB-4013-4BBA-A540-F7740B33C5D1}"/>
    <cellStyle name="Normal 8 3 2 2 4" xfId="39137" xr:uid="{E4380998-4835-4849-9B3A-3C2BE38B6C1D}"/>
    <cellStyle name="Normal 8 3 2 3" xfId="25430" xr:uid="{650E6001-EC4E-43FC-9152-396BF33BD98E}"/>
    <cellStyle name="Normal 8 3 2 4" xfId="30924" xr:uid="{D76E0D4C-503D-43E8-8BA4-2BF645E4708B}"/>
    <cellStyle name="Normal 8 3 2 5" xfId="36408" xr:uid="{E48D2391-9BFB-4CE3-AB6E-AFC02DB9F730}"/>
    <cellStyle name="Normal 8 3 3" xfId="12250" xr:uid="{C0AAA55C-E837-47E4-847A-260930E34D63}"/>
    <cellStyle name="Normal 8 3 4" xfId="17486" xr:uid="{373C394A-665E-4250-976F-35AD8149C2DC}"/>
    <cellStyle name="Normal 8 3 5" xfId="19716" xr:uid="{75A0F28C-82B0-49EB-9A52-6F6B0699D031}"/>
    <cellStyle name="Normal 8 3 6" xfId="10037" xr:uid="{F97159E0-0183-4504-A8B7-10575D796863}"/>
    <cellStyle name="Normal 8 3 6 2" xfId="21358" xr:uid="{7A9C00D0-5FBD-474C-9621-242301D2DF6D}"/>
    <cellStyle name="Normal 8 3 6 2 2" xfId="26914" xr:uid="{834EFB09-8F83-4FEB-A59B-113C086562D4}"/>
    <cellStyle name="Normal 8 3 6 2 3" xfId="32408" xr:uid="{40D6B00B-285B-47CB-B788-D55BD564D074}"/>
    <cellStyle name="Normal 8 3 6 2 4" xfId="37892" xr:uid="{E5D40547-7B4D-4764-ACA7-31576859BC86}"/>
    <cellStyle name="Normal 8 3 6 3" xfId="24185" xr:uid="{0DF01A23-0B7C-4498-B2EB-CB1072541225}"/>
    <cellStyle name="Normal 8 3 6 4" xfId="29679" xr:uid="{60DE19E3-85F4-4ED1-8A17-DBF20492537E}"/>
    <cellStyle name="Normal 8 3 6 5" xfId="35163" xr:uid="{7B39A94E-1911-4B80-AFA3-D58F01504E9F}"/>
    <cellStyle name="Normal 8 30" xfId="6909" xr:uid="{0BD42BED-E8A5-47AD-9B5C-6773EC71FEE0}"/>
    <cellStyle name="Normal 8 30 2" xfId="15317" xr:uid="{5AB010A3-A3AB-4062-BA8E-5BF5805D7EED}"/>
    <cellStyle name="Normal 8 30 2 2" xfId="22604" xr:uid="{FCA3665C-B16E-4E37-9455-16EEB427AAF6}"/>
    <cellStyle name="Normal 8 30 2 2 2" xfId="28160" xr:uid="{1089D52D-E60A-49A8-9970-FC6F25893FED}"/>
    <cellStyle name="Normal 8 30 2 2 3" xfId="33654" xr:uid="{FC2CD92A-4F93-420F-8CFE-EAB0520FDAA1}"/>
    <cellStyle name="Normal 8 30 2 2 4" xfId="39138" xr:uid="{5568CBB6-4166-475F-99B1-3B65DD4B960B}"/>
    <cellStyle name="Normal 8 30 2 3" xfId="25431" xr:uid="{D92BEA26-3751-4165-92FE-CC8870A74009}"/>
    <cellStyle name="Normal 8 30 2 4" xfId="30925" xr:uid="{7C192363-4CAD-4DA1-AF01-C4BD8BE41524}"/>
    <cellStyle name="Normal 8 30 2 5" xfId="36409" xr:uid="{489AFC7C-593D-413F-B308-BB66E4870339}"/>
    <cellStyle name="Normal 8 30 3" xfId="12251" xr:uid="{CE8C69ED-9B4C-4044-9CE8-1091D209E91C}"/>
    <cellStyle name="Normal 8 30 4" xfId="17487" xr:uid="{D751EF7E-0611-472C-9C5E-E89734FE0A8E}"/>
    <cellStyle name="Normal 8 30 5" xfId="19717" xr:uid="{799E8117-D225-40B6-8BC3-499A75605345}"/>
    <cellStyle name="Normal 8 30 6" xfId="10038" xr:uid="{F8CB87AC-341A-4545-96DC-80D5A30528ED}"/>
    <cellStyle name="Normal 8 30 6 2" xfId="21359" xr:uid="{2ED78BF7-FC05-47E0-A960-4EC1D9FD03A6}"/>
    <cellStyle name="Normal 8 30 6 2 2" xfId="26915" xr:uid="{62FD8533-7219-490B-81C2-6640980FE535}"/>
    <cellStyle name="Normal 8 30 6 2 3" xfId="32409" xr:uid="{8697A0D7-B0C9-4547-B61C-EEFDE30655F6}"/>
    <cellStyle name="Normal 8 30 6 2 4" xfId="37893" xr:uid="{70C77A18-6B31-4C36-9447-7CC5C925489F}"/>
    <cellStyle name="Normal 8 30 6 3" xfId="24186" xr:uid="{14A7AB00-150E-44E9-A926-EB787893DDDA}"/>
    <cellStyle name="Normal 8 30 6 4" xfId="29680" xr:uid="{82B09927-5FD2-4297-8CC8-433C76A1BFEC}"/>
    <cellStyle name="Normal 8 30 6 5" xfId="35164" xr:uid="{C6115953-3E57-430D-BC3D-3A1F852B7F3C}"/>
    <cellStyle name="Normal 8 31" xfId="6910" xr:uid="{6065F526-34D6-4F1B-A981-2695A1DEA463}"/>
    <cellStyle name="Normal 8 31 2" xfId="15318" xr:uid="{2EE077A2-32CA-484E-BE7B-4F6E202B4DDC}"/>
    <cellStyle name="Normal 8 31 2 2" xfId="22605" xr:uid="{9D8BD22D-EF6C-4FFA-86B2-92299B40F14C}"/>
    <cellStyle name="Normal 8 31 2 2 2" xfId="28161" xr:uid="{2479E73E-84B7-4CBF-AE90-AC9F1AFB7D38}"/>
    <cellStyle name="Normal 8 31 2 2 3" xfId="33655" xr:uid="{85A29324-F0B8-4A8C-8B40-505DBB7326E9}"/>
    <cellStyle name="Normal 8 31 2 2 4" xfId="39139" xr:uid="{A7886010-A6C1-4BDA-A51C-B1322F407339}"/>
    <cellStyle name="Normal 8 31 2 3" xfId="25432" xr:uid="{9C5834F9-3EF5-460B-9448-A2DAC7D255C9}"/>
    <cellStyle name="Normal 8 31 2 4" xfId="30926" xr:uid="{CDB367CF-3EA7-443B-986D-42ED68338EDD}"/>
    <cellStyle name="Normal 8 31 2 5" xfId="36410" xr:uid="{E3CD4B98-6E8F-4B02-A49E-EA7711AF6AF5}"/>
    <cellStyle name="Normal 8 31 3" xfId="12252" xr:uid="{B216F2E0-1DEF-4880-8FAB-57F3AB232332}"/>
    <cellStyle name="Normal 8 31 4" xfId="17488" xr:uid="{A735C098-1117-46A8-B919-875C84B5052E}"/>
    <cellStyle name="Normal 8 31 5" xfId="19718" xr:uid="{5CC05AEB-F21C-4B25-B586-EE5F61C55617}"/>
    <cellStyle name="Normal 8 31 6" xfId="10039" xr:uid="{8E6A7542-0967-49A9-B27B-84CC682C30BD}"/>
    <cellStyle name="Normal 8 31 6 2" xfId="21360" xr:uid="{38AFF1B0-F5C4-41CE-8F13-4B25C6756B91}"/>
    <cellStyle name="Normal 8 31 6 2 2" xfId="26916" xr:uid="{29B6D42B-76E4-475F-84AB-556903C9F804}"/>
    <cellStyle name="Normal 8 31 6 2 3" xfId="32410" xr:uid="{F42352EF-4930-4B51-A748-FDC081C6A79E}"/>
    <cellStyle name="Normal 8 31 6 2 4" xfId="37894" xr:uid="{4B4FF6BE-9EF9-4BE9-AF24-8AE05DE392C7}"/>
    <cellStyle name="Normal 8 31 6 3" xfId="24187" xr:uid="{50DDE3F6-FEB8-4A24-A489-99A61D8F4155}"/>
    <cellStyle name="Normal 8 31 6 4" xfId="29681" xr:uid="{34EFB883-2C9F-416F-8A8D-EB146A60CF8B}"/>
    <cellStyle name="Normal 8 31 6 5" xfId="35165" xr:uid="{ADB7C347-5775-4743-8832-67DCBDB5290C}"/>
    <cellStyle name="Normal 8 32" xfId="6911" xr:uid="{EA0793BB-CF68-495F-ACE5-172959321C62}"/>
    <cellStyle name="Normal 8 32 2" xfId="15319" xr:uid="{E8761D1E-DBEC-40BC-8F30-57676D96C4E6}"/>
    <cellStyle name="Normal 8 32 2 2" xfId="22606" xr:uid="{F604A104-2902-47A5-8DB2-E7A926F9CEEF}"/>
    <cellStyle name="Normal 8 32 2 2 2" xfId="28162" xr:uid="{35C5F291-D969-4BE4-842B-47FB76C70529}"/>
    <cellStyle name="Normal 8 32 2 2 3" xfId="33656" xr:uid="{75AEEBF1-A0D4-46F3-8D00-BB8563E5C32A}"/>
    <cellStyle name="Normal 8 32 2 2 4" xfId="39140" xr:uid="{3EFA5C12-6AA5-4740-87CB-025918E755B7}"/>
    <cellStyle name="Normal 8 32 2 3" xfId="25433" xr:uid="{D75836DF-16FB-4B9C-8FCE-BD37F80D4C14}"/>
    <cellStyle name="Normal 8 32 2 4" xfId="30927" xr:uid="{E8571BE5-E5BC-4722-981C-BD3D6DE3B4D4}"/>
    <cellStyle name="Normal 8 32 2 5" xfId="36411" xr:uid="{522B171E-ABCF-40AB-B71B-A681D972CFFA}"/>
    <cellStyle name="Normal 8 32 3" xfId="12253" xr:uid="{AA67BFF7-7095-4DC1-8790-FB28115B02B1}"/>
    <cellStyle name="Normal 8 32 4" xfId="17489" xr:uid="{05B79EB1-9532-4CF7-A322-BA18496FB780}"/>
    <cellStyle name="Normal 8 32 5" xfId="19719" xr:uid="{20D64FB4-2770-4B8B-9CB9-C4C2F67EA479}"/>
    <cellStyle name="Normal 8 32 6" xfId="10040" xr:uid="{0696653F-51BA-4910-AAE4-2E8F248F87A3}"/>
    <cellStyle name="Normal 8 32 6 2" xfId="21361" xr:uid="{B853696D-06A3-4596-A4A7-2A315690790B}"/>
    <cellStyle name="Normal 8 32 6 2 2" xfId="26917" xr:uid="{96867AE3-7FF1-4E17-A656-AD50AD964457}"/>
    <cellStyle name="Normal 8 32 6 2 3" xfId="32411" xr:uid="{4FB49848-538A-46DA-859C-98A242C31C00}"/>
    <cellStyle name="Normal 8 32 6 2 4" xfId="37895" xr:uid="{1D237CCA-2F90-4B89-9FDB-7276D0E541F3}"/>
    <cellStyle name="Normal 8 32 6 3" xfId="24188" xr:uid="{DE248514-A29E-4D4C-BD84-0F54668FD90F}"/>
    <cellStyle name="Normal 8 32 6 4" xfId="29682" xr:uid="{718B86CF-B42F-4802-A6AB-76E0C3A9D514}"/>
    <cellStyle name="Normal 8 32 6 5" xfId="35166" xr:uid="{5C0B5BAF-72BF-41F3-969F-873F34E20AF3}"/>
    <cellStyle name="Normal 8 33" xfId="6912" xr:uid="{4E4915C4-2216-449B-93F1-384E2F92FD55}"/>
    <cellStyle name="Normal 8 33 2" xfId="15320" xr:uid="{B0DBC724-144D-46B2-A3A8-E2DDD76E4F44}"/>
    <cellStyle name="Normal 8 33 2 2" xfId="22607" xr:uid="{5AEAC12D-CD98-44FD-9501-9DE0EBAFF9A0}"/>
    <cellStyle name="Normal 8 33 2 2 2" xfId="28163" xr:uid="{9093AF66-2B57-4EB0-BD82-EBE449A25591}"/>
    <cellStyle name="Normal 8 33 2 2 3" xfId="33657" xr:uid="{E4633F98-B354-4998-91AC-1C1D426CABE8}"/>
    <cellStyle name="Normal 8 33 2 2 4" xfId="39141" xr:uid="{05B2B5E9-FE88-4F64-8420-E5A6165A7A11}"/>
    <cellStyle name="Normal 8 33 2 3" xfId="25434" xr:uid="{067C998E-0CB0-46DA-A1AF-D8E6C890ED99}"/>
    <cellStyle name="Normal 8 33 2 4" xfId="30928" xr:uid="{85039644-7084-484A-B01D-B857A0E3B73E}"/>
    <cellStyle name="Normal 8 33 2 5" xfId="36412" xr:uid="{CE495A73-2B3D-466B-B016-9314DBC1F24F}"/>
    <cellStyle name="Normal 8 33 3" xfId="12254" xr:uid="{85EBEBA8-E48F-41BF-B1BD-325D05F65986}"/>
    <cellStyle name="Normal 8 33 4" xfId="17490" xr:uid="{E9470A9C-0282-4132-9783-7DFEAA0445D4}"/>
    <cellStyle name="Normal 8 33 5" xfId="19720" xr:uid="{202D2E73-AC12-4A69-A70E-46B6124C7826}"/>
    <cellStyle name="Normal 8 33 6" xfId="10041" xr:uid="{4EF7E9E8-619C-45AC-99CB-4477295EC147}"/>
    <cellStyle name="Normal 8 33 6 2" xfId="21362" xr:uid="{24AE176F-4B21-4B1D-B77B-2A0746ADFC84}"/>
    <cellStyle name="Normal 8 33 6 2 2" xfId="26918" xr:uid="{DC08358F-97DF-41AE-8303-CEB4ED9AD44D}"/>
    <cellStyle name="Normal 8 33 6 2 3" xfId="32412" xr:uid="{99074DE2-05B3-4E8C-B04F-F0A086CE6DD1}"/>
    <cellStyle name="Normal 8 33 6 2 4" xfId="37896" xr:uid="{8CF404E3-10EC-49F0-9E5C-B09A40022304}"/>
    <cellStyle name="Normal 8 33 6 3" xfId="24189" xr:uid="{E99A2412-C980-43A6-B3EF-B5AD7FF351EA}"/>
    <cellStyle name="Normal 8 33 6 4" xfId="29683" xr:uid="{70644BEF-2D18-4FB2-BB8A-A48C5AD5CDC9}"/>
    <cellStyle name="Normal 8 33 6 5" xfId="35167" xr:uid="{C5ED17C1-FD93-4DC0-9184-505EE1FDEB10}"/>
    <cellStyle name="Normal 8 34" xfId="6913" xr:uid="{793E2BF4-744C-44B5-BE12-AEFC8D7DFFF0}"/>
    <cellStyle name="Normal 8 34 2" xfId="15321" xr:uid="{DA439DA6-94CD-4B1D-85A4-3F7F662B3093}"/>
    <cellStyle name="Normal 8 34 2 2" xfId="22608" xr:uid="{41DC4623-D5BC-41A9-B370-BF05D06B9156}"/>
    <cellStyle name="Normal 8 34 2 2 2" xfId="28164" xr:uid="{4C6B0EB3-0A76-4905-82C7-F4870FCC6056}"/>
    <cellStyle name="Normal 8 34 2 2 3" xfId="33658" xr:uid="{652F059A-037F-461F-86FC-C7A916DE0949}"/>
    <cellStyle name="Normal 8 34 2 2 4" xfId="39142" xr:uid="{E5CC9E6F-EF42-4EF7-9CED-50F0591E99AF}"/>
    <cellStyle name="Normal 8 34 2 3" xfId="25435" xr:uid="{54C50ECF-8D79-45B8-A5A9-694E3BDAB369}"/>
    <cellStyle name="Normal 8 34 2 4" xfId="30929" xr:uid="{8CC7314A-9371-4D4D-9113-2F969E0F6C02}"/>
    <cellStyle name="Normal 8 34 2 5" xfId="36413" xr:uid="{CF69CF09-DA18-4F28-A0DF-E1424C2E1B0B}"/>
    <cellStyle name="Normal 8 34 3" xfId="12255" xr:uid="{AD00AFBF-EE1E-4D10-979D-8F9F283261CC}"/>
    <cellStyle name="Normal 8 34 4" xfId="17491" xr:uid="{65B327C3-8E28-4FA2-A222-96241AF2CC92}"/>
    <cellStyle name="Normal 8 34 5" xfId="19721" xr:uid="{8259E05C-708B-4C60-A024-5249CC9CF303}"/>
    <cellStyle name="Normal 8 34 6" xfId="10042" xr:uid="{1915AD14-A62A-48C8-B2C7-F407784A85CC}"/>
    <cellStyle name="Normal 8 34 6 2" xfId="21363" xr:uid="{FF5AFE8F-64E1-4268-80C7-A1E0C40C8869}"/>
    <cellStyle name="Normal 8 34 6 2 2" xfId="26919" xr:uid="{67C57FC3-CB12-49FD-A3BC-C9F3734D3D03}"/>
    <cellStyle name="Normal 8 34 6 2 3" xfId="32413" xr:uid="{F495DCB8-253F-4349-A0D6-2865F7011EE7}"/>
    <cellStyle name="Normal 8 34 6 2 4" xfId="37897" xr:uid="{E6AFD217-41CB-4E0E-A01D-C753E6DEBDCA}"/>
    <cellStyle name="Normal 8 34 6 3" xfId="24190" xr:uid="{5BB994F3-54E6-467F-A747-4E7773947109}"/>
    <cellStyle name="Normal 8 34 6 4" xfId="29684" xr:uid="{106E1A3A-F3E2-4C17-A314-E23081C99F86}"/>
    <cellStyle name="Normal 8 34 6 5" xfId="35168" xr:uid="{3EB3EBC0-2118-425A-B16C-D83E9F2BB676}"/>
    <cellStyle name="Normal 8 35" xfId="6914" xr:uid="{38CCB9FA-31A4-453E-9386-B66E5B952BB7}"/>
    <cellStyle name="Normal 8 35 2" xfId="15322" xr:uid="{ED498B09-40BD-40EC-BE47-D7060BF750F2}"/>
    <cellStyle name="Normal 8 35 2 2" xfId="22609" xr:uid="{5BEAD5E2-ACD9-4A5B-9FEB-9CF85E9971CB}"/>
    <cellStyle name="Normal 8 35 2 2 2" xfId="28165" xr:uid="{70791609-4FEB-4B57-B53E-498E9FC01D0A}"/>
    <cellStyle name="Normal 8 35 2 2 3" xfId="33659" xr:uid="{2631826F-ECB4-4928-B175-878F083867B9}"/>
    <cellStyle name="Normal 8 35 2 2 4" xfId="39143" xr:uid="{C9E18A25-9744-4495-B268-D7F1DDCD0360}"/>
    <cellStyle name="Normal 8 35 2 3" xfId="25436" xr:uid="{811805C1-6E9B-4B21-9C13-EEEC89405960}"/>
    <cellStyle name="Normal 8 35 2 4" xfId="30930" xr:uid="{9F14C33B-A6EA-4EF8-BCE3-0920E5CCEC71}"/>
    <cellStyle name="Normal 8 35 2 5" xfId="36414" xr:uid="{F8B7C819-EBC1-4617-ABCD-9759DB17F850}"/>
    <cellStyle name="Normal 8 35 3" xfId="12256" xr:uid="{D8D2C2F8-29DA-47F3-9B9B-39082C29C1F4}"/>
    <cellStyle name="Normal 8 35 4" xfId="17492" xr:uid="{015771D0-8EBF-43DC-8FE0-9E57C5ED277C}"/>
    <cellStyle name="Normal 8 35 5" xfId="19722" xr:uid="{8D70723C-03A2-45F2-B3A0-16BE56338306}"/>
    <cellStyle name="Normal 8 35 6" xfId="10043" xr:uid="{5F00EF7D-16EC-4AE8-8E8A-B59E45B97701}"/>
    <cellStyle name="Normal 8 35 6 2" xfId="21364" xr:uid="{229507B3-5FCD-4BBB-9131-11E5678D1216}"/>
    <cellStyle name="Normal 8 35 6 2 2" xfId="26920" xr:uid="{ED862FEF-B2FA-4FE2-A7BD-464F25366114}"/>
    <cellStyle name="Normal 8 35 6 2 3" xfId="32414" xr:uid="{97F7D0C1-097E-41B6-888F-7D6B6169C5F4}"/>
    <cellStyle name="Normal 8 35 6 2 4" xfId="37898" xr:uid="{D1DB8042-8F7D-4593-972A-3CBDEA830885}"/>
    <cellStyle name="Normal 8 35 6 3" xfId="24191" xr:uid="{BE5DDAEC-4AF3-4A14-A90A-24D7E9CA20EC}"/>
    <cellStyle name="Normal 8 35 6 4" xfId="29685" xr:uid="{F26A4258-C2C0-4F87-A686-01F0EFDD3536}"/>
    <cellStyle name="Normal 8 35 6 5" xfId="35169" xr:uid="{01D9177F-4AB6-4D43-B36E-1A79460B7CCF}"/>
    <cellStyle name="Normal 8 36" xfId="6915" xr:uid="{40E487FE-611D-4854-9A7D-B9475DF00155}"/>
    <cellStyle name="Normal 8 36 2" xfId="15323" xr:uid="{F42A6B1D-EBC3-4658-90E3-CCA5789F922A}"/>
    <cellStyle name="Normal 8 36 2 2" xfId="22610" xr:uid="{A5669DFA-DA36-4E48-930A-233EB0B89690}"/>
    <cellStyle name="Normal 8 36 2 2 2" xfId="28166" xr:uid="{C113DE30-3298-4A9B-A30D-3BFCB2572DD4}"/>
    <cellStyle name="Normal 8 36 2 2 3" xfId="33660" xr:uid="{F1FD9C57-997F-461B-9FFF-D15DF0349FE7}"/>
    <cellStyle name="Normal 8 36 2 2 4" xfId="39144" xr:uid="{AE529CE4-2D82-4110-9600-C3950D508A63}"/>
    <cellStyle name="Normal 8 36 2 3" xfId="25437" xr:uid="{B6001008-7732-4E82-80C2-56776149DFE3}"/>
    <cellStyle name="Normal 8 36 2 4" xfId="30931" xr:uid="{D3860754-5C1C-4795-A0FB-B91CC44DA31C}"/>
    <cellStyle name="Normal 8 36 2 5" xfId="36415" xr:uid="{6EF98046-FFD0-497E-A563-21C5C9A5961C}"/>
    <cellStyle name="Normal 8 36 3" xfId="12257" xr:uid="{C81E8F7A-33C0-45E9-953E-ED9A41115D06}"/>
    <cellStyle name="Normal 8 36 4" xfId="17493" xr:uid="{CD909B4C-3C10-4E4E-A916-FF0971A38683}"/>
    <cellStyle name="Normal 8 36 5" xfId="19723" xr:uid="{DE4F0093-B4A2-4362-8731-BD0F4E66F0E9}"/>
    <cellStyle name="Normal 8 36 6" xfId="10044" xr:uid="{7EC7C5FE-CDF4-409E-8136-A8E236DBF9FC}"/>
    <cellStyle name="Normal 8 36 6 2" xfId="21365" xr:uid="{22FB814D-D949-484B-BD87-063484F59D54}"/>
    <cellStyle name="Normal 8 36 6 2 2" xfId="26921" xr:uid="{F28482C4-8230-4A6A-9F5A-FEC333F9EE94}"/>
    <cellStyle name="Normal 8 36 6 2 3" xfId="32415" xr:uid="{FAD5A066-BBD7-4451-A588-594E8582CAD5}"/>
    <cellStyle name="Normal 8 36 6 2 4" xfId="37899" xr:uid="{D51EBB94-4C20-4359-A06F-8A566E226AC2}"/>
    <cellStyle name="Normal 8 36 6 3" xfId="24192" xr:uid="{530D2261-6F17-4DDF-B0CA-F3A51388E0D3}"/>
    <cellStyle name="Normal 8 36 6 4" xfId="29686" xr:uid="{A142422E-B232-454E-8AB3-E8204AC64D34}"/>
    <cellStyle name="Normal 8 36 6 5" xfId="35170" xr:uid="{C2BFA3F7-B6C2-48A0-AABA-9AFE9781DA73}"/>
    <cellStyle name="Normal 8 37" xfId="6916" xr:uid="{20AEE00D-BD81-485F-ABD8-5DBD21680D6B}"/>
    <cellStyle name="Normal 8 37 2" xfId="15324" xr:uid="{B18A6B65-AF69-4060-9720-4C5BF3F37B7C}"/>
    <cellStyle name="Normal 8 37 2 2" xfId="22611" xr:uid="{0B1237F6-E1DC-430F-9AE9-8A5FB61FC464}"/>
    <cellStyle name="Normal 8 37 2 2 2" xfId="28167" xr:uid="{F69F80C9-6E41-43FD-9959-1C57DB60CBA7}"/>
    <cellStyle name="Normal 8 37 2 2 3" xfId="33661" xr:uid="{F3AEE6E1-0E3D-4603-88E4-874E5485F81F}"/>
    <cellStyle name="Normal 8 37 2 2 4" xfId="39145" xr:uid="{9EE86198-F69C-4F4E-ADCC-6FF47F637D48}"/>
    <cellStyle name="Normal 8 37 2 3" xfId="25438" xr:uid="{ABEDB186-917F-453A-B0D5-56DBFFFDDB12}"/>
    <cellStyle name="Normal 8 37 2 4" xfId="30932" xr:uid="{EE882852-7467-40F7-87F0-1290CF303731}"/>
    <cellStyle name="Normal 8 37 2 5" xfId="36416" xr:uid="{760854DC-8FBF-423E-A646-1750D9A773C0}"/>
    <cellStyle name="Normal 8 37 3" xfId="12258" xr:uid="{335882E3-3AD3-4EAD-9BD1-C35BA49C74C4}"/>
    <cellStyle name="Normal 8 37 4" xfId="17494" xr:uid="{C888459A-58EB-4FA4-ADC4-387F3FAA1201}"/>
    <cellStyle name="Normal 8 37 5" xfId="19724" xr:uid="{BA48540F-786F-4C4F-A0F0-A9EF75E40BB3}"/>
    <cellStyle name="Normal 8 37 6" xfId="10045" xr:uid="{3E41588C-83A0-41D4-A5A0-1980A791473C}"/>
    <cellStyle name="Normal 8 37 6 2" xfId="21366" xr:uid="{2F5B5ED0-B37F-47B6-9828-A336D269DDC8}"/>
    <cellStyle name="Normal 8 37 6 2 2" xfId="26922" xr:uid="{29608572-88E3-45F3-BD10-4A526BFC56D4}"/>
    <cellStyle name="Normal 8 37 6 2 3" xfId="32416" xr:uid="{0CFDACC1-FDDF-418B-89E1-60C2B12640F1}"/>
    <cellStyle name="Normal 8 37 6 2 4" xfId="37900" xr:uid="{C58A8B44-6E8A-4771-985C-56F3096C183A}"/>
    <cellStyle name="Normal 8 37 6 3" xfId="24193" xr:uid="{4AE96C68-C20C-4AA5-B14E-9AECB776FB43}"/>
    <cellStyle name="Normal 8 37 6 4" xfId="29687" xr:uid="{C364402D-449A-48F8-AD13-68868674A26B}"/>
    <cellStyle name="Normal 8 37 6 5" xfId="35171" xr:uid="{457B4AA3-FB72-4D07-AE34-19DCB9894295}"/>
    <cellStyle name="Normal 8 38" xfId="6917" xr:uid="{D2076359-0DF9-4F45-AEE7-1D5CD5545C6C}"/>
    <cellStyle name="Normal 8 38 2" xfId="15325" xr:uid="{DC9A41B7-7498-43EE-94DE-EA1FAEA83CDA}"/>
    <cellStyle name="Normal 8 38 2 2" xfId="22612" xr:uid="{0B9B6EDA-20DC-4A46-8223-65FADF63485A}"/>
    <cellStyle name="Normal 8 38 2 2 2" xfId="28168" xr:uid="{2D3E94F7-3013-46FF-A6EB-895140956882}"/>
    <cellStyle name="Normal 8 38 2 2 3" xfId="33662" xr:uid="{123DC085-CB03-4784-8E05-8F1BF83B4170}"/>
    <cellStyle name="Normal 8 38 2 2 4" xfId="39146" xr:uid="{302F9668-398F-48D0-BF82-B982F79DB367}"/>
    <cellStyle name="Normal 8 38 2 3" xfId="25439" xr:uid="{E740AFDD-A0ED-447F-87DB-2121A42BF79D}"/>
    <cellStyle name="Normal 8 38 2 4" xfId="30933" xr:uid="{F5142132-9360-42E4-8CE1-25A629CE1DC9}"/>
    <cellStyle name="Normal 8 38 2 5" xfId="36417" xr:uid="{157AA7FE-7B4C-4474-BEFA-104C859421B4}"/>
    <cellStyle name="Normal 8 38 3" xfId="12259" xr:uid="{801F6A94-A50A-4197-A789-2F314EF60586}"/>
    <cellStyle name="Normal 8 38 4" xfId="17495" xr:uid="{FBA01198-3E2D-4164-98BE-EEE1A5039911}"/>
    <cellStyle name="Normal 8 38 5" xfId="19725" xr:uid="{171C6E79-DADD-42DA-94CF-57D073BFD722}"/>
    <cellStyle name="Normal 8 38 6" xfId="10046" xr:uid="{C9C9FB62-04C8-4288-BC8F-CC85B2B7DE84}"/>
    <cellStyle name="Normal 8 38 6 2" xfId="21367" xr:uid="{E24AB54B-090E-48E2-8695-5567718D1253}"/>
    <cellStyle name="Normal 8 38 6 2 2" xfId="26923" xr:uid="{35FB8F5C-505A-438B-801E-3C880D3CE965}"/>
    <cellStyle name="Normal 8 38 6 2 3" xfId="32417" xr:uid="{0A3EC6DB-B3AD-4797-A6F3-511BD3017C88}"/>
    <cellStyle name="Normal 8 38 6 2 4" xfId="37901" xr:uid="{7B68A281-162B-4773-846E-60CD4A2464C7}"/>
    <cellStyle name="Normal 8 38 6 3" xfId="24194" xr:uid="{F94E38A7-32B4-47DF-9BD9-C5AEA136632B}"/>
    <cellStyle name="Normal 8 38 6 4" xfId="29688" xr:uid="{5AD04C13-DA68-4DE5-84A8-39B7C7632B3C}"/>
    <cellStyle name="Normal 8 38 6 5" xfId="35172" xr:uid="{490A1A95-0DBD-4D5A-BA08-B23D2A43FE7F}"/>
    <cellStyle name="Normal 8 39" xfId="6918" xr:uid="{C505667A-54A7-4709-87A0-807018793759}"/>
    <cellStyle name="Normal 8 39 2" xfId="15326" xr:uid="{EB4F2909-EDD6-4AA4-9C5D-DFFDDB86954C}"/>
    <cellStyle name="Normal 8 39 2 2" xfId="22613" xr:uid="{00182579-14B9-4276-9785-5A798C415CD6}"/>
    <cellStyle name="Normal 8 39 2 2 2" xfId="28169" xr:uid="{A827CB11-1F7C-4CA7-BEC5-D9D37D91014F}"/>
    <cellStyle name="Normal 8 39 2 2 3" xfId="33663" xr:uid="{BFBD7CEC-57B9-495D-A4B2-5F1420A7E20A}"/>
    <cellStyle name="Normal 8 39 2 2 4" xfId="39147" xr:uid="{B628AB78-4C36-4DE1-A527-E18B99F5AD91}"/>
    <cellStyle name="Normal 8 39 2 3" xfId="25440" xr:uid="{161D0CF7-79A1-49C2-BDCE-F0DE7C7CD56B}"/>
    <cellStyle name="Normal 8 39 2 4" xfId="30934" xr:uid="{E7AAD2FC-30CB-42F2-BC00-5B8B0A22106B}"/>
    <cellStyle name="Normal 8 39 2 5" xfId="36418" xr:uid="{42C63FEF-350C-4AD2-9523-C2E1DDCE4177}"/>
    <cellStyle name="Normal 8 39 3" xfId="12260" xr:uid="{55B1E56D-A995-49C7-BE87-97A01C6751DD}"/>
    <cellStyle name="Normal 8 39 4" xfId="17496" xr:uid="{6F5233B4-B849-4EF2-8812-041E7655AA3D}"/>
    <cellStyle name="Normal 8 39 5" xfId="19726" xr:uid="{7471F20E-8145-4EDE-8308-2D82254E94F7}"/>
    <cellStyle name="Normal 8 39 6" xfId="10047" xr:uid="{C9D4919F-FF19-4C56-8ACE-2A457D884F1B}"/>
    <cellStyle name="Normal 8 39 6 2" xfId="21368" xr:uid="{CF23D39B-CD56-487D-91E8-E32881C8EE76}"/>
    <cellStyle name="Normal 8 39 6 2 2" xfId="26924" xr:uid="{26ACB643-0255-4D37-A798-09F9CCFBE474}"/>
    <cellStyle name="Normal 8 39 6 2 3" xfId="32418" xr:uid="{56E69002-3483-4EBF-AD74-4025AA2E26BA}"/>
    <cellStyle name="Normal 8 39 6 2 4" xfId="37902" xr:uid="{1908C177-01BF-4115-BDEF-A264F8AD9BC9}"/>
    <cellStyle name="Normal 8 39 6 3" xfId="24195" xr:uid="{2F9502EC-6580-4D60-8B82-7DDD80D895AA}"/>
    <cellStyle name="Normal 8 39 6 4" xfId="29689" xr:uid="{D42B9056-E35F-4986-9216-FB16AB274997}"/>
    <cellStyle name="Normal 8 39 6 5" xfId="35173" xr:uid="{A8F73F54-7F70-45C0-B26D-E3BA1E674BE1}"/>
    <cellStyle name="Normal 8 4" xfId="6919" xr:uid="{EBF44598-A862-4D69-A51B-9C7116FF8612}"/>
    <cellStyle name="Normal 8 4 2" xfId="15327" xr:uid="{2D4C817A-5C8D-4E7C-8C1B-1EFB63B65044}"/>
    <cellStyle name="Normal 8 4 2 2" xfId="22614" xr:uid="{6199E4C8-0CE6-4A63-BB24-503AC1DE11DB}"/>
    <cellStyle name="Normal 8 4 2 2 2" xfId="28170" xr:uid="{627D0419-6703-4DCD-AC23-1C4505DC7B26}"/>
    <cellStyle name="Normal 8 4 2 2 3" xfId="33664" xr:uid="{41137802-AFBE-49FE-A1D0-64CB678CB0E7}"/>
    <cellStyle name="Normal 8 4 2 2 4" xfId="39148" xr:uid="{CFAD18D7-7B7A-4D6C-B317-3FF82471B7CE}"/>
    <cellStyle name="Normal 8 4 2 3" xfId="25441" xr:uid="{E7D437F6-685D-458A-B8A2-03D9B4EDD4B7}"/>
    <cellStyle name="Normal 8 4 2 4" xfId="30935" xr:uid="{1981BE7B-F195-4B54-8C09-26CB71CEAC1B}"/>
    <cellStyle name="Normal 8 4 2 5" xfId="36419" xr:uid="{7E10C9CE-C285-4BED-AA5C-FF217A31FFB4}"/>
    <cellStyle name="Normal 8 4 3" xfId="12261" xr:uid="{C532E497-43A5-471D-B109-F6E5AF1BEF69}"/>
    <cellStyle name="Normal 8 4 4" xfId="17497" xr:uid="{4BB272D0-D306-448D-8CEB-876B12BE49DD}"/>
    <cellStyle name="Normal 8 4 5" xfId="19727" xr:uid="{5E53F142-C790-494C-8A84-53F8E49BE659}"/>
    <cellStyle name="Normal 8 4 6" xfId="10048" xr:uid="{8A9F9F06-CFAF-4C56-9FA9-D22EBC64EA0A}"/>
    <cellStyle name="Normal 8 4 6 2" xfId="21369" xr:uid="{CFA698C5-4BBD-4096-BF06-8EAF388CCCBE}"/>
    <cellStyle name="Normal 8 4 6 2 2" xfId="26925" xr:uid="{292B2764-A740-4DB1-8E87-B6730FE7CF63}"/>
    <cellStyle name="Normal 8 4 6 2 3" xfId="32419" xr:uid="{69178742-54C3-4096-A646-27327A70FFC8}"/>
    <cellStyle name="Normal 8 4 6 2 4" xfId="37903" xr:uid="{A4584958-1823-4838-8761-5C9044959BBB}"/>
    <cellStyle name="Normal 8 4 6 3" xfId="24196" xr:uid="{8844A161-DCBD-4C0B-B84D-CF4A68FE8B2B}"/>
    <cellStyle name="Normal 8 4 6 4" xfId="29690" xr:uid="{8DF3155D-8EA2-4AB7-87CC-7BE947411A21}"/>
    <cellStyle name="Normal 8 4 6 5" xfId="35174" xr:uid="{E59F09E1-72AB-4AA9-B9B0-5DE203791079}"/>
    <cellStyle name="Normal 8 40" xfId="6920" xr:uid="{382327D7-33A6-4E19-BFC0-8387EDE9921B}"/>
    <cellStyle name="Normal 8 40 2" xfId="15328" xr:uid="{7AA602F3-945F-4790-99EC-A8C0BF3C5985}"/>
    <cellStyle name="Normal 8 40 2 2" xfId="22615" xr:uid="{A0D584EE-5302-455B-8B26-83F2AD336935}"/>
    <cellStyle name="Normal 8 40 2 2 2" xfId="28171" xr:uid="{0EAA232E-43FB-4D7B-9E48-220B3598E675}"/>
    <cellStyle name="Normal 8 40 2 2 3" xfId="33665" xr:uid="{B561569C-B27B-4466-BEB0-59A071036272}"/>
    <cellStyle name="Normal 8 40 2 2 4" xfId="39149" xr:uid="{0363507B-1EF2-4EF2-A0F4-8248F8D1FC8A}"/>
    <cellStyle name="Normal 8 40 2 3" xfId="25442" xr:uid="{E1EA4562-E97E-4B85-BB9B-39D1DD50C6AB}"/>
    <cellStyle name="Normal 8 40 2 4" xfId="30936" xr:uid="{1C8BA4AE-103E-4F73-9084-D934C1410AD6}"/>
    <cellStyle name="Normal 8 40 2 5" xfId="36420" xr:uid="{A98F407B-4D14-4EBE-9CAC-F8E33B5B0726}"/>
    <cellStyle name="Normal 8 40 3" xfId="19728" xr:uid="{45CF16EC-3BCC-4CDD-9099-959C24295278}"/>
    <cellStyle name="Normal 8 40 4" xfId="10049" xr:uid="{3297FF9F-0933-404D-888D-123FCA55981B}"/>
    <cellStyle name="Normal 8 40 4 2" xfId="21370" xr:uid="{BE2B2547-BBF1-4F61-A3BD-294862E84D1A}"/>
    <cellStyle name="Normal 8 40 4 2 2" xfId="26926" xr:uid="{C82F1ED1-4BC9-459F-9E07-70D7DBCC845A}"/>
    <cellStyle name="Normal 8 40 4 2 3" xfId="32420" xr:uid="{3A1E14AA-2F0C-4C16-A21B-6317D12855A4}"/>
    <cellStyle name="Normal 8 40 4 2 4" xfId="37904" xr:uid="{40BDD74A-5C60-4DC4-96FF-786677811F2E}"/>
    <cellStyle name="Normal 8 40 4 3" xfId="24197" xr:uid="{F9D8B95D-EC0D-464B-B310-07247139AA53}"/>
    <cellStyle name="Normal 8 40 4 4" xfId="29691" xr:uid="{4A46739C-8DA5-43AD-A752-C8811A0AE07E}"/>
    <cellStyle name="Normal 8 40 4 5" xfId="35175" xr:uid="{2864CA2E-C7CA-4426-AFF2-53C64E7352EF}"/>
    <cellStyle name="Normal 8 41" xfId="7347" xr:uid="{4139BE98-CCCC-4F90-8A0C-3C1A8702DBE6}"/>
    <cellStyle name="Normal 8 41 2" xfId="10050" xr:uid="{24EFA0C3-A3B8-43F8-A4C7-EF224681EAD4}"/>
    <cellStyle name="Normal 8 41 2 2" xfId="21371" xr:uid="{565C2F98-0447-450D-A024-3897D2273B6C}"/>
    <cellStyle name="Normal 8 41 2 2 2" xfId="26927" xr:uid="{392BB0FA-A45E-4EE0-B7A5-24CFB813FF5C}"/>
    <cellStyle name="Normal 8 41 2 2 3" xfId="32421" xr:uid="{85B7C3B0-35A4-430A-9B33-4DBE07F96298}"/>
    <cellStyle name="Normal 8 41 2 2 4" xfId="37905" xr:uid="{A5C0F284-3ABF-4CA5-97CA-B5D2A3F94AF6}"/>
    <cellStyle name="Normal 8 41 2 3" xfId="24198" xr:uid="{9BB1E341-AEBF-47AB-A168-324C1F7A22D0}"/>
    <cellStyle name="Normal 8 41 2 4" xfId="29692" xr:uid="{63B42893-F096-45C3-992D-7EC0FE1732A7}"/>
    <cellStyle name="Normal 8 41 2 5" xfId="35176" xr:uid="{3DD8F2CE-CD94-4B51-BE8F-B4348AEBB7C0}"/>
    <cellStyle name="Normal 8 41 3" xfId="20344" xr:uid="{2CC745F0-4F03-4EEC-9FF6-E6D8DC018471}"/>
    <cellStyle name="Normal 8 41 3 2" xfId="25900" xr:uid="{76AA54B8-082A-4557-B887-FC0B2742BE1E}"/>
    <cellStyle name="Normal 8 41 3 3" xfId="31394" xr:uid="{755005DC-4D43-4DBC-9496-AB477A5B529F}"/>
    <cellStyle name="Normal 8 41 3 4" xfId="36878" xr:uid="{46E0606B-1A82-42C1-A434-5C94D8BC88A1}"/>
    <cellStyle name="Normal 8 41 4" xfId="23171" xr:uid="{C4D13136-D809-4EC6-81F5-FFC1AC9976C4}"/>
    <cellStyle name="Normal 8 41 5" xfId="28663" xr:uid="{07A150AA-D39F-4475-A690-F9B078CBD08F}"/>
    <cellStyle name="Normal 8 41 6" xfId="34147" xr:uid="{30BCD898-BDE1-47A1-B49A-EE3AA806E686}"/>
    <cellStyle name="Normal 8 42" xfId="7478" xr:uid="{4F6DB07E-46A4-46D1-97C7-F004E3D89439}"/>
    <cellStyle name="Normal 8 42 2" xfId="10051" xr:uid="{349302EF-E8BC-4605-8916-E2554EC259B6}"/>
    <cellStyle name="Normal 8 42 2 2" xfId="21372" xr:uid="{A226FFB3-E1D3-45CF-B8C5-6ECC6714CAD1}"/>
    <cellStyle name="Normal 8 42 2 2 2" xfId="26928" xr:uid="{4321768F-AA74-4FE4-A11E-EB911E69C16B}"/>
    <cellStyle name="Normal 8 42 2 2 3" xfId="32422" xr:uid="{FCDD4F4D-C1C9-4947-8F00-51D06B775D18}"/>
    <cellStyle name="Normal 8 42 2 2 4" xfId="37906" xr:uid="{C9903DF3-F94E-432C-B1DD-D51858B29366}"/>
    <cellStyle name="Normal 8 42 2 3" xfId="24199" xr:uid="{36B8954E-932F-4019-880C-3347575EBE85}"/>
    <cellStyle name="Normal 8 42 2 4" xfId="29693" xr:uid="{E39D7AC6-DDE6-4389-A34F-FF76EEFA6D66}"/>
    <cellStyle name="Normal 8 42 2 5" xfId="35177" xr:uid="{A5FB1DD2-7FEC-4FDB-B60E-8A7C891BFC1E}"/>
    <cellStyle name="Normal 8 42 3" xfId="20366" xr:uid="{97A6B11A-6B9D-423F-BEB8-06061E61BA54}"/>
    <cellStyle name="Normal 8 42 3 2" xfId="25922" xr:uid="{BCF6EBE5-DA37-4222-A230-0934ABCC978F}"/>
    <cellStyle name="Normal 8 42 3 3" xfId="31416" xr:uid="{0D770FFF-A4B5-4712-BB40-D2D88F149086}"/>
    <cellStyle name="Normal 8 42 3 4" xfId="36900" xr:uid="{4BFF76A9-84B4-49FF-8709-35093BF7E905}"/>
    <cellStyle name="Normal 8 42 4" xfId="23193" xr:uid="{BB61C266-B830-440D-A82A-3D0BEE96A297}"/>
    <cellStyle name="Normal 8 42 5" xfId="28685" xr:uid="{78CA3F80-0C39-4CBC-943B-E0EA10BF31C4}"/>
    <cellStyle name="Normal 8 42 6" xfId="34169" xr:uid="{47C54701-29BA-4895-926F-5DB68A500BBD}"/>
    <cellStyle name="Normal 8 43" xfId="7568" xr:uid="{A5C49786-43C6-428F-98C0-59D12D5D5C3B}"/>
    <cellStyle name="Normal 8 43 2" xfId="10052" xr:uid="{71CB211D-405C-4811-A76C-E1575C357436}"/>
    <cellStyle name="Normal 8 43 2 2" xfId="21373" xr:uid="{A15463AF-605F-4E1D-BA20-E2F30724FA3B}"/>
    <cellStyle name="Normal 8 43 2 2 2" xfId="26929" xr:uid="{9A982C79-BE93-4A40-B0A5-736C618E906D}"/>
    <cellStyle name="Normal 8 43 2 2 3" xfId="32423" xr:uid="{98C2E1FA-6A1E-49E1-93AD-F6335BA4C454}"/>
    <cellStyle name="Normal 8 43 2 2 4" xfId="37907" xr:uid="{3508FDAB-7853-40EF-BD53-33EDC69572FF}"/>
    <cellStyle name="Normal 8 43 2 3" xfId="24200" xr:uid="{78B409B8-B89D-427D-9E0A-8F622A855726}"/>
    <cellStyle name="Normal 8 43 2 4" xfId="29694" xr:uid="{F2792DE8-1FBF-45D0-BFD1-03F115DCF0B4}"/>
    <cellStyle name="Normal 8 43 2 5" xfId="35178" xr:uid="{41A40331-2978-481D-84EB-D05A1CCBA59D}"/>
    <cellStyle name="Normal 8 43 3" xfId="20452" xr:uid="{711322B3-960B-4A51-9746-9F62FB7D7F12}"/>
    <cellStyle name="Normal 8 43 3 2" xfId="26008" xr:uid="{DC409853-978C-47EB-9773-AC245AD3BB57}"/>
    <cellStyle name="Normal 8 43 3 3" xfId="31502" xr:uid="{171EA7A2-57B5-4CE0-9FAD-57FC1D9B1878}"/>
    <cellStyle name="Normal 8 43 3 4" xfId="36986" xr:uid="{09D2160C-D0FB-423D-9515-B015DDAED449}"/>
    <cellStyle name="Normal 8 43 4" xfId="23279" xr:uid="{1DC5AE21-DAE0-4F30-94C4-5ACCBF994AFF}"/>
    <cellStyle name="Normal 8 43 5" xfId="28771" xr:uid="{BECF88F3-CC31-4668-9BEF-836FC1D72D2D}"/>
    <cellStyle name="Normal 8 43 6" xfId="34255" xr:uid="{61457F89-5C25-40A5-856E-D04968091F87}"/>
    <cellStyle name="Normal 8 44" xfId="7633" xr:uid="{B437D4B1-98D8-4D30-BFB2-AA01CFD13B56}"/>
    <cellStyle name="Normal 8 44 2" xfId="20517" xr:uid="{DE86B387-3EF0-4ABB-9B08-30873BB66E16}"/>
    <cellStyle name="Normal 8 44 2 2" xfId="26073" xr:uid="{F3B09E21-05AA-4290-8995-EB9E6B20405B}"/>
    <cellStyle name="Normal 8 44 2 3" xfId="31567" xr:uid="{BAB484C9-D1E5-4142-AE10-3BB52194D480}"/>
    <cellStyle name="Normal 8 44 2 4" xfId="37051" xr:uid="{D6CCCA20-EE79-4D6E-B965-22D00B98444B}"/>
    <cellStyle name="Normal 8 44 3" xfId="23344" xr:uid="{30F0820F-DFF5-419E-AD8C-8C91CFFCD9E7}"/>
    <cellStyle name="Normal 8 44 4" xfId="28838" xr:uid="{872C95DC-5D60-4449-9922-4590E4B16287}"/>
    <cellStyle name="Normal 8 44 5" xfId="34322" xr:uid="{8E7ACFCA-DCFC-4F38-AC82-8902DC6C8429}"/>
    <cellStyle name="Normal 8 45" xfId="12228" xr:uid="{0F122BA5-6986-4E92-9790-CE79063AC27C}"/>
    <cellStyle name="Normal 8 46" xfId="17464" xr:uid="{C27ADBFE-C4C2-43E1-909D-DE284FE9561D}"/>
    <cellStyle name="Normal 8 47" xfId="19694" xr:uid="{5E42EFAB-3547-4772-BC4E-D4BCB009FA5C}"/>
    <cellStyle name="Normal 8 48" xfId="23041" xr:uid="{1BCA0659-9E64-438E-BC76-474679150E38}"/>
    <cellStyle name="Normal 8 48 2" xfId="28587" xr:uid="{4A92C126-F429-4A9E-9F27-3BEEADFA695A}"/>
    <cellStyle name="Normal 8 48 3" xfId="34075" xr:uid="{7BE8D280-1E8F-425B-88C0-4E88A2F5D270}"/>
    <cellStyle name="Normal 8 48 4" xfId="39559" xr:uid="{F6F6E41C-AA4C-4714-9774-1D0A9B65A5B6}"/>
    <cellStyle name="Normal 8 49" xfId="6886" xr:uid="{D627764B-38AA-419F-8BD7-738611C7E497}"/>
    <cellStyle name="Normal 8 5" xfId="6921" xr:uid="{1563817F-0DAB-4B16-9D48-E46634491FA1}"/>
    <cellStyle name="Normal 8 5 2" xfId="15329" xr:uid="{C2318364-11F7-4448-A0DA-161A9DAAFAD5}"/>
    <cellStyle name="Normal 8 5 2 2" xfId="22616" xr:uid="{2D158263-ED53-4236-AE7A-3549C415CB7E}"/>
    <cellStyle name="Normal 8 5 2 2 2" xfId="28172" xr:uid="{C34EDF9E-5806-4B8A-8C68-8768575BF1B7}"/>
    <cellStyle name="Normal 8 5 2 2 3" xfId="33666" xr:uid="{EFEDC8E4-6C6D-4744-A75E-E27C11AB1534}"/>
    <cellStyle name="Normal 8 5 2 2 4" xfId="39150" xr:uid="{F3B364EC-DFFB-453C-B304-CF3C389ED167}"/>
    <cellStyle name="Normal 8 5 2 3" xfId="25443" xr:uid="{66D148F9-BE0F-4D61-84B3-0EE4F5397C77}"/>
    <cellStyle name="Normal 8 5 2 4" xfId="30937" xr:uid="{4BA46CE3-E5C5-4D94-9001-0591F1953CE8}"/>
    <cellStyle name="Normal 8 5 2 5" xfId="36421" xr:uid="{BC9BB2C0-AB8D-4218-8F9D-777D15631F43}"/>
    <cellStyle name="Normal 8 5 3" xfId="12262" xr:uid="{1BECA73E-ADA5-436E-A7C3-B65B5E85341A}"/>
    <cellStyle name="Normal 8 5 4" xfId="17498" xr:uid="{0AB2A111-A7C2-4B5F-B4F2-EB3A34CB88FF}"/>
    <cellStyle name="Normal 8 5 5" xfId="19729" xr:uid="{201C37B3-408C-49A7-A0D5-7C10CA53F1B1}"/>
    <cellStyle name="Normal 8 5 6" xfId="10053" xr:uid="{DEEF299C-3EA3-4C79-AB07-B3ACE88FCB87}"/>
    <cellStyle name="Normal 8 5 6 2" xfId="21374" xr:uid="{3FBCF553-D6AC-418D-99C1-6495794B946E}"/>
    <cellStyle name="Normal 8 5 6 2 2" xfId="26930" xr:uid="{0681A8C1-C146-42FF-9327-162C52481CF3}"/>
    <cellStyle name="Normal 8 5 6 2 3" xfId="32424" xr:uid="{8F8B5A44-5B88-4257-BA80-F3490A888D09}"/>
    <cellStyle name="Normal 8 5 6 2 4" xfId="37908" xr:uid="{236328DF-FDEB-4223-860A-091DE9562768}"/>
    <cellStyle name="Normal 8 5 6 3" xfId="24201" xr:uid="{0696C849-8D17-4351-8EA9-75ED33461E95}"/>
    <cellStyle name="Normal 8 5 6 4" xfId="29695" xr:uid="{F5B22B83-6578-4C4C-96E4-A68389E99597}"/>
    <cellStyle name="Normal 8 5 6 5" xfId="35179" xr:uid="{3228D24F-A7F3-4697-B722-7DD061C45031}"/>
    <cellStyle name="Normal 8 6" xfId="6922" xr:uid="{CAD25D1B-5B34-4324-A0EF-9FA4453A558B}"/>
    <cellStyle name="Normal 8 6 2" xfId="15330" xr:uid="{EDFCE28A-9DFE-4F73-9A4F-B81701F8BC6C}"/>
    <cellStyle name="Normal 8 6 2 2" xfId="22617" xr:uid="{7D561DBF-B1BD-4231-8CA5-CDAF1C4CB925}"/>
    <cellStyle name="Normal 8 6 2 2 2" xfId="28173" xr:uid="{D196C3C5-0206-402D-8BE5-2DAF0D16BDA0}"/>
    <cellStyle name="Normal 8 6 2 2 3" xfId="33667" xr:uid="{0593ADF3-A931-4D51-9750-6042F41E795F}"/>
    <cellStyle name="Normal 8 6 2 2 4" xfId="39151" xr:uid="{DD888760-527B-421C-87A7-A24D19D6CA14}"/>
    <cellStyle name="Normal 8 6 2 3" xfId="25444" xr:uid="{9DAD29E5-4C7A-4A09-ACE7-1547F1D21940}"/>
    <cellStyle name="Normal 8 6 2 4" xfId="30938" xr:uid="{5105B2B7-9600-4C77-9D38-A00D0FC0420A}"/>
    <cellStyle name="Normal 8 6 2 5" xfId="36422" xr:uid="{16C92916-50DB-4E3F-80B5-FCC8AF6D6AE2}"/>
    <cellStyle name="Normal 8 6 3" xfId="12263" xr:uid="{296CC4B3-CA2B-40A5-801F-559B6A0A6A19}"/>
    <cellStyle name="Normal 8 6 4" xfId="17499" xr:uid="{1576DF5D-F92F-43E5-8797-6E6FCEBC19A0}"/>
    <cellStyle name="Normal 8 6 5" xfId="19730" xr:uid="{898539E2-D163-4A29-8300-00155F8364A8}"/>
    <cellStyle name="Normal 8 6 6" xfId="10054" xr:uid="{AE7C9F1C-5922-4B3A-B8B1-9F3DD0FB8E64}"/>
    <cellStyle name="Normal 8 6 6 2" xfId="21375" xr:uid="{DA1E6B67-8F4B-4DDC-BC3F-C753B1A200F8}"/>
    <cellStyle name="Normal 8 6 6 2 2" xfId="26931" xr:uid="{7526D8D7-89B8-41B2-A9A2-7E5BD3AC6682}"/>
    <cellStyle name="Normal 8 6 6 2 3" xfId="32425" xr:uid="{625119A5-4B01-4DBA-97A4-1924703CFDBA}"/>
    <cellStyle name="Normal 8 6 6 2 4" xfId="37909" xr:uid="{45FCCF03-5907-454A-82EE-4CF4B157D968}"/>
    <cellStyle name="Normal 8 6 6 3" xfId="24202" xr:uid="{FE5445A0-DCFF-4033-AD0A-B75E328E4DF9}"/>
    <cellStyle name="Normal 8 6 6 4" xfId="29696" xr:uid="{2B6200CB-9BA4-4A71-8026-7667AE248514}"/>
    <cellStyle name="Normal 8 6 6 5" xfId="35180" xr:uid="{D96F6873-03DF-4B18-AED8-76B62D45C118}"/>
    <cellStyle name="Normal 8 7" xfId="6923" xr:uid="{854E4B90-EC3A-439E-828B-A394EFA9C71D}"/>
    <cellStyle name="Normal 8 7 2" xfId="15331" xr:uid="{9F5101A4-3813-4E36-B2A7-DF8D96B4EA62}"/>
    <cellStyle name="Normal 8 7 2 2" xfId="22618" xr:uid="{7424E9F9-EFE6-46F1-8248-CE8D006D981C}"/>
    <cellStyle name="Normal 8 7 2 2 2" xfId="28174" xr:uid="{771E02B3-806F-4EAC-A9F5-DE6DEC39ACFF}"/>
    <cellStyle name="Normal 8 7 2 2 3" xfId="33668" xr:uid="{E992A26C-B31C-4507-AA59-FCB4F1692717}"/>
    <cellStyle name="Normal 8 7 2 2 4" xfId="39152" xr:uid="{8C1241A1-FA14-4C0A-A9AF-6807DBAB5FFE}"/>
    <cellStyle name="Normal 8 7 2 3" xfId="25445" xr:uid="{F096F50B-BD0F-4A88-A1E5-214F38493CBF}"/>
    <cellStyle name="Normal 8 7 2 4" xfId="30939" xr:uid="{CDF2BDB0-386C-4D5B-8389-B2BC481D51E7}"/>
    <cellStyle name="Normal 8 7 2 5" xfId="36423" xr:uid="{3A7570E5-0AA5-456C-BFF4-ADDAAC6496B2}"/>
    <cellStyle name="Normal 8 7 3" xfId="12264" xr:uid="{8778F2A7-57BF-4E54-AAD2-F2EE4156A492}"/>
    <cellStyle name="Normal 8 7 4" xfId="17500" xr:uid="{D7810599-F87D-421A-A243-C2D38E01727B}"/>
    <cellStyle name="Normal 8 7 5" xfId="19731" xr:uid="{B20BF9C6-03C2-4AFF-BC55-6C4A6F4CC121}"/>
    <cellStyle name="Normal 8 7 6" xfId="10055" xr:uid="{ADC59756-135C-404B-BA13-9FBC9B3BA9E5}"/>
    <cellStyle name="Normal 8 7 6 2" xfId="21376" xr:uid="{865A448B-B0AA-4557-941A-F3A48C9629EC}"/>
    <cellStyle name="Normal 8 7 6 2 2" xfId="26932" xr:uid="{F6B6780D-6A41-470F-99E3-D039426ACB9C}"/>
    <cellStyle name="Normal 8 7 6 2 3" xfId="32426" xr:uid="{D4707088-8DD1-456B-BB04-B07259D34E4F}"/>
    <cellStyle name="Normal 8 7 6 2 4" xfId="37910" xr:uid="{CE267715-5627-443A-BB90-C11AAD2D15D3}"/>
    <cellStyle name="Normal 8 7 6 3" xfId="24203" xr:uid="{C05AB98A-AEE5-473F-8CD6-2C85D20BAD7E}"/>
    <cellStyle name="Normal 8 7 6 4" xfId="29697" xr:uid="{C79B8C2F-657D-4035-8913-70DD4C7BB1AD}"/>
    <cellStyle name="Normal 8 7 6 5" xfId="35181" xr:uid="{AA1CCDB6-69DC-430B-8FD5-B4E1742D2BE6}"/>
    <cellStyle name="Normal 8 8" xfId="6924" xr:uid="{124AC0A6-AF8F-424E-B3B6-49C6D7A35E43}"/>
    <cellStyle name="Normal 8 8 2" xfId="15332" xr:uid="{6839D910-3F69-4927-8D30-5FC262597742}"/>
    <cellStyle name="Normal 8 8 2 2" xfId="22619" xr:uid="{341CEBDE-EC96-4FF2-B221-3260F9827463}"/>
    <cellStyle name="Normal 8 8 2 2 2" xfId="28175" xr:uid="{59AB11E5-1E15-461B-ABE8-61F7318D8217}"/>
    <cellStyle name="Normal 8 8 2 2 3" xfId="33669" xr:uid="{8EDD64BC-570C-474A-AEF0-D4939569A3EC}"/>
    <cellStyle name="Normal 8 8 2 2 4" xfId="39153" xr:uid="{3CD2D79A-4E67-421F-B469-A1855A981E47}"/>
    <cellStyle name="Normal 8 8 2 3" xfId="25446" xr:uid="{A8C93808-0CCF-4CF7-90E4-BE9ECA36E65F}"/>
    <cellStyle name="Normal 8 8 2 4" xfId="30940" xr:uid="{5CB60BF0-CAED-4B8E-892A-29FDA884D8DD}"/>
    <cellStyle name="Normal 8 8 2 5" xfId="36424" xr:uid="{8B5341D7-DE60-47FE-A603-707C4DAB768B}"/>
    <cellStyle name="Normal 8 8 3" xfId="12265" xr:uid="{C29F32CB-FA67-4A19-BC63-AB0989FA7D99}"/>
    <cellStyle name="Normal 8 8 4" xfId="17501" xr:uid="{CB7806D3-EBEF-42C1-B51A-DA888FA11518}"/>
    <cellStyle name="Normal 8 8 5" xfId="19732" xr:uid="{F291542C-F608-43DA-93AA-A92FAE3EE7C4}"/>
    <cellStyle name="Normal 8 8 6" xfId="10056" xr:uid="{0A4B15AE-9302-42D2-978D-F48EB5733A46}"/>
    <cellStyle name="Normal 8 8 6 2" xfId="21377" xr:uid="{EDDA3C85-93E5-495E-8624-C10CCD1EC8D2}"/>
    <cellStyle name="Normal 8 8 6 2 2" xfId="26933" xr:uid="{3F2D8243-2C7C-44A7-8816-F67181233244}"/>
    <cellStyle name="Normal 8 8 6 2 3" xfId="32427" xr:uid="{C15F734B-9C95-40E7-83B5-15A2E6E0F349}"/>
    <cellStyle name="Normal 8 8 6 2 4" xfId="37911" xr:uid="{1D1254BB-118A-47C0-B1B8-053844317618}"/>
    <cellStyle name="Normal 8 8 6 3" xfId="24204" xr:uid="{D0427F15-9825-43C0-B760-B207F00C61DD}"/>
    <cellStyle name="Normal 8 8 6 4" xfId="29698" xr:uid="{95193D78-C434-488A-861E-2BF26671DF0E}"/>
    <cellStyle name="Normal 8 8 6 5" xfId="35182" xr:uid="{9DA326C3-1719-4BB9-ACDE-90ACD59ABDB7}"/>
    <cellStyle name="Normal 8 9" xfId="6925" xr:uid="{79FE9F65-A040-4D77-84FF-264F861C3548}"/>
    <cellStyle name="Normal 8 9 2" xfId="15333" xr:uid="{E5D12C34-F2DD-4C9D-BBEF-56DE65901999}"/>
    <cellStyle name="Normal 8 9 2 2" xfId="22620" xr:uid="{383004E0-09C5-4736-B879-60033657E386}"/>
    <cellStyle name="Normal 8 9 2 2 2" xfId="28176" xr:uid="{953498D0-E695-4DA9-BAC0-A3571E3E399A}"/>
    <cellStyle name="Normal 8 9 2 2 3" xfId="33670" xr:uid="{112ACEC7-05AC-4461-A712-1235AC6EA188}"/>
    <cellStyle name="Normal 8 9 2 2 4" xfId="39154" xr:uid="{FB21E4A3-433A-4160-BA5F-E9701ACE4B62}"/>
    <cellStyle name="Normal 8 9 2 3" xfId="25447" xr:uid="{DB6067FC-587E-48EF-AE4E-336D7E760CCB}"/>
    <cellStyle name="Normal 8 9 2 4" xfId="30941" xr:uid="{5E63961A-9DE0-4A20-86DA-C502D2CEDBAF}"/>
    <cellStyle name="Normal 8 9 2 5" xfId="36425" xr:uid="{4CCCCCFD-B5BF-41DB-91D0-5CC7F880C1AD}"/>
    <cellStyle name="Normal 8 9 3" xfId="12266" xr:uid="{E461793D-4E23-4B80-85F7-23BF05E0FAEC}"/>
    <cellStyle name="Normal 8 9 4" xfId="17502" xr:uid="{0FD7A1A7-E2E7-4F4B-B89D-5D790B4C2DBA}"/>
    <cellStyle name="Normal 8 9 5" xfId="19733" xr:uid="{45142ECB-3854-4D40-B11D-B67EFDFD88EF}"/>
    <cellStyle name="Normal 8 9 6" xfId="10057" xr:uid="{ADD076FB-C0F5-45D6-8759-DE3871CA50F2}"/>
    <cellStyle name="Normal 8 9 6 2" xfId="21378" xr:uid="{D39FEEE5-B074-4E0F-9139-5568355E68B5}"/>
    <cellStyle name="Normal 8 9 6 2 2" xfId="26934" xr:uid="{86F47527-7D08-40CA-A7CB-C1BC260E9E31}"/>
    <cellStyle name="Normal 8 9 6 2 3" xfId="32428" xr:uid="{F7521D5D-3FFE-4ACF-ADE1-BEAAD5B6368E}"/>
    <cellStyle name="Normal 8 9 6 2 4" xfId="37912" xr:uid="{D1ADAF0E-F9EB-4DA8-90A5-4B6658CDDBF5}"/>
    <cellStyle name="Normal 8 9 6 3" xfId="24205" xr:uid="{0EBD4762-D739-4834-AE87-46E01F7D0889}"/>
    <cellStyle name="Normal 8 9 6 4" xfId="29699" xr:uid="{ECFA3454-42CE-4249-86F3-802A811190DE}"/>
    <cellStyle name="Normal 8 9 6 5" xfId="35183" xr:uid="{F02B0CF4-ABEF-47C3-B0DF-EBFCF98007D3}"/>
    <cellStyle name="Normal 80" xfId="7488" xr:uid="{040E1D0C-FF43-43E8-A3FE-7CA5F47DB1B5}"/>
    <cellStyle name="Normal 80 2" xfId="20232" xr:uid="{FF72314F-D77D-4DCA-B028-722643D1E760}"/>
    <cellStyle name="Normal 80 2 2" xfId="22966" xr:uid="{83E9921F-D772-4FCC-A4AA-9B7EF97CB3D0}"/>
    <cellStyle name="Normal 80 2 2 2" xfId="28522" xr:uid="{5877D70E-4D18-479D-8605-76CDCF2C47EE}"/>
    <cellStyle name="Normal 80 2 2 3" xfId="34016" xr:uid="{F734F83E-75E1-49C1-A1E1-7E2C9911FA54}"/>
    <cellStyle name="Normal 80 2 2 4" xfId="39500" xr:uid="{6087905E-7203-4589-861C-79D4BD7B7CE0}"/>
    <cellStyle name="Normal 80 2 3" xfId="25793" xr:uid="{3C1A938C-A12A-4055-B0FC-867475ED91E8}"/>
    <cellStyle name="Normal 80 2 4" xfId="31287" xr:uid="{AFDB136D-4D19-4ECD-92A1-2A59E6632E6B}"/>
    <cellStyle name="Normal 80 2 5" xfId="36771" xr:uid="{BE25C334-2B8E-49EE-A6CD-8AE2E2DC849E}"/>
    <cellStyle name="Normal 80 3" xfId="20376" xr:uid="{83D6B5E8-E477-49C0-B84A-A9BD7A7A74C3}"/>
    <cellStyle name="Normal 80 3 2" xfId="25932" xr:uid="{3859C77C-E0E2-4723-B0E7-E5E077CFD47B}"/>
    <cellStyle name="Normal 80 3 3" xfId="31426" xr:uid="{0A9CA566-85E4-4ECA-BD7F-20EAEC7C9410}"/>
    <cellStyle name="Normal 80 3 4" xfId="36910" xr:uid="{D52B49B9-1AB2-42A0-AC80-AEEDBDD2F29E}"/>
    <cellStyle name="Normal 80 4" xfId="23203" xr:uid="{7A3DBAE0-108D-45EC-AE66-1CEC32450F00}"/>
    <cellStyle name="Normal 80 5" xfId="28695" xr:uid="{D88DB927-F15F-434A-8B1F-F71EE85F0491}"/>
    <cellStyle name="Normal 80 6" xfId="34179" xr:uid="{DF17518E-329D-4143-A047-F43EBB63F399}"/>
    <cellStyle name="Normal 800" xfId="40227" xr:uid="{CBD21647-609C-42CB-A963-BE92A865A2DE}"/>
    <cellStyle name="Normal 801" xfId="40228" xr:uid="{5E6204D1-BC68-4873-9492-7F9CEF11E6A1}"/>
    <cellStyle name="Normal 802" xfId="676" xr:uid="{CE3D5DD1-817C-4967-AAD5-6435577EAB4C}"/>
    <cellStyle name="Normal 802 2" xfId="40500" xr:uid="{39DC8567-53C1-45DE-804D-3CE9B936E937}"/>
    <cellStyle name="Normal 803" xfId="40229" xr:uid="{321616C1-D06A-4369-9F28-4D814C179C11}"/>
    <cellStyle name="Normal 804" xfId="40230" xr:uid="{6E3817F5-14D7-4BCA-90E8-ACF7B44D2398}"/>
    <cellStyle name="Normal 805" xfId="40231" xr:uid="{FD07E3FF-021C-4F1F-9B71-001FEC35AFCB}"/>
    <cellStyle name="Normal 806" xfId="40232" xr:uid="{1FE928C2-4FFD-463E-92AF-F1C874637D45}"/>
    <cellStyle name="Normal 807" xfId="40233" xr:uid="{A5C445BE-EDB3-4C19-B78F-EC256479FAA8}"/>
    <cellStyle name="Normal 808" xfId="40234" xr:uid="{D6895664-FE02-4F80-ACCC-77811244087D}"/>
    <cellStyle name="Normal 809" xfId="40235" xr:uid="{5D7F7F17-3813-4C0C-BFB5-152686636F7E}"/>
    <cellStyle name="Normal 81" xfId="7489" xr:uid="{9800A505-6759-4BC3-96C4-C515A113FB1B}"/>
    <cellStyle name="Normal 81 2" xfId="20233" xr:uid="{6DDE469D-4C26-4B2B-AD3D-D6179DC7A49C}"/>
    <cellStyle name="Normal 81 2 2" xfId="22967" xr:uid="{3C2850F4-FD33-4255-BFE1-275FD2F75568}"/>
    <cellStyle name="Normal 81 2 2 2" xfId="28523" xr:uid="{04423793-8D9F-462C-BFC8-AF39D4165F35}"/>
    <cellStyle name="Normal 81 2 2 3" xfId="34017" xr:uid="{5EBB825A-8853-48DA-8D5F-E4A253887D77}"/>
    <cellStyle name="Normal 81 2 2 4" xfId="39501" xr:uid="{A3C95A7A-805F-4379-856C-FCF63B4F1678}"/>
    <cellStyle name="Normal 81 2 3" xfId="25794" xr:uid="{CB25A863-9E29-41BB-8505-5F8708909B78}"/>
    <cellStyle name="Normal 81 2 4" xfId="31288" xr:uid="{928DD95A-2934-401C-A650-A7CD9CC5A265}"/>
    <cellStyle name="Normal 81 2 5" xfId="36772" xr:uid="{7B13283E-DA49-43B0-9E54-5A37D554105D}"/>
    <cellStyle name="Normal 81 3" xfId="20377" xr:uid="{9BF9991E-BC14-450D-8FD2-B5F42923F769}"/>
    <cellStyle name="Normal 81 3 2" xfId="25933" xr:uid="{11F547FE-5BA9-46A3-83EA-DA631E93DC9D}"/>
    <cellStyle name="Normal 81 3 3" xfId="31427" xr:uid="{34654167-8123-40FA-8331-B65AAA8A78F5}"/>
    <cellStyle name="Normal 81 3 4" xfId="36911" xr:uid="{EE4FEA4D-0DE0-4624-8117-CAF9B4199D33}"/>
    <cellStyle name="Normal 81 4" xfId="23204" xr:uid="{96437D9F-592A-42EC-912B-5625A8DCEA6F}"/>
    <cellStyle name="Normal 81 5" xfId="28696" xr:uid="{83C6C28C-51F7-434B-9938-23EAE6C313EA}"/>
    <cellStyle name="Normal 81 6" xfId="34180" xr:uid="{B5712BE3-7674-4CC8-A707-BF731484566E}"/>
    <cellStyle name="Normal 810" xfId="40236" xr:uid="{056AF7A4-1742-419E-B975-8CCFBCBCA7E7}"/>
    <cellStyle name="Normal 811" xfId="40237" xr:uid="{92B8ADC8-74CC-440F-9477-444AD85D1702}"/>
    <cellStyle name="Normal 812" xfId="40240" xr:uid="{61EEBF55-B865-4308-B5C6-D9D423B04FC2}"/>
    <cellStyle name="Normal 813" xfId="40241" xr:uid="{06E674CA-A930-4882-8E96-8FCE2EDB849A}"/>
    <cellStyle name="Normal 814" xfId="40242" xr:uid="{24D59494-F0BD-4056-B0FA-3309DC418823}"/>
    <cellStyle name="Normal 815" xfId="40243" xr:uid="{72FE4FBB-20B1-4FB5-9D3C-C8A4878EBA66}"/>
    <cellStyle name="Normal 816" xfId="40244" xr:uid="{DBC413EE-7213-4AEE-9443-88C2A7BC6887}"/>
    <cellStyle name="Normal 817" xfId="40245" xr:uid="{172DD727-65F4-4159-BBF1-1CED642F4D5E}"/>
    <cellStyle name="Normal 818" xfId="40246" xr:uid="{6BBFA5A2-4C92-4F4C-989E-B892DD0A63A8}"/>
    <cellStyle name="Normal 819" xfId="40247" xr:uid="{436E7626-BCC0-443A-94E7-4C17009D944E}"/>
    <cellStyle name="Normal 82" xfId="7490" xr:uid="{D8FD12A6-D0BB-40DD-A2A2-BCEAC7428ED3}"/>
    <cellStyle name="Normal 82 2" xfId="20234" xr:uid="{E4932D7B-983A-4EB9-B53B-B004BBB3DA8A}"/>
    <cellStyle name="Normal 82 2 2" xfId="22968" xr:uid="{8CB52D04-6233-4E5C-A28C-5F7FD59ED26E}"/>
    <cellStyle name="Normal 82 2 2 2" xfId="28524" xr:uid="{D4A45F35-0955-4A99-B416-0519D030BD7C}"/>
    <cellStyle name="Normal 82 2 2 3" xfId="34018" xr:uid="{A8A5E674-2BCA-48AE-A176-30D3DA398466}"/>
    <cellStyle name="Normal 82 2 2 4" xfId="39502" xr:uid="{8FBD5A13-22DE-42A7-AEDF-4BE6C0CD5B7B}"/>
    <cellStyle name="Normal 82 2 3" xfId="25795" xr:uid="{87F70194-A17C-48A1-9842-D9E16E5BA3FC}"/>
    <cellStyle name="Normal 82 2 4" xfId="31289" xr:uid="{25BF307C-8D36-4672-BA42-B838C8625EAA}"/>
    <cellStyle name="Normal 82 2 5" xfId="36773" xr:uid="{FEE09B80-80E6-49FD-A409-05E341ECCF01}"/>
    <cellStyle name="Normal 82 3" xfId="20378" xr:uid="{30AF7894-A8C4-4ED0-941F-84E04D43EF8D}"/>
    <cellStyle name="Normal 82 3 2" xfId="25934" xr:uid="{6888DD5C-D55A-4683-B40C-C5B4D9D1900A}"/>
    <cellStyle name="Normal 82 3 3" xfId="31428" xr:uid="{02B36EB7-F55F-43FD-9C9F-D5FC1407C7B5}"/>
    <cellStyle name="Normal 82 3 4" xfId="36912" xr:uid="{4BF3CEC5-A75A-4814-AC68-62203354853E}"/>
    <cellStyle name="Normal 82 4" xfId="23205" xr:uid="{6A794E14-F40C-428C-B1A3-6DAEE595E90F}"/>
    <cellStyle name="Normal 82 5" xfId="28697" xr:uid="{5A72C646-7311-4D5F-85E9-17DDFF92270E}"/>
    <cellStyle name="Normal 82 6" xfId="34181" xr:uid="{CF602127-3B1F-41A2-9505-6D02B27DAB18}"/>
    <cellStyle name="Normal 820" xfId="40248" xr:uid="{F9112BA0-056F-439C-BFF9-5701B01DBE42}"/>
    <cellStyle name="Normal 821" xfId="40249" xr:uid="{844CF166-E62D-4919-8CDD-7BABDDA839FE}"/>
    <cellStyle name="Normal 822" xfId="40250" xr:uid="{C11AD6DF-A881-45D7-8009-9F6389B47C4F}"/>
    <cellStyle name="Normal 823" xfId="40251" xr:uid="{61682D42-696D-46AC-BC94-D960EF7C2A55}"/>
    <cellStyle name="Normal 824" xfId="40252" xr:uid="{8DFA4FC1-4CC1-48F1-BB4B-2C0563DD07B2}"/>
    <cellStyle name="Normal 825" xfId="40253" xr:uid="{2631A618-BF24-4A22-99A3-22181D0D4AA7}"/>
    <cellStyle name="Normal 826" xfId="40254" xr:uid="{CE936D73-FE9E-4361-A0C4-38D1036BAF63}"/>
    <cellStyle name="Normal 827" xfId="40255" xr:uid="{42794B25-9EFD-4940-AAC8-C5A370D37F78}"/>
    <cellStyle name="Normal 828" xfId="40256" xr:uid="{92DC03ED-4225-4E2C-A646-0BAE1A7D244B}"/>
    <cellStyle name="Normal 829" xfId="40257" xr:uid="{1197B099-3C98-4A77-BCA6-EA9ACF0D28E6}"/>
    <cellStyle name="Normal 83" xfId="7491" xr:uid="{420B5EE6-D4C3-4352-AA21-CF4223EDE2A5}"/>
    <cellStyle name="Normal 830" xfId="40258" xr:uid="{6EE344AA-82D4-4537-9BE2-3EF5113C9EAD}"/>
    <cellStyle name="Normal 831" xfId="40259" xr:uid="{DF079264-233C-4EAB-8C5A-C5E375F545F8}"/>
    <cellStyle name="Normal 832" xfId="40260" xr:uid="{064918CD-D0AB-4079-8F0C-7F649CB1E385}"/>
    <cellStyle name="Normal 833" xfId="40261" xr:uid="{6C8675B4-2786-4E1F-B8B6-217FABF612FD}"/>
    <cellStyle name="Normal 834" xfId="40262" xr:uid="{AD3ED240-3744-451D-AD9C-ABD981B84B55}"/>
    <cellStyle name="Normal 835" xfId="40263" xr:uid="{E9A37DE3-A897-44E2-9F1C-5E9B63239CBD}"/>
    <cellStyle name="Normal 836" xfId="40264" xr:uid="{BA944131-7571-48C6-B2CF-504B0C26B42D}"/>
    <cellStyle name="Normal 837" xfId="40265" xr:uid="{F829A570-8B99-43A6-9815-B23C6884450A}"/>
    <cellStyle name="Normal 838" xfId="40266" xr:uid="{4EF6A820-39BC-40D8-949B-FDB516BB2C55}"/>
    <cellStyle name="Normal 839" xfId="40267" xr:uid="{C1B4CC4D-2F5A-4A43-AE90-05683033C198}"/>
    <cellStyle name="Normal 84" xfId="7545" xr:uid="{5CEB9A0C-E777-4202-A8B7-2C99079141B2}"/>
    <cellStyle name="Normal 84 2" xfId="20239" xr:uid="{2BCA25DD-8C65-4893-B030-F24F73251ABC}"/>
    <cellStyle name="Normal 84 2 2" xfId="22973" xr:uid="{BE898945-9E62-44FB-A3BE-D8E5BB03D133}"/>
    <cellStyle name="Normal 84 2 2 2" xfId="28529" xr:uid="{73F7BEA2-3EB4-4E09-9DC9-6B275B113DAA}"/>
    <cellStyle name="Normal 84 2 2 3" xfId="34023" xr:uid="{0F5808D1-C909-42A4-B5A8-D7F49913F031}"/>
    <cellStyle name="Normal 84 2 2 4" xfId="39507" xr:uid="{79C2CEA2-F8AA-49FB-9C77-0F77E9A04756}"/>
    <cellStyle name="Normal 84 2 3" xfId="25800" xr:uid="{FEF10FA1-6B1E-401D-B113-3A7B5503269A}"/>
    <cellStyle name="Normal 84 2 4" xfId="31294" xr:uid="{B061EE5A-887F-468B-9D28-4ED8E873E210}"/>
    <cellStyle name="Normal 84 2 5" xfId="36778" xr:uid="{9FCB873F-C579-442E-8BAD-0EBE169CE73C}"/>
    <cellStyle name="Normal 84 3" xfId="20429" xr:uid="{BE4AFB5B-FA8F-46EF-996E-17D0A9B0F32F}"/>
    <cellStyle name="Normal 84 3 2" xfId="25985" xr:uid="{DCFD5B82-E8EE-48AB-867C-F5402CDBC414}"/>
    <cellStyle name="Normal 84 3 3" xfId="31479" xr:uid="{7ABB3585-7046-40D3-A031-94160612CD71}"/>
    <cellStyle name="Normal 84 3 4" xfId="36963" xr:uid="{BAB41217-0D05-463F-B485-F11609E24B3E}"/>
    <cellStyle name="Normal 84 4" xfId="23256" xr:uid="{7B9A0DCC-3455-4240-BD18-EFB0C5CF31BD}"/>
    <cellStyle name="Normal 84 5" xfId="28748" xr:uid="{37A5300F-E075-4D5B-B5F3-FF2D5C644CD9}"/>
    <cellStyle name="Normal 84 6" xfId="34232" xr:uid="{B39BDE9A-62C7-4526-AA23-1E5686D24479}"/>
    <cellStyle name="Normal 840" xfId="40268" xr:uid="{ED7D2EDC-FBE1-486F-BA61-3B86FD939208}"/>
    <cellStyle name="Normal 841" xfId="40269" xr:uid="{6ACBF31A-2D74-438E-BFB8-7CBA4FB34CC5}"/>
    <cellStyle name="Normal 842" xfId="40270" xr:uid="{554660A8-DEF7-4851-ACC5-137723C7E44C}"/>
    <cellStyle name="Normal 843" xfId="40271" xr:uid="{6703D846-53DD-4C23-A420-579DDDBF2605}"/>
    <cellStyle name="Normal 844" xfId="40272" xr:uid="{6C7FF8B2-B9B5-4642-82A3-E223B7748AAA}"/>
    <cellStyle name="Normal 845" xfId="40273" xr:uid="{4225CB9C-D5BE-4A6B-AF7C-1972C69B561F}"/>
    <cellStyle name="Normal 846" xfId="40274" xr:uid="{FADA2B66-AE0D-434C-AE5B-58FFD14B7C92}"/>
    <cellStyle name="Normal 847" xfId="40275" xr:uid="{9F18B4E5-5D8D-4295-A058-3579D59C6AB8}"/>
    <cellStyle name="Normal 848" xfId="40276" xr:uid="{5CC69CAE-A92B-47D3-9F3E-3408DF2AB3FF}"/>
    <cellStyle name="Normal 849" xfId="40277" xr:uid="{2BF524E3-7712-4E1C-9C43-4E7686F34867}"/>
    <cellStyle name="Normal 85" xfId="7546" xr:uid="{7E020FE2-6993-44FC-BB70-9A4E3246B66B}"/>
    <cellStyle name="Normal 85 2" xfId="20240" xr:uid="{2951B26A-BB6B-4511-9CCE-A86BCEAF44C8}"/>
    <cellStyle name="Normal 85 2 2" xfId="22974" xr:uid="{35D23579-B3C0-4775-B642-E258C4CEF05C}"/>
    <cellStyle name="Normal 85 2 2 2" xfId="28530" xr:uid="{F3F6BF2F-9A30-465D-8F6D-47BD019ABA7B}"/>
    <cellStyle name="Normal 85 2 2 3" xfId="34024" xr:uid="{F28A9BF1-4BBC-44CC-9391-36121640CD8E}"/>
    <cellStyle name="Normal 85 2 2 4" xfId="39508" xr:uid="{987FE299-D61C-4B2D-A6B4-07DAC9324CBF}"/>
    <cellStyle name="Normal 85 2 3" xfId="25801" xr:uid="{EEA8E408-8AE3-4F04-836D-829F5F45E7E7}"/>
    <cellStyle name="Normal 85 2 4" xfId="31295" xr:uid="{472B38CE-1158-4F6B-A6F9-F806971A6B05}"/>
    <cellStyle name="Normal 85 2 5" xfId="36779" xr:uid="{89B85135-97A9-46EB-AE4E-46A19598B2BF}"/>
    <cellStyle name="Normal 85 3" xfId="20430" xr:uid="{1ABD4A19-B8A0-46FF-9892-7BEA60BED599}"/>
    <cellStyle name="Normal 85 3 2" xfId="25986" xr:uid="{C80092C3-B615-4C24-85B4-3DB20F71F232}"/>
    <cellStyle name="Normal 85 3 3" xfId="31480" xr:uid="{03651DC7-AB9A-440A-98BE-0B1BCE0E70D0}"/>
    <cellStyle name="Normal 85 3 4" xfId="36964" xr:uid="{85F7B031-2815-41A8-BB4D-8A8169827E2D}"/>
    <cellStyle name="Normal 85 4" xfId="23257" xr:uid="{4DD6ED33-8E7C-4550-8571-87964369AE55}"/>
    <cellStyle name="Normal 85 5" xfId="28749" xr:uid="{4660EBB8-CE92-495D-A2CF-ED5C967171D5}"/>
    <cellStyle name="Normal 85 6" xfId="34233" xr:uid="{20F58EBD-D91E-42C3-8C78-7C2B06E890BC}"/>
    <cellStyle name="Normal 850" xfId="40278" xr:uid="{D2D9968F-44AC-444A-A07F-0FF457832B08}"/>
    <cellStyle name="Normal 851" xfId="40279" xr:uid="{35740A55-25C4-437E-97FA-E370410DD5DF}"/>
    <cellStyle name="Normal 852" xfId="40280" xr:uid="{DBD21125-781D-402E-BDD4-0112AC279922}"/>
    <cellStyle name="Normal 853" xfId="40281" xr:uid="{FDD811BF-54D4-4E02-AFD2-87B9F1A08FA8}"/>
    <cellStyle name="Normal 854" xfId="40282" xr:uid="{CA3878D2-2433-4B7F-AB29-60D431E98C2D}"/>
    <cellStyle name="Normal 855" xfId="40283" xr:uid="{E4A508C7-344A-4BF3-BC82-D75BC7B7280A}"/>
    <cellStyle name="Normal 856" xfId="40286" xr:uid="{CB0B2298-3113-425D-A90B-F0BD5B25D74F}"/>
    <cellStyle name="Normal 857" xfId="40287" xr:uid="{A40CF98C-4675-407D-B361-1BC5A96B208A}"/>
    <cellStyle name="Normal 858" xfId="40288" xr:uid="{794B5E59-18DD-482C-9E89-A573415AC7F3}"/>
    <cellStyle name="Normal 859" xfId="40289" xr:uid="{6B34297E-BB19-455E-B9AA-30369FC843F3}"/>
    <cellStyle name="Normal 86" xfId="7571" xr:uid="{33F5DA00-3C12-4B74-963C-E9AB358082F4}"/>
    <cellStyle name="Normal 86 2" xfId="20252" xr:uid="{7D08B849-835C-4F4C-841A-6083C91D780F}"/>
    <cellStyle name="Normal 86 2 2" xfId="22986" xr:uid="{5B4A488B-3CB5-4DAE-AC56-7F6AACE93E4F}"/>
    <cellStyle name="Normal 86 2 2 2" xfId="28542" xr:uid="{428A4A9C-6F75-4EB5-BCCD-BE7340F4FDEF}"/>
    <cellStyle name="Normal 86 2 2 3" xfId="34036" xr:uid="{450F54C1-5A89-4FF4-8596-E59FBB9A0573}"/>
    <cellStyle name="Normal 86 2 2 4" xfId="39520" xr:uid="{0593D866-C511-40CA-AAF9-F24A6FA498E5}"/>
    <cellStyle name="Normal 86 2 3" xfId="25813" xr:uid="{12E1EDAB-CC3C-4B37-9CB5-D5C10E73F0F8}"/>
    <cellStyle name="Normal 86 2 4" xfId="31307" xr:uid="{FF59B7B9-16BD-42F7-A4FB-467A28F48745}"/>
    <cellStyle name="Normal 86 2 5" xfId="36791" xr:uid="{FBB8178F-5767-4882-8B55-3B503D0411F5}"/>
    <cellStyle name="Normal 86 3" xfId="20455" xr:uid="{B658B852-86B3-4B0E-BAB1-193F591EC437}"/>
    <cellStyle name="Normal 86 3 2" xfId="26011" xr:uid="{98B5F986-9E05-4888-BFE4-24ADF9C64575}"/>
    <cellStyle name="Normal 86 3 3" xfId="31505" xr:uid="{BF65FC31-2B6E-4F5C-8893-71808A136AFC}"/>
    <cellStyle name="Normal 86 3 4" xfId="36989" xr:uid="{AE22EBA4-37E1-4AC7-B604-1B7F08EB4F1D}"/>
    <cellStyle name="Normal 86 4" xfId="23282" xr:uid="{42DC47E7-6AB4-4BC8-8EE2-88E4C1731782}"/>
    <cellStyle name="Normal 86 5" xfId="28774" xr:uid="{E68BBB8F-4691-48A6-B061-ED0DF2214311}"/>
    <cellStyle name="Normal 86 6" xfId="34258" xr:uid="{6B4B0560-98AA-4D5A-9455-66750CEB618B}"/>
    <cellStyle name="Normal 860" xfId="40290" xr:uid="{C872377B-DD1D-4C6A-9E69-8909FD733FD6}"/>
    <cellStyle name="Normal 861" xfId="40291" xr:uid="{F74AEF48-17D7-4F44-937D-061D44F727A7}"/>
    <cellStyle name="Normal 862" xfId="40292" xr:uid="{AAF68E2E-27E7-45B7-AB99-FE62F4280288}"/>
    <cellStyle name="Normal 863" xfId="40293" xr:uid="{6BDA7BEA-6C7B-449D-9CDF-311985C22DA6}"/>
    <cellStyle name="Normal 864" xfId="40294" xr:uid="{C09F7EF4-BE52-4855-9EC3-5355105199FC}"/>
    <cellStyle name="Normal 865" xfId="40295" xr:uid="{06050EB3-534A-4641-B9D4-F452A41FC14D}"/>
    <cellStyle name="Normal 866" xfId="40296" xr:uid="{AF8B5756-31B3-4E52-A6C1-7661861C5E81}"/>
    <cellStyle name="Normal 867" xfId="40297" xr:uid="{15FC4305-027E-4721-AD86-49796BAC393B}"/>
    <cellStyle name="Normal 868" xfId="40298" xr:uid="{B65F532E-64DD-4197-B1A7-DEE66DB559DB}"/>
    <cellStyle name="Normal 869" xfId="40299" xr:uid="{19A0B9C9-B9B9-4DB9-A106-FC408D4811A4}"/>
    <cellStyle name="Normal 87" xfId="20261" xr:uid="{933751D1-BC8A-4B8C-8C8D-D5AEFDE50105}"/>
    <cellStyle name="Normal 87 2" xfId="22995" xr:uid="{EF4A4712-BF30-494D-82F9-448F9C094AC3}"/>
    <cellStyle name="Normal 87 2 2" xfId="28551" xr:uid="{69A212C0-F98D-4A87-B52A-C54CB1AFA5CB}"/>
    <cellStyle name="Normal 87 2 3" xfId="34045" xr:uid="{ACD39AAF-F179-44E2-B459-2B4B2BEBCFF0}"/>
    <cellStyle name="Normal 87 2 4" xfId="39529" xr:uid="{70D7C6C5-8E54-4FBB-B532-CFC24CF52DCE}"/>
    <cellStyle name="Normal 87 3" xfId="25822" xr:uid="{6D945FB7-3704-4843-84A8-F4F5B1C48477}"/>
    <cellStyle name="Normal 87 4" xfId="31316" xr:uid="{37315CFC-7600-4041-ADF0-6C51935DAF2A}"/>
    <cellStyle name="Normal 87 5" xfId="36800" xr:uid="{97401B2C-FF05-4AD1-8E4F-BD8A7F537328}"/>
    <cellStyle name="Normal 870" xfId="40300" xr:uid="{1E744460-8CD2-4B5E-91A6-E24CEB4B4639}"/>
    <cellStyle name="Normal 871" xfId="40301" xr:uid="{460F1B78-84DF-4289-980B-70B747D13E4D}"/>
    <cellStyle name="Normal 872" xfId="40302" xr:uid="{EDC6EC60-2A04-4D9B-A860-55AED22827B9}"/>
    <cellStyle name="Normal 873" xfId="40303" xr:uid="{E5705701-A568-4924-BED0-C66600A98EB8}"/>
    <cellStyle name="Normal 874" xfId="40304" xr:uid="{E6828FAD-4166-4267-A1EB-81F222D510EB}"/>
    <cellStyle name="Normal 875" xfId="40305" xr:uid="{74154AD2-4B89-43AC-B7A1-7E89CAEA7E26}"/>
    <cellStyle name="Normal 876" xfId="40306" xr:uid="{54BD067D-18F4-4F63-8CB6-39F75E53A483}"/>
    <cellStyle name="Normal 877" xfId="40307" xr:uid="{D262378C-B2A8-46D2-9BF3-EA920576157A}"/>
    <cellStyle name="Normal 878" xfId="40308" xr:uid="{FCB214D5-B9A6-491D-99E1-107D9D595EE2}"/>
    <cellStyle name="Normal 879" xfId="40309" xr:uid="{0ED4BEEE-E32E-403B-BB98-FB9E1824F95A}"/>
    <cellStyle name="Normal 88" xfId="20262" xr:uid="{CC17C526-0795-4D7A-BC5E-389C50F0940B}"/>
    <cellStyle name="Normal 88 2" xfId="22996" xr:uid="{FF80DA58-337A-46B2-BDC1-4B769F244B67}"/>
    <cellStyle name="Normal 88 2 2" xfId="28552" xr:uid="{FFD45244-F9B7-44B0-A57B-649104927E59}"/>
    <cellStyle name="Normal 88 2 3" xfId="34046" xr:uid="{FFF4B87E-CE87-4699-8641-F4F4A15BA096}"/>
    <cellStyle name="Normal 88 2 4" xfId="39530" xr:uid="{6C5F24DC-7B46-44FE-9E99-2CA671796EDE}"/>
    <cellStyle name="Normal 88 3" xfId="25823" xr:uid="{0FFC1657-5B08-4EDF-823A-A0660D0E36C0}"/>
    <cellStyle name="Normal 88 4" xfId="31317" xr:uid="{9FF60F00-03E7-49E3-8CBA-339DDE8781C8}"/>
    <cellStyle name="Normal 88 5" xfId="36801" xr:uid="{0C866AD4-7F98-416B-B996-13B9CB5A8C79}"/>
    <cellStyle name="Normal 880" xfId="40310" xr:uid="{F13DDCEE-120F-4A0D-B01B-F00F8017DBA7}"/>
    <cellStyle name="Normal 881" xfId="40311" xr:uid="{64B74062-4F51-425A-B0E5-2CD8D3B3B470}"/>
    <cellStyle name="Normal 882" xfId="40312" xr:uid="{58EC826E-5CEC-495F-A199-7C8CC9F138F2}"/>
    <cellStyle name="Normal 883" xfId="40313" xr:uid="{1EFE4871-19AB-4018-ACCD-7B354964FCEA}"/>
    <cellStyle name="Normal 884" xfId="40314" xr:uid="{85FE79D1-8735-4D3B-A66A-5812AE8C99F9}"/>
    <cellStyle name="Normal 885" xfId="40315" xr:uid="{6B2BBECF-12C8-4A53-A8A2-99D114591C48}"/>
    <cellStyle name="Normal 886" xfId="40316" xr:uid="{EBDB3FBA-24A9-486D-A98F-63A596B7B158}"/>
    <cellStyle name="Normal 887" xfId="40317" xr:uid="{0DDF020C-2C58-4766-9D48-45A21BE094C9}"/>
    <cellStyle name="Normal 888" xfId="40318" xr:uid="{D605FA7E-BC66-4C59-87CB-A931CA91A2DF}"/>
    <cellStyle name="Normal 889" xfId="40319" xr:uid="{E3E8504B-0BCC-4BDE-8B38-9DB6E18A8676}"/>
    <cellStyle name="Normal 89" xfId="20263" xr:uid="{ECAEB248-8CA8-4C85-96D6-46C36FD829BA}"/>
    <cellStyle name="Normal 89 2" xfId="22997" xr:uid="{DFAD814D-302E-455A-B1FE-E1581C90023D}"/>
    <cellStyle name="Normal 89 2 2" xfId="28553" xr:uid="{85A2AE8B-ED2E-4FD1-A431-90B6C6F1D40D}"/>
    <cellStyle name="Normal 89 2 3" xfId="34047" xr:uid="{C6F62AA3-D34A-4FD9-8F2E-40CED0023419}"/>
    <cellStyle name="Normal 89 2 4" xfId="39531" xr:uid="{A40570DE-7CE9-4662-B9B9-E66EF9CB950C}"/>
    <cellStyle name="Normal 89 3" xfId="25824" xr:uid="{7035E9CF-82BB-4FD6-9A48-D4E1899467DD}"/>
    <cellStyle name="Normal 89 4" xfId="31318" xr:uid="{7E856421-13A9-4F16-B012-81BB11DE9847}"/>
    <cellStyle name="Normal 89 5" xfId="36802" xr:uid="{5E4FB2FF-A109-488E-A136-B192B838B4EB}"/>
    <cellStyle name="Normal 890" xfId="40320" xr:uid="{17C3B622-990E-43DE-8659-2488CC278998}"/>
    <cellStyle name="Normal 891" xfId="40321" xr:uid="{ACD788C4-658A-49E8-AFD4-ACAD9F628844}"/>
    <cellStyle name="Normal 892" xfId="40322" xr:uid="{DCF31139-80B4-4ECD-B937-C8302B551CB2}"/>
    <cellStyle name="Normal 893" xfId="40323" xr:uid="{D37DD1BA-DF1A-4C95-82D2-2D2F5036A11F}"/>
    <cellStyle name="Normal 894" xfId="40324" xr:uid="{2CA3D349-3A4D-4E1E-AA12-9E72E31A4B41}"/>
    <cellStyle name="Normal 895" xfId="40325" xr:uid="{1D141154-7605-4079-8001-AD8C88B94F03}"/>
    <cellStyle name="Normal 896" xfId="40326" xr:uid="{80D4D7B1-2231-4A1A-994E-ACCA31CF3E76}"/>
    <cellStyle name="Normal 897" xfId="40327" xr:uid="{8449C0A4-13B9-41A5-8B26-8B8A54C36C32}"/>
    <cellStyle name="Normal 898" xfId="40328" xr:uid="{F4256BE9-5681-4FC8-9A95-760DA1905340}"/>
    <cellStyle name="Normal 899" xfId="40329" xr:uid="{B5A63AC6-27A9-4C81-9A8C-77B459565A7C}"/>
    <cellStyle name="Normal 9" xfId="720" xr:uid="{551B34AB-23DB-4548-919A-D9483BE07777}"/>
    <cellStyle name="Normal 9 10" xfId="6927" xr:uid="{2276792D-1942-4327-8268-9FE007B5A6CD}"/>
    <cellStyle name="Normal 9 10 2" xfId="15334" xr:uid="{D8C68D21-D146-4336-A18A-72174994D3B7}"/>
    <cellStyle name="Normal 9 10 2 2" xfId="22621" xr:uid="{D2D0682C-F44B-4321-8733-4798A4E185E2}"/>
    <cellStyle name="Normal 9 10 2 2 2" xfId="28177" xr:uid="{52A1F4E1-926B-460B-8F1A-EE8A6924794D}"/>
    <cellStyle name="Normal 9 10 2 2 3" xfId="33671" xr:uid="{FF32D59C-6837-4571-9A32-688186C53180}"/>
    <cellStyle name="Normal 9 10 2 2 4" xfId="39155" xr:uid="{B784DC32-6E51-4B1B-BDE8-EBD7EF2FE292}"/>
    <cellStyle name="Normal 9 10 2 3" xfId="25448" xr:uid="{E02144BB-2A0F-4587-B8D6-DA1E5814C51A}"/>
    <cellStyle name="Normal 9 10 2 4" xfId="30942" xr:uid="{F3B60160-1D3C-46B8-B3F6-89C4D534CE87}"/>
    <cellStyle name="Normal 9 10 2 5" xfId="36426" xr:uid="{36F890F0-31AA-498C-BC8E-9D1F31FDECE3}"/>
    <cellStyle name="Normal 9 10 3" xfId="12268" xr:uid="{A1EE34E6-ACAC-42CA-AEC2-ECD27DB67D72}"/>
    <cellStyle name="Normal 9 10 4" xfId="17504" xr:uid="{28C03124-8AB1-49BF-A316-E760C5B18D23}"/>
    <cellStyle name="Normal 9 10 5" xfId="19735" xr:uid="{24256934-C0B9-4E70-9322-7FE627D52C3A}"/>
    <cellStyle name="Normal 9 10 6" xfId="10058" xr:uid="{4826AAD4-DE31-4458-BFA2-28C7A6E86A63}"/>
    <cellStyle name="Normal 9 10 6 2" xfId="21379" xr:uid="{CC2CF701-1809-41E4-B024-D7329746CB01}"/>
    <cellStyle name="Normal 9 10 6 2 2" xfId="26935" xr:uid="{04F79279-3A57-4351-9BA0-870B61739C38}"/>
    <cellStyle name="Normal 9 10 6 2 3" xfId="32429" xr:uid="{965D7589-0860-4C24-AB64-7DD60363BCB2}"/>
    <cellStyle name="Normal 9 10 6 2 4" xfId="37913" xr:uid="{F3736DCB-64D0-4297-8ADD-4A01AD9CB31C}"/>
    <cellStyle name="Normal 9 10 6 3" xfId="24206" xr:uid="{EF8C7700-27B3-4553-BB16-5E69EA374646}"/>
    <cellStyle name="Normal 9 10 6 4" xfId="29700" xr:uid="{FFAB7699-F306-4FF1-A88B-E5CFA2F048C6}"/>
    <cellStyle name="Normal 9 10 6 5" xfId="35184" xr:uid="{1EE27DC3-E357-4BA8-8BA5-9632FEA9B2DD}"/>
    <cellStyle name="Normal 9 11" xfId="6928" xr:uid="{E142DF2B-CF07-42AB-AAD6-3E3E42CE572E}"/>
    <cellStyle name="Normal 9 11 2" xfId="15335" xr:uid="{7753F327-1300-4809-93F5-68AC1FC1DDC9}"/>
    <cellStyle name="Normal 9 11 2 2" xfId="22622" xr:uid="{84F928F5-08B9-41D0-8427-8C213359EFE2}"/>
    <cellStyle name="Normal 9 11 2 2 2" xfId="28178" xr:uid="{35C18996-7252-46ED-907D-E60B99F4A2E5}"/>
    <cellStyle name="Normal 9 11 2 2 3" xfId="33672" xr:uid="{B691F402-010E-449F-B02D-777EE9A61133}"/>
    <cellStyle name="Normal 9 11 2 2 4" xfId="39156" xr:uid="{951C1D10-BB85-49D0-B3B4-B5385DF4E55C}"/>
    <cellStyle name="Normal 9 11 2 3" xfId="25449" xr:uid="{1A3E09A4-8777-4F78-85F4-8CACE9792F6A}"/>
    <cellStyle name="Normal 9 11 2 4" xfId="30943" xr:uid="{364CA45F-736F-4EE2-B1AF-CF5CBD9F4551}"/>
    <cellStyle name="Normal 9 11 2 5" xfId="36427" xr:uid="{FEFABFC4-1E5E-4A50-965E-32AE62303209}"/>
    <cellStyle name="Normal 9 11 3" xfId="12269" xr:uid="{48135315-002B-4589-8037-21031D8D9DC6}"/>
    <cellStyle name="Normal 9 11 4" xfId="17505" xr:uid="{95BA08B8-7E4C-4BE2-98FA-0D04239D7B20}"/>
    <cellStyle name="Normal 9 11 5" xfId="19736" xr:uid="{C5359C4B-BA7F-40B9-8D55-DB05CA8BCDED}"/>
    <cellStyle name="Normal 9 11 6" xfId="10059" xr:uid="{CE6119E3-C2A9-4EAB-ABF5-BA1511B640C4}"/>
    <cellStyle name="Normal 9 11 6 2" xfId="21380" xr:uid="{B0E865C6-E72A-4A85-891B-1451CF01E35F}"/>
    <cellStyle name="Normal 9 11 6 2 2" xfId="26936" xr:uid="{C4F0AAA5-1EA2-4A4B-AB96-47C5B7B3E740}"/>
    <cellStyle name="Normal 9 11 6 2 3" xfId="32430" xr:uid="{033823A3-A4B5-46DF-BFD3-BE4D9A1A746E}"/>
    <cellStyle name="Normal 9 11 6 2 4" xfId="37914" xr:uid="{6981B579-4CF8-44DB-9B78-3383DE2F4A2D}"/>
    <cellStyle name="Normal 9 11 6 3" xfId="24207" xr:uid="{7CE0187A-4085-4420-BDE6-AA69F4024645}"/>
    <cellStyle name="Normal 9 11 6 4" xfId="29701" xr:uid="{8B27E2FB-26D4-4134-A108-7985435540A2}"/>
    <cellStyle name="Normal 9 11 6 5" xfId="35185" xr:uid="{0268334F-6826-4C7F-BD6C-6EB3DF8803E9}"/>
    <cellStyle name="Normal 9 12" xfId="6929" xr:uid="{F94257B9-CAD6-4E90-BF99-7E7ED5DBF6C0}"/>
    <cellStyle name="Normal 9 12 2" xfId="15336" xr:uid="{12FBA3DC-B1B5-495A-938E-8BD7DB7FE492}"/>
    <cellStyle name="Normal 9 12 2 2" xfId="22623" xr:uid="{7E26DFA5-D18A-4EEB-8F93-EA1B34CC7803}"/>
    <cellStyle name="Normal 9 12 2 2 2" xfId="28179" xr:uid="{5356A2D5-00D3-49EA-BC81-5C023F97469A}"/>
    <cellStyle name="Normal 9 12 2 2 3" xfId="33673" xr:uid="{44178964-0B81-4390-A921-5211E2E59413}"/>
    <cellStyle name="Normal 9 12 2 2 4" xfId="39157" xr:uid="{DB5DB4DA-0693-4502-824F-CA3C52A27F0D}"/>
    <cellStyle name="Normal 9 12 2 3" xfId="25450" xr:uid="{53548544-A32B-478A-981B-D2AB65F3D926}"/>
    <cellStyle name="Normal 9 12 2 4" xfId="30944" xr:uid="{160928C1-361C-44C1-BB8E-16794F9CE1C2}"/>
    <cellStyle name="Normal 9 12 2 5" xfId="36428" xr:uid="{326C207E-ECDD-47D9-A51E-BF5B9A9A5B66}"/>
    <cellStyle name="Normal 9 12 3" xfId="12270" xr:uid="{07F51532-DC90-48E4-8C08-41C6A86CF52B}"/>
    <cellStyle name="Normal 9 12 4" xfId="17506" xr:uid="{00CB8CD4-C754-4E31-A120-48491CFEDEBA}"/>
    <cellStyle name="Normal 9 12 5" xfId="19737" xr:uid="{ECBED343-A9F0-4726-9516-2F361B9BA164}"/>
    <cellStyle name="Normal 9 12 6" xfId="10060" xr:uid="{6234C60A-BE9A-43E6-AB18-F29C0CF89FC2}"/>
    <cellStyle name="Normal 9 12 6 2" xfId="21381" xr:uid="{61130553-AB3A-4237-B8E2-50869CDB9303}"/>
    <cellStyle name="Normal 9 12 6 2 2" xfId="26937" xr:uid="{1A82652F-BB4C-43D5-9FF4-957CB5C0E0E4}"/>
    <cellStyle name="Normal 9 12 6 2 3" xfId="32431" xr:uid="{BCA750D0-1BE6-47CD-BDC1-D3781D10BF22}"/>
    <cellStyle name="Normal 9 12 6 2 4" xfId="37915" xr:uid="{F814980E-6F61-4696-BCE5-0D9CCBF6C1BA}"/>
    <cellStyle name="Normal 9 12 6 3" xfId="24208" xr:uid="{69EEC5D3-4FD2-4940-9135-14342B48BA90}"/>
    <cellStyle name="Normal 9 12 6 4" xfId="29702" xr:uid="{33CF0ABA-C3B6-4D4A-A7AB-38A378F21E15}"/>
    <cellStyle name="Normal 9 12 6 5" xfId="35186" xr:uid="{4A86ABDC-C6AF-494D-927F-4C56699B312B}"/>
    <cellStyle name="Normal 9 13" xfId="6930" xr:uid="{0F2DEBED-37F4-47C5-8B50-9722EDCCF9D8}"/>
    <cellStyle name="Normal 9 13 2" xfId="15337" xr:uid="{072C875F-E07B-4007-9A95-3758F97574DF}"/>
    <cellStyle name="Normal 9 13 2 2" xfId="22624" xr:uid="{2DDE3F6A-4469-4FF1-8E8A-D747659CD6BD}"/>
    <cellStyle name="Normal 9 13 2 2 2" xfId="28180" xr:uid="{C0AE15B4-7EF4-4BD7-969A-B69CCF6AA51F}"/>
    <cellStyle name="Normal 9 13 2 2 3" xfId="33674" xr:uid="{B48F4D48-0D59-4C73-88C0-C64AFA305173}"/>
    <cellStyle name="Normal 9 13 2 2 4" xfId="39158" xr:uid="{0E654401-EDD9-4FCB-ABCF-6716F3989DB9}"/>
    <cellStyle name="Normal 9 13 2 3" xfId="25451" xr:uid="{E1EC48EC-4222-4177-B29C-E6DE18EEE699}"/>
    <cellStyle name="Normal 9 13 2 4" xfId="30945" xr:uid="{CE9661F5-A3EF-44A9-BA82-D63E409B1144}"/>
    <cellStyle name="Normal 9 13 2 5" xfId="36429" xr:uid="{393FAC38-7D3D-451A-8848-6CC9DC4396BB}"/>
    <cellStyle name="Normal 9 13 3" xfId="12271" xr:uid="{3971173C-D8EA-4E40-892E-A8B6D3B29D4F}"/>
    <cellStyle name="Normal 9 13 4" xfId="17507" xr:uid="{12B5057A-D83B-4213-9DBD-4549EE2F1950}"/>
    <cellStyle name="Normal 9 13 5" xfId="19738" xr:uid="{71AFD3CB-0ABD-422B-9435-46DBDCF7D983}"/>
    <cellStyle name="Normal 9 13 6" xfId="10061" xr:uid="{83FBCF26-B286-41BA-981F-22B392318D60}"/>
    <cellStyle name="Normal 9 13 6 2" xfId="21382" xr:uid="{ECE6A3E1-3111-4BE2-A626-4303F61626CA}"/>
    <cellStyle name="Normal 9 13 6 2 2" xfId="26938" xr:uid="{8F754063-DC75-46CC-B466-8665D19BCAAF}"/>
    <cellStyle name="Normal 9 13 6 2 3" xfId="32432" xr:uid="{0C35933B-DCEB-464C-B5A3-80A6D73E612A}"/>
    <cellStyle name="Normal 9 13 6 2 4" xfId="37916" xr:uid="{22008DB8-104B-4D7A-8F07-132F7E29F670}"/>
    <cellStyle name="Normal 9 13 6 3" xfId="24209" xr:uid="{CECD880E-6E6C-4059-B943-A00B5729B255}"/>
    <cellStyle name="Normal 9 13 6 4" xfId="29703" xr:uid="{1B0F39E4-B03D-47AE-A4B6-CC93657B5361}"/>
    <cellStyle name="Normal 9 13 6 5" xfId="35187" xr:uid="{48B69AB2-6C13-4F1F-A835-59E13D44C161}"/>
    <cellStyle name="Normal 9 14" xfId="6931" xr:uid="{975D1AE3-A24C-484F-887C-EB45CAE8BBB8}"/>
    <cellStyle name="Normal 9 14 2" xfId="15338" xr:uid="{E5E9B9F5-7401-4FF9-974A-69D892117EC3}"/>
    <cellStyle name="Normal 9 14 2 2" xfId="22625" xr:uid="{F95CAE35-155F-40DF-A084-F233028F1F2C}"/>
    <cellStyle name="Normal 9 14 2 2 2" xfId="28181" xr:uid="{F8A7ACDC-1304-4661-BEEA-4B65748F2092}"/>
    <cellStyle name="Normal 9 14 2 2 3" xfId="33675" xr:uid="{E5B0506F-AA68-4CCC-BB01-0C88F57972C6}"/>
    <cellStyle name="Normal 9 14 2 2 4" xfId="39159" xr:uid="{6AA85EEC-A7A7-4C31-AD60-A3F5AD26FA6A}"/>
    <cellStyle name="Normal 9 14 2 3" xfId="25452" xr:uid="{210CAF62-F0A2-435B-9889-00B47B27D534}"/>
    <cellStyle name="Normal 9 14 2 4" xfId="30946" xr:uid="{10568929-9273-4499-A3E6-C0C5DA928768}"/>
    <cellStyle name="Normal 9 14 2 5" xfId="36430" xr:uid="{E481718C-BA49-4FBF-973D-5A9E09C4EC3E}"/>
    <cellStyle name="Normal 9 14 3" xfId="12272" xr:uid="{1F8ABE4B-BCBA-44A2-A131-D886BAE890B2}"/>
    <cellStyle name="Normal 9 14 4" xfId="17508" xr:uid="{4EDD735E-7393-4906-B18A-B400B90F6347}"/>
    <cellStyle name="Normal 9 14 5" xfId="19739" xr:uid="{7A5B0C06-31C2-4BA9-92CB-77C94097AFCE}"/>
    <cellStyle name="Normal 9 14 6" xfId="10062" xr:uid="{A00BEC35-40CE-4723-AE00-8B394EA22509}"/>
    <cellStyle name="Normal 9 14 6 2" xfId="21383" xr:uid="{556CA187-7506-4B53-B8B2-8F531E463C9F}"/>
    <cellStyle name="Normal 9 14 6 2 2" xfId="26939" xr:uid="{67AB0469-F90C-44AD-ABF0-853D3E514CE9}"/>
    <cellStyle name="Normal 9 14 6 2 3" xfId="32433" xr:uid="{BC0F4961-ED20-469D-8AD6-75058027C327}"/>
    <cellStyle name="Normal 9 14 6 2 4" xfId="37917" xr:uid="{79CE5956-F0E9-4D89-9C29-0951F9D8DDE2}"/>
    <cellStyle name="Normal 9 14 6 3" xfId="24210" xr:uid="{0064A5D6-94FB-4FAF-826C-1AA7C0368B7F}"/>
    <cellStyle name="Normal 9 14 6 4" xfId="29704" xr:uid="{FC7C80F8-F5A8-4120-BFBF-D642B2C2192F}"/>
    <cellStyle name="Normal 9 14 6 5" xfId="35188" xr:uid="{13F200F5-20A3-48A0-887F-492282AE17E9}"/>
    <cellStyle name="Normal 9 15" xfId="6932" xr:uid="{B19FCC2C-E13F-4A10-8CFA-96A37993B56E}"/>
    <cellStyle name="Normal 9 15 2" xfId="15339" xr:uid="{5483D4B2-7530-42AA-8CFF-E6A68C67EB23}"/>
    <cellStyle name="Normal 9 15 2 2" xfId="22626" xr:uid="{C5D51463-CA5F-4818-AB91-F1ACB3419174}"/>
    <cellStyle name="Normal 9 15 2 2 2" xfId="28182" xr:uid="{8E595DAE-B8FC-45A9-B0E6-EF71293D4F32}"/>
    <cellStyle name="Normal 9 15 2 2 3" xfId="33676" xr:uid="{B768C4A6-C84F-46F5-A254-DE42D5E732CF}"/>
    <cellStyle name="Normal 9 15 2 2 4" xfId="39160" xr:uid="{5CF81753-9EEA-4115-90B9-AF7BB1C7FA8D}"/>
    <cellStyle name="Normal 9 15 2 3" xfId="25453" xr:uid="{B6A47B0A-F718-48FA-BEF7-01FC8C38D212}"/>
    <cellStyle name="Normal 9 15 2 4" xfId="30947" xr:uid="{CE8D70EF-56A1-4217-AA2F-E784D16CAE35}"/>
    <cellStyle name="Normal 9 15 2 5" xfId="36431" xr:uid="{E7A5EF28-A93A-424E-8DB9-BABBE3D8CDC6}"/>
    <cellStyle name="Normal 9 15 3" xfId="12273" xr:uid="{75509CED-EE23-4852-AE9B-B7027502EC18}"/>
    <cellStyle name="Normal 9 15 4" xfId="17509" xr:uid="{5BFA08A4-54EC-40E3-B8D9-3CBD1636FBFC}"/>
    <cellStyle name="Normal 9 15 5" xfId="19740" xr:uid="{CDC15DDE-0562-4847-AC05-ADEE0D458595}"/>
    <cellStyle name="Normal 9 15 6" xfId="10063" xr:uid="{647642EE-5A70-4BA6-ACA9-DA966E2FA824}"/>
    <cellStyle name="Normal 9 15 6 2" xfId="21384" xr:uid="{81018C73-9B4D-4A5B-A7B8-47643D4CAAE6}"/>
    <cellStyle name="Normal 9 15 6 2 2" xfId="26940" xr:uid="{BD9B9395-D577-41A3-AB69-4382CAF0FB88}"/>
    <cellStyle name="Normal 9 15 6 2 3" xfId="32434" xr:uid="{7F0BAF32-1A89-479B-A9FC-A16253C8D424}"/>
    <cellStyle name="Normal 9 15 6 2 4" xfId="37918" xr:uid="{9544341C-5F8E-47A8-9888-349A9ED41CC9}"/>
    <cellStyle name="Normal 9 15 6 3" xfId="24211" xr:uid="{CAF6EAFA-B674-4D9B-A876-F76F9E70F561}"/>
    <cellStyle name="Normal 9 15 6 4" xfId="29705" xr:uid="{D74F8C7B-9834-40A9-BFDA-1ECCFFC4C7E1}"/>
    <cellStyle name="Normal 9 15 6 5" xfId="35189" xr:uid="{7EC91264-C51B-4C2A-8DAF-B6B695ECA0AC}"/>
    <cellStyle name="Normal 9 16" xfId="6933" xr:uid="{B6E3D54E-E8AF-495C-A668-9083D3872B42}"/>
    <cellStyle name="Normal 9 16 2" xfId="15340" xr:uid="{9939873C-8F42-4DB7-997B-1DDF6D521485}"/>
    <cellStyle name="Normal 9 16 2 2" xfId="22627" xr:uid="{4BC588A8-6DC4-4ED4-9AAD-E2B2A4B9448B}"/>
    <cellStyle name="Normal 9 16 2 2 2" xfId="28183" xr:uid="{F983327F-08EB-4119-BF2D-4BC46C829D02}"/>
    <cellStyle name="Normal 9 16 2 2 3" xfId="33677" xr:uid="{EB3C61DF-AB9C-4E41-AB54-772DE5A1609E}"/>
    <cellStyle name="Normal 9 16 2 2 4" xfId="39161" xr:uid="{B05D6AE2-976C-4E08-92B2-EBDB1AA0DA41}"/>
    <cellStyle name="Normal 9 16 2 3" xfId="25454" xr:uid="{0021344A-792B-455F-B6FA-1D4E2BFE80AB}"/>
    <cellStyle name="Normal 9 16 2 4" xfId="30948" xr:uid="{43F2F9B5-0851-477A-8813-0312D72357E2}"/>
    <cellStyle name="Normal 9 16 2 5" xfId="36432" xr:uid="{3929B100-488A-4813-B232-7774C0D3DB6C}"/>
    <cellStyle name="Normal 9 16 3" xfId="12274" xr:uid="{DBECA0E3-54A9-4ABA-B0C8-56A3AC5CD7B8}"/>
    <cellStyle name="Normal 9 16 4" xfId="17510" xr:uid="{25930BFB-05F9-433C-969C-5A6793DC4608}"/>
    <cellStyle name="Normal 9 16 5" xfId="19741" xr:uid="{E9FDA5F2-D00F-4FAD-8A22-A3710242D09C}"/>
    <cellStyle name="Normal 9 16 6" xfId="10064" xr:uid="{7F963429-D3EA-49FA-9276-7E1F99897772}"/>
    <cellStyle name="Normal 9 16 6 2" xfId="21385" xr:uid="{99D8A32B-6699-446E-B2F9-2AF668FF8EAB}"/>
    <cellStyle name="Normal 9 16 6 2 2" xfId="26941" xr:uid="{012081C7-3D90-4CFC-B97E-B8AA6B3D092E}"/>
    <cellStyle name="Normal 9 16 6 2 3" xfId="32435" xr:uid="{6C440C94-86C7-405C-8447-9A932BFD8757}"/>
    <cellStyle name="Normal 9 16 6 2 4" xfId="37919" xr:uid="{9C9BDE36-A8F9-4244-B354-5B8E72F653CD}"/>
    <cellStyle name="Normal 9 16 6 3" xfId="24212" xr:uid="{629C0264-C6E2-44B1-8C9F-424C60466EA0}"/>
    <cellStyle name="Normal 9 16 6 4" xfId="29706" xr:uid="{BB078CA5-13E0-4C0A-BF58-DF52B600D161}"/>
    <cellStyle name="Normal 9 16 6 5" xfId="35190" xr:uid="{A685FA31-6A47-4BDB-BC78-7D8EB2B7E118}"/>
    <cellStyle name="Normal 9 17" xfId="6934" xr:uid="{96278D7D-CAB0-4311-B1B3-4742DBC15F5D}"/>
    <cellStyle name="Normal 9 17 2" xfId="15341" xr:uid="{DAF35379-916A-4CAD-B3E4-9F143BCC13A2}"/>
    <cellStyle name="Normal 9 17 2 2" xfId="22628" xr:uid="{A3D6A34C-CF74-43E8-B19F-A836CF98E8BA}"/>
    <cellStyle name="Normal 9 17 2 2 2" xfId="28184" xr:uid="{7843EF6C-3FDB-4C8D-8ABC-B63B4C2422BF}"/>
    <cellStyle name="Normal 9 17 2 2 3" xfId="33678" xr:uid="{D26524F8-FF06-4BCB-883B-EA5E1F8F57D1}"/>
    <cellStyle name="Normal 9 17 2 2 4" xfId="39162" xr:uid="{E180A0C3-B591-4E89-8FAF-EBC28589761C}"/>
    <cellStyle name="Normal 9 17 2 3" xfId="25455" xr:uid="{DBD97780-77EE-4B5E-8118-9FF2DAB11CCC}"/>
    <cellStyle name="Normal 9 17 2 4" xfId="30949" xr:uid="{310A695F-CA59-4A62-84AA-BE956DED5597}"/>
    <cellStyle name="Normal 9 17 2 5" xfId="36433" xr:uid="{BDA46EE5-A9D9-4EDB-AB63-07915B509215}"/>
    <cellStyle name="Normal 9 17 3" xfId="12275" xr:uid="{584C4F41-648E-426E-8002-7956B6C45450}"/>
    <cellStyle name="Normal 9 17 4" xfId="17511" xr:uid="{63F6A38E-E987-49E1-91F6-82C08E7C1196}"/>
    <cellStyle name="Normal 9 17 5" xfId="19742" xr:uid="{6736FA2E-D74C-4AAB-B56C-8E214F7A1C8E}"/>
    <cellStyle name="Normal 9 17 6" xfId="10065" xr:uid="{E2605BB3-C3F2-4661-A641-C81E55F32ED8}"/>
    <cellStyle name="Normal 9 17 6 2" xfId="21386" xr:uid="{3B03426F-539D-414C-A583-9E70433DD2CB}"/>
    <cellStyle name="Normal 9 17 6 2 2" xfId="26942" xr:uid="{68ACF2CF-7594-44DF-81F1-ABF7CCEDA7AF}"/>
    <cellStyle name="Normal 9 17 6 2 3" xfId="32436" xr:uid="{0DF4520C-3AC2-4814-BC08-D3AA44FB38EE}"/>
    <cellStyle name="Normal 9 17 6 2 4" xfId="37920" xr:uid="{CE63C931-0538-4D10-B3CA-6EDFB5787FD5}"/>
    <cellStyle name="Normal 9 17 6 3" xfId="24213" xr:uid="{5C4CD3B1-13F9-4E27-A39F-E37CD0321E4C}"/>
    <cellStyle name="Normal 9 17 6 4" xfId="29707" xr:uid="{9AB464AF-4D04-498B-AA7C-55A3442D0A14}"/>
    <cellStyle name="Normal 9 17 6 5" xfId="35191" xr:uid="{4028C57D-AF47-4C22-B8A1-0ABB2A374195}"/>
    <cellStyle name="Normal 9 18" xfId="6935" xr:uid="{E5010A14-C8F5-4F64-B657-C33CCA11B70A}"/>
    <cellStyle name="Normal 9 18 2" xfId="15342" xr:uid="{841584D1-BE81-4889-983A-D4C086609290}"/>
    <cellStyle name="Normal 9 18 2 2" xfId="22629" xr:uid="{CD12EF21-253B-42F6-AD43-9B72CE57627A}"/>
    <cellStyle name="Normal 9 18 2 2 2" xfId="28185" xr:uid="{F97ABCA9-AFFF-4481-9A67-D9854000115C}"/>
    <cellStyle name="Normal 9 18 2 2 3" xfId="33679" xr:uid="{CC0FFAD8-E05F-4CF1-A26A-5CF2C473FEDB}"/>
    <cellStyle name="Normal 9 18 2 2 4" xfId="39163" xr:uid="{455526ED-9A59-4115-A0EE-7D5D4C07B9FD}"/>
    <cellStyle name="Normal 9 18 2 3" xfId="25456" xr:uid="{11E28730-A3C0-49A6-BA47-C41B78F6E5A9}"/>
    <cellStyle name="Normal 9 18 2 4" xfId="30950" xr:uid="{80FE335F-A62D-4872-8410-C17EB97005BC}"/>
    <cellStyle name="Normal 9 18 2 5" xfId="36434" xr:uid="{A2FB5ACE-1B1B-4E83-B802-FE4B43CED9B6}"/>
    <cellStyle name="Normal 9 18 3" xfId="12276" xr:uid="{ECFA0859-C0D5-4F50-96D8-C4417BF15F8D}"/>
    <cellStyle name="Normal 9 18 4" xfId="17512" xr:uid="{9B1085D6-9C80-47E2-AC04-C078D9918F2F}"/>
    <cellStyle name="Normal 9 18 5" xfId="19743" xr:uid="{E9A67533-9994-4351-AF71-AD8CB372B2CD}"/>
    <cellStyle name="Normal 9 18 6" xfId="10066" xr:uid="{2F69882D-3EF1-4742-B60F-D85D31D79810}"/>
    <cellStyle name="Normal 9 18 6 2" xfId="21387" xr:uid="{87BD5005-DBF3-4BA3-9043-2D03BDC587C2}"/>
    <cellStyle name="Normal 9 18 6 2 2" xfId="26943" xr:uid="{826F6F36-1AC2-4FFB-A256-DE181875CF4E}"/>
    <cellStyle name="Normal 9 18 6 2 3" xfId="32437" xr:uid="{B71A1624-3D7A-4CE7-B7E2-76FAB09AD04E}"/>
    <cellStyle name="Normal 9 18 6 2 4" xfId="37921" xr:uid="{182DE2C5-0827-4B83-8DD5-AF835C8EE241}"/>
    <cellStyle name="Normal 9 18 6 3" xfId="24214" xr:uid="{8B1E914E-7AD3-40C2-870E-E529DE6BDE46}"/>
    <cellStyle name="Normal 9 18 6 4" xfId="29708" xr:uid="{284D81F7-115B-43A6-8D0B-3999EC1DEAFB}"/>
    <cellStyle name="Normal 9 18 6 5" xfId="35192" xr:uid="{688EF2C9-D755-4B86-9165-2DE8D9F2E34A}"/>
    <cellStyle name="Normal 9 19" xfId="6936" xr:uid="{FE147863-EADD-47E9-A2BD-808EF58CA21A}"/>
    <cellStyle name="Normal 9 19 2" xfId="15343" xr:uid="{27054ABD-AB2A-42B4-9919-2A16078526D2}"/>
    <cellStyle name="Normal 9 19 2 2" xfId="22630" xr:uid="{39FFD4F1-6E63-485B-9604-D01413F0B0B9}"/>
    <cellStyle name="Normal 9 19 2 2 2" xfId="28186" xr:uid="{44D74E06-E3F1-42D3-A7BF-C8E4813C099E}"/>
    <cellStyle name="Normal 9 19 2 2 3" xfId="33680" xr:uid="{83E6B577-C936-4183-8E5D-5891667AE04D}"/>
    <cellStyle name="Normal 9 19 2 2 4" xfId="39164" xr:uid="{E4CD4B8B-D447-4648-B208-099BD6726735}"/>
    <cellStyle name="Normal 9 19 2 3" xfId="25457" xr:uid="{3E17C2F4-6E13-44BC-8A1B-D03D739D8524}"/>
    <cellStyle name="Normal 9 19 2 4" xfId="30951" xr:uid="{E2821FBD-AE07-4963-A99F-FE997AAE8375}"/>
    <cellStyle name="Normal 9 19 2 5" xfId="36435" xr:uid="{EADB6E52-1F37-4973-A772-7B7EF0B03CC0}"/>
    <cellStyle name="Normal 9 19 3" xfId="12277" xr:uid="{6F92A8B1-2E59-4090-8220-E5DB597AC72C}"/>
    <cellStyle name="Normal 9 19 4" xfId="17513" xr:uid="{2130BC40-261E-4019-BB1B-E54FC3DC3840}"/>
    <cellStyle name="Normal 9 19 5" xfId="19744" xr:uid="{AEA3E53F-239E-4D45-A75D-D84C24A20EA5}"/>
    <cellStyle name="Normal 9 19 6" xfId="10067" xr:uid="{F8339CD9-EC8C-4F66-B94A-BB5158715ACC}"/>
    <cellStyle name="Normal 9 19 6 2" xfId="21388" xr:uid="{7952B15D-A89F-42E6-A72D-9601DE0028F6}"/>
    <cellStyle name="Normal 9 19 6 2 2" xfId="26944" xr:uid="{5F72A4B9-7A52-48BD-9052-968F10593D05}"/>
    <cellStyle name="Normal 9 19 6 2 3" xfId="32438" xr:uid="{84CD5EFE-45E3-4105-8E62-F51D3359104E}"/>
    <cellStyle name="Normal 9 19 6 2 4" xfId="37922" xr:uid="{F0C77197-F541-4FFF-AE3D-986E6B226276}"/>
    <cellStyle name="Normal 9 19 6 3" xfId="24215" xr:uid="{756D8597-AC11-4A96-B482-1A3DB815419A}"/>
    <cellStyle name="Normal 9 19 6 4" xfId="29709" xr:uid="{2B51998E-4054-43F4-8D4A-B1E7DCDC190A}"/>
    <cellStyle name="Normal 9 19 6 5" xfId="35193" xr:uid="{75432FB1-0E20-4029-A8B9-F5B4A38C2A5D}"/>
    <cellStyle name="Normal 9 2" xfId="952" xr:uid="{842356A8-0E86-4847-B794-F4C7DB4A3AFA}"/>
    <cellStyle name="Normal 9 2 2" xfId="15344" xr:uid="{885493B1-105C-489A-95A9-88E1A484558E}"/>
    <cellStyle name="Normal 9 2 2 2" xfId="22631" xr:uid="{C1BD99E9-A908-499B-A578-EE157DCF0CB6}"/>
    <cellStyle name="Normal 9 2 2 2 2" xfId="28187" xr:uid="{3E0ACA40-D5AE-4889-8F21-5DB36659E675}"/>
    <cellStyle name="Normal 9 2 2 2 3" xfId="33681" xr:uid="{F12754FB-CCBE-455D-B1A0-3A801EE2D64A}"/>
    <cellStyle name="Normal 9 2 2 2 4" xfId="39165" xr:uid="{FD7DBC10-21EB-4384-8186-A325F06D2330}"/>
    <cellStyle name="Normal 9 2 2 3" xfId="25458" xr:uid="{3446B6C5-D26A-4AD2-B127-5EF378FE99CB}"/>
    <cellStyle name="Normal 9 2 2 4" xfId="30952" xr:uid="{C2270573-5A4E-409E-8E23-FB555EA0737C}"/>
    <cellStyle name="Normal 9 2 2 5" xfId="36436" xr:uid="{4EDBBA73-0F3B-4897-A864-8C787A2178AF}"/>
    <cellStyle name="Normal 9 2 3" xfId="12278" xr:uid="{D1BD111E-5639-4BEE-9CF0-4F736B8C1B8F}"/>
    <cellStyle name="Normal 9 2 4" xfId="17514" xr:uid="{5920CE92-FB92-4483-A162-BD6EA7CD8372}"/>
    <cellStyle name="Normal 9 2 5" xfId="19745" xr:uid="{B5762A56-B5E8-4FE3-8647-5D974510CC62}"/>
    <cellStyle name="Normal 9 2 6" xfId="10068" xr:uid="{802B3DFE-4BFA-43B9-8F6C-04AD318C59B6}"/>
    <cellStyle name="Normal 9 2 6 2" xfId="21389" xr:uid="{5F4D6A41-6782-484D-A316-5BF623DBE2AD}"/>
    <cellStyle name="Normal 9 2 6 2 2" xfId="26945" xr:uid="{9CD2BC3E-62A4-4A11-8866-073D04ED4CA7}"/>
    <cellStyle name="Normal 9 2 6 2 3" xfId="32439" xr:uid="{B2A2EE8B-C842-480D-BFAF-A396148B60CF}"/>
    <cellStyle name="Normal 9 2 6 2 4" xfId="37923" xr:uid="{59310323-E02A-44E4-BBE9-0F182FD19418}"/>
    <cellStyle name="Normal 9 2 6 3" xfId="24216" xr:uid="{EF4CD332-3208-4DB6-BFD4-DBF7CCAB0EFF}"/>
    <cellStyle name="Normal 9 2 6 4" xfId="29710" xr:uid="{B3AB8EF0-402F-4A55-9672-AD0B90A0F83F}"/>
    <cellStyle name="Normal 9 2 6 5" xfId="35194" xr:uid="{4ADB1363-2AB0-46F3-9CB1-E9432407C789}"/>
    <cellStyle name="Normal 9 2 7" xfId="6937" xr:uid="{CD18F984-5164-46C6-82B7-806297E00FAB}"/>
    <cellStyle name="Normal 9 20" xfId="6938" xr:uid="{142CDA33-20AD-40AD-A67B-B61A27D723F3}"/>
    <cellStyle name="Normal 9 20 2" xfId="15345" xr:uid="{117FD484-B113-4BAD-AB1D-8EC89165F894}"/>
    <cellStyle name="Normal 9 20 2 2" xfId="22632" xr:uid="{DD57B710-2B66-49B7-9045-1A75961088C7}"/>
    <cellStyle name="Normal 9 20 2 2 2" xfId="28188" xr:uid="{485747BD-1629-439D-B7FA-D77C1C7508C2}"/>
    <cellStyle name="Normal 9 20 2 2 3" xfId="33682" xr:uid="{39BB2CDE-F46E-47C3-8141-F485CE2E829E}"/>
    <cellStyle name="Normal 9 20 2 2 4" xfId="39166" xr:uid="{BE4C7196-6B7F-4AA0-8AA7-CF924F6466EE}"/>
    <cellStyle name="Normal 9 20 2 3" xfId="25459" xr:uid="{223E0029-42FD-468E-8725-CB6AC1392E10}"/>
    <cellStyle name="Normal 9 20 2 4" xfId="30953" xr:uid="{782F67D0-4A02-4D99-9E20-459B39043C01}"/>
    <cellStyle name="Normal 9 20 2 5" xfId="36437" xr:uid="{4D17DF28-B7C8-4120-A14C-269D9691AF00}"/>
    <cellStyle name="Normal 9 20 3" xfId="12279" xr:uid="{6627AD31-5511-483B-8C3C-1712FD07DEA2}"/>
    <cellStyle name="Normal 9 20 4" xfId="17515" xr:uid="{D750A2D6-4A48-4801-84A6-9805F39F22EA}"/>
    <cellStyle name="Normal 9 20 5" xfId="19746" xr:uid="{DC6CAF41-1F5F-40F8-81D8-2DBACA20E903}"/>
    <cellStyle name="Normal 9 20 6" xfId="10069" xr:uid="{A316ACB9-AA81-440F-A06E-B15BBF18F41D}"/>
    <cellStyle name="Normal 9 20 6 2" xfId="21390" xr:uid="{7E98A4AF-B6E3-486D-9D67-8B5A844BB629}"/>
    <cellStyle name="Normal 9 20 6 2 2" xfId="26946" xr:uid="{0A9C40D6-43A1-4EC3-ACBB-BA4F6C66028A}"/>
    <cellStyle name="Normal 9 20 6 2 3" xfId="32440" xr:uid="{DA084C52-BD19-4927-8BE0-FAFE9406DF52}"/>
    <cellStyle name="Normal 9 20 6 2 4" xfId="37924" xr:uid="{35B2FD1B-4E31-495C-B459-2F29519C07E5}"/>
    <cellStyle name="Normal 9 20 6 3" xfId="24217" xr:uid="{C3B57E86-9266-472C-BF45-D269977420F8}"/>
    <cellStyle name="Normal 9 20 6 4" xfId="29711" xr:uid="{65341EED-9CCA-44F7-A484-3DE37176B560}"/>
    <cellStyle name="Normal 9 20 6 5" xfId="35195" xr:uid="{930A47CB-47EC-4718-B6B8-4463B5E25629}"/>
    <cellStyle name="Normal 9 21" xfId="6939" xr:uid="{7CD3DD48-21EB-4079-8F88-2A2B48F9F77B}"/>
    <cellStyle name="Normal 9 21 2" xfId="15346" xr:uid="{5A266729-518A-4D21-9732-8BC480C74F44}"/>
    <cellStyle name="Normal 9 21 2 2" xfId="22633" xr:uid="{7DA801FD-87A6-40DB-81D9-5B559543B1CE}"/>
    <cellStyle name="Normal 9 21 2 2 2" xfId="28189" xr:uid="{1DBC2C76-2545-4A6F-9799-951FD4F3E4BB}"/>
    <cellStyle name="Normal 9 21 2 2 3" xfId="33683" xr:uid="{8EBBBE8D-7334-4DC2-8D5F-326E3F25DB25}"/>
    <cellStyle name="Normal 9 21 2 2 4" xfId="39167" xr:uid="{87B664B3-701D-4D50-ADCF-6B1807B2DC75}"/>
    <cellStyle name="Normal 9 21 2 3" xfId="25460" xr:uid="{C1EE9E9E-06D6-4D3A-A81F-1405FA0A063C}"/>
    <cellStyle name="Normal 9 21 2 4" xfId="30954" xr:uid="{4B6A8857-DDA0-4177-A136-0E5DE4403427}"/>
    <cellStyle name="Normal 9 21 2 5" xfId="36438" xr:uid="{E2ACB033-6320-49D3-9A87-DD9A4033975F}"/>
    <cellStyle name="Normal 9 21 3" xfId="12280" xr:uid="{56F72E83-D03F-49D2-9F80-43EAF478B940}"/>
    <cellStyle name="Normal 9 21 4" xfId="17516" xr:uid="{D023DF4B-A69B-479F-AEC0-E7AB7BB9B388}"/>
    <cellStyle name="Normal 9 21 5" xfId="19747" xr:uid="{23BF411F-87D0-4A74-B83E-A1840D509E24}"/>
    <cellStyle name="Normal 9 21 6" xfId="10070" xr:uid="{95D990C1-9E85-4CA8-88F3-D1A0FA07DB3C}"/>
    <cellStyle name="Normal 9 21 6 2" xfId="21391" xr:uid="{07EB4ADB-62E9-4A0F-A7C8-8F974A35A55E}"/>
    <cellStyle name="Normal 9 21 6 2 2" xfId="26947" xr:uid="{1022A905-255D-455C-9987-2E442C467395}"/>
    <cellStyle name="Normal 9 21 6 2 3" xfId="32441" xr:uid="{6825B7FB-8686-4F39-A552-56B5F5EE17E8}"/>
    <cellStyle name="Normal 9 21 6 2 4" xfId="37925" xr:uid="{4CE41A55-E9F0-4599-B8E7-E0BCCEDD507A}"/>
    <cellStyle name="Normal 9 21 6 3" xfId="24218" xr:uid="{26B994AE-B3FD-4ECC-B06D-B76FC5C53487}"/>
    <cellStyle name="Normal 9 21 6 4" xfId="29712" xr:uid="{C560C118-176C-4B34-BA4A-C88FFFD75B71}"/>
    <cellStyle name="Normal 9 21 6 5" xfId="35196" xr:uid="{E7AFF157-599A-4303-906A-DE3D62C6E5B6}"/>
    <cellStyle name="Normal 9 22" xfId="6940" xr:uid="{B430FEE0-2969-4974-8036-EADBFD6C3E2F}"/>
    <cellStyle name="Normal 9 22 2" xfId="15347" xr:uid="{B4C05BD3-62EA-44ED-844E-8C4A534B8916}"/>
    <cellStyle name="Normal 9 22 2 2" xfId="22634" xr:uid="{D0E84AC1-58C1-4572-A28E-892ADA4146DB}"/>
    <cellStyle name="Normal 9 22 2 2 2" xfId="28190" xr:uid="{EEDAA093-5053-43B3-81FF-44DECB1FB472}"/>
    <cellStyle name="Normal 9 22 2 2 3" xfId="33684" xr:uid="{A851366A-74B6-457A-AAAE-D1011C887C9C}"/>
    <cellStyle name="Normal 9 22 2 2 4" xfId="39168" xr:uid="{2B6EDB47-A923-49DF-8D92-1C079F2E865F}"/>
    <cellStyle name="Normal 9 22 2 3" xfId="25461" xr:uid="{1E51970C-B41A-4AC4-811B-89C025CA3B21}"/>
    <cellStyle name="Normal 9 22 2 4" xfId="30955" xr:uid="{7DAD2CC3-364A-4FCF-9854-D8FF809E58AB}"/>
    <cellStyle name="Normal 9 22 2 5" xfId="36439" xr:uid="{79371E28-CEFA-417C-97E2-BFC8F6594B01}"/>
    <cellStyle name="Normal 9 22 3" xfId="12281" xr:uid="{C2007428-86EC-475C-8739-03E0FCF8F43E}"/>
    <cellStyle name="Normal 9 22 4" xfId="17517" xr:uid="{CF80C5E3-96A8-4197-A4B6-7D890E819739}"/>
    <cellStyle name="Normal 9 22 5" xfId="19748" xr:uid="{52FB11EA-B648-4D7C-9374-52160B28B8B6}"/>
    <cellStyle name="Normal 9 22 6" xfId="10071" xr:uid="{47085519-3F47-43E8-877A-15BFA95A8B25}"/>
    <cellStyle name="Normal 9 22 6 2" xfId="21392" xr:uid="{E9192B60-CD8B-45CF-9855-F7EBB88893A1}"/>
    <cellStyle name="Normal 9 22 6 2 2" xfId="26948" xr:uid="{4F8C151A-BDA0-4F33-AD0C-3C9A6CD85491}"/>
    <cellStyle name="Normal 9 22 6 2 3" xfId="32442" xr:uid="{B569CC31-2DC9-464D-AB89-9F898035D5E2}"/>
    <cellStyle name="Normal 9 22 6 2 4" xfId="37926" xr:uid="{E0265A7D-CE32-4EB8-B2A3-B5E45E0FDFF4}"/>
    <cellStyle name="Normal 9 22 6 3" xfId="24219" xr:uid="{D2D1117E-E317-468C-AF08-53D8A43895F9}"/>
    <cellStyle name="Normal 9 22 6 4" xfId="29713" xr:uid="{EF90D195-C3C8-4294-8519-EB6C9C7A3404}"/>
    <cellStyle name="Normal 9 22 6 5" xfId="35197" xr:uid="{513AD84A-CB9E-4A2C-8C43-7E6E991CFF1C}"/>
    <cellStyle name="Normal 9 23" xfId="6941" xr:uid="{F32D3739-1295-42D6-A6EC-54D077DABB7C}"/>
    <cellStyle name="Normal 9 23 2" xfId="15348" xr:uid="{15D1D4AB-95E7-41D7-9FF6-3E3673413A09}"/>
    <cellStyle name="Normal 9 23 2 2" xfId="22635" xr:uid="{828819CB-8B5C-495D-AF98-7E62CE7935F0}"/>
    <cellStyle name="Normal 9 23 2 2 2" xfId="28191" xr:uid="{CF84BC79-AE1F-466E-AD5C-ED4A174922FF}"/>
    <cellStyle name="Normal 9 23 2 2 3" xfId="33685" xr:uid="{D0C114FC-0727-4CD9-AC1A-1B76488DEFB6}"/>
    <cellStyle name="Normal 9 23 2 2 4" xfId="39169" xr:uid="{8A48C336-B0B1-44A7-B223-7C4D6B3D17EA}"/>
    <cellStyle name="Normal 9 23 2 3" xfId="25462" xr:uid="{415771D7-8F78-4453-9D82-46A91A08F550}"/>
    <cellStyle name="Normal 9 23 2 4" xfId="30956" xr:uid="{84F86FE4-7D5E-4674-94A8-AD5011F29CDF}"/>
    <cellStyle name="Normal 9 23 2 5" xfId="36440" xr:uid="{017FA893-BA61-4422-A389-2849257D6C20}"/>
    <cellStyle name="Normal 9 23 3" xfId="12282" xr:uid="{EB5F12CF-C120-4D60-B654-148D043BA5EF}"/>
    <cellStyle name="Normal 9 23 4" xfId="17518" xr:uid="{4E1D9946-8575-4D0F-8DA5-438B256D34AB}"/>
    <cellStyle name="Normal 9 23 5" xfId="19749" xr:uid="{1FA79074-9480-4EC4-A45F-8BD7B84693AD}"/>
    <cellStyle name="Normal 9 23 6" xfId="10072" xr:uid="{B8A6CAAA-108C-49CC-A42E-0D3274FD8260}"/>
    <cellStyle name="Normal 9 23 6 2" xfId="21393" xr:uid="{E80347D9-A3CE-4573-B6A8-26331E57FBE8}"/>
    <cellStyle name="Normal 9 23 6 2 2" xfId="26949" xr:uid="{6E15EFE0-2941-4DC5-A4FA-C785CEA7777B}"/>
    <cellStyle name="Normal 9 23 6 2 3" xfId="32443" xr:uid="{8FB5AC9E-B913-4EF5-ACDD-C5C79D975775}"/>
    <cellStyle name="Normal 9 23 6 2 4" xfId="37927" xr:uid="{4605DAA0-BCEE-4CA3-B19A-C9EA5314BF52}"/>
    <cellStyle name="Normal 9 23 6 3" xfId="24220" xr:uid="{FF62E14C-B44B-4B60-896B-A40262A80F70}"/>
    <cellStyle name="Normal 9 23 6 4" xfId="29714" xr:uid="{49D3806A-1CF1-4457-9F99-842BCF27C530}"/>
    <cellStyle name="Normal 9 23 6 5" xfId="35198" xr:uid="{1CC5FFDA-CE50-41A6-A6D0-3C9D5EAB7FD3}"/>
    <cellStyle name="Normal 9 24" xfId="6942" xr:uid="{A1ABFE59-87C1-45E4-AE0F-C64C0615D88D}"/>
    <cellStyle name="Normal 9 24 2" xfId="15349" xr:uid="{5587438C-A859-466E-B4CD-CE4EC4C7AEBB}"/>
    <cellStyle name="Normal 9 24 2 2" xfId="22636" xr:uid="{05DBC172-DDC8-4E0B-8180-FE5A46437D08}"/>
    <cellStyle name="Normal 9 24 2 2 2" xfId="28192" xr:uid="{FF74E17A-2FA8-4CA2-BB1A-903B30D54248}"/>
    <cellStyle name="Normal 9 24 2 2 3" xfId="33686" xr:uid="{64A01A82-E9EE-4C36-85E0-88859E880F9C}"/>
    <cellStyle name="Normal 9 24 2 2 4" xfId="39170" xr:uid="{537BAC4D-0899-40A3-AEB3-95CD59E50C0F}"/>
    <cellStyle name="Normal 9 24 2 3" xfId="25463" xr:uid="{7CA74CA5-3522-4919-BCCA-6C40475E48EE}"/>
    <cellStyle name="Normal 9 24 2 4" xfId="30957" xr:uid="{503D4F93-D609-47AB-A31F-8D802A6D65AC}"/>
    <cellStyle name="Normal 9 24 2 5" xfId="36441" xr:uid="{37067BC8-693B-462B-9E0A-E3BDD663F868}"/>
    <cellStyle name="Normal 9 24 3" xfId="12283" xr:uid="{2F7645D9-F3E6-4DF9-95D9-FC67002CC08B}"/>
    <cellStyle name="Normal 9 24 4" xfId="17519" xr:uid="{04D6549E-B0A6-4B39-B7DC-EAC8C94106A4}"/>
    <cellStyle name="Normal 9 24 5" xfId="19750" xr:uid="{7EAB187C-58B1-46F2-87EA-F90A4B73E5CC}"/>
    <cellStyle name="Normal 9 24 6" xfId="10073" xr:uid="{1A7EB90F-854A-413E-A103-5478D0AACC59}"/>
    <cellStyle name="Normal 9 24 6 2" xfId="21394" xr:uid="{0A47A6DE-2006-4206-8AB8-49CD0D25CA90}"/>
    <cellStyle name="Normal 9 24 6 2 2" xfId="26950" xr:uid="{68092CCE-A455-459E-BE86-AC4510C89EF0}"/>
    <cellStyle name="Normal 9 24 6 2 3" xfId="32444" xr:uid="{63712896-2109-44FD-9589-E381255AB833}"/>
    <cellStyle name="Normal 9 24 6 2 4" xfId="37928" xr:uid="{C15A088D-AC40-4DA1-8E92-C4958C7FD784}"/>
    <cellStyle name="Normal 9 24 6 3" xfId="24221" xr:uid="{D8665D91-7F7E-488A-8ADF-4ADC4570BE06}"/>
    <cellStyle name="Normal 9 24 6 4" xfId="29715" xr:uid="{C43E13D0-EB9A-4D55-B84C-BA75397D3F5A}"/>
    <cellStyle name="Normal 9 24 6 5" xfId="35199" xr:uid="{60B45266-E392-45DF-9B26-0BB4EFF9A5D1}"/>
    <cellStyle name="Normal 9 25" xfId="6943" xr:uid="{E5BA0853-3767-4804-8D13-3CC150BA6B64}"/>
    <cellStyle name="Normal 9 25 2" xfId="15350" xr:uid="{9D28D841-4DAE-4936-A07D-CFDC12FE43CA}"/>
    <cellStyle name="Normal 9 25 2 2" xfId="22637" xr:uid="{41BFE63E-548C-42F9-9A4C-6C54BC999146}"/>
    <cellStyle name="Normal 9 25 2 2 2" xfId="28193" xr:uid="{091EFE9C-7B00-4B45-A079-09A8245A62B5}"/>
    <cellStyle name="Normal 9 25 2 2 3" xfId="33687" xr:uid="{7A5ACFCB-9EC9-451E-9423-9BCF03FDAD0B}"/>
    <cellStyle name="Normal 9 25 2 2 4" xfId="39171" xr:uid="{041529FA-8EA4-4ECF-A42A-13B927CCEA8E}"/>
    <cellStyle name="Normal 9 25 2 3" xfId="25464" xr:uid="{6994C34E-0D44-4AD1-B667-DD540C80606F}"/>
    <cellStyle name="Normal 9 25 2 4" xfId="30958" xr:uid="{B9C66621-64B5-479E-87BF-2EF69A07A8E2}"/>
    <cellStyle name="Normal 9 25 2 5" xfId="36442" xr:uid="{906DCC5C-9837-4E36-B553-6C1FB9318707}"/>
    <cellStyle name="Normal 9 25 3" xfId="12284" xr:uid="{47B3EC96-3477-4AA9-9840-E9987BD078E1}"/>
    <cellStyle name="Normal 9 25 4" xfId="17520" xr:uid="{15E67B78-F200-496D-BDEB-11B768B42F80}"/>
    <cellStyle name="Normal 9 25 5" xfId="19751" xr:uid="{81BFA89C-FDB5-49B9-8F3C-F7439A2CCC5A}"/>
    <cellStyle name="Normal 9 25 6" xfId="10074" xr:uid="{34C8C56B-6A89-4E78-BEA7-EA0EBF720705}"/>
    <cellStyle name="Normal 9 25 6 2" xfId="21395" xr:uid="{4D814ECB-8D0D-4245-8462-D57618931262}"/>
    <cellStyle name="Normal 9 25 6 2 2" xfId="26951" xr:uid="{35E6B316-C161-4B71-B812-F8CAB95D14C1}"/>
    <cellStyle name="Normal 9 25 6 2 3" xfId="32445" xr:uid="{D9E1B7D9-4C6C-4708-B481-398C5BD86583}"/>
    <cellStyle name="Normal 9 25 6 2 4" xfId="37929" xr:uid="{9B2BF6A4-FA38-4BBE-B9AE-B7B837B0DC37}"/>
    <cellStyle name="Normal 9 25 6 3" xfId="24222" xr:uid="{1D90E683-45DF-4D4B-9A68-3F0BB5EAFB5C}"/>
    <cellStyle name="Normal 9 25 6 4" xfId="29716" xr:uid="{11386136-DA84-42E7-A3EA-02EBAAABFA04}"/>
    <cellStyle name="Normal 9 25 6 5" xfId="35200" xr:uid="{7ADF0457-2A90-4111-8453-1332E4616643}"/>
    <cellStyle name="Normal 9 26" xfId="6944" xr:uid="{2BAD1577-852D-4770-89E1-FD752A7C9D33}"/>
    <cellStyle name="Normal 9 26 2" xfId="15351" xr:uid="{5C53F237-B55A-4479-8B6A-070F89A530AD}"/>
    <cellStyle name="Normal 9 26 2 2" xfId="22638" xr:uid="{8F0EE386-C144-4FF4-B12F-969CE0650AFB}"/>
    <cellStyle name="Normal 9 26 2 2 2" xfId="28194" xr:uid="{07CE09FE-3205-401D-A918-57342C8F80A7}"/>
    <cellStyle name="Normal 9 26 2 2 3" xfId="33688" xr:uid="{D8F6DFBE-DCC2-4E77-A31E-CD07939D7866}"/>
    <cellStyle name="Normal 9 26 2 2 4" xfId="39172" xr:uid="{C0845802-9C07-4539-879E-B6987A54D1A9}"/>
    <cellStyle name="Normal 9 26 2 3" xfId="25465" xr:uid="{A803DCD9-C94C-47CF-9248-777BFC732F7A}"/>
    <cellStyle name="Normal 9 26 2 4" xfId="30959" xr:uid="{911F5B75-C347-4CDC-B4FF-105D482720E5}"/>
    <cellStyle name="Normal 9 26 2 5" xfId="36443" xr:uid="{1D8D681E-9042-4CBA-987F-3CC55BF7D3B8}"/>
    <cellStyle name="Normal 9 26 3" xfId="12285" xr:uid="{0EBA80AE-0AE1-484A-BE2B-702EB13CCDDE}"/>
    <cellStyle name="Normal 9 26 4" xfId="17521" xr:uid="{4DA8EB8E-9B3C-4D28-9E5A-D6E50A2511D0}"/>
    <cellStyle name="Normal 9 26 5" xfId="19752" xr:uid="{A2E772F4-367A-44BF-8B42-2A9FDAA15C89}"/>
    <cellStyle name="Normal 9 26 6" xfId="10075" xr:uid="{252436D8-5DB4-425C-8E5A-61CDBA3A2AAB}"/>
    <cellStyle name="Normal 9 26 6 2" xfId="21396" xr:uid="{2F75F97B-66AD-44EA-ABA1-CF97EF6B7D9C}"/>
    <cellStyle name="Normal 9 26 6 2 2" xfId="26952" xr:uid="{C0F82322-CD0E-405F-B6FE-C11CD04129F0}"/>
    <cellStyle name="Normal 9 26 6 2 3" xfId="32446" xr:uid="{21B55E10-0C4B-4E4B-86BA-8366D07B716C}"/>
    <cellStyle name="Normal 9 26 6 2 4" xfId="37930" xr:uid="{8E599388-2655-43F0-A255-BEBCE7F4FFDF}"/>
    <cellStyle name="Normal 9 26 6 3" xfId="24223" xr:uid="{C56E395D-E503-4283-8D30-B66908CF9077}"/>
    <cellStyle name="Normal 9 26 6 4" xfId="29717" xr:uid="{CDD3FBB0-7741-415D-853C-147B13CFC1BE}"/>
    <cellStyle name="Normal 9 26 6 5" xfId="35201" xr:uid="{1F62F093-A8F5-4BA3-BF47-3B50B24D874A}"/>
    <cellStyle name="Normal 9 27" xfId="6945" xr:uid="{223EB690-AD2F-41CC-9526-99B3C7AEA063}"/>
    <cellStyle name="Normal 9 27 2" xfId="15352" xr:uid="{01A5F635-7853-40A6-835C-1E3998F7E6D3}"/>
    <cellStyle name="Normal 9 27 2 2" xfId="22639" xr:uid="{69BE7ED5-A12E-41AE-9F1F-E4A27793BC0A}"/>
    <cellStyle name="Normal 9 27 2 2 2" xfId="28195" xr:uid="{1B714D91-926A-46E9-9344-3953D466FBC7}"/>
    <cellStyle name="Normal 9 27 2 2 3" xfId="33689" xr:uid="{80585174-575A-4600-B39A-69BC40B9E8CD}"/>
    <cellStyle name="Normal 9 27 2 2 4" xfId="39173" xr:uid="{B797ABD9-157B-403C-8FA3-DFEE806747E8}"/>
    <cellStyle name="Normal 9 27 2 3" xfId="25466" xr:uid="{4747AC2D-0DB0-4E53-B1E0-41092A5F178E}"/>
    <cellStyle name="Normal 9 27 2 4" xfId="30960" xr:uid="{862AD389-904A-499C-8742-5AE266AABD46}"/>
    <cellStyle name="Normal 9 27 2 5" xfId="36444" xr:uid="{A2A57F53-7B2A-470F-B98A-F7E762274EE6}"/>
    <cellStyle name="Normal 9 27 3" xfId="12286" xr:uid="{A61316B4-4362-4790-8BD2-E172F50FC9B1}"/>
    <cellStyle name="Normal 9 27 4" xfId="17522" xr:uid="{CD474A6E-87D9-49ED-9725-3BD9EA5C1B98}"/>
    <cellStyle name="Normal 9 27 5" xfId="19753" xr:uid="{8B46E3DF-A8F1-4F6F-8840-B72B8EDFE5FB}"/>
    <cellStyle name="Normal 9 27 6" xfId="10076" xr:uid="{219837D6-41EF-45EC-8342-47299E56A4A4}"/>
    <cellStyle name="Normal 9 27 6 2" xfId="21397" xr:uid="{44F7CC68-BE80-4F72-9B45-B498991771CA}"/>
    <cellStyle name="Normal 9 27 6 2 2" xfId="26953" xr:uid="{A294AD26-A16D-4C6C-B5AB-7BA22CEDA1E6}"/>
    <cellStyle name="Normal 9 27 6 2 3" xfId="32447" xr:uid="{9199ADEA-7382-4173-9880-9B4D1E3AE4C2}"/>
    <cellStyle name="Normal 9 27 6 2 4" xfId="37931" xr:uid="{8AA4A948-D9FC-4AF9-B88F-1E5A084A668B}"/>
    <cellStyle name="Normal 9 27 6 3" xfId="24224" xr:uid="{3CC20565-D0C7-43D7-9349-A1CD09327BAA}"/>
    <cellStyle name="Normal 9 27 6 4" xfId="29718" xr:uid="{74789D93-7DF4-4CC0-931E-A5C44A5500E1}"/>
    <cellStyle name="Normal 9 27 6 5" xfId="35202" xr:uid="{66ADD716-DB32-40A1-B9B9-C8D63191366C}"/>
    <cellStyle name="Normal 9 28" xfId="6946" xr:uid="{6FB0CC1D-0133-484A-8666-8735AFA4AE2A}"/>
    <cellStyle name="Normal 9 28 2" xfId="15353" xr:uid="{CF6CF851-3829-4D78-8BFA-69DE862FEDE2}"/>
    <cellStyle name="Normal 9 28 2 2" xfId="22640" xr:uid="{F9F1D757-7FB5-4FA8-93D0-C42F9F622F42}"/>
    <cellStyle name="Normal 9 28 2 2 2" xfId="28196" xr:uid="{AD6D114D-0A8A-4AE7-9528-B9E1E9ED9CA7}"/>
    <cellStyle name="Normal 9 28 2 2 3" xfId="33690" xr:uid="{567CDD40-9F90-40C0-928B-F9B6037B0480}"/>
    <cellStyle name="Normal 9 28 2 2 4" xfId="39174" xr:uid="{2A3BFDCD-71FE-4803-98DA-FB9EDEBA418E}"/>
    <cellStyle name="Normal 9 28 2 3" xfId="25467" xr:uid="{4FE1808C-AE79-4C8B-8862-5AC649E2A011}"/>
    <cellStyle name="Normal 9 28 2 4" xfId="30961" xr:uid="{760704A7-0FB1-4633-900B-3F1E1D53F98E}"/>
    <cellStyle name="Normal 9 28 2 5" xfId="36445" xr:uid="{7F2853E6-0BEE-48A1-A31A-55DDA1907AA4}"/>
    <cellStyle name="Normal 9 28 3" xfId="12287" xr:uid="{297D390D-0DA8-4759-9224-1484037E7DDD}"/>
    <cellStyle name="Normal 9 28 4" xfId="17523" xr:uid="{0A2EF5C6-B588-494D-8DE9-F67238248BF7}"/>
    <cellStyle name="Normal 9 28 5" xfId="19754" xr:uid="{A806E53E-0226-4839-9CE3-3D57339F53B7}"/>
    <cellStyle name="Normal 9 28 6" xfId="10077" xr:uid="{3761A1DA-EDDE-429A-8681-85C04CC0B187}"/>
    <cellStyle name="Normal 9 28 6 2" xfId="21398" xr:uid="{B3AF8114-327B-4385-AC77-F1F0095852E3}"/>
    <cellStyle name="Normal 9 28 6 2 2" xfId="26954" xr:uid="{57E5C0F2-D667-4745-BFD1-0860A23CB50C}"/>
    <cellStyle name="Normal 9 28 6 2 3" xfId="32448" xr:uid="{A69A6E87-4F30-4708-A777-8C0DFCF0864C}"/>
    <cellStyle name="Normal 9 28 6 2 4" xfId="37932" xr:uid="{8F4ACB4F-79D7-41E0-B942-F1B3439ACC57}"/>
    <cellStyle name="Normal 9 28 6 3" xfId="24225" xr:uid="{FB9BE99E-DFD4-4DF2-B20E-10D2DF6AFB37}"/>
    <cellStyle name="Normal 9 28 6 4" xfId="29719" xr:uid="{DBAABBBD-A992-429B-8304-B39201CE1876}"/>
    <cellStyle name="Normal 9 28 6 5" xfId="35203" xr:uid="{FD4AF38C-F637-430A-8AEE-CE73A6F778AE}"/>
    <cellStyle name="Normal 9 29" xfId="6947" xr:uid="{5C56B3EB-2BB2-4910-BADF-1DFE656C0F92}"/>
    <cellStyle name="Normal 9 29 2" xfId="15354" xr:uid="{827BBB14-4CDE-4B9B-A5C2-5273AA763CB0}"/>
    <cellStyle name="Normal 9 29 2 2" xfId="22641" xr:uid="{509D7CCD-F317-4C1B-894E-051C442336C6}"/>
    <cellStyle name="Normal 9 29 2 2 2" xfId="28197" xr:uid="{3D97CB4C-3AF6-49A5-9EE9-7406F2ECA618}"/>
    <cellStyle name="Normal 9 29 2 2 3" xfId="33691" xr:uid="{D82C815A-1DE2-4A59-9E1C-3CBC7241746A}"/>
    <cellStyle name="Normal 9 29 2 2 4" xfId="39175" xr:uid="{4EE1E21A-EC41-4B95-B164-6338AEA84FBF}"/>
    <cellStyle name="Normal 9 29 2 3" xfId="25468" xr:uid="{DCE2D9A5-E8D7-46CA-93ED-709A88246DD9}"/>
    <cellStyle name="Normal 9 29 2 4" xfId="30962" xr:uid="{1C6E340D-5606-469A-BC30-147790598B72}"/>
    <cellStyle name="Normal 9 29 2 5" xfId="36446" xr:uid="{2A928A3F-8778-4A2D-8CF5-CFA0BD7648BF}"/>
    <cellStyle name="Normal 9 29 3" xfId="12288" xr:uid="{055334CF-B09E-449F-8725-A917AF6D2E66}"/>
    <cellStyle name="Normal 9 29 4" xfId="17524" xr:uid="{417F8621-3E63-4C6E-8F7B-E544C9472328}"/>
    <cellStyle name="Normal 9 29 5" xfId="19755" xr:uid="{272F9794-0FD4-47D6-AF6A-CB9828AD603F}"/>
    <cellStyle name="Normal 9 29 6" xfId="10078" xr:uid="{0B7FCFD4-9901-4FFA-91F0-DDC514B80B15}"/>
    <cellStyle name="Normal 9 29 6 2" xfId="21399" xr:uid="{7445257A-7AEE-4473-BA40-A54CA89BAF1C}"/>
    <cellStyle name="Normal 9 29 6 2 2" xfId="26955" xr:uid="{8D8B15BD-1146-42A3-B299-5D6A9CE9FAA3}"/>
    <cellStyle name="Normal 9 29 6 2 3" xfId="32449" xr:uid="{DD54D529-7B9F-4DDD-B6E1-103B60CA58BE}"/>
    <cellStyle name="Normal 9 29 6 2 4" xfId="37933" xr:uid="{EBAC4920-7CCE-444B-8C51-3653498F5813}"/>
    <cellStyle name="Normal 9 29 6 3" xfId="24226" xr:uid="{9175A3A4-F79F-4B33-A8EF-ACEBB1C1157C}"/>
    <cellStyle name="Normal 9 29 6 4" xfId="29720" xr:uid="{E3819E15-E751-4151-8D0C-8D9D021EDFDA}"/>
    <cellStyle name="Normal 9 29 6 5" xfId="35204" xr:uid="{1CF28EB7-9592-480E-ADAA-7F4E53B88C5B}"/>
    <cellStyle name="Normal 9 3" xfId="6948" xr:uid="{5AC73EF4-52B0-474C-A7C6-4FC0639700B5}"/>
    <cellStyle name="Normal 9 3 2" xfId="15355" xr:uid="{6E33EAA6-8D51-4F6C-9853-557EE37E9463}"/>
    <cellStyle name="Normal 9 3 2 2" xfId="22642" xr:uid="{8C09B76C-1E84-42E8-8837-7C05AEA580C6}"/>
    <cellStyle name="Normal 9 3 2 2 2" xfId="28198" xr:uid="{522AB601-D0E2-4BA7-B257-97F0468DDAC3}"/>
    <cellStyle name="Normal 9 3 2 2 3" xfId="33692" xr:uid="{F97D309F-26A5-444F-BD1F-90EBA20B9506}"/>
    <cellStyle name="Normal 9 3 2 2 4" xfId="39176" xr:uid="{A6803C02-94B4-4BF9-8664-29C93D15DF69}"/>
    <cellStyle name="Normal 9 3 2 3" xfId="25469" xr:uid="{EFCC8B3F-BC6B-40B1-AB45-1A591299ADA5}"/>
    <cellStyle name="Normal 9 3 2 4" xfId="30963" xr:uid="{A478F445-2C8A-4270-802D-0C0B980CF0AC}"/>
    <cellStyle name="Normal 9 3 2 5" xfId="36447" xr:uid="{9053B708-A1F8-4EC5-AA7A-8107B5F51F17}"/>
    <cellStyle name="Normal 9 3 3" xfId="12289" xr:uid="{D55D270A-83E1-4DAF-90BA-466C0121CA86}"/>
    <cellStyle name="Normal 9 3 4" xfId="17525" xr:uid="{0DA0189C-6385-4ABC-8BE6-F138649FC53A}"/>
    <cellStyle name="Normal 9 3 5" xfId="19756" xr:uid="{423FAB96-5CC3-43AD-B645-1EA99CFB9032}"/>
    <cellStyle name="Normal 9 3 6" xfId="10079" xr:uid="{E440A2F1-2745-47F2-A8C8-1EB47CC08D2B}"/>
    <cellStyle name="Normal 9 3 6 2" xfId="21400" xr:uid="{5B765495-A122-4EFC-9C61-F8C42F118478}"/>
    <cellStyle name="Normal 9 3 6 2 2" xfId="26956" xr:uid="{97F31837-8910-48CE-BB08-65B1E52A7513}"/>
    <cellStyle name="Normal 9 3 6 2 3" xfId="32450" xr:uid="{50EB5A22-A364-4C4B-A3FB-89DEDCFB18C9}"/>
    <cellStyle name="Normal 9 3 6 2 4" xfId="37934" xr:uid="{23EA4B78-36CC-4024-AEBC-E147B6B8DD1D}"/>
    <cellStyle name="Normal 9 3 6 3" xfId="24227" xr:uid="{ECC58233-90BE-4C62-9599-2901485DBA36}"/>
    <cellStyle name="Normal 9 3 6 4" xfId="29721" xr:uid="{4C004239-5A7E-4DBC-854D-E4921E9406F5}"/>
    <cellStyle name="Normal 9 3 6 5" xfId="35205" xr:uid="{44A34CE6-684F-45B8-A973-C1E2F58F5131}"/>
    <cellStyle name="Normal 9 30" xfId="6949" xr:uid="{3AFD25BE-84F4-4DF7-902E-E2960EF5FC03}"/>
    <cellStyle name="Normal 9 30 2" xfId="15356" xr:uid="{A6B93643-B770-4A83-8A3E-F6EF74CEC93E}"/>
    <cellStyle name="Normal 9 30 2 2" xfId="22643" xr:uid="{98C1DDFD-4B92-4007-AB13-B24ADC7A7AC8}"/>
    <cellStyle name="Normal 9 30 2 2 2" xfId="28199" xr:uid="{E4C2AD42-B571-43BA-A861-A3B255571B03}"/>
    <cellStyle name="Normal 9 30 2 2 3" xfId="33693" xr:uid="{4CA00AF1-56F6-4A4D-81C1-00446801CDF9}"/>
    <cellStyle name="Normal 9 30 2 2 4" xfId="39177" xr:uid="{C4E77A7B-3E27-4D9B-94F7-A135F2AFD302}"/>
    <cellStyle name="Normal 9 30 2 3" xfId="25470" xr:uid="{3F9C1645-B764-4D43-8FAF-9183F786F768}"/>
    <cellStyle name="Normal 9 30 2 4" xfId="30964" xr:uid="{9DF231C6-5DBB-4ECD-BA52-CED7598AF0CA}"/>
    <cellStyle name="Normal 9 30 2 5" xfId="36448" xr:uid="{1F082382-2E14-4417-9EA5-5BFA2E0E0750}"/>
    <cellStyle name="Normal 9 30 3" xfId="12290" xr:uid="{7E0FBFBC-6A54-4E9E-AA03-F0833D6FE954}"/>
    <cellStyle name="Normal 9 30 4" xfId="17526" xr:uid="{BA278167-D103-40FC-AFBB-08B97DF0E2BE}"/>
    <cellStyle name="Normal 9 30 5" xfId="19757" xr:uid="{F7B5F1A2-DE64-4FBA-B0D7-09F5415634D9}"/>
    <cellStyle name="Normal 9 30 6" xfId="10080" xr:uid="{94C05680-EEB2-4E6C-8858-28BD132E57E5}"/>
    <cellStyle name="Normal 9 30 6 2" xfId="21401" xr:uid="{16E86A84-C1CF-4118-BD28-DD24E0E45D57}"/>
    <cellStyle name="Normal 9 30 6 2 2" xfId="26957" xr:uid="{166A522F-086E-4E24-9418-3B9D4F03A097}"/>
    <cellStyle name="Normal 9 30 6 2 3" xfId="32451" xr:uid="{622B1F7C-2579-433E-AF63-4A7697EF3899}"/>
    <cellStyle name="Normal 9 30 6 2 4" xfId="37935" xr:uid="{9FEDAFF1-0037-4F29-8EFD-04BD1694FD1A}"/>
    <cellStyle name="Normal 9 30 6 3" xfId="24228" xr:uid="{1786C9D5-F4F7-499F-BB63-923F02EB0A38}"/>
    <cellStyle name="Normal 9 30 6 4" xfId="29722" xr:uid="{32F2C975-4B80-4DC4-AC39-3707409505E2}"/>
    <cellStyle name="Normal 9 30 6 5" xfId="35206" xr:uid="{DED63B92-59EE-460A-9189-20D43F9773C4}"/>
    <cellStyle name="Normal 9 31" xfId="6950" xr:uid="{743E6F82-CFDF-4765-94AE-0A22E330D318}"/>
    <cellStyle name="Normal 9 31 2" xfId="15357" xr:uid="{9815BF1E-6575-42F7-8DF5-121907249CE0}"/>
    <cellStyle name="Normal 9 31 2 2" xfId="22644" xr:uid="{61D6322E-161F-43FF-BE04-613986B772AD}"/>
    <cellStyle name="Normal 9 31 2 2 2" xfId="28200" xr:uid="{455AE69F-D4B8-4FDE-884A-D82E0D7BF68F}"/>
    <cellStyle name="Normal 9 31 2 2 3" xfId="33694" xr:uid="{B528DDC7-4700-4CBD-8003-187793BA65F7}"/>
    <cellStyle name="Normal 9 31 2 2 4" xfId="39178" xr:uid="{2C87B8CD-34EC-4F13-9EB5-EC032038C14A}"/>
    <cellStyle name="Normal 9 31 2 3" xfId="25471" xr:uid="{19C934C3-3D24-428C-9C20-42BBAAEDE064}"/>
    <cellStyle name="Normal 9 31 2 4" xfId="30965" xr:uid="{B9A92C0E-5071-4C5C-832C-03D825B6B1FF}"/>
    <cellStyle name="Normal 9 31 2 5" xfId="36449" xr:uid="{4647045B-31F1-44CA-9C6E-25F325B3A025}"/>
    <cellStyle name="Normal 9 31 3" xfId="12291" xr:uid="{2A4B561F-6BFB-4F29-90B7-E8ABAD3BB99E}"/>
    <cellStyle name="Normal 9 31 4" xfId="17527" xr:uid="{8F052C2D-2C1A-43FC-9415-82D804333202}"/>
    <cellStyle name="Normal 9 31 5" xfId="19758" xr:uid="{5D9F20E3-BB50-42CF-BB62-74148719DA7E}"/>
    <cellStyle name="Normal 9 31 6" xfId="10081" xr:uid="{2E8DAFA2-434D-45B1-AF6F-03CC0FC74B81}"/>
    <cellStyle name="Normal 9 31 6 2" xfId="21402" xr:uid="{0FA0EF2F-0F02-43F8-AB90-03941D6BB908}"/>
    <cellStyle name="Normal 9 31 6 2 2" xfId="26958" xr:uid="{B7170462-CD6F-4531-9B9F-D29AED36222F}"/>
    <cellStyle name="Normal 9 31 6 2 3" xfId="32452" xr:uid="{AE11F234-92ED-45AE-9B30-6CF8B61BB5D1}"/>
    <cellStyle name="Normal 9 31 6 2 4" xfId="37936" xr:uid="{0A99EF06-312D-41EC-8CCA-4EE47C1AF7CB}"/>
    <cellStyle name="Normal 9 31 6 3" xfId="24229" xr:uid="{FDF509BD-8D21-4F7E-8E77-6E8EE6F73A2E}"/>
    <cellStyle name="Normal 9 31 6 4" xfId="29723" xr:uid="{3C440F6C-7F9F-48C5-A20F-BFB0A20E7850}"/>
    <cellStyle name="Normal 9 31 6 5" xfId="35207" xr:uid="{87C3578C-B9D5-4193-BFDB-5DF84704C9B4}"/>
    <cellStyle name="Normal 9 32" xfId="6951" xr:uid="{AD42D286-0A06-4727-BC1D-FCEC11094EC8}"/>
    <cellStyle name="Normal 9 32 2" xfId="15358" xr:uid="{3A7F2D82-C4DC-4E63-A0BF-D757A7B98C13}"/>
    <cellStyle name="Normal 9 32 2 2" xfId="22645" xr:uid="{2FA70C5B-13A7-4FEE-9EBE-01CD12997646}"/>
    <cellStyle name="Normal 9 32 2 2 2" xfId="28201" xr:uid="{5958D78E-E90B-4988-864C-7D5D6A3B32D4}"/>
    <cellStyle name="Normal 9 32 2 2 3" xfId="33695" xr:uid="{863F5533-E80F-4153-8FF5-C831C70A5FD0}"/>
    <cellStyle name="Normal 9 32 2 2 4" xfId="39179" xr:uid="{2B3A1437-62D9-4864-A647-179BEF57E276}"/>
    <cellStyle name="Normal 9 32 2 3" xfId="25472" xr:uid="{CF87A82F-8151-4C2B-B6EE-A0D91035799C}"/>
    <cellStyle name="Normal 9 32 2 4" xfId="30966" xr:uid="{32F801A4-6057-4C99-A060-184D131A739C}"/>
    <cellStyle name="Normal 9 32 2 5" xfId="36450" xr:uid="{50ADB679-2222-4D40-A4EE-8AEEEB9B1A95}"/>
    <cellStyle name="Normal 9 32 3" xfId="12292" xr:uid="{4D72A576-F0EC-4D2A-B0EB-0F45D3821414}"/>
    <cellStyle name="Normal 9 32 4" xfId="17528" xr:uid="{E9953337-7A31-49EE-98C1-1747B5B45020}"/>
    <cellStyle name="Normal 9 32 5" xfId="19759" xr:uid="{565F45C9-2C01-42CF-B0EF-152B125FD349}"/>
    <cellStyle name="Normal 9 32 6" xfId="10082" xr:uid="{EF3D5EBD-61E1-4CCB-8BDE-D158E241D00B}"/>
    <cellStyle name="Normal 9 32 6 2" xfId="21403" xr:uid="{6B254815-3CD0-4175-B7A2-1F9D112CB6AD}"/>
    <cellStyle name="Normal 9 32 6 2 2" xfId="26959" xr:uid="{B082A4F6-3E26-46ED-8060-CC67EDCA3C35}"/>
    <cellStyle name="Normal 9 32 6 2 3" xfId="32453" xr:uid="{ED3BDC4C-9CD6-4F69-85F4-6BFE9CB7D405}"/>
    <cellStyle name="Normal 9 32 6 2 4" xfId="37937" xr:uid="{D25F02F9-9C20-4CD9-A0B7-ABB202E883FA}"/>
    <cellStyle name="Normal 9 32 6 3" xfId="24230" xr:uid="{372EFFD5-E705-44E9-BA99-0057F6B335A1}"/>
    <cellStyle name="Normal 9 32 6 4" xfId="29724" xr:uid="{AAED7AE1-2A36-455F-AC98-4BD1B4DB4A20}"/>
    <cellStyle name="Normal 9 32 6 5" xfId="35208" xr:uid="{BC873090-ABA8-488E-A55E-CB41DB7AA71A}"/>
    <cellStyle name="Normal 9 33" xfId="6952" xr:uid="{7C37D394-B93C-422B-A565-F144E70CD23E}"/>
    <cellStyle name="Normal 9 33 2" xfId="15359" xr:uid="{04F2C76D-97DC-4D09-B66B-9857689139FD}"/>
    <cellStyle name="Normal 9 33 2 2" xfId="22646" xr:uid="{F9486167-D1A4-4363-839E-204C5FBF591B}"/>
    <cellStyle name="Normal 9 33 2 2 2" xfId="28202" xr:uid="{D40107C8-5D8C-4329-96D3-40C740E1F262}"/>
    <cellStyle name="Normal 9 33 2 2 3" xfId="33696" xr:uid="{02D8954F-14BF-44BD-84C4-580B43F478F1}"/>
    <cellStyle name="Normal 9 33 2 2 4" xfId="39180" xr:uid="{179C288D-593A-4BEF-BEAB-8B43DE93C5A7}"/>
    <cellStyle name="Normal 9 33 2 3" xfId="25473" xr:uid="{8FA2E1CB-DA46-40B7-AD80-48645A4EB003}"/>
    <cellStyle name="Normal 9 33 2 4" xfId="30967" xr:uid="{310B7ADC-124B-482D-9EFF-048942D1784A}"/>
    <cellStyle name="Normal 9 33 2 5" xfId="36451" xr:uid="{71199641-F6AA-436A-9741-A679A0F892E8}"/>
    <cellStyle name="Normal 9 33 3" xfId="12293" xr:uid="{6469A9F4-4E0D-4589-A734-ED6C340CCDA9}"/>
    <cellStyle name="Normal 9 33 4" xfId="17529" xr:uid="{EADC7073-7314-43C0-9474-9A0D57B735F1}"/>
    <cellStyle name="Normal 9 33 5" xfId="19760" xr:uid="{AAD8C153-B2FB-45E9-B66B-4FC2B7FA6449}"/>
    <cellStyle name="Normal 9 33 6" xfId="10083" xr:uid="{FBD264C7-DFEF-415D-99EA-7D83FF4FE228}"/>
    <cellStyle name="Normal 9 33 6 2" xfId="21404" xr:uid="{11D51492-21F1-4D22-9D64-3943CD12CCB9}"/>
    <cellStyle name="Normal 9 33 6 2 2" xfId="26960" xr:uid="{DCDFBC3A-DD13-4CC8-99BE-03E4976B9A6D}"/>
    <cellStyle name="Normal 9 33 6 2 3" xfId="32454" xr:uid="{3DF5684D-E8F3-465B-8A0C-6B92ABFB54EC}"/>
    <cellStyle name="Normal 9 33 6 2 4" xfId="37938" xr:uid="{B0599F60-5744-452B-B693-709694B2A55B}"/>
    <cellStyle name="Normal 9 33 6 3" xfId="24231" xr:uid="{183DCAD2-5724-49A6-90BA-D450C37D5CD3}"/>
    <cellStyle name="Normal 9 33 6 4" xfId="29725" xr:uid="{728826C9-ACBD-4992-A54A-D9779C71132D}"/>
    <cellStyle name="Normal 9 33 6 5" xfId="35209" xr:uid="{DBC10506-5DAB-41A4-AD6B-8ADBCCD6F6F0}"/>
    <cellStyle name="Normal 9 34" xfId="6953" xr:uid="{9CC10739-0418-4199-9DBB-99470E92BC35}"/>
    <cellStyle name="Normal 9 34 2" xfId="15360" xr:uid="{1E928986-24D9-462D-A66E-5A8BF6D679EE}"/>
    <cellStyle name="Normal 9 34 2 2" xfId="22647" xr:uid="{7937EF4E-E288-4345-AD21-FBACC5F110EC}"/>
    <cellStyle name="Normal 9 34 2 2 2" xfId="28203" xr:uid="{82D9BC6A-1598-4317-8499-B8E69B4B985B}"/>
    <cellStyle name="Normal 9 34 2 2 3" xfId="33697" xr:uid="{61885FF0-933C-4C50-8AA7-6F2538107F39}"/>
    <cellStyle name="Normal 9 34 2 2 4" xfId="39181" xr:uid="{3B5FB98D-99A6-4E4E-9E32-10D648925B07}"/>
    <cellStyle name="Normal 9 34 2 3" xfId="25474" xr:uid="{2EA8B2C2-DF48-4E6D-BBC4-C555245A663D}"/>
    <cellStyle name="Normal 9 34 2 4" xfId="30968" xr:uid="{1C9A9F9B-ABAE-4261-8CD8-D4F5F97E31BC}"/>
    <cellStyle name="Normal 9 34 2 5" xfId="36452" xr:uid="{65F2ECDE-C352-4CB8-AD52-F1E1C08A3FE3}"/>
    <cellStyle name="Normal 9 34 3" xfId="12294" xr:uid="{531C0485-9604-4C20-8C65-C122BD41E799}"/>
    <cellStyle name="Normal 9 34 4" xfId="17530" xr:uid="{94B82180-4EC1-4BFD-8575-4070FEA9686A}"/>
    <cellStyle name="Normal 9 34 5" xfId="19761" xr:uid="{FD6BF95C-C729-46EB-A187-48471A86C674}"/>
    <cellStyle name="Normal 9 34 6" xfId="10084" xr:uid="{22655DB7-DE65-4857-81DB-2A24BD54B932}"/>
    <cellStyle name="Normal 9 34 6 2" xfId="21405" xr:uid="{8925AA9C-B5F2-4E53-8069-7D63989E4F8F}"/>
    <cellStyle name="Normal 9 34 6 2 2" xfId="26961" xr:uid="{D4F4D804-FB5F-4708-8F47-5C657EC0E187}"/>
    <cellStyle name="Normal 9 34 6 2 3" xfId="32455" xr:uid="{127111A4-09EC-4B6D-8824-792AF1302AD0}"/>
    <cellStyle name="Normal 9 34 6 2 4" xfId="37939" xr:uid="{F7E5D602-8213-47A4-A38D-3B668FBB9344}"/>
    <cellStyle name="Normal 9 34 6 3" xfId="24232" xr:uid="{5127123D-EA26-496D-AB9B-2BF5BD1D2263}"/>
    <cellStyle name="Normal 9 34 6 4" xfId="29726" xr:uid="{EC08B3F4-2EBE-4C38-8A41-9B97F3CB11A9}"/>
    <cellStyle name="Normal 9 34 6 5" xfId="35210" xr:uid="{4D5D120F-CBD2-43A6-AFE5-E08394ACBF63}"/>
    <cellStyle name="Normal 9 35" xfId="6954" xr:uid="{CDBA6F76-7E26-45F6-873F-1AB019FF130D}"/>
    <cellStyle name="Normal 9 35 2" xfId="15361" xr:uid="{4F094716-8867-4BB8-96F8-6593E05BD405}"/>
    <cellStyle name="Normal 9 35 2 2" xfId="22648" xr:uid="{75274A3F-A9F2-423B-88A0-2C119E80E88F}"/>
    <cellStyle name="Normal 9 35 2 2 2" xfId="28204" xr:uid="{C7F286B6-7EB5-4356-9C05-B3015BE1215A}"/>
    <cellStyle name="Normal 9 35 2 2 3" xfId="33698" xr:uid="{19CF10A3-40E7-417D-9C5D-B94059A26947}"/>
    <cellStyle name="Normal 9 35 2 2 4" xfId="39182" xr:uid="{0E97AFFB-5A38-40AB-9FD8-EC42B9E86855}"/>
    <cellStyle name="Normal 9 35 2 3" xfId="25475" xr:uid="{DE495DC5-B6FC-40CD-8207-884A55E0726C}"/>
    <cellStyle name="Normal 9 35 2 4" xfId="30969" xr:uid="{E784000D-5095-4C50-AAB2-85EA55D988ED}"/>
    <cellStyle name="Normal 9 35 2 5" xfId="36453" xr:uid="{549991EC-523B-496B-9864-84F3CEB79FDE}"/>
    <cellStyle name="Normal 9 35 3" xfId="12295" xr:uid="{4214BDCF-CDED-467F-B1EA-790BCDAA4AF8}"/>
    <cellStyle name="Normal 9 35 4" xfId="17531" xr:uid="{F0F59BED-471F-42FD-97C7-3FCE1A22B562}"/>
    <cellStyle name="Normal 9 35 5" xfId="19762" xr:uid="{340A1403-F619-4EE5-B2FD-A45E4D0CB7DA}"/>
    <cellStyle name="Normal 9 35 6" xfId="10085" xr:uid="{32CF574E-FE16-4937-B31C-0A57AF6C6932}"/>
    <cellStyle name="Normal 9 35 6 2" xfId="21406" xr:uid="{04786E7A-7DB0-4B90-B357-5485AFC04CF9}"/>
    <cellStyle name="Normal 9 35 6 2 2" xfId="26962" xr:uid="{02AEBEFD-72A2-4357-8604-77728AD124C0}"/>
    <cellStyle name="Normal 9 35 6 2 3" xfId="32456" xr:uid="{89983595-61A3-4FC4-8CF9-13C289418285}"/>
    <cellStyle name="Normal 9 35 6 2 4" xfId="37940" xr:uid="{A01329E7-0CC9-4924-BB9A-8393F3A2ACE6}"/>
    <cellStyle name="Normal 9 35 6 3" xfId="24233" xr:uid="{58A3687A-88BE-489C-B241-8265AB7F1DD0}"/>
    <cellStyle name="Normal 9 35 6 4" xfId="29727" xr:uid="{7E3370D7-E3E8-49A3-BDE8-474EA18DDC88}"/>
    <cellStyle name="Normal 9 35 6 5" xfId="35211" xr:uid="{37906A29-9F6D-4731-B63B-4F35023F9630}"/>
    <cellStyle name="Normal 9 36" xfId="6955" xr:uid="{8976E9F6-8B72-47CF-999F-CF3136AA20E3}"/>
    <cellStyle name="Normal 9 36 2" xfId="15362" xr:uid="{95B18C80-A024-46ED-9930-7F6FF00840F4}"/>
    <cellStyle name="Normal 9 36 2 2" xfId="22649" xr:uid="{B726627A-EAED-4446-A93F-8E5173C58C70}"/>
    <cellStyle name="Normal 9 36 2 2 2" xfId="28205" xr:uid="{962911C0-AF01-4DA5-A088-024313CE92F6}"/>
    <cellStyle name="Normal 9 36 2 2 3" xfId="33699" xr:uid="{6CAEA730-8E83-4170-9BF4-FE86EFE31705}"/>
    <cellStyle name="Normal 9 36 2 2 4" xfId="39183" xr:uid="{DF74ED24-AF55-4F5E-BD53-D275107492EE}"/>
    <cellStyle name="Normal 9 36 2 3" xfId="25476" xr:uid="{BF12C8C5-D650-4588-ABD1-294E19A60D84}"/>
    <cellStyle name="Normal 9 36 2 4" xfId="30970" xr:uid="{2C845175-2C74-43CB-B44F-D0FA2E599EAA}"/>
    <cellStyle name="Normal 9 36 2 5" xfId="36454" xr:uid="{67870025-6202-4821-BFF6-91B4AB607810}"/>
    <cellStyle name="Normal 9 36 3" xfId="12296" xr:uid="{5C92E921-19C2-48F8-A9DF-95BD3B07558C}"/>
    <cellStyle name="Normal 9 36 4" xfId="17532" xr:uid="{52CA47C6-32AD-4F6A-B93E-4DE0AC451BE9}"/>
    <cellStyle name="Normal 9 36 5" xfId="19763" xr:uid="{C9477211-63AD-4840-847F-975C75D19B08}"/>
    <cellStyle name="Normal 9 36 6" xfId="10086" xr:uid="{7CFB0CDF-EE9C-461A-93E4-7CDEB5651419}"/>
    <cellStyle name="Normal 9 36 6 2" xfId="21407" xr:uid="{E1938A41-868B-44D1-8ADB-00FEF1BBC133}"/>
    <cellStyle name="Normal 9 36 6 2 2" xfId="26963" xr:uid="{656C49C2-0E2D-4420-821D-70D140064D66}"/>
    <cellStyle name="Normal 9 36 6 2 3" xfId="32457" xr:uid="{00F8F2B6-6855-4EAF-B6AC-3B65D75E293E}"/>
    <cellStyle name="Normal 9 36 6 2 4" xfId="37941" xr:uid="{C4C9A136-0496-43DB-9040-D301326FAA99}"/>
    <cellStyle name="Normal 9 36 6 3" xfId="24234" xr:uid="{599053CB-90B9-47FA-8A15-B6BA8DB84CCE}"/>
    <cellStyle name="Normal 9 36 6 4" xfId="29728" xr:uid="{26EA10BB-890D-4FC7-B276-CD0F83EDD09C}"/>
    <cellStyle name="Normal 9 36 6 5" xfId="35212" xr:uid="{F57D5AE0-98DD-4747-A0F6-80490C63897C}"/>
    <cellStyle name="Normal 9 37" xfId="6956" xr:uid="{7EE54761-D859-4B02-A1EB-84AD37A0EF8F}"/>
    <cellStyle name="Normal 9 37 2" xfId="15363" xr:uid="{C210EABC-8308-4830-995F-E66699CDDB4B}"/>
    <cellStyle name="Normal 9 37 2 2" xfId="22650" xr:uid="{13BD2175-B092-4A14-A246-8A3A748FB224}"/>
    <cellStyle name="Normal 9 37 2 2 2" xfId="28206" xr:uid="{41F742B0-14D7-418D-AF7C-A5656C235522}"/>
    <cellStyle name="Normal 9 37 2 2 3" xfId="33700" xr:uid="{C62FDA07-94CB-4A03-AC4F-33EDF2177820}"/>
    <cellStyle name="Normal 9 37 2 2 4" xfId="39184" xr:uid="{CDC0C131-05A4-4216-B45B-EB4DB72F7783}"/>
    <cellStyle name="Normal 9 37 2 3" xfId="25477" xr:uid="{72E1D45E-E787-4826-9B0C-23162DF403DB}"/>
    <cellStyle name="Normal 9 37 2 4" xfId="30971" xr:uid="{DF46C664-E502-48E9-B533-CF210CAEAE38}"/>
    <cellStyle name="Normal 9 37 2 5" xfId="36455" xr:uid="{02FF168C-D419-4871-88B1-A556A59B4A89}"/>
    <cellStyle name="Normal 9 37 3" xfId="12297" xr:uid="{A7BC2E2F-18AF-4C7F-A083-37B269D82605}"/>
    <cellStyle name="Normal 9 37 4" xfId="17533" xr:uid="{B488BDB3-24C9-40C0-A33B-FCF2B21A005D}"/>
    <cellStyle name="Normal 9 37 5" xfId="19764" xr:uid="{0ED4A5CF-9B4A-46D9-B52E-3CC36A0BFBFF}"/>
    <cellStyle name="Normal 9 37 6" xfId="10087" xr:uid="{09E167B7-EF81-4216-9A9E-D4DF836E60A3}"/>
    <cellStyle name="Normal 9 37 6 2" xfId="21408" xr:uid="{9CFDFB92-E383-45F2-8D56-972E5A70D757}"/>
    <cellStyle name="Normal 9 37 6 2 2" xfId="26964" xr:uid="{862AA7B1-D9B0-479A-A7D0-8E1F01EE0B91}"/>
    <cellStyle name="Normal 9 37 6 2 3" xfId="32458" xr:uid="{F5DFFB46-2EF6-4897-BEC0-05859FC788FE}"/>
    <cellStyle name="Normal 9 37 6 2 4" xfId="37942" xr:uid="{B00378AD-B174-4F34-A3B3-78771D5A2F0D}"/>
    <cellStyle name="Normal 9 37 6 3" xfId="24235" xr:uid="{B1D90108-7EDE-4EE3-8111-F1CA9F664131}"/>
    <cellStyle name="Normal 9 37 6 4" xfId="29729" xr:uid="{43AB2417-F379-45D1-94B6-02BD090CA76F}"/>
    <cellStyle name="Normal 9 37 6 5" xfId="35213" xr:uid="{1A6C3427-B7ED-4D3B-A28A-DA9223D4ED21}"/>
    <cellStyle name="Normal 9 38" xfId="6957" xr:uid="{6267AD71-5F02-4712-9208-C6915520EEAA}"/>
    <cellStyle name="Normal 9 38 2" xfId="15364" xr:uid="{F5580BE2-7ED0-417B-9B85-D4D2AC4E6833}"/>
    <cellStyle name="Normal 9 38 2 2" xfId="22651" xr:uid="{B4C47598-01BE-4257-BCB7-6F5B694BF35E}"/>
    <cellStyle name="Normal 9 38 2 2 2" xfId="28207" xr:uid="{A41181EF-E2AA-4626-8AB8-02631FB8824B}"/>
    <cellStyle name="Normal 9 38 2 2 3" xfId="33701" xr:uid="{5835EE9A-69F3-4D28-98D6-D5562D4720B4}"/>
    <cellStyle name="Normal 9 38 2 2 4" xfId="39185" xr:uid="{5D82095F-84F2-4936-8689-D151E6BDFD9F}"/>
    <cellStyle name="Normal 9 38 2 3" xfId="25478" xr:uid="{8BECFA41-4805-4521-B3FD-3A42AA83598A}"/>
    <cellStyle name="Normal 9 38 2 4" xfId="30972" xr:uid="{24FD51AA-FA65-40D6-8CFE-9E3E6ED54E46}"/>
    <cellStyle name="Normal 9 38 2 5" xfId="36456" xr:uid="{4235A65A-1ED6-4B11-A29F-204EA0B469DD}"/>
    <cellStyle name="Normal 9 38 3" xfId="12298" xr:uid="{B9EA4D37-C763-4789-B001-83548CC8B8AF}"/>
    <cellStyle name="Normal 9 38 4" xfId="17534" xr:uid="{CC39913B-DB97-4872-A0E7-6FEF0F453D12}"/>
    <cellStyle name="Normal 9 38 5" xfId="19765" xr:uid="{45D02A7B-67CC-4D2D-8F99-68B96475B087}"/>
    <cellStyle name="Normal 9 38 6" xfId="10088" xr:uid="{9F34A1E4-46CC-4A93-BD8F-DA9104826FA4}"/>
    <cellStyle name="Normal 9 38 6 2" xfId="21409" xr:uid="{EED10D0A-D9CB-408E-89AA-9AB74ABA8AA5}"/>
    <cellStyle name="Normal 9 38 6 2 2" xfId="26965" xr:uid="{E9DDDF5C-E2BC-4A0F-831A-C54CAF99F1C8}"/>
    <cellStyle name="Normal 9 38 6 2 3" xfId="32459" xr:uid="{F30CE784-A9D9-4D91-8C13-B9602091890D}"/>
    <cellStyle name="Normal 9 38 6 2 4" xfId="37943" xr:uid="{25E35FA4-66B7-43D6-9FF2-9048AB5212C4}"/>
    <cellStyle name="Normal 9 38 6 3" xfId="24236" xr:uid="{DC828C5B-3DF2-4E8E-A6D1-ED948A3E2CEC}"/>
    <cellStyle name="Normal 9 38 6 4" xfId="29730" xr:uid="{F96D3AFB-DA2C-4E96-9D97-37EC67792CA7}"/>
    <cellStyle name="Normal 9 38 6 5" xfId="35214" xr:uid="{7B0D833E-376A-4376-8250-99F1F7EEF6F8}"/>
    <cellStyle name="Normal 9 39" xfId="6958" xr:uid="{29B717E8-1C1E-4CCE-AE92-057793751E83}"/>
    <cellStyle name="Normal 9 39 2" xfId="15365" xr:uid="{664B9D76-6CF3-46B9-9ED2-840483E0D932}"/>
    <cellStyle name="Normal 9 39 2 2" xfId="22652" xr:uid="{C461D688-508F-4A67-83BA-67FF343716C7}"/>
    <cellStyle name="Normal 9 39 2 2 2" xfId="28208" xr:uid="{7BCABAB9-1BF3-409D-BE3E-19697FEDC33B}"/>
    <cellStyle name="Normal 9 39 2 2 3" xfId="33702" xr:uid="{D1B7EA53-4B9E-42DF-A89E-BF57952FD1C6}"/>
    <cellStyle name="Normal 9 39 2 2 4" xfId="39186" xr:uid="{8C271E84-F027-46F1-A42E-6245BB776CE9}"/>
    <cellStyle name="Normal 9 39 2 3" xfId="25479" xr:uid="{9CC87353-8DF8-4E30-B4CD-A8ACFB8DFE97}"/>
    <cellStyle name="Normal 9 39 2 4" xfId="30973" xr:uid="{CF111C3F-9A1A-4B12-B3CB-EF3EBB1EC3FB}"/>
    <cellStyle name="Normal 9 39 2 5" xfId="36457" xr:uid="{A4F76053-3A49-46BE-B0B5-BF62E8D938D9}"/>
    <cellStyle name="Normal 9 39 3" xfId="12299" xr:uid="{1DFE5255-847C-4830-B0FE-DEE939894A66}"/>
    <cellStyle name="Normal 9 39 4" xfId="17535" xr:uid="{CAE42A7F-12D4-4A39-82A4-168E9D741D8E}"/>
    <cellStyle name="Normal 9 39 5" xfId="19766" xr:uid="{8B5743FE-8727-4849-A0D2-DAA6F92E3930}"/>
    <cellStyle name="Normal 9 39 6" xfId="10089" xr:uid="{3582B396-4B2C-4C61-BB45-D640D2B7D6AA}"/>
    <cellStyle name="Normal 9 39 6 2" xfId="21410" xr:uid="{D47497EA-724F-41B6-8198-87FDFBC15204}"/>
    <cellStyle name="Normal 9 39 6 2 2" xfId="26966" xr:uid="{FB1D9138-CFC9-4993-A704-0E360E1C8078}"/>
    <cellStyle name="Normal 9 39 6 2 3" xfId="32460" xr:uid="{7939D118-EB82-4F4A-BD9C-B664190988E7}"/>
    <cellStyle name="Normal 9 39 6 2 4" xfId="37944" xr:uid="{E82051A9-E90B-4FE7-A41B-FE4D19EED21B}"/>
    <cellStyle name="Normal 9 39 6 3" xfId="24237" xr:uid="{730C96CA-05BA-47FC-BE8E-A75FE9D2EFEA}"/>
    <cellStyle name="Normal 9 39 6 4" xfId="29731" xr:uid="{7E7C0457-6405-4CF3-96F0-09655FEFA200}"/>
    <cellStyle name="Normal 9 39 6 5" xfId="35215" xr:uid="{3A9EB1B3-47E7-4B1C-A0BE-C42B0A55E0A9}"/>
    <cellStyle name="Normal 9 4" xfId="6959" xr:uid="{1818A315-3411-4B21-8027-1599357182A1}"/>
    <cellStyle name="Normal 9 4 2" xfId="15366" xr:uid="{56914CFC-C753-403E-AEF1-F185966F00C2}"/>
    <cellStyle name="Normal 9 4 2 2" xfId="22653" xr:uid="{7BD89E6A-3C3F-4739-A6E5-49B644BA52FE}"/>
    <cellStyle name="Normal 9 4 2 2 2" xfId="28209" xr:uid="{510A7A82-AB0E-45F7-8242-92E620ADFD22}"/>
    <cellStyle name="Normal 9 4 2 2 3" xfId="33703" xr:uid="{5AC835F7-C632-465D-AF58-F8B4B77E38B3}"/>
    <cellStyle name="Normal 9 4 2 2 4" xfId="39187" xr:uid="{84309F6C-53D1-4BE4-B248-1D3249F07399}"/>
    <cellStyle name="Normal 9 4 2 3" xfId="25480" xr:uid="{E7E46976-D28C-4030-971F-67CF0BABE0DE}"/>
    <cellStyle name="Normal 9 4 2 4" xfId="30974" xr:uid="{972AC101-2415-4524-9CFB-03EF4D41F6C8}"/>
    <cellStyle name="Normal 9 4 2 5" xfId="36458" xr:uid="{FFB04966-1427-42A2-9EC3-2963B417D7B2}"/>
    <cellStyle name="Normal 9 4 3" xfId="12300" xr:uid="{04D01CD0-D8E9-435C-9BE2-B5AC2F5AB6C2}"/>
    <cellStyle name="Normal 9 4 4" xfId="17536" xr:uid="{9B7BF884-5C64-4E33-B552-026B0FDAC0F2}"/>
    <cellStyle name="Normal 9 4 5" xfId="19767" xr:uid="{A12F1320-0C6F-4610-9CA4-0CABAEFB02E4}"/>
    <cellStyle name="Normal 9 4 6" xfId="10090" xr:uid="{9082AA94-5333-40A8-8523-171AE455EC2E}"/>
    <cellStyle name="Normal 9 4 6 2" xfId="21411" xr:uid="{BAF9D57E-FB0F-4A37-878F-68AB066E0BBF}"/>
    <cellStyle name="Normal 9 4 6 2 2" xfId="26967" xr:uid="{79BC394F-4D17-49C8-90F6-7566570199AB}"/>
    <cellStyle name="Normal 9 4 6 2 3" xfId="32461" xr:uid="{861A2F10-6BD1-481B-905F-9A94F5CBEB4F}"/>
    <cellStyle name="Normal 9 4 6 2 4" xfId="37945" xr:uid="{B493BAAC-AB92-4D25-8BE1-2428D6583028}"/>
    <cellStyle name="Normal 9 4 6 3" xfId="24238" xr:uid="{728FFDE7-4301-40AC-8E8C-901E8B21DA3C}"/>
    <cellStyle name="Normal 9 4 6 4" xfId="29732" xr:uid="{8D9FDB0F-46EA-4D15-996D-7F94BA476ADA}"/>
    <cellStyle name="Normal 9 4 6 5" xfId="35216" xr:uid="{AA474960-CCAA-4BEE-B14F-7C1E501B7FB3}"/>
    <cellStyle name="Normal 9 40" xfId="6960" xr:uid="{DAA28EF3-5DD2-4B9A-9C5A-6C13BE21C146}"/>
    <cellStyle name="Normal 9 40 2" xfId="15367" xr:uid="{B8F75ADF-4866-4179-9496-21BF19B4D3B3}"/>
    <cellStyle name="Normal 9 40 2 2" xfId="22654" xr:uid="{F0B7CA9E-A1E8-4E2E-9F85-82A878747D05}"/>
    <cellStyle name="Normal 9 40 2 2 2" xfId="28210" xr:uid="{13FEC99E-ED45-488F-AA88-7C4AFD63A2EE}"/>
    <cellStyle name="Normal 9 40 2 2 3" xfId="33704" xr:uid="{E90CB0A1-4201-459E-8197-B5D04D5D7F52}"/>
    <cellStyle name="Normal 9 40 2 2 4" xfId="39188" xr:uid="{1E4471D2-94D3-47D4-A735-A69A0B992C12}"/>
    <cellStyle name="Normal 9 40 2 3" xfId="25481" xr:uid="{BC611485-35E9-4FA6-9547-5B2D033F4794}"/>
    <cellStyle name="Normal 9 40 2 4" xfId="30975" xr:uid="{D57ADD99-8A4B-4F0F-B9B1-5C646EE56E35}"/>
    <cellStyle name="Normal 9 40 2 5" xfId="36459" xr:uid="{06CBE84C-00C8-41DA-9B49-BB815371B2CF}"/>
    <cellStyle name="Normal 9 40 3" xfId="19768" xr:uid="{F2A5F1CA-CEDF-4918-8B90-568029EF2E38}"/>
    <cellStyle name="Normal 9 40 4" xfId="10091" xr:uid="{9AEBBA02-26BD-43F7-B686-D24B59844BF1}"/>
    <cellStyle name="Normal 9 40 4 2" xfId="21412" xr:uid="{F6E52AC0-6E00-47D6-B45A-45F67C1FF42B}"/>
    <cellStyle name="Normal 9 40 4 2 2" xfId="26968" xr:uid="{2DE843C3-F52B-4A38-BABC-DD6550A3A087}"/>
    <cellStyle name="Normal 9 40 4 2 3" xfId="32462" xr:uid="{CC55FC6A-4A5A-49CD-B0DC-BBD4CDDB2C0E}"/>
    <cellStyle name="Normal 9 40 4 2 4" xfId="37946" xr:uid="{C3FD256E-06AC-43E5-9841-601DB1747D45}"/>
    <cellStyle name="Normal 9 40 4 3" xfId="24239" xr:uid="{5305BD90-E2D8-4511-8D0C-164BD38CD221}"/>
    <cellStyle name="Normal 9 40 4 4" xfId="29733" xr:uid="{2C13AE35-9F09-4F02-8A2B-F6B1C1C6D381}"/>
    <cellStyle name="Normal 9 40 4 5" xfId="35217" xr:uid="{F70CF76A-0321-4CD5-9408-2C61B33C45EA}"/>
    <cellStyle name="Normal 9 41" xfId="7348" xr:uid="{3CC34691-FA09-4FE0-B990-7EEFCADF74F2}"/>
    <cellStyle name="Normal 9 41 2" xfId="10092" xr:uid="{F1AFEC26-4AD9-4685-8CB2-16C945F86D68}"/>
    <cellStyle name="Normal 9 41 2 2" xfId="21413" xr:uid="{4EE3CCAC-58B4-406C-BC1E-7A0631D302BD}"/>
    <cellStyle name="Normal 9 41 2 2 2" xfId="26969" xr:uid="{9DA399A9-DBF3-416D-9D5C-38FA4AC022F5}"/>
    <cellStyle name="Normal 9 41 2 2 3" xfId="32463" xr:uid="{6590133D-F71A-401F-A3A3-88C54536315F}"/>
    <cellStyle name="Normal 9 41 2 2 4" xfId="37947" xr:uid="{D0A48E39-D195-4743-AEBB-D435E98F7989}"/>
    <cellStyle name="Normal 9 41 2 3" xfId="24240" xr:uid="{719C4E0A-3B03-4DD8-BDCE-5CFBF3E4F274}"/>
    <cellStyle name="Normal 9 41 2 4" xfId="29734" xr:uid="{02433E13-13AF-483C-AFE1-3ABC38696D2D}"/>
    <cellStyle name="Normal 9 41 2 5" xfId="35218" xr:uid="{F6A6EE56-DEBA-4D08-8EC8-7E2AC244192F}"/>
    <cellStyle name="Normal 9 41 3" xfId="20345" xr:uid="{3B86F0F2-3E9E-4E9C-A279-16D305556396}"/>
    <cellStyle name="Normal 9 41 3 2" xfId="25901" xr:uid="{747F8E36-6438-41AB-B320-974C8D564E6A}"/>
    <cellStyle name="Normal 9 41 3 3" xfId="31395" xr:uid="{CE137BDD-4558-41B0-A623-F7555C715FDF}"/>
    <cellStyle name="Normal 9 41 3 4" xfId="36879" xr:uid="{225BD585-9C61-48EE-A6A7-026D69E8B9BB}"/>
    <cellStyle name="Normal 9 41 4" xfId="23172" xr:uid="{46123924-D854-4D2E-BF17-4786A631079D}"/>
    <cellStyle name="Normal 9 41 5" xfId="28664" xr:uid="{76D68406-9AF8-42F3-A4C8-8359FBE85A3F}"/>
    <cellStyle name="Normal 9 41 6" xfId="34148" xr:uid="{7E1A4C92-956C-4C66-B622-7170250A02D0}"/>
    <cellStyle name="Normal 9 42" xfId="7479" xr:uid="{D6AB85CC-4A20-4538-9E73-30754E2E5101}"/>
    <cellStyle name="Normal 9 42 2" xfId="10093" xr:uid="{3E1A6E98-2387-49B2-B8B1-6BC12FAF9853}"/>
    <cellStyle name="Normal 9 42 2 2" xfId="21414" xr:uid="{DEB616F0-733A-4F7F-BCD4-008B97866F50}"/>
    <cellStyle name="Normal 9 42 2 2 2" xfId="26970" xr:uid="{C28FCB07-1281-4F3E-BCB7-66445FC1B0F6}"/>
    <cellStyle name="Normal 9 42 2 2 3" xfId="32464" xr:uid="{F6D37463-C253-419C-AFB5-70CD90C36191}"/>
    <cellStyle name="Normal 9 42 2 2 4" xfId="37948" xr:uid="{C27DAE5A-BCF3-4F81-8900-9DFB86DC36E6}"/>
    <cellStyle name="Normal 9 42 2 3" xfId="24241" xr:uid="{586C5911-720E-40A8-BA92-598ED80AB870}"/>
    <cellStyle name="Normal 9 42 2 4" xfId="29735" xr:uid="{4970FADA-138C-4FEF-BB84-FD5675F49AE9}"/>
    <cellStyle name="Normal 9 42 2 5" xfId="35219" xr:uid="{23CD3E78-C344-4B12-8D74-FFADA51A0531}"/>
    <cellStyle name="Normal 9 42 3" xfId="20367" xr:uid="{EDB04A64-D213-4CB8-9362-68E347985153}"/>
    <cellStyle name="Normal 9 42 3 2" xfId="25923" xr:uid="{42D0D115-2F3A-4E66-8E2D-7758557CB2B9}"/>
    <cellStyle name="Normal 9 42 3 3" xfId="31417" xr:uid="{DA78A2F1-134C-42EB-B8DE-2C68B2302CD9}"/>
    <cellStyle name="Normal 9 42 3 4" xfId="36901" xr:uid="{5A5F97AB-EC48-44CD-875B-329B9814DCA3}"/>
    <cellStyle name="Normal 9 42 4" xfId="23194" xr:uid="{50DB4148-1868-4459-AC3C-88704C82F89D}"/>
    <cellStyle name="Normal 9 42 5" xfId="28686" xr:uid="{A67B2C5B-30FA-48A0-898E-764374B77E00}"/>
    <cellStyle name="Normal 9 42 6" xfId="34170" xr:uid="{AE099676-2EFC-43C8-9185-4875A5DED5CB}"/>
    <cellStyle name="Normal 9 43" xfId="7569" xr:uid="{0F8B7BEF-A63C-43C7-BAC4-D954FCF149C6}"/>
    <cellStyle name="Normal 9 43 2" xfId="10094" xr:uid="{258B0958-A3A1-422E-B861-9E70A2C750FC}"/>
    <cellStyle name="Normal 9 43 2 2" xfId="21415" xr:uid="{75A91C78-516B-4B94-B4CF-08F6B3555095}"/>
    <cellStyle name="Normal 9 43 2 2 2" xfId="26971" xr:uid="{5B10BA85-E4DE-4FCD-B75E-9BBF9239FD34}"/>
    <cellStyle name="Normal 9 43 2 2 3" xfId="32465" xr:uid="{EA87F656-5D67-4663-B9DF-163B49521C3B}"/>
    <cellStyle name="Normal 9 43 2 2 4" xfId="37949" xr:uid="{7E3A31D6-86FF-4D6F-A433-EFFF6A64FD44}"/>
    <cellStyle name="Normal 9 43 2 3" xfId="24242" xr:uid="{71DBDC65-3361-4418-ADE5-DCA915F42929}"/>
    <cellStyle name="Normal 9 43 2 4" xfId="29736" xr:uid="{9F84EB70-7BC7-4E5B-8F68-3FE93F27DC43}"/>
    <cellStyle name="Normal 9 43 2 5" xfId="35220" xr:uid="{68644D95-1BAB-4AC8-AA50-C66162094657}"/>
    <cellStyle name="Normal 9 43 3" xfId="20453" xr:uid="{D2CEAFC2-3146-48F0-A062-4AE27CC938F8}"/>
    <cellStyle name="Normal 9 43 3 2" xfId="26009" xr:uid="{3A9E2996-2ED2-45DF-B6BF-B08C04A4EDD4}"/>
    <cellStyle name="Normal 9 43 3 3" xfId="31503" xr:uid="{44CC6042-5155-4FF7-9856-9288EBF5D679}"/>
    <cellStyle name="Normal 9 43 3 4" xfId="36987" xr:uid="{35405227-7D09-4928-B720-74BF174439BC}"/>
    <cellStyle name="Normal 9 43 4" xfId="23280" xr:uid="{FC6DB92F-DEBB-40D4-A1D5-D8CAC36E7AE7}"/>
    <cellStyle name="Normal 9 43 5" xfId="28772" xr:uid="{A43A9ED8-3EF4-44F0-87B7-958485DA70C3}"/>
    <cellStyle name="Normal 9 43 6" xfId="34256" xr:uid="{DF9D0B68-F288-43C3-BBAA-DAE4DB3B6DFA}"/>
    <cellStyle name="Normal 9 44" xfId="7634" xr:uid="{C9491608-1A11-4E60-B429-C91060D16266}"/>
    <cellStyle name="Normal 9 44 2" xfId="20518" xr:uid="{63BD26B5-D18A-4556-A53D-A0895C53DDFC}"/>
    <cellStyle name="Normal 9 44 2 2" xfId="26074" xr:uid="{A3B20BFE-6185-48FB-8E60-3D7813055901}"/>
    <cellStyle name="Normal 9 44 2 3" xfId="31568" xr:uid="{680CD586-C001-4F51-8F6E-9528BF2589A1}"/>
    <cellStyle name="Normal 9 44 2 4" xfId="37052" xr:uid="{A90281E7-933F-4DD4-A1E2-87964E951879}"/>
    <cellStyle name="Normal 9 44 3" xfId="23345" xr:uid="{ACDA50DF-AD84-409E-9EB3-E2F0BF5B10CD}"/>
    <cellStyle name="Normal 9 44 4" xfId="28839" xr:uid="{17833BC6-B69E-4504-9BB7-69F2051BCF28}"/>
    <cellStyle name="Normal 9 44 5" xfId="34323" xr:uid="{452757B1-C0F7-4218-8986-8E83EF6E5B82}"/>
    <cellStyle name="Normal 9 45" xfId="12267" xr:uid="{727157A0-AFF8-490F-A3AE-1A57BD043078}"/>
    <cellStyle name="Normal 9 46" xfId="17503" xr:uid="{7E3DD47B-FF8C-4CB2-81AB-13BCC3EE4B00}"/>
    <cellStyle name="Normal 9 47" xfId="19734" xr:uid="{40D1CD2F-3011-4433-9F5B-4445219C7ADC}"/>
    <cellStyle name="Normal 9 48" xfId="23042" xr:uid="{064A9319-1644-49C3-A32A-DEE3558A0C77}"/>
    <cellStyle name="Normal 9 48 2" xfId="28588" xr:uid="{30F24722-BC11-4EA6-9D2D-F2259A0AE5CE}"/>
    <cellStyle name="Normal 9 48 3" xfId="34076" xr:uid="{A94FB49E-B0C5-4B94-A199-85B9DDB45E01}"/>
    <cellStyle name="Normal 9 48 4" xfId="39560" xr:uid="{21DD8AEF-12D0-45DF-B7DD-C9746FEC95FB}"/>
    <cellStyle name="Normal 9 49" xfId="6926" xr:uid="{332AD8DB-83AB-4091-A339-FE22AD222E50}"/>
    <cellStyle name="Normal 9 5" xfId="6961" xr:uid="{8DF20CB5-F4E8-44EE-A3F3-0CC9E8FAA1AC}"/>
    <cellStyle name="Normal 9 5 2" xfId="15368" xr:uid="{4ECC527B-D174-4D97-B23A-AA77B22C620C}"/>
    <cellStyle name="Normal 9 5 2 2" xfId="22655" xr:uid="{72EF928C-A84F-4F26-ADE7-CC689D2CA133}"/>
    <cellStyle name="Normal 9 5 2 2 2" xfId="28211" xr:uid="{82F39FD4-B480-4757-8E9E-2199B9FDAF1B}"/>
    <cellStyle name="Normal 9 5 2 2 3" xfId="33705" xr:uid="{9F1FD4C3-27FF-4EDE-B681-CF34C5FF4DB7}"/>
    <cellStyle name="Normal 9 5 2 2 4" xfId="39189" xr:uid="{B556F1C1-8DDE-42D5-94A6-403C5125A2A7}"/>
    <cellStyle name="Normal 9 5 2 3" xfId="25482" xr:uid="{A6CDCEFC-499D-4890-B0AE-519BD44CC371}"/>
    <cellStyle name="Normal 9 5 2 4" xfId="30976" xr:uid="{52AA806C-3204-48BC-9FAA-64536C137E66}"/>
    <cellStyle name="Normal 9 5 2 5" xfId="36460" xr:uid="{E958F420-9DF4-40C1-9824-F1610740F4DC}"/>
    <cellStyle name="Normal 9 5 3" xfId="12301" xr:uid="{F56AA6E9-4AF9-4B7B-AC6C-8621748754CA}"/>
    <cellStyle name="Normal 9 5 4" xfId="17537" xr:uid="{593CCEBA-A627-449E-A244-06D24BED2925}"/>
    <cellStyle name="Normal 9 5 5" xfId="19769" xr:uid="{31A059FE-7DAC-4117-88D2-75C8F9217C4A}"/>
    <cellStyle name="Normal 9 5 6" xfId="10095" xr:uid="{2620BBBC-DFE0-4182-A662-7E13FE1E29FA}"/>
    <cellStyle name="Normal 9 5 6 2" xfId="21416" xr:uid="{9B6BCE1B-2B7C-4D19-9F1A-52D73FEEF4FC}"/>
    <cellStyle name="Normal 9 5 6 2 2" xfId="26972" xr:uid="{336C0533-A430-4729-937F-D8B6707D3D59}"/>
    <cellStyle name="Normal 9 5 6 2 3" xfId="32466" xr:uid="{E1B7066C-923D-45D1-A34C-0677F33B64FC}"/>
    <cellStyle name="Normal 9 5 6 2 4" xfId="37950" xr:uid="{5E09AD0B-4798-464D-934B-69149ADE3491}"/>
    <cellStyle name="Normal 9 5 6 3" xfId="24243" xr:uid="{540FEE04-C3E0-41B3-95FC-1A1230A94C80}"/>
    <cellStyle name="Normal 9 5 6 4" xfId="29737" xr:uid="{0DF2D960-F2B3-4182-AEB8-DA45421896CA}"/>
    <cellStyle name="Normal 9 5 6 5" xfId="35221" xr:uid="{0DC87A9A-22B8-4248-9800-1C42551A60F7}"/>
    <cellStyle name="Normal 9 6" xfId="6962" xr:uid="{A4F487A5-8355-4DBF-89E8-89D0C02A04C0}"/>
    <cellStyle name="Normal 9 6 2" xfId="15369" xr:uid="{33C03E0D-F70C-4387-8289-C6A0DE44469C}"/>
    <cellStyle name="Normal 9 6 2 2" xfId="22656" xr:uid="{57469C93-EC04-4B07-A51A-12282961C261}"/>
    <cellStyle name="Normal 9 6 2 2 2" xfId="28212" xr:uid="{4BBEF687-C1B5-4435-A8CC-BF0C4235B0F2}"/>
    <cellStyle name="Normal 9 6 2 2 3" xfId="33706" xr:uid="{88490F62-7071-45C0-A327-F12DDF003A54}"/>
    <cellStyle name="Normal 9 6 2 2 4" xfId="39190" xr:uid="{3410E3DD-4ADE-4196-9F45-5EAA82CB26A2}"/>
    <cellStyle name="Normal 9 6 2 3" xfId="25483" xr:uid="{18AAAA9B-D50E-43C0-8856-5A32439D6451}"/>
    <cellStyle name="Normal 9 6 2 4" xfId="30977" xr:uid="{DFDDD2FA-7C57-4DD7-B8C2-D59BC0A054A7}"/>
    <cellStyle name="Normal 9 6 2 5" xfId="36461" xr:uid="{076D06E4-5D7F-46D9-B88A-74336A36B2F9}"/>
    <cellStyle name="Normal 9 6 3" xfId="12302" xr:uid="{24568664-D67A-43C7-893D-B6278762108C}"/>
    <cellStyle name="Normal 9 6 4" xfId="17538" xr:uid="{8C6AE5D1-4E51-4425-8DC3-1A434390984B}"/>
    <cellStyle name="Normal 9 6 5" xfId="19770" xr:uid="{63F326A4-7181-4C3C-8485-0405033DCA58}"/>
    <cellStyle name="Normal 9 6 6" xfId="10096" xr:uid="{9B1E3A7C-8BEA-46D0-BBD8-6302F64E5E3B}"/>
    <cellStyle name="Normal 9 6 6 2" xfId="21417" xr:uid="{32D23C09-A2E8-4644-9BD3-FCC550533551}"/>
    <cellStyle name="Normal 9 6 6 2 2" xfId="26973" xr:uid="{DB03B85E-9920-48BE-9D18-E2716A701581}"/>
    <cellStyle name="Normal 9 6 6 2 3" xfId="32467" xr:uid="{DF067FAF-F224-4D21-AAD5-3C5D25B7FCC9}"/>
    <cellStyle name="Normal 9 6 6 2 4" xfId="37951" xr:uid="{6F949011-2027-42CF-9470-DD7798AC44E0}"/>
    <cellStyle name="Normal 9 6 6 3" xfId="24244" xr:uid="{D12538C9-8090-44F9-B4E3-1965C8C516F3}"/>
    <cellStyle name="Normal 9 6 6 4" xfId="29738" xr:uid="{E09CCC54-9D01-441B-A344-E09337C5D79E}"/>
    <cellStyle name="Normal 9 6 6 5" xfId="35222" xr:uid="{11B6684B-82AB-4D58-B79E-757C563A0B6F}"/>
    <cellStyle name="Normal 9 7" xfId="6963" xr:uid="{24BFC13D-683C-489F-A3B5-58AE7EC0D4E0}"/>
    <cellStyle name="Normal 9 7 2" xfId="15370" xr:uid="{E1FF2938-F1AC-427F-8208-5BED28386D1E}"/>
    <cellStyle name="Normal 9 7 2 2" xfId="22657" xr:uid="{99615D96-D2DB-4C9E-A94B-E0F7ED4A440D}"/>
    <cellStyle name="Normal 9 7 2 2 2" xfId="28213" xr:uid="{B3660F2A-AD86-4BC6-8BCC-E0F997C15CFF}"/>
    <cellStyle name="Normal 9 7 2 2 3" xfId="33707" xr:uid="{9C75149F-26BC-4510-AF22-68FD750FCE2B}"/>
    <cellStyle name="Normal 9 7 2 2 4" xfId="39191" xr:uid="{5870C79B-4B12-493D-9E84-4B4C54BB062E}"/>
    <cellStyle name="Normal 9 7 2 3" xfId="25484" xr:uid="{DB321B0A-0C45-48C1-B5F1-75A03C1F958A}"/>
    <cellStyle name="Normal 9 7 2 4" xfId="30978" xr:uid="{370D6D91-47D2-4271-8B1E-6A29E540B242}"/>
    <cellStyle name="Normal 9 7 2 5" xfId="36462" xr:uid="{178C2B4D-7C36-4996-9149-F2DF9B468F93}"/>
    <cellStyle name="Normal 9 7 3" xfId="12303" xr:uid="{EFDEB7C2-ACCD-49EA-AA55-C237714C03B9}"/>
    <cellStyle name="Normal 9 7 4" xfId="17539" xr:uid="{9F0782A7-1905-476E-B796-5688FB2DB79E}"/>
    <cellStyle name="Normal 9 7 5" xfId="19771" xr:uid="{59A290D0-1359-4C90-8B57-B3DD9096D262}"/>
    <cellStyle name="Normal 9 7 6" xfId="10097" xr:uid="{42090913-F946-43DB-AD65-11C0922055FB}"/>
    <cellStyle name="Normal 9 7 6 2" xfId="21418" xr:uid="{12D06976-C07B-47EE-8EDE-40980C47B9A1}"/>
    <cellStyle name="Normal 9 7 6 2 2" xfId="26974" xr:uid="{3E62C940-342F-461A-B580-191888DD2A98}"/>
    <cellStyle name="Normal 9 7 6 2 3" xfId="32468" xr:uid="{0E0870CC-38EB-44B3-B681-34FCF80D9B75}"/>
    <cellStyle name="Normal 9 7 6 2 4" xfId="37952" xr:uid="{797EA165-4D5B-4904-B501-361430FF4950}"/>
    <cellStyle name="Normal 9 7 6 3" xfId="24245" xr:uid="{0B9E8F7C-88EE-494F-8FB4-F49B1578F08D}"/>
    <cellStyle name="Normal 9 7 6 4" xfId="29739" xr:uid="{B096D5D2-AE1E-4B3E-AC17-8F28C6878855}"/>
    <cellStyle name="Normal 9 7 6 5" xfId="35223" xr:uid="{83420AC7-403D-49A1-A586-F8E1199CC5F1}"/>
    <cellStyle name="Normal 9 8" xfId="6964" xr:uid="{C3A283B0-F3BF-4B29-B566-1AC636625917}"/>
    <cellStyle name="Normal 9 8 2" xfId="15371" xr:uid="{DEFE4125-D752-4D85-BE1C-D9C61E32027A}"/>
    <cellStyle name="Normal 9 8 2 2" xfId="22658" xr:uid="{85EEA3D7-61D9-4DF4-9F3C-721E92EBA2D6}"/>
    <cellStyle name="Normal 9 8 2 2 2" xfId="28214" xr:uid="{0CC34634-85D7-4B7D-BC7B-FDCE08650A11}"/>
    <cellStyle name="Normal 9 8 2 2 3" xfId="33708" xr:uid="{6055DEB4-7227-431B-94CE-95D01EE33F43}"/>
    <cellStyle name="Normal 9 8 2 2 4" xfId="39192" xr:uid="{AAA84F60-FE76-4B43-B2B3-A0790BFA2E5A}"/>
    <cellStyle name="Normal 9 8 2 3" xfId="25485" xr:uid="{404D079B-2193-479F-ABC5-ED3448297099}"/>
    <cellStyle name="Normal 9 8 2 4" xfId="30979" xr:uid="{CCAEC270-1BA5-44C6-A70C-73B59E78A24E}"/>
    <cellStyle name="Normal 9 8 2 5" xfId="36463" xr:uid="{12F202A0-5A9D-4A6C-9D53-755E0764368C}"/>
    <cellStyle name="Normal 9 8 3" xfId="12304" xr:uid="{B87B35CB-8D7D-4ED5-B24A-B9DF4778F871}"/>
    <cellStyle name="Normal 9 8 4" xfId="17540" xr:uid="{53DDF037-953F-4357-AA88-605F23BA6504}"/>
    <cellStyle name="Normal 9 8 5" xfId="19772" xr:uid="{0BF0B347-2AA5-41CD-A18F-0F265C0DA1CF}"/>
    <cellStyle name="Normal 9 8 6" xfId="10098" xr:uid="{D42A3597-E3C6-43C6-9E91-E5B05EBEFE0A}"/>
    <cellStyle name="Normal 9 8 6 2" xfId="21419" xr:uid="{A6F0061F-B27E-4322-9A60-96EB37110AB8}"/>
    <cellStyle name="Normal 9 8 6 2 2" xfId="26975" xr:uid="{BD8ABD9D-DCA8-4C1C-BE42-438D6ADBB891}"/>
    <cellStyle name="Normal 9 8 6 2 3" xfId="32469" xr:uid="{2F664DF6-4431-45F2-B812-2DB625ED632D}"/>
    <cellStyle name="Normal 9 8 6 2 4" xfId="37953" xr:uid="{A399AEA8-47EF-4FEB-8B0F-AED3EC0DE4C7}"/>
    <cellStyle name="Normal 9 8 6 3" xfId="24246" xr:uid="{88591FE4-DE8A-48F9-93E7-B2F3537ABFD6}"/>
    <cellStyle name="Normal 9 8 6 4" xfId="29740" xr:uid="{1C57E302-765A-4DC4-B807-98B6F1C1261C}"/>
    <cellStyle name="Normal 9 8 6 5" xfId="35224" xr:uid="{CAE00807-1059-4E97-94BF-030059784613}"/>
    <cellStyle name="Normal 9 9" xfId="6965" xr:uid="{CB360F69-6F83-4601-AFE9-B5D3D2D11CBF}"/>
    <cellStyle name="Normal 9 9 2" xfId="15372" xr:uid="{FA01FF35-9951-418F-9DB3-46FA8DCCA90F}"/>
    <cellStyle name="Normal 9 9 2 2" xfId="22659" xr:uid="{565A8180-9C61-4CEB-BEDF-6FD92177E171}"/>
    <cellStyle name="Normal 9 9 2 2 2" xfId="28215" xr:uid="{89BE1F75-4F8D-4DAE-A7EB-C806537ACE50}"/>
    <cellStyle name="Normal 9 9 2 2 3" xfId="33709" xr:uid="{B581EF1E-0C71-4352-928B-AFC0793DE7C8}"/>
    <cellStyle name="Normal 9 9 2 2 4" xfId="39193" xr:uid="{60394E70-9741-4F24-A73D-56485AE24CF1}"/>
    <cellStyle name="Normal 9 9 2 3" xfId="25486" xr:uid="{7535B5B9-2156-4D78-A8FE-435ABC864C3E}"/>
    <cellStyle name="Normal 9 9 2 4" xfId="30980" xr:uid="{B3BA915A-3378-41E2-9423-BF538F983552}"/>
    <cellStyle name="Normal 9 9 2 5" xfId="36464" xr:uid="{10EA4147-08B4-434D-9410-71070728A532}"/>
    <cellStyle name="Normal 9 9 3" xfId="12305" xr:uid="{A2074A19-1E45-4784-9BB8-48BC8223AE61}"/>
    <cellStyle name="Normal 9 9 4" xfId="17541" xr:uid="{3EEE2FC4-0265-4A90-91C8-CF15712E00E7}"/>
    <cellStyle name="Normal 9 9 5" xfId="19773" xr:uid="{CE0D13F6-BA3D-4954-BD1F-5A849F7A299F}"/>
    <cellStyle name="Normal 9 9 6" xfId="10099" xr:uid="{F43407DD-3711-4CA1-AD67-FFEEEA4F82D7}"/>
    <cellStyle name="Normal 9 9 6 2" xfId="21420" xr:uid="{C62BC929-FD50-40C6-8E04-3C670DD2A240}"/>
    <cellStyle name="Normal 9 9 6 2 2" xfId="26976" xr:uid="{C78C0019-F86B-49F7-BFC5-7BBE236BF197}"/>
    <cellStyle name="Normal 9 9 6 2 3" xfId="32470" xr:uid="{B17B41F4-E04E-4D5A-9B6D-53EF09F0AE07}"/>
    <cellStyle name="Normal 9 9 6 2 4" xfId="37954" xr:uid="{9045067C-B070-4749-BBCE-AD1F43408ACB}"/>
    <cellStyle name="Normal 9 9 6 3" xfId="24247" xr:uid="{D9527CE8-C6DB-46E1-9FA0-E6CC6CFA6D6A}"/>
    <cellStyle name="Normal 9 9 6 4" xfId="29741" xr:uid="{EF2B0273-B8B4-4343-86CF-B54B0ED08A01}"/>
    <cellStyle name="Normal 9 9 6 5" xfId="35225" xr:uid="{86F4375E-FDC4-490D-984F-35C6389DA9B9}"/>
    <cellStyle name="Normal 90" xfId="20264" xr:uid="{42B23C0B-E684-4A84-915D-A3B6A69DFCAC}"/>
    <cellStyle name="Normal 90 2" xfId="22998" xr:uid="{22AE9267-A7D4-4CC2-96AF-C60C3F78081A}"/>
    <cellStyle name="Normal 90 2 2" xfId="28554" xr:uid="{057393DD-3E06-43D7-A6D7-D7A9A7177B53}"/>
    <cellStyle name="Normal 90 2 3" xfId="34048" xr:uid="{E3366312-CE0B-4B93-AAF4-D1B70B3F7A05}"/>
    <cellStyle name="Normal 90 2 4" xfId="39532" xr:uid="{8B10AC24-2A83-4F37-8A84-A0244961C8EE}"/>
    <cellStyle name="Normal 90 3" xfId="25825" xr:uid="{3C285F93-DF8A-4E99-92B4-7D4FDCA05D03}"/>
    <cellStyle name="Normal 90 4" xfId="31319" xr:uid="{D5350E3F-58AE-47BC-9632-7C1C542A2848}"/>
    <cellStyle name="Normal 90 5" xfId="36803" xr:uid="{1FAC8C97-00A3-4659-894F-617D1EB9DB56}"/>
    <cellStyle name="Normal 900" xfId="40330" xr:uid="{8C211FCA-C088-4853-9D3A-828B38210045}"/>
    <cellStyle name="Normal 901" xfId="40331" xr:uid="{3248BD63-733E-486B-AFEA-C89962CFCF0E}"/>
    <cellStyle name="Normal 902" xfId="40332" xr:uid="{6C7AF416-2B7F-448F-814D-034EAA3440C1}"/>
    <cellStyle name="Normal 903" xfId="40333" xr:uid="{3DA76442-5413-4697-8E0D-E1639F65D2C0}"/>
    <cellStyle name="Normal 904" xfId="40334" xr:uid="{D70B643C-D21C-4986-90B2-0EF16C7071C0}"/>
    <cellStyle name="Normal 905" xfId="40335" xr:uid="{98ACC729-7DF7-465C-B4C9-15F595384137}"/>
    <cellStyle name="Normal 906" xfId="40336" xr:uid="{D33CF03B-C130-41F1-B513-F41BC5784677}"/>
    <cellStyle name="Normal 907" xfId="40337" xr:uid="{6AAA41B8-1D8A-470F-A251-A2C5DC3A0FF6}"/>
    <cellStyle name="Normal 908" xfId="40338" xr:uid="{50034FF3-0D91-4D47-B1EF-959895B23A22}"/>
    <cellStyle name="Normal 909" xfId="40339" xr:uid="{37DD4F3C-DF39-4C9D-A09C-B6CE45C1D899}"/>
    <cellStyle name="Normal 91" xfId="20266" xr:uid="{1A787F82-A8D7-4844-BAD0-9A7C051A4874}"/>
    <cellStyle name="Normal 91 2" xfId="23000" xr:uid="{0C2DC7C7-393A-4017-AEDE-AD04F525B9A4}"/>
    <cellStyle name="Normal 91 2 2" xfId="28556" xr:uid="{15C57F9A-5512-4B74-882E-5AF14E1A65D3}"/>
    <cellStyle name="Normal 91 2 3" xfId="34050" xr:uid="{FDE982A7-9D86-4220-985D-CEAC28B3FA93}"/>
    <cellStyle name="Normal 91 2 4" xfId="39534" xr:uid="{97E6FA69-8346-48E1-88CF-34BE3DFA3D17}"/>
    <cellStyle name="Normal 91 3" xfId="25827" xr:uid="{E6DCFEB8-4E75-4DCA-A9CC-C7FEA30402E6}"/>
    <cellStyle name="Normal 91 4" xfId="31321" xr:uid="{1A296B5E-FC30-4E63-9633-DBD0F70EA00E}"/>
    <cellStyle name="Normal 91 5" xfId="36805" xr:uid="{9EB305F6-CAB7-49D3-AFDA-DE9003C4012E}"/>
    <cellStyle name="Normal 910" xfId="40341" xr:uid="{9B831BA6-5534-4A59-B02D-D4033A9C41A0}"/>
    <cellStyle name="Normal 911" xfId="40342" xr:uid="{6F269134-ED5E-4833-8865-791FEF2667D8}"/>
    <cellStyle name="Normal 912" xfId="40343" xr:uid="{9FE2F466-A941-4200-822B-5ED42108AB55}"/>
    <cellStyle name="Normal 913" xfId="40344" xr:uid="{4545E4C7-531B-43E3-9E97-B4BED3F28520}"/>
    <cellStyle name="Normal 914" xfId="40345" xr:uid="{0E336CE6-184D-41C1-B0E6-DD50D62725DF}"/>
    <cellStyle name="Normal 915" xfId="40346" xr:uid="{4B71EFF2-AD37-48AF-84B4-652D4B9A125E}"/>
    <cellStyle name="Normal 916" xfId="40347" xr:uid="{431E8FDA-EF87-4F6C-8FA3-BE735DA379F1}"/>
    <cellStyle name="Normal 917" xfId="40348" xr:uid="{DF15936F-5616-460E-969D-64CB92EBEB18}"/>
    <cellStyle name="Normal 918" xfId="40349" xr:uid="{26ABCA36-A4CE-4A23-9DC4-CD887A8AE023}"/>
    <cellStyle name="Normal 919" xfId="40350" xr:uid="{8487B812-04A8-4E90-9CF2-3BCD4E9BAB8F}"/>
    <cellStyle name="Normal 92" xfId="20273" xr:uid="{696D29B5-BA86-4F7D-9827-907AAFB789EB}"/>
    <cellStyle name="Normal 920" xfId="40351" xr:uid="{572DE229-6AD5-4CF7-83FF-C0D77A633DC0}"/>
    <cellStyle name="Normal 921" xfId="40352" xr:uid="{7760444A-06E6-411E-8428-9B57E344B437}"/>
    <cellStyle name="Normal 922" xfId="40353" xr:uid="{33282D36-6A93-41E1-B037-B52C23C44C68}"/>
    <cellStyle name="Normal 923" xfId="40354" xr:uid="{42C217A5-0C89-4C86-B05D-FAE18BD0AF14}"/>
    <cellStyle name="Normal 924" xfId="40355" xr:uid="{FDCF86F3-A1F1-48F0-AB28-09460E5BF3A6}"/>
    <cellStyle name="Normal 925" xfId="40356" xr:uid="{3E905817-4E2B-4963-B960-E1D00C2FCC2F}"/>
    <cellStyle name="Normal 926" xfId="40357" xr:uid="{F0BC228C-1846-4B5F-B125-E13DBB25FF4E}"/>
    <cellStyle name="Normal 927" xfId="40358" xr:uid="{22EF43A0-ACE1-4B89-9E36-C064FA4961E6}"/>
    <cellStyle name="Normal 928" xfId="40359" xr:uid="{CC6EACCC-6966-4B60-9899-C21B395430D8}"/>
    <cellStyle name="Normal 929" xfId="40360" xr:uid="{74E40A10-C9B1-4549-AF3D-50B67303591F}"/>
    <cellStyle name="Normal 93" xfId="20267" xr:uid="{92177F8E-430E-44FB-B4C3-C08643871462}"/>
    <cellStyle name="Normal 93 2" xfId="25828" xr:uid="{4102B057-51E2-4AD2-95AE-C48AFD8D3F11}"/>
    <cellStyle name="Normal 93 3" xfId="31322" xr:uid="{D56F63E0-DD5B-47C2-B96C-171695AF7D35}"/>
    <cellStyle name="Normal 93 4" xfId="36806" xr:uid="{7B5555C4-B594-4C01-9CB7-20D3983B2773}"/>
    <cellStyle name="Normal 930" xfId="40361" xr:uid="{9EBF68BD-A50A-455F-9BFB-CAC68FD46354}"/>
    <cellStyle name="Normal 931" xfId="40362" xr:uid="{6E53BD76-1815-43B6-855C-9F157A25E545}"/>
    <cellStyle name="Normal 932" xfId="40363" xr:uid="{C4B4BE79-5C39-4C87-8949-03251082594B}"/>
    <cellStyle name="Normal 933" xfId="40364" xr:uid="{A6E36E72-1C94-46B3-96E4-564A90E995E1}"/>
    <cellStyle name="Normal 934" xfId="40365" xr:uid="{CA94A128-5B7B-4A89-A818-E395BB495993}"/>
    <cellStyle name="Normal 935" xfId="40366" xr:uid="{62B764DD-3A4C-45F6-A43D-1A179202076A}"/>
    <cellStyle name="Normal 936" xfId="40367" xr:uid="{3901D508-E552-422B-A278-57539B8B66ED}"/>
    <cellStyle name="Normal 937" xfId="40368" xr:uid="{B0A63718-FB9C-4C10-A88B-255C094F4B61}"/>
    <cellStyle name="Normal 938" xfId="40369" xr:uid="{D0E01F3B-F5F0-4D4F-8017-F120D661CC83}"/>
    <cellStyle name="Normal 939" xfId="40370" xr:uid="{09AEDDD9-169F-4068-96C2-94D428BE1D30}"/>
    <cellStyle name="Normal 94" xfId="23010" xr:uid="{D7E73513-774A-450C-A374-9F851D637629}"/>
    <cellStyle name="Normal 94 2" xfId="28557" xr:uid="{B8DB8857-E993-437B-9628-A6F40D0DF3FC}"/>
    <cellStyle name="Normal 94 3" xfId="34051" xr:uid="{88929F2D-8938-442B-AD45-957A2807E222}"/>
    <cellStyle name="Normal 94 4" xfId="39535" xr:uid="{03EF1B59-B1B7-480F-B4F3-C42454DD224E}"/>
    <cellStyle name="Normal 940" xfId="40371" xr:uid="{EC61471E-7176-4417-BFDE-3ECB27703344}"/>
    <cellStyle name="Normal 941" xfId="40372" xr:uid="{FBCBDB9A-0277-409D-A901-3AEA754A1725}"/>
    <cellStyle name="Normal 942" xfId="40373" xr:uid="{8745600C-DEA9-4843-B69B-48EC72C56BE7}"/>
    <cellStyle name="Normal 943" xfId="40374" xr:uid="{C94CFACA-3C45-4136-AD64-7797E6AA30F4}"/>
    <cellStyle name="Normal 944" xfId="614" xr:uid="{12008CC2-705B-4999-9953-321EBB40266D}"/>
    <cellStyle name="Normal 944 2" xfId="40444" xr:uid="{E4036BCD-0A3E-4FEB-8DBB-3AA398A678E5}"/>
    <cellStyle name="Normal 945" xfId="40375" xr:uid="{1752308C-4234-4755-8982-8F3D6D3EB7C7}"/>
    <cellStyle name="Normal 946" xfId="40376" xr:uid="{82507A48-BF07-49BD-91CF-F86575C88A42}"/>
    <cellStyle name="Normal 947" xfId="616" xr:uid="{767469BE-A398-441F-B92E-827660481EAD}"/>
    <cellStyle name="Normal 947 2" xfId="40446" xr:uid="{5196BF28-CA3F-41E0-BA27-F9AEAFA4539F}"/>
    <cellStyle name="Normal 948" xfId="40377" xr:uid="{8B06F5C1-B84E-419B-9A45-0139E8803828}"/>
    <cellStyle name="Normal 949" xfId="40378" xr:uid="{82EA8F0F-C13C-42CE-9412-3AE5C5BBC46B}"/>
    <cellStyle name="Normal 95" xfId="23011" xr:uid="{CD61238A-3503-4A56-8FF3-F153A3E1A3B9}"/>
    <cellStyle name="Normal 95 2" xfId="28558" xr:uid="{F649D179-F4AE-4E25-A7DE-1B12C2C5C2B7}"/>
    <cellStyle name="Normal 95 3" xfId="34052" xr:uid="{695C4DCA-A334-4680-9DDE-6D149927465A}"/>
    <cellStyle name="Normal 95 4" xfId="39536" xr:uid="{C6A94093-5042-432C-85B3-41F38FA920ED}"/>
    <cellStyle name="Normal 950" xfId="40379" xr:uid="{7C06E06E-D816-4855-95F2-621D2EBCCF5A}"/>
    <cellStyle name="Normal 951" xfId="40380" xr:uid="{660E2EAE-DD0A-45B1-8B09-E4226FF7DFA5}"/>
    <cellStyle name="Normal 952" xfId="644" xr:uid="{0FD18C5F-4327-4B6D-B5D7-137741D24BAD}"/>
    <cellStyle name="Normal 952 2" xfId="40473" xr:uid="{575EAC3B-8CB8-42D9-AA40-5CA251EB2CEA}"/>
    <cellStyle name="Normal 953" xfId="40381" xr:uid="{988B9283-C844-4EF7-8360-4A76407BA80F}"/>
    <cellStyle name="Normal 954" xfId="40382" xr:uid="{B3C93362-4626-4644-AB07-A1969178733F}"/>
    <cellStyle name="Normal 955" xfId="40383" xr:uid="{9242CCF7-8846-48B2-9F2A-017537693B34}"/>
    <cellStyle name="Normal 956" xfId="40384" xr:uid="{1A2F4193-70EB-4DFA-A9A7-A528F48D4087}"/>
    <cellStyle name="Normal 957" xfId="656" xr:uid="{7216B8FD-61E4-44F6-905D-9A134AB6364F}"/>
    <cellStyle name="Normal 957 2" xfId="40485" xr:uid="{FC504F86-2D5D-47AA-B235-022BD9D324ED}"/>
    <cellStyle name="Normal 958" xfId="657" xr:uid="{EEF6E3AC-25CA-48BD-83F8-BC1AA6C0DC00}"/>
    <cellStyle name="Normal 958 2" xfId="40486" xr:uid="{35C2D885-7636-4284-9801-CF56783034FE}"/>
    <cellStyle name="Normal 959" xfId="658" xr:uid="{8CC78AA5-2051-4BB4-A200-F18D134E7260}"/>
    <cellStyle name="Normal 959 2" xfId="40487" xr:uid="{87C3EF3D-6464-4E8A-A263-BB16777DC95D}"/>
    <cellStyle name="Normal 96" xfId="23012" xr:uid="{64FEA5D4-4E42-4455-B983-4A1DE66D7705}"/>
    <cellStyle name="Normal 96 2" xfId="28559" xr:uid="{E4A04921-0B91-485E-9A48-503F2A5A70AF}"/>
    <cellStyle name="Normal 96 3" xfId="34053" xr:uid="{AB9A4E0A-B2F9-46BC-8945-06540D0B4967}"/>
    <cellStyle name="Normal 96 4" xfId="39537" xr:uid="{FC047A49-71E0-469C-984B-2BF0A8F8A848}"/>
    <cellStyle name="Normal 960" xfId="659" xr:uid="{00E6706A-8F93-450B-973C-CDDD00677517}"/>
    <cellStyle name="Normal 960 2" xfId="40488" xr:uid="{E018481B-21FB-4628-8E4E-FD1B918F3162}"/>
    <cellStyle name="Normal 961" xfId="661" xr:uid="{F1C18592-4360-4BF2-9604-04B2A85679E6}"/>
    <cellStyle name="Normal 961 2" xfId="40490" xr:uid="{08CC41AB-092C-49A4-8CBF-B93C71583463}"/>
    <cellStyle name="Normal 962" xfId="662" xr:uid="{06F3AE00-137F-40C0-B84D-24AFF519B0AF}"/>
    <cellStyle name="Normal 962 2" xfId="40491" xr:uid="{B8A753BE-D21F-4A02-B3E3-E6387DC0DC9C}"/>
    <cellStyle name="Normal 963" xfId="663" xr:uid="{13B27544-C08E-49D5-B7C5-A40F31EDE198}"/>
    <cellStyle name="Normal 963 2" xfId="40492" xr:uid="{7E3AFE9D-B471-4FDD-B174-D6A5AAC81013}"/>
    <cellStyle name="Normal 964" xfId="665" xr:uid="{46217924-34CB-4737-BA4F-2721586B19DC}"/>
    <cellStyle name="Normal 964 2" xfId="40494" xr:uid="{ED4091F7-C857-4859-BFCA-65673F3B0445}"/>
    <cellStyle name="Normal 965" xfId="666" xr:uid="{6A28AA15-1044-404E-BDB1-F03B90BC4385}"/>
    <cellStyle name="Normal 965 2" xfId="40495" xr:uid="{6D7FF3B0-65E7-4DFD-8178-35DFE1104846}"/>
    <cellStyle name="Normal 966" xfId="667" xr:uid="{3F1E0FFB-601F-4D20-8A98-CDEFF83F5898}"/>
    <cellStyle name="Normal 966 2" xfId="40496" xr:uid="{3995D0FC-B561-4BA6-8765-2EA623800437}"/>
    <cellStyle name="Normal 967" xfId="668" xr:uid="{5E499AB7-9293-4A38-9496-F229960A2E90}"/>
    <cellStyle name="Normal 967 2" xfId="40497" xr:uid="{BDDFBA61-F4FB-4639-8C98-0F51C904DE4E}"/>
    <cellStyle name="Normal 968" xfId="40385" xr:uid="{4C72036A-530A-4B35-9FC1-B6CF6663BB2E}"/>
    <cellStyle name="Normal 969" xfId="40386" xr:uid="{C307317E-14FA-4079-9291-B975C40925F5}"/>
    <cellStyle name="Normal 97" xfId="23013" xr:uid="{8B2D9DB6-A81D-4D41-986D-3399A075296E}"/>
    <cellStyle name="Normal 97 2" xfId="28560" xr:uid="{7DE40B0C-A8D0-43FF-8C97-2DF383E6FDF7}"/>
    <cellStyle name="Normal 97 3" xfId="34054" xr:uid="{6E4F759C-A026-4203-BE99-A1DE5A6959F8}"/>
    <cellStyle name="Normal 97 4" xfId="39538" xr:uid="{1EC76491-3F2C-4E67-A0BE-3B824D56C188}"/>
    <cellStyle name="Normal 970" xfId="40387" xr:uid="{B6E8B9EC-0F57-4622-8385-087069A25851}"/>
    <cellStyle name="Normal 971" xfId="637" xr:uid="{B06A7A6C-858A-45DA-A63A-6E397FC34131}"/>
    <cellStyle name="Normal 971 2" xfId="40466" xr:uid="{CE57C1C0-E5D5-4221-BB65-2169A5425D79}"/>
    <cellStyle name="Normal 972" xfId="40388" xr:uid="{C54C7417-CE26-4BE5-909D-5A085E41C5F3}"/>
    <cellStyle name="Normal 973" xfId="40389" xr:uid="{02938DE3-D4C0-4D5A-A177-DA11D4693E43}"/>
    <cellStyle name="Normal 974" xfId="40390" xr:uid="{4D89D1D9-92AF-46AA-8051-FFE9561F7BE7}"/>
    <cellStyle name="Normal 975" xfId="40391" xr:uid="{DA4EA5EC-0D9B-4F22-8781-05F9EC2167CE}"/>
    <cellStyle name="Normal 976" xfId="40392" xr:uid="{22249933-B266-4465-8151-DA91D660BF33}"/>
    <cellStyle name="Normal 977" xfId="40393" xr:uid="{7DA207D0-811F-426E-8B66-18F66F76C0E7}"/>
    <cellStyle name="Normal 978" xfId="40394" xr:uid="{D72E8294-957E-4FE1-9E9E-BFCAE5F41085}"/>
    <cellStyle name="Normal 979" xfId="40395" xr:uid="{36C869E4-0CD4-402B-A88E-FA7CBF783D57}"/>
    <cellStyle name="Normal 98" xfId="23014" xr:uid="{DA5302F9-2E40-40E2-A800-B2A2596BFD81}"/>
    <cellStyle name="Normal 98 2" xfId="28561" xr:uid="{65E71CA1-6BB9-467F-BBA9-A54F93B4017E}"/>
    <cellStyle name="Normal 98 3" xfId="34055" xr:uid="{690F0AFC-1CB9-4DF7-A116-B0C445245D51}"/>
    <cellStyle name="Normal 98 4" xfId="39539" xr:uid="{8F3929F7-E027-4DA3-AEF3-68CE77AD3B2F}"/>
    <cellStyle name="Normal 980" xfId="40396" xr:uid="{F9753B09-39AE-499D-A58F-3380785546CC}"/>
    <cellStyle name="Normal 981" xfId="40397" xr:uid="{E786D9FA-E5C7-4062-AC94-32FE22A0D399}"/>
    <cellStyle name="Normal 982" xfId="40398" xr:uid="{C8D3B843-5FBD-4303-A421-9CF6A504567C}"/>
    <cellStyle name="Normal 983" xfId="40399" xr:uid="{E68256D4-6A73-4C1F-A46C-244F842C065A}"/>
    <cellStyle name="Normal 984" xfId="40400" xr:uid="{F406ABB6-769B-46D9-ADFA-23E7A0053F8C}"/>
    <cellStyle name="Normal 985" xfId="40401" xr:uid="{27A068DD-2713-438A-BFCB-46872A881DD8}"/>
    <cellStyle name="Normal 986" xfId="634" xr:uid="{C10DE95B-94E0-4305-8C7C-81FCA764E5B8}"/>
    <cellStyle name="Normal 986 2" xfId="40463" xr:uid="{2AD7BE09-1F2B-4AE2-B4CB-0D6CAAB6F10B}"/>
    <cellStyle name="Normal 987" xfId="40402" xr:uid="{C4E57341-78B1-4A96-8F75-41D50BA89B97}"/>
    <cellStyle name="Normal 988" xfId="40403" xr:uid="{65C7ED71-6B41-4449-8964-0F116EA3D9EB}"/>
    <cellStyle name="Normal 989" xfId="40404" xr:uid="{FC64062C-7B77-4D69-83AD-9B1EC6FC0C49}"/>
    <cellStyle name="Normal 99" xfId="23015" xr:uid="{E21F45A5-A805-443D-B28F-66C582C04285}"/>
    <cellStyle name="Normal 99 2" xfId="28562" xr:uid="{6AB1F2BD-0D2A-4D36-8246-CDD17A60B440}"/>
    <cellStyle name="Normal 99 3" xfId="34056" xr:uid="{80B1A558-7CBB-4503-8CDE-73DF52E15EB6}"/>
    <cellStyle name="Normal 99 4" xfId="39540" xr:uid="{405021EB-7F2C-4A7A-BCE6-496E3681D656}"/>
    <cellStyle name="Normal 990" xfId="40405" xr:uid="{81E39A82-7B59-4EB1-A670-8D9CDFBBBE5C}"/>
    <cellStyle name="Normal 991" xfId="40406" xr:uid="{E8228E78-95B3-4CF1-B0C9-D7BC69EC174C}"/>
    <cellStyle name="Normal 992" xfId="40407" xr:uid="{F45E709D-E3FB-4927-9C88-356DAA9D5A63}"/>
    <cellStyle name="Normal 993" xfId="40408" xr:uid="{AD8FDD62-E470-4B61-93BA-14AF5E2D8547}"/>
    <cellStyle name="Normal 994" xfId="40409" xr:uid="{027E3BA6-F276-4833-ABB3-4FE22E74482B}"/>
    <cellStyle name="Normal 995" xfId="40410" xr:uid="{D4C701FB-1F9E-43C2-974D-9B83A8A66D86}"/>
    <cellStyle name="Normal 996" xfId="40411" xr:uid="{0D4C3299-410F-4AFF-85AD-337EAF66AA94}"/>
    <cellStyle name="Normal 997" xfId="40412" xr:uid="{0C17E37F-F852-4743-B624-753E0AE8AA5F}"/>
    <cellStyle name="Normal 998" xfId="40413" xr:uid="{0C62E1F9-135C-49E3-BA55-2392B0ADDF3D}"/>
    <cellStyle name="Normal 999" xfId="40414" xr:uid="{740672B0-A48C-4169-8534-6F6553379136}"/>
    <cellStyle name="Normal_Estados Fiscal 1999" xfId="44" xr:uid="{00000000-0005-0000-0000-000035000000}"/>
    <cellStyle name="Notas" xfId="15" builtinId="10" customBuiltin="1"/>
    <cellStyle name="Notas 2" xfId="953" xr:uid="{3921C44E-64E9-43A0-AC99-DB42E686E613}"/>
    <cellStyle name="Notas 2 2" xfId="6967" xr:uid="{15E8EFFD-C44A-40DC-B31B-64A71160D3FE}"/>
    <cellStyle name="Notas 2 2 2" xfId="6968" xr:uid="{172E306D-B75A-4670-8E61-F47E509EDEC3}"/>
    <cellStyle name="Notas 2 2 2 2" xfId="15375" xr:uid="{29B4F748-8EEF-4DC1-A730-01D63A544594}"/>
    <cellStyle name="Notas 2 2 2 2 2" xfId="22662" xr:uid="{1C0058DF-0051-421A-B635-8EE61D53986E}"/>
    <cellStyle name="Notas 2 2 2 2 2 2" xfId="28218" xr:uid="{3A8CE6FF-F130-4267-9F68-6E60FF008AD8}"/>
    <cellStyle name="Notas 2 2 2 2 2 3" xfId="33712" xr:uid="{B6EDE9B8-EADD-4AC8-A736-74352C43C793}"/>
    <cellStyle name="Notas 2 2 2 2 2 4" xfId="39196" xr:uid="{B7871333-97E2-40B0-8BF7-16C83D30DC05}"/>
    <cellStyle name="Notas 2 2 2 2 3" xfId="25489" xr:uid="{C67F0E9C-0FAB-49F9-BD1F-9A7C1FB30614}"/>
    <cellStyle name="Notas 2 2 2 2 4" xfId="30983" xr:uid="{1B30CCFD-9799-424D-BF2C-1F3496E53A5C}"/>
    <cellStyle name="Notas 2 2 2 2 5" xfId="36467" xr:uid="{FC66362F-8868-4B82-B06C-80706A48A4C0}"/>
    <cellStyle name="Notas 2 2 2 3" xfId="12308" xr:uid="{CA302D02-7022-4676-AC50-24D755C231EA}"/>
    <cellStyle name="Notas 2 2 2 4" xfId="17544" xr:uid="{AE9C7E7D-6935-43EE-80E6-AEA8551AD773}"/>
    <cellStyle name="Notas 2 2 2 5" xfId="19776" xr:uid="{BD2F19AB-E5CC-4507-8006-C946457D3ACE}"/>
    <cellStyle name="Notas 2 2 2 6" xfId="10102" xr:uid="{56336A32-D875-495A-9425-10BBABA67AB0}"/>
    <cellStyle name="Notas 2 2 2 6 2" xfId="21423" xr:uid="{D5534AB1-F7F3-450F-8EA7-EA5756DB26D9}"/>
    <cellStyle name="Notas 2 2 2 6 2 2" xfId="26979" xr:uid="{07C24D45-65DA-4EF6-A756-9C316F788436}"/>
    <cellStyle name="Notas 2 2 2 6 2 3" xfId="32473" xr:uid="{C576F15D-E2B3-4613-9939-92B4B5AA9FA3}"/>
    <cellStyle name="Notas 2 2 2 6 2 4" xfId="37957" xr:uid="{FC496F30-4BCC-4B94-B0A5-D6D50500918B}"/>
    <cellStyle name="Notas 2 2 2 6 3" xfId="24250" xr:uid="{CFE4EA70-64E0-4608-8F07-ABAA36EB0554}"/>
    <cellStyle name="Notas 2 2 2 6 4" xfId="29744" xr:uid="{CEC8D72F-ECC4-4B4A-8CA5-191DE0C5651E}"/>
    <cellStyle name="Notas 2 2 2 6 5" xfId="35228" xr:uid="{3687CB76-BA60-4E5D-8E83-23676E8DA3F1}"/>
    <cellStyle name="Notas 2 2 3" xfId="15374" xr:uid="{707821C9-1D16-448D-98A9-DE23EEA32A5E}"/>
    <cellStyle name="Notas 2 2 3 2" xfId="22661" xr:uid="{22CDEF8D-ED1B-4F68-BDC0-8DAA5510C592}"/>
    <cellStyle name="Notas 2 2 3 2 2" xfId="28217" xr:uid="{049D3786-8AA7-4837-A3C0-E1201C662532}"/>
    <cellStyle name="Notas 2 2 3 2 3" xfId="33711" xr:uid="{6D03F930-FF14-49AB-AB67-8F60B0E270AD}"/>
    <cellStyle name="Notas 2 2 3 2 4" xfId="39195" xr:uid="{A0DAB818-1AE4-48CA-8037-3DF81FCDFE48}"/>
    <cellStyle name="Notas 2 2 3 3" xfId="25488" xr:uid="{9C9B9C1A-ECF6-4AF7-9C30-4B84D0827983}"/>
    <cellStyle name="Notas 2 2 3 4" xfId="30982" xr:uid="{769D8BF0-987B-4AE0-9A89-09C2DF278CE7}"/>
    <cellStyle name="Notas 2 2 3 5" xfId="36466" xr:uid="{96E0991C-66EE-4722-8C34-25EECA469B1B}"/>
    <cellStyle name="Notas 2 2 4" xfId="12307" xr:uid="{9145BA4C-228E-4FE3-AA20-39C92F195716}"/>
    <cellStyle name="Notas 2 2 5" xfId="17543" xr:uid="{4E5DAE98-F122-4814-81C0-55750312329C}"/>
    <cellStyle name="Notas 2 2 6" xfId="19775" xr:uid="{7C33A6A9-26A0-446A-ADE4-50889C08235F}"/>
    <cellStyle name="Notas 2 2 7" xfId="10101" xr:uid="{B710CB25-E0B1-400C-BCC2-C859DF3EEB9B}"/>
    <cellStyle name="Notas 2 2 7 2" xfId="21422" xr:uid="{25E62C0D-A382-4B19-8CEB-51F9A3FBFBD6}"/>
    <cellStyle name="Notas 2 2 7 2 2" xfId="26978" xr:uid="{C39D2059-BB76-4C62-AD72-BC89B05044B9}"/>
    <cellStyle name="Notas 2 2 7 2 3" xfId="32472" xr:uid="{F5E2CC49-6C24-4A99-B22D-C0BDAC0D7915}"/>
    <cellStyle name="Notas 2 2 7 2 4" xfId="37956" xr:uid="{FBB9FF5B-1747-4681-AE0B-02135F128C9F}"/>
    <cellStyle name="Notas 2 2 7 3" xfId="24249" xr:uid="{75E0D6B9-2F77-4C00-991F-400EDF0861AC}"/>
    <cellStyle name="Notas 2 2 7 4" xfId="29743" xr:uid="{A0161ADB-9FB4-4050-BD35-F7D1AFD165A3}"/>
    <cellStyle name="Notas 2 2 7 5" xfId="35227" xr:uid="{44CA74B3-9A84-416F-91D3-B4668BB06628}"/>
    <cellStyle name="Notas 2 3" xfId="6969" xr:uid="{8EE78F0A-FE38-4A68-BFD3-979A7693F25B}"/>
    <cellStyle name="Notas 2 3 2" xfId="6970" xr:uid="{44FE7D2C-7CE9-49DA-91ED-56389CFF34FE}"/>
    <cellStyle name="Notas 2 3 2 2" xfId="15377" xr:uid="{08DABEE0-DD14-447A-BFB8-A9AE194DAE10}"/>
    <cellStyle name="Notas 2 3 2 2 2" xfId="22664" xr:uid="{A9895682-46D7-4C25-9E06-C30505B03425}"/>
    <cellStyle name="Notas 2 3 2 2 2 2" xfId="28220" xr:uid="{D9410735-E81B-4A74-A9FE-F685A9137559}"/>
    <cellStyle name="Notas 2 3 2 2 2 3" xfId="33714" xr:uid="{30ACEBEA-6777-4938-A74A-84A2686966D9}"/>
    <cellStyle name="Notas 2 3 2 2 2 4" xfId="39198" xr:uid="{F8F3919B-C36E-45F4-B589-BC23A5532B9C}"/>
    <cellStyle name="Notas 2 3 2 2 3" xfId="25491" xr:uid="{B3884082-D122-4D58-91F2-7141FC3277EA}"/>
    <cellStyle name="Notas 2 3 2 2 4" xfId="30985" xr:uid="{031BE158-B746-41DE-B8AF-42215DF7C658}"/>
    <cellStyle name="Notas 2 3 2 2 5" xfId="36469" xr:uid="{53BEB63B-FCD4-4CEF-941D-E204F5454CAC}"/>
    <cellStyle name="Notas 2 3 2 3" xfId="12310" xr:uid="{84DDE9D0-E3D8-4E42-9EB7-96482B1C29B3}"/>
    <cellStyle name="Notas 2 3 2 4" xfId="17546" xr:uid="{A89E8190-2BB2-47F8-8239-129AD50978F4}"/>
    <cellStyle name="Notas 2 3 2 5" xfId="19778" xr:uid="{40ED0666-634A-4D41-A777-2D4F944389D5}"/>
    <cellStyle name="Notas 2 3 2 6" xfId="10104" xr:uid="{36228776-9331-4EC4-9ED6-C91A671C08FA}"/>
    <cellStyle name="Notas 2 3 2 6 2" xfId="21425" xr:uid="{5344B88F-75EE-4C33-807E-64D0AFE7EA24}"/>
    <cellStyle name="Notas 2 3 2 6 2 2" xfId="26981" xr:uid="{53A7A8A7-AA9C-4E71-B934-0A324A524955}"/>
    <cellStyle name="Notas 2 3 2 6 2 3" xfId="32475" xr:uid="{DF05966C-DFA8-4D31-8625-D4BB262215D4}"/>
    <cellStyle name="Notas 2 3 2 6 2 4" xfId="37959" xr:uid="{4193280D-5E6B-4334-A02C-305C0DBDC059}"/>
    <cellStyle name="Notas 2 3 2 6 3" xfId="24252" xr:uid="{A25FD9BF-EF0B-4897-8565-1630F3597692}"/>
    <cellStyle name="Notas 2 3 2 6 4" xfId="29746" xr:uid="{B0CED6FE-A633-4639-9CA1-C4627437572D}"/>
    <cellStyle name="Notas 2 3 2 6 5" xfId="35230" xr:uid="{A2B06101-10CA-4596-A527-05A2CBA033CA}"/>
    <cellStyle name="Notas 2 3 3" xfId="15376" xr:uid="{43D4F943-8208-4C6E-A856-731E5E4DEEE9}"/>
    <cellStyle name="Notas 2 3 3 2" xfId="22663" xr:uid="{B099BF46-DBC0-44A4-82DF-81D2AFEB66F4}"/>
    <cellStyle name="Notas 2 3 3 2 2" xfId="28219" xr:uid="{A3C1A6BC-106D-499A-B902-5B8A4F75E218}"/>
    <cellStyle name="Notas 2 3 3 2 3" xfId="33713" xr:uid="{A6B97156-25B4-476B-99B8-24EBF4F03E3C}"/>
    <cellStyle name="Notas 2 3 3 2 4" xfId="39197" xr:uid="{9AC117C4-00B6-4ED9-8577-E01125A465B3}"/>
    <cellStyle name="Notas 2 3 3 3" xfId="25490" xr:uid="{5C406FFD-2D9D-4AD7-904B-0A7941DBACE8}"/>
    <cellStyle name="Notas 2 3 3 4" xfId="30984" xr:uid="{9B883D80-5FCE-4E29-99A0-B895F9A55745}"/>
    <cellStyle name="Notas 2 3 3 5" xfId="36468" xr:uid="{95E0B256-8E91-4B3A-850D-81AB9ABFC420}"/>
    <cellStyle name="Notas 2 3 4" xfId="12309" xr:uid="{DCDBF7BA-56FD-404C-A705-12C3C6D0A8ED}"/>
    <cellStyle name="Notas 2 3 5" xfId="17545" xr:uid="{DC517737-6C94-462F-8621-EF42FDAC0005}"/>
    <cellStyle name="Notas 2 3 6" xfId="19777" xr:uid="{01B27018-F545-4DF7-97D3-C778E208DB3F}"/>
    <cellStyle name="Notas 2 3 7" xfId="10103" xr:uid="{81869FFF-AEF5-4FE2-9F62-C97DE7E8001E}"/>
    <cellStyle name="Notas 2 3 7 2" xfId="21424" xr:uid="{A269EFF8-727B-46BB-B07F-E093E3918B79}"/>
    <cellStyle name="Notas 2 3 7 2 2" xfId="26980" xr:uid="{60D9A639-171C-421B-89CD-2FC42568BC42}"/>
    <cellStyle name="Notas 2 3 7 2 3" xfId="32474" xr:uid="{6A356E52-29F0-4CF6-9250-154A7F687DF0}"/>
    <cellStyle name="Notas 2 3 7 2 4" xfId="37958" xr:uid="{5B44CAB0-020F-4035-AE2C-0C57997DC5B7}"/>
    <cellStyle name="Notas 2 3 7 3" xfId="24251" xr:uid="{A9407D7C-9595-4766-BF64-FF602B1AFBB6}"/>
    <cellStyle name="Notas 2 3 7 4" xfId="29745" xr:uid="{B83EC451-574E-486F-9229-3128EDF1CDCD}"/>
    <cellStyle name="Notas 2 3 7 5" xfId="35229" xr:uid="{CF193DCA-AF48-4B7A-80F2-0428F8327443}"/>
    <cellStyle name="Notas 2 4" xfId="15373" xr:uid="{5E6A401A-A12A-446E-BE84-4AEFF45B4A5C}"/>
    <cellStyle name="Notas 2 4 2" xfId="22660" xr:uid="{B54BE07F-0632-4D96-8C44-2BB1D527AFD5}"/>
    <cellStyle name="Notas 2 4 2 2" xfId="28216" xr:uid="{D0A884DA-4E81-4088-A331-6538819968D6}"/>
    <cellStyle name="Notas 2 4 2 3" xfId="33710" xr:uid="{8CE01EAE-3BF0-4B1B-9199-860DFCBF1D8E}"/>
    <cellStyle name="Notas 2 4 2 4" xfId="39194" xr:uid="{0458F763-ED79-44B6-BB94-74B64471168C}"/>
    <cellStyle name="Notas 2 4 3" xfId="25487" xr:uid="{5666DEE9-7318-4753-8D09-966F26163C00}"/>
    <cellStyle name="Notas 2 4 4" xfId="30981" xr:uid="{F3A7CAA5-8642-48C1-9E2F-E2198498F1CC}"/>
    <cellStyle name="Notas 2 4 5" xfId="36465" xr:uid="{4ABDB1F2-6DE1-47C4-AF57-426B007A6EA5}"/>
    <cellStyle name="Notas 2 5" xfId="12306" xr:uid="{E1F209FD-8CC4-49FE-98B3-B561C1EE50F2}"/>
    <cellStyle name="Notas 2 6" xfId="17542" xr:uid="{43F87EE8-2A96-48E6-9140-6F7196C482C2}"/>
    <cellStyle name="Notas 2 7" xfId="19774" xr:uid="{7A947BCD-3208-43A0-AFFE-8B9E5490CDB0}"/>
    <cellStyle name="Notas 2 8" xfId="10100" xr:uid="{A3E6872F-A053-42E4-A7E8-2895CEC6500B}"/>
    <cellStyle name="Notas 2 8 2" xfId="21421" xr:uid="{E5C3777A-43B2-4DB4-820D-F56ECFFF258F}"/>
    <cellStyle name="Notas 2 8 2 2" xfId="26977" xr:uid="{A3893441-594B-4A83-A691-98C47FC8B984}"/>
    <cellStyle name="Notas 2 8 2 3" xfId="32471" xr:uid="{304BD5C9-D002-42CD-A82F-592607615979}"/>
    <cellStyle name="Notas 2 8 2 4" xfId="37955" xr:uid="{A04E33A8-61F8-452A-AF32-21F66E09FE99}"/>
    <cellStyle name="Notas 2 8 3" xfId="24248" xr:uid="{1E65FF4A-091E-48CB-83C1-E8D9C5B465AD}"/>
    <cellStyle name="Notas 2 8 4" xfId="29742" xr:uid="{27BDDAD5-81BF-4BE2-8B61-3DD40228DCE9}"/>
    <cellStyle name="Notas 2 8 5" xfId="35226" xr:uid="{08FD82BF-5492-491A-BE46-270A3E9FF186}"/>
    <cellStyle name="Notas 2 9" xfId="6966" xr:uid="{7198C73C-F2D5-4E6F-8669-C44249653C71}"/>
    <cellStyle name="Notas 3" xfId="954" xr:uid="{A20E75B8-BE9A-47B0-9538-2255514168B4}"/>
    <cellStyle name="Notas 3 2" xfId="6972" xr:uid="{22D18760-7967-4807-9656-11F33893837B}"/>
    <cellStyle name="Notas 3 2 2" xfId="15379" xr:uid="{40A665C3-93C4-48EC-9A60-F1B74397FA8E}"/>
    <cellStyle name="Notas 3 2 2 2" xfId="22666" xr:uid="{A4779268-5435-4EA9-9D59-8EE785AC1686}"/>
    <cellStyle name="Notas 3 2 2 2 2" xfId="28222" xr:uid="{C9633D22-4FB3-4F4E-868F-54F9F7BC3F3E}"/>
    <cellStyle name="Notas 3 2 2 2 3" xfId="33716" xr:uid="{7D774539-D002-4455-B6C1-78840D330072}"/>
    <cellStyle name="Notas 3 2 2 2 4" xfId="39200" xr:uid="{ED9202BF-B4E8-4834-94C2-18D69E91EAC8}"/>
    <cellStyle name="Notas 3 2 2 3" xfId="25493" xr:uid="{FA35D6FA-98C7-4D9D-8108-4C0C65633353}"/>
    <cellStyle name="Notas 3 2 2 4" xfId="30987" xr:uid="{FBDD94B6-D44C-4CC8-BB1F-BA8C5C6671CB}"/>
    <cellStyle name="Notas 3 2 2 5" xfId="36471" xr:uid="{3919FD8B-F1E3-49BF-A915-150327F8E93B}"/>
    <cellStyle name="Notas 3 2 3" xfId="12312" xr:uid="{3A8EAFFB-8AF9-4BF5-8E43-667649236C2C}"/>
    <cellStyle name="Notas 3 2 4" xfId="17548" xr:uid="{4B091B10-4B25-4423-96BF-78C2759FB815}"/>
    <cellStyle name="Notas 3 2 5" xfId="19780" xr:uid="{2493FAD2-77F5-4B0B-9EAD-C839ECDBF2AA}"/>
    <cellStyle name="Notas 3 2 6" xfId="10106" xr:uid="{EA67C65D-0226-488D-A673-540A41E35E4C}"/>
    <cellStyle name="Notas 3 2 6 2" xfId="21427" xr:uid="{F8D1C062-5F42-42A8-B69C-93B4F40A17D7}"/>
    <cellStyle name="Notas 3 2 6 2 2" xfId="26983" xr:uid="{E15F11D3-5876-489A-B01A-E6930C90AD58}"/>
    <cellStyle name="Notas 3 2 6 2 3" xfId="32477" xr:uid="{65804B50-131F-419E-A276-8FDACAC8A784}"/>
    <cellStyle name="Notas 3 2 6 2 4" xfId="37961" xr:uid="{7A5397A7-CBD7-4BEE-B8CB-22CF216252A6}"/>
    <cellStyle name="Notas 3 2 6 3" xfId="24254" xr:uid="{1A42E99B-1CFF-4167-8343-2A6C253DE6D3}"/>
    <cellStyle name="Notas 3 2 6 4" xfId="29748" xr:uid="{8E97966E-96FB-4DDE-86D1-7B086F4A6F85}"/>
    <cellStyle name="Notas 3 2 6 5" xfId="35232" xr:uid="{AFB654C1-A043-49AD-AE7B-C023988CEB0B}"/>
    <cellStyle name="Notas 3 3" xfId="15378" xr:uid="{98EF706F-7963-4FB9-9ED9-8CFA9691343E}"/>
    <cellStyle name="Notas 3 3 2" xfId="22665" xr:uid="{79205EE1-44CE-4F77-9AFC-D22FB679F452}"/>
    <cellStyle name="Notas 3 3 2 2" xfId="28221" xr:uid="{EED78B29-1283-4457-A9CB-2DD1AFBB27B6}"/>
    <cellStyle name="Notas 3 3 2 3" xfId="33715" xr:uid="{A3A30AA2-B62F-4D87-91C2-E63CDA2AF2BF}"/>
    <cellStyle name="Notas 3 3 2 4" xfId="39199" xr:uid="{F4D8F774-178B-4AFE-A221-225247ABE943}"/>
    <cellStyle name="Notas 3 3 3" xfId="25492" xr:uid="{1198FDFA-44C6-4731-8961-07165BEF8D9C}"/>
    <cellStyle name="Notas 3 3 4" xfId="30986" xr:uid="{6C7EE401-ADBF-4A0B-B7A2-7543AA5A1EFD}"/>
    <cellStyle name="Notas 3 3 5" xfId="36470" xr:uid="{8DD52D5B-9DB6-4BDE-B0A8-FABEAE48700D}"/>
    <cellStyle name="Notas 3 4" xfId="12311" xr:uid="{0DBF3A5D-2840-46F2-9A4E-808872627A23}"/>
    <cellStyle name="Notas 3 5" xfId="17547" xr:uid="{41EE1425-24A9-4244-B73F-40333E2B3F69}"/>
    <cellStyle name="Notas 3 6" xfId="19779" xr:uid="{3AF64601-877C-4DAA-97DB-C14B11A54081}"/>
    <cellStyle name="Notas 3 7" xfId="10105" xr:uid="{E4445255-E18C-4017-BB16-3C850775DF5F}"/>
    <cellStyle name="Notas 3 7 2" xfId="21426" xr:uid="{1C032A33-8A48-4B6F-94F6-C07C5A8FB101}"/>
    <cellStyle name="Notas 3 7 2 2" xfId="26982" xr:uid="{2417A2AE-F2EB-47F5-9E51-4A71FF81D132}"/>
    <cellStyle name="Notas 3 7 2 3" xfId="32476" xr:uid="{EAA1463F-1376-4158-BC9A-782556D7ED87}"/>
    <cellStyle name="Notas 3 7 2 4" xfId="37960" xr:uid="{76EE31DF-5C17-40AF-90E6-9FE44A5E2DD5}"/>
    <cellStyle name="Notas 3 7 3" xfId="24253" xr:uid="{59FAC3DC-008A-4C3E-8271-31DC68B84217}"/>
    <cellStyle name="Notas 3 7 4" xfId="29747" xr:uid="{52CB0C60-E722-4760-9C07-C60E82C4140D}"/>
    <cellStyle name="Notas 3 7 5" xfId="35231" xr:uid="{A909FC2C-8FCE-4CC6-AF3D-A82228D080FC}"/>
    <cellStyle name="Notas 3 8" xfId="6971" xr:uid="{9F4ACDFD-6F3E-4213-85AC-7618181762CE}"/>
    <cellStyle name="Notas 4" xfId="955" xr:uid="{C2FBE7BC-1422-4B88-8C5A-E48849A108EF}"/>
    <cellStyle name="Notas 4 2" xfId="15380" xr:uid="{84C88535-0727-4FCE-910C-2965F9E54F1B}"/>
    <cellStyle name="Notas 4 2 2" xfId="22667" xr:uid="{F02BEFC0-DC81-41D8-9A94-63812FF1C59B}"/>
    <cellStyle name="Notas 4 2 2 2" xfId="28223" xr:uid="{9AF4CBB3-4E7C-4D5F-BD03-9AF6DC95A681}"/>
    <cellStyle name="Notas 4 2 2 3" xfId="33717" xr:uid="{ABCB37B4-0B15-4EB8-A27F-2CD59E74B940}"/>
    <cellStyle name="Notas 4 2 2 4" xfId="39201" xr:uid="{D6945E5D-8159-4152-8630-F033AD0DAD92}"/>
    <cellStyle name="Notas 4 2 3" xfId="25494" xr:uid="{146D5D7C-B8EF-4407-84D1-242DC0D83B4F}"/>
    <cellStyle name="Notas 4 2 4" xfId="30988" xr:uid="{AF587948-65D0-481C-A477-177DEC612368}"/>
    <cellStyle name="Notas 4 2 5" xfId="36472" xr:uid="{9C4D891C-F72E-459B-83A7-A5737CD2DD0F}"/>
    <cellStyle name="Notas 4 3" xfId="12313" xr:uid="{20B1F43C-9F5C-4017-9102-F773EB931E5E}"/>
    <cellStyle name="Notas 4 4" xfId="17549" xr:uid="{9A79B689-217A-4851-86B8-CFDEA8EB60A2}"/>
    <cellStyle name="Notas 4 5" xfId="19781" xr:uid="{297914AD-9EAF-487D-800E-086E97247021}"/>
    <cellStyle name="Notas 4 6" xfId="10107" xr:uid="{DDB1EFF1-1AE2-42EE-AE56-2F5958E462EA}"/>
    <cellStyle name="Notas 4 6 2" xfId="21428" xr:uid="{3DBC35CE-9015-4973-ACA4-59FFEED64A7B}"/>
    <cellStyle name="Notas 4 6 2 2" xfId="26984" xr:uid="{77CA19A2-ADB8-4096-9126-144D7556A007}"/>
    <cellStyle name="Notas 4 6 2 3" xfId="32478" xr:uid="{D35533D0-0DA4-4FA8-87EF-2929C5152D30}"/>
    <cellStyle name="Notas 4 6 2 4" xfId="37962" xr:uid="{23F6C40A-19B8-4F9C-80AF-797C4215415B}"/>
    <cellStyle name="Notas 4 6 3" xfId="24255" xr:uid="{C2277878-67C7-441C-9DC2-F173D958061E}"/>
    <cellStyle name="Notas 4 6 4" xfId="29749" xr:uid="{A958F4CA-67FC-4998-B8AC-BBC51386A0FA}"/>
    <cellStyle name="Notas 4 6 5" xfId="35233" xr:uid="{1218622F-31D3-404A-BFBE-E7D17EB057B3}"/>
    <cellStyle name="Notas 4 7" xfId="6973" xr:uid="{C83A1ACA-AA5C-4A2D-BCF1-D62398B99271}"/>
    <cellStyle name="Notas 5" xfId="956" xr:uid="{B184E51C-03AE-43DB-BC28-CA2D44587269}"/>
    <cellStyle name="Notas 5 2" xfId="15381" xr:uid="{4A01B1D4-55C3-434C-99E8-B6420E389A55}"/>
    <cellStyle name="Notas 5 2 2" xfId="22668" xr:uid="{4DB9E3F1-B5F1-4C7F-BE07-A9C96246CD8C}"/>
    <cellStyle name="Notas 5 2 2 2" xfId="28224" xr:uid="{0F330A78-3575-4601-866A-1E4570F7CA7A}"/>
    <cellStyle name="Notas 5 2 2 3" xfId="33718" xr:uid="{80973220-F282-4B78-B704-5D264B5CA6C5}"/>
    <cellStyle name="Notas 5 2 2 4" xfId="39202" xr:uid="{6325FDA6-0654-43AD-A41E-C880ED82C803}"/>
    <cellStyle name="Notas 5 2 3" xfId="25495" xr:uid="{2CDE03E7-C5BC-4A34-B17E-8B3FE93F9428}"/>
    <cellStyle name="Notas 5 2 4" xfId="30989" xr:uid="{2B561D12-8A39-4014-93A9-4019187B73CF}"/>
    <cellStyle name="Notas 5 2 5" xfId="36473" xr:uid="{A113B0FC-0BE5-4876-8404-72F9C9158494}"/>
    <cellStyle name="Notas 5 3" xfId="12314" xr:uid="{7F4DA889-75F6-4A5C-BFE9-F6AFA35791B8}"/>
    <cellStyle name="Notas 5 4" xfId="17550" xr:uid="{A247B0E5-7ACC-42C4-A13C-E712B8A23461}"/>
    <cellStyle name="Notas 5 5" xfId="19782" xr:uid="{51294FCE-5B9D-4FA0-B4AD-3E2DC89947E3}"/>
    <cellStyle name="Notas 5 6" xfId="10108" xr:uid="{855B0C64-4CAD-491D-AC08-E0CD2C543B93}"/>
    <cellStyle name="Notas 5 6 2" xfId="21429" xr:uid="{B7E97770-5B80-4771-8420-DB0D50101905}"/>
    <cellStyle name="Notas 5 6 2 2" xfId="26985" xr:uid="{94EBB6DF-0D7B-4EB7-BCB2-EEAAEB68A6FE}"/>
    <cellStyle name="Notas 5 6 2 3" xfId="32479" xr:uid="{94C9C3D7-DDDE-4747-A4D9-5D42CC6B2747}"/>
    <cellStyle name="Notas 5 6 2 4" xfId="37963" xr:uid="{9B088358-D855-40C6-B1E1-FC3D4B680F3D}"/>
    <cellStyle name="Notas 5 6 3" xfId="24256" xr:uid="{DDBBFB4D-462F-4AD7-8630-EFBEC2EEB86B}"/>
    <cellStyle name="Notas 5 6 4" xfId="29750" xr:uid="{F6A1F801-D732-45C6-B53B-5A23CCA4CA9E}"/>
    <cellStyle name="Notas 5 6 5" xfId="35234" xr:uid="{EF609C67-1DF9-4E4B-9AAE-5154C6DB090D}"/>
    <cellStyle name="Notas 5 7" xfId="6974" xr:uid="{D45EB708-6F85-44E8-A8BD-CAE7020FB913}"/>
    <cellStyle name="Notas 6" xfId="957" xr:uid="{3DC518B0-183B-40CB-8C65-36923FBCAFA0}"/>
    <cellStyle name="Notas 7" xfId="958" xr:uid="{1DA51979-31F9-4FF8-86EF-DC0595230276}"/>
    <cellStyle name="Notas 8" xfId="6975" xr:uid="{F401D76D-D29A-4BA1-A8F0-8D88CB3BFDAE}"/>
    <cellStyle name="Note 10" xfId="17551" xr:uid="{1153208D-C522-4E41-BC99-07C75D25E0AA}"/>
    <cellStyle name="Note 11" xfId="19783" xr:uid="{A0F258D8-261B-442D-A578-EED8A6377AB0}"/>
    <cellStyle name="Note 12" xfId="10109" xr:uid="{36DAC5BA-5052-4F34-915E-A8C09EF83E71}"/>
    <cellStyle name="Note 12 2" xfId="21430" xr:uid="{B14B7787-993D-403D-BF38-0D57B6E7B1F9}"/>
    <cellStyle name="Note 12 2 2" xfId="26986" xr:uid="{6ECF3C26-EB7E-42A9-8B77-54B7692F55C1}"/>
    <cellStyle name="Note 12 2 3" xfId="32480" xr:uid="{D2FDEDC3-B12D-48E8-8A5F-AC66ED09672F}"/>
    <cellStyle name="Note 12 2 4" xfId="37964" xr:uid="{664407B8-80D0-4525-A378-A3D5C5C90C2F}"/>
    <cellStyle name="Note 12 3" xfId="24257" xr:uid="{0340A5E2-D2C9-457F-BEAA-E39FC9115557}"/>
    <cellStyle name="Note 12 4" xfId="29751" xr:uid="{8B904F6D-67B7-440E-9BFE-01F15671CE3C}"/>
    <cellStyle name="Note 12 5" xfId="35235" xr:uid="{289515B1-BB77-4DD7-BC2A-DEF14648D144}"/>
    <cellStyle name="Note 2" xfId="6976" xr:uid="{ADD2DD6E-CF52-4753-8031-2BE767EB0BD2}"/>
    <cellStyle name="Note 2 2" xfId="15383" xr:uid="{39BD517D-7271-447B-AE03-FAAD8A50524B}"/>
    <cellStyle name="Note 2 2 2" xfId="22670" xr:uid="{CD53B38C-556E-4712-A112-134349BC669D}"/>
    <cellStyle name="Note 2 2 2 2" xfId="28226" xr:uid="{5BFFE638-C849-45C0-844A-3B53DBB433B7}"/>
    <cellStyle name="Note 2 2 2 3" xfId="33720" xr:uid="{1EF03DDC-2246-4325-8AEF-BA81B2370998}"/>
    <cellStyle name="Note 2 2 2 4" xfId="39204" xr:uid="{C547272B-425A-4E00-ADC2-19C233669FFA}"/>
    <cellStyle name="Note 2 2 3" xfId="25497" xr:uid="{50339ED9-EDB7-4AB7-8E22-1F6DB98DDE1D}"/>
    <cellStyle name="Note 2 2 4" xfId="30991" xr:uid="{F7306FD7-C585-4D00-972E-84AB63D34074}"/>
    <cellStyle name="Note 2 2 5" xfId="36475" xr:uid="{494024B2-A927-4A06-ACC5-0E8A3CCEA20E}"/>
    <cellStyle name="Note 2 3" xfId="12316" xr:uid="{C5D7974A-1178-4E47-8830-1D5AB7961916}"/>
    <cellStyle name="Note 2 4" xfId="17552" xr:uid="{C3ADFF2B-A7AC-4C4F-B42C-D06457A0A640}"/>
    <cellStyle name="Note 2 5" xfId="19784" xr:uid="{0CBDEFF9-196F-4664-A24A-BBF9BF847CE0}"/>
    <cellStyle name="Note 2 6" xfId="10110" xr:uid="{A2DE0F9B-3BDD-44E4-9596-FC768A99D48A}"/>
    <cellStyle name="Note 2 6 2" xfId="21431" xr:uid="{D75E8726-1E46-4498-AB5F-AA015A6D5707}"/>
    <cellStyle name="Note 2 6 2 2" xfId="26987" xr:uid="{12A26074-8686-4037-A88A-93C07B27E7A3}"/>
    <cellStyle name="Note 2 6 2 3" xfId="32481" xr:uid="{479DF37B-236D-417E-8E9C-8F236CDBE193}"/>
    <cellStyle name="Note 2 6 2 4" xfId="37965" xr:uid="{CC9A8D14-377C-47F7-AFB9-280C0193198B}"/>
    <cellStyle name="Note 2 6 3" xfId="24258" xr:uid="{3DA8AB1D-6AF8-4CAC-B4B1-FEAD8274AC74}"/>
    <cellStyle name="Note 2 6 4" xfId="29752" xr:uid="{550243C6-7EB4-4A7A-8E87-72BB2BCA3743}"/>
    <cellStyle name="Note 2 6 5" xfId="35236" xr:uid="{0BB619EB-EF46-4FE9-B480-3FC88636FEEF}"/>
    <cellStyle name="Note 3" xfId="6977" xr:uid="{24BD4BDB-3BD2-4B85-8C9F-FEAD0196F0DE}"/>
    <cellStyle name="Note 3 2" xfId="15384" xr:uid="{94ABFD6B-207E-4201-850B-FD822AE76823}"/>
    <cellStyle name="Note 3 2 2" xfId="22671" xr:uid="{7DF5D7F6-5E31-4601-9D91-076864F57704}"/>
    <cellStyle name="Note 3 2 2 2" xfId="28227" xr:uid="{8E042CEE-89EA-4030-8530-94BB751FE891}"/>
    <cellStyle name="Note 3 2 2 3" xfId="33721" xr:uid="{98F3E34F-D6EA-4F60-B150-6BAA9DF5BACA}"/>
    <cellStyle name="Note 3 2 2 4" xfId="39205" xr:uid="{F1E6021A-3DDA-4D2C-95B5-13CDD1FEC025}"/>
    <cellStyle name="Note 3 2 3" xfId="25498" xr:uid="{7E508D64-520C-4D6B-9E7E-27CA902C8F63}"/>
    <cellStyle name="Note 3 2 4" xfId="30992" xr:uid="{12C10A2C-FE90-4CF2-A417-7EE8FA493B54}"/>
    <cellStyle name="Note 3 2 5" xfId="36476" xr:uid="{6502805D-8292-468C-BC79-6CA73A9BA2DB}"/>
    <cellStyle name="Note 3 3" xfId="12317" xr:uid="{0F282CD7-A58C-491A-88CD-5A4336614E38}"/>
    <cellStyle name="Note 3 4" xfId="17553" xr:uid="{77431F38-1D92-4AD6-A395-278D447BDC01}"/>
    <cellStyle name="Note 3 5" xfId="19785" xr:uid="{E09E15B4-28B5-46AC-A9E6-54DCED0D2D7D}"/>
    <cellStyle name="Note 3 6" xfId="10111" xr:uid="{EBDE0D52-1A6F-42AB-B99D-638FE2BD7053}"/>
    <cellStyle name="Note 3 6 2" xfId="21432" xr:uid="{E4BE2527-3F11-475F-B03F-4315C6CAB297}"/>
    <cellStyle name="Note 3 6 2 2" xfId="26988" xr:uid="{F28E10B9-5C17-41DF-A882-0BF0B9ED5065}"/>
    <cellStyle name="Note 3 6 2 3" xfId="32482" xr:uid="{74F195A5-294A-4148-900A-3500A9CDDBF6}"/>
    <cellStyle name="Note 3 6 2 4" xfId="37966" xr:uid="{7FCECFE3-6D86-4388-8E31-676737161A31}"/>
    <cellStyle name="Note 3 6 3" xfId="24259" xr:uid="{17D7A5CB-DC64-4417-9B6B-8E070392693D}"/>
    <cellStyle name="Note 3 6 4" xfId="29753" xr:uid="{21FAE9D2-40E0-4784-BA79-548A489A28E2}"/>
    <cellStyle name="Note 3 6 5" xfId="35237" xr:uid="{742547CD-0A9D-4AF0-8290-864ECF18F789}"/>
    <cellStyle name="Note 4" xfId="6978" xr:uid="{7366B391-91A7-4B03-8813-AFDAE7D8664D}"/>
    <cellStyle name="Note 4 2" xfId="15385" xr:uid="{997DF534-4EDA-46A3-9724-02F08BB5B1AA}"/>
    <cellStyle name="Note 4 2 2" xfId="22672" xr:uid="{2357EF9D-ACF3-4B9B-95F3-0371D02309D3}"/>
    <cellStyle name="Note 4 2 2 2" xfId="28228" xr:uid="{AC4F84A0-E4BD-4592-BD2A-E894FAF9655D}"/>
    <cellStyle name="Note 4 2 2 3" xfId="33722" xr:uid="{CA21B302-096E-4AA1-B3A1-7FB63D41355A}"/>
    <cellStyle name="Note 4 2 2 4" xfId="39206" xr:uid="{C7A2C3E3-9E3C-4CCC-BB4B-904153E4F865}"/>
    <cellStyle name="Note 4 2 3" xfId="25499" xr:uid="{21998EB1-35EC-447B-B528-9092E34F130F}"/>
    <cellStyle name="Note 4 2 4" xfId="30993" xr:uid="{45D61908-3C50-436F-B794-965332CEDB75}"/>
    <cellStyle name="Note 4 2 5" xfId="36477" xr:uid="{83BED41B-7227-44CA-BF4A-2D721270F56A}"/>
    <cellStyle name="Note 4 3" xfId="12318" xr:uid="{0CA895DA-9822-4C90-BCAC-BB58B5647387}"/>
    <cellStyle name="Note 4 4" xfId="17554" xr:uid="{E4E56AC0-E849-4D7A-A302-D923172E1373}"/>
    <cellStyle name="Note 4 5" xfId="19786" xr:uid="{E5501B6E-FEC3-47F9-A4A9-65847AE8B2C0}"/>
    <cellStyle name="Note 4 6" xfId="10112" xr:uid="{FB10F27B-62CC-4272-96B2-0192CA59554C}"/>
    <cellStyle name="Note 4 6 2" xfId="21433" xr:uid="{B234D54C-A090-43C2-830F-5710267A52ED}"/>
    <cellStyle name="Note 4 6 2 2" xfId="26989" xr:uid="{6AF8FD20-1188-440D-AA14-5BA032F53DA4}"/>
    <cellStyle name="Note 4 6 2 3" xfId="32483" xr:uid="{D3B6AD95-0CEA-4A19-992F-8ECF9E54B62C}"/>
    <cellStyle name="Note 4 6 2 4" xfId="37967" xr:uid="{D9ACD13A-EB5A-4692-94DD-A5A8C60D3CF9}"/>
    <cellStyle name="Note 4 6 3" xfId="24260" xr:uid="{FF6EF83F-2223-4DD6-9527-2134A8ED351A}"/>
    <cellStyle name="Note 4 6 4" xfId="29754" xr:uid="{D39598E5-718D-4AA3-96E7-F2350000B6CF}"/>
    <cellStyle name="Note 4 6 5" xfId="35238" xr:uid="{E638CBCC-2539-48F3-AAFE-D6685C650E35}"/>
    <cellStyle name="Note 5" xfId="6979" xr:uid="{B45122D4-3DE9-4E1A-88FB-1016167F56C0}"/>
    <cellStyle name="Note 5 2" xfId="15386" xr:uid="{7F2F35DD-D6A7-4764-BDD7-2A0C5438D4AB}"/>
    <cellStyle name="Note 5 2 2" xfId="22673" xr:uid="{BBD68E69-3548-46B7-A4D1-80AC22AB2894}"/>
    <cellStyle name="Note 5 2 2 2" xfId="28229" xr:uid="{29EF8183-4A39-4AD5-AAF4-B7BDDFEC4978}"/>
    <cellStyle name="Note 5 2 2 3" xfId="33723" xr:uid="{563BDB14-B0BD-4076-A327-BF5BBC7EE21F}"/>
    <cellStyle name="Note 5 2 2 4" xfId="39207" xr:uid="{CD10B0E9-DF45-4966-82DC-FAF78ADFD9AF}"/>
    <cellStyle name="Note 5 2 3" xfId="25500" xr:uid="{08F00FC2-9E40-40A4-B5E2-07B5D4B3861C}"/>
    <cellStyle name="Note 5 2 4" xfId="30994" xr:uid="{ADFC61C9-EEAC-45B8-B7F6-585EF0E1E104}"/>
    <cellStyle name="Note 5 2 5" xfId="36478" xr:uid="{13AE0D99-E922-43A6-B1D9-36A793D1BC42}"/>
    <cellStyle name="Note 5 3" xfId="12721" xr:uid="{859A87C9-1B17-4089-AC38-9E0EC049E095}"/>
    <cellStyle name="Note 5 4" xfId="19787" xr:uid="{50B85396-C2AB-4890-9205-BB64BEC6AAD3}"/>
    <cellStyle name="Note 5 5" xfId="10113" xr:uid="{EBF934CE-ED4E-4627-8F98-2539EDB1C2E6}"/>
    <cellStyle name="Note 5 5 2" xfId="21434" xr:uid="{C89977DA-F59B-4DCC-A813-77657D250774}"/>
    <cellStyle name="Note 5 5 2 2" xfId="26990" xr:uid="{4771753F-4F2D-4C14-93D4-83F33129C9B8}"/>
    <cellStyle name="Note 5 5 2 3" xfId="32484" xr:uid="{3C1895A5-2047-43A5-A8B4-6BD9F159F3BB}"/>
    <cellStyle name="Note 5 5 2 4" xfId="37968" xr:uid="{80AB391C-0EE7-4074-863B-D84E3A28E6A8}"/>
    <cellStyle name="Note 5 5 3" xfId="24261" xr:uid="{BAACEC6F-849C-454E-B013-16E6F9C8E881}"/>
    <cellStyle name="Note 5 5 4" xfId="29755" xr:uid="{2ACEE4CB-E215-4E01-8C87-0AB82A0CDD3A}"/>
    <cellStyle name="Note 5 5 5" xfId="35239" xr:uid="{64B0E023-A00D-4EC7-AA8F-67336AFBDFBB}"/>
    <cellStyle name="Note 6" xfId="7349" xr:uid="{8B837D59-1C9C-4875-9BB4-E2EECFC56871}"/>
    <cellStyle name="Note 6 2" xfId="20131" xr:uid="{01FF57FE-72E8-455F-AC74-024D4720156F}"/>
    <cellStyle name="Note 6 3" xfId="10114" xr:uid="{37C92547-5DD6-4306-8872-5826019A6D30}"/>
    <cellStyle name="Note 6 3 2" xfId="21435" xr:uid="{DF055532-2E48-46AE-94B2-187F1F5D3243}"/>
    <cellStyle name="Note 6 3 2 2" xfId="26991" xr:uid="{97C41A39-4DFB-4D84-A36F-2CECD83FC789}"/>
    <cellStyle name="Note 6 3 2 3" xfId="32485" xr:uid="{4DDD9D0E-76E2-4918-93EE-6BF4B3A800A5}"/>
    <cellStyle name="Note 6 3 2 4" xfId="37969" xr:uid="{307D0958-C035-4186-A97E-282ADFA9F1E5}"/>
    <cellStyle name="Note 6 3 3" xfId="24262" xr:uid="{7F5C880A-E0D6-42F0-88DC-215E844293FB}"/>
    <cellStyle name="Note 6 3 4" xfId="29756" xr:uid="{6AF101F7-5F2F-4233-840C-0EF35519153A}"/>
    <cellStyle name="Note 6 3 5" xfId="35240" xr:uid="{4F74EC70-B3BE-49A2-9609-EADE305F919A}"/>
    <cellStyle name="Note 7" xfId="10115" xr:uid="{95977F8B-A12F-467B-992B-7D202A144102}"/>
    <cellStyle name="Note 7 2" xfId="21436" xr:uid="{F419F85B-6ED5-463D-8036-2BA14C9F8588}"/>
    <cellStyle name="Note 7 2 2" xfId="26992" xr:uid="{547DD6AC-6B74-4184-994A-438E59C00279}"/>
    <cellStyle name="Note 7 2 3" xfId="32486" xr:uid="{E7035706-4636-4A3C-8E04-A0A1884EE2FF}"/>
    <cellStyle name="Note 7 2 4" xfId="37970" xr:uid="{2C0A9F7C-B2BE-430E-8A33-35AA8951C76F}"/>
    <cellStyle name="Note 7 3" xfId="24263" xr:uid="{820958E1-AE02-4A3C-A71F-FA8A5B81A1A6}"/>
    <cellStyle name="Note 7 4" xfId="29757" xr:uid="{C3F5AD45-8E23-4881-80CE-C87F768467DA}"/>
    <cellStyle name="Note 7 5" xfId="35241" xr:uid="{5596661D-04A6-4D85-BC1E-EFBDDF6C9F0D}"/>
    <cellStyle name="Note 8" xfId="15382" xr:uid="{2DB33918-871E-484D-8F59-874B6B34BF6F}"/>
    <cellStyle name="Note 8 2" xfId="22669" xr:uid="{075F576D-02DC-4603-BF91-A48D6B142B49}"/>
    <cellStyle name="Note 8 2 2" xfId="28225" xr:uid="{A3BA46AE-B5E6-46CE-A193-8698228EEDDC}"/>
    <cellStyle name="Note 8 2 3" xfId="33719" xr:uid="{54DCAB1B-6678-47F8-9C00-CFD0DF6A4C68}"/>
    <cellStyle name="Note 8 2 4" xfId="39203" xr:uid="{D543001A-27C5-4CEE-AFFA-B6FD353E6895}"/>
    <cellStyle name="Note 8 3" xfId="25496" xr:uid="{F7E3579E-58F9-42DE-890F-AC0659B354D6}"/>
    <cellStyle name="Note 8 4" xfId="30990" xr:uid="{22B80669-41D7-458D-9DC7-3BC3075BE081}"/>
    <cellStyle name="Note 8 5" xfId="36474" xr:uid="{463E98D2-AE3E-4218-B0DD-A931092408B1}"/>
    <cellStyle name="Note 9" xfId="12315" xr:uid="{6697B7FA-EE24-419C-B2E4-334C9A6AB001}"/>
    <cellStyle name="Output" xfId="72" xr:uid="{0D4E6F90-6125-4EA2-AD95-25D9C005C879}"/>
    <cellStyle name="Output 10" xfId="10117" xr:uid="{73CBA939-F412-4E5A-88D6-18F8C1688F6D}"/>
    <cellStyle name="Output 10 2" xfId="21438" xr:uid="{F64411BE-481A-4E6E-86EA-9F65B1852CAF}"/>
    <cellStyle name="Output 10 2 2" xfId="26994" xr:uid="{3DBE93F3-6AE7-4A7C-9D03-71EC960EA8C2}"/>
    <cellStyle name="Output 10 2 3" xfId="32488" xr:uid="{054FB1A2-34B7-4D97-A3BF-259E080E818C}"/>
    <cellStyle name="Output 10 2 4" xfId="37972" xr:uid="{E3ED9472-4734-45CD-8047-2613958EE8A3}"/>
    <cellStyle name="Output 10 3" xfId="24265" xr:uid="{610F3290-DE95-48BE-8330-DD40EBF8776E}"/>
    <cellStyle name="Output 10 4" xfId="29759" xr:uid="{CF360120-8BCC-48B2-8679-D7776153FA10}"/>
    <cellStyle name="Output 10 5" xfId="35243" xr:uid="{91B4941A-D5E7-4339-93AF-94EF698AC296}"/>
    <cellStyle name="Output 11" xfId="15387" xr:uid="{21F4E36A-10C4-4087-A5AF-A378C3154DE2}"/>
    <cellStyle name="Output 11 2" xfId="22674" xr:uid="{9AA5951F-C257-4D32-8FAE-832A052182D4}"/>
    <cellStyle name="Output 11 2 2" xfId="28230" xr:uid="{FCF39D51-C6DE-410C-8D8D-FDB73440E022}"/>
    <cellStyle name="Output 11 2 3" xfId="33724" xr:uid="{6E520D47-AE2B-45C1-BCAA-7201CE3CD61B}"/>
    <cellStyle name="Output 11 2 4" xfId="39208" xr:uid="{00F9B96E-3FA2-4C1B-AF25-ECE0E0BAD304}"/>
    <cellStyle name="Output 11 3" xfId="25501" xr:uid="{166D1C25-D50D-435A-AEDB-A77739A4192E}"/>
    <cellStyle name="Output 11 4" xfId="30995" xr:uid="{A5106AF0-82E1-435E-8417-B2B84BA67B41}"/>
    <cellStyle name="Output 11 5" xfId="36479" xr:uid="{3C844AAD-1346-479E-81C0-FA49D0F3D8B5}"/>
    <cellStyle name="Output 12" xfId="12319" xr:uid="{F14D9A7E-AB73-494F-8A96-D80CFDE27D06}"/>
    <cellStyle name="Output 13" xfId="17555" xr:uid="{99062B20-B10E-4F4D-B29C-6DDF0AC7C1C1}"/>
    <cellStyle name="Output 14" xfId="19788" xr:uid="{A5EFFE8D-89AD-4618-8D31-A730AB250984}"/>
    <cellStyle name="Output 15" xfId="10116" xr:uid="{0B25FB00-6F5C-449F-869D-153E7257037F}"/>
    <cellStyle name="Output 15 2" xfId="21437" xr:uid="{F593142D-F715-43E9-9549-227F08F862CF}"/>
    <cellStyle name="Output 15 2 2" xfId="26993" xr:uid="{C17B34B2-0973-4945-9422-3D393667E9D9}"/>
    <cellStyle name="Output 15 2 3" xfId="32487" xr:uid="{526DE78E-B178-4D10-98AE-92A236CEE950}"/>
    <cellStyle name="Output 15 2 4" xfId="37971" xr:uid="{50CC8C86-1F5C-45F0-AFA6-49BCD7506567}"/>
    <cellStyle name="Output 15 3" xfId="24264" xr:uid="{66D1AABA-DF27-4BF0-99A2-06AEFB09C331}"/>
    <cellStyle name="Output 15 4" xfId="29758" xr:uid="{FC571FB2-CEC3-4DA9-9F37-91AD998C746D}"/>
    <cellStyle name="Output 15 5" xfId="35242" xr:uid="{457BE1A6-D69F-4508-9C75-8D9EFF7D62FC}"/>
    <cellStyle name="Output 2" xfId="6980" xr:uid="{DED858DF-219C-4F95-AD44-21E256C1BF30}"/>
    <cellStyle name="Output 2 10" xfId="17556" xr:uid="{7B5428DC-CB1F-4F7E-A1BE-CDBA8A0435A4}"/>
    <cellStyle name="Output 2 11" xfId="19789" xr:uid="{18FA8E41-133D-415D-898A-EE1048754956}"/>
    <cellStyle name="Output 2 12" xfId="10118" xr:uid="{A87C83EC-AD7B-4711-9BB7-5B1BC7A43887}"/>
    <cellStyle name="Output 2 12 2" xfId="21439" xr:uid="{4C40FED9-538C-47CA-AF23-D0166318D046}"/>
    <cellStyle name="Output 2 12 2 2" xfId="26995" xr:uid="{5CF5EF9D-D90E-460E-97CB-33567EC16400}"/>
    <cellStyle name="Output 2 12 2 3" xfId="32489" xr:uid="{C7B7D42A-DC06-4FC7-B450-A3A2E796FA7E}"/>
    <cellStyle name="Output 2 12 2 4" xfId="37973" xr:uid="{17BE38AD-A22E-44FA-A11E-2C443FC24945}"/>
    <cellStyle name="Output 2 12 3" xfId="24266" xr:uid="{101F5781-7BCC-430C-95E7-1757B9333F23}"/>
    <cellStyle name="Output 2 12 4" xfId="29760" xr:uid="{723D0F0A-4D60-4928-A283-5BCF7FE14D67}"/>
    <cellStyle name="Output 2 12 5" xfId="35244" xr:uid="{EAAB2D2A-40A4-4111-9EA1-9BB6FA8E8490}"/>
    <cellStyle name="Output 2 2" xfId="6981" xr:uid="{8C94E44B-D3F6-4445-B88A-2E7647CE7E8D}"/>
    <cellStyle name="Output 2 2 2" xfId="6982" xr:uid="{F5366417-14AE-4DD4-937B-499E57E7267C}"/>
    <cellStyle name="Output 2 2 2 2" xfId="15390" xr:uid="{E4717DEA-C028-475B-A0C7-BE08C282B323}"/>
    <cellStyle name="Output 2 2 2 2 2" xfId="22677" xr:uid="{582CD07F-BB22-4ABB-8CCA-9E2321C55CC0}"/>
    <cellStyle name="Output 2 2 2 2 2 2" xfId="28233" xr:uid="{A9D02B07-FD58-485F-ACDF-1B23A51879AA}"/>
    <cellStyle name="Output 2 2 2 2 2 3" xfId="33727" xr:uid="{97709A54-49D1-4AEA-9F8C-7DB9EA3F95F7}"/>
    <cellStyle name="Output 2 2 2 2 2 4" xfId="39211" xr:uid="{023EC406-77FE-4EA9-AB8B-1E0477D5543D}"/>
    <cellStyle name="Output 2 2 2 2 3" xfId="25504" xr:uid="{C7E6AC23-768F-44E0-96BA-ADEF93F6E21F}"/>
    <cellStyle name="Output 2 2 2 2 4" xfId="30998" xr:uid="{E50DBD8E-86C5-4F7C-8C0B-E137F81E0419}"/>
    <cellStyle name="Output 2 2 2 2 5" xfId="36482" xr:uid="{3D128BFF-5365-40B4-9A16-1A642680697A}"/>
    <cellStyle name="Output 2 2 2 3" xfId="12322" xr:uid="{1D9BEF61-8D61-4E1B-B1AA-DB0481A37AD4}"/>
    <cellStyle name="Output 2 2 2 4" xfId="17558" xr:uid="{1AD63947-803B-4030-A168-E8B5484681A0}"/>
    <cellStyle name="Output 2 2 2 5" xfId="19791" xr:uid="{A63B5BB6-4655-4F24-9991-0A12A069FEA7}"/>
    <cellStyle name="Output 2 2 2 6" xfId="10120" xr:uid="{8A73E5CD-7CDD-4A3C-8861-EDF24E705022}"/>
    <cellStyle name="Output 2 2 2 6 2" xfId="21441" xr:uid="{27FDB2B4-7122-4AF8-8494-5195824F2C31}"/>
    <cellStyle name="Output 2 2 2 6 2 2" xfId="26997" xr:uid="{DB611C40-C6DC-4002-9F28-1933540513B1}"/>
    <cellStyle name="Output 2 2 2 6 2 3" xfId="32491" xr:uid="{B74656CF-505D-4693-8A62-F65C2983CEB5}"/>
    <cellStyle name="Output 2 2 2 6 2 4" xfId="37975" xr:uid="{444988B0-CA8B-4332-A15E-B2058A09869F}"/>
    <cellStyle name="Output 2 2 2 6 3" xfId="24268" xr:uid="{16D88121-CDC1-485C-9DD7-157830758E49}"/>
    <cellStyle name="Output 2 2 2 6 4" xfId="29762" xr:uid="{3D6B0AC8-CCDA-4DD2-921C-141A6D0B1FB2}"/>
    <cellStyle name="Output 2 2 2 6 5" xfId="35246" xr:uid="{153B2DF8-36FF-44B8-AD63-643E016C60C5}"/>
    <cellStyle name="Output 2 2 3" xfId="15389" xr:uid="{6E7B046B-52C1-467F-AB21-00C16D4EC63C}"/>
    <cellStyle name="Output 2 2 3 2" xfId="22676" xr:uid="{CBBF4A1D-2853-4537-91CB-9858A8E845F7}"/>
    <cellStyle name="Output 2 2 3 2 2" xfId="28232" xr:uid="{89DC7B4B-F567-4925-9422-31FE777537C2}"/>
    <cellStyle name="Output 2 2 3 2 3" xfId="33726" xr:uid="{67C9613C-C1D5-4165-9AA2-170A2FB845CD}"/>
    <cellStyle name="Output 2 2 3 2 4" xfId="39210" xr:uid="{FE6796F9-F445-493E-A52B-222F6AC59F25}"/>
    <cellStyle name="Output 2 2 3 3" xfId="25503" xr:uid="{4F5BCC37-7821-4B10-83C2-ADCA2CF43689}"/>
    <cellStyle name="Output 2 2 3 4" xfId="30997" xr:uid="{DFC3608C-C6F9-43C5-93A7-9E86DB6A972A}"/>
    <cellStyle name="Output 2 2 3 5" xfId="36481" xr:uid="{D1934364-3D92-4061-906A-1AFF65CBB877}"/>
    <cellStyle name="Output 2 2 4" xfId="12321" xr:uid="{6B0F83BB-6A0E-4C7F-BCE3-12C99C747096}"/>
    <cellStyle name="Output 2 2 5" xfId="17557" xr:uid="{6BFF60C7-90A5-4FCD-8F54-240A8470715C}"/>
    <cellStyle name="Output 2 2 6" xfId="19790" xr:uid="{855438F7-2447-422C-AABB-C7A27677FF72}"/>
    <cellStyle name="Output 2 2 7" xfId="10119" xr:uid="{FCA2209B-B956-4845-9D1F-BCB4DB5DAE82}"/>
    <cellStyle name="Output 2 2 7 2" xfId="21440" xr:uid="{555B7963-6DFF-4608-ADA8-84DEF0143F80}"/>
    <cellStyle name="Output 2 2 7 2 2" xfId="26996" xr:uid="{412A64FE-B762-4A05-9893-7BECE1143952}"/>
    <cellStyle name="Output 2 2 7 2 3" xfId="32490" xr:uid="{E52D0E2F-BC1F-4FE8-A6EB-54C33251C564}"/>
    <cellStyle name="Output 2 2 7 2 4" xfId="37974" xr:uid="{399ED8E1-3F0C-41E4-85CD-94AEA104803D}"/>
    <cellStyle name="Output 2 2 7 3" xfId="24267" xr:uid="{C129BC40-0510-46F6-A95C-998EC91E28F5}"/>
    <cellStyle name="Output 2 2 7 4" xfId="29761" xr:uid="{4B3CC309-719A-43FA-8B25-F8322351F1C6}"/>
    <cellStyle name="Output 2 2 7 5" xfId="35245" xr:uid="{2BF80BF8-59DF-4F66-8561-728F347EE66C}"/>
    <cellStyle name="Output 2 3" xfId="6983" xr:uid="{732C4342-1035-4023-9522-6F5C1EA62A06}"/>
    <cellStyle name="Output 2 3 2" xfId="15391" xr:uid="{478F3750-F1C7-44EE-82DC-56B93D83C0D6}"/>
    <cellStyle name="Output 2 3 2 2" xfId="22678" xr:uid="{1D8917D0-0948-4168-A88C-92D0F7BC34E7}"/>
    <cellStyle name="Output 2 3 2 2 2" xfId="28234" xr:uid="{66DB6E52-DCEB-4211-8ADF-C11C2E3049A2}"/>
    <cellStyle name="Output 2 3 2 2 3" xfId="33728" xr:uid="{87E9750E-2F0E-4FD3-A163-24D7C99DD4EE}"/>
    <cellStyle name="Output 2 3 2 2 4" xfId="39212" xr:uid="{9135B43B-0B09-4B4F-98FC-C65488D571E5}"/>
    <cellStyle name="Output 2 3 2 3" xfId="25505" xr:uid="{2399CF5F-3C0E-4737-95CC-BC7AA05A3414}"/>
    <cellStyle name="Output 2 3 2 4" xfId="30999" xr:uid="{06D3E815-9B19-4CF7-B19E-74D233A11148}"/>
    <cellStyle name="Output 2 3 2 5" xfId="36483" xr:uid="{443EC75A-7CFA-4484-AB6F-748AB13D4D84}"/>
    <cellStyle name="Output 2 3 3" xfId="12323" xr:uid="{79147C43-140D-4F78-899C-02B4C9D4773E}"/>
    <cellStyle name="Output 2 3 4" xfId="17559" xr:uid="{581FE62C-C063-4FCE-AA79-DEA4CF77F6C9}"/>
    <cellStyle name="Output 2 3 5" xfId="19792" xr:uid="{5557C5BC-8F4A-4E8F-A007-FB477C020544}"/>
    <cellStyle name="Output 2 3 6" xfId="10121" xr:uid="{26DB7B75-CB17-44A0-8D3C-7C266E6F6A80}"/>
    <cellStyle name="Output 2 3 6 2" xfId="21442" xr:uid="{634D1F41-EEC6-4E01-8B70-C1B287C279DE}"/>
    <cellStyle name="Output 2 3 6 2 2" xfId="26998" xr:uid="{02EF9C11-5E15-4541-B84F-FB8BE3A80DDB}"/>
    <cellStyle name="Output 2 3 6 2 3" xfId="32492" xr:uid="{0B7AA6A4-A787-4404-8304-21EB0CBEF8C2}"/>
    <cellStyle name="Output 2 3 6 2 4" xfId="37976" xr:uid="{C2635A5C-93E9-4571-BEEF-E6F2466C4146}"/>
    <cellStyle name="Output 2 3 6 3" xfId="24269" xr:uid="{542A21C9-2F82-4F71-94DD-5C0F15261952}"/>
    <cellStyle name="Output 2 3 6 4" xfId="29763" xr:uid="{08954280-6EDA-4F0B-9738-42906B529228}"/>
    <cellStyle name="Output 2 3 6 5" xfId="35247" xr:uid="{1B90530D-474F-430D-AEE2-39A7758BFAE8}"/>
    <cellStyle name="Output 2 4" xfId="6984" xr:uid="{E7F7E520-EF2E-4B6D-A857-9D77B24931B5}"/>
    <cellStyle name="Output 2 4 2" xfId="15392" xr:uid="{F0864A57-9A67-4915-993A-246C4BC90AC2}"/>
    <cellStyle name="Output 2 4 2 2" xfId="22679" xr:uid="{17FF23A1-F722-48A8-BCB6-45EA36E0715D}"/>
    <cellStyle name="Output 2 4 2 2 2" xfId="28235" xr:uid="{F29FB2C4-1148-42F0-AE34-9D531B347989}"/>
    <cellStyle name="Output 2 4 2 2 3" xfId="33729" xr:uid="{6C01AD5C-0CF4-4300-A53F-3D87CE0AA5C0}"/>
    <cellStyle name="Output 2 4 2 2 4" xfId="39213" xr:uid="{91141284-95CC-419A-944D-19A58494C6F2}"/>
    <cellStyle name="Output 2 4 2 3" xfId="25506" xr:uid="{B77BFF64-C974-4403-91E5-319E43680500}"/>
    <cellStyle name="Output 2 4 2 4" xfId="31000" xr:uid="{B8697A46-4C81-4AD4-B560-90A8610EC780}"/>
    <cellStyle name="Output 2 4 2 5" xfId="36484" xr:uid="{8F5EE6E3-D819-4BAE-A363-F1B406EA5BC0}"/>
    <cellStyle name="Output 2 4 3" xfId="12324" xr:uid="{DCECFB03-FA08-42C0-993B-41CB3B5301BF}"/>
    <cellStyle name="Output 2 4 4" xfId="17560" xr:uid="{0F5590E9-876B-47DA-8E7C-8DE234CE5C8D}"/>
    <cellStyle name="Output 2 4 5" xfId="19793" xr:uid="{6ACC65B7-1EA2-45BC-BBB9-CFB0DBC7457B}"/>
    <cellStyle name="Output 2 4 6" xfId="10122" xr:uid="{13822D59-185E-4D4E-B120-1946A71BA015}"/>
    <cellStyle name="Output 2 4 6 2" xfId="21443" xr:uid="{1B1CAF67-F15C-4387-98BB-D31D01F10AE8}"/>
    <cellStyle name="Output 2 4 6 2 2" xfId="26999" xr:uid="{ECBBB7BF-675A-48D1-93BA-F36429301571}"/>
    <cellStyle name="Output 2 4 6 2 3" xfId="32493" xr:uid="{EB150CA3-04BA-4F9F-8391-6CBE29A41065}"/>
    <cellStyle name="Output 2 4 6 2 4" xfId="37977" xr:uid="{97417CF0-E21F-45DF-92C2-80683CB32D9C}"/>
    <cellStyle name="Output 2 4 6 3" xfId="24270" xr:uid="{D27196FA-DB6D-437B-9890-FA7E3EA9E0EC}"/>
    <cellStyle name="Output 2 4 6 4" xfId="29764" xr:uid="{B78C7B09-78E6-48DC-8A2F-D121A0764F6D}"/>
    <cellStyle name="Output 2 4 6 5" xfId="35248" xr:uid="{0BACE502-2CE6-4784-826A-8E95E7D803A3}"/>
    <cellStyle name="Output 2 5" xfId="6985" xr:uid="{6659DE21-EBE3-422D-BD40-80DB44B8AEED}"/>
    <cellStyle name="Output 2 5 2" xfId="15393" xr:uid="{1FC861F0-A964-423F-9DAF-390AA0D79B6B}"/>
    <cellStyle name="Output 2 5 2 2" xfId="22680" xr:uid="{9F51ED58-E539-4796-94D4-6CF00A12FB9F}"/>
    <cellStyle name="Output 2 5 2 2 2" xfId="28236" xr:uid="{D99F477A-79E3-4B76-8AF4-271D07D6E723}"/>
    <cellStyle name="Output 2 5 2 2 3" xfId="33730" xr:uid="{34FE8882-9045-4EEE-8571-47A6CDC0E4A2}"/>
    <cellStyle name="Output 2 5 2 2 4" xfId="39214" xr:uid="{2A1D8316-9F3B-4DC7-B0E0-D6704A233771}"/>
    <cellStyle name="Output 2 5 2 3" xfId="25507" xr:uid="{25595FFA-CE17-4E5F-8361-7BEB43F6E379}"/>
    <cellStyle name="Output 2 5 2 4" xfId="31001" xr:uid="{CD65B880-E148-4348-AA2D-B7951A5A3E14}"/>
    <cellStyle name="Output 2 5 2 5" xfId="36485" xr:uid="{BE3C4D91-960A-4D16-A5E9-9D4D9F7BC0A2}"/>
    <cellStyle name="Output 2 5 3" xfId="12723" xr:uid="{F7177130-A687-421F-9FA8-3A486A28DE55}"/>
    <cellStyle name="Output 2 5 4" xfId="19794" xr:uid="{41A2D49B-7DC1-41F3-B599-B9656E699599}"/>
    <cellStyle name="Output 2 5 5" xfId="10123" xr:uid="{22CA984E-3F43-45D5-9487-26FCA609B40D}"/>
    <cellStyle name="Output 2 5 5 2" xfId="21444" xr:uid="{95B0E920-BFEE-42E4-9340-EA2BCDF5394F}"/>
    <cellStyle name="Output 2 5 5 2 2" xfId="27000" xr:uid="{11440FA9-1074-4B3E-91D5-5C658FB58423}"/>
    <cellStyle name="Output 2 5 5 2 3" xfId="32494" xr:uid="{B0C6AE6C-8425-446A-8639-2FEB4BC5B022}"/>
    <cellStyle name="Output 2 5 5 2 4" xfId="37978" xr:uid="{5AED227C-F7A8-4262-8AEB-3B7C7479AA40}"/>
    <cellStyle name="Output 2 5 5 3" xfId="24271" xr:uid="{687B3798-0D60-4762-98D5-F62C69B6AF72}"/>
    <cellStyle name="Output 2 5 5 4" xfId="29765" xr:uid="{1C49DF95-D3EE-4BA8-B637-E2A675EBD076}"/>
    <cellStyle name="Output 2 5 5 5" xfId="35249" xr:uid="{BBFCE22C-4092-4F92-9A20-BB3368BACBC1}"/>
    <cellStyle name="Output 2 6" xfId="7450" xr:uid="{C7817C39-7C4F-452C-AEF1-412A6F872CBF}"/>
    <cellStyle name="Output 2 6 2" xfId="20212" xr:uid="{EA4F39DA-BE57-4ADA-B669-FB4ABD70F268}"/>
    <cellStyle name="Output 2 6 3" xfId="10124" xr:uid="{CEB2949A-3BCA-46BB-A2C4-A251D7337CEE}"/>
    <cellStyle name="Output 2 6 3 2" xfId="21445" xr:uid="{BF983054-499C-4C12-A812-5009D7FA9160}"/>
    <cellStyle name="Output 2 6 3 2 2" xfId="27001" xr:uid="{35F2BFBF-03DD-45CD-8DDE-15C8CFC638FF}"/>
    <cellStyle name="Output 2 6 3 2 3" xfId="32495" xr:uid="{D5122D9B-635B-4E31-9C2D-7564B25B6127}"/>
    <cellStyle name="Output 2 6 3 2 4" xfId="37979" xr:uid="{0CE521BE-F333-4044-8CAD-E984F7E8CF51}"/>
    <cellStyle name="Output 2 6 3 3" xfId="24272" xr:uid="{8F10B0E5-96B1-4F28-AFE1-A825322CC560}"/>
    <cellStyle name="Output 2 6 3 4" xfId="29766" xr:uid="{064591C8-E411-4C84-B8A6-180A434CF165}"/>
    <cellStyle name="Output 2 6 3 5" xfId="35250" xr:uid="{D25EEC3F-EBC0-4B02-A5BA-688A85FB2F4E}"/>
    <cellStyle name="Output 2 7" xfId="10125" xr:uid="{B708E335-5FE3-4A55-A67A-740411DD7ABE}"/>
    <cellStyle name="Output 2 7 2" xfId="21446" xr:uid="{70E4C949-4053-4A86-A976-9C89C243CEE6}"/>
    <cellStyle name="Output 2 7 2 2" xfId="27002" xr:uid="{D9E81481-D110-40D6-B9F4-80FFADB1E328}"/>
    <cellStyle name="Output 2 7 2 3" xfId="32496" xr:uid="{A752E273-923B-40FF-8BDC-94D0C924C077}"/>
    <cellStyle name="Output 2 7 2 4" xfId="37980" xr:uid="{7C1B1F39-9A3F-4B83-AEA5-39BB1603846D}"/>
    <cellStyle name="Output 2 7 3" xfId="24273" xr:uid="{32928870-9B3E-42E3-BC6C-EA5430E3FF95}"/>
    <cellStyle name="Output 2 7 4" xfId="29767" xr:uid="{8D76D380-9C5A-4727-AD6D-2129EDB46E76}"/>
    <cellStyle name="Output 2 7 5" xfId="35251" xr:uid="{FA19532B-40F1-433D-8B1E-B3023E1825F6}"/>
    <cellStyle name="Output 2 8" xfId="15388" xr:uid="{11227CB6-F29C-468D-BFAB-17FDBA68B6DD}"/>
    <cellStyle name="Output 2 8 2" xfId="22675" xr:uid="{32B0035B-30FF-4C32-A9C2-3D59A3D81EBB}"/>
    <cellStyle name="Output 2 8 2 2" xfId="28231" xr:uid="{ACFB1D2B-3464-46CF-A315-2075E41B8B82}"/>
    <cellStyle name="Output 2 8 2 3" xfId="33725" xr:uid="{B561565C-D501-4183-AA81-CE041F31A9FF}"/>
    <cellStyle name="Output 2 8 2 4" xfId="39209" xr:uid="{4F9910C9-2942-4D75-BC5E-6D35665874F4}"/>
    <cellStyle name="Output 2 8 3" xfId="25502" xr:uid="{F9095DF3-1FAC-4D02-BCA3-0BBE9EB543E5}"/>
    <cellStyle name="Output 2 8 4" xfId="30996" xr:uid="{B80D67FB-178E-4C0A-81BB-F32E27259DF0}"/>
    <cellStyle name="Output 2 8 5" xfId="36480" xr:uid="{0A57C7F9-A4E0-435A-91B7-8D54904813C5}"/>
    <cellStyle name="Output 2 9" xfId="12320" xr:uid="{6906980B-E404-41E1-849C-1B16A303099A}"/>
    <cellStyle name="Output 3" xfId="6986" xr:uid="{2EC4D67D-8A0D-4F03-9FE9-6171C9DDA20A}"/>
    <cellStyle name="Output 3 2" xfId="6987" xr:uid="{1CBD9985-1166-4C87-88EF-C6E88E5F8D11}"/>
    <cellStyle name="Output 3 2 2" xfId="6988" xr:uid="{C928E5E1-32D0-444F-AE61-DA17EB16929D}"/>
    <cellStyle name="Output 3 2 2 2" xfId="15396" xr:uid="{E6EB8432-473F-4DFE-AD2A-458A112D7D43}"/>
    <cellStyle name="Output 3 2 2 2 2" xfId="22683" xr:uid="{ED429CA7-A5B5-4345-982C-71C63E98A54F}"/>
    <cellStyle name="Output 3 2 2 2 2 2" xfId="28239" xr:uid="{D352AB01-EB7B-4CCC-9C12-DAE19A3AFD39}"/>
    <cellStyle name="Output 3 2 2 2 2 3" xfId="33733" xr:uid="{00290822-54EE-4577-9140-B5DEE6809596}"/>
    <cellStyle name="Output 3 2 2 2 2 4" xfId="39217" xr:uid="{31AD399D-F57B-4E89-BA16-815CAC44B227}"/>
    <cellStyle name="Output 3 2 2 2 3" xfId="25510" xr:uid="{B7EC365A-CFFA-4FD2-9A34-160A93A0034E}"/>
    <cellStyle name="Output 3 2 2 2 4" xfId="31004" xr:uid="{0137FF57-BF17-4653-B4BE-2E44160544A1}"/>
    <cellStyle name="Output 3 2 2 2 5" xfId="36488" xr:uid="{E1390534-EE72-4AB2-AB18-85259952279D}"/>
    <cellStyle name="Output 3 2 2 3" xfId="12327" xr:uid="{D5A45BDF-50BB-4DB2-A4A3-B6E62AEB0A9B}"/>
    <cellStyle name="Output 3 2 2 4" xfId="17563" xr:uid="{662B9E88-1487-4F6D-BCDF-24793B90B8FC}"/>
    <cellStyle name="Output 3 2 2 5" xfId="19797" xr:uid="{E23F25E1-DA34-4A5D-937D-20D23E3931DB}"/>
    <cellStyle name="Output 3 2 2 6" xfId="10128" xr:uid="{DAE2EDEC-A86C-47F6-B43E-FDBB297450B7}"/>
    <cellStyle name="Output 3 2 2 6 2" xfId="21449" xr:uid="{DDD45B26-234F-408F-9B0E-3C24431066DC}"/>
    <cellStyle name="Output 3 2 2 6 2 2" xfId="27005" xr:uid="{E8DC6AF3-75C7-4888-BEAE-ED30CCC68326}"/>
    <cellStyle name="Output 3 2 2 6 2 3" xfId="32499" xr:uid="{DEDD7B84-B550-442A-BF06-C554C7E8C8E1}"/>
    <cellStyle name="Output 3 2 2 6 2 4" xfId="37983" xr:uid="{D92CB3E9-2CF8-41FB-974D-10CCDCD839ED}"/>
    <cellStyle name="Output 3 2 2 6 3" xfId="24276" xr:uid="{7D0B406C-F23B-4AF7-97A4-DB47D9D391A9}"/>
    <cellStyle name="Output 3 2 2 6 4" xfId="29770" xr:uid="{C410769D-F46A-4FBE-83A8-7ABBBD4D239B}"/>
    <cellStyle name="Output 3 2 2 6 5" xfId="35254" xr:uid="{0F44A0D7-1A72-449B-94CA-0A1461C0FA97}"/>
    <cellStyle name="Output 3 2 3" xfId="15395" xr:uid="{6E6F1773-B56F-445D-80D5-8E3E4549983B}"/>
    <cellStyle name="Output 3 2 3 2" xfId="22682" xr:uid="{1FB7FC28-4521-4BFF-A9BE-5AFE834C4F78}"/>
    <cellStyle name="Output 3 2 3 2 2" xfId="28238" xr:uid="{666B77D2-3392-49FF-81B8-CB1B204CA725}"/>
    <cellStyle name="Output 3 2 3 2 3" xfId="33732" xr:uid="{7CFCAA4C-9E4C-4ED8-82A1-70F97E3FF4F7}"/>
    <cellStyle name="Output 3 2 3 2 4" xfId="39216" xr:uid="{DA2100B6-A51B-4B4B-9DD8-065FB0B10132}"/>
    <cellStyle name="Output 3 2 3 3" xfId="25509" xr:uid="{9DC3DC9C-90F1-413C-8625-73325A5C9F28}"/>
    <cellStyle name="Output 3 2 3 4" xfId="31003" xr:uid="{A4F1B528-6142-43BE-B76E-5018B2129B44}"/>
    <cellStyle name="Output 3 2 3 5" xfId="36487" xr:uid="{909941D3-818C-4BED-A17F-9706E79FE5CE}"/>
    <cellStyle name="Output 3 2 4" xfId="12326" xr:uid="{415F183E-CDE0-491C-B92B-B92F7B2D90C4}"/>
    <cellStyle name="Output 3 2 5" xfId="17562" xr:uid="{66270F6A-48D5-47E7-8B53-6156D105EE1E}"/>
    <cellStyle name="Output 3 2 6" xfId="19796" xr:uid="{CFA970A2-DEBA-469F-B283-E2451C315A29}"/>
    <cellStyle name="Output 3 2 7" xfId="10127" xr:uid="{125C6FD9-22CA-4BD1-BE57-75CCE7B75657}"/>
    <cellStyle name="Output 3 2 7 2" xfId="21448" xr:uid="{AA39AB0E-1ABB-422A-B07C-3D42F2C1E529}"/>
    <cellStyle name="Output 3 2 7 2 2" xfId="27004" xr:uid="{E6209354-D2E7-4013-925A-59D2668A25DA}"/>
    <cellStyle name="Output 3 2 7 2 3" xfId="32498" xr:uid="{F2307BC8-3D05-4A3A-AF97-BADE4780434F}"/>
    <cellStyle name="Output 3 2 7 2 4" xfId="37982" xr:uid="{E85F5364-B051-41B3-90CA-B2F8CFF3FBCE}"/>
    <cellStyle name="Output 3 2 7 3" xfId="24275" xr:uid="{8CF9CE2C-E5F3-4D91-B803-4005EBAA544C}"/>
    <cellStyle name="Output 3 2 7 4" xfId="29769" xr:uid="{58D6DA41-5475-4D0D-8519-EEE22D50F601}"/>
    <cellStyle name="Output 3 2 7 5" xfId="35253" xr:uid="{41F960D6-B653-4211-968E-DD09F7E4B421}"/>
    <cellStyle name="Output 3 3" xfId="6989" xr:uid="{A0A04240-5482-4CDB-ABCA-444BEB372265}"/>
    <cellStyle name="Output 3 3 2" xfId="6990" xr:uid="{E59D5899-6225-4976-A18E-F5CC24487249}"/>
    <cellStyle name="Output 3 3 2 2" xfId="15398" xr:uid="{C5D60B3B-59FC-4D45-9113-3A5BD1EB5A34}"/>
    <cellStyle name="Output 3 3 2 2 2" xfId="22685" xr:uid="{DA986865-2ABE-4477-A09F-A7A1ACAE1B3D}"/>
    <cellStyle name="Output 3 3 2 2 2 2" xfId="28241" xr:uid="{F6637E0E-9AD2-4EA3-A122-9825DD6188C4}"/>
    <cellStyle name="Output 3 3 2 2 2 3" xfId="33735" xr:uid="{1C3A4F5E-5648-4EEB-AC6C-811DCEFAC192}"/>
    <cellStyle name="Output 3 3 2 2 2 4" xfId="39219" xr:uid="{3268DADB-B5AF-4213-8DEC-14F59FAEA821}"/>
    <cellStyle name="Output 3 3 2 2 3" xfId="25512" xr:uid="{8A938104-4154-4DF5-AA17-378175370DE4}"/>
    <cellStyle name="Output 3 3 2 2 4" xfId="31006" xr:uid="{D8C9E5C6-1FD3-46A5-A01D-3BE833EE9BCA}"/>
    <cellStyle name="Output 3 3 2 2 5" xfId="36490" xr:uid="{0AEA450A-2DCC-4C31-BCED-67FE95F5C0D7}"/>
    <cellStyle name="Output 3 3 2 3" xfId="12329" xr:uid="{33335CEF-EF25-4274-89FD-7F1850288A6B}"/>
    <cellStyle name="Output 3 3 2 4" xfId="17565" xr:uid="{6EC59DBA-E423-49E4-9D34-07840F58F8B0}"/>
    <cellStyle name="Output 3 3 2 5" xfId="19799" xr:uid="{2D0BD75C-D944-49BE-9365-F424024BF103}"/>
    <cellStyle name="Output 3 3 2 6" xfId="10130" xr:uid="{C73E4EF1-AE82-42A3-A71E-404503FDD7B3}"/>
    <cellStyle name="Output 3 3 2 6 2" xfId="21451" xr:uid="{72AFF09F-02CC-4A6D-BDEC-C8286BE5F6A3}"/>
    <cellStyle name="Output 3 3 2 6 2 2" xfId="27007" xr:uid="{E3498F50-ED0A-4256-A8B5-D3EF675E955C}"/>
    <cellStyle name="Output 3 3 2 6 2 3" xfId="32501" xr:uid="{3341D2B8-5E77-4B69-94DB-01AE688A55EF}"/>
    <cellStyle name="Output 3 3 2 6 2 4" xfId="37985" xr:uid="{244982A9-3A56-4ACF-BC80-6AFFE0170548}"/>
    <cellStyle name="Output 3 3 2 6 3" xfId="24278" xr:uid="{900B135F-82A7-4533-B4EC-143BCD33582D}"/>
    <cellStyle name="Output 3 3 2 6 4" xfId="29772" xr:uid="{74046EE6-6E62-43D9-8062-4221AFEB6188}"/>
    <cellStyle name="Output 3 3 2 6 5" xfId="35256" xr:uid="{0E09C1AE-918F-4D17-AAB2-D9495AFC4BAE}"/>
    <cellStyle name="Output 3 3 3" xfId="15397" xr:uid="{6B474FF2-BB2D-4E2E-BBAB-609D02CC9210}"/>
    <cellStyle name="Output 3 3 3 2" xfId="22684" xr:uid="{18A4AB53-235B-411F-98A4-5B9353DDB03C}"/>
    <cellStyle name="Output 3 3 3 2 2" xfId="28240" xr:uid="{FAC7FFFC-2E71-42B6-8990-48B8AFC1AEF5}"/>
    <cellStyle name="Output 3 3 3 2 3" xfId="33734" xr:uid="{53BD91F3-6F3B-4B82-982E-9207BAE9A74F}"/>
    <cellStyle name="Output 3 3 3 2 4" xfId="39218" xr:uid="{1B876080-F3EC-449F-9190-80B0C6C8B040}"/>
    <cellStyle name="Output 3 3 3 3" xfId="25511" xr:uid="{192732C4-34BC-48A4-B418-C802AB578023}"/>
    <cellStyle name="Output 3 3 3 4" xfId="31005" xr:uid="{0B0BCF0F-6005-4C83-8951-A94114CF3521}"/>
    <cellStyle name="Output 3 3 3 5" xfId="36489" xr:uid="{6B5A9B64-F470-4512-8D8F-9DE22EA69559}"/>
    <cellStyle name="Output 3 3 4" xfId="12328" xr:uid="{5E0453FD-8B2C-4AD2-908C-D0564093CC42}"/>
    <cellStyle name="Output 3 3 5" xfId="17564" xr:uid="{50597E88-83DD-4321-8096-89B271ADCF3A}"/>
    <cellStyle name="Output 3 3 6" xfId="19798" xr:uid="{F4F6EA09-EA8A-472B-9901-6EB942EED47F}"/>
    <cellStyle name="Output 3 3 7" xfId="10129" xr:uid="{463432F2-78CE-455B-8A2C-30B8D8991252}"/>
    <cellStyle name="Output 3 3 7 2" xfId="21450" xr:uid="{662AC316-DE37-46E1-83E0-3A566613770F}"/>
    <cellStyle name="Output 3 3 7 2 2" xfId="27006" xr:uid="{04127A96-A9DC-4963-BB31-20C9BC931AAD}"/>
    <cellStyle name="Output 3 3 7 2 3" xfId="32500" xr:uid="{5EC14F21-2EAF-40A3-9CD6-6CAAE92BED64}"/>
    <cellStyle name="Output 3 3 7 2 4" xfId="37984" xr:uid="{D1826124-D28D-4984-B00C-C8842255BE46}"/>
    <cellStyle name="Output 3 3 7 3" xfId="24277" xr:uid="{8FB8A13F-E657-4E16-854A-917CD802CA36}"/>
    <cellStyle name="Output 3 3 7 4" xfId="29771" xr:uid="{FF97121A-65F4-4D22-A891-4214122D75C5}"/>
    <cellStyle name="Output 3 3 7 5" xfId="35255" xr:uid="{F4278A0D-07F6-48AD-968B-82BDFB39C59E}"/>
    <cellStyle name="Output 3 4" xfId="6991" xr:uid="{6AD8E426-62AF-4177-A287-2F438182C5C4}"/>
    <cellStyle name="Output 3 4 2" xfId="15399" xr:uid="{2E2C9F18-E533-45D0-9470-FB47B8C62D6C}"/>
    <cellStyle name="Output 3 4 2 2" xfId="22686" xr:uid="{6E44139C-13CC-4611-A69F-F037A66409D5}"/>
    <cellStyle name="Output 3 4 2 2 2" xfId="28242" xr:uid="{9A2974FB-F96A-466A-A124-3DE6DD23E5ED}"/>
    <cellStyle name="Output 3 4 2 2 3" xfId="33736" xr:uid="{7BCF58A6-CC27-44F5-BC22-7D232346A2B4}"/>
    <cellStyle name="Output 3 4 2 2 4" xfId="39220" xr:uid="{241A8AC9-A985-4CEC-A83A-87F454C0A990}"/>
    <cellStyle name="Output 3 4 2 3" xfId="25513" xr:uid="{127F1F8A-FE06-4050-ADD7-6805CD19B571}"/>
    <cellStyle name="Output 3 4 2 4" xfId="31007" xr:uid="{E2EA3E3D-908E-4E33-B517-755ED4D208B1}"/>
    <cellStyle name="Output 3 4 2 5" xfId="36491" xr:uid="{B8ACB21A-EB4F-4863-B3E3-89EEBD944F9D}"/>
    <cellStyle name="Output 3 4 3" xfId="12330" xr:uid="{4AB156E6-C03B-4AD4-9C09-9F60484B198A}"/>
    <cellStyle name="Output 3 4 4" xfId="17566" xr:uid="{141AB97B-9C28-45E5-893F-500DAD05FA69}"/>
    <cellStyle name="Output 3 4 5" xfId="19800" xr:uid="{3309F36C-5FD2-4761-92D1-0148979BE31C}"/>
    <cellStyle name="Output 3 4 6" xfId="10131" xr:uid="{DE146BB6-8271-4866-B011-BBB1A9E6E460}"/>
    <cellStyle name="Output 3 4 6 2" xfId="21452" xr:uid="{7F7DB84C-153C-44DD-A2DB-FC5DFA68D403}"/>
    <cellStyle name="Output 3 4 6 2 2" xfId="27008" xr:uid="{4B777D5E-8719-4538-BBF3-EF15ED3EBFDF}"/>
    <cellStyle name="Output 3 4 6 2 3" xfId="32502" xr:uid="{9E3F2194-706E-4CB8-A033-FA86C751BA1E}"/>
    <cellStyle name="Output 3 4 6 2 4" xfId="37986" xr:uid="{99285CDE-49FE-4DCE-BE4C-6EF772C197AF}"/>
    <cellStyle name="Output 3 4 6 3" xfId="24279" xr:uid="{D1DC9005-6A1D-4AD5-9665-3822E162040E}"/>
    <cellStyle name="Output 3 4 6 4" xfId="29773" xr:uid="{A538727C-04B6-497F-8151-C598BD782D0F}"/>
    <cellStyle name="Output 3 4 6 5" xfId="35257" xr:uid="{F8414E9C-F1EE-4801-B0DA-E51D57DE6D3D}"/>
    <cellStyle name="Output 3 5" xfId="15394" xr:uid="{3910EACE-5164-4C40-9AB4-BFC8AB24E8B0}"/>
    <cellStyle name="Output 3 5 2" xfId="22681" xr:uid="{7283B3BB-55A3-42C1-8E91-623BB5866909}"/>
    <cellStyle name="Output 3 5 2 2" xfId="28237" xr:uid="{D71DFF28-F194-4BBD-9386-ABEF9B1408B1}"/>
    <cellStyle name="Output 3 5 2 3" xfId="33731" xr:uid="{A496BC21-CA90-4C8E-80F1-EF451DDCE78A}"/>
    <cellStyle name="Output 3 5 2 4" xfId="39215" xr:uid="{2CB61C63-E2AD-48AA-B064-8C20BE732115}"/>
    <cellStyle name="Output 3 5 3" xfId="25508" xr:uid="{80274834-7E2E-4B0A-A2E2-BEAD873A0369}"/>
    <cellStyle name="Output 3 5 4" xfId="31002" xr:uid="{557B3582-E194-418A-A858-14304BF907B9}"/>
    <cellStyle name="Output 3 5 5" xfId="36486" xr:uid="{56CAD76B-A7BE-4EB5-B7D4-FDADDBE0C56A}"/>
    <cellStyle name="Output 3 6" xfId="12325" xr:uid="{FF5E15D0-6936-4509-A28C-83A00C2C9DA0}"/>
    <cellStyle name="Output 3 7" xfId="17561" xr:uid="{149D3AB0-3F58-4503-83D4-AE80939FF097}"/>
    <cellStyle name="Output 3 8" xfId="19795" xr:uid="{F906BEFE-FDFB-4E70-A285-76CDB18EFB94}"/>
    <cellStyle name="Output 3 9" xfId="10126" xr:uid="{10F88AD6-9009-4A4B-A46D-4586E540C621}"/>
    <cellStyle name="Output 3 9 2" xfId="21447" xr:uid="{861909D6-500E-454C-A317-D5B46C302EFD}"/>
    <cellStyle name="Output 3 9 2 2" xfId="27003" xr:uid="{EFC84712-9CFB-4008-ADCE-D1625E6FDC1C}"/>
    <cellStyle name="Output 3 9 2 3" xfId="32497" xr:uid="{AB4B763E-A8E3-4AA9-9DB9-E8CC4AD5CB70}"/>
    <cellStyle name="Output 3 9 2 4" xfId="37981" xr:uid="{46CF1C5C-876A-4F9A-B706-47E13A1006B6}"/>
    <cellStyle name="Output 3 9 3" xfId="24274" xr:uid="{A96249C2-B860-4D05-BC43-D42D89DDACE9}"/>
    <cellStyle name="Output 3 9 4" xfId="29768" xr:uid="{0247F862-1AB4-49F1-B47F-B7E2BDFFD29E}"/>
    <cellStyle name="Output 3 9 5" xfId="35252" xr:uid="{7507425D-9122-4FFD-AECE-9AFDD0F19DA6}"/>
    <cellStyle name="Output 4" xfId="6992" xr:uid="{0ABC9323-C43A-4AFB-8293-829A30D0A1BB}"/>
    <cellStyle name="Output 4 2" xfId="6993" xr:uid="{F3B450E0-9F1A-4540-8168-C66154F5D8F8}"/>
    <cellStyle name="Output 4 2 2" xfId="15401" xr:uid="{47D86A57-C446-4FAF-AD8E-3DDA2829DE69}"/>
    <cellStyle name="Output 4 2 2 2" xfId="22688" xr:uid="{8A3FEA34-DC25-4C9E-ACB8-5EFB662FD875}"/>
    <cellStyle name="Output 4 2 2 2 2" xfId="28244" xr:uid="{175CEF37-B738-40EE-92EC-01DA188033B7}"/>
    <cellStyle name="Output 4 2 2 2 3" xfId="33738" xr:uid="{C3426E47-4D97-491E-968A-492F4A5DE3B4}"/>
    <cellStyle name="Output 4 2 2 2 4" xfId="39222" xr:uid="{6DA3AAC5-0490-4C98-9BFF-CCE1044C7C3B}"/>
    <cellStyle name="Output 4 2 2 3" xfId="25515" xr:uid="{197018DF-84FE-49CD-BB80-EFB08DC7F40B}"/>
    <cellStyle name="Output 4 2 2 4" xfId="31009" xr:uid="{56F2C814-0F9D-4956-9778-9DBEF15E8778}"/>
    <cellStyle name="Output 4 2 2 5" xfId="36493" xr:uid="{BEF82F81-78C0-40ED-9278-FCAA38478BB1}"/>
    <cellStyle name="Output 4 2 3" xfId="12332" xr:uid="{6BF0003D-ED46-4512-AF8D-566EF64A2CF1}"/>
    <cellStyle name="Output 4 2 4" xfId="17568" xr:uid="{D1110602-D791-4092-A6FA-444F670EA090}"/>
    <cellStyle name="Output 4 2 5" xfId="19802" xr:uid="{637C051D-EB31-41D6-AB96-39963A7EDB4D}"/>
    <cellStyle name="Output 4 2 6" xfId="10133" xr:uid="{B4FC0DD4-CF86-4F1C-90A1-57D5D1E3565B}"/>
    <cellStyle name="Output 4 2 6 2" xfId="21454" xr:uid="{BDB4379B-6BE9-44C2-823A-DC7D7E724FC6}"/>
    <cellStyle name="Output 4 2 6 2 2" xfId="27010" xr:uid="{8056AEA8-4F2B-4C0E-8E05-BFD28A1C3BAA}"/>
    <cellStyle name="Output 4 2 6 2 3" xfId="32504" xr:uid="{AC53EF91-0C58-450F-9A60-E3E842D1DEED}"/>
    <cellStyle name="Output 4 2 6 2 4" xfId="37988" xr:uid="{9FDA0534-77C4-475A-8F6B-7E3D3FF467B1}"/>
    <cellStyle name="Output 4 2 6 3" xfId="24281" xr:uid="{C0DFBA6A-575F-49C0-B5B6-3FAFDD736167}"/>
    <cellStyle name="Output 4 2 6 4" xfId="29775" xr:uid="{4523A2DF-EA0C-4DC2-BB76-75BAB345E50A}"/>
    <cellStyle name="Output 4 2 6 5" xfId="35259" xr:uid="{C63F0C9D-2AD7-4C37-B5E8-7C6B33596851}"/>
    <cellStyle name="Output 4 3" xfId="15400" xr:uid="{C57171EE-60DF-4969-BDAB-EF78FF4B406C}"/>
    <cellStyle name="Output 4 3 2" xfId="22687" xr:uid="{C3456B2A-6E5F-400E-AC38-A8F7B52BD00A}"/>
    <cellStyle name="Output 4 3 2 2" xfId="28243" xr:uid="{B7C90B8E-85C2-42FF-B5C5-69938EEF8271}"/>
    <cellStyle name="Output 4 3 2 3" xfId="33737" xr:uid="{BB46481D-A040-4C82-AB1A-5DF7E2ED34E6}"/>
    <cellStyle name="Output 4 3 2 4" xfId="39221" xr:uid="{8744C809-D324-4245-AFE2-FA470E54153A}"/>
    <cellStyle name="Output 4 3 3" xfId="25514" xr:uid="{DF157DC1-5DAE-4452-99A0-08DFE3FAB1B5}"/>
    <cellStyle name="Output 4 3 4" xfId="31008" xr:uid="{849D4B8A-6666-4D64-9A53-5035B596C603}"/>
    <cellStyle name="Output 4 3 5" xfId="36492" xr:uid="{83B969C7-8E68-458D-9087-057E24285961}"/>
    <cellStyle name="Output 4 4" xfId="12331" xr:uid="{BAA1118A-F86C-4EDD-A55B-07BB1DF1D06B}"/>
    <cellStyle name="Output 4 5" xfId="17567" xr:uid="{BC1AB840-57EB-444F-BEFE-DB89A5406C6A}"/>
    <cellStyle name="Output 4 6" xfId="19801" xr:uid="{742A266D-9662-478C-96FE-C36CCAA6B2AC}"/>
    <cellStyle name="Output 4 7" xfId="10132" xr:uid="{B45FDE65-3F25-440C-87FC-F15865609965}"/>
    <cellStyle name="Output 4 7 2" xfId="21453" xr:uid="{88A77217-E80E-4B88-BF84-AFBBBAD8DB42}"/>
    <cellStyle name="Output 4 7 2 2" xfId="27009" xr:uid="{40D20281-E78F-437E-9F3A-86ED4CE905BB}"/>
    <cellStyle name="Output 4 7 2 3" xfId="32503" xr:uid="{6349BBCC-8157-4C27-8035-165EE24A7210}"/>
    <cellStyle name="Output 4 7 2 4" xfId="37987" xr:uid="{4762CB5E-145F-44F0-8F29-E934BD1F05AA}"/>
    <cellStyle name="Output 4 7 3" xfId="24280" xr:uid="{6717C3F1-DF26-438B-851C-1E8FF7D21F9E}"/>
    <cellStyle name="Output 4 7 4" xfId="29774" xr:uid="{A5E79678-8A43-4C53-9A1B-82A8005DC81A}"/>
    <cellStyle name="Output 4 7 5" xfId="35258" xr:uid="{734D484A-6D18-4DBC-AACF-C8544B2CF808}"/>
    <cellStyle name="Output 5" xfId="6994" xr:uid="{DBCD0F12-FED8-42B4-8CBE-181294FF6162}"/>
    <cellStyle name="Output 5 2" xfId="6995" xr:uid="{D63E7355-C873-4C76-8EF1-EBB63AC39582}"/>
    <cellStyle name="Output 5 2 2" xfId="15403" xr:uid="{F93D300A-1DC8-4759-B63A-B2950C46185D}"/>
    <cellStyle name="Output 5 2 2 2" xfId="22690" xr:uid="{9E515CF1-6942-41AC-8D6E-67A0DCDBEC27}"/>
    <cellStyle name="Output 5 2 2 2 2" xfId="28246" xr:uid="{2CA36EA6-7F45-42A1-9806-41A78578CC12}"/>
    <cellStyle name="Output 5 2 2 2 3" xfId="33740" xr:uid="{66B77F0D-5432-4528-A15A-3EA608970E82}"/>
    <cellStyle name="Output 5 2 2 2 4" xfId="39224" xr:uid="{6A14E0BA-8D03-432E-9CD5-4F0C3B691726}"/>
    <cellStyle name="Output 5 2 2 3" xfId="25517" xr:uid="{26C484DA-82E5-4FEE-A82C-DF21BE186EDF}"/>
    <cellStyle name="Output 5 2 2 4" xfId="31011" xr:uid="{9255205D-F159-431A-832F-7E0B6178C724}"/>
    <cellStyle name="Output 5 2 2 5" xfId="36495" xr:uid="{127C5D1E-A8E1-475C-B6A7-D10C61FE2D0E}"/>
    <cellStyle name="Output 5 2 3" xfId="12334" xr:uid="{B556E44E-B3C1-446C-8C27-B9A5C72BB3A3}"/>
    <cellStyle name="Output 5 2 4" xfId="17570" xr:uid="{546723B0-75CC-42C4-8556-1F4A1A61D6A8}"/>
    <cellStyle name="Output 5 2 5" xfId="19804" xr:uid="{851BEEE1-2EFD-4335-9987-24060D225AB5}"/>
    <cellStyle name="Output 5 2 6" xfId="10135" xr:uid="{7F560EF2-10F2-4AE5-A600-65FEA869196E}"/>
    <cellStyle name="Output 5 2 6 2" xfId="21456" xr:uid="{B4440519-ACB4-4447-8186-31FFC1A0E4AC}"/>
    <cellStyle name="Output 5 2 6 2 2" xfId="27012" xr:uid="{BA696CEC-117B-4510-B545-FB58D6C129BF}"/>
    <cellStyle name="Output 5 2 6 2 3" xfId="32506" xr:uid="{352C85DC-C60D-4AD3-8C81-B9F44C222422}"/>
    <cellStyle name="Output 5 2 6 2 4" xfId="37990" xr:uid="{FB81023C-4935-412D-B9F0-28D834456647}"/>
    <cellStyle name="Output 5 2 6 3" xfId="24283" xr:uid="{77EF0F4F-45CC-4358-9628-DE6860413EFE}"/>
    <cellStyle name="Output 5 2 6 4" xfId="29777" xr:uid="{70B60F14-7D7D-413D-8C29-3A763C9A92A4}"/>
    <cellStyle name="Output 5 2 6 5" xfId="35261" xr:uid="{F11155A0-ED3D-45D6-8BF3-5A8002276A56}"/>
    <cellStyle name="Output 5 3" xfId="15402" xr:uid="{68F6FEC7-5321-468B-BD13-AE964EDCE201}"/>
    <cellStyle name="Output 5 3 2" xfId="22689" xr:uid="{B32CF94A-B767-4C31-93C4-D56EBD15A709}"/>
    <cellStyle name="Output 5 3 2 2" xfId="28245" xr:uid="{ACA4B751-960F-4A88-BC63-70AD41FA6AA7}"/>
    <cellStyle name="Output 5 3 2 3" xfId="33739" xr:uid="{07652B71-293B-40C9-9913-98EEB0B037CD}"/>
    <cellStyle name="Output 5 3 2 4" xfId="39223" xr:uid="{38BB8263-C484-4016-931C-C9332489AC10}"/>
    <cellStyle name="Output 5 3 3" xfId="25516" xr:uid="{74986BC7-63A1-4719-9517-5EBBEDC746D9}"/>
    <cellStyle name="Output 5 3 4" xfId="31010" xr:uid="{F0354773-2CEF-4B6E-85BE-751BC4CE1131}"/>
    <cellStyle name="Output 5 3 5" xfId="36494" xr:uid="{41196520-18F2-41E5-A9DD-6DDBE364896E}"/>
    <cellStyle name="Output 5 4" xfId="12333" xr:uid="{9BE51580-D926-4F65-836E-8A832D934EDE}"/>
    <cellStyle name="Output 5 5" xfId="17569" xr:uid="{C1CCAC7E-ADD8-4281-B25A-4F14ABF131AA}"/>
    <cellStyle name="Output 5 6" xfId="19803" xr:uid="{BC5D051E-47D3-4AB4-A6D7-9613D5E276A5}"/>
    <cellStyle name="Output 5 7" xfId="10134" xr:uid="{E12DBE34-DE52-4A74-9F34-D395D2A8FC9D}"/>
    <cellStyle name="Output 5 7 2" xfId="21455" xr:uid="{443CE757-F52E-4A6D-808B-481E80998EB6}"/>
    <cellStyle name="Output 5 7 2 2" xfId="27011" xr:uid="{D67BBB94-3776-499A-A731-72AED9B699D0}"/>
    <cellStyle name="Output 5 7 2 3" xfId="32505" xr:uid="{C7CE60C1-5C66-456A-8C0F-223762EE0F5D}"/>
    <cellStyle name="Output 5 7 2 4" xfId="37989" xr:uid="{A4A21B94-671D-4FFD-A697-72E3D554217E}"/>
    <cellStyle name="Output 5 7 3" xfId="24282" xr:uid="{953A059C-D869-458F-A65C-1BB93C29518F}"/>
    <cellStyle name="Output 5 7 4" xfId="29776" xr:uid="{B03AA692-FB08-443A-A3A0-CAF866253CDE}"/>
    <cellStyle name="Output 5 7 5" xfId="35260" xr:uid="{9636A66A-410A-40C5-B864-F90A4246C565}"/>
    <cellStyle name="Output 6" xfId="6996" xr:uid="{D0554A75-32A2-433B-B6E1-00AD96FAE0AA}"/>
    <cellStyle name="Output 6 2" xfId="15404" xr:uid="{F8D33206-F233-41EB-8064-5349FAD6CFC3}"/>
    <cellStyle name="Output 6 2 2" xfId="22691" xr:uid="{8FD929D4-6F26-4842-9506-628A12CA4D4F}"/>
    <cellStyle name="Output 6 2 2 2" xfId="28247" xr:uid="{CF0316BC-4132-46F7-A7A9-0B1CFEB1ED3F}"/>
    <cellStyle name="Output 6 2 2 3" xfId="33741" xr:uid="{DE30BD92-71FB-4E6E-B6EF-76BEF0C7F472}"/>
    <cellStyle name="Output 6 2 2 4" xfId="39225" xr:uid="{EFB4ED27-E121-4143-9563-61263CFF9B59}"/>
    <cellStyle name="Output 6 2 3" xfId="25518" xr:uid="{770AAD4D-573F-4074-83BB-E7663802B86B}"/>
    <cellStyle name="Output 6 2 4" xfId="31012" xr:uid="{2015A1C1-1ACF-44DE-A610-131D18B749F4}"/>
    <cellStyle name="Output 6 2 5" xfId="36496" xr:uid="{B0DF753B-3204-48CD-9FCF-83185DB39A40}"/>
    <cellStyle name="Output 6 3" xfId="12335" xr:uid="{9C6D96DB-F394-4ECC-B5D6-5334B78941DF}"/>
    <cellStyle name="Output 6 4" xfId="17571" xr:uid="{2517E3C2-A28B-4840-8C2A-71D6D41374FA}"/>
    <cellStyle name="Output 6 5" xfId="19805" xr:uid="{CFFD5423-3CE7-40A2-9197-4F8F1B786ED8}"/>
    <cellStyle name="Output 6 6" xfId="10136" xr:uid="{7E3DD75A-825A-48A5-AC99-209E02920EB9}"/>
    <cellStyle name="Output 6 6 2" xfId="21457" xr:uid="{8E45980F-A03E-4271-BB10-B598EA106197}"/>
    <cellStyle name="Output 6 6 2 2" xfId="27013" xr:uid="{28778059-F498-4518-93E6-E609DF49F97B}"/>
    <cellStyle name="Output 6 6 2 3" xfId="32507" xr:uid="{5C28A127-3986-484B-905C-2B1535CFFE24}"/>
    <cellStyle name="Output 6 6 2 4" xfId="37991" xr:uid="{95ACD23B-65D6-4497-933A-BF0717DE2DB6}"/>
    <cellStyle name="Output 6 6 3" xfId="24284" xr:uid="{437A5EEC-2BC7-478E-AF92-F0E59F6C30ED}"/>
    <cellStyle name="Output 6 6 4" xfId="29778" xr:uid="{459083DF-2396-46F0-97E0-54989D471937}"/>
    <cellStyle name="Output 6 6 5" xfId="35262" xr:uid="{53C01A78-F5F1-4BB6-8590-B05A97DB6BD6}"/>
    <cellStyle name="Output 7" xfId="6997" xr:uid="{7D1F5097-FBF8-493E-83DF-93D3A355ED07}"/>
    <cellStyle name="Output 7 2" xfId="15405" xr:uid="{2ED20AC5-6C94-4D8F-A99C-9C80E033D425}"/>
    <cellStyle name="Output 7 2 2" xfId="22692" xr:uid="{CE7DF094-25A3-4FD5-8FC2-EA6CB43B08AF}"/>
    <cellStyle name="Output 7 2 2 2" xfId="28248" xr:uid="{97FDC90E-FF5D-40CE-831C-0CA993DA1A81}"/>
    <cellStyle name="Output 7 2 2 3" xfId="33742" xr:uid="{A1AE67D1-FA24-4FFE-82AE-CAC85C87455E}"/>
    <cellStyle name="Output 7 2 2 4" xfId="39226" xr:uid="{B4114BBE-11D5-48EC-B0F7-F300CF1CAA63}"/>
    <cellStyle name="Output 7 2 3" xfId="25519" xr:uid="{8A2AB538-7B84-498B-92C6-6BCB880A4500}"/>
    <cellStyle name="Output 7 2 4" xfId="31013" xr:uid="{C11B8E50-FEC5-43CC-9441-5AFC895A64DD}"/>
    <cellStyle name="Output 7 2 5" xfId="36497" xr:uid="{03A35BEA-F7B9-472B-88B6-39FD9F6C7E2F}"/>
    <cellStyle name="Output 7 3" xfId="12336" xr:uid="{519F541F-B7CF-499E-A590-02C3C8668A17}"/>
    <cellStyle name="Output 7 4" xfId="17572" xr:uid="{70FC1FCC-AFA3-43C3-9866-2FEE42515836}"/>
    <cellStyle name="Output 7 5" xfId="19806" xr:uid="{32A7ADF8-6F82-4608-8B4D-B17C62BA5B85}"/>
    <cellStyle name="Output 7 6" xfId="10137" xr:uid="{D3B40154-1252-4279-8A2A-84B15783EF64}"/>
    <cellStyle name="Output 7 6 2" xfId="21458" xr:uid="{3150379C-892E-4811-A128-9ED9F7918472}"/>
    <cellStyle name="Output 7 6 2 2" xfId="27014" xr:uid="{ACA6FD59-7957-42C8-96B8-730F62464717}"/>
    <cellStyle name="Output 7 6 2 3" xfId="32508" xr:uid="{A2B5791B-E4CE-47FF-9DB3-1ED109E22FC1}"/>
    <cellStyle name="Output 7 6 2 4" xfId="37992" xr:uid="{498FDC68-1D42-4F93-82E5-F3F029300C47}"/>
    <cellStyle name="Output 7 6 3" xfId="24285" xr:uid="{4A68DA61-0C34-4F4E-8B0F-6C5181834B80}"/>
    <cellStyle name="Output 7 6 4" xfId="29779" xr:uid="{0DE78211-B565-4324-9EFF-557F618BC7E5}"/>
    <cellStyle name="Output 7 6 5" xfId="35263" xr:uid="{94CCB5FD-EA70-44D7-AAA2-BCC05A2DE737}"/>
    <cellStyle name="Output 8" xfId="6998" xr:uid="{A648C219-38C7-40C0-98E0-302F0CB8D4B7}"/>
    <cellStyle name="Output 8 2" xfId="15406" xr:uid="{11CB2D9A-9FAD-4A2A-BDB6-4C16BA0F9C97}"/>
    <cellStyle name="Output 8 2 2" xfId="22693" xr:uid="{C58A5A50-C971-4EE4-9A75-22702631CE7E}"/>
    <cellStyle name="Output 8 2 2 2" xfId="28249" xr:uid="{C79E3607-7C41-4217-A0B7-17B4C7F9CF79}"/>
    <cellStyle name="Output 8 2 2 3" xfId="33743" xr:uid="{025ECF8D-94BE-4458-9AEE-DBE827D45793}"/>
    <cellStyle name="Output 8 2 2 4" xfId="39227" xr:uid="{40AF0364-5069-4C01-A1FA-DE0E8420A8C4}"/>
    <cellStyle name="Output 8 2 3" xfId="25520" xr:uid="{AB69F84B-670C-41B5-B894-47AD51F404D1}"/>
    <cellStyle name="Output 8 2 4" xfId="31014" xr:uid="{4588C658-86A2-4278-B101-B40D0EE0236D}"/>
    <cellStyle name="Output 8 2 5" xfId="36498" xr:uid="{50ADEE1A-A8BE-420D-AF20-1A29776CA162}"/>
    <cellStyle name="Output 8 3" xfId="12722" xr:uid="{B5D9464C-EFBD-45C8-BC43-8B9E6A5851C3}"/>
    <cellStyle name="Output 8 4" xfId="19807" xr:uid="{C291FD6F-6B50-4CB3-BD6A-F327B52FD7A6}"/>
    <cellStyle name="Output 8 5" xfId="10138" xr:uid="{043D9A87-584D-44BF-A563-589BEA44EB27}"/>
    <cellStyle name="Output 8 5 2" xfId="21459" xr:uid="{EE23C1E5-76F8-42ED-8831-BCFACBE78798}"/>
    <cellStyle name="Output 8 5 2 2" xfId="27015" xr:uid="{38BC10FE-58C3-4D5C-B4D9-8610718443E4}"/>
    <cellStyle name="Output 8 5 2 3" xfId="32509" xr:uid="{5F3D2F97-B307-44EE-B262-53338896F886}"/>
    <cellStyle name="Output 8 5 2 4" xfId="37993" xr:uid="{EA46F7B7-FC39-4C4B-8B93-4D798ACB3EB5}"/>
    <cellStyle name="Output 8 5 3" xfId="24286" xr:uid="{D6F94810-C20D-4B40-8364-7BC41519624A}"/>
    <cellStyle name="Output 8 5 4" xfId="29780" xr:uid="{7170B3C1-6B47-4C74-8015-9C838105F424}"/>
    <cellStyle name="Output 8 5 5" xfId="35264" xr:uid="{7C8D6714-30DA-46B5-9563-CB43793E71CD}"/>
    <cellStyle name="Output 9" xfId="7350" xr:uid="{06104F56-A843-4403-A298-4713FBB9BA0D}"/>
    <cellStyle name="Output 9 2" xfId="20132" xr:uid="{7A1EE093-7098-40A5-B279-F525ED7FB0AB}"/>
    <cellStyle name="Output 9 3" xfId="10139" xr:uid="{78FF83AD-30A4-42BB-9814-4A076DA7D085}"/>
    <cellStyle name="Output 9 3 2" xfId="21460" xr:uid="{D7942C07-D684-4826-8CA4-A4B2D8F57E0E}"/>
    <cellStyle name="Output 9 3 2 2" xfId="27016" xr:uid="{6ECFA974-B4B3-44D7-95E9-9E934FB11E64}"/>
    <cellStyle name="Output 9 3 2 3" xfId="32510" xr:uid="{0079FC24-CB3B-49BF-9C77-92BC11A4898B}"/>
    <cellStyle name="Output 9 3 2 4" xfId="37994" xr:uid="{F7F0ED61-2C87-456C-A625-096AF41684FE}"/>
    <cellStyle name="Output 9 3 3" xfId="24287" xr:uid="{B881EF8B-A7C9-47D1-9458-DD0213701284}"/>
    <cellStyle name="Output 9 3 4" xfId="29781" xr:uid="{FF3D3C5F-EE53-4447-8689-CAC06D85147A}"/>
    <cellStyle name="Output 9 3 5" xfId="35265" xr:uid="{4A1F61CC-DB6A-45EC-8A12-610D5189F013}"/>
    <cellStyle name="Percent (0)" xfId="6999" xr:uid="{E3D9FE93-C542-49A1-A8F5-116997CA4B38}"/>
    <cellStyle name="Percent (0) 10" xfId="10140" xr:uid="{3EFA7714-E985-4AB7-8855-EDA24A1DD5CC}"/>
    <cellStyle name="Percent (0) 10 2" xfId="21461" xr:uid="{0397CA3D-4DFF-4D77-A3F4-189550806884}"/>
    <cellStyle name="Percent (0) 10 2 2" xfId="27017" xr:uid="{5EB4A21E-FAFA-4C49-BC2D-F2172B212B69}"/>
    <cellStyle name="Percent (0) 10 2 3" xfId="32511" xr:uid="{5E623E9D-5245-4C43-B0AD-B1C3FEA8AD3B}"/>
    <cellStyle name="Percent (0) 10 2 4" xfId="37995" xr:uid="{56505A0D-908C-4D99-B375-D120CE532228}"/>
    <cellStyle name="Percent (0) 10 3" xfId="24288" xr:uid="{B029C800-3366-42AD-8F27-1D367FA66E9E}"/>
    <cellStyle name="Percent (0) 10 4" xfId="29782" xr:uid="{13A447C9-DA1F-4FC5-8E49-87114E9D4E9D}"/>
    <cellStyle name="Percent (0) 10 5" xfId="35266" xr:uid="{9FBE8C8A-9277-420F-8967-FBB56FA4564D}"/>
    <cellStyle name="Percent (0) 2" xfId="7000" xr:uid="{CC3F7841-0668-4800-943A-73C1A7368E62}"/>
    <cellStyle name="Percent (0) 2 2" xfId="15408" xr:uid="{243B4110-AAAC-423C-AF3E-71B3E0C1B8E9}"/>
    <cellStyle name="Percent (0) 2 2 2" xfId="22695" xr:uid="{8BE46083-9B99-4F78-BB0D-5F1A24588E65}"/>
    <cellStyle name="Percent (0) 2 2 2 2" xfId="28251" xr:uid="{AC58BC0F-769E-49CA-AB83-22C7C3E3597A}"/>
    <cellStyle name="Percent (0) 2 2 2 3" xfId="33745" xr:uid="{4512B35C-9239-4432-81E9-C8EBB7D83B81}"/>
    <cellStyle name="Percent (0) 2 2 2 4" xfId="39229" xr:uid="{6FE329B7-2E87-4F8B-BEC6-C25BFBF97962}"/>
    <cellStyle name="Percent (0) 2 2 3" xfId="25522" xr:uid="{22D0C5BB-B1B9-433E-A0A8-982D8F9180DE}"/>
    <cellStyle name="Percent (0) 2 2 4" xfId="31016" xr:uid="{EA8605BC-CA56-481D-8070-7799D6100C08}"/>
    <cellStyle name="Percent (0) 2 2 5" xfId="36500" xr:uid="{919DE616-E18E-4A0E-B2FB-5B7858B72FF9}"/>
    <cellStyle name="Percent (0) 2 3" xfId="12338" xr:uid="{17B37B95-E1E2-4285-A681-92AD6D93504A}"/>
    <cellStyle name="Percent (0) 2 4" xfId="17574" xr:uid="{E66868B7-4E88-4D4A-BFDD-331FDF746F3B}"/>
    <cellStyle name="Percent (0) 2 5" xfId="19809" xr:uid="{62B96BF5-8F16-470E-9334-DEB9EF3A9E30}"/>
    <cellStyle name="Percent (0) 2 6" xfId="10141" xr:uid="{4693A09C-11F3-4796-9F0E-0D9EEAE95334}"/>
    <cellStyle name="Percent (0) 2 6 2" xfId="21462" xr:uid="{B93EB4C2-92BE-4F38-A88C-44BC6634A38F}"/>
    <cellStyle name="Percent (0) 2 6 2 2" xfId="27018" xr:uid="{40A4230F-3A34-4597-9551-1E066FF613C3}"/>
    <cellStyle name="Percent (0) 2 6 2 3" xfId="32512" xr:uid="{6FEB2998-6A32-4C21-B62C-C17CBE3815AE}"/>
    <cellStyle name="Percent (0) 2 6 2 4" xfId="37996" xr:uid="{3607E425-ADE7-4EAF-8CCE-B7B57767C799}"/>
    <cellStyle name="Percent (0) 2 6 3" xfId="24289" xr:uid="{7C4AC5C5-5047-49F6-A632-16804C79B698}"/>
    <cellStyle name="Percent (0) 2 6 4" xfId="29783" xr:uid="{81AB90AD-1D30-4390-9FF0-72F439525DA4}"/>
    <cellStyle name="Percent (0) 2 6 5" xfId="35267" xr:uid="{CA61F686-3C0C-411B-9D61-F3B97739AA40}"/>
    <cellStyle name="Percent (0) 3" xfId="7001" xr:uid="{4F7A8D4D-EB6D-4CC4-8475-890DC4E0E356}"/>
    <cellStyle name="Percent (0) 3 2" xfId="15409" xr:uid="{04419E09-0642-41C6-B3FB-55A264E1CF6E}"/>
    <cellStyle name="Percent (0) 3 2 2" xfId="22696" xr:uid="{E7ECACDC-1FB8-45E2-BED6-F7192079E39A}"/>
    <cellStyle name="Percent (0) 3 2 2 2" xfId="28252" xr:uid="{84868505-5BFB-4F18-90E2-9F76A19D4115}"/>
    <cellStyle name="Percent (0) 3 2 2 3" xfId="33746" xr:uid="{E39C5B7E-37A0-4DA9-B2AC-C24DCB616D54}"/>
    <cellStyle name="Percent (0) 3 2 2 4" xfId="39230" xr:uid="{211EC7FF-B25C-4BA6-88CF-78B04018C25E}"/>
    <cellStyle name="Percent (0) 3 2 3" xfId="25523" xr:uid="{A6BB95AA-E1EC-4F33-A17D-8730DF5306FC}"/>
    <cellStyle name="Percent (0) 3 2 4" xfId="31017" xr:uid="{08666D93-1273-4C2A-B221-3BB1F0D2AED3}"/>
    <cellStyle name="Percent (0) 3 2 5" xfId="36501" xr:uid="{4A959534-39FE-48EA-9A51-31BC3BB86654}"/>
    <cellStyle name="Percent (0) 3 3" xfId="12724" xr:uid="{ECC71F20-3A43-4E53-AE5A-7E87DC1D9B1F}"/>
    <cellStyle name="Percent (0) 3 4" xfId="19810" xr:uid="{1F0F74AB-58C1-408B-8E96-E3B0E28A7774}"/>
    <cellStyle name="Percent (0) 3 5" xfId="10142" xr:uid="{D6AA4E7E-BA7A-43E4-B18D-5219E8797034}"/>
    <cellStyle name="Percent (0) 3 5 2" xfId="21463" xr:uid="{C5FA49E6-7C5C-4688-894B-CA9CE9501EA9}"/>
    <cellStyle name="Percent (0) 3 5 2 2" xfId="27019" xr:uid="{776CE561-86F8-4651-9123-FA456264E564}"/>
    <cellStyle name="Percent (0) 3 5 2 3" xfId="32513" xr:uid="{04C3861E-07BE-418E-B371-244ECF2F03A7}"/>
    <cellStyle name="Percent (0) 3 5 2 4" xfId="37997" xr:uid="{89AAE64F-C992-4DA5-B2E8-07CED7689468}"/>
    <cellStyle name="Percent (0) 3 5 3" xfId="24290" xr:uid="{0A4934E8-160A-45B3-8887-0AE361A4B4CF}"/>
    <cellStyle name="Percent (0) 3 5 4" xfId="29784" xr:uid="{97DC4670-4143-4A2C-B6F9-D487A0BB6975}"/>
    <cellStyle name="Percent (0) 3 5 5" xfId="35268" xr:uid="{61F8D2EB-2813-481D-8EA8-B16792EE3285}"/>
    <cellStyle name="Percent (0) 4" xfId="7351" xr:uid="{F7F84B92-447B-4C01-A76A-7FA5047C2D3B}"/>
    <cellStyle name="Percent (0) 4 2" xfId="20133" xr:uid="{5297E8C4-89EC-4901-A85D-402860A5B374}"/>
    <cellStyle name="Percent (0) 4 3" xfId="10143" xr:uid="{21EE4C98-C86E-4C0F-B192-56D21C4CA349}"/>
    <cellStyle name="Percent (0) 4 3 2" xfId="21464" xr:uid="{E68DB84D-7562-4261-8ECF-824798C920C2}"/>
    <cellStyle name="Percent (0) 4 3 2 2" xfId="27020" xr:uid="{75CC5B5B-86FF-485C-91D9-3109B4D7D46D}"/>
    <cellStyle name="Percent (0) 4 3 2 3" xfId="32514" xr:uid="{655A850B-2E1A-44C8-8EB2-1FD7C6EA50E0}"/>
    <cellStyle name="Percent (0) 4 3 2 4" xfId="37998" xr:uid="{F8B36913-55E3-479A-AF2A-9189B9054624}"/>
    <cellStyle name="Percent (0) 4 3 3" xfId="24291" xr:uid="{27AE16EA-753F-4E47-A533-99BF324CC255}"/>
    <cellStyle name="Percent (0) 4 3 4" xfId="29785" xr:uid="{C7DF1517-EC83-4B06-8BC7-FE1BCBA74347}"/>
    <cellStyle name="Percent (0) 4 3 5" xfId="35269" xr:uid="{2C6FD3D5-EDE0-4AD3-A72F-F8543E9A365B}"/>
    <cellStyle name="Percent (0) 5" xfId="10144" xr:uid="{178B9614-69CB-48DE-832B-5E5F8972416E}"/>
    <cellStyle name="Percent (0) 5 2" xfId="21465" xr:uid="{1B13C98D-AA97-42F8-A41E-92E7BA833AE9}"/>
    <cellStyle name="Percent (0) 5 2 2" xfId="27021" xr:uid="{C814FDDD-5D17-4FDA-8508-3A17E7580E7D}"/>
    <cellStyle name="Percent (0) 5 2 3" xfId="32515" xr:uid="{CF39D028-59C5-4014-8D75-9E429FC19DFE}"/>
    <cellStyle name="Percent (0) 5 2 4" xfId="37999" xr:uid="{5BC67E2F-93DB-4D25-9175-C75EE5D25C39}"/>
    <cellStyle name="Percent (0) 5 3" xfId="24292" xr:uid="{DC823E58-74D8-4696-BAE6-E499F66323E9}"/>
    <cellStyle name="Percent (0) 5 4" xfId="29786" xr:uid="{A49FA972-8183-48C3-BF5E-A48ABFAA175D}"/>
    <cellStyle name="Percent (0) 5 5" xfId="35270" xr:uid="{563BD591-D37E-4BEB-B992-C1135847D4AF}"/>
    <cellStyle name="Percent (0) 6" xfId="15407" xr:uid="{00AE88FD-F5A8-46D5-8D14-0BA3BC6D7042}"/>
    <cellStyle name="Percent (0) 6 2" xfId="22694" xr:uid="{ED02C6CE-1959-4439-AE8E-01BAA49714A5}"/>
    <cellStyle name="Percent (0) 6 2 2" xfId="28250" xr:uid="{EBA35D9E-D853-4293-9C36-A76411F8F2B2}"/>
    <cellStyle name="Percent (0) 6 2 3" xfId="33744" xr:uid="{80A22876-1C32-4ED2-8286-C0F0EFAD9CF9}"/>
    <cellStyle name="Percent (0) 6 2 4" xfId="39228" xr:uid="{725E1D28-2144-4660-9DD7-666329CB8AA1}"/>
    <cellStyle name="Percent (0) 6 3" xfId="25521" xr:uid="{3E56467C-BFDE-4CD5-9CE2-636D5E857D81}"/>
    <cellStyle name="Percent (0) 6 4" xfId="31015" xr:uid="{2544D258-A4D4-490A-8D68-9343F35CF850}"/>
    <cellStyle name="Percent (0) 6 5" xfId="36499" xr:uid="{6B2D8DCA-F19D-442E-92DE-20E7556A6701}"/>
    <cellStyle name="Percent (0) 7" xfId="12337" xr:uid="{8B212FF4-F5CA-49E2-99A3-318137C79AD2}"/>
    <cellStyle name="Percent (0) 8" xfId="17573" xr:uid="{B8D04D81-5EA3-4BB3-9699-23A8A6F382A2}"/>
    <cellStyle name="Percent (0) 9" xfId="19808" xr:uid="{A251F84E-EBD6-4441-92B4-80836655940B}"/>
    <cellStyle name="Percent 2" xfId="7002" xr:uid="{AB3E9305-15B0-4FE0-9314-35E3A5677D1D}"/>
    <cellStyle name="Percent 2 10" xfId="15410" xr:uid="{2CDE4A94-53A5-4069-BBAC-B0F12EAA187E}"/>
    <cellStyle name="Percent 2 10 2" xfId="22697" xr:uid="{4BABF7D1-877E-41A9-A84C-F540C97FD5D1}"/>
    <cellStyle name="Percent 2 10 2 2" xfId="28253" xr:uid="{D2087AB2-8122-4504-8190-260D8FBDC35A}"/>
    <cellStyle name="Percent 2 10 2 3" xfId="33747" xr:uid="{7CAE9CE4-312F-466D-A2D0-57E9520DA0D3}"/>
    <cellStyle name="Percent 2 10 2 4" xfId="39231" xr:uid="{625BE175-80BE-4B07-AD65-C58D32A7E55E}"/>
    <cellStyle name="Percent 2 10 3" xfId="25524" xr:uid="{8B7205F3-BFAC-4A34-8E30-6E6B5F78A8F5}"/>
    <cellStyle name="Percent 2 10 4" xfId="31018" xr:uid="{07D103A8-72F1-4F90-ADC6-6E53C877C74C}"/>
    <cellStyle name="Percent 2 10 5" xfId="36502" xr:uid="{48562C71-B632-44A8-86A7-10913DD800F6}"/>
    <cellStyle name="Percent 2 11" xfId="12339" xr:uid="{75800A1F-468F-4746-8798-F9AA4EEDB5BA}"/>
    <cellStyle name="Percent 2 12" xfId="17575" xr:uid="{57ED21B0-1C5B-44FE-9CA4-5704AA5C7D3F}"/>
    <cellStyle name="Percent 2 13" xfId="19811" xr:uid="{E735592C-6A7E-4272-BB58-014A31CB143A}"/>
    <cellStyle name="Percent 2 14" xfId="10145" xr:uid="{4835E671-D4B2-43E0-A6A8-BA1E401F2E1B}"/>
    <cellStyle name="Percent 2 14 2" xfId="21466" xr:uid="{81602408-CB3E-491A-B970-02F661C6B916}"/>
    <cellStyle name="Percent 2 14 2 2" xfId="27022" xr:uid="{4117B6A1-1F43-44F7-979C-BD0FFE5CB40C}"/>
    <cellStyle name="Percent 2 14 2 3" xfId="32516" xr:uid="{0F43D957-8C35-4244-AA87-0CCCF1CE3137}"/>
    <cellStyle name="Percent 2 14 2 4" xfId="38000" xr:uid="{A45B4DB1-B10D-4031-BC69-51D58C7EB4E6}"/>
    <cellStyle name="Percent 2 14 3" xfId="24293" xr:uid="{969288FF-1B5D-4D2A-9FEC-BF4029F0DBAB}"/>
    <cellStyle name="Percent 2 14 4" xfId="29787" xr:uid="{DFB1A757-7387-452B-BE02-508B370B43CA}"/>
    <cellStyle name="Percent 2 14 5" xfId="35271" xr:uid="{8AE0C50E-3321-491C-BCF6-825D16F40BCA}"/>
    <cellStyle name="Percent 2 2" xfId="7003" xr:uid="{44C22F0E-E4F2-4D1C-B5BB-61E82F766F23}"/>
    <cellStyle name="Percent 2 2 10" xfId="10146" xr:uid="{65008DE0-9235-4CB0-B597-3F6595A75089}"/>
    <cellStyle name="Percent 2 2 10 2" xfId="21467" xr:uid="{42D42DB9-C773-4E30-8447-5E7DD8BA2CD4}"/>
    <cellStyle name="Percent 2 2 10 2 2" xfId="27023" xr:uid="{950DA705-A84F-4D84-9B95-D8EA41E92CD6}"/>
    <cellStyle name="Percent 2 2 10 2 3" xfId="32517" xr:uid="{AAEDAF5F-13B0-4C57-A1BC-D59D67C48B82}"/>
    <cellStyle name="Percent 2 2 10 2 4" xfId="38001" xr:uid="{7B8E3280-5791-40F8-A9C9-5607FAE6AB3E}"/>
    <cellStyle name="Percent 2 2 10 3" xfId="24294" xr:uid="{6DD6E7AC-5D9A-4EBF-8595-0DEFA1409B44}"/>
    <cellStyle name="Percent 2 2 10 4" xfId="29788" xr:uid="{6180EE80-F8F4-4FEF-A01D-70AC27224535}"/>
    <cellStyle name="Percent 2 2 10 5" xfId="35272" xr:uid="{D429FE53-F706-4A2F-A7B8-D96C5450F8C1}"/>
    <cellStyle name="Percent 2 2 2" xfId="7004" xr:uid="{C3F0CC7F-F607-4AB2-A20B-C41A369A744D}"/>
    <cellStyle name="Percent 2 2 2 2" xfId="15412" xr:uid="{3D73F6C2-03E5-45B7-827D-2DCF749D13FA}"/>
    <cellStyle name="Percent 2 2 2 2 2" xfId="22699" xr:uid="{06DAD13D-31A9-423F-AE2B-0CA08EF0225E}"/>
    <cellStyle name="Percent 2 2 2 2 2 2" xfId="28255" xr:uid="{F14A46EE-E74C-4147-A7A6-63CC6AECE920}"/>
    <cellStyle name="Percent 2 2 2 2 2 3" xfId="33749" xr:uid="{811DBD2B-BB8E-4683-95A3-70F9013A196F}"/>
    <cellStyle name="Percent 2 2 2 2 2 4" xfId="39233" xr:uid="{4B80C1B4-2089-4D76-92D1-923D31DD4769}"/>
    <cellStyle name="Percent 2 2 2 2 3" xfId="25526" xr:uid="{7E3525B2-E7B5-4BEE-832D-70DADBE3D319}"/>
    <cellStyle name="Percent 2 2 2 2 4" xfId="31020" xr:uid="{2C345333-9654-4F73-BB94-DE1CA588D70B}"/>
    <cellStyle name="Percent 2 2 2 2 5" xfId="36504" xr:uid="{C2087459-BF8A-43DC-9662-4564DDB5003D}"/>
    <cellStyle name="Percent 2 2 2 3" xfId="12341" xr:uid="{8BBE7708-6532-4964-8A51-8E94541A2E9E}"/>
    <cellStyle name="Percent 2 2 2 4" xfId="17577" xr:uid="{B9D69B13-48B0-490C-BF93-374D32633B0B}"/>
    <cellStyle name="Percent 2 2 2 5" xfId="19813" xr:uid="{00EA7FD4-D7E0-4E61-885B-E36D913D47E3}"/>
    <cellStyle name="Percent 2 2 2 6" xfId="10147" xr:uid="{0F5D7B46-283E-462B-8AA9-A4628FE3F9AE}"/>
    <cellStyle name="Percent 2 2 2 6 2" xfId="21468" xr:uid="{F737B6AB-7AB8-4E79-97A9-C3C56B53F9E4}"/>
    <cellStyle name="Percent 2 2 2 6 2 2" xfId="27024" xr:uid="{BF359218-955B-4485-8D2B-FF8F501F2703}"/>
    <cellStyle name="Percent 2 2 2 6 2 3" xfId="32518" xr:uid="{00465FB2-434B-4941-B22B-943E2CFF24EC}"/>
    <cellStyle name="Percent 2 2 2 6 2 4" xfId="38002" xr:uid="{3D4F9B05-F5AF-4390-83F7-1300EFEFDA99}"/>
    <cellStyle name="Percent 2 2 2 6 3" xfId="24295" xr:uid="{A412F20A-94F3-48F3-B411-024BB06F76CF}"/>
    <cellStyle name="Percent 2 2 2 6 4" xfId="29789" xr:uid="{D8F73975-35A1-4609-A1B9-B7EC4C72F565}"/>
    <cellStyle name="Percent 2 2 2 6 5" xfId="35273" xr:uid="{03DAF957-1A0C-4AD0-B48F-14A7579B9DAE}"/>
    <cellStyle name="Percent 2 2 3" xfId="7005" xr:uid="{81171D84-9522-4676-BE57-9459EA470BB4}"/>
    <cellStyle name="Percent 2 2 3 2" xfId="15413" xr:uid="{193BF813-526A-428E-B1C9-8578F5D84443}"/>
    <cellStyle name="Percent 2 2 3 2 2" xfId="22700" xr:uid="{414C6272-4856-47CB-B7F1-3318216BB001}"/>
    <cellStyle name="Percent 2 2 3 2 2 2" xfId="28256" xr:uid="{731F9FD7-0340-4467-99CD-75877A693E16}"/>
    <cellStyle name="Percent 2 2 3 2 2 3" xfId="33750" xr:uid="{ACA2B96D-DD4D-4F77-A6DD-97DFED4ADB87}"/>
    <cellStyle name="Percent 2 2 3 2 2 4" xfId="39234" xr:uid="{43E2CED1-4E21-4287-BAC8-36BA519259FA}"/>
    <cellStyle name="Percent 2 2 3 2 3" xfId="25527" xr:uid="{38ADF39B-558E-45BB-8C03-B27479FD5D75}"/>
    <cellStyle name="Percent 2 2 3 2 4" xfId="31021" xr:uid="{A8D25BA1-BA9B-439D-A9CE-1F53F6E0EB58}"/>
    <cellStyle name="Percent 2 2 3 2 5" xfId="36505" xr:uid="{C751C2DF-50E2-43A4-AB74-4228D6F4908D}"/>
    <cellStyle name="Percent 2 2 3 3" xfId="12726" xr:uid="{7C8534B2-3435-47A9-B867-BB8046BD233E}"/>
    <cellStyle name="Percent 2 2 3 4" xfId="19814" xr:uid="{BB4CCE61-FCC5-4283-A89C-BBA4187172C3}"/>
    <cellStyle name="Percent 2 2 3 5" xfId="10148" xr:uid="{4BE115D4-66A4-42C8-BBC5-79A763CC86F1}"/>
    <cellStyle name="Percent 2 2 3 5 2" xfId="21469" xr:uid="{38A2FD2D-B543-4EFB-851E-91ECB291D10C}"/>
    <cellStyle name="Percent 2 2 3 5 2 2" xfId="27025" xr:uid="{EBF1AB50-2431-4FCF-A159-672EB9D7E37F}"/>
    <cellStyle name="Percent 2 2 3 5 2 3" xfId="32519" xr:uid="{21AECAA3-3D12-44A4-971F-3F3FC672D835}"/>
    <cellStyle name="Percent 2 2 3 5 2 4" xfId="38003" xr:uid="{89BEB018-0970-474D-9C7A-F22E0A54A501}"/>
    <cellStyle name="Percent 2 2 3 5 3" xfId="24296" xr:uid="{EAC49587-F713-4DBC-B7FD-9B385C8A4E20}"/>
    <cellStyle name="Percent 2 2 3 5 4" xfId="29790" xr:uid="{6354B8F0-0EF6-43CC-B8BC-DEEAB7893A40}"/>
    <cellStyle name="Percent 2 2 3 5 5" xfId="35274" xr:uid="{EA00233C-EA92-42D9-9AC8-3070D1EF00A4}"/>
    <cellStyle name="Percent 2 2 4" xfId="7353" xr:uid="{EA08D35B-8DEC-4B1F-869E-46A90FA21FCD}"/>
    <cellStyle name="Percent 2 2 4 2" xfId="20135" xr:uid="{A450F91C-B187-4FAD-81A2-D778827DAD5E}"/>
    <cellStyle name="Percent 2 2 4 3" xfId="10149" xr:uid="{194D5CE9-5F0D-4530-8DEA-81EA8C0553D4}"/>
    <cellStyle name="Percent 2 2 4 3 2" xfId="21470" xr:uid="{7213174B-4C32-40E8-BABD-5FA11119A1C3}"/>
    <cellStyle name="Percent 2 2 4 3 2 2" xfId="27026" xr:uid="{FB0F257A-0964-4ED2-9186-6F0463D18AAE}"/>
    <cellStyle name="Percent 2 2 4 3 2 3" xfId="32520" xr:uid="{4E65B431-9A3D-4E80-B419-CC6B43A075B8}"/>
    <cellStyle name="Percent 2 2 4 3 2 4" xfId="38004" xr:uid="{A7CBF2D7-E67D-4BC5-A469-2FA3A7B7A87D}"/>
    <cellStyle name="Percent 2 2 4 3 3" xfId="24297" xr:uid="{B8776D51-6CCD-428C-970F-886AAB5E4509}"/>
    <cellStyle name="Percent 2 2 4 3 4" xfId="29791" xr:uid="{94A7FC87-0D16-4584-8894-2C6DE126FA87}"/>
    <cellStyle name="Percent 2 2 4 3 5" xfId="35275" xr:uid="{5B214996-735F-4B15-9210-0E0493A2A754}"/>
    <cellStyle name="Percent 2 2 5" xfId="10150" xr:uid="{5DABBDC3-3FCC-45EA-9FFD-95B18173D57C}"/>
    <cellStyle name="Percent 2 2 5 2" xfId="21471" xr:uid="{7904ED6D-99ED-4B46-8F8E-21389B2FE605}"/>
    <cellStyle name="Percent 2 2 5 2 2" xfId="27027" xr:uid="{C57D8772-AA63-441E-BCD6-28B9C63AC17B}"/>
    <cellStyle name="Percent 2 2 5 2 3" xfId="32521" xr:uid="{844485A3-2EE8-4642-895E-9572E4DFC7C7}"/>
    <cellStyle name="Percent 2 2 5 2 4" xfId="38005" xr:uid="{6C11B4E8-EA80-45E6-A4C7-B6213BA236F6}"/>
    <cellStyle name="Percent 2 2 5 3" xfId="24298" xr:uid="{587EB6AF-F612-4C6B-8190-88FBF69237CC}"/>
    <cellStyle name="Percent 2 2 5 4" xfId="29792" xr:uid="{D0752AA4-4E8D-4167-ACE9-F92F4E251F3F}"/>
    <cellStyle name="Percent 2 2 5 5" xfId="35276" xr:uid="{6E457B09-FD48-46EF-BB90-0334E26CA2A5}"/>
    <cellStyle name="Percent 2 2 6" xfId="15411" xr:uid="{291F88A8-20AC-4E83-B856-261609FDC522}"/>
    <cellStyle name="Percent 2 2 6 2" xfId="22698" xr:uid="{5DCEB6CD-0AE2-4CC5-93CD-9E8E0F7168CC}"/>
    <cellStyle name="Percent 2 2 6 2 2" xfId="28254" xr:uid="{08027E74-7CB8-4206-8993-197FA4277192}"/>
    <cellStyle name="Percent 2 2 6 2 3" xfId="33748" xr:uid="{93357974-80A7-44AB-9099-50E732110CF9}"/>
    <cellStyle name="Percent 2 2 6 2 4" xfId="39232" xr:uid="{08584D5B-AEEA-443B-9701-68535D7D2E24}"/>
    <cellStyle name="Percent 2 2 6 3" xfId="25525" xr:uid="{BFACF5AA-B1E5-4872-9805-416A3EB30848}"/>
    <cellStyle name="Percent 2 2 6 4" xfId="31019" xr:uid="{2E6ADB79-DA65-48CB-913F-6820FC1FD24B}"/>
    <cellStyle name="Percent 2 2 6 5" xfId="36503" xr:uid="{24F5674F-4DF5-45BA-B69C-ABB6FFB4A39C}"/>
    <cellStyle name="Percent 2 2 7" xfId="12340" xr:uid="{FF341C51-BFFA-4856-A3D0-0DA817542025}"/>
    <cellStyle name="Percent 2 2 8" xfId="17576" xr:uid="{22BEB1A8-AE4F-4935-869F-AB07DFB9D9A9}"/>
    <cellStyle name="Percent 2 2 9" xfId="19812" xr:uid="{60135F09-3260-4E96-A7FF-E32F04131991}"/>
    <cellStyle name="Percent 2 3" xfId="7006" xr:uid="{78CFEB8F-9122-469A-A6B8-B8C976EBB045}"/>
    <cellStyle name="Percent 2 3 10" xfId="10151" xr:uid="{BF1F4B55-B43D-444F-B1A7-C58CDAA806D4}"/>
    <cellStyle name="Percent 2 3 10 2" xfId="21472" xr:uid="{1703EF18-BB07-4FE9-A84A-B7E0F9AE7A4A}"/>
    <cellStyle name="Percent 2 3 10 2 2" xfId="27028" xr:uid="{3869FD37-8041-45DC-9DD1-32F8E317C3A4}"/>
    <cellStyle name="Percent 2 3 10 2 3" xfId="32522" xr:uid="{26DB1AAF-62FD-4DA4-A152-19FBEACCDCBD}"/>
    <cellStyle name="Percent 2 3 10 2 4" xfId="38006" xr:uid="{C63D7108-B2A9-4E70-B5B2-A5FABBC37B9E}"/>
    <cellStyle name="Percent 2 3 10 3" xfId="24299" xr:uid="{F6141037-C821-46B5-A5D7-61F707EE62EE}"/>
    <cellStyle name="Percent 2 3 10 4" xfId="29793" xr:uid="{CB045CDC-F274-42DA-92FE-150B55D78326}"/>
    <cellStyle name="Percent 2 3 10 5" xfId="35277" xr:uid="{94490CF0-A009-4026-A3C9-381DD1987F27}"/>
    <cellStyle name="Percent 2 3 2" xfId="7007" xr:uid="{643B41FD-B7A5-49FB-B536-1DA8D04AD452}"/>
    <cellStyle name="Percent 2 3 2 2" xfId="15415" xr:uid="{C0E590B9-F7CC-4409-85BB-3847E89209ED}"/>
    <cellStyle name="Percent 2 3 2 2 2" xfId="22702" xr:uid="{62D57F32-B441-4573-A08D-7C59D4C9BF30}"/>
    <cellStyle name="Percent 2 3 2 2 2 2" xfId="28258" xr:uid="{922FF007-2F26-49AA-BCB3-75810DF947A4}"/>
    <cellStyle name="Percent 2 3 2 2 2 3" xfId="33752" xr:uid="{CC0C4F48-C68C-40A0-8999-24E30272D13D}"/>
    <cellStyle name="Percent 2 3 2 2 2 4" xfId="39236" xr:uid="{4124167D-3339-4989-8A18-88C68136E0A2}"/>
    <cellStyle name="Percent 2 3 2 2 3" xfId="25529" xr:uid="{7820F986-9296-4CBF-BE14-26D195ECCDBE}"/>
    <cellStyle name="Percent 2 3 2 2 4" xfId="31023" xr:uid="{4CAAF265-E79F-4AE9-978C-F49D71B4F56D}"/>
    <cellStyle name="Percent 2 3 2 2 5" xfId="36507" xr:uid="{EE604EE8-B736-4C68-A036-1009F45D5531}"/>
    <cellStyle name="Percent 2 3 2 3" xfId="12343" xr:uid="{B971E94F-DDE0-4ACF-A4DD-60DF52C8A3FA}"/>
    <cellStyle name="Percent 2 3 2 4" xfId="17579" xr:uid="{ACE05AA4-3DFD-4BCD-B771-02C785C07185}"/>
    <cellStyle name="Percent 2 3 2 5" xfId="19816" xr:uid="{28345065-A879-4439-B796-4229D1035F12}"/>
    <cellStyle name="Percent 2 3 2 6" xfId="10152" xr:uid="{3A606960-E84F-4404-BD43-ADC8CB569F7E}"/>
    <cellStyle name="Percent 2 3 2 6 2" xfId="21473" xr:uid="{1F18963D-E592-421B-BB08-D6FBE58D69D5}"/>
    <cellStyle name="Percent 2 3 2 6 2 2" xfId="27029" xr:uid="{AB5ACAC5-0A66-4290-BF73-9186DD5136A7}"/>
    <cellStyle name="Percent 2 3 2 6 2 3" xfId="32523" xr:uid="{624E055C-446F-4CA4-96C6-9E4FFC931A71}"/>
    <cellStyle name="Percent 2 3 2 6 2 4" xfId="38007" xr:uid="{6068F968-C4C8-4D92-B2DC-A7D23ABCBE6F}"/>
    <cellStyle name="Percent 2 3 2 6 3" xfId="24300" xr:uid="{EA8FFCCE-DE99-48B7-8849-679A12A61A0D}"/>
    <cellStyle name="Percent 2 3 2 6 4" xfId="29794" xr:uid="{D7DA2976-B267-492B-9EED-C5018A0CB93D}"/>
    <cellStyle name="Percent 2 3 2 6 5" xfId="35278" xr:uid="{87F0C8C8-B451-4C55-91B4-F380FF3D9C05}"/>
    <cellStyle name="Percent 2 3 3" xfId="7008" xr:uid="{DA5211F5-87EA-47A2-BD89-189FED53CAF6}"/>
    <cellStyle name="Percent 2 3 3 2" xfId="15416" xr:uid="{EBA12EF2-DC69-45D6-B130-81602C9D76C2}"/>
    <cellStyle name="Percent 2 3 3 2 2" xfId="22703" xr:uid="{BC59751C-DA48-45D0-912F-FDACC53303BF}"/>
    <cellStyle name="Percent 2 3 3 2 2 2" xfId="28259" xr:uid="{F0C05CC6-7A1E-4D83-906B-37B2C2D3DB38}"/>
    <cellStyle name="Percent 2 3 3 2 2 3" xfId="33753" xr:uid="{D0BCEC43-FE0A-4507-8F56-2AD3C5A57354}"/>
    <cellStyle name="Percent 2 3 3 2 2 4" xfId="39237" xr:uid="{F424E89E-41AF-4478-9474-3DB433788972}"/>
    <cellStyle name="Percent 2 3 3 2 3" xfId="25530" xr:uid="{6281A414-FEDC-48D5-AE99-87D40DF64838}"/>
    <cellStyle name="Percent 2 3 3 2 4" xfId="31024" xr:uid="{5D34E138-AAAF-4300-9515-32ECB14F2048}"/>
    <cellStyle name="Percent 2 3 3 2 5" xfId="36508" xr:uid="{7248C903-5BD0-4291-97C1-1A133AE5C5A7}"/>
    <cellStyle name="Percent 2 3 3 3" xfId="12727" xr:uid="{C4234162-0170-4102-A24F-1BB0570B7332}"/>
    <cellStyle name="Percent 2 3 3 4" xfId="19817" xr:uid="{2A86E49B-F9B9-45C8-A811-58C9654DDB9F}"/>
    <cellStyle name="Percent 2 3 3 5" xfId="10153" xr:uid="{136DB2E2-C14C-49DC-AAC1-E9737C44FA4B}"/>
    <cellStyle name="Percent 2 3 3 5 2" xfId="21474" xr:uid="{71706C3F-33F4-40AE-99A5-11BDDC10399B}"/>
    <cellStyle name="Percent 2 3 3 5 2 2" xfId="27030" xr:uid="{1368B7B5-563C-4B4D-A203-B48B26079CFD}"/>
    <cellStyle name="Percent 2 3 3 5 2 3" xfId="32524" xr:uid="{14EE4A87-4A6F-4538-99B5-DF3B9A93ADA8}"/>
    <cellStyle name="Percent 2 3 3 5 2 4" xfId="38008" xr:uid="{38C94697-8467-44BB-9B33-BD2C2B3D726F}"/>
    <cellStyle name="Percent 2 3 3 5 3" xfId="24301" xr:uid="{D03CCE25-C55D-4CF0-BB6E-0B48800087AD}"/>
    <cellStyle name="Percent 2 3 3 5 4" xfId="29795" xr:uid="{8AA7CA35-C5AB-4011-911E-AC37D9FAE038}"/>
    <cellStyle name="Percent 2 3 3 5 5" xfId="35279" xr:uid="{32F612F5-BF49-409F-9E25-9B6B9105F316}"/>
    <cellStyle name="Percent 2 3 4" xfId="7451" xr:uid="{0D606F3E-70F5-43EC-82B8-8B04C042EE9D}"/>
    <cellStyle name="Percent 2 3 4 2" xfId="20213" xr:uid="{F2A29946-947B-4F0B-8E18-B217244B40FF}"/>
    <cellStyle name="Percent 2 3 4 3" xfId="10154" xr:uid="{A58456A6-E71E-4CA8-B656-D9EEA3A55AB9}"/>
    <cellStyle name="Percent 2 3 4 3 2" xfId="21475" xr:uid="{8EA47F3D-3EEE-4E15-B57B-64EDDF17F148}"/>
    <cellStyle name="Percent 2 3 4 3 2 2" xfId="27031" xr:uid="{0C1426D8-62A0-4E11-8229-C6DEEA21E244}"/>
    <cellStyle name="Percent 2 3 4 3 2 3" xfId="32525" xr:uid="{3B5F0376-A283-4AE8-851A-43A15CCA7915}"/>
    <cellStyle name="Percent 2 3 4 3 2 4" xfId="38009" xr:uid="{64BCDADE-1FCA-4A0B-ADAD-0658AD4FE91E}"/>
    <cellStyle name="Percent 2 3 4 3 3" xfId="24302" xr:uid="{414B605B-3085-458A-9862-D0E169D342D3}"/>
    <cellStyle name="Percent 2 3 4 3 4" xfId="29796" xr:uid="{9897E4E9-DE67-4924-9597-7A7DDC4AAA5B}"/>
    <cellStyle name="Percent 2 3 4 3 5" xfId="35280" xr:uid="{22750A12-0452-42F2-B603-4EAE823137F1}"/>
    <cellStyle name="Percent 2 3 5" xfId="10155" xr:uid="{27149F02-EA50-4F9B-9744-16A81D98EFF9}"/>
    <cellStyle name="Percent 2 3 5 2" xfId="21476" xr:uid="{F5AC149F-89B9-4259-866C-A7AE1C8718EE}"/>
    <cellStyle name="Percent 2 3 5 2 2" xfId="27032" xr:uid="{F315619F-499E-4695-AA9A-177ECB37E73A}"/>
    <cellStyle name="Percent 2 3 5 2 3" xfId="32526" xr:uid="{A64C07CF-3158-4082-9CCF-BEFD2F6E8496}"/>
    <cellStyle name="Percent 2 3 5 2 4" xfId="38010" xr:uid="{44F5AE2A-D8A6-4B10-A85B-E45505FF4A31}"/>
    <cellStyle name="Percent 2 3 5 3" xfId="24303" xr:uid="{E2055CDA-7AA6-4246-83FC-B75B98323694}"/>
    <cellStyle name="Percent 2 3 5 4" xfId="29797" xr:uid="{BE13905E-1775-4759-9F6D-AA2A2AE5021A}"/>
    <cellStyle name="Percent 2 3 5 5" xfId="35281" xr:uid="{1472EB16-B201-42FC-8F8B-7830BA3DCB2C}"/>
    <cellStyle name="Percent 2 3 6" xfId="15414" xr:uid="{8EB9F30D-C136-490F-99A2-D7BF26518624}"/>
    <cellStyle name="Percent 2 3 6 2" xfId="22701" xr:uid="{27C69BCB-6AF4-4AE5-AD5F-DFD92EFEFE66}"/>
    <cellStyle name="Percent 2 3 6 2 2" xfId="28257" xr:uid="{D12B266E-390C-44B3-A51C-677FC01783D6}"/>
    <cellStyle name="Percent 2 3 6 2 3" xfId="33751" xr:uid="{9B50A5BC-AE02-48A3-BBF2-8DCC9738F8F9}"/>
    <cellStyle name="Percent 2 3 6 2 4" xfId="39235" xr:uid="{18B2750B-B075-4B03-B3F4-02899A251D07}"/>
    <cellStyle name="Percent 2 3 6 3" xfId="25528" xr:uid="{19E5559E-75AF-4A11-8883-6C4062D002C1}"/>
    <cellStyle name="Percent 2 3 6 4" xfId="31022" xr:uid="{196225A3-B4A2-4963-8C21-0C3605E2AFB5}"/>
    <cellStyle name="Percent 2 3 6 5" xfId="36506" xr:uid="{7772C5DB-32BD-4EB9-8FA8-FC2F539D8EAE}"/>
    <cellStyle name="Percent 2 3 7" xfId="12342" xr:uid="{EFA752A1-68E8-446E-A1BA-F4079C4F2210}"/>
    <cellStyle name="Percent 2 3 8" xfId="17578" xr:uid="{30B6AEFD-3B51-4F35-8B41-C142BE34A26F}"/>
    <cellStyle name="Percent 2 3 9" xfId="19815" xr:uid="{E1F7CDAD-0741-469C-9CEE-588958649E52}"/>
    <cellStyle name="Percent 2 4" xfId="7009" xr:uid="{F36A6821-F2A4-4D6E-9175-02CE3D663804}"/>
    <cellStyle name="Percent 2 4 2" xfId="15417" xr:uid="{219F837B-544A-4282-92C6-944D0CBCF91B}"/>
    <cellStyle name="Percent 2 4 2 2" xfId="22704" xr:uid="{D63C2C9D-1A0F-485E-8F6C-2CE674A00B6B}"/>
    <cellStyle name="Percent 2 4 2 2 2" xfId="28260" xr:uid="{AC9279C1-96E7-4E34-A4A6-3702240A8654}"/>
    <cellStyle name="Percent 2 4 2 2 3" xfId="33754" xr:uid="{A911EFB4-1F62-49F4-A818-1E241FC7ABA1}"/>
    <cellStyle name="Percent 2 4 2 2 4" xfId="39238" xr:uid="{41BFEE23-B206-4CAF-9733-7BC733F6C5E5}"/>
    <cellStyle name="Percent 2 4 2 3" xfId="25531" xr:uid="{91E47078-862D-4C74-95FE-FA80E124E915}"/>
    <cellStyle name="Percent 2 4 2 4" xfId="31025" xr:uid="{7C27DA77-0D4D-4103-A0BE-61350CBDF7CE}"/>
    <cellStyle name="Percent 2 4 2 5" xfId="36509" xr:uid="{EA6C28EB-9630-4282-B955-44F4828A60D1}"/>
    <cellStyle name="Percent 2 4 3" xfId="12344" xr:uid="{7E62F532-C93A-42C0-97F3-DBA2F8B9206B}"/>
    <cellStyle name="Percent 2 4 4" xfId="17580" xr:uid="{D549A77B-209F-431B-8C94-D3FAC08A31E5}"/>
    <cellStyle name="Percent 2 4 5" xfId="19818" xr:uid="{6B7CDB1B-A9B7-42D6-BD67-E22693B82A07}"/>
    <cellStyle name="Percent 2 4 6" xfId="10156" xr:uid="{BE519B7F-8169-4B19-B55C-481D2C7E267D}"/>
    <cellStyle name="Percent 2 4 6 2" xfId="21477" xr:uid="{F3AB33DB-C62A-4C83-B76A-DB2254116633}"/>
    <cellStyle name="Percent 2 4 6 2 2" xfId="27033" xr:uid="{52E29ADB-7746-49BF-9B6C-E33A0CF5F7CA}"/>
    <cellStyle name="Percent 2 4 6 2 3" xfId="32527" xr:uid="{69CF3FA1-1E38-4C8E-9E89-9FB396738E18}"/>
    <cellStyle name="Percent 2 4 6 2 4" xfId="38011" xr:uid="{93FB1F28-C83E-45CE-8838-70007F2C9133}"/>
    <cellStyle name="Percent 2 4 6 3" xfId="24304" xr:uid="{104FDDA2-93E6-4AB5-961E-4B44F1D4A830}"/>
    <cellStyle name="Percent 2 4 6 4" xfId="29798" xr:uid="{D92A108A-8CC9-47DD-948F-F55F4201829C}"/>
    <cellStyle name="Percent 2 4 6 5" xfId="35282" xr:uid="{94E95BA8-558E-4961-9E6B-F485EBF710DD}"/>
    <cellStyle name="Percent 2 5" xfId="7010" xr:uid="{8ADD7178-90D5-4545-8892-31050882E043}"/>
    <cellStyle name="Percent 2 5 2" xfId="15418" xr:uid="{DF557C17-3A60-4C13-B64C-473F45B7C07F}"/>
    <cellStyle name="Percent 2 5 2 2" xfId="22705" xr:uid="{57F695C3-EBCF-4EA6-A207-29A92F8D43F1}"/>
    <cellStyle name="Percent 2 5 2 2 2" xfId="28261" xr:uid="{A2E7BD02-4EE5-4A20-86DB-877BE29402CE}"/>
    <cellStyle name="Percent 2 5 2 2 3" xfId="33755" xr:uid="{B698237F-D61D-43E7-B3B4-635AB44C3E76}"/>
    <cellStyle name="Percent 2 5 2 2 4" xfId="39239" xr:uid="{B3B061ED-EE4F-41FE-BA8D-1353608FBC32}"/>
    <cellStyle name="Percent 2 5 2 3" xfId="25532" xr:uid="{26B12232-CBFA-4ADF-9B48-36A8368045EB}"/>
    <cellStyle name="Percent 2 5 2 4" xfId="31026" xr:uid="{5E53F63C-F4DD-40FE-BA11-B0CBE36DE4E2}"/>
    <cellStyle name="Percent 2 5 2 5" xfId="36510" xr:uid="{E0652916-62E4-4214-8D7F-B955117DA7D6}"/>
    <cellStyle name="Percent 2 5 3" xfId="12345" xr:uid="{E5C865F9-644B-470B-9E78-A66486DFC2D2}"/>
    <cellStyle name="Percent 2 5 4" xfId="17581" xr:uid="{1E9621D2-E319-43AC-91E5-54723DAD1176}"/>
    <cellStyle name="Percent 2 5 5" xfId="19819" xr:uid="{C42C5DC3-A229-404D-A5D8-B3A362C5C86C}"/>
    <cellStyle name="Percent 2 5 6" xfId="10157" xr:uid="{700A8842-6B69-4781-A8E1-F209A27C44D7}"/>
    <cellStyle name="Percent 2 5 6 2" xfId="21478" xr:uid="{B3287C95-0B8B-4A4F-B6A7-2788A7A9BA0A}"/>
    <cellStyle name="Percent 2 5 6 2 2" xfId="27034" xr:uid="{A03972B5-F100-4C7C-9ED4-E32FE8BAC73C}"/>
    <cellStyle name="Percent 2 5 6 2 3" xfId="32528" xr:uid="{1FB7EC13-2BAA-47DF-BCE7-472A1FA94A08}"/>
    <cellStyle name="Percent 2 5 6 2 4" xfId="38012" xr:uid="{83FC374F-2A68-404C-A40C-6B32842871E9}"/>
    <cellStyle name="Percent 2 5 6 3" xfId="24305" xr:uid="{94EF2FC4-3A84-4DC9-B90B-01D76C012652}"/>
    <cellStyle name="Percent 2 5 6 4" xfId="29799" xr:uid="{A3BC7B3E-9A08-48FE-B611-E5427E22837C}"/>
    <cellStyle name="Percent 2 5 6 5" xfId="35283" xr:uid="{41718FC0-B00A-46B1-A1A3-A9DEB39844D1}"/>
    <cellStyle name="Percent 2 6" xfId="7011" xr:uid="{DC91034A-1C38-42A7-AF7D-1D512F61A866}"/>
    <cellStyle name="Percent 2 6 2" xfId="15419" xr:uid="{BD1676E0-E098-410C-B38A-6B69BC73544C}"/>
    <cellStyle name="Percent 2 6 2 2" xfId="22706" xr:uid="{023E7C74-B872-4EF9-9B7B-8786F0B34332}"/>
    <cellStyle name="Percent 2 6 2 2 2" xfId="28262" xr:uid="{630D7C21-7E60-405F-B573-A97D695352F0}"/>
    <cellStyle name="Percent 2 6 2 2 3" xfId="33756" xr:uid="{F28AFBED-097E-4122-9438-8844AA994349}"/>
    <cellStyle name="Percent 2 6 2 2 4" xfId="39240" xr:uid="{66078AD2-0078-4A5A-9CD3-92B8B19A209E}"/>
    <cellStyle name="Percent 2 6 2 3" xfId="25533" xr:uid="{0C96C5A3-BDE5-4DF9-BF8C-F40904CDD14B}"/>
    <cellStyle name="Percent 2 6 2 4" xfId="31027" xr:uid="{D5808009-3172-48C8-9347-590BC11D81BF}"/>
    <cellStyle name="Percent 2 6 2 5" xfId="36511" xr:uid="{CA2B24AD-2C7D-425D-BF42-8557F2B83D39}"/>
    <cellStyle name="Percent 2 6 3" xfId="12346" xr:uid="{F9DD9E9F-0CD1-40C3-9303-2A75B4B016F7}"/>
    <cellStyle name="Percent 2 6 4" xfId="17582" xr:uid="{FCD965BD-B85E-439D-9739-D5FA766F73BD}"/>
    <cellStyle name="Percent 2 6 5" xfId="19820" xr:uid="{16953330-5583-4C9B-85B0-2E5FC7C4AA53}"/>
    <cellStyle name="Percent 2 6 6" xfId="10158" xr:uid="{69F368AC-ED59-43F9-B0E4-C1C74E67BBD1}"/>
    <cellStyle name="Percent 2 6 6 2" xfId="21479" xr:uid="{BCC79806-3A60-4E89-A125-CA2A13E6F239}"/>
    <cellStyle name="Percent 2 6 6 2 2" xfId="27035" xr:uid="{D6B68764-C142-4562-9B38-2C52DCD848FD}"/>
    <cellStyle name="Percent 2 6 6 2 3" xfId="32529" xr:uid="{EE39C46D-11E1-44FA-BD50-9AC4CDAECF93}"/>
    <cellStyle name="Percent 2 6 6 2 4" xfId="38013" xr:uid="{562EFF49-B7A4-4C27-BBA1-DBA3E423E8C7}"/>
    <cellStyle name="Percent 2 6 6 3" xfId="24306" xr:uid="{B26EDBD6-61E0-4D68-A5EE-9DC4517D9CEF}"/>
    <cellStyle name="Percent 2 6 6 4" xfId="29800" xr:uid="{1F9B4F32-0B34-411E-ACC9-B6138EA659B2}"/>
    <cellStyle name="Percent 2 6 6 5" xfId="35284" xr:uid="{3C7A8C33-B8E0-4DDD-9671-AE247CA523FD}"/>
    <cellStyle name="Percent 2 7" xfId="7012" xr:uid="{B0A6DE1F-9B63-4BAC-9D2E-CDC62849EBC9}"/>
    <cellStyle name="Percent 2 7 2" xfId="15420" xr:uid="{CF412BAC-2A2A-4074-89A1-4F7D6ECB13D5}"/>
    <cellStyle name="Percent 2 7 2 2" xfId="22707" xr:uid="{51488623-AF61-4168-80A7-726DCBA58D46}"/>
    <cellStyle name="Percent 2 7 2 2 2" xfId="28263" xr:uid="{6710E728-98EE-42F1-AC1E-77B598ED8F68}"/>
    <cellStyle name="Percent 2 7 2 2 3" xfId="33757" xr:uid="{D156A4E4-124A-4D58-AA20-1979A0CBC9F7}"/>
    <cellStyle name="Percent 2 7 2 2 4" xfId="39241" xr:uid="{17951CBF-CB61-4E42-A15B-7649C230DE68}"/>
    <cellStyle name="Percent 2 7 2 3" xfId="25534" xr:uid="{FC83F6FB-27E5-4EAC-8388-256C85D66BF7}"/>
    <cellStyle name="Percent 2 7 2 4" xfId="31028" xr:uid="{1582595C-5646-4245-90B0-CDA27B251E9B}"/>
    <cellStyle name="Percent 2 7 2 5" xfId="36512" xr:uid="{5068C350-C704-4EBD-9391-05481DF14D65}"/>
    <cellStyle name="Percent 2 7 3" xfId="12725" xr:uid="{A6848569-3DC2-4161-9DA3-D5E4EE55B459}"/>
    <cellStyle name="Percent 2 7 4" xfId="19821" xr:uid="{61FE8B1D-E7D0-440A-96D3-8E5171D29E34}"/>
    <cellStyle name="Percent 2 7 5" xfId="10159" xr:uid="{AB62EE75-E31E-44B6-B012-E83E8DC74133}"/>
    <cellStyle name="Percent 2 7 5 2" xfId="21480" xr:uid="{AA79124F-A5BC-47C6-8D8F-57BAD729101D}"/>
    <cellStyle name="Percent 2 7 5 2 2" xfId="27036" xr:uid="{D7F16881-23E1-448B-B75C-E3BF549AFB8E}"/>
    <cellStyle name="Percent 2 7 5 2 3" xfId="32530" xr:uid="{429138BA-7226-4C39-9CDF-514C194D2E04}"/>
    <cellStyle name="Percent 2 7 5 2 4" xfId="38014" xr:uid="{7F419E80-CF4D-4A2A-A5C0-6BF1B3FED4EC}"/>
    <cellStyle name="Percent 2 7 5 3" xfId="24307" xr:uid="{8771E15A-0807-4A6D-AA1A-114799E49FC2}"/>
    <cellStyle name="Percent 2 7 5 4" xfId="29801" xr:uid="{E9562C44-C09F-4E08-9CAA-03E907225C95}"/>
    <cellStyle name="Percent 2 7 5 5" xfId="35285" xr:uid="{0599C10E-12DA-4BC7-A285-465E7F588C8F}"/>
    <cellStyle name="Percent 2 8" xfId="7352" xr:uid="{7A759A67-7E1F-493D-A887-2B1F82373433}"/>
    <cellStyle name="Percent 2 8 2" xfId="20134" xr:uid="{4068C8E3-B0E9-489E-B256-8E55CC3E4695}"/>
    <cellStyle name="Percent 2 8 3" xfId="10160" xr:uid="{E4F0F7C0-2D6D-448B-9401-E192816C452D}"/>
    <cellStyle name="Percent 2 8 3 2" xfId="21481" xr:uid="{F60D73A2-CDA2-4E1A-B86E-4ED0D3FC4D01}"/>
    <cellStyle name="Percent 2 8 3 2 2" xfId="27037" xr:uid="{40DB134C-B243-4EF6-A647-83A5E8B854D5}"/>
    <cellStyle name="Percent 2 8 3 2 3" xfId="32531" xr:uid="{6E93E239-A044-4AA0-A3C3-991E0E6F0B38}"/>
    <cellStyle name="Percent 2 8 3 2 4" xfId="38015" xr:uid="{12A39D52-4048-48EA-97C0-5BFF49A5C2A5}"/>
    <cellStyle name="Percent 2 8 3 3" xfId="24308" xr:uid="{3CE296F7-8F8C-47D8-93D8-6066F3ACFC1B}"/>
    <cellStyle name="Percent 2 8 3 4" xfId="29802" xr:uid="{5FE09A27-BCFA-47A8-8D29-AD1136001775}"/>
    <cellStyle name="Percent 2 8 3 5" xfId="35286" xr:uid="{A269E34E-ACC6-45D7-ADD1-911E0C4820CD}"/>
    <cellStyle name="Percent 2 9" xfId="10161" xr:uid="{0C38A9B6-2BE9-44A9-9D2F-B39A66D2A481}"/>
    <cellStyle name="Percent 2 9 2" xfId="21482" xr:uid="{0B7E1510-67EC-47D7-93DE-276539464095}"/>
    <cellStyle name="Percent 2 9 2 2" xfId="27038" xr:uid="{9A583796-F57F-4E32-8C53-A76BFD9A77AB}"/>
    <cellStyle name="Percent 2 9 2 3" xfId="32532" xr:uid="{090849A0-3C8A-4CA7-997A-ECD2712D3F30}"/>
    <cellStyle name="Percent 2 9 2 4" xfId="38016" xr:uid="{9975AC5E-53D3-4B6D-9235-6FB13FD039A1}"/>
    <cellStyle name="Percent 2 9 3" xfId="24309" xr:uid="{4FF065C4-B6A2-48FF-B686-E71A00A1FA03}"/>
    <cellStyle name="Percent 2 9 4" xfId="29803" xr:uid="{DD97EACF-8263-42F6-8DFF-5A8B07C5C034}"/>
    <cellStyle name="Percent 2 9 5" xfId="35287" xr:uid="{2B2BD992-677B-4EEC-AB33-28F94EF909E0}"/>
    <cellStyle name="Porcentaje 2" xfId="361" xr:uid="{278D5DA5-C75F-498F-98A1-F1235577DA89}"/>
    <cellStyle name="Porcentaje 2 2" xfId="710" xr:uid="{A3FE3F84-DD0A-407D-89E4-506C052F18A5}"/>
    <cellStyle name="Porcentaje 2 2 2" xfId="705" xr:uid="{28F58235-F2C8-4AD1-8EB6-59A4A40DAD59}"/>
    <cellStyle name="Porcentaje 3" xfId="40239" xr:uid="{ED52E404-DFC5-4C4A-B544-48B7836EC240}"/>
    <cellStyle name="Porcentaje 4" xfId="40285" xr:uid="{0EAA9B57-4F46-4BC1-8D95-DC29A38EF10E}"/>
    <cellStyle name="Porcentaje 5" xfId="40440" xr:uid="{A13410F8-885E-42DB-9D27-8FFD99BD9D31}"/>
    <cellStyle name="Porcentaje 6" xfId="40512" xr:uid="{EA2B41F5-282C-498E-9486-78C53A3326DE}"/>
    <cellStyle name="Porcentaje 7" xfId="40514" xr:uid="{DA37785F-DC8E-40DC-90DE-CF722BF92C80}"/>
    <cellStyle name="Porcentual 10" xfId="7354" xr:uid="{BBE4DE70-7494-47B2-B6D7-FD9305FC1EBA}"/>
    <cellStyle name="Porcentual 10 2" xfId="20136" xr:uid="{296A721D-42C9-4C31-B92B-5682485207F4}"/>
    <cellStyle name="Porcentual 10 3" xfId="10162" xr:uid="{D38805A3-4D7E-4A28-9787-616DA5C25B51}"/>
    <cellStyle name="Porcentual 10 3 2" xfId="21483" xr:uid="{518E5544-688C-45C7-AEF0-10F86F546380}"/>
    <cellStyle name="Porcentual 10 3 2 2" xfId="27039" xr:uid="{D6E5F567-F1E3-40B9-877E-CEBFD843205D}"/>
    <cellStyle name="Porcentual 10 3 2 3" xfId="32533" xr:uid="{FE2E9724-0444-4D06-8CCB-978ED93127E1}"/>
    <cellStyle name="Porcentual 10 3 2 4" xfId="38017" xr:uid="{98763B5C-8CBD-41B7-BAD2-ED6F7B552EFF}"/>
    <cellStyle name="Porcentual 10 3 3" xfId="24310" xr:uid="{705DCF3F-A7C6-4E69-AEC2-A11BC7900B7A}"/>
    <cellStyle name="Porcentual 10 3 4" xfId="29804" xr:uid="{B86ED5F2-C29C-4ACA-9C97-533D8B6EBB21}"/>
    <cellStyle name="Porcentual 10 3 5" xfId="35288" xr:uid="{9A08C9DB-5546-4604-B3A5-A42EE2E30A95}"/>
    <cellStyle name="Porcentual 11" xfId="10163" xr:uid="{A0686428-DC2E-4CDF-A818-9B5FFBF240EF}"/>
    <cellStyle name="Porcentual 11 2" xfId="21484" xr:uid="{A3119BD0-0D3E-404D-AC05-D1E93D1C5BD4}"/>
    <cellStyle name="Porcentual 11 2 2" xfId="27040" xr:uid="{E9A42501-229B-4648-91AF-14A9AC02FBCD}"/>
    <cellStyle name="Porcentual 11 2 3" xfId="32534" xr:uid="{4BB14C45-C031-4D4B-AD06-B33AC63CC186}"/>
    <cellStyle name="Porcentual 11 2 4" xfId="38018" xr:uid="{670DBBF3-1A5F-415D-B81D-4D5902AC9DBD}"/>
    <cellStyle name="Porcentual 11 3" xfId="24311" xr:uid="{A69D435A-6F58-402E-8782-344ED8FDEDE2}"/>
    <cellStyle name="Porcentual 11 4" xfId="29805" xr:uid="{49F7F90B-C5F1-4995-BAE3-BC5C62B18755}"/>
    <cellStyle name="Porcentual 11 5" xfId="35289" xr:uid="{96FABFCF-7A05-4EBF-B36A-6152E147BAC6}"/>
    <cellStyle name="Porcentual 12" xfId="19822" xr:uid="{74E17562-2A74-4590-9320-7CBEA73C60C5}"/>
    <cellStyle name="Porcentual 13" xfId="20323" xr:uid="{680471BF-68AD-4F4E-A1BB-7178C9BBA94C}"/>
    <cellStyle name="Porcentual 2" xfId="124" xr:uid="{BCDE8AFA-437B-432E-9563-BAC4C0A57AD5}"/>
    <cellStyle name="Porcentual 2 10" xfId="17583" xr:uid="{4AFB9162-5245-4F84-8FF3-FD10D2CDC74D}"/>
    <cellStyle name="Porcentual 2 11" xfId="19823" xr:uid="{5BF2D153-E505-486E-8128-486F2355233A}"/>
    <cellStyle name="Porcentual 2 12" xfId="10164" xr:uid="{AC4FC737-4805-4783-83E9-65904DF217F2}"/>
    <cellStyle name="Porcentual 2 12 2" xfId="21485" xr:uid="{BADADD3A-6E77-4602-B861-26F4D5B1B8F9}"/>
    <cellStyle name="Porcentual 2 12 2 2" xfId="27041" xr:uid="{532FE0C2-88BE-458F-A63C-2F805343A699}"/>
    <cellStyle name="Porcentual 2 12 2 3" xfId="32535" xr:uid="{3AEEBC14-6FC4-4366-9E5C-EEE072874E59}"/>
    <cellStyle name="Porcentual 2 12 2 4" xfId="38019" xr:uid="{999ED1E8-6CF8-41AB-84CA-5C0EA3604060}"/>
    <cellStyle name="Porcentual 2 12 3" xfId="24312" xr:uid="{37B3F4E1-9919-431F-88B3-5E7EA24690AD}"/>
    <cellStyle name="Porcentual 2 12 4" xfId="29806" xr:uid="{F37E9A55-897E-4915-B5E8-69AE506DEEB8}"/>
    <cellStyle name="Porcentual 2 12 5" xfId="35290" xr:uid="{1E309769-D414-4971-84D8-D329DD2D511A}"/>
    <cellStyle name="Porcentual 2 13" xfId="7013" xr:uid="{9F0C40D2-E43B-4A3E-9281-F30932661A3B}"/>
    <cellStyle name="Porcentual 2 2" xfId="7014" xr:uid="{57935037-B7D8-4F4C-B88E-E32EE970545E}"/>
    <cellStyle name="Porcentual 2 2 10" xfId="10165" xr:uid="{EF31CEF1-A51C-42F0-81FC-9C6987653B23}"/>
    <cellStyle name="Porcentual 2 2 10 2" xfId="21486" xr:uid="{BC9DEA9F-6633-456C-B2C9-5C381A1425D8}"/>
    <cellStyle name="Porcentual 2 2 10 2 2" xfId="27042" xr:uid="{3CA16D3F-0A4B-4A2C-8DDE-5B73BF06A80B}"/>
    <cellStyle name="Porcentual 2 2 10 2 3" xfId="32536" xr:uid="{5598DFA5-6808-4BF0-B6AE-DA5B7548D336}"/>
    <cellStyle name="Porcentual 2 2 10 2 4" xfId="38020" xr:uid="{7AB48004-4F85-4595-8010-438F1A2B5585}"/>
    <cellStyle name="Porcentual 2 2 10 3" xfId="24313" xr:uid="{03802402-A2D5-4F81-86BC-B9D544683733}"/>
    <cellStyle name="Porcentual 2 2 10 4" xfId="29807" xr:uid="{9E980BEF-D388-4B71-88EC-B2670ACB9519}"/>
    <cellStyle name="Porcentual 2 2 10 5" xfId="35291" xr:uid="{3D27D61B-449B-4B72-8BD4-B7EDC024BE46}"/>
    <cellStyle name="Porcentual 2 2 2" xfId="7015" xr:uid="{1E5B7343-0CB3-4D47-9204-322F7E69D7BE}"/>
    <cellStyle name="Porcentual 2 2 2 2" xfId="15423" xr:uid="{15EBEFF3-7C41-41DB-B5B1-292A40A02B5F}"/>
    <cellStyle name="Porcentual 2 2 2 2 2" xfId="22710" xr:uid="{95D47BC1-3FDF-4F35-A152-BF461F75DF3F}"/>
    <cellStyle name="Porcentual 2 2 2 2 2 2" xfId="28266" xr:uid="{94C5EF61-FC6D-4503-85CD-E9DBFE87A385}"/>
    <cellStyle name="Porcentual 2 2 2 2 2 3" xfId="33760" xr:uid="{A8C2BF71-7EBF-4C4B-9A6F-DF65ED9E46F9}"/>
    <cellStyle name="Porcentual 2 2 2 2 2 4" xfId="39244" xr:uid="{BBFB3FD7-5218-4B4B-8BCF-CE4DF3496589}"/>
    <cellStyle name="Porcentual 2 2 2 2 3" xfId="25537" xr:uid="{ADB5CFF0-2C0F-46A9-B30B-06362AD40514}"/>
    <cellStyle name="Porcentual 2 2 2 2 4" xfId="31031" xr:uid="{8DE1B9C2-2369-45C5-B4D5-EEC5E9D3263C}"/>
    <cellStyle name="Porcentual 2 2 2 2 5" xfId="36515" xr:uid="{2C2F7802-C32C-44AD-A3DD-4070B94BA93D}"/>
    <cellStyle name="Porcentual 2 2 2 3" xfId="12349" xr:uid="{B912CC1B-1E41-4E72-8E07-669775373744}"/>
    <cellStyle name="Porcentual 2 2 2 4" xfId="17585" xr:uid="{46713D5F-096E-47C5-8D8C-F0C744FAA49F}"/>
    <cellStyle name="Porcentual 2 2 2 5" xfId="19825" xr:uid="{87102863-1DDF-4060-A68D-B1C5224CA158}"/>
    <cellStyle name="Porcentual 2 2 2 6" xfId="10166" xr:uid="{EB9DCD4F-9295-4EA2-B36F-719EBE9395EC}"/>
    <cellStyle name="Porcentual 2 2 2 6 2" xfId="21487" xr:uid="{BD130BAE-1E98-46D5-912A-E4AD8C0E7C88}"/>
    <cellStyle name="Porcentual 2 2 2 6 2 2" xfId="27043" xr:uid="{0FA55BD0-CDB4-470D-921C-CFCC9E75DC9C}"/>
    <cellStyle name="Porcentual 2 2 2 6 2 3" xfId="32537" xr:uid="{BBF0DCA3-A68C-4724-85BE-0F0FF9B7A596}"/>
    <cellStyle name="Porcentual 2 2 2 6 2 4" xfId="38021" xr:uid="{8678FCB2-C03D-4938-9D22-E5DE4A05556F}"/>
    <cellStyle name="Porcentual 2 2 2 6 3" xfId="24314" xr:uid="{B3C03361-8D23-4D9D-905A-9A6F414A7260}"/>
    <cellStyle name="Porcentual 2 2 2 6 4" xfId="29808" xr:uid="{06644748-16DB-475A-946F-27E367257261}"/>
    <cellStyle name="Porcentual 2 2 2 6 5" xfId="35292" xr:uid="{23B892DD-B45C-4573-8013-BF6B57C945C9}"/>
    <cellStyle name="Porcentual 2 2 3" xfId="7016" xr:uid="{F7BD98DC-33B5-4CBD-9262-F764497C8ECF}"/>
    <cellStyle name="Porcentual 2 2 3 2" xfId="15424" xr:uid="{7E023251-F7A4-4A26-ABB9-0B01DAE0458E}"/>
    <cellStyle name="Porcentual 2 2 3 2 2" xfId="22711" xr:uid="{397EB656-BAF7-41A8-AA64-8FD6B0E37ADE}"/>
    <cellStyle name="Porcentual 2 2 3 2 2 2" xfId="28267" xr:uid="{CE76CC84-849E-435B-9862-DE7B2BAAAD17}"/>
    <cellStyle name="Porcentual 2 2 3 2 2 3" xfId="33761" xr:uid="{5EBFA967-CCA5-45CE-BEC1-701514900A74}"/>
    <cellStyle name="Porcentual 2 2 3 2 2 4" xfId="39245" xr:uid="{BA113B7E-7D6D-4F67-A6EE-CC2607ED3AEE}"/>
    <cellStyle name="Porcentual 2 2 3 2 3" xfId="25538" xr:uid="{F19BE053-4A30-47C7-83E2-5C8102175E80}"/>
    <cellStyle name="Porcentual 2 2 3 2 4" xfId="31032" xr:uid="{DC9A529D-6790-41E1-92D7-F58905CCCCB8}"/>
    <cellStyle name="Porcentual 2 2 3 2 5" xfId="36516" xr:uid="{C06E9304-8DD8-4020-92F7-B35F22D44778}"/>
    <cellStyle name="Porcentual 2 2 3 3" xfId="12729" xr:uid="{8777EAA1-499C-48C5-98CF-20EF79303E1F}"/>
    <cellStyle name="Porcentual 2 2 3 4" xfId="19826" xr:uid="{D1350F90-FD62-4BF1-B2F6-DE794764A1C7}"/>
    <cellStyle name="Porcentual 2 2 3 5" xfId="10167" xr:uid="{369C6547-55F7-4247-8F4A-F4707B8ECD4A}"/>
    <cellStyle name="Porcentual 2 2 3 5 2" xfId="21488" xr:uid="{074E05AD-A48F-4798-A001-8C744FA113EF}"/>
    <cellStyle name="Porcentual 2 2 3 5 2 2" xfId="27044" xr:uid="{9FEA14F7-1190-4684-BDFA-0D558942E0FD}"/>
    <cellStyle name="Porcentual 2 2 3 5 2 3" xfId="32538" xr:uid="{20D59507-F3B8-408C-8939-2EEA75508E6F}"/>
    <cellStyle name="Porcentual 2 2 3 5 2 4" xfId="38022" xr:uid="{031568AA-8C84-47AF-BD78-E88831E9FE89}"/>
    <cellStyle name="Porcentual 2 2 3 5 3" xfId="24315" xr:uid="{B45256AB-2ADD-482C-8645-A2421857A5ED}"/>
    <cellStyle name="Porcentual 2 2 3 5 4" xfId="29809" xr:uid="{C5A600E1-5EA7-49D7-BC02-32120CF4C296}"/>
    <cellStyle name="Porcentual 2 2 3 5 5" xfId="35293" xr:uid="{B9EC4B8D-EACA-41D1-B1F7-AEDBE77401C3}"/>
    <cellStyle name="Porcentual 2 2 4" xfId="7356" xr:uid="{2250BC32-D431-43AD-A63B-27380907B0C1}"/>
    <cellStyle name="Porcentual 2 2 4 2" xfId="20138" xr:uid="{5BDEAE6C-7CC7-49ED-9591-617CB1589951}"/>
    <cellStyle name="Porcentual 2 2 4 3" xfId="10168" xr:uid="{710F9FD1-D3FD-4EA8-8FEF-0F8DE8A3159C}"/>
    <cellStyle name="Porcentual 2 2 4 3 2" xfId="21489" xr:uid="{5C5FDD0D-248E-43D7-A5BF-116F70B24549}"/>
    <cellStyle name="Porcentual 2 2 4 3 2 2" xfId="27045" xr:uid="{50D683D6-33E2-4C27-8364-96E506128DD1}"/>
    <cellStyle name="Porcentual 2 2 4 3 2 3" xfId="32539" xr:uid="{0C2CDC19-3B5C-4085-9725-591C8568BAB1}"/>
    <cellStyle name="Porcentual 2 2 4 3 2 4" xfId="38023" xr:uid="{35B282E6-B244-4642-B040-B878C6101A23}"/>
    <cellStyle name="Porcentual 2 2 4 3 3" xfId="24316" xr:uid="{3E6E53D2-A4A7-48E9-9984-BB613D1F2322}"/>
    <cellStyle name="Porcentual 2 2 4 3 4" xfId="29810" xr:uid="{3ECD127E-546C-406B-9467-690E50E99E2B}"/>
    <cellStyle name="Porcentual 2 2 4 3 5" xfId="35294" xr:uid="{31661FE0-99A4-41E2-9A9A-4FEC7CD9BE71}"/>
    <cellStyle name="Porcentual 2 2 5" xfId="10169" xr:uid="{C557A92E-70E6-4B2B-8563-25D7B022F736}"/>
    <cellStyle name="Porcentual 2 2 5 2" xfId="21490" xr:uid="{13026C9E-1C5F-41C9-94A1-2ABB6E08B2F2}"/>
    <cellStyle name="Porcentual 2 2 5 2 2" xfId="27046" xr:uid="{3FC83432-3E51-4E32-91FD-29AAE5853EB6}"/>
    <cellStyle name="Porcentual 2 2 5 2 3" xfId="32540" xr:uid="{D06B3BF2-E9B1-4F35-8D46-9A50D45E2E18}"/>
    <cellStyle name="Porcentual 2 2 5 2 4" xfId="38024" xr:uid="{2B640CA5-982C-4F21-A89F-E1578231566E}"/>
    <cellStyle name="Porcentual 2 2 5 3" xfId="24317" xr:uid="{AA3FC1B5-6E3D-4424-9FB6-AD089E030346}"/>
    <cellStyle name="Porcentual 2 2 5 4" xfId="29811" xr:uid="{5CB5A636-2120-4D23-80E9-342D8C7DC4EA}"/>
    <cellStyle name="Porcentual 2 2 5 5" xfId="35295" xr:uid="{DD010156-4FE6-4951-AE97-E3C9ED4305FC}"/>
    <cellStyle name="Porcentual 2 2 6" xfId="15422" xr:uid="{61EEF928-D996-4494-AD13-E164C707CD46}"/>
    <cellStyle name="Porcentual 2 2 6 2" xfId="22709" xr:uid="{A2710D5D-CD33-4761-9987-79D1EB94DCF1}"/>
    <cellStyle name="Porcentual 2 2 6 2 2" xfId="28265" xr:uid="{3D02839B-DB71-4432-A404-B5CEC55CCE33}"/>
    <cellStyle name="Porcentual 2 2 6 2 3" xfId="33759" xr:uid="{BFBC209C-2B1F-41C5-8986-BC4306716F2E}"/>
    <cellStyle name="Porcentual 2 2 6 2 4" xfId="39243" xr:uid="{75368B37-DCDC-4F66-9CD2-6502E90DF9CD}"/>
    <cellStyle name="Porcentual 2 2 6 3" xfId="25536" xr:uid="{AAC79B8A-20CD-4E98-8C28-30A9B2C01057}"/>
    <cellStyle name="Porcentual 2 2 6 4" xfId="31030" xr:uid="{C09B6346-EF90-4777-8265-209125F46D8E}"/>
    <cellStyle name="Porcentual 2 2 6 5" xfId="36514" xr:uid="{3304DC75-087E-427C-9FC0-711A030DB718}"/>
    <cellStyle name="Porcentual 2 2 7" xfId="12348" xr:uid="{825397DC-9894-4667-893E-86EAADDF2C46}"/>
    <cellStyle name="Porcentual 2 2 8" xfId="17584" xr:uid="{B2786FA9-C8C1-4574-836E-18637B4BF834}"/>
    <cellStyle name="Porcentual 2 2 9" xfId="19824" xr:uid="{D11F1992-4B1B-4D1D-8C8F-E973900380F2}"/>
    <cellStyle name="Porcentual 2 3" xfId="7017" xr:uid="{DE45E453-DC16-42A2-AA4C-9A078E985F3B}"/>
    <cellStyle name="Porcentual 2 3 10" xfId="10170" xr:uid="{7BE7E27B-8626-49BE-A685-C00D3A56EC3F}"/>
    <cellStyle name="Porcentual 2 3 10 2" xfId="21491" xr:uid="{3B6C5EE6-A676-4EDB-9CE8-687106910910}"/>
    <cellStyle name="Porcentual 2 3 10 2 2" xfId="27047" xr:uid="{13095C26-7795-498F-8D0A-FCC5A31D8321}"/>
    <cellStyle name="Porcentual 2 3 10 2 3" xfId="32541" xr:uid="{2D2CB11C-BDBB-43DB-80BE-991D820EE4FA}"/>
    <cellStyle name="Porcentual 2 3 10 2 4" xfId="38025" xr:uid="{ECAECCE2-8E73-47C4-A9CD-CD8430B28F75}"/>
    <cellStyle name="Porcentual 2 3 10 3" xfId="24318" xr:uid="{38D5895E-A97D-46DE-8BFE-8B7E313B9812}"/>
    <cellStyle name="Porcentual 2 3 10 4" xfId="29812" xr:uid="{90409363-200D-4965-8709-14863F18FE7D}"/>
    <cellStyle name="Porcentual 2 3 10 5" xfId="35296" xr:uid="{34F217DB-9FFA-4A61-96A6-CF068A899273}"/>
    <cellStyle name="Porcentual 2 3 2" xfId="7018" xr:uid="{6BD83692-1A2D-451E-94E2-470BA614901F}"/>
    <cellStyle name="Porcentual 2 3 2 2" xfId="15426" xr:uid="{80012198-40CD-493E-99AD-A3A27E069CBD}"/>
    <cellStyle name="Porcentual 2 3 2 2 2" xfId="22713" xr:uid="{5F1A1D35-7F32-4E0E-968D-521D1E7CEC14}"/>
    <cellStyle name="Porcentual 2 3 2 2 2 2" xfId="28269" xr:uid="{977650F2-3B8B-4AE9-B2EA-8EAEDD79CFCF}"/>
    <cellStyle name="Porcentual 2 3 2 2 2 3" xfId="33763" xr:uid="{4E235ACA-2345-4E33-B849-6128F431EC5A}"/>
    <cellStyle name="Porcentual 2 3 2 2 2 4" xfId="39247" xr:uid="{454C0ABD-2722-4D2C-8785-92B9B96ACC2C}"/>
    <cellStyle name="Porcentual 2 3 2 2 3" xfId="25540" xr:uid="{3EA612C2-E1D9-4EEF-9ED4-6BC5D1C92E74}"/>
    <cellStyle name="Porcentual 2 3 2 2 4" xfId="31034" xr:uid="{E506869A-46EB-468B-97BC-BF068A6A6824}"/>
    <cellStyle name="Porcentual 2 3 2 2 5" xfId="36518" xr:uid="{BDF9089B-4B65-456A-B741-58DB10F4C4DF}"/>
    <cellStyle name="Porcentual 2 3 2 3" xfId="12351" xr:uid="{DE522C09-2063-426A-B5E2-43ED4C618DD0}"/>
    <cellStyle name="Porcentual 2 3 2 4" xfId="17587" xr:uid="{180A5BD5-4786-40A8-9CFA-84E8FFC2BDE2}"/>
    <cellStyle name="Porcentual 2 3 2 5" xfId="19828" xr:uid="{5EB91F52-E444-4880-BDC9-1E733558AF99}"/>
    <cellStyle name="Porcentual 2 3 2 6" xfId="10171" xr:uid="{74D56755-724C-4592-8A19-DBF414CD738B}"/>
    <cellStyle name="Porcentual 2 3 2 6 2" xfId="21492" xr:uid="{47FA0FB7-403C-4FD6-9CB3-2D90B2FAF4FB}"/>
    <cellStyle name="Porcentual 2 3 2 6 2 2" xfId="27048" xr:uid="{6720FB16-595B-489F-9B80-F7DCEE4A9ED7}"/>
    <cellStyle name="Porcentual 2 3 2 6 2 3" xfId="32542" xr:uid="{7FEEB89E-F055-423D-B423-6B8196B5A2DA}"/>
    <cellStyle name="Porcentual 2 3 2 6 2 4" xfId="38026" xr:uid="{76C9C2D5-C018-40F7-964B-0864D7B70363}"/>
    <cellStyle name="Porcentual 2 3 2 6 3" xfId="24319" xr:uid="{58B3E7D8-758F-48B1-A0BD-75FE4ED5A23F}"/>
    <cellStyle name="Porcentual 2 3 2 6 4" xfId="29813" xr:uid="{1767109F-E717-4CE0-8ECC-4A8E2B2D6BBB}"/>
    <cellStyle name="Porcentual 2 3 2 6 5" xfId="35297" xr:uid="{02B80C7E-2318-4AA4-879C-88538B25DF26}"/>
    <cellStyle name="Porcentual 2 3 3" xfId="7019" xr:uid="{E3D8C68B-A48E-4EF4-A3B3-CC540F79CEE5}"/>
    <cellStyle name="Porcentual 2 3 3 2" xfId="15427" xr:uid="{2E29DB05-08D6-4C34-A1BF-6E7DCB146A49}"/>
    <cellStyle name="Porcentual 2 3 3 2 2" xfId="22714" xr:uid="{A41BFEDA-1C0F-415A-91B6-E69CA1A946A6}"/>
    <cellStyle name="Porcentual 2 3 3 2 2 2" xfId="28270" xr:uid="{F4CB68E4-4C59-455E-AD7D-863838BCB03A}"/>
    <cellStyle name="Porcentual 2 3 3 2 2 3" xfId="33764" xr:uid="{561A418A-E2E4-4C50-9F05-6EC7974C02C4}"/>
    <cellStyle name="Porcentual 2 3 3 2 2 4" xfId="39248" xr:uid="{E40E5669-338F-4762-A259-A61704923570}"/>
    <cellStyle name="Porcentual 2 3 3 2 3" xfId="25541" xr:uid="{3705AFB0-8FA9-4A2E-A1B3-FD1AD6974C54}"/>
    <cellStyle name="Porcentual 2 3 3 2 4" xfId="31035" xr:uid="{BDB2D929-78B5-4747-9538-1A15C07A5954}"/>
    <cellStyle name="Porcentual 2 3 3 2 5" xfId="36519" xr:uid="{DBB9C6A1-EAA3-4EEB-B493-5BBE57C6B50D}"/>
    <cellStyle name="Porcentual 2 3 3 3" xfId="12730" xr:uid="{B6FFDBD7-F59C-46F6-BBED-112B3EDD9625}"/>
    <cellStyle name="Porcentual 2 3 3 4" xfId="19829" xr:uid="{5D7B4E4E-A66D-4D71-A3E2-5EF4D77A5DB5}"/>
    <cellStyle name="Porcentual 2 3 3 5" xfId="10172" xr:uid="{0B247CA2-E286-4F6C-9ED0-FDEC7A95DDF1}"/>
    <cellStyle name="Porcentual 2 3 3 5 2" xfId="21493" xr:uid="{1883D9F8-E2B4-4067-948F-EA22329E2230}"/>
    <cellStyle name="Porcentual 2 3 3 5 2 2" xfId="27049" xr:uid="{D3155AAC-0179-44CB-8A32-CA3C2E1F34D2}"/>
    <cellStyle name="Porcentual 2 3 3 5 2 3" xfId="32543" xr:uid="{ED69E824-B064-41FA-8C90-C7790071B98E}"/>
    <cellStyle name="Porcentual 2 3 3 5 2 4" xfId="38027" xr:uid="{3B41A331-28DD-463E-9C8E-1412729E1E06}"/>
    <cellStyle name="Porcentual 2 3 3 5 3" xfId="24320" xr:uid="{89837BA5-3915-484C-8696-E232568116CD}"/>
    <cellStyle name="Porcentual 2 3 3 5 4" xfId="29814" xr:uid="{B1CA0266-B6B7-4C3F-B046-E4DDCDF32670}"/>
    <cellStyle name="Porcentual 2 3 3 5 5" xfId="35298" xr:uid="{32BA34AF-4A37-4EB9-AB70-C70B6360BD1A}"/>
    <cellStyle name="Porcentual 2 3 4" xfId="7357" xr:uid="{2A6D76D9-B6FB-4619-A89E-84A73A3560EC}"/>
    <cellStyle name="Porcentual 2 3 4 2" xfId="20139" xr:uid="{CFF40090-51B8-48C5-9CBD-00E2A3D00A69}"/>
    <cellStyle name="Porcentual 2 3 4 3" xfId="10173" xr:uid="{3317E272-69F7-4CA5-81FF-437513E65B59}"/>
    <cellStyle name="Porcentual 2 3 4 3 2" xfId="21494" xr:uid="{87605B12-0A15-42AA-8213-B9672E4D4663}"/>
    <cellStyle name="Porcentual 2 3 4 3 2 2" xfId="27050" xr:uid="{9356AD61-C261-4215-B1CD-3360EB2E06D1}"/>
    <cellStyle name="Porcentual 2 3 4 3 2 3" xfId="32544" xr:uid="{F055FDC4-A9EE-42EC-BE88-4BA1C5A1580B}"/>
    <cellStyle name="Porcentual 2 3 4 3 2 4" xfId="38028" xr:uid="{16584CEE-E090-4C4C-B156-31B3C09FB343}"/>
    <cellStyle name="Porcentual 2 3 4 3 3" xfId="24321" xr:uid="{AC019AB3-419E-4904-BAAF-40926011E9A0}"/>
    <cellStyle name="Porcentual 2 3 4 3 4" xfId="29815" xr:uid="{EEBF759D-7DBB-46F0-A4D1-E0C46CA34872}"/>
    <cellStyle name="Porcentual 2 3 4 3 5" xfId="35299" xr:uid="{535B982F-6D71-427F-9F98-A0A68270BD05}"/>
    <cellStyle name="Porcentual 2 3 5" xfId="10174" xr:uid="{46A9B15D-E54D-4278-9EAE-73E4C2D5ED8E}"/>
    <cellStyle name="Porcentual 2 3 5 2" xfId="21495" xr:uid="{90735977-50EE-410D-AD65-D8B72A96CEAD}"/>
    <cellStyle name="Porcentual 2 3 5 2 2" xfId="27051" xr:uid="{391DE584-81A2-4A64-86E8-397552D4DF51}"/>
    <cellStyle name="Porcentual 2 3 5 2 3" xfId="32545" xr:uid="{8F4A2DF0-6C63-4B92-B530-018DAA833424}"/>
    <cellStyle name="Porcentual 2 3 5 2 4" xfId="38029" xr:uid="{293FC185-3ADF-4C7B-8CB0-D48C5000F49F}"/>
    <cellStyle name="Porcentual 2 3 5 3" xfId="24322" xr:uid="{C4D21432-2E5F-4268-9685-7A9EC3DEFC94}"/>
    <cellStyle name="Porcentual 2 3 5 4" xfId="29816" xr:uid="{E1CE8112-5DCE-418B-ADD9-1451D1211AAE}"/>
    <cellStyle name="Porcentual 2 3 5 5" xfId="35300" xr:uid="{61C1FC53-10F4-4981-ADE3-F2A763362936}"/>
    <cellStyle name="Porcentual 2 3 6" xfId="15425" xr:uid="{5AD975EA-581B-4952-B5AE-812DD6172559}"/>
    <cellStyle name="Porcentual 2 3 6 2" xfId="22712" xr:uid="{680D5E9D-2B00-4EF2-8079-A52315845C86}"/>
    <cellStyle name="Porcentual 2 3 6 2 2" xfId="28268" xr:uid="{09E3A931-13A0-4AF1-B8FD-D5EF41BFBA22}"/>
    <cellStyle name="Porcentual 2 3 6 2 3" xfId="33762" xr:uid="{55234625-6670-4B82-9EE7-40AEF48776AB}"/>
    <cellStyle name="Porcentual 2 3 6 2 4" xfId="39246" xr:uid="{FFA067C9-52A9-49FE-BA6C-C68C72E17B82}"/>
    <cellStyle name="Porcentual 2 3 6 3" xfId="25539" xr:uid="{501E3284-C414-42AC-B133-CDF1E6E89717}"/>
    <cellStyle name="Porcentual 2 3 6 4" xfId="31033" xr:uid="{ACFF7886-C7CF-406A-91B6-6B0E65F33761}"/>
    <cellStyle name="Porcentual 2 3 6 5" xfId="36517" xr:uid="{87DECBF1-D536-45C1-A6C0-B322EEB9F55E}"/>
    <cellStyle name="Porcentual 2 3 7" xfId="12350" xr:uid="{FCE0ED56-EBC6-49BE-86CF-C55D4CDED8B8}"/>
    <cellStyle name="Porcentual 2 3 8" xfId="17586" xr:uid="{AD8AD10B-63FD-455C-94EC-6E2C7D50B756}"/>
    <cellStyle name="Porcentual 2 3 9" xfId="19827" xr:uid="{ABC39868-60FC-4CF7-9D8E-55F7EFA12B7C}"/>
    <cellStyle name="Porcentual 2 4" xfId="7020" xr:uid="{C1394BE3-0882-4C18-B408-4ABB4C7F523E}"/>
    <cellStyle name="Porcentual 2 4 2" xfId="15428" xr:uid="{EAEAD5BA-C2A6-46F9-8365-22FD10CB5528}"/>
    <cellStyle name="Porcentual 2 4 2 2" xfId="22715" xr:uid="{20CD70D3-2813-4460-A003-5C66AB74766E}"/>
    <cellStyle name="Porcentual 2 4 2 2 2" xfId="28271" xr:uid="{D5FB35A8-C7AD-4AF9-B0A9-EE606FFF9FF9}"/>
    <cellStyle name="Porcentual 2 4 2 2 3" xfId="33765" xr:uid="{F8711322-1CB7-4ACF-B72E-5B616ACE51A6}"/>
    <cellStyle name="Porcentual 2 4 2 2 4" xfId="39249" xr:uid="{97D11185-E586-4B56-8D63-84560EF4CA23}"/>
    <cellStyle name="Porcentual 2 4 2 3" xfId="25542" xr:uid="{C78531AD-2026-4EE1-AE12-730A7C5B65A8}"/>
    <cellStyle name="Porcentual 2 4 2 4" xfId="31036" xr:uid="{708A1C7A-7E19-4BE3-A3E9-EFFBAC0B6BAE}"/>
    <cellStyle name="Porcentual 2 4 2 5" xfId="36520" xr:uid="{1CF45A2D-5C93-4B39-B974-A2BB9DEB7AA2}"/>
    <cellStyle name="Porcentual 2 4 3" xfId="12352" xr:uid="{09BE357A-9A53-4A32-B7F3-370BAFCB1EAE}"/>
    <cellStyle name="Porcentual 2 4 4" xfId="17588" xr:uid="{6664BF79-6C20-4A81-88EE-EA7C03BE4ECA}"/>
    <cellStyle name="Porcentual 2 4 5" xfId="19830" xr:uid="{DA5850BF-2A05-4337-99A6-A64B8F624CCF}"/>
    <cellStyle name="Porcentual 2 4 6" xfId="10175" xr:uid="{B5D7D53A-1FE1-46F6-B7A5-DEDA914E769E}"/>
    <cellStyle name="Porcentual 2 4 6 2" xfId="21496" xr:uid="{011A8720-E8BE-4212-91DA-C5B93688A941}"/>
    <cellStyle name="Porcentual 2 4 6 2 2" xfId="27052" xr:uid="{FAB6CF44-EF57-4849-91A4-DA646D541556}"/>
    <cellStyle name="Porcentual 2 4 6 2 3" xfId="32546" xr:uid="{E1C62EFE-42EB-448A-9839-7A9CDFE1999C}"/>
    <cellStyle name="Porcentual 2 4 6 2 4" xfId="38030" xr:uid="{EC525086-6472-4D99-B686-6888CFE0E58C}"/>
    <cellStyle name="Porcentual 2 4 6 3" xfId="24323" xr:uid="{B1FC9DFD-ABCF-41A3-9946-5691B46D390D}"/>
    <cellStyle name="Porcentual 2 4 6 4" xfId="29817" xr:uid="{F5748B42-F4C7-40C2-AB52-B87CAC7D74C7}"/>
    <cellStyle name="Porcentual 2 4 6 5" xfId="35301" xr:uid="{63796F26-02B4-4505-A6AF-2BAC4ACFE435}"/>
    <cellStyle name="Porcentual 2 5" xfId="7021" xr:uid="{3455ECA2-E9D6-40AB-A291-56524A2B0618}"/>
    <cellStyle name="Porcentual 2 5 2" xfId="15429" xr:uid="{E5B2D07E-51C9-4F19-AE41-1CC91E25B32C}"/>
    <cellStyle name="Porcentual 2 5 2 2" xfId="22716" xr:uid="{B72282E7-2E81-4D08-9A9F-21379805F595}"/>
    <cellStyle name="Porcentual 2 5 2 2 2" xfId="28272" xr:uid="{77C63C50-D969-4C0A-A822-D8E7EC37A3EF}"/>
    <cellStyle name="Porcentual 2 5 2 2 3" xfId="33766" xr:uid="{500B5EFE-8E7F-4351-9EB3-D32EFF9F79EA}"/>
    <cellStyle name="Porcentual 2 5 2 2 4" xfId="39250" xr:uid="{FB0907CA-0CEE-4B86-A7F6-832B303FBE6A}"/>
    <cellStyle name="Porcentual 2 5 2 3" xfId="25543" xr:uid="{ACF5DE73-F11E-48AE-9BAC-0C475534E6F6}"/>
    <cellStyle name="Porcentual 2 5 2 4" xfId="31037" xr:uid="{C863773B-3A06-4DA5-8EBB-398BB5E26CD0}"/>
    <cellStyle name="Porcentual 2 5 2 5" xfId="36521" xr:uid="{79D57249-4CB9-4ABA-9A97-130ADD3CF4E6}"/>
    <cellStyle name="Porcentual 2 5 3" xfId="12728" xr:uid="{6DD0CF44-50C5-439A-B6AD-5BF011ECB601}"/>
    <cellStyle name="Porcentual 2 5 4" xfId="19831" xr:uid="{3C54A8BC-8CB5-4006-AE75-7F8FCDA6E713}"/>
    <cellStyle name="Porcentual 2 5 5" xfId="10176" xr:uid="{B3347621-B599-4ABE-87E1-565428167558}"/>
    <cellStyle name="Porcentual 2 5 5 2" xfId="21497" xr:uid="{A0C94201-E6D4-4F3D-B16A-9DDAABFCF752}"/>
    <cellStyle name="Porcentual 2 5 5 2 2" xfId="27053" xr:uid="{0846313D-CBC8-461D-95F4-39E8401B10DE}"/>
    <cellStyle name="Porcentual 2 5 5 2 3" xfId="32547" xr:uid="{5028D774-F9BB-4A6E-ADB0-175C12E16152}"/>
    <cellStyle name="Porcentual 2 5 5 2 4" xfId="38031" xr:uid="{21E1E3C4-17C2-4751-96CD-3CCAE2883C70}"/>
    <cellStyle name="Porcentual 2 5 5 3" xfId="24324" xr:uid="{FEFA7FE9-FECE-48A0-BDE1-260B2A3F27C0}"/>
    <cellStyle name="Porcentual 2 5 5 4" xfId="29818" xr:uid="{B165F9AE-7746-417A-A1F6-27D65AF16185}"/>
    <cellStyle name="Porcentual 2 5 5 5" xfId="35302" xr:uid="{30B57A73-7BD0-4727-8321-79B765543FB4}"/>
    <cellStyle name="Porcentual 2 6" xfId="7355" xr:uid="{073275BA-F51C-43BD-8C4C-E82D2E7AAAFB}"/>
    <cellStyle name="Porcentual 2 6 2" xfId="20137" xr:uid="{59457C40-5A2B-4B55-9317-024D6E678420}"/>
    <cellStyle name="Porcentual 2 6 3" xfId="10177" xr:uid="{6376F769-B3D3-46F3-848D-FFA7CA2D8818}"/>
    <cellStyle name="Porcentual 2 6 3 2" xfId="21498" xr:uid="{AD6F1583-8C4D-4E96-B68F-1CBDC1F681A3}"/>
    <cellStyle name="Porcentual 2 6 3 2 2" xfId="27054" xr:uid="{7D47C3E2-0121-45CB-9191-539F4DB29BFB}"/>
    <cellStyle name="Porcentual 2 6 3 2 3" xfId="32548" xr:uid="{96E20086-306B-472D-BF5A-16DA6FBE8E99}"/>
    <cellStyle name="Porcentual 2 6 3 2 4" xfId="38032" xr:uid="{CB8FA58B-DFEE-4EE6-A2C4-BF546B97CF66}"/>
    <cellStyle name="Porcentual 2 6 3 3" xfId="24325" xr:uid="{36397A95-16F8-4467-892B-6DAF10B7C6F5}"/>
    <cellStyle name="Porcentual 2 6 3 4" xfId="29819" xr:uid="{AD162770-5FB2-426E-8154-0BAA7E5F7F4A}"/>
    <cellStyle name="Porcentual 2 6 3 5" xfId="35303" xr:uid="{B0863E93-82BD-4E8D-9CEB-4C99176CA1BC}"/>
    <cellStyle name="Porcentual 2 7" xfId="10178" xr:uid="{6ED40BDC-29AC-4C97-A5FE-8AAAADFCBF86}"/>
    <cellStyle name="Porcentual 2 7 2" xfId="21499" xr:uid="{830E2DE0-B5FB-49F0-817D-ED22C6B4CBFD}"/>
    <cellStyle name="Porcentual 2 7 2 2" xfId="27055" xr:uid="{D5E32E66-98F4-4140-B64C-95B44D723F63}"/>
    <cellStyle name="Porcentual 2 7 2 3" xfId="32549" xr:uid="{8E2BBED5-518A-4C71-B1DD-0144556AF6CE}"/>
    <cellStyle name="Porcentual 2 7 2 4" xfId="38033" xr:uid="{ED0ED6BE-393D-4B46-A02E-974346BF61D2}"/>
    <cellStyle name="Porcentual 2 7 3" xfId="24326" xr:uid="{22B71B0F-58C7-43F1-B0B0-CECEF2702D5A}"/>
    <cellStyle name="Porcentual 2 7 4" xfId="29820" xr:uid="{2ABEAE63-DD64-4882-96D9-561C122C927B}"/>
    <cellStyle name="Porcentual 2 7 5" xfId="35304" xr:uid="{2FD76938-64B8-4FFE-8383-3FC13EA6440A}"/>
    <cellStyle name="Porcentual 2 8" xfId="15421" xr:uid="{FA14D18A-687D-4B13-B6EB-534854B47D70}"/>
    <cellStyle name="Porcentual 2 8 2" xfId="22708" xr:uid="{50F7E9D6-62CA-4AFE-892B-68D2222387FC}"/>
    <cellStyle name="Porcentual 2 8 2 2" xfId="28264" xr:uid="{8CFB9525-3F66-4D9F-9279-3CE8D25115FF}"/>
    <cellStyle name="Porcentual 2 8 2 3" xfId="33758" xr:uid="{2A0D7631-6D8A-4A8F-A21E-F5158315D70E}"/>
    <cellStyle name="Porcentual 2 8 2 4" xfId="39242" xr:uid="{3F738B4A-8ADB-4C08-93D6-5701304BE446}"/>
    <cellStyle name="Porcentual 2 8 3" xfId="25535" xr:uid="{9042E563-85F6-494A-908B-3C3406573FB3}"/>
    <cellStyle name="Porcentual 2 8 4" xfId="31029" xr:uid="{7FCD3F24-AD50-43FD-8D0D-9200087C8155}"/>
    <cellStyle name="Porcentual 2 8 5" xfId="36513" xr:uid="{B672E412-FE4C-492B-B439-C86BFF64E6A0}"/>
    <cellStyle name="Porcentual 2 9" xfId="12347" xr:uid="{F8147862-E490-456F-BA15-B08E6C9927D5}"/>
    <cellStyle name="Porcentual 3" xfId="7022" xr:uid="{13609B56-1C48-43C5-829C-68AC6250C9B6}"/>
    <cellStyle name="Porcentual 3 10" xfId="10179" xr:uid="{8D99DDB8-AA94-424B-B817-CEAEB5093295}"/>
    <cellStyle name="Porcentual 3 10 2" xfId="21500" xr:uid="{B4D79EAB-C935-4BAB-9659-4D9E1BFBA44F}"/>
    <cellStyle name="Porcentual 3 10 2 2" xfId="27056" xr:uid="{B1D25D2F-B197-4DD3-B43C-6099CAD83D7E}"/>
    <cellStyle name="Porcentual 3 10 2 3" xfId="32550" xr:uid="{4B66D500-73F4-4900-89DD-4DCA341B0D16}"/>
    <cellStyle name="Porcentual 3 10 2 4" xfId="38034" xr:uid="{4341F9B8-09DA-4B03-8AE8-8193B8FB9693}"/>
    <cellStyle name="Porcentual 3 10 3" xfId="24327" xr:uid="{47DA19CB-4402-4CF6-A4FA-23670FC3BFC3}"/>
    <cellStyle name="Porcentual 3 10 4" xfId="29821" xr:uid="{346011A9-FF94-4650-BE90-5395EB073B89}"/>
    <cellStyle name="Porcentual 3 10 5" xfId="35305" xr:uid="{F9AB8C24-B753-4774-A5D5-F3A6446C77A5}"/>
    <cellStyle name="Porcentual 3 2" xfId="7023" xr:uid="{70BA581B-8FE9-4B09-A784-1F9FDFD53191}"/>
    <cellStyle name="Porcentual 3 2 2" xfId="15431" xr:uid="{ED5FEC4F-4EBA-4155-9A93-655B21F0E64F}"/>
    <cellStyle name="Porcentual 3 2 2 2" xfId="22718" xr:uid="{147FF69E-ACF4-4D57-B90D-D5A997D82582}"/>
    <cellStyle name="Porcentual 3 2 2 2 2" xfId="28274" xr:uid="{92D80F68-ED9F-409B-9164-264264645CE0}"/>
    <cellStyle name="Porcentual 3 2 2 2 3" xfId="33768" xr:uid="{D67C3EC0-8DFE-4444-8814-3D235835F87C}"/>
    <cellStyle name="Porcentual 3 2 2 2 4" xfId="39252" xr:uid="{1FFAAEA5-66D1-4D94-9292-7403C2CB2855}"/>
    <cellStyle name="Porcentual 3 2 2 3" xfId="25545" xr:uid="{6089BA6B-1BCC-4C6B-BA6D-A05C9E1FEBCC}"/>
    <cellStyle name="Porcentual 3 2 2 4" xfId="31039" xr:uid="{300D77A0-BBF6-44AD-9CAC-8C87704C9A08}"/>
    <cellStyle name="Porcentual 3 2 2 5" xfId="36523" xr:uid="{95A1002E-BD0B-4675-8D8B-FBE37238DE10}"/>
    <cellStyle name="Porcentual 3 2 3" xfId="12354" xr:uid="{756DEC06-CCD6-4298-992E-13AE623F31F7}"/>
    <cellStyle name="Porcentual 3 2 4" xfId="17590" xr:uid="{6F9F4349-B858-416C-A179-34287EB55E06}"/>
    <cellStyle name="Porcentual 3 2 5" xfId="19833" xr:uid="{467A1A91-C042-4C10-9FAA-480818501FE9}"/>
    <cellStyle name="Porcentual 3 2 6" xfId="10180" xr:uid="{200A33C2-1008-4028-AE3C-12CE527ADB21}"/>
    <cellStyle name="Porcentual 3 2 6 2" xfId="21501" xr:uid="{0D80A33F-08EA-4791-BFA8-F0B27CB60043}"/>
    <cellStyle name="Porcentual 3 2 6 2 2" xfId="27057" xr:uid="{3C6ABF0A-B173-468C-AD45-79684130F434}"/>
    <cellStyle name="Porcentual 3 2 6 2 3" xfId="32551" xr:uid="{1F25911C-9DFF-4125-823C-00DFD6EFA7D9}"/>
    <cellStyle name="Porcentual 3 2 6 2 4" xfId="38035" xr:uid="{2BDD20F8-9B2F-424E-88AA-1874D6C9FEC8}"/>
    <cellStyle name="Porcentual 3 2 6 3" xfId="24328" xr:uid="{99907EA7-032E-4FA3-90A9-27E7B4300043}"/>
    <cellStyle name="Porcentual 3 2 6 4" xfId="29822" xr:uid="{63DBAEF4-1AA6-4AE0-815D-9CD3E75F9B6E}"/>
    <cellStyle name="Porcentual 3 2 6 5" xfId="35306" xr:uid="{AF19ACE6-98EC-4189-9FF1-FC25457D0BF7}"/>
    <cellStyle name="Porcentual 3 3" xfId="7024" xr:uid="{CFD68890-7C04-4DF6-B3D1-D07D46BF4F47}"/>
    <cellStyle name="Porcentual 3 3 2" xfId="15432" xr:uid="{BDE7E3DE-258D-4C53-9898-791174922752}"/>
    <cellStyle name="Porcentual 3 3 2 2" xfId="22719" xr:uid="{3142BA10-53BA-4C20-9297-002C167D75CC}"/>
    <cellStyle name="Porcentual 3 3 2 2 2" xfId="28275" xr:uid="{0E9181CD-1B6D-49CF-B072-AAA743BF27A9}"/>
    <cellStyle name="Porcentual 3 3 2 2 3" xfId="33769" xr:uid="{FE1D02E6-6F5B-4577-850F-587799DC5FED}"/>
    <cellStyle name="Porcentual 3 3 2 2 4" xfId="39253" xr:uid="{01BB9115-7F57-4E5E-8063-A434B2CEE6C5}"/>
    <cellStyle name="Porcentual 3 3 2 3" xfId="25546" xr:uid="{1A533858-F488-45F9-B41F-AE7212BE9D53}"/>
    <cellStyle name="Porcentual 3 3 2 4" xfId="31040" xr:uid="{32AD04E2-D6C0-4D20-9630-8C5D82574075}"/>
    <cellStyle name="Porcentual 3 3 2 5" xfId="36524" xr:uid="{83964A8B-99DF-41B6-A891-4D2759624E15}"/>
    <cellStyle name="Porcentual 3 3 3" xfId="12731" xr:uid="{2742E126-FC7A-4F0B-8577-B887920D391F}"/>
    <cellStyle name="Porcentual 3 3 4" xfId="19834" xr:uid="{6C878789-B2A3-4766-811C-153E2555A9F7}"/>
    <cellStyle name="Porcentual 3 3 5" xfId="10181" xr:uid="{8CFE586C-5FF9-4AD7-9EF6-DE69201D0576}"/>
    <cellStyle name="Porcentual 3 3 5 2" xfId="21502" xr:uid="{4D6349EF-2BE2-4FB2-9637-AF4A2124DE48}"/>
    <cellStyle name="Porcentual 3 3 5 2 2" xfId="27058" xr:uid="{70AB6441-B7EE-494B-B924-947259683C6B}"/>
    <cellStyle name="Porcentual 3 3 5 2 3" xfId="32552" xr:uid="{7706143A-376B-4424-98F5-CEC52C24F5CD}"/>
    <cellStyle name="Porcentual 3 3 5 2 4" xfId="38036" xr:uid="{69DF3908-9B49-44BD-AA2B-63503925A13B}"/>
    <cellStyle name="Porcentual 3 3 5 3" xfId="24329" xr:uid="{6C617D45-62EB-4511-9A19-5BE28529F059}"/>
    <cellStyle name="Porcentual 3 3 5 4" xfId="29823" xr:uid="{038A6089-FAEE-4424-BFC4-4A2B1067A6A1}"/>
    <cellStyle name="Porcentual 3 3 5 5" xfId="35307" xr:uid="{0D367243-6632-4E89-AD5E-0AF8E1C71734}"/>
    <cellStyle name="Porcentual 3 4" xfId="7358" xr:uid="{2F1FAC1D-B5F9-493E-9327-AD6C92957650}"/>
    <cellStyle name="Porcentual 3 4 2" xfId="20140" xr:uid="{6365A163-BC06-4669-9479-A847CAFD3771}"/>
    <cellStyle name="Porcentual 3 4 3" xfId="10182" xr:uid="{71BE34DB-EB5C-45F6-AC23-E57697D0FE97}"/>
    <cellStyle name="Porcentual 3 4 3 2" xfId="21503" xr:uid="{7B355265-6870-4A1C-9EDD-FDB67A7BBCC8}"/>
    <cellStyle name="Porcentual 3 4 3 2 2" xfId="27059" xr:uid="{3DBE6FEC-B6F5-437D-B4CD-47F3786B27AE}"/>
    <cellStyle name="Porcentual 3 4 3 2 3" xfId="32553" xr:uid="{ACAAF942-FB1D-4037-8D66-FC668DC687BF}"/>
    <cellStyle name="Porcentual 3 4 3 2 4" xfId="38037" xr:uid="{B3CD3DEC-ED26-4B2C-A99B-5468BFB83CC5}"/>
    <cellStyle name="Porcentual 3 4 3 3" xfId="24330" xr:uid="{97D0FFF2-619A-4D6A-B44E-CCE39F3F66AD}"/>
    <cellStyle name="Porcentual 3 4 3 4" xfId="29824" xr:uid="{37091B20-A34E-4A80-9091-C35B3ED0C413}"/>
    <cellStyle name="Porcentual 3 4 3 5" xfId="35308" xr:uid="{5AA3A680-093A-4260-82F6-A10A24AFE9E6}"/>
    <cellStyle name="Porcentual 3 5" xfId="10183" xr:uid="{F5102F90-AADE-45B5-AE2A-88DB622CEEFE}"/>
    <cellStyle name="Porcentual 3 5 2" xfId="21504" xr:uid="{39819894-F735-4EAD-AF47-F0877FDAF355}"/>
    <cellStyle name="Porcentual 3 5 2 2" xfId="27060" xr:uid="{4BB77DD8-CBEB-42F8-8A5C-467520767B20}"/>
    <cellStyle name="Porcentual 3 5 2 3" xfId="32554" xr:uid="{80920FCB-42A7-4BD2-9518-D69C1DCF6C48}"/>
    <cellStyle name="Porcentual 3 5 2 4" xfId="38038" xr:uid="{604BCB38-FB80-4438-A011-71B64758D9EE}"/>
    <cellStyle name="Porcentual 3 5 3" xfId="24331" xr:uid="{0F49A0E1-5FD0-40A9-9F13-9974BF3121B3}"/>
    <cellStyle name="Porcentual 3 5 4" xfId="29825" xr:uid="{AD693909-B66B-462E-BE2B-297AD6EAF3F4}"/>
    <cellStyle name="Porcentual 3 5 5" xfId="35309" xr:uid="{27F2FFE3-E343-462E-B595-0B80A1FDD87A}"/>
    <cellStyle name="Porcentual 3 6" xfId="15430" xr:uid="{C726FF8C-1A14-4C47-B06B-8245EBFE5337}"/>
    <cellStyle name="Porcentual 3 6 2" xfId="22717" xr:uid="{24B18164-A171-4C19-A1D3-D6EAC7DE474F}"/>
    <cellStyle name="Porcentual 3 6 2 2" xfId="28273" xr:uid="{02BCF62F-6BC7-4C38-BEA4-315B64D599A7}"/>
    <cellStyle name="Porcentual 3 6 2 3" xfId="33767" xr:uid="{78F0D0EB-36A6-4985-98BA-F46CDACFD778}"/>
    <cellStyle name="Porcentual 3 6 2 4" xfId="39251" xr:uid="{3D19BEB2-0E39-4AC5-B1C7-19E056ADE5A2}"/>
    <cellStyle name="Porcentual 3 6 3" xfId="25544" xr:uid="{7A49B575-0BF1-4E5E-9BBB-41C60EA5A6CC}"/>
    <cellStyle name="Porcentual 3 6 4" xfId="31038" xr:uid="{E7D32C96-24EF-4572-BD24-B77D316F3AB3}"/>
    <cellStyle name="Porcentual 3 6 5" xfId="36522" xr:uid="{CF792D87-A233-43CD-9FB9-43EAAE920773}"/>
    <cellStyle name="Porcentual 3 7" xfId="12353" xr:uid="{C0D0ED4F-9E28-4116-93D5-5CC4A897D9A8}"/>
    <cellStyle name="Porcentual 3 8" xfId="17589" xr:uid="{B0C666D8-502B-4608-A058-3C3FF1F8E770}"/>
    <cellStyle name="Porcentual 3 9" xfId="19832" xr:uid="{5D1F6DE7-ECB8-401F-88C8-BAC8ABC53AF7}"/>
    <cellStyle name="Porcentual 4" xfId="7025" xr:uid="{9920A7BC-0754-4560-B4C0-C2C050A34403}"/>
    <cellStyle name="Porcentual 4 10" xfId="12355" xr:uid="{75ABE4DC-2BF9-4035-9B19-1C4ABF9B40F4}"/>
    <cellStyle name="Porcentual 4 11" xfId="17591" xr:uid="{4CBC8FD8-96CB-452E-B73D-7D7C2DBB7AE4}"/>
    <cellStyle name="Porcentual 4 12" xfId="19835" xr:uid="{4A7B83D0-F9CF-4260-8543-E7FC39840C8B}"/>
    <cellStyle name="Porcentual 4 13" xfId="10184" xr:uid="{D691A9E7-C4CD-49D1-BCF6-A9E330026741}"/>
    <cellStyle name="Porcentual 4 13 2" xfId="21505" xr:uid="{8B2DA562-B1B6-438F-AE7F-707860A09A9F}"/>
    <cellStyle name="Porcentual 4 13 2 2" xfId="27061" xr:uid="{FF6B0723-2503-4745-9CC1-556CB543CB21}"/>
    <cellStyle name="Porcentual 4 13 2 3" xfId="32555" xr:uid="{F295246A-485B-4754-BA62-4105534DF1CD}"/>
    <cellStyle name="Porcentual 4 13 2 4" xfId="38039" xr:uid="{33D30630-E237-483C-9850-33C76C786E51}"/>
    <cellStyle name="Porcentual 4 13 3" xfId="24332" xr:uid="{7471EEAD-FE86-4583-A982-8309D5DF5F8D}"/>
    <cellStyle name="Porcentual 4 13 4" xfId="29826" xr:uid="{23CD0320-34FF-4DF1-850E-F5837B499DFC}"/>
    <cellStyle name="Porcentual 4 13 5" xfId="35310" xr:uid="{172365FC-E0FD-4DFB-BC0A-D3DB6488F3B9}"/>
    <cellStyle name="Porcentual 4 2" xfId="7026" xr:uid="{C277A8EC-60D1-4C4F-B804-68786CD00C6A}"/>
    <cellStyle name="Porcentual 4 2 10" xfId="17592" xr:uid="{0EE0532A-A9AB-4707-A116-2D0C795DC97C}"/>
    <cellStyle name="Porcentual 4 2 11" xfId="19836" xr:uid="{72D7794C-09DF-4EB2-90D1-1D95CC3B4321}"/>
    <cellStyle name="Porcentual 4 2 12" xfId="10185" xr:uid="{1F55A5DE-F0AC-43C5-ACAC-6BB9D6311234}"/>
    <cellStyle name="Porcentual 4 2 12 2" xfId="21506" xr:uid="{869413A9-3D7C-4112-9829-A428D8FA88D5}"/>
    <cellStyle name="Porcentual 4 2 12 2 2" xfId="27062" xr:uid="{CED7341F-CF01-45F3-BB1B-38BD554F29AF}"/>
    <cellStyle name="Porcentual 4 2 12 2 3" xfId="32556" xr:uid="{1F36303B-3465-4BA1-9CFB-935019FB1E6C}"/>
    <cellStyle name="Porcentual 4 2 12 2 4" xfId="38040" xr:uid="{65346358-6FDE-4CB9-9AE5-9AE681C18970}"/>
    <cellStyle name="Porcentual 4 2 12 3" xfId="24333" xr:uid="{4EA05416-EABE-4C08-9D8F-FA876D6EC89B}"/>
    <cellStyle name="Porcentual 4 2 12 4" xfId="29827" xr:uid="{0BF64EF6-FB1E-4A57-9644-339BDFA433A6}"/>
    <cellStyle name="Porcentual 4 2 12 5" xfId="35311" xr:uid="{44B8725B-FEBF-40D5-BEF5-0014F058C7F3}"/>
    <cellStyle name="Porcentual 4 2 2" xfId="7027" xr:uid="{B351EB1E-26A9-4C6A-BF5D-75B66F26C75A}"/>
    <cellStyle name="Porcentual 4 2 2 2" xfId="15435" xr:uid="{8E985308-262A-449E-8415-E7DE14FF4331}"/>
    <cellStyle name="Porcentual 4 2 2 2 2" xfId="22722" xr:uid="{726CDE6C-798C-4D13-9BB1-45EEA17F79AF}"/>
    <cellStyle name="Porcentual 4 2 2 2 2 2" xfId="28278" xr:uid="{506E4F88-8A5E-4C1A-9FFE-5BB5EDC8A04D}"/>
    <cellStyle name="Porcentual 4 2 2 2 2 3" xfId="33772" xr:uid="{723808A2-2B5E-49B8-BE9F-1AE53E1F6013}"/>
    <cellStyle name="Porcentual 4 2 2 2 2 4" xfId="39256" xr:uid="{1C59B67C-6B2D-42AC-B687-0905D23B1334}"/>
    <cellStyle name="Porcentual 4 2 2 2 3" xfId="25549" xr:uid="{4B81ACB9-2F57-45C9-BABC-44183B9C6EB4}"/>
    <cellStyle name="Porcentual 4 2 2 2 4" xfId="31043" xr:uid="{3E27E369-FA36-4165-8E5F-611D61E29631}"/>
    <cellStyle name="Porcentual 4 2 2 2 5" xfId="36527" xr:uid="{3D0F75BE-2ADF-47A7-8E6E-654F84C3F39D}"/>
    <cellStyle name="Porcentual 4 2 2 3" xfId="12357" xr:uid="{FE682484-CB60-44A5-A790-13F2C77FDA96}"/>
    <cellStyle name="Porcentual 4 2 2 4" xfId="17593" xr:uid="{CD731F56-F91D-4DA2-9428-1BCD69CFA90A}"/>
    <cellStyle name="Porcentual 4 2 2 5" xfId="19837" xr:uid="{069EC60E-6B60-4972-9E91-3EAF9E5C4E48}"/>
    <cellStyle name="Porcentual 4 2 2 6" xfId="10186" xr:uid="{A148BDE2-A910-4FCB-8272-EA1E9A2EB19C}"/>
    <cellStyle name="Porcentual 4 2 2 6 2" xfId="21507" xr:uid="{4686C1E3-810E-44D6-9B7D-2CF267E04505}"/>
    <cellStyle name="Porcentual 4 2 2 6 2 2" xfId="27063" xr:uid="{DE7CECFC-9BC4-4B44-9E9B-C74374F6A4CA}"/>
    <cellStyle name="Porcentual 4 2 2 6 2 3" xfId="32557" xr:uid="{8DF07F88-CDCB-4F3D-8B53-E501CAFF15E3}"/>
    <cellStyle name="Porcentual 4 2 2 6 2 4" xfId="38041" xr:uid="{DA8225AE-BC48-404E-B7BA-AF4AFF993F0D}"/>
    <cellStyle name="Porcentual 4 2 2 6 3" xfId="24334" xr:uid="{29AF1278-9AB7-48FC-98A8-552500D752C4}"/>
    <cellStyle name="Porcentual 4 2 2 6 4" xfId="29828" xr:uid="{C2736D11-502A-41F7-9611-66ACA9F5176D}"/>
    <cellStyle name="Porcentual 4 2 2 6 5" xfId="35312" xr:uid="{7DA46485-9D85-4C71-8E37-2FCAE4B8E655}"/>
    <cellStyle name="Porcentual 4 2 3" xfId="7028" xr:uid="{935315AE-57E0-43C0-8F3E-67D8E634A589}"/>
    <cellStyle name="Porcentual 4 2 3 2" xfId="15436" xr:uid="{A44BF79F-4289-4EEB-8783-F6D5E9515F36}"/>
    <cellStyle name="Porcentual 4 2 3 2 2" xfId="22723" xr:uid="{0B2978E8-EFA6-471D-8771-9BE4C1ED0719}"/>
    <cellStyle name="Porcentual 4 2 3 2 2 2" xfId="28279" xr:uid="{67D40838-CD58-468C-94A0-DE940AB9C0E8}"/>
    <cellStyle name="Porcentual 4 2 3 2 2 3" xfId="33773" xr:uid="{2D8FD6C1-6DB4-4978-BBEF-F3B8D5759D85}"/>
    <cellStyle name="Porcentual 4 2 3 2 2 4" xfId="39257" xr:uid="{48712E1C-285C-43B7-83F2-D519CE086B54}"/>
    <cellStyle name="Porcentual 4 2 3 2 3" xfId="25550" xr:uid="{F58B3B06-0D88-4527-81F6-022A0F43E272}"/>
    <cellStyle name="Porcentual 4 2 3 2 4" xfId="31044" xr:uid="{023059F6-4DBA-4320-86F3-384CDB9BB7D0}"/>
    <cellStyle name="Porcentual 4 2 3 2 5" xfId="36528" xr:uid="{3A49566D-33D1-41E5-91EF-11E076966E78}"/>
    <cellStyle name="Porcentual 4 2 3 3" xfId="12358" xr:uid="{E86C80AB-C53A-470A-8983-820F3EE100AD}"/>
    <cellStyle name="Porcentual 4 2 3 4" xfId="17594" xr:uid="{974462BE-12B0-4755-A530-D05C377C862C}"/>
    <cellStyle name="Porcentual 4 2 3 5" xfId="19838" xr:uid="{84045EB7-1A5D-42BB-9235-A7A8820FC5F0}"/>
    <cellStyle name="Porcentual 4 2 3 6" xfId="10187" xr:uid="{58D122A6-B399-4823-929D-83814E1F4522}"/>
    <cellStyle name="Porcentual 4 2 3 6 2" xfId="21508" xr:uid="{E0DBB453-B895-4FF5-AFA5-FE86DB6BDC51}"/>
    <cellStyle name="Porcentual 4 2 3 6 2 2" xfId="27064" xr:uid="{C91693D8-1295-4C88-918E-8ACC0D643AC1}"/>
    <cellStyle name="Porcentual 4 2 3 6 2 3" xfId="32558" xr:uid="{79116D01-F61F-4E1C-BC97-94256D0B9F1F}"/>
    <cellStyle name="Porcentual 4 2 3 6 2 4" xfId="38042" xr:uid="{E04B7D3E-85C1-4202-BE33-99013DAD984E}"/>
    <cellStyle name="Porcentual 4 2 3 6 3" xfId="24335" xr:uid="{38888914-FA4A-4BDE-BBCC-8E53FFBE5D21}"/>
    <cellStyle name="Porcentual 4 2 3 6 4" xfId="29829" xr:uid="{96AC52F8-B077-4CF1-A6A6-F0AC31C48865}"/>
    <cellStyle name="Porcentual 4 2 3 6 5" xfId="35313" xr:uid="{EC76D826-45D1-4EB4-91D8-B403841623A4}"/>
    <cellStyle name="Porcentual 4 2 4" xfId="7029" xr:uid="{427EECFD-50DD-491F-A574-22F40964A8B5}"/>
    <cellStyle name="Porcentual 4 2 4 2" xfId="15437" xr:uid="{BA0D9BDD-C5FA-4493-8AFF-8FD127D6C414}"/>
    <cellStyle name="Porcentual 4 2 4 2 2" xfId="22724" xr:uid="{D5CF9BC5-BEF9-48FC-B549-AE68824856E4}"/>
    <cellStyle name="Porcentual 4 2 4 2 2 2" xfId="28280" xr:uid="{0F2353CA-34CB-4518-A494-F1FBD4B5EE9C}"/>
    <cellStyle name="Porcentual 4 2 4 2 2 3" xfId="33774" xr:uid="{C31F0E1B-5034-4C0A-88C9-612C5FE87774}"/>
    <cellStyle name="Porcentual 4 2 4 2 2 4" xfId="39258" xr:uid="{26CE6FC7-D280-4D6A-8B86-7E83ABA2D94C}"/>
    <cellStyle name="Porcentual 4 2 4 2 3" xfId="25551" xr:uid="{0086DEA9-7E98-4F71-A481-A9D77E4BE2A8}"/>
    <cellStyle name="Porcentual 4 2 4 2 4" xfId="31045" xr:uid="{61547EE5-08F4-4D55-8EAC-AAC980EB8D5E}"/>
    <cellStyle name="Porcentual 4 2 4 2 5" xfId="36529" xr:uid="{22ABD6FC-6512-4A45-B8DB-783EB4AD1565}"/>
    <cellStyle name="Porcentual 4 2 4 3" xfId="12359" xr:uid="{7E3DD92D-FDCB-41D2-BEB7-22B1B48768C3}"/>
    <cellStyle name="Porcentual 4 2 4 4" xfId="17595" xr:uid="{0226F86B-0C71-4F1B-8BB3-2BDA44056967}"/>
    <cellStyle name="Porcentual 4 2 4 5" xfId="19839" xr:uid="{A6721DE6-7549-400C-8A42-35A75DAEE0D7}"/>
    <cellStyle name="Porcentual 4 2 4 6" xfId="10188" xr:uid="{B5DA4596-6132-4E9B-BAEC-9DFF630CB080}"/>
    <cellStyle name="Porcentual 4 2 4 6 2" xfId="21509" xr:uid="{DF3BA7FC-2AA4-4F9C-AF00-8B3E9FC4BAF9}"/>
    <cellStyle name="Porcentual 4 2 4 6 2 2" xfId="27065" xr:uid="{4A144B2C-C12B-4809-BCF4-39AA27788AD3}"/>
    <cellStyle name="Porcentual 4 2 4 6 2 3" xfId="32559" xr:uid="{B3785969-8A41-4FA1-A25B-7B58192735AE}"/>
    <cellStyle name="Porcentual 4 2 4 6 2 4" xfId="38043" xr:uid="{27B6BCD5-C417-4AE5-A713-F9EED36F8DFF}"/>
    <cellStyle name="Porcentual 4 2 4 6 3" xfId="24336" xr:uid="{F873A8EA-E5E3-4BAF-9EFB-D8C43AE47A67}"/>
    <cellStyle name="Porcentual 4 2 4 6 4" xfId="29830" xr:uid="{315C0B95-E10F-4310-BB77-F4FEA622C4AD}"/>
    <cellStyle name="Porcentual 4 2 4 6 5" xfId="35314" xr:uid="{3500095E-470B-4C12-AB15-A882C30D38EF}"/>
    <cellStyle name="Porcentual 4 2 5" xfId="7030" xr:uid="{67712D8D-0BE3-4D4B-8B41-8190C5289939}"/>
    <cellStyle name="Porcentual 4 2 5 2" xfId="15438" xr:uid="{3CB2E51B-4A84-4F86-8753-1CB8D3EAAC05}"/>
    <cellStyle name="Porcentual 4 2 5 2 2" xfId="22725" xr:uid="{6B4D37BE-A43A-4DBB-9EFF-7AF11651A11A}"/>
    <cellStyle name="Porcentual 4 2 5 2 2 2" xfId="28281" xr:uid="{FFDE26EC-73DD-4777-90A9-BF437293A5A9}"/>
    <cellStyle name="Porcentual 4 2 5 2 2 3" xfId="33775" xr:uid="{6E2C0AC0-27A9-4CD8-8F84-EE3A6F02EDE8}"/>
    <cellStyle name="Porcentual 4 2 5 2 2 4" xfId="39259" xr:uid="{B7B51A51-7CE6-496F-98C4-D16BC2171E7C}"/>
    <cellStyle name="Porcentual 4 2 5 2 3" xfId="25552" xr:uid="{FAC8B67B-F775-49EE-99AB-C9F5F8509446}"/>
    <cellStyle name="Porcentual 4 2 5 2 4" xfId="31046" xr:uid="{36D34FA2-74EC-4563-929A-D56D8C1BC5FE}"/>
    <cellStyle name="Porcentual 4 2 5 2 5" xfId="36530" xr:uid="{EA8879BE-E1CF-4783-BCEB-4DA4BF9098D2}"/>
    <cellStyle name="Porcentual 4 2 5 3" xfId="12733" xr:uid="{503EFC73-8530-417A-8107-AA2E649E47C3}"/>
    <cellStyle name="Porcentual 4 2 5 4" xfId="19840" xr:uid="{98300352-16B9-4BF8-AC18-19CC571AEFBA}"/>
    <cellStyle name="Porcentual 4 2 5 5" xfId="10189" xr:uid="{D5D16F12-A2EF-4955-BA65-2ACEF594C95F}"/>
    <cellStyle name="Porcentual 4 2 5 5 2" xfId="21510" xr:uid="{2F548EA6-C96A-4D29-85DC-118495852C33}"/>
    <cellStyle name="Porcentual 4 2 5 5 2 2" xfId="27066" xr:uid="{51C4311A-92B2-46C1-8212-9ECB46837CCE}"/>
    <cellStyle name="Porcentual 4 2 5 5 2 3" xfId="32560" xr:uid="{E0D71131-986A-4043-9195-F631DBDB6885}"/>
    <cellStyle name="Porcentual 4 2 5 5 2 4" xfId="38044" xr:uid="{C9D635EE-C8B5-4C30-801C-CDD1E25B8201}"/>
    <cellStyle name="Porcentual 4 2 5 5 3" xfId="24337" xr:uid="{ED59908B-42C3-4B2A-B7B4-4BDF020230EF}"/>
    <cellStyle name="Porcentual 4 2 5 5 4" xfId="29831" xr:uid="{8AB550CE-A580-438A-B102-D299C6B5A564}"/>
    <cellStyle name="Porcentual 4 2 5 5 5" xfId="35315" xr:uid="{368B926E-20DE-4812-82E1-796D190E0B74}"/>
    <cellStyle name="Porcentual 4 2 6" xfId="7360" xr:uid="{0E40C6B5-9DB2-4A1A-8608-951C67AA447C}"/>
    <cellStyle name="Porcentual 4 2 6 2" xfId="20142" xr:uid="{6C4E2CC0-6518-4051-B877-0E3A19AFE411}"/>
    <cellStyle name="Porcentual 4 2 6 3" xfId="10190" xr:uid="{59A0E8A4-58F9-46C2-8134-0FB80FE29108}"/>
    <cellStyle name="Porcentual 4 2 6 3 2" xfId="21511" xr:uid="{2AF3B18E-D182-49E2-AB40-3E0BECB01FB1}"/>
    <cellStyle name="Porcentual 4 2 6 3 2 2" xfId="27067" xr:uid="{46828F52-FF01-481A-AA3E-4BCBDABC79EE}"/>
    <cellStyle name="Porcentual 4 2 6 3 2 3" xfId="32561" xr:uid="{90109D55-729A-47EA-B025-B1639AED1675}"/>
    <cellStyle name="Porcentual 4 2 6 3 2 4" xfId="38045" xr:uid="{306D2D5D-C99A-4E7F-AC31-956E09737591}"/>
    <cellStyle name="Porcentual 4 2 6 3 3" xfId="24338" xr:uid="{70A66615-2C90-499D-B2A0-044595C5A955}"/>
    <cellStyle name="Porcentual 4 2 6 3 4" xfId="29832" xr:uid="{7FD13242-EB15-4A7D-91A2-D9AA736AFD5E}"/>
    <cellStyle name="Porcentual 4 2 6 3 5" xfId="35316" xr:uid="{CA58A34F-95AD-486F-A13F-5E48743E42B9}"/>
    <cellStyle name="Porcentual 4 2 7" xfId="10191" xr:uid="{E5CA5276-2633-4876-A209-63A75189814D}"/>
    <cellStyle name="Porcentual 4 2 7 2" xfId="21512" xr:uid="{D77F28DF-54AA-495A-B1C7-3901B1D053F2}"/>
    <cellStyle name="Porcentual 4 2 7 2 2" xfId="27068" xr:uid="{D3EE2437-B013-4FE3-89A8-DD8543E22E3C}"/>
    <cellStyle name="Porcentual 4 2 7 2 3" xfId="32562" xr:uid="{5C76B2A2-DFF7-4C04-B12D-366B85E38095}"/>
    <cellStyle name="Porcentual 4 2 7 2 4" xfId="38046" xr:uid="{0D52C51B-ED70-45E4-BA0B-95E1FC460851}"/>
    <cellStyle name="Porcentual 4 2 7 3" xfId="24339" xr:uid="{0438BA17-3EB1-4289-ABC7-5AE8A3D6C006}"/>
    <cellStyle name="Porcentual 4 2 7 4" xfId="29833" xr:uid="{FD65065D-ACEF-421C-B8F2-0D2C2E039B48}"/>
    <cellStyle name="Porcentual 4 2 7 5" xfId="35317" xr:uid="{3955B5E1-F747-47F8-8AAB-77ED49017B53}"/>
    <cellStyle name="Porcentual 4 2 8" xfId="15434" xr:uid="{712D2218-DE32-43C0-B866-2C4B0341107D}"/>
    <cellStyle name="Porcentual 4 2 8 2" xfId="22721" xr:uid="{27670008-B166-4D9B-88BC-B274164F8942}"/>
    <cellStyle name="Porcentual 4 2 8 2 2" xfId="28277" xr:uid="{791E3026-C64B-41D9-B3F9-4D980586F518}"/>
    <cellStyle name="Porcentual 4 2 8 2 3" xfId="33771" xr:uid="{AC2A1FA9-3FB5-44A7-87D3-E69C422D0F80}"/>
    <cellStyle name="Porcentual 4 2 8 2 4" xfId="39255" xr:uid="{B124B0DF-CF49-4362-973A-299BFFABBAA1}"/>
    <cellStyle name="Porcentual 4 2 8 3" xfId="25548" xr:uid="{34D2F08F-107A-46D4-B97D-E3756274535C}"/>
    <cellStyle name="Porcentual 4 2 8 4" xfId="31042" xr:uid="{571A5415-3A4C-4DB3-BA5B-6F8987348E88}"/>
    <cellStyle name="Porcentual 4 2 8 5" xfId="36526" xr:uid="{AB61A264-DCE1-4DE2-BCF9-4B71079A4410}"/>
    <cellStyle name="Porcentual 4 2 9" xfId="12356" xr:uid="{DE8B7200-A619-4FDA-973C-1227A7FCDEE6}"/>
    <cellStyle name="Porcentual 4 3" xfId="7031" xr:uid="{1F39A151-0F32-486B-AED2-6FA50147D8FA}"/>
    <cellStyle name="Porcentual 4 3 10" xfId="10192" xr:uid="{2A0AFEC6-C86D-4C34-9169-DF6FD14CF13D}"/>
    <cellStyle name="Porcentual 4 3 10 2" xfId="21513" xr:uid="{208AA5CA-FE39-44B6-8F1A-D3D586415E67}"/>
    <cellStyle name="Porcentual 4 3 10 2 2" xfId="27069" xr:uid="{5E019EFC-C68C-4B3C-A486-3290C865AD95}"/>
    <cellStyle name="Porcentual 4 3 10 2 3" xfId="32563" xr:uid="{13090A2B-F947-46F2-A2DE-579EA51D43C7}"/>
    <cellStyle name="Porcentual 4 3 10 2 4" xfId="38047" xr:uid="{94147329-6186-4DF5-9540-C5E2D585DE26}"/>
    <cellStyle name="Porcentual 4 3 10 3" xfId="24340" xr:uid="{04FB719A-7021-40E8-9489-5C4AF01B3C32}"/>
    <cellStyle name="Porcentual 4 3 10 4" xfId="29834" xr:uid="{D5D03026-36FB-4211-978C-8340A2448A3B}"/>
    <cellStyle name="Porcentual 4 3 10 5" xfId="35318" xr:uid="{E7848FBF-83B7-4231-B312-90DACC9F7CF8}"/>
    <cellStyle name="Porcentual 4 3 2" xfId="7032" xr:uid="{E3F96B95-820C-40BF-BBE9-D086113E6FDF}"/>
    <cellStyle name="Porcentual 4 3 2 2" xfId="15440" xr:uid="{F813370B-546A-4B03-8F59-BCCA19FC0626}"/>
    <cellStyle name="Porcentual 4 3 2 2 2" xfId="22727" xr:uid="{1A7B77E9-B5F8-4B28-81CF-50441B04E46C}"/>
    <cellStyle name="Porcentual 4 3 2 2 2 2" xfId="28283" xr:uid="{6FE1E6ED-ECCE-48BB-8CC2-286078B6A02B}"/>
    <cellStyle name="Porcentual 4 3 2 2 2 3" xfId="33777" xr:uid="{6CD6827E-2889-4A02-B837-FCC660D48A3B}"/>
    <cellStyle name="Porcentual 4 3 2 2 2 4" xfId="39261" xr:uid="{6226A90D-B265-42AB-B826-738C8207C0D9}"/>
    <cellStyle name="Porcentual 4 3 2 2 3" xfId="25554" xr:uid="{F42CBA22-1ABD-4191-985E-2CD2AAD75C38}"/>
    <cellStyle name="Porcentual 4 3 2 2 4" xfId="31048" xr:uid="{0BAA66C7-502A-40B9-97FD-F7E315B16987}"/>
    <cellStyle name="Porcentual 4 3 2 2 5" xfId="36532" xr:uid="{FAD108EC-FD8E-4875-A088-C2F48CC38EB7}"/>
    <cellStyle name="Porcentual 4 3 2 3" xfId="12361" xr:uid="{551FAEBD-B7E2-434B-BB82-4D16ED3476F3}"/>
    <cellStyle name="Porcentual 4 3 2 4" xfId="17597" xr:uid="{7BD53B20-A55F-4446-9B94-EB65868646E8}"/>
    <cellStyle name="Porcentual 4 3 2 5" xfId="19842" xr:uid="{C51C2B63-719D-4BD4-967C-B5BD5667927B}"/>
    <cellStyle name="Porcentual 4 3 2 6" xfId="10193" xr:uid="{56831BCE-0F1D-4C82-BFCA-2302348E5C02}"/>
    <cellStyle name="Porcentual 4 3 2 6 2" xfId="21514" xr:uid="{861119AF-4943-4C2D-9623-DA73B42DBC1E}"/>
    <cellStyle name="Porcentual 4 3 2 6 2 2" xfId="27070" xr:uid="{2C005235-C55E-435E-9D39-707203D377C9}"/>
    <cellStyle name="Porcentual 4 3 2 6 2 3" xfId="32564" xr:uid="{A8DFCA3E-78C7-4F20-A587-D6988CFFCC34}"/>
    <cellStyle name="Porcentual 4 3 2 6 2 4" xfId="38048" xr:uid="{16F72AEC-3A6F-458D-A208-B86C009BF95F}"/>
    <cellStyle name="Porcentual 4 3 2 6 3" xfId="24341" xr:uid="{8FEB6B40-AF5B-4955-B5BF-0F48BE5F270F}"/>
    <cellStyle name="Porcentual 4 3 2 6 4" xfId="29835" xr:uid="{4CC9814A-EEF5-4030-B6B6-FB3950481549}"/>
    <cellStyle name="Porcentual 4 3 2 6 5" xfId="35319" xr:uid="{4E8DB0F8-3269-4BB5-8311-B2100F6F64B4}"/>
    <cellStyle name="Porcentual 4 3 3" xfId="7033" xr:uid="{6BB3922A-A501-4AB7-8CA6-F263B9FE9C37}"/>
    <cellStyle name="Porcentual 4 3 3 2" xfId="15441" xr:uid="{15986F5F-B04B-4E30-9554-66C417235003}"/>
    <cellStyle name="Porcentual 4 3 3 2 2" xfId="22728" xr:uid="{A5D90FAA-2580-423D-BA22-AD5E21A79653}"/>
    <cellStyle name="Porcentual 4 3 3 2 2 2" xfId="28284" xr:uid="{0CC09FC5-9F63-45CD-8CB2-7F897AD75A37}"/>
    <cellStyle name="Porcentual 4 3 3 2 2 3" xfId="33778" xr:uid="{62E138FB-C37A-45DC-BDF6-F08657432917}"/>
    <cellStyle name="Porcentual 4 3 3 2 2 4" xfId="39262" xr:uid="{2F41C0EC-D49B-4B28-A76B-1D0F5C632C41}"/>
    <cellStyle name="Porcentual 4 3 3 2 3" xfId="25555" xr:uid="{1F5EA961-E889-436A-BFE2-73F1876DC752}"/>
    <cellStyle name="Porcentual 4 3 3 2 4" xfId="31049" xr:uid="{D6D71FDB-AE5C-47D3-B404-7F81A8019AB3}"/>
    <cellStyle name="Porcentual 4 3 3 2 5" xfId="36533" xr:uid="{824EA3E0-6483-4810-BFBC-45F9712086C7}"/>
    <cellStyle name="Porcentual 4 3 3 3" xfId="12734" xr:uid="{22D8FB6F-D0A6-4C7B-982D-C8DC86C6A010}"/>
    <cellStyle name="Porcentual 4 3 3 4" xfId="19843" xr:uid="{74191258-0BCD-46AC-B9B9-86F5059E1DF6}"/>
    <cellStyle name="Porcentual 4 3 3 5" xfId="10194" xr:uid="{78696A82-6CB5-4DB3-A3BE-3490077C4B0F}"/>
    <cellStyle name="Porcentual 4 3 3 5 2" xfId="21515" xr:uid="{B0752880-62ED-42C9-AB67-07743CB58DED}"/>
    <cellStyle name="Porcentual 4 3 3 5 2 2" xfId="27071" xr:uid="{97963BC1-D025-4711-B301-8C1301FC233E}"/>
    <cellStyle name="Porcentual 4 3 3 5 2 3" xfId="32565" xr:uid="{ECFE2E9C-A1E6-40EA-B0EA-FCCE96496703}"/>
    <cellStyle name="Porcentual 4 3 3 5 2 4" xfId="38049" xr:uid="{FA3E8F87-D1B1-40E7-93A1-4079E352DD53}"/>
    <cellStyle name="Porcentual 4 3 3 5 3" xfId="24342" xr:uid="{B0DE88CE-BF63-4991-A5E0-5E5D6C4E15C5}"/>
    <cellStyle name="Porcentual 4 3 3 5 4" xfId="29836" xr:uid="{10E68B18-2EE1-4157-9B53-B2E628311632}"/>
    <cellStyle name="Porcentual 4 3 3 5 5" xfId="35320" xr:uid="{AE1F8E31-3095-4781-A4E4-FD5E8AF56128}"/>
    <cellStyle name="Porcentual 4 3 4" xfId="7452" xr:uid="{42A25C60-0A2A-4005-9475-98E2B82D8013}"/>
    <cellStyle name="Porcentual 4 3 4 2" xfId="20214" xr:uid="{E7F61E25-9A08-4EB6-B191-DEC9984B0596}"/>
    <cellStyle name="Porcentual 4 3 4 3" xfId="10195" xr:uid="{4F969F9E-EC43-4173-9CC7-B0A5682A2D1D}"/>
    <cellStyle name="Porcentual 4 3 4 3 2" xfId="21516" xr:uid="{4D238066-CC75-4457-9885-4B8AD423D6F5}"/>
    <cellStyle name="Porcentual 4 3 4 3 2 2" xfId="27072" xr:uid="{CD435094-BA09-4B1C-B783-AE846A3BF093}"/>
    <cellStyle name="Porcentual 4 3 4 3 2 3" xfId="32566" xr:uid="{E213155A-A0CF-4A5C-A20E-4B1261386E23}"/>
    <cellStyle name="Porcentual 4 3 4 3 2 4" xfId="38050" xr:uid="{AB93426C-2B6C-46AE-A667-2BE0804A5C41}"/>
    <cellStyle name="Porcentual 4 3 4 3 3" xfId="24343" xr:uid="{0571219B-88FB-41A4-88A2-72AD3EC9006D}"/>
    <cellStyle name="Porcentual 4 3 4 3 4" xfId="29837" xr:uid="{2ADA5529-B835-4F22-8A53-5592EF30B484}"/>
    <cellStyle name="Porcentual 4 3 4 3 5" xfId="35321" xr:uid="{A7FE944B-04C8-482A-95A1-3066DC9A370C}"/>
    <cellStyle name="Porcentual 4 3 5" xfId="10196" xr:uid="{EA492812-80BC-4A9B-B482-09E37A5C943A}"/>
    <cellStyle name="Porcentual 4 3 5 2" xfId="21517" xr:uid="{97236ECE-22A7-4A8C-B1E6-84CE6FD02EB3}"/>
    <cellStyle name="Porcentual 4 3 5 2 2" xfId="27073" xr:uid="{FA32B1BD-3C3F-48DC-9EA3-4A03A5FB01A3}"/>
    <cellStyle name="Porcentual 4 3 5 2 3" xfId="32567" xr:uid="{8D462C62-704C-499F-ADF1-2B847B69CFA9}"/>
    <cellStyle name="Porcentual 4 3 5 2 4" xfId="38051" xr:uid="{341F1C20-4823-439C-A386-A2C8ED5CD4BF}"/>
    <cellStyle name="Porcentual 4 3 5 3" xfId="24344" xr:uid="{1018CBE2-4849-48B0-8530-A74A9BD34968}"/>
    <cellStyle name="Porcentual 4 3 5 4" xfId="29838" xr:uid="{DE9AD2DE-43CE-4948-B350-B0ED33064B2E}"/>
    <cellStyle name="Porcentual 4 3 5 5" xfId="35322" xr:uid="{62F28E47-7614-41C1-AF85-83B3C54FEEE8}"/>
    <cellStyle name="Porcentual 4 3 6" xfId="15439" xr:uid="{860119D4-B547-4104-A042-D5F2ED6DBF92}"/>
    <cellStyle name="Porcentual 4 3 6 2" xfId="22726" xr:uid="{D227C25B-2BDE-454C-BFBF-70A2A1850BFA}"/>
    <cellStyle name="Porcentual 4 3 6 2 2" xfId="28282" xr:uid="{094CC376-881D-4C90-B8E5-2C711B27512D}"/>
    <cellStyle name="Porcentual 4 3 6 2 3" xfId="33776" xr:uid="{4BB1680D-9443-4AA2-A892-3BD357A11113}"/>
    <cellStyle name="Porcentual 4 3 6 2 4" xfId="39260" xr:uid="{81386621-6FD5-4825-94A2-426751207E3E}"/>
    <cellStyle name="Porcentual 4 3 6 3" xfId="25553" xr:uid="{EFF3638A-7093-4187-B7E0-3CED91423C3A}"/>
    <cellStyle name="Porcentual 4 3 6 4" xfId="31047" xr:uid="{27414A1E-9948-4DE3-871D-CA1DF06C0835}"/>
    <cellStyle name="Porcentual 4 3 6 5" xfId="36531" xr:uid="{C145C518-B3CF-4A4A-BEF6-6E688FB4A4DD}"/>
    <cellStyle name="Porcentual 4 3 7" xfId="12360" xr:uid="{28A2BDE5-1352-4831-9AC2-D1A4A743B820}"/>
    <cellStyle name="Porcentual 4 3 8" xfId="17596" xr:uid="{10506D15-76DB-47C8-A701-C2B5272EDA0E}"/>
    <cellStyle name="Porcentual 4 3 9" xfId="19841" xr:uid="{832E0A75-7789-4698-9DDB-5BCEA284A07F}"/>
    <cellStyle name="Porcentual 4 4" xfId="7034" xr:uid="{E4E5EDF9-1338-4E7B-BAFE-6B79E643126A}"/>
    <cellStyle name="Porcentual 4 4 10" xfId="12362" xr:uid="{4391F69C-4952-4A1B-AB9E-C2903FD8E764}"/>
    <cellStyle name="Porcentual 4 4 11" xfId="17598" xr:uid="{7BCD25B3-2DFB-49D4-997C-09E7CCD7FB7B}"/>
    <cellStyle name="Porcentual 4 4 12" xfId="19844" xr:uid="{083452E1-A1E8-46FF-9081-0742A6E14DE8}"/>
    <cellStyle name="Porcentual 4 4 13" xfId="10197" xr:uid="{5D50B824-C74F-4D64-947F-09AB49BB6633}"/>
    <cellStyle name="Porcentual 4 4 13 2" xfId="21518" xr:uid="{0D48EAAE-56FF-417B-96D0-E0FB8EC20725}"/>
    <cellStyle name="Porcentual 4 4 13 2 2" xfId="27074" xr:uid="{B05C455F-3FE0-4579-B91A-9BD199D84C29}"/>
    <cellStyle name="Porcentual 4 4 13 2 3" xfId="32568" xr:uid="{AC6F333B-622B-4C3E-8A39-2604F980E570}"/>
    <cellStyle name="Porcentual 4 4 13 2 4" xfId="38052" xr:uid="{D4B85932-BB42-45D9-972C-97D107A244E6}"/>
    <cellStyle name="Porcentual 4 4 13 3" xfId="24345" xr:uid="{D21715EF-04E5-4113-9E44-47FB089883DE}"/>
    <cellStyle name="Porcentual 4 4 13 4" xfId="29839" xr:uid="{F1F204A0-A920-484D-B934-6BBC8B10188E}"/>
    <cellStyle name="Porcentual 4 4 13 5" xfId="35323" xr:uid="{67F119B9-523B-4F48-8DEF-B9632ABD0C2F}"/>
    <cellStyle name="Porcentual 4 4 14" xfId="23043" xr:uid="{530294CA-4F16-475C-B40C-B748F2B6D695}"/>
    <cellStyle name="Porcentual 4 4 14 2" xfId="28589" xr:uid="{289C6A07-7990-440D-A380-AC0F3167E421}"/>
    <cellStyle name="Porcentual 4 4 2" xfId="7035" xr:uid="{8ABCFF3E-13F1-4B79-B9F3-CB39635970B4}"/>
    <cellStyle name="Porcentual 4 4 2 2" xfId="7036" xr:uid="{50EB0F11-4B89-4881-A3E7-23EA2B788BFD}"/>
    <cellStyle name="Porcentual 4 4 2 2 2" xfId="15444" xr:uid="{40D3252E-2B1E-494D-A112-DC365F8D1805}"/>
    <cellStyle name="Porcentual 4 4 2 2 2 2" xfId="22731" xr:uid="{BB0E455C-D278-431C-9700-69FAFD5A210E}"/>
    <cellStyle name="Porcentual 4 4 2 2 2 2 2" xfId="28287" xr:uid="{3A66E2CC-3F11-47F6-BBC8-8408FF8E5AA2}"/>
    <cellStyle name="Porcentual 4 4 2 2 2 2 3" xfId="33781" xr:uid="{DADB2DC8-4955-468D-B6EA-407491C15A44}"/>
    <cellStyle name="Porcentual 4 4 2 2 2 2 4" xfId="39265" xr:uid="{69C8D928-4BBD-42C9-893A-DCFFB2B1E1C0}"/>
    <cellStyle name="Porcentual 4 4 2 2 2 3" xfId="25558" xr:uid="{296239AB-FF02-494C-AABB-602C4A0F3C52}"/>
    <cellStyle name="Porcentual 4 4 2 2 2 4" xfId="31052" xr:uid="{460E0309-FCB1-4768-9A49-1260E99EE59C}"/>
    <cellStyle name="Porcentual 4 4 2 2 2 5" xfId="36536" xr:uid="{FA28A128-0E6F-4D10-93AE-9F563189C687}"/>
    <cellStyle name="Porcentual 4 4 2 2 3" xfId="12364" xr:uid="{9931A96D-A604-49CC-ACF2-49C0B0399E79}"/>
    <cellStyle name="Porcentual 4 4 2 2 4" xfId="17600" xr:uid="{F337A6D2-1E52-4E22-9E7A-472411D6213B}"/>
    <cellStyle name="Porcentual 4 4 2 2 5" xfId="19846" xr:uid="{23FD5D06-CDF5-4519-8CB4-2DC54FAE3043}"/>
    <cellStyle name="Porcentual 4 4 2 2 6" xfId="10199" xr:uid="{B1B8057B-6907-4BC6-BC1E-F5A0CB3E976D}"/>
    <cellStyle name="Porcentual 4 4 2 2 6 2" xfId="21520" xr:uid="{24873B4E-F07B-48C2-A211-0DE277914B14}"/>
    <cellStyle name="Porcentual 4 4 2 2 6 2 2" xfId="27076" xr:uid="{7B32C07D-EA1E-4586-96D3-1113DE7E4D9E}"/>
    <cellStyle name="Porcentual 4 4 2 2 6 2 3" xfId="32570" xr:uid="{924838E7-F64D-4099-B979-B42FDE6D760E}"/>
    <cellStyle name="Porcentual 4 4 2 2 6 2 4" xfId="38054" xr:uid="{01F2A6F5-2AD1-40D4-82FB-0DF41FD48FDC}"/>
    <cellStyle name="Porcentual 4 4 2 2 6 3" xfId="24347" xr:uid="{5DF5674E-6BD8-4324-BFD1-0BCC7D231DEB}"/>
    <cellStyle name="Porcentual 4 4 2 2 6 4" xfId="29841" xr:uid="{ADF920BC-E5A0-473D-9BAE-F92BEA7C7B95}"/>
    <cellStyle name="Porcentual 4 4 2 2 6 5" xfId="35325" xr:uid="{7AFCC735-1B2D-4B17-A62B-240F4E0B7773}"/>
    <cellStyle name="Porcentual 4 4 2 3" xfId="7037" xr:uid="{9E987243-9795-4DA9-976F-169C648836DA}"/>
    <cellStyle name="Porcentual 4 4 2 3 2" xfId="19847" xr:uid="{A3006222-E929-4349-A880-1CA1EB6A7CFE}"/>
    <cellStyle name="Porcentual 4 4 2 3 3" xfId="10200" xr:uid="{23732A73-DD35-494F-9A19-A1972D381709}"/>
    <cellStyle name="Porcentual 4 4 2 3 3 2" xfId="21521" xr:uid="{84BF1B2E-36E5-4C90-91DF-47E4D0045A3E}"/>
    <cellStyle name="Porcentual 4 4 2 3 3 2 2" xfId="27077" xr:uid="{D0E7DEB9-D4E9-4FBB-840D-BF5A157D0E61}"/>
    <cellStyle name="Porcentual 4 4 2 3 3 2 3" xfId="32571" xr:uid="{5977BBF5-3689-40F8-89C9-62207543818E}"/>
    <cellStyle name="Porcentual 4 4 2 3 3 2 4" xfId="38055" xr:uid="{EC58B504-6BC9-45A6-9BFF-E4D4F011E236}"/>
    <cellStyle name="Porcentual 4 4 2 3 3 3" xfId="24348" xr:uid="{95C438BC-A630-4B70-A3F2-C77E1F7723B8}"/>
    <cellStyle name="Porcentual 4 4 2 3 3 4" xfId="29842" xr:uid="{66FCE065-4D4C-4956-96C3-B8DAF397EE08}"/>
    <cellStyle name="Porcentual 4 4 2 3 3 5" xfId="35326" xr:uid="{89BE7240-A564-4CFB-A079-7F8C9727EDB9}"/>
    <cellStyle name="Porcentual 4 4 2 4" xfId="15443" xr:uid="{41F6891C-6505-45D9-80A2-164AB972779E}"/>
    <cellStyle name="Porcentual 4 4 2 4 2" xfId="22730" xr:uid="{4CCAD6E3-D916-4AF1-A107-7A9A9250AAB6}"/>
    <cellStyle name="Porcentual 4 4 2 4 2 2" xfId="28286" xr:uid="{9EA3F594-7BF0-498B-9A3C-E9294CC290F3}"/>
    <cellStyle name="Porcentual 4 4 2 4 2 3" xfId="33780" xr:uid="{6D397DBD-D3CE-4303-B3C6-A9BF7E1AB195}"/>
    <cellStyle name="Porcentual 4 4 2 4 2 4" xfId="39264" xr:uid="{1ED221E3-EF7D-4C58-9124-04694CE2CCA7}"/>
    <cellStyle name="Porcentual 4 4 2 4 3" xfId="25557" xr:uid="{4BA9DF1B-E2A8-4F23-A273-54AF0946800B}"/>
    <cellStyle name="Porcentual 4 4 2 4 4" xfId="31051" xr:uid="{D21C1DA9-41EA-43A6-AA4A-8D08A50BF67E}"/>
    <cellStyle name="Porcentual 4 4 2 4 5" xfId="36535" xr:uid="{CDE22081-169C-45B9-B893-126335DA0799}"/>
    <cellStyle name="Porcentual 4 4 2 5" xfId="12363" xr:uid="{8B3BDCC7-B469-4D91-B972-A171A39A10B2}"/>
    <cellStyle name="Porcentual 4 4 2 6" xfId="17599" xr:uid="{3713885E-374A-4E30-A9CB-48ED1BBDBAC8}"/>
    <cellStyle name="Porcentual 4 4 2 7" xfId="19845" xr:uid="{6E9128EF-0A7A-4005-8FC4-34F3A77FB225}"/>
    <cellStyle name="Porcentual 4 4 2 8" xfId="10198" xr:uid="{3CC2E2FA-6EA8-4239-A7B8-1FE05997DC4D}"/>
    <cellStyle name="Porcentual 4 4 2 8 2" xfId="21519" xr:uid="{E5AD6BF5-59C3-4D39-8176-5622FE9EC478}"/>
    <cellStyle name="Porcentual 4 4 2 8 2 2" xfId="27075" xr:uid="{A51206AF-89CD-480B-96BF-ADA0ABEA23EA}"/>
    <cellStyle name="Porcentual 4 4 2 8 2 3" xfId="32569" xr:uid="{AD53232C-80F4-430E-9BFB-803E17721523}"/>
    <cellStyle name="Porcentual 4 4 2 8 2 4" xfId="38053" xr:uid="{FADFD032-0A87-464F-A3CA-16E0DF29BAA9}"/>
    <cellStyle name="Porcentual 4 4 2 8 3" xfId="24346" xr:uid="{893F2B3A-7F96-45A1-A65F-E6EB2B7A18D8}"/>
    <cellStyle name="Porcentual 4 4 2 8 4" xfId="29840" xr:uid="{940CEC6F-F61B-49E5-AFBF-DC1D4509454C}"/>
    <cellStyle name="Porcentual 4 4 2 8 5" xfId="35324" xr:uid="{0F3F4416-ED3F-4EC6-B5D9-FDB0CBE0409C}"/>
    <cellStyle name="Porcentual 4 4 3" xfId="7038" xr:uid="{560877D2-9C08-4589-AC75-8159993EC509}"/>
    <cellStyle name="Porcentual 4 4 3 2" xfId="15445" xr:uid="{FD3B4DAE-BB41-4F3B-BB45-25BE57734A65}"/>
    <cellStyle name="Porcentual 4 4 3 2 2" xfId="22732" xr:uid="{F36A0B6F-D09F-4223-9CCB-54794D448F91}"/>
    <cellStyle name="Porcentual 4 4 3 2 2 2" xfId="28288" xr:uid="{A272E0E4-BAB8-4BC7-AF15-E08F5AA44AC5}"/>
    <cellStyle name="Porcentual 4 4 3 2 2 3" xfId="33782" xr:uid="{FF82A380-4525-4D99-802D-9002FDC9BE6E}"/>
    <cellStyle name="Porcentual 4 4 3 2 2 4" xfId="39266" xr:uid="{12043EE7-EED5-4108-889A-F4BEB41A6C27}"/>
    <cellStyle name="Porcentual 4 4 3 2 3" xfId="25559" xr:uid="{701F214C-247E-447F-A118-C45C98EA6FC2}"/>
    <cellStyle name="Porcentual 4 4 3 2 4" xfId="31053" xr:uid="{E5CE4751-1036-4741-9D98-E3C4EAFBF1E7}"/>
    <cellStyle name="Porcentual 4 4 3 2 5" xfId="36537" xr:uid="{57F29774-8936-4441-ADC6-C0F4B9BAD915}"/>
    <cellStyle name="Porcentual 4 4 3 3" xfId="12365" xr:uid="{386A3212-9959-4E70-8FF0-450953D30838}"/>
    <cellStyle name="Porcentual 4 4 3 4" xfId="17601" xr:uid="{4A4A2DB5-878A-4639-A1D2-BEF5CB114E19}"/>
    <cellStyle name="Porcentual 4 4 3 5" xfId="19848" xr:uid="{44B89860-051A-461B-9F5C-332C6B8A39AE}"/>
    <cellStyle name="Porcentual 4 4 3 6" xfId="10201" xr:uid="{36F412D0-4C25-4B86-99FB-A9042425CADC}"/>
    <cellStyle name="Porcentual 4 4 3 6 2" xfId="21522" xr:uid="{8A37E21A-B359-413A-959B-28C49FA02B44}"/>
    <cellStyle name="Porcentual 4 4 3 6 2 2" xfId="27078" xr:uid="{D2D1931B-BC8C-4530-AEC7-FB724E0BBBEB}"/>
    <cellStyle name="Porcentual 4 4 3 6 2 3" xfId="32572" xr:uid="{8730B192-76AF-4025-8A2C-EE7D1868B16D}"/>
    <cellStyle name="Porcentual 4 4 3 6 2 4" xfId="38056" xr:uid="{3713E5A1-899D-4ADF-840A-30ED841F2424}"/>
    <cellStyle name="Porcentual 4 4 3 6 3" xfId="24349" xr:uid="{A8EBA4E5-3F4C-4CB4-9D6F-D8F5B3E224C6}"/>
    <cellStyle name="Porcentual 4 4 3 6 4" xfId="29843" xr:uid="{013F122B-F87B-47FA-BF82-D8FE9ED6FCE4}"/>
    <cellStyle name="Porcentual 4 4 3 6 5" xfId="35327" xr:uid="{A927D55B-F83E-4572-832E-7B2974AE9F5A}"/>
    <cellStyle name="Porcentual 4 4 4" xfId="7039" xr:uid="{C378E896-AFB1-4120-9B0D-1D22F9FC308D}"/>
    <cellStyle name="Porcentual 4 4 4 2" xfId="15446" xr:uid="{A5B8DE94-66C5-447A-AE3D-CF503AE00ABF}"/>
    <cellStyle name="Porcentual 4 4 4 2 2" xfId="22733" xr:uid="{AC0D908F-10BA-476D-A6CD-F6FDE98F27B0}"/>
    <cellStyle name="Porcentual 4 4 4 2 2 2" xfId="28289" xr:uid="{7378AD43-3B67-43C6-A043-299A77B00965}"/>
    <cellStyle name="Porcentual 4 4 4 2 2 3" xfId="33783" xr:uid="{2B27D650-824F-45F7-B544-7ECA37BB39CC}"/>
    <cellStyle name="Porcentual 4 4 4 2 2 4" xfId="39267" xr:uid="{45021B32-1366-40CB-AE7C-1BAE354386C9}"/>
    <cellStyle name="Porcentual 4 4 4 2 3" xfId="25560" xr:uid="{A767F2AE-D82B-4636-995D-48F4C9086E15}"/>
    <cellStyle name="Porcentual 4 4 4 2 4" xfId="31054" xr:uid="{7DC8B1A0-AD8F-4A4B-AE9F-89835E963C47}"/>
    <cellStyle name="Porcentual 4 4 4 2 5" xfId="36538" xr:uid="{F85759D2-525B-4B33-BD40-95785859B163}"/>
    <cellStyle name="Porcentual 4 4 4 3" xfId="12366" xr:uid="{5A3B37DD-EB44-4084-8E20-45AB213CB53A}"/>
    <cellStyle name="Porcentual 4 4 4 4" xfId="17602" xr:uid="{9A0481AB-2732-41C0-B962-AA050D91BB7F}"/>
    <cellStyle name="Porcentual 4 4 4 5" xfId="19849" xr:uid="{AC9E7AB6-9EBE-4F6D-AA23-A7770D83F004}"/>
    <cellStyle name="Porcentual 4 4 4 6" xfId="10202" xr:uid="{424617F1-5BF5-4E7F-85EE-A99D89E72B3E}"/>
    <cellStyle name="Porcentual 4 4 4 6 2" xfId="21523" xr:uid="{FE083E68-A1E0-4553-9F96-6B60CCEDAE81}"/>
    <cellStyle name="Porcentual 4 4 4 6 2 2" xfId="27079" xr:uid="{B984E796-9F7F-4504-B4A7-0465AAEBC442}"/>
    <cellStyle name="Porcentual 4 4 4 6 2 3" xfId="32573" xr:uid="{23140409-BA3D-4F9D-8F87-56A63CFFD0EA}"/>
    <cellStyle name="Porcentual 4 4 4 6 2 4" xfId="38057" xr:uid="{3A8FFAE0-EADC-4DEF-B9A4-BFD0FCA783F5}"/>
    <cellStyle name="Porcentual 4 4 4 6 3" xfId="24350" xr:uid="{4E23077F-987E-4283-A454-F87E6CF6506C}"/>
    <cellStyle name="Porcentual 4 4 4 6 4" xfId="29844" xr:uid="{E2B04943-28DA-4D93-B50F-9987FA6AB711}"/>
    <cellStyle name="Porcentual 4 4 4 6 5" xfId="35328" xr:uid="{5437C294-444E-4D4F-B192-305908143774}"/>
    <cellStyle name="Porcentual 4 4 5" xfId="7040" xr:uid="{61CA27EE-8844-4E94-85DB-2DFF17E60262}"/>
    <cellStyle name="Porcentual 4 4 5 2" xfId="15447" xr:uid="{716CDA4B-838A-4723-8A90-E9EA5CE63714}"/>
    <cellStyle name="Porcentual 4 4 5 2 2" xfId="22734" xr:uid="{359CB641-23B4-4A2D-BEA9-F4D1C1BC7BCF}"/>
    <cellStyle name="Porcentual 4 4 5 2 2 2" xfId="28290" xr:uid="{64640749-96B9-406E-AD30-297889A30738}"/>
    <cellStyle name="Porcentual 4 4 5 2 2 3" xfId="33784" xr:uid="{0DA5CEE5-DC0C-4906-AF11-49E62E9F6A0F}"/>
    <cellStyle name="Porcentual 4 4 5 2 2 4" xfId="39268" xr:uid="{B3969193-F9C4-4EA4-B106-E74890DBAF53}"/>
    <cellStyle name="Porcentual 4 4 5 2 3" xfId="25561" xr:uid="{B1CA6E78-757F-4C8D-8060-89442A700131}"/>
    <cellStyle name="Porcentual 4 4 5 2 4" xfId="31055" xr:uid="{412DA90F-CE11-4B44-95A5-EBF8927569DE}"/>
    <cellStyle name="Porcentual 4 4 5 2 5" xfId="36539" xr:uid="{CA53E9A4-802D-4E75-B6F9-0FDF2918E257}"/>
    <cellStyle name="Porcentual 4 4 5 3" xfId="12367" xr:uid="{3DB92CD6-08ED-4C98-8028-5BC46163A822}"/>
    <cellStyle name="Porcentual 4 4 5 4" xfId="17603" xr:uid="{02CAA9B8-1283-4C83-B6E8-A8E9729D0BE6}"/>
    <cellStyle name="Porcentual 4 4 5 5" xfId="19850" xr:uid="{9AB85F77-17E9-46D7-80AD-7E938F7E5508}"/>
    <cellStyle name="Porcentual 4 4 5 6" xfId="10203" xr:uid="{5C9899B4-73B1-4EB0-AF7E-FE7BFD6E9469}"/>
    <cellStyle name="Porcentual 4 4 5 6 2" xfId="21524" xr:uid="{A9BE5BED-7A1D-431E-A05B-D2D40DE3FEBA}"/>
    <cellStyle name="Porcentual 4 4 5 6 2 2" xfId="27080" xr:uid="{5FF6FEFA-6351-482E-BF92-DB53E2728C63}"/>
    <cellStyle name="Porcentual 4 4 5 6 2 3" xfId="32574" xr:uid="{17B4123B-0DF1-45E3-91ED-155F2472C375}"/>
    <cellStyle name="Porcentual 4 4 5 6 2 4" xfId="38058" xr:uid="{9B9DF9A4-4CFB-48CF-8DCC-146D082792C6}"/>
    <cellStyle name="Porcentual 4 4 5 6 3" xfId="24351" xr:uid="{69922569-E898-4144-8031-B7090724671B}"/>
    <cellStyle name="Porcentual 4 4 5 6 4" xfId="29845" xr:uid="{ECDE68F1-4D51-4E18-860D-A95AB7E0C838}"/>
    <cellStyle name="Porcentual 4 4 5 6 5" xfId="35329" xr:uid="{9EB74BF9-642D-4E16-BD3B-C9C95050CED2}"/>
    <cellStyle name="Porcentual 4 4 6" xfId="7041" xr:uid="{E7EDDF33-3F67-4A2F-A771-3115F472DB50}"/>
    <cellStyle name="Porcentual 4 4 6 2" xfId="15448" xr:uid="{842F939F-D55A-4170-8B8C-8DD52ADC05B3}"/>
    <cellStyle name="Porcentual 4 4 6 2 2" xfId="22735" xr:uid="{86BAED1E-F664-42B0-899B-623B10296A99}"/>
    <cellStyle name="Porcentual 4 4 6 2 2 2" xfId="28291" xr:uid="{018C2471-06BC-4BAF-9A6E-4FB77887277F}"/>
    <cellStyle name="Porcentual 4 4 6 2 2 3" xfId="33785" xr:uid="{FFE2AAE5-892C-4F51-BCA8-FF588AE056E4}"/>
    <cellStyle name="Porcentual 4 4 6 2 2 4" xfId="39269" xr:uid="{8C2D6E0C-BD68-459D-9762-BABFEAAE2E2D}"/>
    <cellStyle name="Porcentual 4 4 6 2 3" xfId="25562" xr:uid="{3769A218-2A85-4656-8ADC-F188A20AF10C}"/>
    <cellStyle name="Porcentual 4 4 6 2 4" xfId="31056" xr:uid="{37352C8C-67D7-4214-BAD5-5EA8CDEC0926}"/>
    <cellStyle name="Porcentual 4 4 6 2 5" xfId="36540" xr:uid="{327A06AB-6208-4065-BCA1-4C2DFFE8DCD5}"/>
    <cellStyle name="Porcentual 4 4 6 3" xfId="12735" xr:uid="{96AD60DB-C3A4-40F3-9B6A-2374D38D34A6}"/>
    <cellStyle name="Porcentual 4 4 6 4" xfId="17775" xr:uid="{EA088A09-DF65-4AAA-964D-5C5D004DA451}"/>
    <cellStyle name="Porcentual 4 4 6 5" xfId="19851" xr:uid="{DB37F02C-7383-4063-BC04-9BC128863BEE}"/>
    <cellStyle name="Porcentual 4 4 6 6" xfId="10204" xr:uid="{7E26B52C-7E65-4E66-AF26-217061284830}"/>
    <cellStyle name="Porcentual 4 4 6 6 2" xfId="21525" xr:uid="{647E6057-49FD-4083-B51A-7171D4E8ABA5}"/>
    <cellStyle name="Porcentual 4 4 6 6 2 2" xfId="27081" xr:uid="{FF48E375-0AB9-4707-BE1E-2FEAAC54ABCD}"/>
    <cellStyle name="Porcentual 4 4 6 6 2 3" xfId="32575" xr:uid="{C0F9401C-5747-4EFC-89D7-58B6A3C0D881}"/>
    <cellStyle name="Porcentual 4 4 6 6 2 4" xfId="38059" xr:uid="{BA98AA94-5FE4-43A6-B118-7CCE37765584}"/>
    <cellStyle name="Porcentual 4 4 6 6 3" xfId="24352" xr:uid="{C676EDE7-6316-4B7C-A77D-B84F75B9A746}"/>
    <cellStyle name="Porcentual 4 4 6 6 4" xfId="29846" xr:uid="{9E466620-C1F8-4771-98CB-74E9BF70AD8E}"/>
    <cellStyle name="Porcentual 4 4 6 6 5" xfId="35330" xr:uid="{50771609-E6E9-4DC9-A93A-B44BAD22EC03}"/>
    <cellStyle name="Porcentual 4 4 7" xfId="7453" xr:uid="{32366C79-CF31-4B54-A063-9F5D1430BE92}"/>
    <cellStyle name="Porcentual 4 4 7 2" xfId="15449" xr:uid="{B44A23B8-3CFE-461E-AA0F-89BDCF6F8B6F}"/>
    <cellStyle name="Porcentual 4 4 7 2 2" xfId="22736" xr:uid="{F249B897-8732-4803-A96E-F2C5FC9CF5C6}"/>
    <cellStyle name="Porcentual 4 4 7 2 2 2" xfId="28292" xr:uid="{D451BC41-9A7D-43F5-8FA9-2EA9220FA425}"/>
    <cellStyle name="Porcentual 4 4 7 2 2 3" xfId="33786" xr:uid="{E1BF5A2C-F537-47D3-9B69-2D60EEC3ABD9}"/>
    <cellStyle name="Porcentual 4 4 7 2 2 4" xfId="39270" xr:uid="{629D1BE6-8B6A-4637-B182-D4247A882C37}"/>
    <cellStyle name="Porcentual 4 4 7 2 3" xfId="25563" xr:uid="{508E7380-ACC2-48CE-97A1-F8DD2376C47A}"/>
    <cellStyle name="Porcentual 4 4 7 2 4" xfId="31057" xr:uid="{BDE88AF3-CE60-4C78-B7A3-61F9B5030196}"/>
    <cellStyle name="Porcentual 4 4 7 2 5" xfId="36541" xr:uid="{71B03328-7DC7-423E-A8F9-D3EE0BE5E5CD}"/>
    <cellStyle name="Porcentual 4 4 7 3" xfId="10503" xr:uid="{B242F57C-6F0A-42EB-88A3-BB5144D0CA16}"/>
    <cellStyle name="Porcentual 4 4 7 4" xfId="10205" xr:uid="{6DA56175-6576-4345-8446-2C87285C9343}"/>
    <cellStyle name="Porcentual 4 4 7 4 2" xfId="21526" xr:uid="{346E1F8E-3326-429E-8B91-6AFC92D49A0B}"/>
    <cellStyle name="Porcentual 4 4 7 4 2 2" xfId="27082" xr:uid="{3AC6B0D1-9267-4BD3-9556-472C1831EBB0}"/>
    <cellStyle name="Porcentual 4 4 7 4 2 3" xfId="32576" xr:uid="{3568FACF-E19C-4153-B2B9-EE040A03E22A}"/>
    <cellStyle name="Porcentual 4 4 7 4 2 4" xfId="38060" xr:uid="{55FF5FD8-A8A1-46A6-ABA6-BA5092905C1A}"/>
    <cellStyle name="Porcentual 4 4 7 4 3" xfId="24353" xr:uid="{F37924F6-12F3-4F3C-92CC-9BC7F8E253BC}"/>
    <cellStyle name="Porcentual 4 4 7 4 4" xfId="29847" xr:uid="{DBC33F61-BEAE-469C-8DD8-13B380F58C23}"/>
    <cellStyle name="Porcentual 4 4 7 4 5" xfId="35331" xr:uid="{47A58F2E-C6FC-437A-97E4-A02BCE93654B}"/>
    <cellStyle name="Porcentual 4 4 8" xfId="10206" xr:uid="{38371C81-F3F6-43B5-A536-A53D7C096C61}"/>
    <cellStyle name="Porcentual 4 4 8 2" xfId="21527" xr:uid="{2ED04F3B-E215-412B-8001-E6DA97924C79}"/>
    <cellStyle name="Porcentual 4 4 8 2 2" xfId="27083" xr:uid="{B08E49BD-E61C-48B4-83FD-0149019C29B2}"/>
    <cellStyle name="Porcentual 4 4 8 2 3" xfId="32577" xr:uid="{91A8EEC5-ED52-4B3E-A042-FBA578899B00}"/>
    <cellStyle name="Porcentual 4 4 8 2 4" xfId="38061" xr:uid="{042A1E78-9A8E-4258-AFE5-BF679973CA06}"/>
    <cellStyle name="Porcentual 4 4 8 3" xfId="24354" xr:uid="{DA3CFF1D-99A9-4BC1-8F30-429B55DED14B}"/>
    <cellStyle name="Porcentual 4 4 8 4" xfId="29848" xr:uid="{D75CEDB6-C10A-4EBC-BDE3-1C50C6686A40}"/>
    <cellStyle name="Porcentual 4 4 8 5" xfId="35332" xr:uid="{F14FECA1-03E3-4D16-B746-15DACF1B4892}"/>
    <cellStyle name="Porcentual 4 4 9" xfId="15442" xr:uid="{126D3710-42C2-4C1C-9C68-E86451AAFF6A}"/>
    <cellStyle name="Porcentual 4 4 9 2" xfId="22729" xr:uid="{8B2A92F4-131E-4D8A-9F20-8869F7DBBEA5}"/>
    <cellStyle name="Porcentual 4 4 9 2 2" xfId="28285" xr:uid="{B76407FE-D257-47BA-9573-7D219F5F7FF3}"/>
    <cellStyle name="Porcentual 4 4 9 2 3" xfId="33779" xr:uid="{B347E5FE-5B77-4083-87F8-FE28011DF8CA}"/>
    <cellStyle name="Porcentual 4 4 9 2 4" xfId="39263" xr:uid="{A7A4D23E-6BE4-42FA-98FD-ECEF2FF01269}"/>
    <cellStyle name="Porcentual 4 4 9 3" xfId="25556" xr:uid="{16FC2521-CCEA-4172-B99F-FCE8B529E5AE}"/>
    <cellStyle name="Porcentual 4 4 9 4" xfId="31050" xr:uid="{5D566292-A585-4529-8343-B23C245636C4}"/>
    <cellStyle name="Porcentual 4 4 9 5" xfId="36534" xr:uid="{855B918C-CAE1-4741-89BB-F697139076EA}"/>
    <cellStyle name="Porcentual 4 5" xfId="7042" xr:uid="{D74A14D2-74BB-4E78-8F1D-4138970FC2B2}"/>
    <cellStyle name="Porcentual 4 5 2" xfId="15450" xr:uid="{27106D9A-4190-41FB-A25A-BA0A1CE8B09B}"/>
    <cellStyle name="Porcentual 4 5 2 2" xfId="22737" xr:uid="{6D8AC6D6-0E8C-4BE2-8CFC-F4691C066351}"/>
    <cellStyle name="Porcentual 4 5 2 2 2" xfId="28293" xr:uid="{4A2BEE95-A2A5-49F5-BDF1-AAC78F289824}"/>
    <cellStyle name="Porcentual 4 5 2 2 3" xfId="33787" xr:uid="{0C6E7CC6-2EF3-471B-B092-4B89D61C9D3E}"/>
    <cellStyle name="Porcentual 4 5 2 2 4" xfId="39271" xr:uid="{94329C01-CD66-4504-A69F-00970BF61ABE}"/>
    <cellStyle name="Porcentual 4 5 2 3" xfId="25564" xr:uid="{83651CF4-0043-49E0-9E39-69543D46C1BB}"/>
    <cellStyle name="Porcentual 4 5 2 4" xfId="31058" xr:uid="{498F1176-6323-4B20-92ED-1D8B3D536F77}"/>
    <cellStyle name="Porcentual 4 5 2 5" xfId="36542" xr:uid="{F5D3BC9C-3386-474D-AE3B-77A4E33E390C}"/>
    <cellStyle name="Porcentual 4 5 3" xfId="12368" xr:uid="{E1AAD7BC-ABCA-4F35-ABD2-EE57C15F0059}"/>
    <cellStyle name="Porcentual 4 5 4" xfId="17604" xr:uid="{529FD891-4F53-4BAC-B5DC-914410DD70F6}"/>
    <cellStyle name="Porcentual 4 5 5" xfId="19852" xr:uid="{C46E844B-5E0D-4F6E-AD2E-2D83B4CA7A3B}"/>
    <cellStyle name="Porcentual 4 5 6" xfId="10207" xr:uid="{D0B957BD-296F-4A24-8D91-8F66DCC1E141}"/>
    <cellStyle name="Porcentual 4 5 6 2" xfId="21528" xr:uid="{4F0B28B3-8319-4DA2-B282-4C81238CAA8B}"/>
    <cellStyle name="Porcentual 4 5 6 2 2" xfId="27084" xr:uid="{0A2ED2B1-0F31-4258-B2DF-87D150C839B2}"/>
    <cellStyle name="Porcentual 4 5 6 2 3" xfId="32578" xr:uid="{6EB8A6A3-E26D-4A2B-A4FB-AE47270EBB5F}"/>
    <cellStyle name="Porcentual 4 5 6 2 4" xfId="38062" xr:uid="{37E42C05-70D2-420B-90AE-14F9ECDC5D2C}"/>
    <cellStyle name="Porcentual 4 5 6 3" xfId="24355" xr:uid="{434C082F-ED2B-49BA-B34E-F2698B207806}"/>
    <cellStyle name="Porcentual 4 5 6 4" xfId="29849" xr:uid="{CFE359DB-6A95-4C2D-9258-7AE01DDD4B78}"/>
    <cellStyle name="Porcentual 4 5 6 5" xfId="35333" xr:uid="{C76E79AB-1C9B-4398-89CC-403AC00C6731}"/>
    <cellStyle name="Porcentual 4 6" xfId="7043" xr:uid="{0B7D87DB-E6FE-4E43-9EBF-AB21EF5FF63D}"/>
    <cellStyle name="Porcentual 4 6 2" xfId="15451" xr:uid="{99877D20-A40D-4279-811B-D51DE4F26698}"/>
    <cellStyle name="Porcentual 4 6 2 2" xfId="22738" xr:uid="{E25EE783-4299-4347-97BF-63C6235F942B}"/>
    <cellStyle name="Porcentual 4 6 2 2 2" xfId="28294" xr:uid="{5F44B518-DC5B-424B-92BB-BBF793C97579}"/>
    <cellStyle name="Porcentual 4 6 2 2 3" xfId="33788" xr:uid="{04FD08EA-98C5-4B6B-928A-0D688AE3E3BA}"/>
    <cellStyle name="Porcentual 4 6 2 2 4" xfId="39272" xr:uid="{8CE3CE94-D175-4A26-A7D3-7388E280885F}"/>
    <cellStyle name="Porcentual 4 6 2 3" xfId="25565" xr:uid="{A0B03DB0-8574-491F-8064-95BC30648E4B}"/>
    <cellStyle name="Porcentual 4 6 2 4" xfId="31059" xr:uid="{54EA5274-2926-4395-BBE5-9985EC4B1D6E}"/>
    <cellStyle name="Porcentual 4 6 2 5" xfId="36543" xr:uid="{06C6652E-4C20-4101-B800-22B026851EE4}"/>
    <cellStyle name="Porcentual 4 6 3" xfId="12732" xr:uid="{201AB876-5D68-494D-96BB-3C4C6C170A02}"/>
    <cellStyle name="Porcentual 4 6 4" xfId="17774" xr:uid="{0ED4F111-2FBE-4711-8D61-662632999D4C}"/>
    <cellStyle name="Porcentual 4 6 5" xfId="19853" xr:uid="{E0F648D7-7E1E-4B8C-B11A-46595DC87B6A}"/>
    <cellStyle name="Porcentual 4 6 6" xfId="10208" xr:uid="{6A482C93-A22E-42F3-861E-DC66AE36F6A4}"/>
    <cellStyle name="Porcentual 4 6 6 2" xfId="21529" xr:uid="{4419ACB1-45F0-435B-9230-27CE09C10672}"/>
    <cellStyle name="Porcentual 4 6 6 2 2" xfId="27085" xr:uid="{84D5B6CF-A910-4BEF-8F7F-3F64C34E6F8F}"/>
    <cellStyle name="Porcentual 4 6 6 2 3" xfId="32579" xr:uid="{C436087D-C142-415B-BAC8-AB85FB803F59}"/>
    <cellStyle name="Porcentual 4 6 6 2 4" xfId="38063" xr:uid="{1ABD3D22-0C1F-4E97-88CA-28ADD7EA874D}"/>
    <cellStyle name="Porcentual 4 6 6 3" xfId="24356" xr:uid="{FF0803F6-DB3D-423E-8796-22DD8EF17B72}"/>
    <cellStyle name="Porcentual 4 6 6 4" xfId="29850" xr:uid="{9ACE0ED1-ADCF-43C2-AE07-35D38387350F}"/>
    <cellStyle name="Porcentual 4 6 6 5" xfId="35334" xr:uid="{62459336-EA78-4354-ACAA-D4AF4358FB36}"/>
    <cellStyle name="Porcentual 4 7" xfId="7359" xr:uid="{D65D2FB2-FB6B-4944-9003-D6AB9E7F25C0}"/>
    <cellStyle name="Porcentual 4 7 2" xfId="20141" xr:uid="{62721B44-94BF-444E-AA77-85E7C6682B14}"/>
    <cellStyle name="Porcentual 4 7 3" xfId="10209" xr:uid="{40463C34-8827-4564-9C6F-D4AA2D3F4830}"/>
    <cellStyle name="Porcentual 4 7 3 2" xfId="21530" xr:uid="{9ECFE18E-BFE1-4C00-B729-4BE6DA89F6D8}"/>
    <cellStyle name="Porcentual 4 7 3 2 2" xfId="27086" xr:uid="{3DB434FE-9B89-4CF8-9BF3-59E4AC0FFA8F}"/>
    <cellStyle name="Porcentual 4 7 3 2 3" xfId="32580" xr:uid="{2CF4C0A3-67A5-4855-BF6E-C7CA57ED6970}"/>
    <cellStyle name="Porcentual 4 7 3 2 4" xfId="38064" xr:uid="{49143A8C-1121-421D-82C2-EEDF11FBFD70}"/>
    <cellStyle name="Porcentual 4 7 3 3" xfId="24357" xr:uid="{170294FC-CA33-4C75-AB12-1A10BD0C054E}"/>
    <cellStyle name="Porcentual 4 7 3 4" xfId="29851" xr:uid="{7E6FD270-5D59-441F-BB0B-C64DCDA7F6B2}"/>
    <cellStyle name="Porcentual 4 7 3 5" xfId="35335" xr:uid="{E692B17F-F47A-418C-90BE-69CEE271A21A}"/>
    <cellStyle name="Porcentual 4 8" xfId="10210" xr:uid="{10435BA6-9EFA-45F0-9FB8-55321937195F}"/>
    <cellStyle name="Porcentual 4 8 2" xfId="21531" xr:uid="{2424797E-D6F4-4966-B585-43AE90E79DBD}"/>
    <cellStyle name="Porcentual 4 8 2 2" xfId="27087" xr:uid="{2C002D12-2770-468C-A4C3-8B9F606EAA56}"/>
    <cellStyle name="Porcentual 4 8 2 3" xfId="32581" xr:uid="{9301274A-F3D5-4846-9935-8EEF3706A160}"/>
    <cellStyle name="Porcentual 4 8 2 4" xfId="38065" xr:uid="{C84B63EC-9B81-44C3-9619-92F83D043DC3}"/>
    <cellStyle name="Porcentual 4 8 3" xfId="24358" xr:uid="{58F18F1F-D639-4F77-BA30-0A5577686AAC}"/>
    <cellStyle name="Porcentual 4 8 4" xfId="29852" xr:uid="{14ED6C9F-5A8D-4E75-9DC7-EFDEDECDEE9C}"/>
    <cellStyle name="Porcentual 4 8 5" xfId="35336" xr:uid="{B4CDF1EC-0A5B-4A65-9F4F-3BF0521C9A0B}"/>
    <cellStyle name="Porcentual 4 9" xfId="15433" xr:uid="{CAF60118-5615-4FB7-994F-20E04EDE1EB7}"/>
    <cellStyle name="Porcentual 4 9 2" xfId="22720" xr:uid="{4EFFD72B-B780-41BB-A7C5-DE3F35F9104B}"/>
    <cellStyle name="Porcentual 4 9 2 2" xfId="28276" xr:uid="{26785ADA-E4BC-4E34-BE89-0799BCB075A5}"/>
    <cellStyle name="Porcentual 4 9 2 3" xfId="33770" xr:uid="{C274C3EF-4C8A-4C07-85EA-470DCF4308EA}"/>
    <cellStyle name="Porcentual 4 9 2 4" xfId="39254" xr:uid="{326A40A3-6887-4E67-BDFC-F16C71C46B3C}"/>
    <cellStyle name="Porcentual 4 9 3" xfId="25547" xr:uid="{A8122CC4-A4A8-4B81-9937-05A3125FB4F9}"/>
    <cellStyle name="Porcentual 4 9 4" xfId="31041" xr:uid="{61BC82E0-5B46-4419-99B8-D425AD1815CE}"/>
    <cellStyle name="Porcentual 4 9 5" xfId="36525" xr:uid="{44FBFA9A-C5F7-4099-B4F8-A1150159CDBD}"/>
    <cellStyle name="Porcentual 5" xfId="7044" xr:uid="{40644D13-C0C9-4B88-9803-BA2311EF6A61}"/>
    <cellStyle name="Porcentual 5 10" xfId="10211" xr:uid="{8191BE7E-F883-4866-93BD-F285D27343CF}"/>
    <cellStyle name="Porcentual 5 10 2" xfId="21532" xr:uid="{8EF6D2C0-7191-494A-A5CD-D6161D55CC2C}"/>
    <cellStyle name="Porcentual 5 10 2 2" xfId="27088" xr:uid="{B0F39BE2-056D-489D-9BA3-B09A4D45D9F0}"/>
    <cellStyle name="Porcentual 5 10 2 3" xfId="32582" xr:uid="{5039905A-B805-4621-9A02-40E8D357D1DF}"/>
    <cellStyle name="Porcentual 5 10 2 4" xfId="38066" xr:uid="{31C12067-A683-423B-8AFF-46A94E4AE16C}"/>
    <cellStyle name="Porcentual 5 10 3" xfId="24359" xr:uid="{823655DE-607D-4CFB-808A-317292032361}"/>
    <cellStyle name="Porcentual 5 10 4" xfId="29853" xr:uid="{1B1BC60B-2F21-4366-8727-5332CAD45DEC}"/>
    <cellStyle name="Porcentual 5 10 5" xfId="35337" xr:uid="{885BBA0C-CE93-49AE-BF18-52CF313DAE27}"/>
    <cellStyle name="Porcentual 5 2" xfId="7045" xr:uid="{AD3E41C3-B054-4E3D-92FC-05173C26E2F8}"/>
    <cellStyle name="Porcentual 5 2 2" xfId="15453" xr:uid="{A55F5558-CE09-4781-8DB0-33C61DDA6498}"/>
    <cellStyle name="Porcentual 5 2 2 2" xfId="22740" xr:uid="{0BF1613B-C250-44E3-8C43-BBDE25B5AA5F}"/>
    <cellStyle name="Porcentual 5 2 2 2 2" xfId="28296" xr:uid="{6F604AA1-F548-4587-9219-5319232E9F2F}"/>
    <cellStyle name="Porcentual 5 2 2 2 3" xfId="33790" xr:uid="{C7B7DE41-67AD-492B-B208-BE0A53BF50A2}"/>
    <cellStyle name="Porcentual 5 2 2 2 4" xfId="39274" xr:uid="{FDE5DFCE-9780-429B-B117-BBDDD054D81F}"/>
    <cellStyle name="Porcentual 5 2 2 3" xfId="25567" xr:uid="{D5AFD61A-8289-438D-8A09-267BB85F2E1D}"/>
    <cellStyle name="Porcentual 5 2 2 4" xfId="31061" xr:uid="{E2D56715-18EE-43E6-98E1-48F20ACD3CE5}"/>
    <cellStyle name="Porcentual 5 2 2 5" xfId="36545" xr:uid="{5112B1CC-F0EF-40A6-B0CB-B40CA98EB008}"/>
    <cellStyle name="Porcentual 5 2 3" xfId="12370" xr:uid="{615CA615-055E-467D-A3E4-7D84A3115B5A}"/>
    <cellStyle name="Porcentual 5 2 4" xfId="17606" xr:uid="{1E3DA74C-8F1F-4BE6-9D3C-6FC9BBEF6936}"/>
    <cellStyle name="Porcentual 5 2 5" xfId="19855" xr:uid="{F34F882E-5DD1-4AB5-9704-2D3EAF0A8782}"/>
    <cellStyle name="Porcentual 5 2 6" xfId="10212" xr:uid="{79FEC1DA-AF05-4A0A-98E5-9503F554F6BC}"/>
    <cellStyle name="Porcentual 5 2 6 2" xfId="21533" xr:uid="{0247642F-4BDE-4668-A44F-A4E9D417474D}"/>
    <cellStyle name="Porcentual 5 2 6 2 2" xfId="27089" xr:uid="{738D0CA8-8BC2-43B4-87E9-D729FC132363}"/>
    <cellStyle name="Porcentual 5 2 6 2 3" xfId="32583" xr:uid="{088629C4-20D4-4485-92EC-FC4FBB6278DF}"/>
    <cellStyle name="Porcentual 5 2 6 2 4" xfId="38067" xr:uid="{5B7131F2-B1F9-4C69-8EB4-467741521F42}"/>
    <cellStyle name="Porcentual 5 2 6 3" xfId="24360" xr:uid="{792EFD03-0D1B-4D33-A6AE-1E1819E532B3}"/>
    <cellStyle name="Porcentual 5 2 6 4" xfId="29854" xr:uid="{0542B197-07B8-433C-9451-4B35D0567372}"/>
    <cellStyle name="Porcentual 5 2 6 5" xfId="35338" xr:uid="{25F17477-15E6-489A-9445-459E670D47AD}"/>
    <cellStyle name="Porcentual 5 3" xfId="7046" xr:uid="{8910EA20-30EA-491A-BE24-4ECD471E6846}"/>
    <cellStyle name="Porcentual 5 3 2" xfId="15454" xr:uid="{3CB4C963-3DFF-4071-B080-064CB0E63954}"/>
    <cellStyle name="Porcentual 5 3 2 2" xfId="22741" xr:uid="{C5CBEB49-DAC4-41AD-8676-810A18F4C5AB}"/>
    <cellStyle name="Porcentual 5 3 2 2 2" xfId="28297" xr:uid="{7049C099-4FCD-49F6-9AE5-EAFFD817E0A4}"/>
    <cellStyle name="Porcentual 5 3 2 2 3" xfId="33791" xr:uid="{A1F8D640-AF5C-4FD4-AEDB-F4F6EE9B8E21}"/>
    <cellStyle name="Porcentual 5 3 2 2 4" xfId="39275" xr:uid="{0E0CB76C-6047-43EC-B7C9-708F7B1869DB}"/>
    <cellStyle name="Porcentual 5 3 2 3" xfId="25568" xr:uid="{05D09BF0-2281-4FF5-BAED-6F217C605842}"/>
    <cellStyle name="Porcentual 5 3 2 4" xfId="31062" xr:uid="{B6E551A5-5B68-4856-A9C9-B0F034495C7B}"/>
    <cellStyle name="Porcentual 5 3 2 5" xfId="36546" xr:uid="{ACE52C74-3075-4103-8EB4-766A754AEC4F}"/>
    <cellStyle name="Porcentual 5 3 3" xfId="12736" xr:uid="{0A2E2CE0-5FD8-4AA7-980F-7D81DC6BEDE3}"/>
    <cellStyle name="Porcentual 5 3 4" xfId="19856" xr:uid="{2C83B221-0E7E-4A57-84A8-1E6B9AA3F008}"/>
    <cellStyle name="Porcentual 5 3 5" xfId="10213" xr:uid="{601366A0-6A86-4E26-8617-7FC347E3E5EC}"/>
    <cellStyle name="Porcentual 5 3 5 2" xfId="21534" xr:uid="{E5804FD1-C9B7-41C1-AF74-52FABB4DBD60}"/>
    <cellStyle name="Porcentual 5 3 5 2 2" xfId="27090" xr:uid="{EE335A32-2DCF-4730-A7F1-1AFB43A99BB5}"/>
    <cellStyle name="Porcentual 5 3 5 2 3" xfId="32584" xr:uid="{2724DE9B-F970-426B-93B8-BBD898C6F991}"/>
    <cellStyle name="Porcentual 5 3 5 2 4" xfId="38068" xr:uid="{A70B4D9A-8AFA-4B12-BBCB-382FACAF0A01}"/>
    <cellStyle name="Porcentual 5 3 5 3" xfId="24361" xr:uid="{1577C389-9D93-43BF-AF7F-46E8EECC55A9}"/>
    <cellStyle name="Porcentual 5 3 5 4" xfId="29855" xr:uid="{6354B282-3B59-46AD-AC62-041942C6AAAD}"/>
    <cellStyle name="Porcentual 5 3 5 5" xfId="35339" xr:uid="{6414BFF4-4D57-4216-986C-97347F1A2CAC}"/>
    <cellStyle name="Porcentual 5 4" xfId="7361" xr:uid="{2AAF58A2-5923-425D-AFCF-D9265F79D9F9}"/>
    <cellStyle name="Porcentual 5 4 2" xfId="20143" xr:uid="{249B772B-B602-4594-BEA1-4DC7F090FDD4}"/>
    <cellStyle name="Porcentual 5 4 3" xfId="10214" xr:uid="{923F8382-D899-4CF4-AA45-5092460B42E8}"/>
    <cellStyle name="Porcentual 5 4 3 2" xfId="21535" xr:uid="{A05B85A5-4B03-415C-9FCA-7C09C34FB457}"/>
    <cellStyle name="Porcentual 5 4 3 2 2" xfId="27091" xr:uid="{9074BE6D-2B83-46B2-9F2A-42F58AFE8FB6}"/>
    <cellStyle name="Porcentual 5 4 3 2 3" xfId="32585" xr:uid="{DC8B82CF-6855-435C-BCD8-2A5C49B5181E}"/>
    <cellStyle name="Porcentual 5 4 3 2 4" xfId="38069" xr:uid="{E2C21633-C9B4-41C6-93D9-B669AB6621C3}"/>
    <cellStyle name="Porcentual 5 4 3 3" xfId="24362" xr:uid="{C8275171-577A-47F7-971E-F4CA4B4AF539}"/>
    <cellStyle name="Porcentual 5 4 3 4" xfId="29856" xr:uid="{DA3B0227-068A-4D96-9E1D-AD88872463EE}"/>
    <cellStyle name="Porcentual 5 4 3 5" xfId="35340" xr:uid="{C4211DEA-2A8A-4300-AD1C-94186CED326E}"/>
    <cellStyle name="Porcentual 5 5" xfId="10215" xr:uid="{7684A743-683B-4A2A-9A93-E015A2A73410}"/>
    <cellStyle name="Porcentual 5 5 2" xfId="21536" xr:uid="{8BB61FC2-2860-45D4-9A6C-80CB5E3168A1}"/>
    <cellStyle name="Porcentual 5 5 2 2" xfId="27092" xr:uid="{594F7AD1-329D-44DD-98BD-FA2939543280}"/>
    <cellStyle name="Porcentual 5 5 2 3" xfId="32586" xr:uid="{34EC99A2-0BC7-4330-9C0D-6B75E4A3CB61}"/>
    <cellStyle name="Porcentual 5 5 2 4" xfId="38070" xr:uid="{27BC9582-C3DA-49B5-8426-7249DD4E966A}"/>
    <cellStyle name="Porcentual 5 5 3" xfId="24363" xr:uid="{84CBBFBC-09AA-4F92-9CD2-A0301F46F017}"/>
    <cellStyle name="Porcentual 5 5 4" xfId="29857" xr:uid="{CBA3D499-E4E9-4461-ACE8-048CFC53A108}"/>
    <cellStyle name="Porcentual 5 5 5" xfId="35341" xr:uid="{0A60B0C2-4BAC-44FB-A8F5-D37D8407EED3}"/>
    <cellStyle name="Porcentual 5 6" xfId="15452" xr:uid="{76BBB0EA-3015-4927-9106-F3228331AAF8}"/>
    <cellStyle name="Porcentual 5 6 2" xfId="22739" xr:uid="{972EB422-AECC-4BBA-A59E-AE7553791907}"/>
    <cellStyle name="Porcentual 5 6 2 2" xfId="28295" xr:uid="{4C9A3E9F-F15D-402E-A7BC-46A936B8DF19}"/>
    <cellStyle name="Porcentual 5 6 2 3" xfId="33789" xr:uid="{E5C13DF0-7C03-4AB9-AF23-FA02927FD2C9}"/>
    <cellStyle name="Porcentual 5 6 2 4" xfId="39273" xr:uid="{3CBAE723-F927-4B69-890A-199CCB2BBBF3}"/>
    <cellStyle name="Porcentual 5 6 3" xfId="25566" xr:uid="{6BF61071-8D72-494F-8848-44B178AC756C}"/>
    <cellStyle name="Porcentual 5 6 4" xfId="31060" xr:uid="{28C35CC3-DEB6-40CE-881B-B4F475C66058}"/>
    <cellStyle name="Porcentual 5 6 5" xfId="36544" xr:uid="{ACB3D579-00A4-4EA6-821B-423F464BB618}"/>
    <cellStyle name="Porcentual 5 7" xfId="12369" xr:uid="{7BB05FA0-CA4A-4779-9E97-F65506DF3111}"/>
    <cellStyle name="Porcentual 5 8" xfId="17605" xr:uid="{5049937E-638F-4D60-9035-7C7655242E53}"/>
    <cellStyle name="Porcentual 5 9" xfId="19854" xr:uid="{721EDE8D-E972-4840-BFE2-E2932ED7B5F0}"/>
    <cellStyle name="Porcentual 6" xfId="7047" xr:uid="{BCC7D94F-4788-44B0-A167-C20611259F17}"/>
    <cellStyle name="Porcentual 6 10" xfId="7048" xr:uid="{FC7926C3-9E1B-40BD-8A3E-53CA7349AFE9}"/>
    <cellStyle name="Porcentual 6 10 2" xfId="15456" xr:uid="{43446835-9121-42AD-86D8-9E16D48C30C3}"/>
    <cellStyle name="Porcentual 6 10 2 2" xfId="22743" xr:uid="{9A1FA7E3-1BEF-4918-8616-040B491B58D6}"/>
    <cellStyle name="Porcentual 6 10 2 2 2" xfId="28299" xr:uid="{7D5E7901-0474-4B33-8B18-519D998D77A2}"/>
    <cellStyle name="Porcentual 6 10 2 2 3" xfId="33793" xr:uid="{55FEA4CE-D170-48C7-B3BA-3CBCD747E4F5}"/>
    <cellStyle name="Porcentual 6 10 2 2 4" xfId="39277" xr:uid="{F4DFB2DD-50BA-46CB-8A62-E5F4E4C4ACF6}"/>
    <cellStyle name="Porcentual 6 10 2 3" xfId="25570" xr:uid="{66EB9C51-C938-4412-9AE3-FF426DC673FD}"/>
    <cellStyle name="Porcentual 6 10 2 4" xfId="31064" xr:uid="{BD4E304B-4E61-4987-8E4D-606194714EDE}"/>
    <cellStyle name="Porcentual 6 10 2 5" xfId="36548" xr:uid="{F0A48819-F8A1-49CD-B28A-6B2C1B3C4CDA}"/>
    <cellStyle name="Porcentual 6 10 3" xfId="12372" xr:uid="{F606CB81-A10A-47D8-89B8-AFD21721E87A}"/>
    <cellStyle name="Porcentual 6 10 4" xfId="17608" xr:uid="{587B7BD8-0D3C-4CF0-9CDC-D9D2EB344FF3}"/>
    <cellStyle name="Porcentual 6 10 5" xfId="19858" xr:uid="{BACFBE9F-F3EE-49F4-95EB-9EE92A0E434C}"/>
    <cellStyle name="Porcentual 6 10 6" xfId="10217" xr:uid="{25D205B7-9F85-4BC4-B5DF-B34345C1E838}"/>
    <cellStyle name="Porcentual 6 10 6 2" xfId="21538" xr:uid="{B847E5F0-60E0-4498-BB71-6B52E5FFBEAF}"/>
    <cellStyle name="Porcentual 6 10 6 2 2" xfId="27094" xr:uid="{3E9CBC31-4ECD-4B54-B73D-9A0ECEF570A4}"/>
    <cellStyle name="Porcentual 6 10 6 2 3" xfId="32588" xr:uid="{DA041BC7-CBE0-485A-B6DE-763E9482FF19}"/>
    <cellStyle name="Porcentual 6 10 6 2 4" xfId="38072" xr:uid="{2CF72D25-FB2D-4335-A587-6B5B4D0247B8}"/>
    <cellStyle name="Porcentual 6 10 6 3" xfId="24365" xr:uid="{6E08EAFD-86CA-4C2B-B0C4-2D0197E049D4}"/>
    <cellStyle name="Porcentual 6 10 6 4" xfId="29859" xr:uid="{0A8CC11C-341B-481B-B08C-0BF49D7ED2D1}"/>
    <cellStyle name="Porcentual 6 10 6 5" xfId="35343" xr:uid="{979A6A64-9B9B-4D26-B3D7-E525505B7ED9}"/>
    <cellStyle name="Porcentual 6 11" xfId="7049" xr:uid="{B85BB139-1581-4BFA-88CC-659EB567730B}"/>
    <cellStyle name="Porcentual 6 11 2" xfId="15457" xr:uid="{F9D71F4F-81BF-4FD8-957B-7FA995E6508C}"/>
    <cellStyle name="Porcentual 6 11 2 2" xfId="22744" xr:uid="{437D9AFB-4241-4CDA-8E8D-AA1A21432778}"/>
    <cellStyle name="Porcentual 6 11 2 2 2" xfId="28300" xr:uid="{A159B261-AE2F-40AD-8CC6-62EBA9BDD57D}"/>
    <cellStyle name="Porcentual 6 11 2 2 3" xfId="33794" xr:uid="{5D7989BF-4F6C-42D2-883E-BA5607A12792}"/>
    <cellStyle name="Porcentual 6 11 2 2 4" xfId="39278" xr:uid="{B950BC72-0C33-4D14-882F-E91FF97EC948}"/>
    <cellStyle name="Porcentual 6 11 2 3" xfId="25571" xr:uid="{467EDC59-B484-4198-8B0A-4CD93A22C970}"/>
    <cellStyle name="Porcentual 6 11 2 4" xfId="31065" xr:uid="{93ED81FE-3C17-43BB-B879-31BAE0DC9A28}"/>
    <cellStyle name="Porcentual 6 11 2 5" xfId="36549" xr:uid="{81E9C28E-876F-455C-9AB8-EC59E3A47299}"/>
    <cellStyle name="Porcentual 6 11 3" xfId="12737" xr:uid="{346F2890-DA17-4442-B72C-B30D196B85DA}"/>
    <cellStyle name="Porcentual 6 11 4" xfId="19859" xr:uid="{CBF5AF6C-9D75-4FBA-8F44-FC90C73F0471}"/>
    <cellStyle name="Porcentual 6 11 5" xfId="10218" xr:uid="{2E83F29A-4EF4-4737-8C80-72FF9373C838}"/>
    <cellStyle name="Porcentual 6 11 5 2" xfId="21539" xr:uid="{44DAAD7C-8700-4A05-BFB8-5B127A3DC5EC}"/>
    <cellStyle name="Porcentual 6 11 5 2 2" xfId="27095" xr:uid="{A1EEE5CE-CDC7-4323-AE2D-FF6717FF1A61}"/>
    <cellStyle name="Porcentual 6 11 5 2 3" xfId="32589" xr:uid="{8C8C461A-46F9-4737-BCC3-05F652708170}"/>
    <cellStyle name="Porcentual 6 11 5 2 4" xfId="38073" xr:uid="{31ABFEF8-C91D-4DAD-A901-9D292EEBF219}"/>
    <cellStyle name="Porcentual 6 11 5 3" xfId="24366" xr:uid="{E9861EB6-414C-42D1-9119-5EAE1F98889A}"/>
    <cellStyle name="Porcentual 6 11 5 4" xfId="29860" xr:uid="{62589A84-186B-4D41-BA2F-017CCE308D17}"/>
    <cellStyle name="Porcentual 6 11 5 5" xfId="35344" xr:uid="{76768CB0-56A9-4394-A1A5-372FD41111D5}"/>
    <cellStyle name="Porcentual 6 12" xfId="7454" xr:uid="{1BB4160D-C3FE-48D9-AB61-1F7A84D3841F}"/>
    <cellStyle name="Porcentual 6 12 2" xfId="20215" xr:uid="{A88F36C0-CA52-4FD7-8663-23A869017937}"/>
    <cellStyle name="Porcentual 6 12 3" xfId="10219" xr:uid="{BDED7B29-A9DE-4944-BB82-6A692633966D}"/>
    <cellStyle name="Porcentual 6 12 3 2" xfId="21540" xr:uid="{53041BA4-B067-4167-BF1B-6DF2B402963E}"/>
    <cellStyle name="Porcentual 6 12 3 2 2" xfId="27096" xr:uid="{5A172974-DE7C-4412-B60E-6CA14E49F7C6}"/>
    <cellStyle name="Porcentual 6 12 3 2 3" xfId="32590" xr:uid="{F2C1EB8B-0EDC-443B-B955-C0DDECDA16FB}"/>
    <cellStyle name="Porcentual 6 12 3 2 4" xfId="38074" xr:uid="{CE3C26E5-FCC1-47E8-AAE5-53690EFF247F}"/>
    <cellStyle name="Porcentual 6 12 3 3" xfId="24367" xr:uid="{671B9734-6038-4E80-A068-1A7A796CEE5E}"/>
    <cellStyle name="Porcentual 6 12 3 4" xfId="29861" xr:uid="{357D03D0-8C3A-4FF0-B2A0-5E375685B3E6}"/>
    <cellStyle name="Porcentual 6 12 3 5" xfId="35345" xr:uid="{E27A58B3-8713-4B84-A4BD-A190FE51A373}"/>
    <cellStyle name="Porcentual 6 13" xfId="7370" xr:uid="{69FDC626-48D9-4C55-B1C3-3E1B54FB7453}"/>
    <cellStyle name="Porcentual 6 13 2" xfId="20150" xr:uid="{AA6E72AF-EE25-4796-A15D-1BC5978A9D96}"/>
    <cellStyle name="Porcentual 6 13 2 2" xfId="22955" xr:uid="{6F1A6159-0A5E-40A1-8B31-19EECACCAAE2}"/>
    <cellStyle name="Porcentual 6 13 2 2 2" xfId="28511" xr:uid="{2F1FE6D3-7C66-4C6D-ABDB-98ED39B1909F}"/>
    <cellStyle name="Porcentual 6 13 2 2 3" xfId="34005" xr:uid="{85EECAC4-1400-4DA0-9B1F-87F58DF829E4}"/>
    <cellStyle name="Porcentual 6 13 2 2 4" xfId="39489" xr:uid="{1751992D-CF9A-42DC-BB0B-363C6400572C}"/>
    <cellStyle name="Porcentual 6 13 2 3" xfId="25782" xr:uid="{2DF64D81-9CE4-4E91-8675-5B83AC6C0C48}"/>
    <cellStyle name="Porcentual 6 13 2 4" xfId="31276" xr:uid="{394F0856-17BE-4550-A106-110167345BE8}"/>
    <cellStyle name="Porcentual 6 13 2 5" xfId="36760" xr:uid="{004724F2-783E-465F-AE2F-E33DD39CE2EC}"/>
    <cellStyle name="Porcentual 6 13 3" xfId="10220" xr:uid="{0862BFB7-D4C6-436C-9839-B24179D47E2F}"/>
    <cellStyle name="Porcentual 6 13 3 2" xfId="21541" xr:uid="{F9839A06-17B9-4855-9DF7-656DFD751A83}"/>
    <cellStyle name="Porcentual 6 13 3 2 2" xfId="27097" xr:uid="{7CFF4AB6-F4F2-4608-936B-C7ACFE1EA4C5}"/>
    <cellStyle name="Porcentual 6 13 3 2 3" xfId="32591" xr:uid="{0E31ADC7-0DA4-4AEE-AF34-0B740B24E3A0}"/>
    <cellStyle name="Porcentual 6 13 3 2 4" xfId="38075" xr:uid="{F4F5AE08-6F7F-494B-A8DD-6ED25CC0CB38}"/>
    <cellStyle name="Porcentual 6 13 3 3" xfId="24368" xr:uid="{7C31ACD0-FF7C-4CEC-BDE1-09A2AAD11627}"/>
    <cellStyle name="Porcentual 6 13 3 4" xfId="29862" xr:uid="{E91B4E3D-1052-4AAF-9EEC-8E9AF627D03D}"/>
    <cellStyle name="Porcentual 6 13 3 5" xfId="35346" xr:uid="{93A70B41-B497-4033-9F57-D26DC44B793F}"/>
    <cellStyle name="Porcentual 6 13 4" xfId="20347" xr:uid="{D077255F-078C-4430-A7A6-8C1BC5F72EB7}"/>
    <cellStyle name="Porcentual 6 13 4 2" xfId="25903" xr:uid="{1D749A19-8419-4A68-8F18-F050C5FB01A5}"/>
    <cellStyle name="Porcentual 6 13 4 3" xfId="31397" xr:uid="{37401324-CA02-4E88-83C5-03FAC7E56B34}"/>
    <cellStyle name="Porcentual 6 13 4 4" xfId="36881" xr:uid="{7850C5A3-6488-4682-B476-8D3A919B975B}"/>
    <cellStyle name="Porcentual 6 13 5" xfId="23174" xr:uid="{3A493592-2C00-47EA-98C2-5BB4F6D54FCC}"/>
    <cellStyle name="Porcentual 6 13 6" xfId="28666" xr:uid="{6937B877-5B5C-4535-87C1-CB99F42C42A0}"/>
    <cellStyle name="Porcentual 6 13 7" xfId="34150" xr:uid="{70D3291E-EB77-4136-8925-0AB6C42BA5BE}"/>
    <cellStyle name="Porcentual 6 14" xfId="7570" xr:uid="{24C939A3-B0C2-42EA-9C18-9628D1B5956C}"/>
    <cellStyle name="Porcentual 6 14 2" xfId="20251" xr:uid="{921C02E3-54B2-423D-8421-E80092AF8B1B}"/>
    <cellStyle name="Porcentual 6 14 2 2" xfId="22985" xr:uid="{FCB732A3-C89C-427B-95DF-F72BCABB8A1B}"/>
    <cellStyle name="Porcentual 6 14 2 2 2" xfId="28541" xr:uid="{15636AB9-6297-4D8F-BE84-F55213AE6233}"/>
    <cellStyle name="Porcentual 6 14 2 2 3" xfId="34035" xr:uid="{71E9E318-BC98-4A42-B88C-F210D151B585}"/>
    <cellStyle name="Porcentual 6 14 2 2 4" xfId="39519" xr:uid="{EC745969-FCE1-4919-8F03-080A84273A35}"/>
    <cellStyle name="Porcentual 6 14 2 3" xfId="25812" xr:uid="{2812DFCB-8C33-4F9D-80F8-310A28DC88F3}"/>
    <cellStyle name="Porcentual 6 14 2 4" xfId="31306" xr:uid="{27BDAB58-C593-4D65-BCB6-B92FEEA806A8}"/>
    <cellStyle name="Porcentual 6 14 2 5" xfId="36790" xr:uid="{F7055AFB-6CF1-44CE-BB53-0650857E4C1C}"/>
    <cellStyle name="Porcentual 6 14 3" xfId="10221" xr:uid="{FE161564-5571-4A09-9607-C6298B408A73}"/>
    <cellStyle name="Porcentual 6 14 3 2" xfId="21542" xr:uid="{8F6E4D96-C4CC-4843-A590-67BEC66D13E0}"/>
    <cellStyle name="Porcentual 6 14 3 2 2" xfId="27098" xr:uid="{1A389DD8-5BC3-4CD7-AAB5-7D4418A962B4}"/>
    <cellStyle name="Porcentual 6 14 3 2 3" xfId="32592" xr:uid="{BF5E95C1-8CE9-4913-9295-D9CDA0776D69}"/>
    <cellStyle name="Porcentual 6 14 3 2 4" xfId="38076" xr:uid="{1D7CAA7E-966A-459E-9976-870D80204DEF}"/>
    <cellStyle name="Porcentual 6 14 3 3" xfId="24369" xr:uid="{4E9002EE-EF75-4685-8ECA-EC4BC9C2A3F8}"/>
    <cellStyle name="Porcentual 6 14 3 4" xfId="29863" xr:uid="{368C9A28-4976-49E8-899A-0A28817DB160}"/>
    <cellStyle name="Porcentual 6 14 3 5" xfId="35347" xr:uid="{653D8E25-D7A4-4877-94D5-E65FD368DB77}"/>
    <cellStyle name="Porcentual 6 14 4" xfId="20454" xr:uid="{B7194C38-464A-4E10-AF77-C6F5D42A562F}"/>
    <cellStyle name="Porcentual 6 14 4 2" xfId="26010" xr:uid="{8AB7D632-2BF7-48F3-8C33-7383BCC5DE0B}"/>
    <cellStyle name="Porcentual 6 14 4 3" xfId="31504" xr:uid="{B4535A13-D61E-42C8-A0CE-C82A3FDD19C0}"/>
    <cellStyle name="Porcentual 6 14 4 4" xfId="36988" xr:uid="{98AEEF45-21F3-40AB-8326-2962B3CADF8E}"/>
    <cellStyle name="Porcentual 6 14 5" xfId="23281" xr:uid="{EE061406-0288-45B2-8813-B42F85CD231B}"/>
    <cellStyle name="Porcentual 6 14 6" xfId="28773" xr:uid="{29E43F87-CA8E-4F4F-BAC4-48A7DC1E8B92}"/>
    <cellStyle name="Porcentual 6 14 7" xfId="34257" xr:uid="{1E728DB1-4C64-48DE-B44F-44CE3BCF80C2}"/>
    <cellStyle name="Porcentual 6 15" xfId="7572" xr:uid="{C5153AE9-CA4B-4AB1-B528-258F47FA9F12}"/>
    <cellStyle name="Porcentual 6 15 2" xfId="20253" xr:uid="{4DFE70DF-DF88-4C6A-B981-4467C69AD3AE}"/>
    <cellStyle name="Porcentual 6 15 2 2" xfId="22987" xr:uid="{45CEA515-32D9-4AFC-B904-B04AF38F9C4E}"/>
    <cellStyle name="Porcentual 6 15 2 2 2" xfId="28543" xr:uid="{519C33BA-B4DE-49EF-9044-E84497AF34CE}"/>
    <cellStyle name="Porcentual 6 15 2 2 3" xfId="34037" xr:uid="{068B0DB8-DA96-4C99-AE3D-2F72F6EB07AF}"/>
    <cellStyle name="Porcentual 6 15 2 2 4" xfId="39521" xr:uid="{1E2661AD-50E0-4E68-BE86-C2FE71F32659}"/>
    <cellStyle name="Porcentual 6 15 2 3" xfId="25814" xr:uid="{7C079BD7-11CA-47D4-863D-4CA27199DE7C}"/>
    <cellStyle name="Porcentual 6 15 2 4" xfId="31308" xr:uid="{9C77BE06-C4EF-4686-AC28-5ECB7EDE95FF}"/>
    <cellStyle name="Porcentual 6 15 2 5" xfId="36792" xr:uid="{FFCB1C0C-45AC-4407-B009-8DA0238F5F6C}"/>
    <cellStyle name="Porcentual 6 15 3" xfId="15455" xr:uid="{904F6A96-C635-4565-94B0-85832659F86D}"/>
    <cellStyle name="Porcentual 6 15 3 2" xfId="22742" xr:uid="{3AA27221-8037-4E60-996B-E2F1D494368A}"/>
    <cellStyle name="Porcentual 6 15 3 2 2" xfId="28298" xr:uid="{9F37F30A-D1D5-4DB8-83D8-E875F8A3C75E}"/>
    <cellStyle name="Porcentual 6 15 3 2 3" xfId="33792" xr:uid="{E89F5F2C-6BD1-4C4D-8847-452C23A49751}"/>
    <cellStyle name="Porcentual 6 15 3 2 4" xfId="39276" xr:uid="{8B696291-888B-4CBD-99CE-6B36BE58890E}"/>
    <cellStyle name="Porcentual 6 15 3 3" xfId="25569" xr:uid="{FECE6862-7003-409A-9197-AD3ADB18C97B}"/>
    <cellStyle name="Porcentual 6 15 3 4" xfId="31063" xr:uid="{46C5BCB9-7B0A-4C2B-B54F-A76BE2F9F6C5}"/>
    <cellStyle name="Porcentual 6 15 3 5" xfId="36547" xr:uid="{16CDE6A7-37E9-44AD-9C4A-88D37C485948}"/>
    <cellStyle name="Porcentual 6 15 4" xfId="20456" xr:uid="{EEDAC196-D3FC-4D91-9D9C-5C9A3718CF3A}"/>
    <cellStyle name="Porcentual 6 15 4 2" xfId="26012" xr:uid="{1BF7D73B-2D98-4624-8971-9C699B72FEE4}"/>
    <cellStyle name="Porcentual 6 15 4 3" xfId="31506" xr:uid="{3E4FA03E-DF6E-4BC1-9519-981D60ED456E}"/>
    <cellStyle name="Porcentual 6 15 4 4" xfId="36990" xr:uid="{84E67251-AB17-4C32-B5EC-85CE77BDCCD8}"/>
    <cellStyle name="Porcentual 6 15 5" xfId="23283" xr:uid="{3D7D9C1A-503E-40E7-A803-801AC7FB983F}"/>
    <cellStyle name="Porcentual 6 15 6" xfId="28777" xr:uid="{06208AC8-D460-4F6C-8B27-10818F320A9C}"/>
    <cellStyle name="Porcentual 6 15 7" xfId="34261" xr:uid="{54370659-9A49-4ED0-9F4F-C7365E7A1EFE}"/>
    <cellStyle name="Porcentual 6 16" xfId="12371" xr:uid="{BCD101C8-5D8B-452E-9B7E-3A2A4F9FC868}"/>
    <cellStyle name="Porcentual 6 17" xfId="17607" xr:uid="{42A1EFCA-EA57-4BDB-8FBE-2E78B3EA35BC}"/>
    <cellStyle name="Porcentual 6 18" xfId="19857" xr:uid="{6018B37E-39D7-4004-9217-ADB5C9333D00}"/>
    <cellStyle name="Porcentual 6 19" xfId="10216" xr:uid="{D7699C11-7D12-4F12-B053-7F587DBD2298}"/>
    <cellStyle name="Porcentual 6 19 2" xfId="21537" xr:uid="{C4815BDB-8993-4192-81A9-CBCD1CD4DFA0}"/>
    <cellStyle name="Porcentual 6 19 2 2" xfId="27093" xr:uid="{1C028EBE-4EFE-43A5-B6EE-6ED3EE5B028D}"/>
    <cellStyle name="Porcentual 6 19 2 3" xfId="32587" xr:uid="{5840E710-D853-4D1B-874B-388A558C06AC}"/>
    <cellStyle name="Porcentual 6 19 2 4" xfId="38071" xr:uid="{3F196D7B-9977-4B3F-8F60-0BC72752D544}"/>
    <cellStyle name="Porcentual 6 19 3" xfId="24364" xr:uid="{1CB484C7-59F0-409E-86E6-AFF628F93EB8}"/>
    <cellStyle name="Porcentual 6 19 4" xfId="29858" xr:uid="{3AE2CFAF-A2E9-4EED-B759-50211EC700D0}"/>
    <cellStyle name="Porcentual 6 19 5" xfId="35342" xr:uid="{F02346A7-1AA8-4A1C-9156-0E7FF4989F42}"/>
    <cellStyle name="Porcentual 6 2" xfId="7050" xr:uid="{0D0A9DAF-E21C-4D8E-8A5D-563009830EFD}"/>
    <cellStyle name="Porcentual 6 2 10" xfId="10222" xr:uid="{DC5E28F6-BB98-42A4-AA84-B6EE20E8A607}"/>
    <cellStyle name="Porcentual 6 2 10 2" xfId="21543" xr:uid="{7D9D5FDC-F990-406C-95B3-9D50BEC0D517}"/>
    <cellStyle name="Porcentual 6 2 10 2 2" xfId="27099" xr:uid="{A0717FC1-1174-4073-B894-A40BDDBAF77C}"/>
    <cellStyle name="Porcentual 6 2 10 2 3" xfId="32593" xr:uid="{FBB4686F-835C-42DB-8508-4B4F87FDE4A9}"/>
    <cellStyle name="Porcentual 6 2 10 2 4" xfId="38077" xr:uid="{5C467A07-A3E5-4672-908E-20FD7E433B68}"/>
    <cellStyle name="Porcentual 6 2 10 3" xfId="24370" xr:uid="{6FD6C807-3FEC-4496-9A3E-B7FC6FF1DDD2}"/>
    <cellStyle name="Porcentual 6 2 10 4" xfId="29864" xr:uid="{DA2086CC-92CC-48BD-A519-70567984496D}"/>
    <cellStyle name="Porcentual 6 2 10 5" xfId="35348" xr:uid="{BC09DC62-0BCE-4233-9383-791011CDFA22}"/>
    <cellStyle name="Porcentual 6 2 2" xfId="7051" xr:uid="{77FAB28F-04D9-4911-B82A-AB1C15F88AA5}"/>
    <cellStyle name="Porcentual 6 2 2 2" xfId="15459" xr:uid="{003F06F7-3336-45F2-A100-ECA69CA98666}"/>
    <cellStyle name="Porcentual 6 2 2 2 2" xfId="22746" xr:uid="{6D0AF344-CC1B-499F-AF27-ABB062B9D5FB}"/>
    <cellStyle name="Porcentual 6 2 2 2 2 2" xfId="28302" xr:uid="{E0E13160-6531-4F65-AD6C-B059514CA1FB}"/>
    <cellStyle name="Porcentual 6 2 2 2 2 3" xfId="33796" xr:uid="{B775363D-FFA4-4C90-8079-771EECB54765}"/>
    <cellStyle name="Porcentual 6 2 2 2 2 4" xfId="39280" xr:uid="{387F89EF-8BF8-4D92-BB27-B8E4E6083F10}"/>
    <cellStyle name="Porcentual 6 2 2 2 3" xfId="25573" xr:uid="{98EB933D-2000-4656-B87A-03CA5121F06C}"/>
    <cellStyle name="Porcentual 6 2 2 2 4" xfId="31067" xr:uid="{393A49B5-3003-4E53-BCB4-1C0594E529A1}"/>
    <cellStyle name="Porcentual 6 2 2 2 5" xfId="36551" xr:uid="{4B69BA4D-ED35-475A-9037-FB728CBE72D2}"/>
    <cellStyle name="Porcentual 6 2 2 3" xfId="12374" xr:uid="{946760A7-45D5-4B23-BA21-5B37801FDBAB}"/>
    <cellStyle name="Porcentual 6 2 2 4" xfId="17610" xr:uid="{4297417F-D041-4D4F-8F6D-4AAB4B4A955C}"/>
    <cellStyle name="Porcentual 6 2 2 5" xfId="19861" xr:uid="{A760C52E-2A29-4CD9-AD10-D384982C4EB8}"/>
    <cellStyle name="Porcentual 6 2 2 6" xfId="10223" xr:uid="{38973B05-0AC9-498E-AC68-F8C3B24CFB01}"/>
    <cellStyle name="Porcentual 6 2 2 6 2" xfId="21544" xr:uid="{694B5231-B391-42DC-AB3E-3B2032C51CB0}"/>
    <cellStyle name="Porcentual 6 2 2 6 2 2" xfId="27100" xr:uid="{C7ED63C7-95ED-4C44-84A4-CB8E773FE8ED}"/>
    <cellStyle name="Porcentual 6 2 2 6 2 3" xfId="32594" xr:uid="{E44C4F21-60C7-4D1E-90B2-B198FC18001B}"/>
    <cellStyle name="Porcentual 6 2 2 6 2 4" xfId="38078" xr:uid="{9FF32A6B-CC50-480D-BF99-87E22CC98B0F}"/>
    <cellStyle name="Porcentual 6 2 2 6 3" xfId="24371" xr:uid="{9A4201D1-BAFF-4709-A423-F25E19C72C55}"/>
    <cellStyle name="Porcentual 6 2 2 6 4" xfId="29865" xr:uid="{12840DA7-94F4-47DC-8972-3E8C80110B62}"/>
    <cellStyle name="Porcentual 6 2 2 6 5" xfId="35349" xr:uid="{DBD0C201-F077-48E2-88C9-3FBE9933E041}"/>
    <cellStyle name="Porcentual 6 2 3" xfId="7052" xr:uid="{8C3D03ED-25FD-46ED-9962-CECDC346D04D}"/>
    <cellStyle name="Porcentual 6 2 3 2" xfId="15460" xr:uid="{4255AFC3-0016-4CF4-8924-D6FFAA917B63}"/>
    <cellStyle name="Porcentual 6 2 3 2 2" xfId="22747" xr:uid="{CE493674-2215-4768-BCF7-C2ABE00B4402}"/>
    <cellStyle name="Porcentual 6 2 3 2 2 2" xfId="28303" xr:uid="{4E484C70-09B3-4092-8617-39BAEF54233E}"/>
    <cellStyle name="Porcentual 6 2 3 2 2 3" xfId="33797" xr:uid="{2025B775-48E3-4655-9085-2EFFCE6DFB43}"/>
    <cellStyle name="Porcentual 6 2 3 2 2 4" xfId="39281" xr:uid="{A28C5610-1345-4EA8-9D93-6A4E3A7078C7}"/>
    <cellStyle name="Porcentual 6 2 3 2 3" xfId="25574" xr:uid="{1B05F3D3-9AB4-4F34-9864-A824A39DA0CC}"/>
    <cellStyle name="Porcentual 6 2 3 2 4" xfId="31068" xr:uid="{83DC05AA-F364-42A5-8912-1F905159E228}"/>
    <cellStyle name="Porcentual 6 2 3 2 5" xfId="36552" xr:uid="{EA969FF1-9478-4EE5-A468-A17377793EBE}"/>
    <cellStyle name="Porcentual 6 2 3 3" xfId="12738" xr:uid="{7F9E56C1-6867-4147-8BB0-44EEE1BB57FB}"/>
    <cellStyle name="Porcentual 6 2 3 4" xfId="19862" xr:uid="{AC61E835-3FFC-48D0-826C-D89B2FF59B71}"/>
    <cellStyle name="Porcentual 6 2 3 5" xfId="10224" xr:uid="{6DFFFDE3-B37B-42AF-8886-D1C556BEF672}"/>
    <cellStyle name="Porcentual 6 2 3 5 2" xfId="21545" xr:uid="{1130FD92-DD23-43F1-9D22-0DBE64FE22F0}"/>
    <cellStyle name="Porcentual 6 2 3 5 2 2" xfId="27101" xr:uid="{28BDFC17-F104-4392-B3B7-ADA2ABF4BDE6}"/>
    <cellStyle name="Porcentual 6 2 3 5 2 3" xfId="32595" xr:uid="{8A7B0F8C-0AC8-4584-894C-931930A7A2F5}"/>
    <cellStyle name="Porcentual 6 2 3 5 2 4" xfId="38079" xr:uid="{FD48EF9E-1A3A-46A5-82D5-6D4712D5F632}"/>
    <cellStyle name="Porcentual 6 2 3 5 3" xfId="24372" xr:uid="{45122F81-6E4F-425D-ACE6-3D0E30FB4901}"/>
    <cellStyle name="Porcentual 6 2 3 5 4" xfId="29866" xr:uid="{B78CF627-78FE-4F27-A0A6-4EAAF275AD40}"/>
    <cellStyle name="Porcentual 6 2 3 5 5" xfId="35350" xr:uid="{78BADCE5-1575-417E-B146-149F25E25FA1}"/>
    <cellStyle name="Porcentual 6 2 4" xfId="7455" xr:uid="{9EB7979F-1D5D-4C92-8BE3-A20CE273E51C}"/>
    <cellStyle name="Porcentual 6 2 4 2" xfId="20216" xr:uid="{1E94A09F-80F4-4FD0-8335-A11CDEB0AF83}"/>
    <cellStyle name="Porcentual 6 2 4 3" xfId="10225" xr:uid="{EE8B3263-5C95-408E-B910-6251F9D0E507}"/>
    <cellStyle name="Porcentual 6 2 4 3 2" xfId="21546" xr:uid="{6F7723DB-4D91-4358-86FB-69CBD7B320FE}"/>
    <cellStyle name="Porcentual 6 2 4 3 2 2" xfId="27102" xr:uid="{3538DD4A-63F6-4EFD-BBA9-4B3F42FC1F7D}"/>
    <cellStyle name="Porcentual 6 2 4 3 2 3" xfId="32596" xr:uid="{AFA5E456-2777-497E-BF64-75C3E47ED0EF}"/>
    <cellStyle name="Porcentual 6 2 4 3 2 4" xfId="38080" xr:uid="{35A6EAE8-0200-4D1C-A4F9-44385BC614D6}"/>
    <cellStyle name="Porcentual 6 2 4 3 3" xfId="24373" xr:uid="{9A78639F-5FDF-46DA-A0ED-C5EAE9EFAFF6}"/>
    <cellStyle name="Porcentual 6 2 4 3 4" xfId="29867" xr:uid="{8AD72AB6-96CA-49C8-BEF8-96B6B2D69809}"/>
    <cellStyle name="Porcentual 6 2 4 3 5" xfId="35351" xr:uid="{3947F1B6-1326-4D6B-862A-C6346F1E616E}"/>
    <cellStyle name="Porcentual 6 2 5" xfId="10226" xr:uid="{96F40086-D60B-47A8-808E-22B446E9B419}"/>
    <cellStyle name="Porcentual 6 2 5 2" xfId="21547" xr:uid="{446837E7-F816-4568-9401-06DC4F1B8E9C}"/>
    <cellStyle name="Porcentual 6 2 5 2 2" xfId="27103" xr:uid="{EE2892F9-F59A-4850-9D2B-AA64DBC2F902}"/>
    <cellStyle name="Porcentual 6 2 5 2 3" xfId="32597" xr:uid="{8206B2BA-940C-4752-8C00-7FAA6700A8C3}"/>
    <cellStyle name="Porcentual 6 2 5 2 4" xfId="38081" xr:uid="{874C9447-0F51-44B6-B537-6CF2903AEA07}"/>
    <cellStyle name="Porcentual 6 2 5 3" xfId="24374" xr:uid="{FE2BDEE3-4D3F-418E-8D3F-DDCC0DFA27B4}"/>
    <cellStyle name="Porcentual 6 2 5 4" xfId="29868" xr:uid="{FDD802B7-6405-4564-B7C2-FD78E0F3D77B}"/>
    <cellStyle name="Porcentual 6 2 5 5" xfId="35352" xr:uid="{68276696-3577-4A40-A3A7-1FB5555AD477}"/>
    <cellStyle name="Porcentual 6 2 6" xfId="15458" xr:uid="{C5A56BAC-AADF-42CD-9E04-55CDD079B5B2}"/>
    <cellStyle name="Porcentual 6 2 6 2" xfId="22745" xr:uid="{3FB5DFE7-4C55-4431-AC1C-BF8B7B7CCFCE}"/>
    <cellStyle name="Porcentual 6 2 6 2 2" xfId="28301" xr:uid="{6C7159E5-A486-4A77-9F2E-6E80AB3A5FCB}"/>
    <cellStyle name="Porcentual 6 2 6 2 3" xfId="33795" xr:uid="{62F85827-9FE3-49AE-A9FE-8ED9805A6154}"/>
    <cellStyle name="Porcentual 6 2 6 2 4" xfId="39279" xr:uid="{BC7DFC23-CC19-4ABC-92CB-FD0767C32BF6}"/>
    <cellStyle name="Porcentual 6 2 6 3" xfId="25572" xr:uid="{24CDD125-1FBD-42F6-AC53-9D95F83AC6CC}"/>
    <cellStyle name="Porcentual 6 2 6 4" xfId="31066" xr:uid="{88B28A38-A0DC-4E64-8DBE-6E4053C4467E}"/>
    <cellStyle name="Porcentual 6 2 6 5" xfId="36550" xr:uid="{CE8E0E4B-AFD0-40F2-9BA6-CB93A0F6EF22}"/>
    <cellStyle name="Porcentual 6 2 7" xfId="12373" xr:uid="{139537BF-2539-4C27-ACC5-82B639BEB677}"/>
    <cellStyle name="Porcentual 6 2 8" xfId="17609" xr:uid="{8F513B37-5864-476E-96C7-F8C4DD46733B}"/>
    <cellStyle name="Porcentual 6 2 9" xfId="19860" xr:uid="{B71F6709-8F93-445C-B5B1-E3C5221F665D}"/>
    <cellStyle name="Porcentual 6 3" xfId="7053" xr:uid="{5AA41CA7-4E80-4324-98B1-FDCCDFC164B4}"/>
    <cellStyle name="Porcentual 6 3 10" xfId="15461" xr:uid="{FAE3B70B-8375-4D76-805D-3CE74CA64188}"/>
    <cellStyle name="Porcentual 6 3 10 2" xfId="22748" xr:uid="{C039FED5-E7F6-4583-A74B-6684B031BF91}"/>
    <cellStyle name="Porcentual 6 3 10 2 2" xfId="28304" xr:uid="{2D7BFB7E-20B2-4646-9958-42418811DE83}"/>
    <cellStyle name="Porcentual 6 3 10 2 3" xfId="33798" xr:uid="{E7280DAB-C0C9-4CA9-A2B2-216FDBAEF868}"/>
    <cellStyle name="Porcentual 6 3 10 2 4" xfId="39282" xr:uid="{4E6E1F97-3202-497D-AB50-9873F76C4D2F}"/>
    <cellStyle name="Porcentual 6 3 10 3" xfId="25575" xr:uid="{41E6D4B8-96EB-4792-BB7A-9421D71D57AB}"/>
    <cellStyle name="Porcentual 6 3 10 4" xfId="31069" xr:uid="{34737E1F-6144-44DB-95FF-D6C094FA1D90}"/>
    <cellStyle name="Porcentual 6 3 10 5" xfId="36553" xr:uid="{FE1D0976-697B-48B8-A4B8-C637F2BFB16C}"/>
    <cellStyle name="Porcentual 6 3 11" xfId="12375" xr:uid="{61422904-1E0E-48DD-8B94-7CD4BF062D92}"/>
    <cellStyle name="Porcentual 6 3 12" xfId="17611" xr:uid="{98C7F1E3-239B-4E65-8C78-BCE9CFFFBDC0}"/>
    <cellStyle name="Porcentual 6 3 13" xfId="19863" xr:uid="{13B8FF7D-A3F7-4BCB-AAC7-F5EA414DFB62}"/>
    <cellStyle name="Porcentual 6 3 14" xfId="10227" xr:uid="{4134F7D5-6408-4B08-A2DE-B40B8C92F898}"/>
    <cellStyle name="Porcentual 6 3 14 2" xfId="21548" xr:uid="{69339834-C251-4A45-BE13-091E228D9126}"/>
    <cellStyle name="Porcentual 6 3 14 2 2" xfId="27104" xr:uid="{6D626A1A-318C-455B-8FCB-D0353F6C9A54}"/>
    <cellStyle name="Porcentual 6 3 14 2 3" xfId="32598" xr:uid="{4CFB8F1F-F7A9-4123-89A5-F4AC1E110AE1}"/>
    <cellStyle name="Porcentual 6 3 14 2 4" xfId="38082" xr:uid="{796F0FC2-C150-4B85-96E4-C1508E7D9B12}"/>
    <cellStyle name="Porcentual 6 3 14 3" xfId="24375" xr:uid="{135C7C67-98B7-417F-8F94-76E1D73CBB6F}"/>
    <cellStyle name="Porcentual 6 3 14 4" xfId="29869" xr:uid="{F22BA816-DEC0-474D-981B-61C0816A6B9A}"/>
    <cellStyle name="Porcentual 6 3 14 5" xfId="35353" xr:uid="{B339E2D5-5DCD-473F-B4C0-B6B14940D8E5}"/>
    <cellStyle name="Porcentual 6 3 2" xfId="7054" xr:uid="{9259705C-6AA4-4E32-9C10-8755B68B231B}"/>
    <cellStyle name="Porcentual 6 3 2 2" xfId="7055" xr:uid="{00CCA6E4-938A-4216-910B-10326F94DBD7}"/>
    <cellStyle name="Porcentual 6 3 2 2 2" xfId="7056" xr:uid="{64E2AA7E-DBED-4F13-B64A-29F861C4A8A9}"/>
    <cellStyle name="Porcentual 6 3 2 2 2 2" xfId="15464" xr:uid="{2800C40B-70DA-4191-BF57-3A84E5A4F112}"/>
    <cellStyle name="Porcentual 6 3 2 2 2 2 2" xfId="22751" xr:uid="{67C59786-EACE-4D27-B3E1-3D29CDFFC727}"/>
    <cellStyle name="Porcentual 6 3 2 2 2 2 2 2" xfId="28307" xr:uid="{D126FB0F-E50D-411E-A489-2BD4E105BA8A}"/>
    <cellStyle name="Porcentual 6 3 2 2 2 2 2 3" xfId="33801" xr:uid="{7E57A803-D1CD-4543-8132-779C247B0C24}"/>
    <cellStyle name="Porcentual 6 3 2 2 2 2 2 4" xfId="39285" xr:uid="{9CCB0455-3219-423D-8E53-ADC07583CEC5}"/>
    <cellStyle name="Porcentual 6 3 2 2 2 2 3" xfId="25578" xr:uid="{EFBBEC1F-40D5-486D-8B44-1724A1A334B2}"/>
    <cellStyle name="Porcentual 6 3 2 2 2 2 4" xfId="31072" xr:uid="{670CB2F4-92BC-465C-8E58-BCF06147D20D}"/>
    <cellStyle name="Porcentual 6 3 2 2 2 2 5" xfId="36556" xr:uid="{1E7958BE-E452-4D57-8661-BB768A7AAC74}"/>
    <cellStyle name="Porcentual 6 3 2 2 2 3" xfId="12378" xr:uid="{E0D46493-21AE-46F4-840B-6A339D8427FF}"/>
    <cellStyle name="Porcentual 6 3 2 2 2 4" xfId="17614" xr:uid="{8CEE0109-EE47-4181-9215-01F304615E64}"/>
    <cellStyle name="Porcentual 6 3 2 2 2 5" xfId="19866" xr:uid="{2B7F2885-821A-4703-8351-2EBFC782E9BA}"/>
    <cellStyle name="Porcentual 6 3 2 2 2 6" xfId="10230" xr:uid="{FBFD6796-ACAB-4FE0-BDCD-850E003FFB76}"/>
    <cellStyle name="Porcentual 6 3 2 2 2 6 2" xfId="21551" xr:uid="{66BD25D5-DB24-4C05-B53D-72FE3C93A410}"/>
    <cellStyle name="Porcentual 6 3 2 2 2 6 2 2" xfId="27107" xr:uid="{4AD647C7-BDC3-411A-9A56-1F9E61723109}"/>
    <cellStyle name="Porcentual 6 3 2 2 2 6 2 3" xfId="32601" xr:uid="{A15C88E9-25A2-4871-8D8C-9EC0823D31CE}"/>
    <cellStyle name="Porcentual 6 3 2 2 2 6 2 4" xfId="38085" xr:uid="{7F7A3FC8-CECD-4AF3-A3B0-C1D0ED9FF9FC}"/>
    <cellStyle name="Porcentual 6 3 2 2 2 6 3" xfId="24378" xr:uid="{44C1368D-D587-46E4-9D14-6B4B5FA64BC2}"/>
    <cellStyle name="Porcentual 6 3 2 2 2 6 4" xfId="29872" xr:uid="{2A497419-71B8-4D53-A3D9-19C97E221546}"/>
    <cellStyle name="Porcentual 6 3 2 2 2 6 5" xfId="35356" xr:uid="{31D32D8C-560E-4F77-AA4B-A83A8F2349A7}"/>
    <cellStyle name="Porcentual 6 3 2 2 3" xfId="15463" xr:uid="{D26E93FD-4859-45F7-87A0-9CC90911E4E5}"/>
    <cellStyle name="Porcentual 6 3 2 2 3 2" xfId="22750" xr:uid="{8F6133B6-1C51-42C4-B88D-7C775F4F274C}"/>
    <cellStyle name="Porcentual 6 3 2 2 3 2 2" xfId="28306" xr:uid="{1E917896-A184-4CED-A538-8BCA0865067D}"/>
    <cellStyle name="Porcentual 6 3 2 2 3 2 3" xfId="33800" xr:uid="{05C2F57B-EB84-41E1-B5EE-0C1DB0CF5199}"/>
    <cellStyle name="Porcentual 6 3 2 2 3 2 4" xfId="39284" xr:uid="{D6E7B1CC-C64C-4B82-B55A-CFE2FB6A1DEE}"/>
    <cellStyle name="Porcentual 6 3 2 2 3 3" xfId="25577" xr:uid="{28B7B2F8-8044-4941-8AC5-BB3538718719}"/>
    <cellStyle name="Porcentual 6 3 2 2 3 4" xfId="31071" xr:uid="{9B7CBF3B-C536-4110-B56F-9EBCF5F8D2C8}"/>
    <cellStyle name="Porcentual 6 3 2 2 3 5" xfId="36555" xr:uid="{5B0FD131-D5F4-4686-9C04-C6DB750E7A26}"/>
    <cellStyle name="Porcentual 6 3 2 2 4" xfId="12377" xr:uid="{098689EA-FDB0-4C7F-A724-85F15932DF7A}"/>
    <cellStyle name="Porcentual 6 3 2 2 5" xfId="17613" xr:uid="{5909DC2A-5994-479F-8A1B-664A5AE638AD}"/>
    <cellStyle name="Porcentual 6 3 2 2 6" xfId="19865" xr:uid="{55620A37-34B2-4AC9-883D-7286D63AAF6C}"/>
    <cellStyle name="Porcentual 6 3 2 2 7" xfId="10229" xr:uid="{EB03CDDA-4F8E-4953-BA69-BC1F979E8608}"/>
    <cellStyle name="Porcentual 6 3 2 2 7 2" xfId="21550" xr:uid="{8CAD5EEB-23DE-4011-A5F1-2F6413EA8221}"/>
    <cellStyle name="Porcentual 6 3 2 2 7 2 2" xfId="27106" xr:uid="{A50F74C1-54C7-4876-90CA-202CEE1FE1D3}"/>
    <cellStyle name="Porcentual 6 3 2 2 7 2 3" xfId="32600" xr:uid="{4DD1EC94-3A60-4BF9-A54E-A0E5F5CD24FB}"/>
    <cellStyle name="Porcentual 6 3 2 2 7 2 4" xfId="38084" xr:uid="{02719F78-7637-4AA0-AB8B-9DB42BB104EE}"/>
    <cellStyle name="Porcentual 6 3 2 2 7 3" xfId="24377" xr:uid="{3C8D8DCC-6EDF-4B3C-AC54-EBC9B59F38B8}"/>
    <cellStyle name="Porcentual 6 3 2 2 7 4" xfId="29871" xr:uid="{23CB2AAC-D8E6-425B-B8AD-D1A2C51A453D}"/>
    <cellStyle name="Porcentual 6 3 2 2 7 5" xfId="35355" xr:uid="{DD2F4D9A-703F-4019-AADA-13342625D6FD}"/>
    <cellStyle name="Porcentual 6 3 2 3" xfId="7057" xr:uid="{C571C6AE-946E-40AB-9BC5-0D2C028F441F}"/>
    <cellStyle name="Porcentual 6 3 2 3 2" xfId="15465" xr:uid="{0E3D41BB-C368-44C5-8FEE-0B59CCEACE20}"/>
    <cellStyle name="Porcentual 6 3 2 3 2 2" xfId="22752" xr:uid="{9F919266-BED6-404A-A14F-48AE23B5CDAB}"/>
    <cellStyle name="Porcentual 6 3 2 3 2 2 2" xfId="28308" xr:uid="{F686447C-76C0-4934-8204-C2F53D5CB05B}"/>
    <cellStyle name="Porcentual 6 3 2 3 2 2 3" xfId="33802" xr:uid="{4D9DD574-B4EB-42E7-8557-D1C230E15F61}"/>
    <cellStyle name="Porcentual 6 3 2 3 2 2 4" xfId="39286" xr:uid="{34F7AB45-D4E8-4C87-8ECB-3E5B0EB336A7}"/>
    <cellStyle name="Porcentual 6 3 2 3 2 3" xfId="25579" xr:uid="{AF9F73F1-76E2-4AFA-845F-4890400BBCFC}"/>
    <cellStyle name="Porcentual 6 3 2 3 2 4" xfId="31073" xr:uid="{A04C56AD-8E13-4260-B2BA-4E7CC88D620A}"/>
    <cellStyle name="Porcentual 6 3 2 3 2 5" xfId="36557" xr:uid="{E4097B67-70F4-44F7-A26F-E82D0F8080DD}"/>
    <cellStyle name="Porcentual 6 3 2 3 3" xfId="12379" xr:uid="{72D266AB-273F-4186-95FD-96C613EC59A6}"/>
    <cellStyle name="Porcentual 6 3 2 3 4" xfId="17615" xr:uid="{5F7B4ED0-DE07-41B2-8DE4-8EEA27DA4CA8}"/>
    <cellStyle name="Porcentual 6 3 2 3 5" xfId="19867" xr:uid="{D182407B-1D85-45E6-91F1-68A74A012B54}"/>
    <cellStyle name="Porcentual 6 3 2 3 6" xfId="10231" xr:uid="{AD74348E-F844-4306-A815-E06D4073E14B}"/>
    <cellStyle name="Porcentual 6 3 2 3 6 2" xfId="21552" xr:uid="{EAC93C65-6CFD-46B6-B90F-258742B30B8C}"/>
    <cellStyle name="Porcentual 6 3 2 3 6 2 2" xfId="27108" xr:uid="{870D602E-E524-4D7A-827D-4A04B017D563}"/>
    <cellStyle name="Porcentual 6 3 2 3 6 2 3" xfId="32602" xr:uid="{E9DBBE38-F061-4693-AC1E-B3EC1F82462A}"/>
    <cellStyle name="Porcentual 6 3 2 3 6 2 4" xfId="38086" xr:uid="{3E3BC424-7AEE-4A43-8779-DC842592D941}"/>
    <cellStyle name="Porcentual 6 3 2 3 6 3" xfId="24379" xr:uid="{FBE8FB4A-150D-4B3D-AF71-19B425A5E6E3}"/>
    <cellStyle name="Porcentual 6 3 2 3 6 4" xfId="29873" xr:uid="{709301A2-9133-4CFB-B19C-37DC143E8E92}"/>
    <cellStyle name="Porcentual 6 3 2 3 6 5" xfId="35357" xr:uid="{2A263FC6-E3FF-4B30-B766-71430440DEB4}"/>
    <cellStyle name="Porcentual 6 3 2 4" xfId="7058" xr:uid="{DF78D76C-30D3-4FB9-BBC5-1CAC7C2F89C6}"/>
    <cellStyle name="Porcentual 6 3 2 4 2" xfId="19868" xr:uid="{651C4A68-6554-48B1-8375-C5D08938E10E}"/>
    <cellStyle name="Porcentual 6 3 2 4 3" xfId="10232" xr:uid="{C505DE25-0794-44C0-B7AF-72C47E943D96}"/>
    <cellStyle name="Porcentual 6 3 2 4 3 2" xfId="21553" xr:uid="{5AF298D0-FF85-4D68-946E-747DFB0EED72}"/>
    <cellStyle name="Porcentual 6 3 2 4 3 2 2" xfId="27109" xr:uid="{376ACF5B-786C-46B0-A150-EBC0661A6122}"/>
    <cellStyle name="Porcentual 6 3 2 4 3 2 3" xfId="32603" xr:uid="{8C6165E2-621A-480C-8AA6-71A48E1E75E0}"/>
    <cellStyle name="Porcentual 6 3 2 4 3 2 4" xfId="38087" xr:uid="{1DFD87A8-34D9-48F1-A0FA-BBF6AB66B0AF}"/>
    <cellStyle name="Porcentual 6 3 2 4 3 3" xfId="24380" xr:uid="{D8D961C4-D5C2-449D-BE49-D7DE6409F186}"/>
    <cellStyle name="Porcentual 6 3 2 4 3 4" xfId="29874" xr:uid="{7A4EB7BF-8689-4F60-9AAF-00D7523D59B6}"/>
    <cellStyle name="Porcentual 6 3 2 4 3 5" xfId="35358" xr:uid="{4DF3FF78-52D7-45C9-BE5E-E3C3654A5EEE}"/>
    <cellStyle name="Porcentual 6 3 2 5" xfId="15462" xr:uid="{28D6EA07-6724-4C01-B3EE-1D2F6AA9112C}"/>
    <cellStyle name="Porcentual 6 3 2 5 2" xfId="22749" xr:uid="{9C26489F-72D2-4A30-A27F-79EF2BC00E45}"/>
    <cellStyle name="Porcentual 6 3 2 5 2 2" xfId="28305" xr:uid="{1A672C09-197F-407B-8AB2-30D6C9B1D125}"/>
    <cellStyle name="Porcentual 6 3 2 5 2 3" xfId="33799" xr:uid="{638553F4-3765-49F2-86F8-327EBDF38822}"/>
    <cellStyle name="Porcentual 6 3 2 5 2 4" xfId="39283" xr:uid="{C5636F45-18F2-4098-A48F-189C5A25AD0F}"/>
    <cellStyle name="Porcentual 6 3 2 5 3" xfId="25576" xr:uid="{A0D9CA22-E95F-46E0-B309-F54AE20EB5BE}"/>
    <cellStyle name="Porcentual 6 3 2 5 4" xfId="31070" xr:uid="{C9846155-235C-48F3-9598-2078678DBFBB}"/>
    <cellStyle name="Porcentual 6 3 2 5 5" xfId="36554" xr:uid="{DE2D34D6-ACDF-4F70-9FF1-CE0E142D365D}"/>
    <cellStyle name="Porcentual 6 3 2 6" xfId="12376" xr:uid="{C5BD60E9-8CC8-4450-844A-D4C3CC90D0FA}"/>
    <cellStyle name="Porcentual 6 3 2 7" xfId="17612" xr:uid="{4C6E0451-CD5B-4A1C-87DE-66ED901CA380}"/>
    <cellStyle name="Porcentual 6 3 2 8" xfId="19864" xr:uid="{771BFACA-232E-4688-AD40-B5365C6856C5}"/>
    <cellStyle name="Porcentual 6 3 2 9" xfId="10228" xr:uid="{8635731E-4010-4C4B-A11E-E9EB183D493F}"/>
    <cellStyle name="Porcentual 6 3 2 9 2" xfId="21549" xr:uid="{868F1294-4F66-4373-B8E5-66E805D488DD}"/>
    <cellStyle name="Porcentual 6 3 2 9 2 2" xfId="27105" xr:uid="{BF9837E7-35B6-4BF1-9439-CFC0E0659644}"/>
    <cellStyle name="Porcentual 6 3 2 9 2 3" xfId="32599" xr:uid="{42071E36-F923-482C-B04B-766EDE82FDAA}"/>
    <cellStyle name="Porcentual 6 3 2 9 2 4" xfId="38083" xr:uid="{0A88CA9F-F1EE-4081-A183-38884025C019}"/>
    <cellStyle name="Porcentual 6 3 2 9 3" xfId="24376" xr:uid="{FE082E46-BDFA-49F8-9637-D0EECC541A46}"/>
    <cellStyle name="Porcentual 6 3 2 9 4" xfId="29870" xr:uid="{ADD97DA4-D6E0-48D1-87E9-8F50970B3D0F}"/>
    <cellStyle name="Porcentual 6 3 2 9 5" xfId="35354" xr:uid="{E3AA5B01-12F0-467F-9B58-5EC1EC4BA127}"/>
    <cellStyle name="Porcentual 6 3 3" xfId="7059" xr:uid="{51199601-B1CA-4524-B875-873D3656C758}"/>
    <cellStyle name="Porcentual 6 3 3 2" xfId="7060" xr:uid="{ACE39147-97E9-4F41-8A52-16A22CBCA1D7}"/>
    <cellStyle name="Porcentual 6 3 3 2 2" xfId="15467" xr:uid="{D7AA5E0D-7A08-42B8-AD4F-BCA7E70B3634}"/>
    <cellStyle name="Porcentual 6 3 3 2 2 2" xfId="22754" xr:uid="{8608E90E-0353-47E0-87DC-514846A5707B}"/>
    <cellStyle name="Porcentual 6 3 3 2 2 2 2" xfId="28310" xr:uid="{D8ED4226-7B24-44D9-9AE0-6FCCAF44B65B}"/>
    <cellStyle name="Porcentual 6 3 3 2 2 2 3" xfId="33804" xr:uid="{9AC16A1F-069F-4172-8056-FD182A8AF0CA}"/>
    <cellStyle name="Porcentual 6 3 3 2 2 2 4" xfId="39288" xr:uid="{CA1157DB-7361-4902-A8E4-EF4A2CEC2230}"/>
    <cellStyle name="Porcentual 6 3 3 2 2 3" xfId="25581" xr:uid="{C06DC88C-7D57-418D-883E-73C24C1F8470}"/>
    <cellStyle name="Porcentual 6 3 3 2 2 4" xfId="31075" xr:uid="{AD172BE8-628E-40D2-807D-758B937A53C2}"/>
    <cellStyle name="Porcentual 6 3 3 2 2 5" xfId="36559" xr:uid="{B287DC29-1AFF-4703-813F-7B16F26CE0EA}"/>
    <cellStyle name="Porcentual 6 3 3 2 3" xfId="12381" xr:uid="{F3633894-74E5-4C4B-887C-9E93D234D845}"/>
    <cellStyle name="Porcentual 6 3 3 2 4" xfId="17617" xr:uid="{BBCB4D02-11F9-433B-B31F-D7DAA1017F31}"/>
    <cellStyle name="Porcentual 6 3 3 2 5" xfId="19870" xr:uid="{78793F11-E175-4D36-8395-D779D844B4A6}"/>
    <cellStyle name="Porcentual 6 3 3 2 6" xfId="10234" xr:uid="{AA8751C0-6A01-4FD7-B92C-A9BF021BEDC6}"/>
    <cellStyle name="Porcentual 6 3 3 2 6 2" xfId="21555" xr:uid="{78DB7889-E06E-4AF8-A039-D44098FFFC9E}"/>
    <cellStyle name="Porcentual 6 3 3 2 6 2 2" xfId="27111" xr:uid="{A693B47C-CC21-4DC5-A839-85452B6B8C9B}"/>
    <cellStyle name="Porcentual 6 3 3 2 6 2 3" xfId="32605" xr:uid="{97EA162B-751B-4053-8C3B-8E3DE038719D}"/>
    <cellStyle name="Porcentual 6 3 3 2 6 2 4" xfId="38089" xr:uid="{5B1590F4-B450-45AE-A189-0D7C5AB30367}"/>
    <cellStyle name="Porcentual 6 3 3 2 6 3" xfId="24382" xr:uid="{504F1C2C-2C23-4FEE-9591-180F29FC4DC9}"/>
    <cellStyle name="Porcentual 6 3 3 2 6 4" xfId="29876" xr:uid="{85580DCC-BAE1-4CAA-B23C-632BB3F0FA13}"/>
    <cellStyle name="Porcentual 6 3 3 2 6 5" xfId="35360" xr:uid="{27A11C9C-9BB4-400A-B216-73A64E8CCADF}"/>
    <cellStyle name="Porcentual 6 3 3 3" xfId="7061" xr:uid="{10CDA878-B6BB-4A85-B01B-8732EDD90189}"/>
    <cellStyle name="Porcentual 6 3 3 3 2" xfId="19871" xr:uid="{A04C306C-64BC-4425-8F3B-8F3BEE8ADD74}"/>
    <cellStyle name="Porcentual 6 3 3 3 3" xfId="10235" xr:uid="{226467AA-73F4-4A8E-96FB-C8B498E08765}"/>
    <cellStyle name="Porcentual 6 3 3 3 3 2" xfId="21556" xr:uid="{C6FE6E0F-3269-45ED-9D3E-217FF3DC6365}"/>
    <cellStyle name="Porcentual 6 3 3 3 3 2 2" xfId="27112" xr:uid="{60AF82E4-F091-493C-BA70-BAF75BFD7BAC}"/>
    <cellStyle name="Porcentual 6 3 3 3 3 2 3" xfId="32606" xr:uid="{11C495BE-31AA-41D0-A1FB-430AC8DEFA5E}"/>
    <cellStyle name="Porcentual 6 3 3 3 3 2 4" xfId="38090" xr:uid="{7E15D5D8-EF6C-4231-BFB0-D1001E5CDEC8}"/>
    <cellStyle name="Porcentual 6 3 3 3 3 3" xfId="24383" xr:uid="{BDDAFC7F-7651-4E1F-A53B-53987A77ECD5}"/>
    <cellStyle name="Porcentual 6 3 3 3 3 4" xfId="29877" xr:uid="{7C1A53C4-A04E-4F3D-8DE8-ADFC02770254}"/>
    <cellStyle name="Porcentual 6 3 3 3 3 5" xfId="35361" xr:uid="{BA0F9205-3FC5-4457-945B-FACA58B35FC6}"/>
    <cellStyle name="Porcentual 6 3 3 4" xfId="15466" xr:uid="{C6225800-08C4-4B1C-BD5C-48C33F0A12FE}"/>
    <cellStyle name="Porcentual 6 3 3 4 2" xfId="22753" xr:uid="{A049919B-260C-4808-8043-E0D84B5C4E36}"/>
    <cellStyle name="Porcentual 6 3 3 4 2 2" xfId="28309" xr:uid="{E7F1EFC6-A55F-442C-B5C1-B009182FF3C4}"/>
    <cellStyle name="Porcentual 6 3 3 4 2 3" xfId="33803" xr:uid="{AA4103D8-B395-4C78-8161-A60DAC3BC96B}"/>
    <cellStyle name="Porcentual 6 3 3 4 2 4" xfId="39287" xr:uid="{076E32E6-5081-431B-8527-3072D715121D}"/>
    <cellStyle name="Porcentual 6 3 3 4 3" xfId="25580" xr:uid="{A393BC16-1BCF-431F-97EF-87EF86AAE70C}"/>
    <cellStyle name="Porcentual 6 3 3 4 4" xfId="31074" xr:uid="{48EFE792-E27C-48A3-9A52-F4CD385EAA78}"/>
    <cellStyle name="Porcentual 6 3 3 4 5" xfId="36558" xr:uid="{B1C6EFDF-E3A2-44A0-884E-816467E72682}"/>
    <cellStyle name="Porcentual 6 3 3 5" xfId="12380" xr:uid="{5E9A037C-F54D-49EA-BF20-B6036A5F843C}"/>
    <cellStyle name="Porcentual 6 3 3 6" xfId="17616" xr:uid="{191F2643-D014-42FD-9CC7-4B262E778290}"/>
    <cellStyle name="Porcentual 6 3 3 7" xfId="19869" xr:uid="{AA3D30AB-7A0B-4C6E-83D5-C1511B32A5EA}"/>
    <cellStyle name="Porcentual 6 3 3 8" xfId="10233" xr:uid="{0C8BE14B-204A-4120-BA1E-E6D0BBD13FEC}"/>
    <cellStyle name="Porcentual 6 3 3 8 2" xfId="21554" xr:uid="{72133B3A-F43F-40EC-8982-4B4B25DABCFB}"/>
    <cellStyle name="Porcentual 6 3 3 8 2 2" xfId="27110" xr:uid="{8E3C7B00-B22E-430A-ABF2-A7C2AC02FBA3}"/>
    <cellStyle name="Porcentual 6 3 3 8 2 3" xfId="32604" xr:uid="{ACA893E4-B869-4158-93AE-278A2A215738}"/>
    <cellStyle name="Porcentual 6 3 3 8 2 4" xfId="38088" xr:uid="{307D1F35-D017-4F6C-B0C3-86D1FF65164D}"/>
    <cellStyle name="Porcentual 6 3 3 8 3" xfId="24381" xr:uid="{4F9DA7CC-5E3B-45F1-B5CF-78A8AD8E1A6C}"/>
    <cellStyle name="Porcentual 6 3 3 8 4" xfId="29875" xr:uid="{90B6A157-DAB6-4077-95D4-4C6ABFB617B3}"/>
    <cellStyle name="Porcentual 6 3 3 8 5" xfId="35359" xr:uid="{972D3522-2532-4C13-AB7F-C85419266BD2}"/>
    <cellStyle name="Porcentual 6 3 4" xfId="7062" xr:uid="{FE289191-48C6-4FDC-932E-36CB95E1A3F6}"/>
    <cellStyle name="Porcentual 6 3 4 2" xfId="7063" xr:uid="{5632E928-4CC8-40FD-81EF-7B3F21BA4FD9}"/>
    <cellStyle name="Porcentual 6 3 4 2 2" xfId="15469" xr:uid="{954C25C4-A67E-42E0-8868-56CBCF985500}"/>
    <cellStyle name="Porcentual 6 3 4 2 2 2" xfId="22756" xr:uid="{5C17DCCD-959B-4F22-9F5B-C703F297E986}"/>
    <cellStyle name="Porcentual 6 3 4 2 2 2 2" xfId="28312" xr:uid="{1695684C-7EC4-4BFE-BDF2-D2F1C8FC2DA4}"/>
    <cellStyle name="Porcentual 6 3 4 2 2 2 3" xfId="33806" xr:uid="{4C2CB92E-4699-4224-88D1-85A4F8F89461}"/>
    <cellStyle name="Porcentual 6 3 4 2 2 2 4" xfId="39290" xr:uid="{B8AC10E8-4F39-482C-9EC3-1E1360C1FB3E}"/>
    <cellStyle name="Porcentual 6 3 4 2 2 3" xfId="25583" xr:uid="{C8B4A6D5-6C81-479E-BE3A-6E21567AEE88}"/>
    <cellStyle name="Porcentual 6 3 4 2 2 4" xfId="31077" xr:uid="{CFF388BB-114B-4D31-950E-A23859A0DB3A}"/>
    <cellStyle name="Porcentual 6 3 4 2 2 5" xfId="36561" xr:uid="{997208EF-88F8-459C-A57B-ED601D0F370B}"/>
    <cellStyle name="Porcentual 6 3 4 2 3" xfId="12383" xr:uid="{696A9681-7CFB-4783-9A0C-3942865B42A1}"/>
    <cellStyle name="Porcentual 6 3 4 2 4" xfId="17619" xr:uid="{4AA5B19E-EFCD-4633-9931-A1ABA640DAB7}"/>
    <cellStyle name="Porcentual 6 3 4 2 5" xfId="19873" xr:uid="{B7D7E1C1-7FA8-4C2E-91AB-B06472EE9939}"/>
    <cellStyle name="Porcentual 6 3 4 2 6" xfId="10237" xr:uid="{5B3E8D32-5D29-4A8C-93BC-2FCB58D83A83}"/>
    <cellStyle name="Porcentual 6 3 4 2 6 2" xfId="21558" xr:uid="{FE3FA33C-A644-41A6-9F31-D6613233A8BA}"/>
    <cellStyle name="Porcentual 6 3 4 2 6 2 2" xfId="27114" xr:uid="{DA527C18-8044-4F39-AEA6-BD32C4310160}"/>
    <cellStyle name="Porcentual 6 3 4 2 6 2 3" xfId="32608" xr:uid="{90157C45-0EC4-4FDE-97EC-9517B4EA347A}"/>
    <cellStyle name="Porcentual 6 3 4 2 6 2 4" xfId="38092" xr:uid="{BF9079F5-5768-4076-8723-BB707C20B2AB}"/>
    <cellStyle name="Porcentual 6 3 4 2 6 3" xfId="24385" xr:uid="{0598C1F5-FF65-44E1-B7E7-E1ED9165FB02}"/>
    <cellStyle name="Porcentual 6 3 4 2 6 4" xfId="29879" xr:uid="{4B17AF38-C2F1-4F4B-9DEB-0E4E181E7D47}"/>
    <cellStyle name="Porcentual 6 3 4 2 6 5" xfId="35363" xr:uid="{C1C9FC46-404A-4B5F-B2A2-32950A2FD66C}"/>
    <cellStyle name="Porcentual 6 3 4 3" xfId="7064" xr:uid="{9B3FE1ED-74D4-43EA-9B2C-D5E671453DC9}"/>
    <cellStyle name="Porcentual 6 3 4 3 2" xfId="19874" xr:uid="{72C2F2BC-AAC1-4342-B792-F2FB61608D86}"/>
    <cellStyle name="Porcentual 6 3 4 3 3" xfId="10238" xr:uid="{8D194A3E-5419-419F-8303-D4867A2FCA4B}"/>
    <cellStyle name="Porcentual 6 3 4 3 3 2" xfId="21559" xr:uid="{A299EB97-5550-4EE4-9ACF-291C6D9E0062}"/>
    <cellStyle name="Porcentual 6 3 4 3 3 2 2" xfId="27115" xr:uid="{748E6DAE-AFC2-4AF1-89FF-D94EA18CB490}"/>
    <cellStyle name="Porcentual 6 3 4 3 3 2 3" xfId="32609" xr:uid="{99FFD6D5-E9E7-4739-90C9-82B44439CED5}"/>
    <cellStyle name="Porcentual 6 3 4 3 3 2 4" xfId="38093" xr:uid="{F1F952F7-4517-40CC-8835-175900729068}"/>
    <cellStyle name="Porcentual 6 3 4 3 3 3" xfId="24386" xr:uid="{8149F1D9-9CA5-4BE1-9894-44E4C22108A5}"/>
    <cellStyle name="Porcentual 6 3 4 3 3 4" xfId="29880" xr:uid="{630708AA-23A7-40B3-99FC-B14C22C7DA53}"/>
    <cellStyle name="Porcentual 6 3 4 3 3 5" xfId="35364" xr:uid="{5CF61007-1739-40B0-AD36-6A8D7984A61F}"/>
    <cellStyle name="Porcentual 6 3 4 4" xfId="15468" xr:uid="{1322A7A6-E1C0-4650-A470-068DAD12D927}"/>
    <cellStyle name="Porcentual 6 3 4 4 2" xfId="22755" xr:uid="{619573F7-4F11-44FD-8888-8C3348444C19}"/>
    <cellStyle name="Porcentual 6 3 4 4 2 2" xfId="28311" xr:uid="{12705932-99DD-434A-9928-00898F1FA190}"/>
    <cellStyle name="Porcentual 6 3 4 4 2 3" xfId="33805" xr:uid="{548AC67B-67E5-42CB-BBAF-608A2CED88FC}"/>
    <cellStyle name="Porcentual 6 3 4 4 2 4" xfId="39289" xr:uid="{B8B8FE0B-1CF8-42C3-81E0-5374D1415512}"/>
    <cellStyle name="Porcentual 6 3 4 4 3" xfId="25582" xr:uid="{7C6AD736-4842-4911-B4CD-CAEBCC20113B}"/>
    <cellStyle name="Porcentual 6 3 4 4 4" xfId="31076" xr:uid="{1EA1C70D-3F14-4C8B-BB3A-A7156EE8B12D}"/>
    <cellStyle name="Porcentual 6 3 4 4 5" xfId="36560" xr:uid="{1156A387-CCC0-4E1F-BD58-9D78911F780A}"/>
    <cellStyle name="Porcentual 6 3 4 5" xfId="12382" xr:uid="{461E2AB6-3FE9-43BE-8F4A-A1974EF6BE0F}"/>
    <cellStyle name="Porcentual 6 3 4 6" xfId="17618" xr:uid="{EBC753FE-F3E3-45E6-AD0A-46310CF20407}"/>
    <cellStyle name="Porcentual 6 3 4 7" xfId="19872" xr:uid="{0ADFD9AD-8394-458A-AA7A-D427C690BA9A}"/>
    <cellStyle name="Porcentual 6 3 4 8" xfId="10236" xr:uid="{44C3C5B6-3E9E-4A01-B47D-BA8568DB1FE9}"/>
    <cellStyle name="Porcentual 6 3 4 8 2" xfId="21557" xr:uid="{69B74C04-259F-409E-9618-43CC260C8DCF}"/>
    <cellStyle name="Porcentual 6 3 4 8 2 2" xfId="27113" xr:uid="{DC481780-1BE8-41C6-95E5-A4B76D4CE0B5}"/>
    <cellStyle name="Porcentual 6 3 4 8 2 3" xfId="32607" xr:uid="{7C624A9E-F848-4680-9062-DA83114F58E2}"/>
    <cellStyle name="Porcentual 6 3 4 8 2 4" xfId="38091" xr:uid="{782C7B30-2BD1-4052-9702-8B486BACF0D9}"/>
    <cellStyle name="Porcentual 6 3 4 8 3" xfId="24384" xr:uid="{14831094-B6A0-4058-8D6C-BEEDF8B2736E}"/>
    <cellStyle name="Porcentual 6 3 4 8 4" xfId="29878" xr:uid="{69C2A9B8-5BD0-4026-B0C4-69C3B3E3E0C0}"/>
    <cellStyle name="Porcentual 6 3 4 8 5" xfId="35362" xr:uid="{FC951983-4FF2-42DB-A2AF-6524A489154D}"/>
    <cellStyle name="Porcentual 6 3 5" xfId="7065" xr:uid="{E4771BA2-2C7D-4970-B3E6-6A8145C4E211}"/>
    <cellStyle name="Porcentual 6 3 5 2" xfId="15470" xr:uid="{85D2A6E4-8F0E-4548-8AFA-653055AD99E6}"/>
    <cellStyle name="Porcentual 6 3 5 2 2" xfId="22757" xr:uid="{9497CD01-090C-4E96-8DD6-3C09214395FB}"/>
    <cellStyle name="Porcentual 6 3 5 2 2 2" xfId="28313" xr:uid="{B3967A70-6E4D-4BA3-B007-F1E724FCEFCB}"/>
    <cellStyle name="Porcentual 6 3 5 2 2 3" xfId="33807" xr:uid="{22AD838D-3133-4FF9-A40F-8AC3A7083D0F}"/>
    <cellStyle name="Porcentual 6 3 5 2 2 4" xfId="39291" xr:uid="{E8CE5529-2758-42BB-B3CE-3B599F315A62}"/>
    <cellStyle name="Porcentual 6 3 5 2 3" xfId="25584" xr:uid="{AAAB7609-0851-430B-A9A3-6B5F16590B07}"/>
    <cellStyle name="Porcentual 6 3 5 2 4" xfId="31078" xr:uid="{F2B6E292-ABB3-4DC0-8110-219C05D36DA4}"/>
    <cellStyle name="Porcentual 6 3 5 2 5" xfId="36562" xr:uid="{D3E04AC2-4127-46F7-86E4-B282A1FA5E89}"/>
    <cellStyle name="Porcentual 6 3 5 3" xfId="12384" xr:uid="{5989E206-F839-43FA-AF31-843F5559BA7A}"/>
    <cellStyle name="Porcentual 6 3 5 4" xfId="17620" xr:uid="{B4F12439-1BF0-4900-96A5-592B17D53607}"/>
    <cellStyle name="Porcentual 6 3 5 5" xfId="19875" xr:uid="{E9ADC7AF-26E2-4C75-8E70-C7BE096FF66E}"/>
    <cellStyle name="Porcentual 6 3 5 6" xfId="10239" xr:uid="{8DB0C763-C106-4A2A-B1C9-91A433519D5E}"/>
    <cellStyle name="Porcentual 6 3 5 6 2" xfId="21560" xr:uid="{9EA38CED-4FE3-4882-AC65-B9A2223B00DC}"/>
    <cellStyle name="Porcentual 6 3 5 6 2 2" xfId="27116" xr:uid="{3B3ADDED-E5F0-4870-B689-086E24C4769B}"/>
    <cellStyle name="Porcentual 6 3 5 6 2 3" xfId="32610" xr:uid="{45F5597A-B3BA-4F15-8D2C-DB249A8E56B1}"/>
    <cellStyle name="Porcentual 6 3 5 6 2 4" xfId="38094" xr:uid="{4F11CAC9-BCF3-4FEA-B5BD-69A49548734B}"/>
    <cellStyle name="Porcentual 6 3 5 6 3" xfId="24387" xr:uid="{90E4B554-F870-4A93-9E2D-19AD8915EC59}"/>
    <cellStyle name="Porcentual 6 3 5 6 4" xfId="29881" xr:uid="{EEADD709-F6C6-4E74-A703-952AF9DF5850}"/>
    <cellStyle name="Porcentual 6 3 5 6 5" xfId="35365" xr:uid="{31489E4D-288C-45C1-93DF-2C6DF86E2965}"/>
    <cellStyle name="Porcentual 6 3 6" xfId="7066" xr:uid="{F49DC162-D86D-4580-A96B-3B0884B43F45}"/>
    <cellStyle name="Porcentual 6 3 6 2" xfId="15471" xr:uid="{E8C8AD87-B37F-4A20-975F-C0D769E39B2F}"/>
    <cellStyle name="Porcentual 6 3 6 2 2" xfId="22758" xr:uid="{B77052A9-62AC-4F97-A757-AA26D95D5BA8}"/>
    <cellStyle name="Porcentual 6 3 6 2 2 2" xfId="28314" xr:uid="{CE300669-6A10-4EDB-9283-24374150B162}"/>
    <cellStyle name="Porcentual 6 3 6 2 2 3" xfId="33808" xr:uid="{48DA6BF3-1B6D-4526-B471-9D27BBDBAF42}"/>
    <cellStyle name="Porcentual 6 3 6 2 2 4" xfId="39292" xr:uid="{FB448BC8-D4DD-4DFD-9609-5414920C9411}"/>
    <cellStyle name="Porcentual 6 3 6 2 3" xfId="25585" xr:uid="{D6218533-ECCE-4D22-BA5B-7AD48629582A}"/>
    <cellStyle name="Porcentual 6 3 6 2 4" xfId="31079" xr:uid="{7CFD3B5D-02DF-40FC-AE95-50C29A8DAEFD}"/>
    <cellStyle name="Porcentual 6 3 6 2 5" xfId="36563" xr:uid="{6D413655-BE56-4645-AAA9-F9AEF73A5476}"/>
    <cellStyle name="Porcentual 6 3 6 3" xfId="12385" xr:uid="{1A88D0D1-B824-4AE9-8C6E-1E30DF7DA3A3}"/>
    <cellStyle name="Porcentual 6 3 6 4" xfId="17621" xr:uid="{8C8277DC-89E0-4AEA-BA14-950DA58219A0}"/>
    <cellStyle name="Porcentual 6 3 6 5" xfId="19876" xr:uid="{3E12939C-3710-4C21-BDAC-2E12A6421D89}"/>
    <cellStyle name="Porcentual 6 3 6 6" xfId="10240" xr:uid="{50B53B1C-E72D-45B1-BCC7-072AAA8A6473}"/>
    <cellStyle name="Porcentual 6 3 6 6 2" xfId="21561" xr:uid="{76391885-D3BE-4E1B-ADFC-A82F82BB241A}"/>
    <cellStyle name="Porcentual 6 3 6 6 2 2" xfId="27117" xr:uid="{78B689FD-635B-438E-9688-4DC2233AB98B}"/>
    <cellStyle name="Porcentual 6 3 6 6 2 3" xfId="32611" xr:uid="{9B3F2A31-3E25-4A0E-91E4-4A5390A0B6BE}"/>
    <cellStyle name="Porcentual 6 3 6 6 2 4" xfId="38095" xr:uid="{1786F3F4-EBF0-42D8-BC8A-30F6CB3348C9}"/>
    <cellStyle name="Porcentual 6 3 6 6 3" xfId="24388" xr:uid="{72E07AA0-DDFB-4DD1-AEF0-BD306861FBCB}"/>
    <cellStyle name="Porcentual 6 3 6 6 4" xfId="29882" xr:uid="{43D83DEE-ACF7-4633-9713-A05DA05C2546}"/>
    <cellStyle name="Porcentual 6 3 6 6 5" xfId="35366" xr:uid="{37ECC38A-4DAA-4129-8BB2-CFE89A97EA63}"/>
    <cellStyle name="Porcentual 6 3 7" xfId="7067" xr:uid="{0C63DCB9-3868-4425-80B0-BACAF3F6647D}"/>
    <cellStyle name="Porcentual 6 3 7 2" xfId="15472" xr:uid="{EC757812-8DEE-441C-9B94-A0AE86DAF1AF}"/>
    <cellStyle name="Porcentual 6 3 7 2 2" xfId="22759" xr:uid="{E8D48A91-DCE7-4DA7-9E44-13894254648C}"/>
    <cellStyle name="Porcentual 6 3 7 2 2 2" xfId="28315" xr:uid="{E7C2C508-7103-44F6-B6CA-F3923909755E}"/>
    <cellStyle name="Porcentual 6 3 7 2 2 3" xfId="33809" xr:uid="{58A56E49-4772-4F02-96E4-1D4818B1B0DB}"/>
    <cellStyle name="Porcentual 6 3 7 2 2 4" xfId="39293" xr:uid="{6FF07F0D-8F0E-4808-B64C-064B8A98D618}"/>
    <cellStyle name="Porcentual 6 3 7 2 3" xfId="25586" xr:uid="{489976F0-7C54-44F3-BB39-53DBD1F7AE08}"/>
    <cellStyle name="Porcentual 6 3 7 2 4" xfId="31080" xr:uid="{6A7AB49D-7845-4BC3-B351-BCE0844EE823}"/>
    <cellStyle name="Porcentual 6 3 7 2 5" xfId="36564" xr:uid="{0A89E055-8886-4FD1-8027-673CAD5F6ED5}"/>
    <cellStyle name="Porcentual 6 3 7 3" xfId="12739" xr:uid="{291E00A9-0528-4B26-95A5-D84B38CE031B}"/>
    <cellStyle name="Porcentual 6 3 7 4" xfId="19877" xr:uid="{7137BBCB-F8F9-410C-8675-79EA3C0D05B2}"/>
    <cellStyle name="Porcentual 6 3 7 5" xfId="10241" xr:uid="{1BFF6B90-CBDA-4151-8112-58E0AC2C4FFB}"/>
    <cellStyle name="Porcentual 6 3 7 5 2" xfId="21562" xr:uid="{DE8545BC-6B37-45D6-BA06-F6342D181A04}"/>
    <cellStyle name="Porcentual 6 3 7 5 2 2" xfId="27118" xr:uid="{5DBDF948-DBEF-4339-9889-AAFE1BC74159}"/>
    <cellStyle name="Porcentual 6 3 7 5 2 3" xfId="32612" xr:uid="{FBFDFE20-4E88-409D-A198-7416AB8FE5CF}"/>
    <cellStyle name="Porcentual 6 3 7 5 2 4" xfId="38096" xr:uid="{E33D5905-5E95-4CA7-BE09-DC5298A44128}"/>
    <cellStyle name="Porcentual 6 3 7 5 3" xfId="24389" xr:uid="{47C5D89E-4E40-4E0F-8A0A-A970555392E2}"/>
    <cellStyle name="Porcentual 6 3 7 5 4" xfId="29883" xr:uid="{333DC984-B133-4524-8A53-4AE148BF190E}"/>
    <cellStyle name="Porcentual 6 3 7 5 5" xfId="35367" xr:uid="{75DD1C69-CB1F-44D7-A450-BC3138C9A77E}"/>
    <cellStyle name="Porcentual 6 3 8" xfId="7456" xr:uid="{BBD3BC01-512C-40B5-8F06-1F9299A4AA38}"/>
    <cellStyle name="Porcentual 6 3 8 2" xfId="20217" xr:uid="{56D56893-8931-48FD-9D80-8AD9F050C437}"/>
    <cellStyle name="Porcentual 6 3 8 3" xfId="10242" xr:uid="{6E8F454E-2E6D-4894-BAB7-8798534A3DF6}"/>
    <cellStyle name="Porcentual 6 3 8 3 2" xfId="21563" xr:uid="{06FB2572-6370-404E-9262-5EAD15BD47D7}"/>
    <cellStyle name="Porcentual 6 3 8 3 2 2" xfId="27119" xr:uid="{D5E57877-1D77-4127-B6EE-E2940C6C0E42}"/>
    <cellStyle name="Porcentual 6 3 8 3 2 3" xfId="32613" xr:uid="{E6AEDB6F-8B76-444F-A64A-4AF5C15C042F}"/>
    <cellStyle name="Porcentual 6 3 8 3 2 4" xfId="38097" xr:uid="{02954060-52E3-4FEC-9689-4AA35277B1D9}"/>
    <cellStyle name="Porcentual 6 3 8 3 3" xfId="24390" xr:uid="{733101CF-E357-4B16-A0C2-97A1C05C594E}"/>
    <cellStyle name="Porcentual 6 3 8 3 4" xfId="29884" xr:uid="{EDE51271-869A-4082-B078-46BC2AEB075E}"/>
    <cellStyle name="Porcentual 6 3 8 3 5" xfId="35368" xr:uid="{A15CB358-514E-428C-ACE9-F91C0A41A955}"/>
    <cellStyle name="Porcentual 6 3 9" xfId="10243" xr:uid="{7A329C2F-05AF-4C63-8BCB-879026E03447}"/>
    <cellStyle name="Porcentual 6 3 9 2" xfId="21564" xr:uid="{5E22817E-155A-487C-A8BC-5981F1DC774B}"/>
    <cellStyle name="Porcentual 6 3 9 2 2" xfId="27120" xr:uid="{ED5864CD-DEFE-40A2-A3C2-0D4B9C60489B}"/>
    <cellStyle name="Porcentual 6 3 9 2 3" xfId="32614" xr:uid="{BF6AD8F4-CAA8-41AB-A744-811C99F61E09}"/>
    <cellStyle name="Porcentual 6 3 9 2 4" xfId="38098" xr:uid="{F23084AA-E996-4C6F-BBEF-395B109004E0}"/>
    <cellStyle name="Porcentual 6 3 9 3" xfId="24391" xr:uid="{C887BCB3-2CFD-41AF-901E-1147BD08A591}"/>
    <cellStyle name="Porcentual 6 3 9 4" xfId="29885" xr:uid="{E08ECF82-8AD7-4FD4-B9F5-C624D7FFBA7B}"/>
    <cellStyle name="Porcentual 6 3 9 5" xfId="35369" xr:uid="{CA4E77C7-6DDA-4904-9BD9-7709AA829581}"/>
    <cellStyle name="Porcentual 6 4" xfId="7068" xr:uid="{8B421811-612C-49EA-8922-8B0FD321DB33}"/>
    <cellStyle name="Porcentual 6 4 10" xfId="10244" xr:uid="{7E0D4E45-43BA-4378-9086-950BD54CDB6D}"/>
    <cellStyle name="Porcentual 6 4 10 2" xfId="21565" xr:uid="{3E0B45DE-B21E-465F-BD33-C925F8F21AAD}"/>
    <cellStyle name="Porcentual 6 4 10 2 2" xfId="27121" xr:uid="{F43FB667-F8C9-4941-8567-E9CC53F955EC}"/>
    <cellStyle name="Porcentual 6 4 10 2 3" xfId="32615" xr:uid="{1B99C5A2-910C-4BA0-9711-275F43E38460}"/>
    <cellStyle name="Porcentual 6 4 10 2 4" xfId="38099" xr:uid="{25C3DD0D-6FC3-468B-A8FB-BADC9A9E3FB4}"/>
    <cellStyle name="Porcentual 6 4 10 3" xfId="24392" xr:uid="{5B760F7E-A8D0-4938-BFD6-B49A9013426B}"/>
    <cellStyle name="Porcentual 6 4 10 4" xfId="29886" xr:uid="{7AA49037-E5DE-4B56-8829-676E79C103C9}"/>
    <cellStyle name="Porcentual 6 4 10 5" xfId="35370" xr:uid="{8D89BE4B-AD13-4008-AE35-32ED4437DB29}"/>
    <cellStyle name="Porcentual 6 4 2" xfId="7069" xr:uid="{0872C02F-0226-46A5-978B-B2E2140FE5BA}"/>
    <cellStyle name="Porcentual 6 4 2 2" xfId="15474" xr:uid="{A0B6EB29-F36E-47DC-BB75-F4EF9478AB70}"/>
    <cellStyle name="Porcentual 6 4 2 2 2" xfId="22761" xr:uid="{C045C3C8-A923-4FA7-AA4B-6DAB26306BF9}"/>
    <cellStyle name="Porcentual 6 4 2 2 2 2" xfId="28317" xr:uid="{E1B55D75-AD96-48E3-9239-E0E90641988E}"/>
    <cellStyle name="Porcentual 6 4 2 2 2 3" xfId="33811" xr:uid="{86B1A703-DA34-4EC6-B778-7341A285F0D8}"/>
    <cellStyle name="Porcentual 6 4 2 2 2 4" xfId="39295" xr:uid="{6147BE4F-1954-43D1-8A49-D88C6B665F86}"/>
    <cellStyle name="Porcentual 6 4 2 2 3" xfId="25588" xr:uid="{2A79B76F-2D68-4571-9B69-51A55CADE825}"/>
    <cellStyle name="Porcentual 6 4 2 2 4" xfId="31082" xr:uid="{8D593746-C9A8-44D2-AFD2-26792DA055DB}"/>
    <cellStyle name="Porcentual 6 4 2 2 5" xfId="36566" xr:uid="{83ADC80D-CDEC-47E4-9A4A-95FCE0A6D0E9}"/>
    <cellStyle name="Porcentual 6 4 2 3" xfId="12387" xr:uid="{863BFF28-290E-47EC-BE1E-065401360C69}"/>
    <cellStyle name="Porcentual 6 4 2 4" xfId="17623" xr:uid="{ED76D30E-D0AC-44BC-9B1E-215C50C14349}"/>
    <cellStyle name="Porcentual 6 4 2 5" xfId="19879" xr:uid="{99FC1FF5-C7D7-4259-B268-508534540007}"/>
    <cellStyle name="Porcentual 6 4 2 6" xfId="10245" xr:uid="{98A0B28D-2444-44D1-823B-3F33D0357748}"/>
    <cellStyle name="Porcentual 6 4 2 6 2" xfId="21566" xr:uid="{FA814BF7-8816-4146-9F9A-643600F32358}"/>
    <cellStyle name="Porcentual 6 4 2 6 2 2" xfId="27122" xr:uid="{7B4D1C85-5692-4619-96F7-A963BBCB5DDC}"/>
    <cellStyle name="Porcentual 6 4 2 6 2 3" xfId="32616" xr:uid="{58EC514B-17D4-4D31-9CB8-4E2E35BC5A4E}"/>
    <cellStyle name="Porcentual 6 4 2 6 2 4" xfId="38100" xr:uid="{0CC3E86B-4AC0-4F94-BCE6-B20248E6DC97}"/>
    <cellStyle name="Porcentual 6 4 2 6 3" xfId="24393" xr:uid="{D02C131D-555A-4F02-B089-E6C0666112F5}"/>
    <cellStyle name="Porcentual 6 4 2 6 4" xfId="29887" xr:uid="{4C9A44A6-9B14-41D3-9857-CD83C5B17B9F}"/>
    <cellStyle name="Porcentual 6 4 2 6 5" xfId="35371" xr:uid="{5C7E8FEE-4F8A-4170-A508-C74DCCFBF43D}"/>
    <cellStyle name="Porcentual 6 4 3" xfId="7070" xr:uid="{F66A7301-90B2-4428-8E53-3F1B56003FAE}"/>
    <cellStyle name="Porcentual 6 4 3 2" xfId="15475" xr:uid="{65D2D99F-3DA3-41D3-A819-6CD3A1187156}"/>
    <cellStyle name="Porcentual 6 4 3 2 2" xfId="22762" xr:uid="{BD4294B4-B556-4443-997C-C1E947B54F0D}"/>
    <cellStyle name="Porcentual 6 4 3 2 2 2" xfId="28318" xr:uid="{368E1C30-C5FD-472A-9F9E-D2D4CD08426F}"/>
    <cellStyle name="Porcentual 6 4 3 2 2 3" xfId="33812" xr:uid="{2CD9C622-3C42-4724-B45C-7C61CF46C725}"/>
    <cellStyle name="Porcentual 6 4 3 2 2 4" xfId="39296" xr:uid="{6092F5CA-01D8-475C-B95B-1E48670AFA55}"/>
    <cellStyle name="Porcentual 6 4 3 2 3" xfId="25589" xr:uid="{E054DC9E-C0DB-4BEB-9628-26C1E75D26F7}"/>
    <cellStyle name="Porcentual 6 4 3 2 4" xfId="31083" xr:uid="{997AAE4A-466E-4FB7-B843-F08F10BAFB5C}"/>
    <cellStyle name="Porcentual 6 4 3 2 5" xfId="36567" xr:uid="{A786A462-DB92-4FF5-9B59-5FD9D5E8F4C4}"/>
    <cellStyle name="Porcentual 6 4 3 3" xfId="12388" xr:uid="{440259BC-4D39-46C2-9579-8C3E80DB8123}"/>
    <cellStyle name="Porcentual 6 4 3 4" xfId="17624" xr:uid="{779221E4-69DD-4757-B371-C84720A6C760}"/>
    <cellStyle name="Porcentual 6 4 3 5" xfId="19880" xr:uid="{B26DD874-E0EF-45BC-A48B-0A0619D2ECBF}"/>
    <cellStyle name="Porcentual 6 4 3 6" xfId="10246" xr:uid="{53433320-0EED-4C96-A7A7-8A88A72313F4}"/>
    <cellStyle name="Porcentual 6 4 3 6 2" xfId="21567" xr:uid="{F24BEEE4-A882-41B9-BE32-8FF056A367CB}"/>
    <cellStyle name="Porcentual 6 4 3 6 2 2" xfId="27123" xr:uid="{EF6694B6-A2E8-40F6-9B8E-23FAECECF7D8}"/>
    <cellStyle name="Porcentual 6 4 3 6 2 3" xfId="32617" xr:uid="{2959675D-1AC9-45A5-960E-DF0632E799A7}"/>
    <cellStyle name="Porcentual 6 4 3 6 2 4" xfId="38101" xr:uid="{EB74F5CA-109C-4265-9A29-7FBB117FB373}"/>
    <cellStyle name="Porcentual 6 4 3 6 3" xfId="24394" xr:uid="{EDCA1ACB-B1B8-4166-A370-E6C60B119491}"/>
    <cellStyle name="Porcentual 6 4 3 6 4" xfId="29888" xr:uid="{B824F020-D35D-4912-811F-B734AC546580}"/>
    <cellStyle name="Porcentual 6 4 3 6 5" xfId="35372" xr:uid="{C9F58516-F5D4-4A31-B8BA-E6DABE609DE5}"/>
    <cellStyle name="Porcentual 6 4 4" xfId="7071" xr:uid="{52B3F548-7358-4965-94EC-1BB04C8CEE58}"/>
    <cellStyle name="Porcentual 6 4 4 2" xfId="15476" xr:uid="{D29C08EB-26A7-4F4A-B0DB-6238AC6FAC2C}"/>
    <cellStyle name="Porcentual 6 4 4 2 2" xfId="22763" xr:uid="{748E6E3F-0616-447F-B69D-E4F64E6574DF}"/>
    <cellStyle name="Porcentual 6 4 4 2 2 2" xfId="28319" xr:uid="{3CA0F7CD-859C-4D3F-A789-187958DC29FD}"/>
    <cellStyle name="Porcentual 6 4 4 2 2 3" xfId="33813" xr:uid="{EB0B6383-0A6E-42E2-8A72-35CB1D9EB19C}"/>
    <cellStyle name="Porcentual 6 4 4 2 2 4" xfId="39297" xr:uid="{5FE7B992-F37E-4BEC-8124-A2E4BD0E70F2}"/>
    <cellStyle name="Porcentual 6 4 4 2 3" xfId="25590" xr:uid="{59F7D6DB-1A6A-47D2-AA1C-3195A999888A}"/>
    <cellStyle name="Porcentual 6 4 4 2 4" xfId="31084" xr:uid="{4FDCC752-9ED9-47FB-8DC9-213C976B5DD1}"/>
    <cellStyle name="Porcentual 6 4 4 2 5" xfId="36568" xr:uid="{370E7EFA-BAFC-410B-8751-C62387B1C1F2}"/>
    <cellStyle name="Porcentual 6 4 4 3" xfId="12740" xr:uid="{911EC3BF-E106-4CD7-8942-06A7517A3B7E}"/>
    <cellStyle name="Porcentual 6 4 4 4" xfId="19881" xr:uid="{C8099627-38A0-4C02-A2E9-5AAEE89A7324}"/>
    <cellStyle name="Porcentual 6 4 4 5" xfId="10247" xr:uid="{618532D8-0C5F-4681-AA7F-C7FFCB01C3EA}"/>
    <cellStyle name="Porcentual 6 4 4 5 2" xfId="21568" xr:uid="{D8E7F270-A58F-4F2B-956A-2D29D0C31CB0}"/>
    <cellStyle name="Porcentual 6 4 4 5 2 2" xfId="27124" xr:uid="{04102CB7-4719-445F-8D8D-CAA4E56F9A39}"/>
    <cellStyle name="Porcentual 6 4 4 5 2 3" xfId="32618" xr:uid="{5BFBADED-C9CB-4BFB-B927-35C1CEFF689F}"/>
    <cellStyle name="Porcentual 6 4 4 5 2 4" xfId="38102" xr:uid="{27B926D1-F02A-4CDB-B643-39AD5995AEEA}"/>
    <cellStyle name="Porcentual 6 4 4 5 3" xfId="24395" xr:uid="{94C375DB-BDFD-4B5B-8515-72A35E0EEB92}"/>
    <cellStyle name="Porcentual 6 4 4 5 4" xfId="29889" xr:uid="{F2CCA0C0-8D98-4AA5-9D25-5CF3A5C14D2D}"/>
    <cellStyle name="Porcentual 6 4 4 5 5" xfId="35373" xr:uid="{5DAADA61-7D4F-419B-B14F-B2236C3D2793}"/>
    <cellStyle name="Porcentual 6 4 5" xfId="10248" xr:uid="{F6F30B65-23CF-4441-A233-47A2679F7B5D}"/>
    <cellStyle name="Porcentual 6 4 5 2" xfId="21569" xr:uid="{556C1077-723C-426A-BE84-53928818432B}"/>
    <cellStyle name="Porcentual 6 4 5 2 2" xfId="27125" xr:uid="{4ED8F80D-0CCD-4632-A3C3-1B0D6CED814C}"/>
    <cellStyle name="Porcentual 6 4 5 2 3" xfId="32619" xr:uid="{26F7BDDE-AC61-4FF6-ADE3-9A30D4BC14E7}"/>
    <cellStyle name="Porcentual 6 4 5 2 4" xfId="38103" xr:uid="{7A208C09-2A95-411C-8FA0-8B77A910B5F2}"/>
    <cellStyle name="Porcentual 6 4 5 3" xfId="24396" xr:uid="{BC57DBC4-8101-48A3-90A1-71520FAA58D5}"/>
    <cellStyle name="Porcentual 6 4 5 4" xfId="29890" xr:uid="{69795E74-8F25-48EC-AF03-12B095C8FF8F}"/>
    <cellStyle name="Porcentual 6 4 5 5" xfId="35374" xr:uid="{A8E0B138-C5EC-44A7-96F7-375F3047B66B}"/>
    <cellStyle name="Porcentual 6 4 6" xfId="15473" xr:uid="{E5101D53-A3A6-4E4C-A3AB-E96D242043A7}"/>
    <cellStyle name="Porcentual 6 4 6 2" xfId="22760" xr:uid="{4271477C-EEEF-4242-B423-0F5694FF36CE}"/>
    <cellStyle name="Porcentual 6 4 6 2 2" xfId="28316" xr:uid="{9C5448D0-B970-48F7-A28E-9F2EA093513F}"/>
    <cellStyle name="Porcentual 6 4 6 2 3" xfId="33810" xr:uid="{9DECF354-833D-4CF4-930D-ED4296F9DA9E}"/>
    <cellStyle name="Porcentual 6 4 6 2 4" xfId="39294" xr:uid="{B1E6862E-620C-41E6-8540-80005EA26895}"/>
    <cellStyle name="Porcentual 6 4 6 3" xfId="25587" xr:uid="{BA0E7D8A-556B-4C59-87EC-2B092D424881}"/>
    <cellStyle name="Porcentual 6 4 6 4" xfId="31081" xr:uid="{1CA5CE11-A11D-473B-9708-7EB9BC4F42B9}"/>
    <cellStyle name="Porcentual 6 4 6 5" xfId="36565" xr:uid="{D9C2DDB0-27C4-4529-A34C-713C7F372576}"/>
    <cellStyle name="Porcentual 6 4 7" xfId="12386" xr:uid="{CAAB0F29-C4DA-4394-B0C1-69BEA712699D}"/>
    <cellStyle name="Porcentual 6 4 8" xfId="17622" xr:uid="{5F7FF484-4EF1-4B2C-B01D-15C70B24AD57}"/>
    <cellStyle name="Porcentual 6 4 9" xfId="19878" xr:uid="{84D6AF16-01D0-4B77-94E0-B81F2493E580}"/>
    <cellStyle name="Porcentual 6 5" xfId="7072" xr:uid="{C9A13E55-78E0-4901-A347-1EDBD7319356}"/>
    <cellStyle name="Porcentual 6 5 2" xfId="7073" xr:uid="{652BE538-57C8-45EB-B8D7-8CEF283A9209}"/>
    <cellStyle name="Porcentual 6 5 2 2" xfId="15478" xr:uid="{9FCBCF36-5257-4131-95D3-489E90473DC4}"/>
    <cellStyle name="Porcentual 6 5 2 2 2" xfId="22765" xr:uid="{8AC4C006-4C58-47C3-B78B-2EB3E98179E7}"/>
    <cellStyle name="Porcentual 6 5 2 2 2 2" xfId="28321" xr:uid="{D1FA1B15-EA4B-411B-BF17-A7AB4A7427F5}"/>
    <cellStyle name="Porcentual 6 5 2 2 2 3" xfId="33815" xr:uid="{6FC6E09B-68BB-4B70-BB41-C6A3F82584A1}"/>
    <cellStyle name="Porcentual 6 5 2 2 2 4" xfId="39299" xr:uid="{0FC25FC7-126B-4D1B-8727-31D31BE8D549}"/>
    <cellStyle name="Porcentual 6 5 2 2 3" xfId="25592" xr:uid="{0CEFA1FD-C694-4A7B-BA3A-B64F6EC3CFBE}"/>
    <cellStyle name="Porcentual 6 5 2 2 4" xfId="31086" xr:uid="{AF21B07A-EFF3-404F-865A-89ADC707BA8D}"/>
    <cellStyle name="Porcentual 6 5 2 2 5" xfId="36570" xr:uid="{93F4A8B7-6DD1-40B9-AAC6-1F30E9B6B94B}"/>
    <cellStyle name="Porcentual 6 5 2 3" xfId="12390" xr:uid="{12D34461-40A4-4E4C-902C-A16E98704AAD}"/>
    <cellStyle name="Porcentual 6 5 2 4" xfId="17626" xr:uid="{5410F512-9A71-43E1-B83B-BD62D69DE73A}"/>
    <cellStyle name="Porcentual 6 5 2 5" xfId="19883" xr:uid="{5BA62642-A658-4022-94BA-6E8D1B9F7E85}"/>
    <cellStyle name="Porcentual 6 5 2 6" xfId="10250" xr:uid="{54A4A778-31C2-40E8-8D01-4E822F341009}"/>
    <cellStyle name="Porcentual 6 5 2 6 2" xfId="21571" xr:uid="{D1428848-B622-4353-8CA6-395161C537A3}"/>
    <cellStyle name="Porcentual 6 5 2 6 2 2" xfId="27127" xr:uid="{1844F929-EABA-43BF-A593-3C4CCDB6EAB2}"/>
    <cellStyle name="Porcentual 6 5 2 6 2 3" xfId="32621" xr:uid="{EE20CC83-461A-4C03-A1AE-281186F3E699}"/>
    <cellStyle name="Porcentual 6 5 2 6 2 4" xfId="38105" xr:uid="{555BBA82-3590-408E-85D9-4504ED7D9D95}"/>
    <cellStyle name="Porcentual 6 5 2 6 3" xfId="24398" xr:uid="{FE9961BD-7874-4599-837F-FB3270C93AAE}"/>
    <cellStyle name="Porcentual 6 5 2 6 4" xfId="29892" xr:uid="{1F57B09F-2F3C-4E03-867E-7122D7DEE05E}"/>
    <cellStyle name="Porcentual 6 5 2 6 5" xfId="35376" xr:uid="{1C8B0F51-A1A5-4C46-A59B-59C59B26DA0A}"/>
    <cellStyle name="Porcentual 6 5 3" xfId="7074" xr:uid="{D1403E97-F0E0-4B97-9CF0-A6BE48FD8D80}"/>
    <cellStyle name="Porcentual 6 5 3 2" xfId="15479" xr:uid="{03EB43E2-599D-4EEC-BE1E-E36B33992421}"/>
    <cellStyle name="Porcentual 6 5 3 2 2" xfId="22766" xr:uid="{4FC92002-B4F3-4A3F-80A4-B7FBE97659EB}"/>
    <cellStyle name="Porcentual 6 5 3 2 2 2" xfId="28322" xr:uid="{250380DA-7281-466C-BDFA-0E4AFB6BA64B}"/>
    <cellStyle name="Porcentual 6 5 3 2 2 3" xfId="33816" xr:uid="{E01041EF-5609-49CE-B376-BD9B4BF8C344}"/>
    <cellStyle name="Porcentual 6 5 3 2 2 4" xfId="39300" xr:uid="{0E1B3FFE-D35C-481A-BE41-9F1851BA4614}"/>
    <cellStyle name="Porcentual 6 5 3 2 3" xfId="25593" xr:uid="{587F16F3-6847-4090-9C1A-73CF9B7295F8}"/>
    <cellStyle name="Porcentual 6 5 3 2 4" xfId="31087" xr:uid="{6B51A208-5C5B-4402-ABA1-1BEB4E1EE7F9}"/>
    <cellStyle name="Porcentual 6 5 3 2 5" xfId="36571" xr:uid="{F48FFB0E-6C9D-4E42-A3E1-8CC65994316B}"/>
    <cellStyle name="Porcentual 6 5 3 3" xfId="12391" xr:uid="{85C34F52-DE16-45AB-BD44-9EFAE4DC1AC7}"/>
    <cellStyle name="Porcentual 6 5 3 4" xfId="17627" xr:uid="{1B4382FE-D1D6-49F0-9295-E1C2F27BB085}"/>
    <cellStyle name="Porcentual 6 5 3 5" xfId="19884" xr:uid="{229BDBE0-F85D-472F-B2E1-09409702DBBA}"/>
    <cellStyle name="Porcentual 6 5 3 6" xfId="10251" xr:uid="{285F63BC-4A3F-4F5A-88C8-70694AEFC63C}"/>
    <cellStyle name="Porcentual 6 5 3 6 2" xfId="21572" xr:uid="{EB86A636-9BC7-4D58-A07E-DDC26BFAB964}"/>
    <cellStyle name="Porcentual 6 5 3 6 2 2" xfId="27128" xr:uid="{8BE6A257-DC92-4D25-AADF-10582B5CFE8F}"/>
    <cellStyle name="Porcentual 6 5 3 6 2 3" xfId="32622" xr:uid="{7D62A264-9A0C-4A07-AB73-E9376B2A5309}"/>
    <cellStyle name="Porcentual 6 5 3 6 2 4" xfId="38106" xr:uid="{75855DFB-0275-4705-85CD-ECBDEF72AD77}"/>
    <cellStyle name="Porcentual 6 5 3 6 3" xfId="24399" xr:uid="{77A591B4-6849-44A2-B92C-24AAE349243C}"/>
    <cellStyle name="Porcentual 6 5 3 6 4" xfId="29893" xr:uid="{327345AA-1E14-4F8D-BB8E-7E884EBDD1D5}"/>
    <cellStyle name="Porcentual 6 5 3 6 5" xfId="35377" xr:uid="{2B157742-B97B-4A31-8DAF-20A686CDC3F1}"/>
    <cellStyle name="Porcentual 6 5 4" xfId="7075" xr:uid="{2DB5884F-9BC1-4ABD-BF02-19319DE79CC8}"/>
    <cellStyle name="Porcentual 6 5 4 2" xfId="19885" xr:uid="{DFC6050C-A2E2-4A38-839A-09ECACDE0B59}"/>
    <cellStyle name="Porcentual 6 5 4 3" xfId="10252" xr:uid="{8A4C8657-B7E1-4E84-8303-E854C1928C73}"/>
    <cellStyle name="Porcentual 6 5 4 3 2" xfId="21573" xr:uid="{7F2500C5-B418-4D88-ABC6-83E086475929}"/>
    <cellStyle name="Porcentual 6 5 4 3 2 2" xfId="27129" xr:uid="{19A63E8F-B219-4059-8195-1113AD394878}"/>
    <cellStyle name="Porcentual 6 5 4 3 2 3" xfId="32623" xr:uid="{F4556DC0-0D5D-4BDB-96A1-50B9FD9020F2}"/>
    <cellStyle name="Porcentual 6 5 4 3 2 4" xfId="38107" xr:uid="{29C0D71D-D3C4-410D-A87C-E4EF3769B17A}"/>
    <cellStyle name="Porcentual 6 5 4 3 3" xfId="24400" xr:uid="{3BD80A74-9D67-4CA7-887A-5F32348B9146}"/>
    <cellStyle name="Porcentual 6 5 4 3 4" xfId="29894" xr:uid="{1C412A71-00E5-4069-89A3-53AFD6A1FBF7}"/>
    <cellStyle name="Porcentual 6 5 4 3 5" xfId="35378" xr:uid="{74BEFEF9-F9BE-4272-BDF1-1A1E56322EB8}"/>
    <cellStyle name="Porcentual 6 5 5" xfId="15477" xr:uid="{E96051F6-FD7F-43BA-AC07-8CF1D08B06A4}"/>
    <cellStyle name="Porcentual 6 5 5 2" xfId="22764" xr:uid="{EB78E6C5-8E1C-4D25-91DA-B3DEDFEC9E8E}"/>
    <cellStyle name="Porcentual 6 5 5 2 2" xfId="28320" xr:uid="{89EDB445-D62D-4239-872A-B8E75C87C33E}"/>
    <cellStyle name="Porcentual 6 5 5 2 3" xfId="33814" xr:uid="{C37FE7CF-4516-4310-98DC-68B2C153138B}"/>
    <cellStyle name="Porcentual 6 5 5 2 4" xfId="39298" xr:uid="{8ECCF7FA-64B7-4897-B7C4-E98787A76470}"/>
    <cellStyle name="Porcentual 6 5 5 3" xfId="25591" xr:uid="{C395A529-B4C6-45B2-8F8F-F7FC08C7B3CC}"/>
    <cellStyle name="Porcentual 6 5 5 4" xfId="31085" xr:uid="{7C6EA7C6-F91F-4DA4-876A-61826652C100}"/>
    <cellStyle name="Porcentual 6 5 5 5" xfId="36569" xr:uid="{594980D1-7979-4BA7-8C48-19077CE5318B}"/>
    <cellStyle name="Porcentual 6 5 6" xfId="12389" xr:uid="{E632F9C8-3200-4CCF-92A4-BB2658138410}"/>
    <cellStyle name="Porcentual 6 5 7" xfId="17625" xr:uid="{25B3DE4A-B4C1-40D4-8894-EC582DBD1A90}"/>
    <cellStyle name="Porcentual 6 5 8" xfId="19882" xr:uid="{103B1B50-5BD1-4C46-9F45-AF66870299C3}"/>
    <cellStyle name="Porcentual 6 5 9" xfId="10249" xr:uid="{442CE5FE-9B70-4C58-B59C-9A771E8F0EB9}"/>
    <cellStyle name="Porcentual 6 5 9 2" xfId="21570" xr:uid="{F61230BA-6C0E-4C4A-A7A7-CAC12144D9EF}"/>
    <cellStyle name="Porcentual 6 5 9 2 2" xfId="27126" xr:uid="{07A82625-BFA4-47B2-AFD6-A6D144D6F276}"/>
    <cellStyle name="Porcentual 6 5 9 2 3" xfId="32620" xr:uid="{902A32D9-3DF9-45CD-A0EE-DA0B9FCD6BDF}"/>
    <cellStyle name="Porcentual 6 5 9 2 4" xfId="38104" xr:uid="{630956A5-936E-4600-A3B6-F6F37B91A3EE}"/>
    <cellStyle name="Porcentual 6 5 9 3" xfId="24397" xr:uid="{8CC7EF6D-D9E9-4214-B94E-BA08A4EDD80B}"/>
    <cellStyle name="Porcentual 6 5 9 4" xfId="29891" xr:uid="{759B932C-FEA3-478D-83F8-12EFC4B6B38E}"/>
    <cellStyle name="Porcentual 6 5 9 5" xfId="35375" xr:uid="{447469FA-F656-441B-8B99-2B2076BAB4D1}"/>
    <cellStyle name="Porcentual 6 6" xfId="7076" xr:uid="{F1CB8FFD-D818-4DD8-982F-1D2D4F492C27}"/>
    <cellStyle name="Porcentual 6 6 2" xfId="7077" xr:uid="{4A434D09-45DD-43DB-8B92-87261939E441}"/>
    <cellStyle name="Porcentual 6 6 2 2" xfId="15481" xr:uid="{A70C8FD4-457A-44CA-9654-E413C70D831E}"/>
    <cellStyle name="Porcentual 6 6 2 2 2" xfId="22768" xr:uid="{1645F82A-D538-4B20-9D2E-E0C0F2D86407}"/>
    <cellStyle name="Porcentual 6 6 2 2 2 2" xfId="28324" xr:uid="{9CB1F668-702B-46A1-A82B-30276CA017AF}"/>
    <cellStyle name="Porcentual 6 6 2 2 2 3" xfId="33818" xr:uid="{6CAD38B0-779C-45B2-BCB9-73292E970486}"/>
    <cellStyle name="Porcentual 6 6 2 2 2 4" xfId="39302" xr:uid="{41963647-CE21-4FC6-9D39-36806BA8F474}"/>
    <cellStyle name="Porcentual 6 6 2 2 3" xfId="25595" xr:uid="{A0CD65BD-3DC6-4847-A5DC-8939C10E6A25}"/>
    <cellStyle name="Porcentual 6 6 2 2 4" xfId="31089" xr:uid="{5D75CDA8-9E6C-4887-9F95-E36D58FBE234}"/>
    <cellStyle name="Porcentual 6 6 2 2 5" xfId="36573" xr:uid="{3ABCBE9F-0347-4FC6-9C89-F68A6FB3FD30}"/>
    <cellStyle name="Porcentual 6 6 2 3" xfId="12393" xr:uid="{E9F83BC7-09C5-40AB-973B-E312C4CE23D7}"/>
    <cellStyle name="Porcentual 6 6 2 4" xfId="17629" xr:uid="{6954FD5D-F192-408B-B416-CC9B56BB3F44}"/>
    <cellStyle name="Porcentual 6 6 2 5" xfId="19887" xr:uid="{E4CE9895-1645-4C58-8514-67C7C9F32CDF}"/>
    <cellStyle name="Porcentual 6 6 2 6" xfId="10254" xr:uid="{91E074AD-7E86-4536-AC5C-42ED93D95F1D}"/>
    <cellStyle name="Porcentual 6 6 2 6 2" xfId="21575" xr:uid="{B22269B2-FF54-4C69-B88E-614ED62D482E}"/>
    <cellStyle name="Porcentual 6 6 2 6 2 2" xfId="27131" xr:uid="{697553FB-2F92-465A-B671-9E3385C7B96D}"/>
    <cellStyle name="Porcentual 6 6 2 6 2 3" xfId="32625" xr:uid="{05AB1273-54DD-42EC-8768-2DDFFFD3BEC4}"/>
    <cellStyle name="Porcentual 6 6 2 6 2 4" xfId="38109" xr:uid="{FAE745C1-26AC-44C5-95C7-DF7C41A869B1}"/>
    <cellStyle name="Porcentual 6 6 2 6 3" xfId="24402" xr:uid="{76349105-2096-42BC-BC3C-552D486041D0}"/>
    <cellStyle name="Porcentual 6 6 2 6 4" xfId="29896" xr:uid="{F6D24709-1739-4E40-AEA1-6A3759E875AC}"/>
    <cellStyle name="Porcentual 6 6 2 6 5" xfId="35380" xr:uid="{CA2A2759-9FBF-4FF1-96BB-C1513C733D8B}"/>
    <cellStyle name="Porcentual 6 6 3" xfId="7078" xr:uid="{F0A5917A-3522-4D99-8938-5069FDD19914}"/>
    <cellStyle name="Porcentual 6 6 3 2" xfId="15482" xr:uid="{33C398B1-9891-4322-87D0-B8D77DCD8653}"/>
    <cellStyle name="Porcentual 6 6 3 2 2" xfId="22769" xr:uid="{B0502FB0-ACD7-48BC-8AB4-0C5011B143E2}"/>
    <cellStyle name="Porcentual 6 6 3 2 2 2" xfId="28325" xr:uid="{2484C86B-7103-44E9-BA7E-8BD12AD80598}"/>
    <cellStyle name="Porcentual 6 6 3 2 2 3" xfId="33819" xr:uid="{690DE6EC-02A8-4352-A6EB-3FA1646E7380}"/>
    <cellStyle name="Porcentual 6 6 3 2 2 4" xfId="39303" xr:uid="{4CFFF967-3ACA-4681-983F-F02C5C28457D}"/>
    <cellStyle name="Porcentual 6 6 3 2 3" xfId="25596" xr:uid="{B53E91E7-9DBA-4E25-803A-FDEDDDDB1092}"/>
    <cellStyle name="Porcentual 6 6 3 2 4" xfId="31090" xr:uid="{5CC1E2EB-9A15-4CE0-90DB-1903E64FFFC4}"/>
    <cellStyle name="Porcentual 6 6 3 2 5" xfId="36574" xr:uid="{395D2749-B9B2-44BA-BD40-50C88CCC540B}"/>
    <cellStyle name="Porcentual 6 6 3 3" xfId="12394" xr:uid="{DE90A239-898A-43DA-836C-38A7226EE1C6}"/>
    <cellStyle name="Porcentual 6 6 3 4" xfId="17630" xr:uid="{A01772D0-A114-4C40-A9A2-7911E92B4188}"/>
    <cellStyle name="Porcentual 6 6 3 5" xfId="19888" xr:uid="{F2F7A260-8189-4E91-94BB-3F2F09A7083B}"/>
    <cellStyle name="Porcentual 6 6 3 6" xfId="10255" xr:uid="{CC7C586E-8EE2-4E18-A899-9A3D39442997}"/>
    <cellStyle name="Porcentual 6 6 3 6 2" xfId="21576" xr:uid="{86BA0427-E838-47EB-835F-C4D7A74C1F96}"/>
    <cellStyle name="Porcentual 6 6 3 6 2 2" xfId="27132" xr:uid="{4F45DB2B-CCA6-4884-81BE-BD3D1E3F9454}"/>
    <cellStyle name="Porcentual 6 6 3 6 2 3" xfId="32626" xr:uid="{AE7E9041-941F-425C-B27A-4E943F311BF4}"/>
    <cellStyle name="Porcentual 6 6 3 6 2 4" xfId="38110" xr:uid="{5C3C04F6-6FF3-4B12-B131-6CC3EF69EDD9}"/>
    <cellStyle name="Porcentual 6 6 3 6 3" xfId="24403" xr:uid="{EC704406-78FE-4688-83B9-BC8892AD1A8C}"/>
    <cellStyle name="Porcentual 6 6 3 6 4" xfId="29897" xr:uid="{E875813F-3FF3-45F5-A2C7-B05B3C9ADEFD}"/>
    <cellStyle name="Porcentual 6 6 3 6 5" xfId="35381" xr:uid="{E2D05EE7-40D2-4D10-8D43-545161D1497C}"/>
    <cellStyle name="Porcentual 6 6 4" xfId="15480" xr:uid="{68BC9055-4761-4DC5-835D-99F1AC12C803}"/>
    <cellStyle name="Porcentual 6 6 4 2" xfId="22767" xr:uid="{396C31B0-FDF9-40BB-AC9D-89D9AFB9965B}"/>
    <cellStyle name="Porcentual 6 6 4 2 2" xfId="28323" xr:uid="{26981329-353D-4D9C-8FDB-AD170FFE31E1}"/>
    <cellStyle name="Porcentual 6 6 4 2 3" xfId="33817" xr:uid="{2C1AC139-5EEB-490F-A680-22F73BDCC83B}"/>
    <cellStyle name="Porcentual 6 6 4 2 4" xfId="39301" xr:uid="{78AF5962-CC6E-4DC2-930E-9557B3982F09}"/>
    <cellStyle name="Porcentual 6 6 4 3" xfId="25594" xr:uid="{FEC07529-D7CE-4D24-95B8-2277AF69F1BA}"/>
    <cellStyle name="Porcentual 6 6 4 4" xfId="31088" xr:uid="{5FCBD0E5-5263-4983-A14F-40EC4E3DBEBA}"/>
    <cellStyle name="Porcentual 6 6 4 5" xfId="36572" xr:uid="{A003772C-C080-47B1-9DCC-88DAC686495B}"/>
    <cellStyle name="Porcentual 6 6 5" xfId="12392" xr:uid="{D11DFD57-2AA1-4BF6-B321-842EFFE0B769}"/>
    <cellStyle name="Porcentual 6 6 6" xfId="17628" xr:uid="{55F22F6F-B258-4645-8556-09E97D54263A}"/>
    <cellStyle name="Porcentual 6 6 7" xfId="19886" xr:uid="{2D160DA3-3D3D-41CA-A7EC-E638C649CB6B}"/>
    <cellStyle name="Porcentual 6 6 8" xfId="10253" xr:uid="{7ED1D9F9-B7BE-49CB-AE21-C13894DECC25}"/>
    <cellStyle name="Porcentual 6 6 8 2" xfId="21574" xr:uid="{237AFB2D-1788-486F-BAA9-453772E7D78D}"/>
    <cellStyle name="Porcentual 6 6 8 2 2" xfId="27130" xr:uid="{985A3694-0040-434A-87D3-3C23512865CC}"/>
    <cellStyle name="Porcentual 6 6 8 2 3" xfId="32624" xr:uid="{76370182-E80B-4956-9CD4-4ED7EA30516A}"/>
    <cellStyle name="Porcentual 6 6 8 2 4" xfId="38108" xr:uid="{753287AC-0341-4ED9-9C89-7EB345C5CE4F}"/>
    <cellStyle name="Porcentual 6 6 8 3" xfId="24401" xr:uid="{2DE4097D-8A26-4829-9E80-A2B6AB01C9EF}"/>
    <cellStyle name="Porcentual 6 6 8 4" xfId="29895" xr:uid="{21F57DC2-5F3F-42B1-A189-E16D07B361E5}"/>
    <cellStyle name="Porcentual 6 6 8 5" xfId="35379" xr:uid="{A0BAE05D-E196-4904-B888-3D203B343F9D}"/>
    <cellStyle name="Porcentual 6 7" xfId="7079" xr:uid="{CA904FC8-5AF3-4F91-8EBC-CF580E2F69BC}"/>
    <cellStyle name="Porcentual 6 7 2" xfId="15483" xr:uid="{03B4E614-409C-4C21-A307-1FEE541F2DD4}"/>
    <cellStyle name="Porcentual 6 7 2 2" xfId="22770" xr:uid="{9EAE5A8F-65C6-4DC9-AEA5-0CC4757C411B}"/>
    <cellStyle name="Porcentual 6 7 2 2 2" xfId="28326" xr:uid="{D6C9AA92-4110-4DE7-92BB-AE85976F462C}"/>
    <cellStyle name="Porcentual 6 7 2 2 3" xfId="33820" xr:uid="{61340660-3C74-4000-9476-65F730B33008}"/>
    <cellStyle name="Porcentual 6 7 2 2 4" xfId="39304" xr:uid="{C4ABA31D-0608-4691-BE1E-2DF694DFA65C}"/>
    <cellStyle name="Porcentual 6 7 2 3" xfId="25597" xr:uid="{C16DDE8B-B744-4DC4-9E39-DC5DFA9A56C6}"/>
    <cellStyle name="Porcentual 6 7 2 4" xfId="31091" xr:uid="{A7A1748A-3129-42D5-AF58-0C94B0718450}"/>
    <cellStyle name="Porcentual 6 7 2 5" xfId="36575" xr:uid="{2EDA9F70-503C-4210-AA31-011F51D4BBEE}"/>
    <cellStyle name="Porcentual 6 7 3" xfId="12395" xr:uid="{676A8908-479D-4F9C-9219-5097BB0A5645}"/>
    <cellStyle name="Porcentual 6 7 4" xfId="17631" xr:uid="{2985A933-A1D7-4E0E-A34F-DB467765B84F}"/>
    <cellStyle name="Porcentual 6 7 5" xfId="19889" xr:uid="{3EB4105B-D3B9-4896-A923-536204DD5913}"/>
    <cellStyle name="Porcentual 6 7 6" xfId="10256" xr:uid="{E20844D2-D2F0-4102-9C27-DC8200F2735D}"/>
    <cellStyle name="Porcentual 6 7 6 2" xfId="21577" xr:uid="{A3AE03EE-14B6-4C3F-8539-67449C7DE70D}"/>
    <cellStyle name="Porcentual 6 7 6 2 2" xfId="27133" xr:uid="{1D3BBF04-6764-45D2-8DEE-3C97D033622D}"/>
    <cellStyle name="Porcentual 6 7 6 2 3" xfId="32627" xr:uid="{4CB9018B-96C3-4F45-AA2B-025502369EC7}"/>
    <cellStyle name="Porcentual 6 7 6 2 4" xfId="38111" xr:uid="{C6665211-BBF4-40E2-9FF5-46A01B985050}"/>
    <cellStyle name="Porcentual 6 7 6 3" xfId="24404" xr:uid="{BDF72474-19FF-4AE9-88B4-B972C1848C38}"/>
    <cellStyle name="Porcentual 6 7 6 4" xfId="29898" xr:uid="{559572F8-1C96-4DCC-BA34-94B0381E7032}"/>
    <cellStyle name="Porcentual 6 7 6 5" xfId="35382" xr:uid="{064B4B08-4066-4FA3-A75D-2F8AF110B933}"/>
    <cellStyle name="Porcentual 6 8" xfId="7080" xr:uid="{2CDF9679-44A7-4B65-952D-DB6979F22796}"/>
    <cellStyle name="Porcentual 6 8 2" xfId="15484" xr:uid="{A60D5C54-D744-4546-8225-0F7D913AE868}"/>
    <cellStyle name="Porcentual 6 8 2 2" xfId="22771" xr:uid="{35F213BB-8D13-4D37-8B0E-B49F67E56D20}"/>
    <cellStyle name="Porcentual 6 8 2 2 2" xfId="28327" xr:uid="{E80E5976-81B6-4B16-92FC-387EF301EE40}"/>
    <cellStyle name="Porcentual 6 8 2 2 3" xfId="33821" xr:uid="{ECA902E4-2713-44C8-8CF9-21E168480D92}"/>
    <cellStyle name="Porcentual 6 8 2 2 4" xfId="39305" xr:uid="{13931ED0-1C70-4CE5-9C85-FC4B0B2280A4}"/>
    <cellStyle name="Porcentual 6 8 2 3" xfId="25598" xr:uid="{05D27756-99E2-4258-A57E-409564BCD131}"/>
    <cellStyle name="Porcentual 6 8 2 4" xfId="31092" xr:uid="{177D10C7-9869-402E-8DE1-89604441653E}"/>
    <cellStyle name="Porcentual 6 8 2 5" xfId="36576" xr:uid="{BB1413CF-D268-4B7A-9288-4CA6A1BBB84A}"/>
    <cellStyle name="Porcentual 6 8 3" xfId="12396" xr:uid="{9BEA7C4C-DE4D-4894-A014-6BF06643092D}"/>
    <cellStyle name="Porcentual 6 8 4" xfId="17632" xr:uid="{5B520456-123C-4855-A61F-B5921EE301DD}"/>
    <cellStyle name="Porcentual 6 8 5" xfId="19890" xr:uid="{6A81B019-249A-40C2-92B4-7F68AFB4D324}"/>
    <cellStyle name="Porcentual 6 8 6" xfId="10257" xr:uid="{5517EC2E-FA44-45A3-8BF0-CA55BD3BE068}"/>
    <cellStyle name="Porcentual 6 8 6 2" xfId="21578" xr:uid="{F3C29D04-7D20-442C-ADB1-D410CD8637E0}"/>
    <cellStyle name="Porcentual 6 8 6 2 2" xfId="27134" xr:uid="{36B506EB-4D88-42E8-84A1-750778B4267C}"/>
    <cellStyle name="Porcentual 6 8 6 2 3" xfId="32628" xr:uid="{0B4C6FF9-5A42-4811-85BF-A2D4B00E4403}"/>
    <cellStyle name="Porcentual 6 8 6 2 4" xfId="38112" xr:uid="{AC969FF7-BAA6-4864-8AF0-D34E22BC5CBA}"/>
    <cellStyle name="Porcentual 6 8 6 3" xfId="24405" xr:uid="{8BEB0BD0-C021-4E66-8D50-01D8EEAAE926}"/>
    <cellStyle name="Porcentual 6 8 6 4" xfId="29899" xr:uid="{A0D7DBF4-A3FE-4E86-A71A-8FD30EBC8ECC}"/>
    <cellStyle name="Porcentual 6 8 6 5" xfId="35383" xr:uid="{C4232E1F-C49A-45E7-92A9-17725294625A}"/>
    <cellStyle name="Porcentual 6 9" xfId="7081" xr:uid="{1AE5CF36-49A5-4E8A-8C0B-937A85E07F54}"/>
    <cellStyle name="Porcentual 6 9 2" xfId="15485" xr:uid="{51AEA826-8743-43ED-86FC-3330109E9EB3}"/>
    <cellStyle name="Porcentual 6 9 2 2" xfId="22772" xr:uid="{83A89337-4EA3-4633-BF6D-5553984C877F}"/>
    <cellStyle name="Porcentual 6 9 2 2 2" xfId="28328" xr:uid="{F3D9DCD8-4F77-4EF4-88F9-091B9709A85A}"/>
    <cellStyle name="Porcentual 6 9 2 2 3" xfId="33822" xr:uid="{1ED4D17B-F673-46A9-A50E-84B07EFEEDD7}"/>
    <cellStyle name="Porcentual 6 9 2 2 4" xfId="39306" xr:uid="{E025FD22-F3A3-47EE-8CE9-3DFDB8203A13}"/>
    <cellStyle name="Porcentual 6 9 2 3" xfId="25599" xr:uid="{85678279-06CD-46CB-BDDD-C711BD264733}"/>
    <cellStyle name="Porcentual 6 9 2 4" xfId="31093" xr:uid="{F6E58E3B-188B-4A6F-904F-F87F1620E2F9}"/>
    <cellStyle name="Porcentual 6 9 2 5" xfId="36577" xr:uid="{6F99CCBB-1D70-430C-8493-EED8396C7CDD}"/>
    <cellStyle name="Porcentual 6 9 3" xfId="12397" xr:uid="{E8DCF236-1D33-444D-A319-E1AD8D5F8AD8}"/>
    <cellStyle name="Porcentual 6 9 4" xfId="17633" xr:uid="{F9BEA27B-2857-4D3C-A932-D9DD98BD9974}"/>
    <cellStyle name="Porcentual 6 9 5" xfId="19891" xr:uid="{E6B1139F-8617-44EB-B894-EE06BB491238}"/>
    <cellStyle name="Porcentual 6 9 6" xfId="10258" xr:uid="{269BFE5F-2D3E-4975-AFB7-56F5CE37D741}"/>
    <cellStyle name="Porcentual 6 9 6 2" xfId="21579" xr:uid="{320E40FB-0585-4CC6-85EF-EDD61FFB1633}"/>
    <cellStyle name="Porcentual 6 9 6 2 2" xfId="27135" xr:uid="{157E32C7-114E-47A0-89B0-756306CEF230}"/>
    <cellStyle name="Porcentual 6 9 6 2 3" xfId="32629" xr:uid="{CD3E6DD6-83F9-4947-B2D0-6FC2272EDA82}"/>
    <cellStyle name="Porcentual 6 9 6 2 4" xfId="38113" xr:uid="{ADB12129-BF1E-44C2-BC50-C312109D646A}"/>
    <cellStyle name="Porcentual 6 9 6 3" xfId="24406" xr:uid="{FF8F33A2-B534-490C-A2A7-5FE1B2762A77}"/>
    <cellStyle name="Porcentual 6 9 6 4" xfId="29900" xr:uid="{5D655B27-7881-4349-B5E6-734E8E4F1CDD}"/>
    <cellStyle name="Porcentual 6 9 6 5" xfId="35384" xr:uid="{7F29DDB6-B999-4607-AECF-49D95DB0587E}"/>
    <cellStyle name="Porcentual 7" xfId="7082" xr:uid="{86A36830-7B46-4341-9B5B-8EE68F4658BF}"/>
    <cellStyle name="Porcentual 7 10" xfId="15486" xr:uid="{5196C350-8821-4AF8-B5D4-794D84CA8343}"/>
    <cellStyle name="Porcentual 7 10 2" xfId="22773" xr:uid="{2A844A01-5ADD-4DB2-8B89-F47181811353}"/>
    <cellStyle name="Porcentual 7 10 2 2" xfId="28329" xr:uid="{261A2F96-0C11-4218-B359-225F0540E46B}"/>
    <cellStyle name="Porcentual 7 10 2 3" xfId="33823" xr:uid="{1461A78B-F312-4722-BFA0-2C9A2C3885A0}"/>
    <cellStyle name="Porcentual 7 10 2 4" xfId="39307" xr:uid="{B741393D-0AC1-4FCC-843A-BE833A662741}"/>
    <cellStyle name="Porcentual 7 10 3" xfId="25600" xr:uid="{80E6F0DB-794F-44C0-BA0C-3ECDE2F14069}"/>
    <cellStyle name="Porcentual 7 10 4" xfId="31094" xr:uid="{D8044F65-0597-471A-BBDB-3C2AD679E9D9}"/>
    <cellStyle name="Porcentual 7 10 5" xfId="36578" xr:uid="{CF6995B9-7EAE-4846-BE35-F7FADD480A3D}"/>
    <cellStyle name="Porcentual 7 11" xfId="12398" xr:uid="{EAC1FF72-9F1A-4A18-80AF-343C0EF0964F}"/>
    <cellStyle name="Porcentual 7 12" xfId="17634" xr:uid="{2E3E128C-426A-441E-9BB3-3B0FFA5C309B}"/>
    <cellStyle name="Porcentual 7 13" xfId="19892" xr:uid="{AC95F262-64D1-4D1C-8A57-196BD070B66B}"/>
    <cellStyle name="Porcentual 7 14" xfId="10259" xr:uid="{A55A01C8-9176-47D5-8978-2B762A3E3AD3}"/>
    <cellStyle name="Porcentual 7 14 2" xfId="21580" xr:uid="{E3E2AF86-088F-4949-951D-7C16E7C1A2DC}"/>
    <cellStyle name="Porcentual 7 14 2 2" xfId="27136" xr:uid="{88EC96DE-A11A-403A-97D9-F0D7FB2828FA}"/>
    <cellStyle name="Porcentual 7 14 2 3" xfId="32630" xr:uid="{10D13335-B9AE-45D1-B86E-048970878B0E}"/>
    <cellStyle name="Porcentual 7 14 2 4" xfId="38114" xr:uid="{17987FDE-3A80-4792-8F67-6D1FCC89B167}"/>
    <cellStyle name="Porcentual 7 14 3" xfId="24407" xr:uid="{29B404FE-373B-4C23-A3AC-B7E0E1C38997}"/>
    <cellStyle name="Porcentual 7 14 4" xfId="29901" xr:uid="{2F2E3423-186F-46E1-9582-7D3C0B2FD34C}"/>
    <cellStyle name="Porcentual 7 14 5" xfId="35385" xr:uid="{66587181-C44A-4906-A8D1-C22D783A2F2F}"/>
    <cellStyle name="Porcentual 7 15" xfId="23044" xr:uid="{378B9BDB-B03A-4ACA-8EAD-659D7F5B7CA5}"/>
    <cellStyle name="Porcentual 7 15 2" xfId="28590" xr:uid="{96BEE5A5-4E7B-4E62-84AC-B2D46678C683}"/>
    <cellStyle name="Porcentual 7 2" xfId="7083" xr:uid="{F9AC6C7B-05C6-43A7-A5D9-50C38EA2BA86}"/>
    <cellStyle name="Porcentual 7 2 2" xfId="7084" xr:uid="{83A43E4B-B7E1-47A1-911A-48BB16F8D5A9}"/>
    <cellStyle name="Porcentual 7 2 2 2" xfId="19894" xr:uid="{B90544BC-5DEE-4F44-99EE-9D534C26F482}"/>
    <cellStyle name="Porcentual 7 2 2 3" xfId="10261" xr:uid="{6657C476-E94F-4376-A757-745AD017372D}"/>
    <cellStyle name="Porcentual 7 2 2 3 2" xfId="21582" xr:uid="{32B0F7B0-227A-40C7-AFC8-B3F928757190}"/>
    <cellStyle name="Porcentual 7 2 2 3 2 2" xfId="27138" xr:uid="{16E8E927-F92D-4F00-AFC4-25C95E5EA4FA}"/>
    <cellStyle name="Porcentual 7 2 2 3 2 3" xfId="32632" xr:uid="{0EF50D4F-C3CC-4B26-B334-10260737C409}"/>
    <cellStyle name="Porcentual 7 2 2 3 2 4" xfId="38116" xr:uid="{CCC89334-4162-42BB-88B1-8F274CC43C13}"/>
    <cellStyle name="Porcentual 7 2 2 3 3" xfId="24409" xr:uid="{47D4ADE2-1EB4-48B1-9542-F27A51A18522}"/>
    <cellStyle name="Porcentual 7 2 2 3 4" xfId="29903" xr:uid="{2879A4A6-1E41-4DD5-899B-B73C30668E4C}"/>
    <cellStyle name="Porcentual 7 2 2 3 5" xfId="35387" xr:uid="{FF682B75-61DA-4933-9D7A-69031B1C06D2}"/>
    <cellStyle name="Porcentual 7 2 3" xfId="15487" xr:uid="{C0A1C394-63F1-4E11-908E-7034E56B66C2}"/>
    <cellStyle name="Porcentual 7 2 3 2" xfId="22774" xr:uid="{A4E597B8-78BF-40CD-B283-94061AF6086B}"/>
    <cellStyle name="Porcentual 7 2 3 2 2" xfId="28330" xr:uid="{3E06D3EC-1ADC-4456-BFEC-C8FE0D1B76CC}"/>
    <cellStyle name="Porcentual 7 2 3 2 3" xfId="33824" xr:uid="{5B0BB57A-964D-44F3-B4C9-837751B72DCC}"/>
    <cellStyle name="Porcentual 7 2 3 2 4" xfId="39308" xr:uid="{767EAD60-42BA-4A8A-8467-53DFF017602F}"/>
    <cellStyle name="Porcentual 7 2 3 3" xfId="25601" xr:uid="{5516944C-ED42-407B-BD88-39E0FBDEFC2C}"/>
    <cellStyle name="Porcentual 7 2 3 4" xfId="31095" xr:uid="{8E85D491-CEF6-4AC5-B170-2108A7D5D3FA}"/>
    <cellStyle name="Porcentual 7 2 3 5" xfId="36579" xr:uid="{D5DF389B-732D-48B4-9E8C-4464028CC8F6}"/>
    <cellStyle name="Porcentual 7 2 4" xfId="12399" xr:uid="{84E0EE5D-FC6B-45A6-95EA-24B653931599}"/>
    <cellStyle name="Porcentual 7 2 5" xfId="17635" xr:uid="{C52676E7-2A29-43E3-9249-ACE8524056D5}"/>
    <cellStyle name="Porcentual 7 2 6" xfId="19893" xr:uid="{26C41DD3-504C-4FE7-8C3D-C845ABFDB68A}"/>
    <cellStyle name="Porcentual 7 2 7" xfId="10260" xr:uid="{712DE77B-F402-4CDB-88D8-32BB0477BF8D}"/>
    <cellStyle name="Porcentual 7 2 7 2" xfId="21581" xr:uid="{174C23A4-4967-40A9-83C2-C0770A0952FA}"/>
    <cellStyle name="Porcentual 7 2 7 2 2" xfId="27137" xr:uid="{40112D37-1349-4552-A03B-B66CC5A0DA53}"/>
    <cellStyle name="Porcentual 7 2 7 2 3" xfId="32631" xr:uid="{CF9D9711-ED3A-4BD4-9F03-2C7DAFE32B71}"/>
    <cellStyle name="Porcentual 7 2 7 2 4" xfId="38115" xr:uid="{7123DD6D-BB24-46AE-89F6-6C6239459E9B}"/>
    <cellStyle name="Porcentual 7 2 7 3" xfId="24408" xr:uid="{79C193DB-F77A-4B94-8F05-F7101ED492FF}"/>
    <cellStyle name="Porcentual 7 2 7 4" xfId="29902" xr:uid="{A1F11537-0BDE-4907-A93F-1E4291F84A33}"/>
    <cellStyle name="Porcentual 7 2 7 5" xfId="35386" xr:uid="{62509160-E439-45DA-AD36-C509AB909B30}"/>
    <cellStyle name="Porcentual 7 3" xfId="7085" xr:uid="{5BECFD93-C05B-4691-8EC4-7C44F83A6D86}"/>
    <cellStyle name="Porcentual 7 3 2" xfId="15488" xr:uid="{FEFE7CD6-D730-4FDA-A3A1-D95C0481C91E}"/>
    <cellStyle name="Porcentual 7 3 2 2" xfId="22775" xr:uid="{6F4A56E5-5B5E-477A-B9AC-3B64EA4EACC2}"/>
    <cellStyle name="Porcentual 7 3 2 2 2" xfId="28331" xr:uid="{57BAE5AB-0485-48EA-8F31-10566648F7BD}"/>
    <cellStyle name="Porcentual 7 3 2 2 3" xfId="33825" xr:uid="{93072DDA-5FE9-423B-87FA-D1B94F6B009A}"/>
    <cellStyle name="Porcentual 7 3 2 2 4" xfId="39309" xr:uid="{159354A5-C2F8-43F3-8842-5D69841DE1BC}"/>
    <cellStyle name="Porcentual 7 3 2 3" xfId="25602" xr:uid="{1E7B149B-A95E-43D8-83BE-9E32F4328B23}"/>
    <cellStyle name="Porcentual 7 3 2 4" xfId="31096" xr:uid="{FFB531C9-80CB-49DC-B607-B8A8FB34B76E}"/>
    <cellStyle name="Porcentual 7 3 2 5" xfId="36580" xr:uid="{0ABE4A9A-B1D0-42C4-805A-3E2A2ED690B8}"/>
    <cellStyle name="Porcentual 7 3 3" xfId="12400" xr:uid="{44394F7D-07BA-4300-B961-72F41A1E1350}"/>
    <cellStyle name="Porcentual 7 3 4" xfId="17636" xr:uid="{ECF9F25B-F063-404F-A22C-C0DF2AD00364}"/>
    <cellStyle name="Porcentual 7 3 5" xfId="19895" xr:uid="{2108B9CF-E33A-4C79-AEF6-BB66735F831D}"/>
    <cellStyle name="Porcentual 7 3 6" xfId="10262" xr:uid="{03025B05-BF9E-4A7A-80CD-5AD3F2435240}"/>
    <cellStyle name="Porcentual 7 3 6 2" xfId="21583" xr:uid="{56253243-6139-452C-9762-CB312E2B8009}"/>
    <cellStyle name="Porcentual 7 3 6 2 2" xfId="27139" xr:uid="{77458F89-1537-442F-9EC8-409EB300ABCD}"/>
    <cellStyle name="Porcentual 7 3 6 2 3" xfId="32633" xr:uid="{14CF28A5-5C90-4CD4-8EDA-60FD6BE2B287}"/>
    <cellStyle name="Porcentual 7 3 6 2 4" xfId="38117" xr:uid="{ED4F2EE3-F546-477B-9484-B683E2A7537D}"/>
    <cellStyle name="Porcentual 7 3 6 3" xfId="24410" xr:uid="{75CCA67B-B02D-4315-964B-38ADE1D4D028}"/>
    <cellStyle name="Porcentual 7 3 6 4" xfId="29904" xr:uid="{1B94061B-7FF4-4FC6-B617-B61F50921003}"/>
    <cellStyle name="Porcentual 7 3 6 5" xfId="35388" xr:uid="{42B6AB43-51BF-47AB-BA4D-5288C55A3DAE}"/>
    <cellStyle name="Porcentual 7 4" xfId="7086" xr:uid="{B4DEDA2C-72EB-4541-AF44-BEF5D4557D57}"/>
    <cellStyle name="Porcentual 7 4 2" xfId="15489" xr:uid="{9FA9DA14-38E1-4668-91EA-786DC8B9861B}"/>
    <cellStyle name="Porcentual 7 4 2 2" xfId="22776" xr:uid="{7E031CA1-F5E7-4C8C-AF55-95908B50D542}"/>
    <cellStyle name="Porcentual 7 4 2 2 2" xfId="28332" xr:uid="{EA93AA5A-900D-4D8A-ACF1-958D5EC0F766}"/>
    <cellStyle name="Porcentual 7 4 2 2 3" xfId="33826" xr:uid="{CD83FC20-7B1A-4A3E-BBFF-4B75C841F214}"/>
    <cellStyle name="Porcentual 7 4 2 2 4" xfId="39310" xr:uid="{B96E1E75-741B-454C-996C-B3CD573916D3}"/>
    <cellStyle name="Porcentual 7 4 2 3" xfId="25603" xr:uid="{3C1A298A-6C21-44AC-8F9B-C5A5DED9836F}"/>
    <cellStyle name="Porcentual 7 4 2 4" xfId="31097" xr:uid="{AD91540F-0ADB-4D3F-9B7E-DC507D500C0C}"/>
    <cellStyle name="Porcentual 7 4 2 5" xfId="36581" xr:uid="{A7F1A426-4626-4810-9452-5C485C4BA9FB}"/>
    <cellStyle name="Porcentual 7 4 3" xfId="12401" xr:uid="{53BCDDD2-D7BA-4CFA-8FE3-24F0A259100F}"/>
    <cellStyle name="Porcentual 7 4 4" xfId="17637" xr:uid="{3FFC3672-7D29-46E2-A0A1-D09D92BCE0D3}"/>
    <cellStyle name="Porcentual 7 4 5" xfId="19896" xr:uid="{CC892BFD-08E8-47F4-A4D7-9735B66295C1}"/>
    <cellStyle name="Porcentual 7 4 6" xfId="10263" xr:uid="{C9E841DB-2ACE-466F-91B6-8408D6713E44}"/>
    <cellStyle name="Porcentual 7 4 6 2" xfId="21584" xr:uid="{B6095C90-F326-4BCA-A9F1-D2046121E0BA}"/>
    <cellStyle name="Porcentual 7 4 6 2 2" xfId="27140" xr:uid="{33C701DF-63DD-4083-B2D3-F48B72292DAF}"/>
    <cellStyle name="Porcentual 7 4 6 2 3" xfId="32634" xr:uid="{8894BD57-245C-4988-A023-B4CFC8179132}"/>
    <cellStyle name="Porcentual 7 4 6 2 4" xfId="38118" xr:uid="{3175B49A-4E26-4D73-B52D-DC1A69A5E16F}"/>
    <cellStyle name="Porcentual 7 4 6 3" xfId="24411" xr:uid="{D9DD02C6-7BE9-4E21-B792-48733B773468}"/>
    <cellStyle name="Porcentual 7 4 6 4" xfId="29905" xr:uid="{E221D264-8D52-498A-9312-5A2D36C5AFC5}"/>
    <cellStyle name="Porcentual 7 4 6 5" xfId="35389" xr:uid="{12204D1B-8020-4A77-A601-98821DBAD1A6}"/>
    <cellStyle name="Porcentual 7 5" xfId="7087" xr:uid="{1EBAE09D-BB2B-4971-92D8-0BE30154173A}"/>
    <cellStyle name="Porcentual 7 5 2" xfId="15490" xr:uid="{8927E3C3-BF9D-4943-9AE7-0CCD7C8B8634}"/>
    <cellStyle name="Porcentual 7 5 2 2" xfId="22777" xr:uid="{5EEB1BE7-0910-45CE-B3FE-4D1549DDA3E7}"/>
    <cellStyle name="Porcentual 7 5 2 2 2" xfId="28333" xr:uid="{C9C242DD-804A-43C6-9B1C-178CE99935CC}"/>
    <cellStyle name="Porcentual 7 5 2 2 3" xfId="33827" xr:uid="{0AF86124-BB6F-4EC3-8965-17C6283B9AF1}"/>
    <cellStyle name="Porcentual 7 5 2 2 4" xfId="39311" xr:uid="{3DBB6D38-A9E6-4B41-8E88-2E20E443DE65}"/>
    <cellStyle name="Porcentual 7 5 2 3" xfId="25604" xr:uid="{710A0278-6A2B-425C-B115-CE36C46A8010}"/>
    <cellStyle name="Porcentual 7 5 2 4" xfId="31098" xr:uid="{6FD4557F-2760-497A-ACD7-C39AF10A862C}"/>
    <cellStyle name="Porcentual 7 5 2 5" xfId="36582" xr:uid="{BA2895F9-E81C-4670-8C14-FADF5CE1B26B}"/>
    <cellStyle name="Porcentual 7 5 3" xfId="12402" xr:uid="{80FBB078-6931-4739-93F6-591F2482CD5A}"/>
    <cellStyle name="Porcentual 7 5 4" xfId="17638" xr:uid="{8F07993F-39B6-4FA1-9FB1-63DAB5FA2C11}"/>
    <cellStyle name="Porcentual 7 5 5" xfId="19897" xr:uid="{23865916-19BA-4454-9D82-4B18ADEA5586}"/>
    <cellStyle name="Porcentual 7 5 6" xfId="10264" xr:uid="{1D2EBC66-53A6-40F5-8BAF-637AB2CBE6F7}"/>
    <cellStyle name="Porcentual 7 5 6 2" xfId="21585" xr:uid="{87CD0FAE-36EC-4BEF-9F23-B6FC517536BA}"/>
    <cellStyle name="Porcentual 7 5 6 2 2" xfId="27141" xr:uid="{99414EF2-639B-43A4-8852-CE6C95976DC2}"/>
    <cellStyle name="Porcentual 7 5 6 2 3" xfId="32635" xr:uid="{DF17D689-88CB-44A6-BF24-3E9F31F83B87}"/>
    <cellStyle name="Porcentual 7 5 6 2 4" xfId="38119" xr:uid="{046864C6-ACFA-431D-8B7E-9F051FC1EB33}"/>
    <cellStyle name="Porcentual 7 5 6 3" xfId="24412" xr:uid="{68D0D363-DE27-45A5-9E84-FC360E99611C}"/>
    <cellStyle name="Porcentual 7 5 6 4" xfId="29906" xr:uid="{D3E87D4E-A844-46CF-BDD7-918459375AEE}"/>
    <cellStyle name="Porcentual 7 5 6 5" xfId="35390" xr:uid="{524A0883-88E9-4276-83AB-4120F2AF1A8C}"/>
    <cellStyle name="Porcentual 7 6" xfId="7088" xr:uid="{C42D4A56-6D5D-4CC7-ACEF-A09C54554684}"/>
    <cellStyle name="Porcentual 7 6 2" xfId="15491" xr:uid="{AC09A60D-C602-4EC0-8C00-F8C4B6DDF5EE}"/>
    <cellStyle name="Porcentual 7 6 2 2" xfId="22778" xr:uid="{616BD443-6E75-4609-8885-40C8021CE059}"/>
    <cellStyle name="Porcentual 7 6 2 2 2" xfId="28334" xr:uid="{2C318253-FD6B-423C-9BEC-98F9DF08DEF4}"/>
    <cellStyle name="Porcentual 7 6 2 2 3" xfId="33828" xr:uid="{BD890ACC-2E9D-4284-B339-F4EF6F958627}"/>
    <cellStyle name="Porcentual 7 6 2 2 4" xfId="39312" xr:uid="{7479B554-E6AF-4274-A720-05762B6771DA}"/>
    <cellStyle name="Porcentual 7 6 2 3" xfId="25605" xr:uid="{C6BCDF48-6DFE-4427-93F0-6311BB0F5650}"/>
    <cellStyle name="Porcentual 7 6 2 4" xfId="31099" xr:uid="{BAC30875-DA57-4561-A174-5E149F1D83AC}"/>
    <cellStyle name="Porcentual 7 6 2 5" xfId="36583" xr:uid="{C13948A7-CB9B-417D-9B43-753CC04CF748}"/>
    <cellStyle name="Porcentual 7 6 3" xfId="12403" xr:uid="{98AAF27F-D5E3-4CD7-A636-6009086E9C81}"/>
    <cellStyle name="Porcentual 7 6 4" xfId="17639" xr:uid="{8C6A39A8-5F54-4B2B-B78D-3676BA081920}"/>
    <cellStyle name="Porcentual 7 6 5" xfId="19898" xr:uid="{988F52D5-3CEE-446B-BB13-4D0BE0A11BBD}"/>
    <cellStyle name="Porcentual 7 6 6" xfId="10265" xr:uid="{6BDC5D30-F4F1-4F57-9FB8-C02184DF7B7F}"/>
    <cellStyle name="Porcentual 7 6 6 2" xfId="21586" xr:uid="{7C4B597E-B28B-4083-A9EC-3A6EFBA86408}"/>
    <cellStyle name="Porcentual 7 6 6 2 2" xfId="27142" xr:uid="{EA868F9B-12A3-49CC-926A-050720B857BA}"/>
    <cellStyle name="Porcentual 7 6 6 2 3" xfId="32636" xr:uid="{6C255E9D-1A66-4146-ADE7-35518554E6DB}"/>
    <cellStyle name="Porcentual 7 6 6 2 4" xfId="38120" xr:uid="{FB047A42-6799-46ED-B269-CB098C21A2DC}"/>
    <cellStyle name="Porcentual 7 6 6 3" xfId="24413" xr:uid="{2B84CEE7-ABAF-421A-803C-48B84E3327B9}"/>
    <cellStyle name="Porcentual 7 6 6 4" xfId="29907" xr:uid="{F9873DB5-F04E-46FF-B9C3-7CB45187B33B}"/>
    <cellStyle name="Porcentual 7 6 6 5" xfId="35391" xr:uid="{2133C87E-2079-446D-8174-2979FA3101D3}"/>
    <cellStyle name="Porcentual 7 7" xfId="7089" xr:uid="{019E2527-5526-44DC-BF1E-464A5C32BB7B}"/>
    <cellStyle name="Porcentual 7 7 2" xfId="15492" xr:uid="{BBEE2349-7052-4987-AF3B-0CB71AEB8A62}"/>
    <cellStyle name="Porcentual 7 7 2 2" xfId="22779" xr:uid="{711DFEFE-E1E4-4A45-B427-EF28DBB2AAEB}"/>
    <cellStyle name="Porcentual 7 7 2 2 2" xfId="28335" xr:uid="{DB79F0DE-E6C8-4231-A56A-D29693413E89}"/>
    <cellStyle name="Porcentual 7 7 2 2 3" xfId="33829" xr:uid="{CBFA1C9C-8C01-4223-AFD7-4A5709152DBC}"/>
    <cellStyle name="Porcentual 7 7 2 2 4" xfId="39313" xr:uid="{59DA5653-29AF-4EBE-A440-FA6C21FA3A0D}"/>
    <cellStyle name="Porcentual 7 7 2 3" xfId="25606" xr:uid="{3B5C11A0-D712-4FB9-8E13-C6161777B547}"/>
    <cellStyle name="Porcentual 7 7 2 4" xfId="31100" xr:uid="{F29AE5B6-0985-4783-8280-28DBF8F108C0}"/>
    <cellStyle name="Porcentual 7 7 2 5" xfId="36584" xr:uid="{555FBF99-45C2-4B7A-AAAA-72750D346221}"/>
    <cellStyle name="Porcentual 7 7 3" xfId="12741" xr:uid="{2B816E7E-3EA9-4095-82F5-71454CBEB39A}"/>
    <cellStyle name="Porcentual 7 7 4" xfId="17776" xr:uid="{4C05BF28-B3AA-495B-B974-CD9F1972666F}"/>
    <cellStyle name="Porcentual 7 7 5" xfId="19899" xr:uid="{76EF90FC-F74A-41E3-8C3B-F04CB02E4A7D}"/>
    <cellStyle name="Porcentual 7 7 6" xfId="10266" xr:uid="{12799BCB-4CCD-4A6D-ABE8-8CE805694C16}"/>
    <cellStyle name="Porcentual 7 7 6 2" xfId="21587" xr:uid="{0E232AD4-8533-4C00-A2F8-0BD218E439C5}"/>
    <cellStyle name="Porcentual 7 7 6 2 2" xfId="27143" xr:uid="{DBAFAF68-2934-4C46-BDF3-5EB40F30CB93}"/>
    <cellStyle name="Porcentual 7 7 6 2 3" xfId="32637" xr:uid="{241739D1-AF45-44B3-8DAD-A103B99A0BA5}"/>
    <cellStyle name="Porcentual 7 7 6 2 4" xfId="38121" xr:uid="{0E0E25AF-CDAF-4BC1-8D5F-722C02E775F2}"/>
    <cellStyle name="Porcentual 7 7 6 3" xfId="24414" xr:uid="{605047A3-E619-4BDA-B5CA-95AFCC635411}"/>
    <cellStyle name="Porcentual 7 7 6 4" xfId="29908" xr:uid="{34C389C9-DF88-420F-BF6F-CFF58860FE31}"/>
    <cellStyle name="Porcentual 7 7 6 5" xfId="35392" xr:uid="{A20A56CD-FC42-4B90-886D-ABF515AE6AB3}"/>
    <cellStyle name="Porcentual 7 8" xfId="7457" xr:uid="{86D0A2ED-00F9-472E-80EB-1B15F15970B0}"/>
    <cellStyle name="Porcentual 7 8 2" xfId="15493" xr:uid="{62394FD6-1226-40CA-BAF1-652C309515C8}"/>
    <cellStyle name="Porcentual 7 8 2 2" xfId="22780" xr:uid="{9DAB337A-1406-449D-AD1C-FA012C2BEAF3}"/>
    <cellStyle name="Porcentual 7 8 2 2 2" xfId="28336" xr:uid="{8395754E-DC6C-4AD4-AC1A-6F24DEEF0C4D}"/>
    <cellStyle name="Porcentual 7 8 2 2 3" xfId="33830" xr:uid="{712C88B1-22DC-4D1B-A1BB-6A0C0D55C62D}"/>
    <cellStyle name="Porcentual 7 8 2 2 4" xfId="39314" xr:uid="{E73F37AF-8AC0-4575-BC68-BC11762D2ED3}"/>
    <cellStyle name="Porcentual 7 8 2 3" xfId="25607" xr:uid="{FC2DFF22-F5E8-4846-82C1-90049D912ECB}"/>
    <cellStyle name="Porcentual 7 8 2 4" xfId="31101" xr:uid="{1117DF42-684F-420F-AF38-9D32AA01AD48}"/>
    <cellStyle name="Porcentual 7 8 2 5" xfId="36585" xr:uid="{5B9B1516-9431-4384-98C6-8A9541DC1695}"/>
    <cellStyle name="Porcentual 7 8 3" xfId="10502" xr:uid="{CD816874-B3A0-4E13-BBF4-061AACB14ED2}"/>
    <cellStyle name="Porcentual 7 8 4" xfId="10267" xr:uid="{B5F0AD32-A98C-4F70-82F4-C1861637CB7A}"/>
    <cellStyle name="Porcentual 7 8 4 2" xfId="21588" xr:uid="{54A82DCD-A994-41D8-BCBA-72396EE65927}"/>
    <cellStyle name="Porcentual 7 8 4 2 2" xfId="27144" xr:uid="{6C020B9A-00E0-425B-870F-42F5F37C4554}"/>
    <cellStyle name="Porcentual 7 8 4 2 3" xfId="32638" xr:uid="{1B506722-0971-4DFE-B924-E365407F130A}"/>
    <cellStyle name="Porcentual 7 8 4 2 4" xfId="38122" xr:uid="{648EE79A-23FE-4664-B4F5-24DE03AFEC41}"/>
    <cellStyle name="Porcentual 7 8 4 3" xfId="24415" xr:uid="{7598CD3B-C53D-4403-981A-D4983420B804}"/>
    <cellStyle name="Porcentual 7 8 4 4" xfId="29909" xr:uid="{9416FAED-83D3-4E18-9B5B-1635E7BE62AB}"/>
    <cellStyle name="Porcentual 7 8 4 5" xfId="35393" xr:uid="{55A2E45B-81CE-4A6F-B5E7-C71F2AC66DBE}"/>
    <cellStyle name="Porcentual 7 9" xfId="10268" xr:uid="{D4F4F58B-3338-46D3-B44F-3982F04E5AAE}"/>
    <cellStyle name="Porcentual 7 9 2" xfId="21589" xr:uid="{11E62EB5-4963-4D5D-8B42-7400B1038519}"/>
    <cellStyle name="Porcentual 7 9 2 2" xfId="27145" xr:uid="{F22F9225-7098-47A3-96E5-91B278C18263}"/>
    <cellStyle name="Porcentual 7 9 2 3" xfId="32639" xr:uid="{1AAEEF60-E64C-496A-BF55-846402879CDF}"/>
    <cellStyle name="Porcentual 7 9 2 4" xfId="38123" xr:uid="{9FC667D8-25B6-4E4C-BDDE-92FA3FB6F441}"/>
    <cellStyle name="Porcentual 7 9 3" xfId="24416" xr:uid="{7B2F871E-8C82-4EA6-9B10-212830C5D659}"/>
    <cellStyle name="Porcentual 7 9 4" xfId="29910" xr:uid="{9A5D3D08-62B3-4EB7-B6C2-2EC9F424881F}"/>
    <cellStyle name="Porcentual 7 9 5" xfId="35394" xr:uid="{429B6ADF-7103-477E-89EA-164E8899712E}"/>
    <cellStyle name="Porcentual 8" xfId="7090" xr:uid="{BF485507-4A32-4DBD-BA1F-A3F174EE0BED}"/>
    <cellStyle name="Porcentual 8 10" xfId="7091" xr:uid="{DAD142D7-2F01-4A3E-8DC9-3FCF42355056}"/>
    <cellStyle name="Porcentual 8 10 2" xfId="7092" xr:uid="{57CAD07F-EE1A-4160-946A-A40891E0CFD9}"/>
    <cellStyle name="Porcentual 8 10 2 2" xfId="15496" xr:uid="{15BD5832-4224-46FA-B3EB-62891624DD35}"/>
    <cellStyle name="Porcentual 8 10 2 2 2" xfId="22783" xr:uid="{F2FCE15F-E042-4E56-A4E1-4176A896224A}"/>
    <cellStyle name="Porcentual 8 10 2 2 2 2" xfId="28339" xr:uid="{346610E0-FB65-46CC-899F-8E9FC3806E89}"/>
    <cellStyle name="Porcentual 8 10 2 2 2 3" xfId="33833" xr:uid="{DE19BE87-B94D-45E9-8B07-0B2AAE44993C}"/>
    <cellStyle name="Porcentual 8 10 2 2 2 4" xfId="39317" xr:uid="{31664D16-2DED-4D58-BA36-87A31A7BAB5D}"/>
    <cellStyle name="Porcentual 8 10 2 2 3" xfId="25610" xr:uid="{D84E7813-E957-4635-8B3D-A6BF571F2BC2}"/>
    <cellStyle name="Porcentual 8 10 2 2 4" xfId="31104" xr:uid="{289561F4-249D-4F95-952B-46D55A628FDF}"/>
    <cellStyle name="Porcentual 8 10 2 2 5" xfId="36588" xr:uid="{B2338723-3F88-4C76-8241-0B16F2AAFB45}"/>
    <cellStyle name="Porcentual 8 10 2 3" xfId="12406" xr:uid="{20AC478F-3B6E-4AAE-B94E-667E96FB8DE2}"/>
    <cellStyle name="Porcentual 8 10 2 4" xfId="17642" xr:uid="{D507FB46-F9DB-4E48-9CF0-E1CDE428EF96}"/>
    <cellStyle name="Porcentual 8 10 2 5" xfId="19902" xr:uid="{EB07CF42-21BE-4A59-9999-18B67DD78B19}"/>
    <cellStyle name="Porcentual 8 10 2 6" xfId="10271" xr:uid="{FCCC2530-1301-462F-87F0-33D43F0B891E}"/>
    <cellStyle name="Porcentual 8 10 2 6 2" xfId="21592" xr:uid="{658D9107-53EE-4D14-8E28-F953A5985FEF}"/>
    <cellStyle name="Porcentual 8 10 2 6 2 2" xfId="27148" xr:uid="{E0A7EEA8-1EF7-463A-8FA5-C311A33FED85}"/>
    <cellStyle name="Porcentual 8 10 2 6 2 3" xfId="32642" xr:uid="{28BC04EB-23E1-4E7A-9F0E-D39EDE7BCAFC}"/>
    <cellStyle name="Porcentual 8 10 2 6 2 4" xfId="38126" xr:uid="{F4A537B9-14E0-49A8-B9CA-479FB5F67161}"/>
    <cellStyle name="Porcentual 8 10 2 6 3" xfId="24419" xr:uid="{6054E664-E8E5-49AD-9F51-E37FC757FE7D}"/>
    <cellStyle name="Porcentual 8 10 2 6 4" xfId="29913" xr:uid="{E7C975FA-36FD-4A67-9F22-617DE8CE0999}"/>
    <cellStyle name="Porcentual 8 10 2 6 5" xfId="35397" xr:uid="{94BB596E-7DDC-4761-8845-3A8B8A719D61}"/>
    <cellStyle name="Porcentual 8 10 3" xfId="15495" xr:uid="{DC6BD279-2353-4939-91EF-06220B52D685}"/>
    <cellStyle name="Porcentual 8 10 3 2" xfId="22782" xr:uid="{C8CEBF91-75DF-430C-AD0E-16DFAA605859}"/>
    <cellStyle name="Porcentual 8 10 3 2 2" xfId="28338" xr:uid="{F01BEE12-798D-4264-9879-4DDBDE1152CA}"/>
    <cellStyle name="Porcentual 8 10 3 2 3" xfId="33832" xr:uid="{3E334799-1507-4371-84B1-3F202CB68D13}"/>
    <cellStyle name="Porcentual 8 10 3 2 4" xfId="39316" xr:uid="{9360111C-0CBD-4279-BC27-4CFB26D00F08}"/>
    <cellStyle name="Porcentual 8 10 3 3" xfId="25609" xr:uid="{4FB351EF-FBD0-4394-BE14-F09B4A588810}"/>
    <cellStyle name="Porcentual 8 10 3 4" xfId="31103" xr:uid="{ED231B74-EB06-43BF-BFB1-6D8B3F70295D}"/>
    <cellStyle name="Porcentual 8 10 3 5" xfId="36587" xr:uid="{9C35EEF3-6217-4B7F-A913-CA63DB9422FB}"/>
    <cellStyle name="Porcentual 8 10 4" xfId="12405" xr:uid="{670E9405-AD47-488A-936B-2B337660DC41}"/>
    <cellStyle name="Porcentual 8 10 5" xfId="17641" xr:uid="{2BBCA83F-4088-4386-A386-AEF42826751D}"/>
    <cellStyle name="Porcentual 8 10 6" xfId="19901" xr:uid="{953DCB5F-7044-4600-BEDA-8129FECE02A4}"/>
    <cellStyle name="Porcentual 8 10 7" xfId="10270" xr:uid="{92A79BD2-2E84-4434-96B8-988FA895C5F5}"/>
    <cellStyle name="Porcentual 8 10 7 2" xfId="21591" xr:uid="{8150B259-0F8D-4C71-825A-541171A61455}"/>
    <cellStyle name="Porcentual 8 10 7 2 2" xfId="27147" xr:uid="{8E9FBF64-9A50-41AC-8348-EDDA7ED28E6E}"/>
    <cellStyle name="Porcentual 8 10 7 2 3" xfId="32641" xr:uid="{84930A47-F867-41D8-8C1B-F3C5FFA5FCBC}"/>
    <cellStyle name="Porcentual 8 10 7 2 4" xfId="38125" xr:uid="{2983D3E9-4ACE-4400-9B7A-897A0EF46B02}"/>
    <cellStyle name="Porcentual 8 10 7 3" xfId="24418" xr:uid="{07DCDB73-E12C-473B-A611-325896FF4EE9}"/>
    <cellStyle name="Porcentual 8 10 7 4" xfId="29912" xr:uid="{15F01F85-7845-4263-BF74-792DCEEC4F6D}"/>
    <cellStyle name="Porcentual 8 10 7 5" xfId="35396" xr:uid="{1798D3F1-2BC8-4031-910A-5250133B2291}"/>
    <cellStyle name="Porcentual 8 11" xfId="7093" xr:uid="{B2ADD90F-3129-49AF-81BE-44F0EF85D4FF}"/>
    <cellStyle name="Porcentual 8 11 2" xfId="15497" xr:uid="{4AA9DE50-8EF8-453E-896B-5176129A8AA3}"/>
    <cellStyle name="Porcentual 8 11 2 2" xfId="22784" xr:uid="{A5AA7DF8-DA32-4B3C-AA99-A64B6AFBF057}"/>
    <cellStyle name="Porcentual 8 11 2 2 2" xfId="28340" xr:uid="{3F7070AE-E8C0-48FB-B1A0-B16932FD62E1}"/>
    <cellStyle name="Porcentual 8 11 2 2 3" xfId="33834" xr:uid="{41ECE2DB-9324-4231-92B8-A9ACDE05FCD4}"/>
    <cellStyle name="Porcentual 8 11 2 2 4" xfId="39318" xr:uid="{0019E7A2-917D-4561-8D5C-C873B53C6D39}"/>
    <cellStyle name="Porcentual 8 11 2 3" xfId="25611" xr:uid="{3C7B17F9-69B1-4436-8E53-9A785D772CCE}"/>
    <cellStyle name="Porcentual 8 11 2 4" xfId="31105" xr:uid="{EC593451-0242-4301-B422-35B56A4879F4}"/>
    <cellStyle name="Porcentual 8 11 2 5" xfId="36589" xr:uid="{C6498FCD-F6F1-4302-90A5-791ED3A001F1}"/>
    <cellStyle name="Porcentual 8 11 3" xfId="12407" xr:uid="{E2D80084-5C16-4EB9-AD35-AF48CD73125A}"/>
    <cellStyle name="Porcentual 8 11 4" xfId="17643" xr:uid="{FE12EE31-7799-4E3A-97D6-667FE285852C}"/>
    <cellStyle name="Porcentual 8 11 5" xfId="19903" xr:uid="{6CB3A121-3C57-4049-9811-48FB91497122}"/>
    <cellStyle name="Porcentual 8 11 6" xfId="10272" xr:uid="{DADED01B-EFF8-4228-9364-0ED5F639C6CE}"/>
    <cellStyle name="Porcentual 8 11 6 2" xfId="21593" xr:uid="{39D63344-194C-40AC-AA4A-A1E7E7B0E613}"/>
    <cellStyle name="Porcentual 8 11 6 2 2" xfId="27149" xr:uid="{B7D4B8BA-E7DB-41F6-9699-E172E3BB2814}"/>
    <cellStyle name="Porcentual 8 11 6 2 3" xfId="32643" xr:uid="{6935AF7A-0EE8-458B-A2AF-AB8C9D274DD2}"/>
    <cellStyle name="Porcentual 8 11 6 2 4" xfId="38127" xr:uid="{9A4532A2-D16F-438F-A3BB-EFE135C87F7F}"/>
    <cellStyle name="Porcentual 8 11 6 3" xfId="24420" xr:uid="{8CE98CA8-44B6-4844-9520-9A41BF12CC72}"/>
    <cellStyle name="Porcentual 8 11 6 4" xfId="29914" xr:uid="{22689EB3-6FC4-4387-AAF6-6E2DD280F521}"/>
    <cellStyle name="Porcentual 8 11 6 5" xfId="35398" xr:uid="{92876151-0A17-4A76-9452-228112DFBC9F}"/>
    <cellStyle name="Porcentual 8 12" xfId="7094" xr:uid="{DB6E2CA6-13C7-4206-8ECA-C6BE89A02BD6}"/>
    <cellStyle name="Porcentual 8 12 2" xfId="15498" xr:uid="{DF72E7CD-07CF-407D-9AEB-D6CA982A7A85}"/>
    <cellStyle name="Porcentual 8 12 2 2" xfId="22785" xr:uid="{6FDE966B-A2A3-4B4D-AD93-05B18F7C5CAF}"/>
    <cellStyle name="Porcentual 8 12 2 2 2" xfId="28341" xr:uid="{F2737F3A-2373-4F71-999C-A646F7A3B41E}"/>
    <cellStyle name="Porcentual 8 12 2 2 3" xfId="33835" xr:uid="{F2C4D618-9269-4276-85A0-DB539F7A4777}"/>
    <cellStyle name="Porcentual 8 12 2 2 4" xfId="39319" xr:uid="{0C476809-556A-4EBD-9341-BDBD2883DBD9}"/>
    <cellStyle name="Porcentual 8 12 2 3" xfId="25612" xr:uid="{62B7C434-BA46-48C0-A797-950DB539784B}"/>
    <cellStyle name="Porcentual 8 12 2 4" xfId="31106" xr:uid="{E92E571C-E788-44F2-A0D8-2DC4BB564C75}"/>
    <cellStyle name="Porcentual 8 12 2 5" xfId="36590" xr:uid="{17016CBE-D27A-461E-9D6A-873A74AE3E98}"/>
    <cellStyle name="Porcentual 8 12 3" xfId="12408" xr:uid="{121D7D87-A4CE-41E0-853B-C32D6F703B73}"/>
    <cellStyle name="Porcentual 8 12 4" xfId="17644" xr:uid="{DE3EBC17-CF07-4C5B-A4D4-38C971969569}"/>
    <cellStyle name="Porcentual 8 12 5" xfId="19904" xr:uid="{50F163FA-7BEA-475B-8020-31D544787871}"/>
    <cellStyle name="Porcentual 8 12 6" xfId="10273" xr:uid="{2AF697EB-DF4F-42B3-9651-CD8C898ADEA0}"/>
    <cellStyle name="Porcentual 8 12 6 2" xfId="21594" xr:uid="{1B396FEA-117F-48BC-BDB9-ECDDF378C989}"/>
    <cellStyle name="Porcentual 8 12 6 2 2" xfId="27150" xr:uid="{F1E45EF0-9FEC-48F6-BB94-C55027107AE2}"/>
    <cellStyle name="Porcentual 8 12 6 2 3" xfId="32644" xr:uid="{43410ED9-709B-492E-849C-4447EF80BA50}"/>
    <cellStyle name="Porcentual 8 12 6 2 4" xfId="38128" xr:uid="{E32A31C5-A1B6-4119-80E8-B1FAFD75F1EB}"/>
    <cellStyle name="Porcentual 8 12 6 3" xfId="24421" xr:uid="{F3811F74-605A-438A-AC85-983CB5769AB2}"/>
    <cellStyle name="Porcentual 8 12 6 4" xfId="29915" xr:uid="{0592ED95-A2C8-446F-9B13-304283605C3F}"/>
    <cellStyle name="Porcentual 8 12 6 5" xfId="35399" xr:uid="{C104B2C8-3B08-4805-B52F-ED6E787720C5}"/>
    <cellStyle name="Porcentual 8 13" xfId="7095" xr:uid="{32272F03-D335-4301-BA29-2DD45EAFEA37}"/>
    <cellStyle name="Porcentual 8 13 2" xfId="15499" xr:uid="{E4EF4855-9456-4649-843C-B173017A0F9C}"/>
    <cellStyle name="Porcentual 8 13 2 2" xfId="22786" xr:uid="{59496712-E7E1-4957-9D6C-30764F5574F4}"/>
    <cellStyle name="Porcentual 8 13 2 2 2" xfId="28342" xr:uid="{8BAE560B-3BA1-4ADC-90E8-6D1CB09A83F4}"/>
    <cellStyle name="Porcentual 8 13 2 2 3" xfId="33836" xr:uid="{4E2B7855-0283-451A-92F2-A3507F60D9A4}"/>
    <cellStyle name="Porcentual 8 13 2 2 4" xfId="39320" xr:uid="{18426662-52DB-4654-B382-8C6005026CCC}"/>
    <cellStyle name="Porcentual 8 13 2 3" xfId="25613" xr:uid="{3B354D15-F099-42F6-8BEA-93C9B2F193B9}"/>
    <cellStyle name="Porcentual 8 13 2 4" xfId="31107" xr:uid="{57C142F4-6B97-42EC-868C-3065DB01C7E1}"/>
    <cellStyle name="Porcentual 8 13 2 5" xfId="36591" xr:uid="{B7C429FB-56BB-4378-8363-56DFCBFB2DFC}"/>
    <cellStyle name="Porcentual 8 13 3" xfId="12409" xr:uid="{3E45E591-9523-4A0E-9C5A-4D6762652608}"/>
    <cellStyle name="Porcentual 8 13 4" xfId="17645" xr:uid="{497F951C-B679-4B5A-88C9-8A882419D279}"/>
    <cellStyle name="Porcentual 8 13 5" xfId="19905" xr:uid="{5B9FAE2A-2CB0-4615-B63B-3989E878D0AC}"/>
    <cellStyle name="Porcentual 8 13 6" xfId="10274" xr:uid="{05810512-2FDD-46A9-A618-939C4415B27A}"/>
    <cellStyle name="Porcentual 8 13 6 2" xfId="21595" xr:uid="{1BF1106E-C4D5-4084-B2D4-0F6D3ED5A65F}"/>
    <cellStyle name="Porcentual 8 13 6 2 2" xfId="27151" xr:uid="{4F6ECDD2-8680-45BB-B787-74A6DBDB243F}"/>
    <cellStyle name="Porcentual 8 13 6 2 3" xfId="32645" xr:uid="{21456191-9B05-4ABF-A1FF-E207E2FA5F48}"/>
    <cellStyle name="Porcentual 8 13 6 2 4" xfId="38129" xr:uid="{613CFDD9-2C46-4D76-9B8E-FF6B4F0B0E3F}"/>
    <cellStyle name="Porcentual 8 13 6 3" xfId="24422" xr:uid="{022961D1-DFF5-435D-B627-6523049D6B9A}"/>
    <cellStyle name="Porcentual 8 13 6 4" xfId="29916" xr:uid="{79E66369-8149-4EDC-81C2-C04D109EAE05}"/>
    <cellStyle name="Porcentual 8 13 6 5" xfId="35400" xr:uid="{050AA683-5D35-4ACC-8E1F-F8BE5EBBDEF8}"/>
    <cellStyle name="Porcentual 8 14" xfId="7096" xr:uid="{E08E4269-6FDA-4BED-A714-EA94B30D1FAD}"/>
    <cellStyle name="Porcentual 8 14 2" xfId="15500" xr:uid="{5274FCDA-3E9D-4749-859D-C8D4B2C8D8E9}"/>
    <cellStyle name="Porcentual 8 14 2 2" xfId="22787" xr:uid="{71075F3E-CC03-4887-B869-DF1E3E530736}"/>
    <cellStyle name="Porcentual 8 14 2 2 2" xfId="28343" xr:uid="{9531F3A7-CF69-4493-9194-547F21E0AF9D}"/>
    <cellStyle name="Porcentual 8 14 2 2 3" xfId="33837" xr:uid="{6F4B2C5C-A4C4-404F-A86F-0B0197C619C9}"/>
    <cellStyle name="Porcentual 8 14 2 2 4" xfId="39321" xr:uid="{33DDF523-1A69-42DE-81B6-CBBD5708D964}"/>
    <cellStyle name="Porcentual 8 14 2 3" xfId="25614" xr:uid="{FDD22654-EFDA-412F-9352-06A760645925}"/>
    <cellStyle name="Porcentual 8 14 2 4" xfId="31108" xr:uid="{F7347E20-9711-43A5-84F3-FD3130BFAB41}"/>
    <cellStyle name="Porcentual 8 14 2 5" xfId="36592" xr:uid="{D70A69E4-05EA-4967-9774-6D9D39B949F9}"/>
    <cellStyle name="Porcentual 8 14 3" xfId="12410" xr:uid="{6B519B8D-FB20-40B5-81A2-BFC392D03227}"/>
    <cellStyle name="Porcentual 8 14 4" xfId="17646" xr:uid="{5567420D-4004-4528-9136-9CD0C541A572}"/>
    <cellStyle name="Porcentual 8 14 5" xfId="19906" xr:uid="{29410773-7F51-4490-A955-430C148E0E41}"/>
    <cellStyle name="Porcentual 8 14 6" xfId="10275" xr:uid="{74A3A5AE-BDC7-4456-A6E7-AA03F02FC2D5}"/>
    <cellStyle name="Porcentual 8 14 6 2" xfId="21596" xr:uid="{E2E20E76-D452-4507-A739-1E25167E56D3}"/>
    <cellStyle name="Porcentual 8 14 6 2 2" xfId="27152" xr:uid="{6913D5FA-DF31-4A07-A433-D1DA37299DFD}"/>
    <cellStyle name="Porcentual 8 14 6 2 3" xfId="32646" xr:uid="{96EDF532-2572-41A6-B1AA-F370F5984D33}"/>
    <cellStyle name="Porcentual 8 14 6 2 4" xfId="38130" xr:uid="{B87E25CC-834F-46E5-A51B-FB2190CAB8FA}"/>
    <cellStyle name="Porcentual 8 14 6 3" xfId="24423" xr:uid="{E969EFC5-49DE-4BD5-933C-007CF23ABFA1}"/>
    <cellStyle name="Porcentual 8 14 6 4" xfId="29917" xr:uid="{379C2934-2B0F-486D-B667-0AF0D9BFA69C}"/>
    <cellStyle name="Porcentual 8 14 6 5" xfId="35401" xr:uid="{E2C22B24-9531-4ED2-AD82-DD79D8D9ED4F}"/>
    <cellStyle name="Porcentual 8 15" xfId="7097" xr:uid="{89B80922-BA2D-4F3D-815E-507DC33C9C30}"/>
    <cellStyle name="Porcentual 8 15 2" xfId="15501" xr:uid="{2E1C4E91-4074-427B-9D00-960867F24119}"/>
    <cellStyle name="Porcentual 8 15 2 2" xfId="22788" xr:uid="{B440E79A-75A6-40B8-8A1D-7A920F6749A7}"/>
    <cellStyle name="Porcentual 8 15 2 2 2" xfId="28344" xr:uid="{C0A3C2B4-C0C8-4C38-93C4-2A7075035B9E}"/>
    <cellStyle name="Porcentual 8 15 2 2 3" xfId="33838" xr:uid="{B22D774C-7967-4327-B21A-07AC8BE568EC}"/>
    <cellStyle name="Porcentual 8 15 2 2 4" xfId="39322" xr:uid="{59D1990C-3D95-47E7-9F88-93D7B4685480}"/>
    <cellStyle name="Porcentual 8 15 2 3" xfId="25615" xr:uid="{B40B6073-CB9A-439E-B048-3487CA86AFC0}"/>
    <cellStyle name="Porcentual 8 15 2 4" xfId="31109" xr:uid="{A5829138-C47B-487F-BD0C-328761451F49}"/>
    <cellStyle name="Porcentual 8 15 2 5" xfId="36593" xr:uid="{8969610E-1086-4724-BBB2-E651C7DB2323}"/>
    <cellStyle name="Porcentual 8 15 3" xfId="12411" xr:uid="{1BE46EB7-6F5B-4908-8ACB-CEABD6001625}"/>
    <cellStyle name="Porcentual 8 15 4" xfId="17647" xr:uid="{4A7811D2-5C95-415F-9EC0-655361A12F59}"/>
    <cellStyle name="Porcentual 8 15 5" xfId="19907" xr:uid="{AAD6A245-9BC6-45F6-B76E-2A534E6F25B5}"/>
    <cellStyle name="Porcentual 8 15 6" xfId="10276" xr:uid="{51A52729-E2CE-4AF8-9DD7-499A4AE0CC3E}"/>
    <cellStyle name="Porcentual 8 15 6 2" xfId="21597" xr:uid="{AA257238-9926-402B-B8C5-283D06701038}"/>
    <cellStyle name="Porcentual 8 15 6 2 2" xfId="27153" xr:uid="{B6CDF989-724C-4BEE-AC31-B908C7D9072B}"/>
    <cellStyle name="Porcentual 8 15 6 2 3" xfId="32647" xr:uid="{9B7B9797-0C0C-4864-AB31-A50A53DF04DA}"/>
    <cellStyle name="Porcentual 8 15 6 2 4" xfId="38131" xr:uid="{89D33CAC-135F-4CAB-BE0C-B56845B3262A}"/>
    <cellStyle name="Porcentual 8 15 6 3" xfId="24424" xr:uid="{A8CF9186-2783-482C-8232-AAFA08481B69}"/>
    <cellStyle name="Porcentual 8 15 6 4" xfId="29918" xr:uid="{E8A9885B-069B-4312-82D2-A1C8753D4DBD}"/>
    <cellStyle name="Porcentual 8 15 6 5" xfId="35402" xr:uid="{F525A686-2956-4B35-B860-E341C32CFB8A}"/>
    <cellStyle name="Porcentual 8 16" xfId="7098" xr:uid="{118EFC04-6A8B-4F9A-83CA-7C9CE794C1B7}"/>
    <cellStyle name="Porcentual 8 16 2" xfId="15502" xr:uid="{9D22953B-A63A-4895-A6A3-BFA89462303B}"/>
    <cellStyle name="Porcentual 8 16 2 2" xfId="22789" xr:uid="{FE25513E-D659-47B9-97BD-B6A13B787CC7}"/>
    <cellStyle name="Porcentual 8 16 2 2 2" xfId="28345" xr:uid="{5DAD2966-53D6-4FAC-AAF2-4C6D615D6D37}"/>
    <cellStyle name="Porcentual 8 16 2 2 3" xfId="33839" xr:uid="{2D542067-1F31-4D5E-8658-3FA8C6236327}"/>
    <cellStyle name="Porcentual 8 16 2 2 4" xfId="39323" xr:uid="{BC7DB626-A768-477F-B807-80A2BC542C3C}"/>
    <cellStyle name="Porcentual 8 16 2 3" xfId="25616" xr:uid="{2D876A57-E084-4C62-8164-C62AF1A9EE30}"/>
    <cellStyle name="Porcentual 8 16 2 4" xfId="31110" xr:uid="{0FD8C645-1382-4C23-AB44-25B1B6DB3ECE}"/>
    <cellStyle name="Porcentual 8 16 2 5" xfId="36594" xr:uid="{006AF42B-2BD5-478F-B778-3ADFC0CCEE1D}"/>
    <cellStyle name="Porcentual 8 16 3" xfId="12742" xr:uid="{7534BE40-90B0-4AC3-9B12-86E29EBE3336}"/>
    <cellStyle name="Porcentual 8 16 3 2" xfId="21794" xr:uid="{075E491D-B204-4233-B7D7-3CD32D14AE1B}"/>
    <cellStyle name="Porcentual 8 16 3 2 2" xfId="27350" xr:uid="{D646DA20-F3CD-43F4-8935-D0F7B89E586B}"/>
    <cellStyle name="Porcentual 8 16 3 2 3" xfId="32844" xr:uid="{C01897E6-0396-4404-8FF8-1887117D824B}"/>
    <cellStyle name="Porcentual 8 16 3 2 4" xfId="38328" xr:uid="{D061DC8E-DF44-4006-A6AF-26ACE78DD9FF}"/>
    <cellStyle name="Porcentual 8 16 3 3" xfId="24621" xr:uid="{5AAD8798-8224-41AE-BC12-C80B338167C0}"/>
    <cellStyle name="Porcentual 8 16 3 4" xfId="30115" xr:uid="{EC8E69E1-B7C1-4B35-9270-B3F0453C4370}"/>
    <cellStyle name="Porcentual 8 16 3 5" xfId="35599" xr:uid="{701E487B-56D3-420A-9E95-D072071BA25A}"/>
    <cellStyle name="Porcentual 8 16 4" xfId="19908" xr:uid="{1EAD0BBD-2080-4F40-A241-E057A94E4CF7}"/>
    <cellStyle name="Porcentual 8 16 5" xfId="10277" xr:uid="{C84565EB-3B6E-43A2-8B20-84AB31F6B153}"/>
    <cellStyle name="Porcentual 8 16 5 2" xfId="21598" xr:uid="{518E3C88-87E2-40AB-9D06-2C3C77CABD99}"/>
    <cellStyle name="Porcentual 8 16 5 2 2" xfId="27154" xr:uid="{766C5170-14D2-4336-971D-5AC403669953}"/>
    <cellStyle name="Porcentual 8 16 5 2 3" xfId="32648" xr:uid="{D5F64263-77F4-4CA4-8886-36591D88E550}"/>
    <cellStyle name="Porcentual 8 16 5 2 4" xfId="38132" xr:uid="{27994D26-B322-4D26-B3D8-017A91461DCF}"/>
    <cellStyle name="Porcentual 8 16 5 3" xfId="24425" xr:uid="{E0829AFA-AFE3-40E1-8547-5BDF93E2D1BC}"/>
    <cellStyle name="Porcentual 8 16 5 4" xfId="29919" xr:uid="{12E015D9-B2E6-4EBF-B24F-2C7692299F3D}"/>
    <cellStyle name="Porcentual 8 16 5 5" xfId="35403" xr:uid="{F9EE144E-1FE7-4B77-A423-591C21245062}"/>
    <cellStyle name="Porcentual 8 17" xfId="7458" xr:uid="{2A2B44A1-4F02-4AF6-8F6E-43A951A5F0CA}"/>
    <cellStyle name="Porcentual 8 17 2" xfId="20218" xr:uid="{8C69BD12-F8C2-4474-87DF-87188936BE54}"/>
    <cellStyle name="Porcentual 8 17 2 2" xfId="22956" xr:uid="{EB6DA336-4D9B-45F3-BB65-F978A6F60533}"/>
    <cellStyle name="Porcentual 8 17 2 2 2" xfId="28512" xr:uid="{A0A2A168-2025-4390-A672-447E6E53F9E3}"/>
    <cellStyle name="Porcentual 8 17 2 2 3" xfId="34006" xr:uid="{FF23A389-5632-46F0-A315-8CFE65BB9010}"/>
    <cellStyle name="Porcentual 8 17 2 2 4" xfId="39490" xr:uid="{3F25DBBE-2309-4BE7-BD39-73C9E7C5FC24}"/>
    <cellStyle name="Porcentual 8 17 2 3" xfId="25783" xr:uid="{3C2BF5AE-AF6D-4F0D-973A-7BC700CC8D4A}"/>
    <cellStyle name="Porcentual 8 17 2 4" xfId="31277" xr:uid="{E330FFD6-2528-401F-B05E-5E23FA6A16B7}"/>
    <cellStyle name="Porcentual 8 17 2 5" xfId="36761" xr:uid="{F3C86C22-222B-4303-80CE-1BEB78BB9A1E}"/>
    <cellStyle name="Porcentual 8 17 3" xfId="10278" xr:uid="{36945FD8-29F7-4514-8419-4B127C5E7814}"/>
    <cellStyle name="Porcentual 8 17 3 2" xfId="21599" xr:uid="{BCFFF667-5B64-4C5A-B5CE-807DDB2B5794}"/>
    <cellStyle name="Porcentual 8 17 3 2 2" xfId="27155" xr:uid="{02471D58-95C6-4162-9A3F-AAD06A052EE6}"/>
    <cellStyle name="Porcentual 8 17 3 2 3" xfId="32649" xr:uid="{811B90F4-A0DC-4280-9AA1-084A254A9D86}"/>
    <cellStyle name="Porcentual 8 17 3 2 4" xfId="38133" xr:uid="{BB3E9508-64FB-48EF-8D0C-C0767F48F3D6}"/>
    <cellStyle name="Porcentual 8 17 3 3" xfId="24426" xr:uid="{B22F1365-75AE-46AE-9F4D-3BEFEF1F5CDE}"/>
    <cellStyle name="Porcentual 8 17 3 4" xfId="29920" xr:uid="{6F4AB436-4BE7-4ACD-8AC2-936F7473E5D6}"/>
    <cellStyle name="Porcentual 8 17 3 5" xfId="35404" xr:uid="{A1ECFE75-FA5C-4763-B4AC-8F64632F0AB3}"/>
    <cellStyle name="Porcentual 8 17 4" xfId="20350" xr:uid="{8B8BC144-2ED6-48CF-9EEC-584D1C78E4F4}"/>
    <cellStyle name="Porcentual 8 17 4 2" xfId="25906" xr:uid="{A69173B1-3AFC-492D-A0A2-796D78D12157}"/>
    <cellStyle name="Porcentual 8 17 4 3" xfId="31400" xr:uid="{77668209-9676-4F16-9114-9626EE12E969}"/>
    <cellStyle name="Porcentual 8 17 4 4" xfId="36884" xr:uid="{3491D1DD-8E91-4FE8-B3B6-4EDC9EE017D1}"/>
    <cellStyle name="Porcentual 8 17 5" xfId="23177" xr:uid="{8F2FA23E-DF26-4BC4-AFD6-F89E548862A2}"/>
    <cellStyle name="Porcentual 8 17 6" xfId="28669" xr:uid="{D337DB7D-65A1-411E-B5BB-250E0540F9D4}"/>
    <cellStyle name="Porcentual 8 17 7" xfId="34153" xr:uid="{EE5E9141-423F-4B93-8461-366C0D618892}"/>
    <cellStyle name="Porcentual 8 18" xfId="7480" xr:uid="{8E98A11A-9024-484B-A955-2CDC38980815}"/>
    <cellStyle name="Porcentual 8 18 2" xfId="20227" xr:uid="{987E5A1C-17E1-4E19-A04C-591BE4EBEDE9}"/>
    <cellStyle name="Porcentual 8 18 2 2" xfId="22961" xr:uid="{0A78FEB0-9B2F-427A-A52D-76C701A8EE4A}"/>
    <cellStyle name="Porcentual 8 18 2 2 2" xfId="28517" xr:uid="{7A9A79D3-5F21-4E44-8EB3-A7EFFC46F236}"/>
    <cellStyle name="Porcentual 8 18 2 2 3" xfId="34011" xr:uid="{313555C9-0859-4EDC-854E-49B73DF56965}"/>
    <cellStyle name="Porcentual 8 18 2 2 4" xfId="39495" xr:uid="{955CEC19-E5B2-40E4-AEF8-DE30D54DC280}"/>
    <cellStyle name="Porcentual 8 18 2 3" xfId="25788" xr:uid="{EC2CA2F5-D69B-4CE3-A0D7-37F7441C0055}"/>
    <cellStyle name="Porcentual 8 18 2 4" xfId="31282" xr:uid="{36F4CBCE-A2AC-4EE7-9711-C99DCDFE023D}"/>
    <cellStyle name="Porcentual 8 18 2 5" xfId="36766" xr:uid="{056D0813-6B8F-4220-A23E-CA82247600BC}"/>
    <cellStyle name="Porcentual 8 18 3" xfId="10279" xr:uid="{6C86EC55-5786-4E66-949A-4E990D351E9C}"/>
    <cellStyle name="Porcentual 8 18 3 2" xfId="21600" xr:uid="{94EAAA79-5992-4B35-9CE0-6B89563C40B8}"/>
    <cellStyle name="Porcentual 8 18 3 2 2" xfId="27156" xr:uid="{B190F1C4-0F99-4588-90E5-6EE3F7C5D95F}"/>
    <cellStyle name="Porcentual 8 18 3 2 3" xfId="32650" xr:uid="{885EDBF8-E2FE-4932-A00F-965078664FE8}"/>
    <cellStyle name="Porcentual 8 18 3 2 4" xfId="38134" xr:uid="{4ACFB68B-1DC8-4A5D-ACBC-5D4FC73B420E}"/>
    <cellStyle name="Porcentual 8 18 3 3" xfId="24427" xr:uid="{07EDBDCD-E39D-420E-BC85-EA5D0BB8F0AC}"/>
    <cellStyle name="Porcentual 8 18 3 4" xfId="29921" xr:uid="{1C35F2D3-B2ED-4BA9-B56F-1F573A975E2D}"/>
    <cellStyle name="Porcentual 8 18 3 5" xfId="35405" xr:uid="{76E5660E-9A7D-4445-80DB-557400F62F7A}"/>
    <cellStyle name="Porcentual 8 18 4" xfId="20368" xr:uid="{63571491-8877-4A71-A794-5299AC10F992}"/>
    <cellStyle name="Porcentual 8 18 4 2" xfId="25924" xr:uid="{B90EA674-797E-4940-89E8-41753BA4A06E}"/>
    <cellStyle name="Porcentual 8 18 4 3" xfId="31418" xr:uid="{21988553-769D-471D-8706-E1C1465578C3}"/>
    <cellStyle name="Porcentual 8 18 4 4" xfId="36902" xr:uid="{93D4BA51-81D1-4A8E-80DC-5B17731DBDBD}"/>
    <cellStyle name="Porcentual 8 18 5" xfId="23195" xr:uid="{8F9D55B8-6FF5-42F0-877C-2844E6635A4C}"/>
    <cellStyle name="Porcentual 8 18 6" xfId="28687" xr:uid="{7EC239F7-8600-4C6A-9EBD-0C2ABB632788}"/>
    <cellStyle name="Porcentual 8 18 7" xfId="34171" xr:uid="{C3849161-4A7E-48AB-B19A-0934391026A1}"/>
    <cellStyle name="Porcentual 8 19" xfId="7642" xr:uid="{D3315349-C67D-405E-851F-27B8207909BD}"/>
    <cellStyle name="Porcentual 8 19 2" xfId="20260" xr:uid="{4E123416-7A61-4BB7-985D-BC9AE6C8AE42}"/>
    <cellStyle name="Porcentual 8 19 2 2" xfId="22994" xr:uid="{B91C725B-36C6-4983-AC93-2E0FDE6A97DB}"/>
    <cellStyle name="Porcentual 8 19 2 2 2" xfId="28550" xr:uid="{D1A361F1-4710-42C2-A317-9CED63153661}"/>
    <cellStyle name="Porcentual 8 19 2 2 3" xfId="34044" xr:uid="{F0636AF6-B285-4A9E-84F4-3813FF2833B3}"/>
    <cellStyle name="Porcentual 8 19 2 2 4" xfId="39528" xr:uid="{84F0A5F8-08CF-445D-B7F8-E3C1AE887091}"/>
    <cellStyle name="Porcentual 8 19 2 3" xfId="25821" xr:uid="{6CAE196E-CE04-4AC3-9A9C-B576002DA240}"/>
    <cellStyle name="Porcentual 8 19 2 4" xfId="31315" xr:uid="{C52F5764-A2ED-44DE-A161-DD8EFC12C9E5}"/>
    <cellStyle name="Porcentual 8 19 2 5" xfId="36799" xr:uid="{5C574ECD-D975-4BB3-9196-A4CAE5886971}"/>
    <cellStyle name="Porcentual 8 19 3" xfId="10280" xr:uid="{921FBF8B-F2DE-4EE2-B19A-E60604C479BB}"/>
    <cellStyle name="Porcentual 8 19 3 2" xfId="21601" xr:uid="{6C7A5CD5-BEB0-4B9A-AE51-FFD41CA1B5E1}"/>
    <cellStyle name="Porcentual 8 19 3 2 2" xfId="27157" xr:uid="{BE50A170-89AB-418B-8A2B-6404A0744B2C}"/>
    <cellStyle name="Porcentual 8 19 3 2 3" xfId="32651" xr:uid="{D46029A4-6DCE-41BA-A9BC-24F3A4172586}"/>
    <cellStyle name="Porcentual 8 19 3 2 4" xfId="38135" xr:uid="{1385D510-25F2-418D-B3F2-7D0F9583B86F}"/>
    <cellStyle name="Porcentual 8 19 3 3" xfId="24428" xr:uid="{8324BF7F-4024-45DD-A4F0-069BE8D7E5E6}"/>
    <cellStyle name="Porcentual 8 19 3 4" xfId="29922" xr:uid="{1C20282E-42F4-4D50-AABE-BD38DAB6F4A5}"/>
    <cellStyle name="Porcentual 8 19 3 5" xfId="35406" xr:uid="{60164D80-B52F-486D-8BE8-1C48D0AAA509}"/>
    <cellStyle name="Porcentual 8 19 4" xfId="20526" xr:uid="{8C88F618-8AD8-4B0E-93FE-B9CAA70911F5}"/>
    <cellStyle name="Porcentual 8 19 4 2" xfId="26082" xr:uid="{03D73576-B431-4E3F-90B6-3706C36AFCAC}"/>
    <cellStyle name="Porcentual 8 19 4 3" xfId="31576" xr:uid="{C906F2C8-F999-4354-8893-C87A16E13FF8}"/>
    <cellStyle name="Porcentual 8 19 4 4" xfId="37060" xr:uid="{034EED1D-2457-4E31-B58C-EE45A9946BCB}"/>
    <cellStyle name="Porcentual 8 19 5" xfId="23353" xr:uid="{32D36F7C-B070-47D8-9E4A-AE634DEEE5DD}"/>
    <cellStyle name="Porcentual 8 19 6" xfId="28847" xr:uid="{D1C547F2-3B53-4B5C-9DC6-E2D9A8F7A8B8}"/>
    <cellStyle name="Porcentual 8 19 7" xfId="34331" xr:uid="{59FF9858-B024-419F-B5BF-7923E91D3445}"/>
    <cellStyle name="Porcentual 8 2" xfId="7099" xr:uid="{7CEAF8F1-C759-4040-ACCF-E0EAAF3956A3}"/>
    <cellStyle name="Porcentual 8 2 2" xfId="7100" xr:uid="{2B878941-5DE1-4472-B733-ABA27E77CC68}"/>
    <cellStyle name="Porcentual 8 2 2 2" xfId="7101" xr:uid="{8F3C3379-5902-44EB-8F99-B8852875A207}"/>
    <cellStyle name="Porcentual 8 2 2 2 2" xfId="15505" xr:uid="{6FBF8132-E907-4895-BB3A-19035830F447}"/>
    <cellStyle name="Porcentual 8 2 2 2 2 2" xfId="22792" xr:uid="{A00CE373-A4F4-490E-B2FF-86E828B03095}"/>
    <cellStyle name="Porcentual 8 2 2 2 2 2 2" xfId="28348" xr:uid="{57D50087-6AE4-4FE1-8EB4-8945F4B4EBA5}"/>
    <cellStyle name="Porcentual 8 2 2 2 2 2 3" xfId="33842" xr:uid="{DBE55F71-6848-4AB1-B2AC-F2FBCEB51E3D}"/>
    <cellStyle name="Porcentual 8 2 2 2 2 2 4" xfId="39326" xr:uid="{CD087C1E-4600-48CD-A248-CC38F0565E0E}"/>
    <cellStyle name="Porcentual 8 2 2 2 2 3" xfId="25619" xr:uid="{B84D44A7-18F1-47D1-A8EE-DB34EC5F5175}"/>
    <cellStyle name="Porcentual 8 2 2 2 2 4" xfId="31113" xr:uid="{1D960D28-59A4-47BF-9CD8-411142BFAD58}"/>
    <cellStyle name="Porcentual 8 2 2 2 2 5" xfId="36597" xr:uid="{B467D49A-9BE2-4951-8697-08022D4ACA18}"/>
    <cellStyle name="Porcentual 8 2 2 2 3" xfId="12414" xr:uid="{0077D86B-BB11-485C-9102-C2B72227A8A3}"/>
    <cellStyle name="Porcentual 8 2 2 2 4" xfId="17650" xr:uid="{DE0E605D-BF77-430D-A1CB-148A3F999A75}"/>
    <cellStyle name="Porcentual 8 2 2 2 5" xfId="19911" xr:uid="{357885AD-C4F6-45A6-B9A0-547F6035368E}"/>
    <cellStyle name="Porcentual 8 2 2 2 6" xfId="10283" xr:uid="{E01A1B8E-CBC3-451F-A719-AD84F72E1042}"/>
    <cellStyle name="Porcentual 8 2 2 2 6 2" xfId="21604" xr:uid="{D167FE68-BC17-46A7-8A74-E6540EB23663}"/>
    <cellStyle name="Porcentual 8 2 2 2 6 2 2" xfId="27160" xr:uid="{66C3B92C-22E8-4AA9-8282-0393727F9CC5}"/>
    <cellStyle name="Porcentual 8 2 2 2 6 2 3" xfId="32654" xr:uid="{C20848B6-DDA6-4F61-BC03-8C23B083F84E}"/>
    <cellStyle name="Porcentual 8 2 2 2 6 2 4" xfId="38138" xr:uid="{3FBE123F-2CBB-446F-9BD8-647AD4C62764}"/>
    <cellStyle name="Porcentual 8 2 2 2 6 3" xfId="24431" xr:uid="{F347E81A-F480-4F80-8459-9A3A91BB9FF4}"/>
    <cellStyle name="Porcentual 8 2 2 2 6 4" xfId="29925" xr:uid="{3D98FD11-F559-43E8-8895-2DBFD1E33A42}"/>
    <cellStyle name="Porcentual 8 2 2 2 6 5" xfId="35409" xr:uid="{DCFBF49A-8A25-49BF-96CA-92858D484C16}"/>
    <cellStyle name="Porcentual 8 2 2 3" xfId="15504" xr:uid="{68341E6F-1BA3-45C1-8773-B28E82C00A1C}"/>
    <cellStyle name="Porcentual 8 2 2 3 2" xfId="22791" xr:uid="{22A8077E-3CC9-4755-AAEF-C3FF8C774309}"/>
    <cellStyle name="Porcentual 8 2 2 3 2 2" xfId="28347" xr:uid="{8EF4FDA7-21A3-4A0F-8D59-11C77A2B11BD}"/>
    <cellStyle name="Porcentual 8 2 2 3 2 3" xfId="33841" xr:uid="{37184634-D1D3-4AA1-8F49-06C3AD7AF2B2}"/>
    <cellStyle name="Porcentual 8 2 2 3 2 4" xfId="39325" xr:uid="{30950E57-C05D-4CC0-9474-09DA4E5C026F}"/>
    <cellStyle name="Porcentual 8 2 2 3 3" xfId="25618" xr:uid="{CF652D69-2ED9-4D51-89B6-45D6C4296714}"/>
    <cellStyle name="Porcentual 8 2 2 3 4" xfId="31112" xr:uid="{DC73B3AB-59D6-4EFD-BAD2-B59F9F9A1425}"/>
    <cellStyle name="Porcentual 8 2 2 3 5" xfId="36596" xr:uid="{4BCD7514-A178-4755-A6D4-A013F3489165}"/>
    <cellStyle name="Porcentual 8 2 2 4" xfId="12413" xr:uid="{BCEEFADA-2337-4216-A9A5-3D0D463F3E23}"/>
    <cellStyle name="Porcentual 8 2 2 5" xfId="17649" xr:uid="{DF613714-5A92-4D95-9DB3-630359A94B29}"/>
    <cellStyle name="Porcentual 8 2 2 6" xfId="19910" xr:uid="{5DD9EE55-986D-47E1-B19F-EB3D39680E9B}"/>
    <cellStyle name="Porcentual 8 2 2 7" xfId="10282" xr:uid="{2F3B926A-F8FA-4F14-B2A4-711B4E73914E}"/>
    <cellStyle name="Porcentual 8 2 2 7 2" xfId="21603" xr:uid="{292F6467-EFAC-4D5B-9E87-3235962F9DE7}"/>
    <cellStyle name="Porcentual 8 2 2 7 2 2" xfId="27159" xr:uid="{3FF11AB0-FE54-4E6A-8177-AEAD22BBB522}"/>
    <cellStyle name="Porcentual 8 2 2 7 2 3" xfId="32653" xr:uid="{A710F571-FC5E-4D27-AB38-2AA1969FA723}"/>
    <cellStyle name="Porcentual 8 2 2 7 2 4" xfId="38137" xr:uid="{692C5559-961F-4914-B253-3260C3B931AC}"/>
    <cellStyle name="Porcentual 8 2 2 7 3" xfId="24430" xr:uid="{CC9FF087-2A1E-4603-970F-67D2222EE1A5}"/>
    <cellStyle name="Porcentual 8 2 2 7 4" xfId="29924" xr:uid="{D788ECC1-28A4-4234-88D1-5D90DD63AED0}"/>
    <cellStyle name="Porcentual 8 2 2 7 5" xfId="35408" xr:uid="{B120CF54-C546-4FC5-9DB1-235E49B08BB8}"/>
    <cellStyle name="Porcentual 8 2 3" xfId="7102" xr:uid="{41DC3C6B-E49D-41E3-9008-1E1E473E955A}"/>
    <cellStyle name="Porcentual 8 2 3 2" xfId="15506" xr:uid="{3996F952-7C03-4A6A-B36F-97530B1C6F4D}"/>
    <cellStyle name="Porcentual 8 2 3 2 2" xfId="22793" xr:uid="{D621EB3E-3BF6-4ED6-B5C3-7CA6F2CF8D93}"/>
    <cellStyle name="Porcentual 8 2 3 2 2 2" xfId="28349" xr:uid="{0508A05A-4C10-4FDF-94D4-3ECD08905BAD}"/>
    <cellStyle name="Porcentual 8 2 3 2 2 3" xfId="33843" xr:uid="{AC232339-2EF0-46EF-99A3-72D8945DC3F1}"/>
    <cellStyle name="Porcentual 8 2 3 2 2 4" xfId="39327" xr:uid="{F699BB0C-43E9-4AC5-A026-AB170CB9E520}"/>
    <cellStyle name="Porcentual 8 2 3 2 3" xfId="25620" xr:uid="{E785154A-743B-4846-925A-EABE967BD6A4}"/>
    <cellStyle name="Porcentual 8 2 3 2 4" xfId="31114" xr:uid="{817DE1C2-581E-4AB3-942F-DAABE81461EE}"/>
    <cellStyle name="Porcentual 8 2 3 2 5" xfId="36598" xr:uid="{6DB5ECDB-3B78-4AE0-9FEC-C6D1D46E1776}"/>
    <cellStyle name="Porcentual 8 2 3 3" xfId="12415" xr:uid="{10298ED5-029D-4269-8EB5-948AB60AFCD7}"/>
    <cellStyle name="Porcentual 8 2 3 4" xfId="17651" xr:uid="{8A26ED33-0AA4-4E1F-BF4B-CD580C808364}"/>
    <cellStyle name="Porcentual 8 2 3 5" xfId="19912" xr:uid="{817C4693-3553-4E77-9B99-69656816FACF}"/>
    <cellStyle name="Porcentual 8 2 3 6" xfId="10284" xr:uid="{A3F16DBD-CC67-4EEB-996D-0D52FABB0855}"/>
    <cellStyle name="Porcentual 8 2 3 6 2" xfId="21605" xr:uid="{AC88DD5B-5AE8-45B2-904A-46455B6CDA8F}"/>
    <cellStyle name="Porcentual 8 2 3 6 2 2" xfId="27161" xr:uid="{0A1F5839-708C-4747-BF92-C8B508B4B1F7}"/>
    <cellStyle name="Porcentual 8 2 3 6 2 3" xfId="32655" xr:uid="{39F0FAA3-3F6D-4853-89B0-22BAC426EC26}"/>
    <cellStyle name="Porcentual 8 2 3 6 2 4" xfId="38139" xr:uid="{599ACEB2-85FF-4A6B-A7F8-896B4768B753}"/>
    <cellStyle name="Porcentual 8 2 3 6 3" xfId="24432" xr:uid="{2392E17A-A9CD-4CD3-B66D-83CB32AD5E16}"/>
    <cellStyle name="Porcentual 8 2 3 6 4" xfId="29926" xr:uid="{80118F4D-2EB1-4512-B601-88BA341AC225}"/>
    <cellStyle name="Porcentual 8 2 3 6 5" xfId="35410" xr:uid="{7B0E98B0-AB5C-4B68-B53F-C304C813ADA3}"/>
    <cellStyle name="Porcentual 8 2 4" xfId="15503" xr:uid="{1E9B7272-9047-4C1A-BDE8-1FEF4F33117F}"/>
    <cellStyle name="Porcentual 8 2 4 2" xfId="22790" xr:uid="{A178C520-2F73-42F1-AA17-00809E44936F}"/>
    <cellStyle name="Porcentual 8 2 4 2 2" xfId="28346" xr:uid="{65B05952-89C6-41B7-BD4D-B46BD7988C15}"/>
    <cellStyle name="Porcentual 8 2 4 2 3" xfId="33840" xr:uid="{BBCE74D5-76CD-4E05-8B39-5E77CD715AB9}"/>
    <cellStyle name="Porcentual 8 2 4 2 4" xfId="39324" xr:uid="{3CA0F03C-F77C-4C62-B87F-A10A87689B2D}"/>
    <cellStyle name="Porcentual 8 2 4 3" xfId="25617" xr:uid="{4228CDC1-5592-49E6-BB39-7254307B4AF2}"/>
    <cellStyle name="Porcentual 8 2 4 4" xfId="31111" xr:uid="{F3EF7211-088A-44A1-8CBB-A5FB5F61E93A}"/>
    <cellStyle name="Porcentual 8 2 4 5" xfId="36595" xr:uid="{B9484CA6-BB85-4A13-8606-BBA7A955CF01}"/>
    <cellStyle name="Porcentual 8 2 5" xfId="12412" xr:uid="{7F9870AF-7294-47FE-BC0A-CC42BB2002FD}"/>
    <cellStyle name="Porcentual 8 2 6" xfId="17648" xr:uid="{78327EF1-DD6D-4AD6-BF26-BFB26DC3ECB2}"/>
    <cellStyle name="Porcentual 8 2 7" xfId="19909" xr:uid="{3FFE610D-A24A-47DE-A179-B484485A3911}"/>
    <cellStyle name="Porcentual 8 2 8" xfId="10281" xr:uid="{D0977C99-551B-47F5-8B62-600A8F0C0299}"/>
    <cellStyle name="Porcentual 8 2 8 2" xfId="21602" xr:uid="{91938335-8351-42C7-AB69-15EF963881D2}"/>
    <cellStyle name="Porcentual 8 2 8 2 2" xfId="27158" xr:uid="{94A87B0F-C000-43C5-9D07-4ECE9036FFCF}"/>
    <cellStyle name="Porcentual 8 2 8 2 3" xfId="32652" xr:uid="{A9B97E6E-818E-4273-831E-7EA8143B9092}"/>
    <cellStyle name="Porcentual 8 2 8 2 4" xfId="38136" xr:uid="{A37A9D5F-B289-4820-B0DB-71976594C419}"/>
    <cellStyle name="Porcentual 8 2 8 3" xfId="24429" xr:uid="{6D00005A-F367-4F4E-87DD-147998E89093}"/>
    <cellStyle name="Porcentual 8 2 8 4" xfId="29923" xr:uid="{0BBCE135-A340-4886-83F2-B8ED5021422B}"/>
    <cellStyle name="Porcentual 8 2 8 5" xfId="35407" xr:uid="{B202A155-B0B2-43F5-AEFC-B6EC7316B641}"/>
    <cellStyle name="Porcentual 8 20" xfId="15494" xr:uid="{5EFADB5E-3E98-400C-8603-E007B9F7CC3C}"/>
    <cellStyle name="Porcentual 8 20 2" xfId="22781" xr:uid="{A1A1DB53-7F0E-40E3-B4D6-8DF2D69C29B1}"/>
    <cellStyle name="Porcentual 8 20 2 2" xfId="28337" xr:uid="{D8752E80-4E61-4991-B9E1-9F4781F1EC6A}"/>
    <cellStyle name="Porcentual 8 20 2 3" xfId="33831" xr:uid="{7218BBFF-22DB-4F45-AF17-32ACA18048BF}"/>
    <cellStyle name="Porcentual 8 20 2 4" xfId="39315" xr:uid="{3DD1D335-5FE5-409E-B277-742B364AD4E4}"/>
    <cellStyle name="Porcentual 8 20 3" xfId="25608" xr:uid="{2D08E116-A4C4-468E-A93A-97038CCF1D8C}"/>
    <cellStyle name="Porcentual 8 20 4" xfId="31102" xr:uid="{07986A34-A95E-42C6-8F50-549E6DDE5C03}"/>
    <cellStyle name="Porcentual 8 20 5" xfId="36586" xr:uid="{F35CFCA3-6CC4-4B4B-AD90-7FED0DCCF7D0}"/>
    <cellStyle name="Porcentual 8 21" xfId="12404" xr:uid="{50172C62-33C8-41D3-BB70-C960B391F2EA}"/>
    <cellStyle name="Porcentual 8 22" xfId="17640" xr:uid="{6C2E55E8-BB3B-448A-A0D0-780D154E66A6}"/>
    <cellStyle name="Porcentual 8 23" xfId="19900" xr:uid="{53EF12EA-2CC6-4D7D-981C-680178296581}"/>
    <cellStyle name="Porcentual 8 24" xfId="10269" xr:uid="{6F6D3FB8-28F0-47C8-A256-FE1A2E2D7E18}"/>
    <cellStyle name="Porcentual 8 24 2" xfId="21590" xr:uid="{5416B530-8AF0-4CAC-A219-EBC449CC2647}"/>
    <cellStyle name="Porcentual 8 24 2 2" xfId="27146" xr:uid="{C7E39012-1E0F-4338-B5FF-E7E636A3A09D}"/>
    <cellStyle name="Porcentual 8 24 2 3" xfId="32640" xr:uid="{443B7E76-7260-46FE-836C-434B86E91271}"/>
    <cellStyle name="Porcentual 8 24 2 4" xfId="38124" xr:uid="{8A3D3B3D-D3B9-4F74-989A-42910540CF0D}"/>
    <cellStyle name="Porcentual 8 24 3" xfId="24417" xr:uid="{9474B30C-49F3-4CC9-8426-94A656155C84}"/>
    <cellStyle name="Porcentual 8 24 4" xfId="29911" xr:uid="{E084BEEE-382F-40F7-B5FD-6577E0A54786}"/>
    <cellStyle name="Porcentual 8 24 5" xfId="35395" xr:uid="{E137B075-42D4-486B-A4CA-F9BBD3CFF573}"/>
    <cellStyle name="Porcentual 8 25" xfId="23045" xr:uid="{21C6EF2A-9669-4352-93DF-6D4EA0CF95DC}"/>
    <cellStyle name="Porcentual 8 25 2" xfId="28591" xr:uid="{DB30DDC2-81CF-41BD-A75E-7346D7020181}"/>
    <cellStyle name="Porcentual 8 25 3" xfId="34077" xr:uid="{BC4199E4-C90B-4053-BA7F-A78EF3BF4C24}"/>
    <cellStyle name="Porcentual 8 25 4" xfId="39561" xr:uid="{5A085ECB-73DA-4423-AE02-1D19F831D623}"/>
    <cellStyle name="Porcentual 8 3" xfId="7103" xr:uid="{24DA8238-1B55-4C67-9E98-D3E1035785FA}"/>
    <cellStyle name="Porcentual 8 3 2" xfId="15507" xr:uid="{809FDDD7-EF72-4BA1-BB82-76EB9A453859}"/>
    <cellStyle name="Porcentual 8 3 2 2" xfId="22794" xr:uid="{BF0C87D9-6AFF-48AF-85E2-4ED3D2917A92}"/>
    <cellStyle name="Porcentual 8 3 2 2 2" xfId="28350" xr:uid="{FD09EBB4-0846-42F1-9A2A-5CDB18A365DF}"/>
    <cellStyle name="Porcentual 8 3 2 2 3" xfId="33844" xr:uid="{2DB39B36-81CC-4856-8FD4-7498E8E564AB}"/>
    <cellStyle name="Porcentual 8 3 2 2 4" xfId="39328" xr:uid="{CEB35FAF-738B-4A6A-B74F-C43B9645F1D7}"/>
    <cellStyle name="Porcentual 8 3 2 3" xfId="25621" xr:uid="{A2A62A64-79BF-41AC-9C41-2BD180F5B96C}"/>
    <cellStyle name="Porcentual 8 3 2 4" xfId="31115" xr:uid="{FD4D9763-0431-4095-87AE-95DB1A26DE7E}"/>
    <cellStyle name="Porcentual 8 3 2 5" xfId="36599" xr:uid="{9A634A31-71AA-4E40-8C4C-D38E830CC1C5}"/>
    <cellStyle name="Porcentual 8 3 3" xfId="12416" xr:uid="{4811A854-83DB-4B88-A837-E935BCABA948}"/>
    <cellStyle name="Porcentual 8 3 4" xfId="17652" xr:uid="{9368296C-E2E3-4C22-909F-46F39DC2599E}"/>
    <cellStyle name="Porcentual 8 3 5" xfId="19913" xr:uid="{20D816BC-DFF0-4AC0-9F19-3D5FA3C63EDC}"/>
    <cellStyle name="Porcentual 8 3 6" xfId="10285" xr:uid="{92A8134B-F353-42DC-A96C-8DD0CFE4F31B}"/>
    <cellStyle name="Porcentual 8 3 6 2" xfId="21606" xr:uid="{845BFAA6-2AB4-4752-B9A6-069D8B3854C1}"/>
    <cellStyle name="Porcentual 8 3 6 2 2" xfId="27162" xr:uid="{BB91B7FA-94F3-4CF7-AC83-248A3EB96EE9}"/>
    <cellStyle name="Porcentual 8 3 6 2 3" xfId="32656" xr:uid="{4C2DF3D5-C71E-4B6B-8E94-08771652E04E}"/>
    <cellStyle name="Porcentual 8 3 6 2 4" xfId="38140" xr:uid="{D71E395E-53EF-45A6-9DFE-EE3CDBAEC8FE}"/>
    <cellStyle name="Porcentual 8 3 6 3" xfId="24433" xr:uid="{F79045BC-813F-4FE7-A314-10F031F53D25}"/>
    <cellStyle name="Porcentual 8 3 6 4" xfId="29927" xr:uid="{CB9E0DB3-6759-411B-86A4-15018548C623}"/>
    <cellStyle name="Porcentual 8 3 6 5" xfId="35411" xr:uid="{0481F133-F2B3-4379-9D27-FABB9EE06D42}"/>
    <cellStyle name="Porcentual 8 4" xfId="7104" xr:uid="{3FFB427F-1A52-465D-BE2D-D07D01AC84D7}"/>
    <cellStyle name="Porcentual 8 4 2" xfId="7105" xr:uid="{2A709429-19F3-46C1-B943-BD785A64753E}"/>
    <cellStyle name="Porcentual 8 4 2 2" xfId="15509" xr:uid="{C6CD3410-BBB1-4FED-AB6A-6473538A7E08}"/>
    <cellStyle name="Porcentual 8 4 2 2 2" xfId="22796" xr:uid="{EC8C27FC-F1E0-4610-9BFC-1D2600BFFA95}"/>
    <cellStyle name="Porcentual 8 4 2 2 2 2" xfId="28352" xr:uid="{ED373391-4A7E-4DEB-82CE-C698420932AD}"/>
    <cellStyle name="Porcentual 8 4 2 2 2 3" xfId="33846" xr:uid="{A57E8E8B-8FD6-4CE2-98E6-80E117C8EB61}"/>
    <cellStyle name="Porcentual 8 4 2 2 2 4" xfId="39330" xr:uid="{2F4264B3-561C-4FF7-832E-3A3EBA7B625B}"/>
    <cellStyle name="Porcentual 8 4 2 2 3" xfId="25623" xr:uid="{0872F78D-1022-434A-9C81-A7050544B390}"/>
    <cellStyle name="Porcentual 8 4 2 2 4" xfId="31117" xr:uid="{DF0AC74B-5A9B-4268-A10E-E3155C32D7A8}"/>
    <cellStyle name="Porcentual 8 4 2 2 5" xfId="36601" xr:uid="{C55BE88F-82E1-49E6-8E2D-F4277889D487}"/>
    <cellStyle name="Porcentual 8 4 2 3" xfId="12418" xr:uid="{201F9EC2-C05B-4AC6-802C-3B1FC5354135}"/>
    <cellStyle name="Porcentual 8 4 2 4" xfId="17654" xr:uid="{2AD82E90-5A10-4C55-A08F-5473A28DAB2F}"/>
    <cellStyle name="Porcentual 8 4 2 5" xfId="19915" xr:uid="{0E98D338-AEB5-469C-9494-44522898EADE}"/>
    <cellStyle name="Porcentual 8 4 2 6" xfId="10287" xr:uid="{48495BC1-6973-4B6D-976F-D4CAA478CAEC}"/>
    <cellStyle name="Porcentual 8 4 2 6 2" xfId="21608" xr:uid="{D7F15B2E-271D-4944-9607-00C1F51FA333}"/>
    <cellStyle name="Porcentual 8 4 2 6 2 2" xfId="27164" xr:uid="{9933A2B3-1F50-4C66-9F12-B431EF4E6C39}"/>
    <cellStyle name="Porcentual 8 4 2 6 2 3" xfId="32658" xr:uid="{8C874ADD-54A0-4403-8B8B-4B8B980CFF8C}"/>
    <cellStyle name="Porcentual 8 4 2 6 2 4" xfId="38142" xr:uid="{B6AAA124-B21D-42B4-97C7-64D43D97E635}"/>
    <cellStyle name="Porcentual 8 4 2 6 3" xfId="24435" xr:uid="{1D5EC6D5-8002-4DA3-BB0D-23EFDF04E03C}"/>
    <cellStyle name="Porcentual 8 4 2 6 4" xfId="29929" xr:uid="{DFC72F2A-CC56-434B-8E26-61C51B55B2C9}"/>
    <cellStyle name="Porcentual 8 4 2 6 5" xfId="35413" xr:uid="{A3034EA5-4415-422F-AB2B-DAE6C75A7EE4}"/>
    <cellStyle name="Porcentual 8 4 3" xfId="15508" xr:uid="{2622AFCE-42DF-4ACE-891D-377EDA70EF43}"/>
    <cellStyle name="Porcentual 8 4 3 2" xfId="22795" xr:uid="{19B148B2-B0DE-4A87-837A-5C2D39C639FC}"/>
    <cellStyle name="Porcentual 8 4 3 2 2" xfId="28351" xr:uid="{F085AC31-1C3F-4949-8485-4E1C7283CB9C}"/>
    <cellStyle name="Porcentual 8 4 3 2 3" xfId="33845" xr:uid="{BC46AA55-8928-4BA9-BEF9-85B7AF829B6F}"/>
    <cellStyle name="Porcentual 8 4 3 2 4" xfId="39329" xr:uid="{3A655593-CF9C-4388-BA61-BF8A6437F651}"/>
    <cellStyle name="Porcentual 8 4 3 3" xfId="25622" xr:uid="{8EA3E16A-65EC-4E39-B74A-D26055A99D2A}"/>
    <cellStyle name="Porcentual 8 4 3 4" xfId="31116" xr:uid="{C8FC8CD5-6AFD-4A72-95B8-CDAB31ED87F8}"/>
    <cellStyle name="Porcentual 8 4 3 5" xfId="36600" xr:uid="{57B2B86A-349A-46A6-9956-F637753F6836}"/>
    <cellStyle name="Porcentual 8 4 4" xfId="12417" xr:uid="{6A9AE0CC-71D2-45F5-8DF8-744A6F0EF3EA}"/>
    <cellStyle name="Porcentual 8 4 5" xfId="17653" xr:uid="{701ACB6E-8B90-43C7-BBFB-5AA67E584293}"/>
    <cellStyle name="Porcentual 8 4 6" xfId="19914" xr:uid="{96FF58AB-0A37-4FAE-BA6B-F4C981F53FAE}"/>
    <cellStyle name="Porcentual 8 4 7" xfId="10286" xr:uid="{E15CDE35-2622-4FA3-9FDC-CD72E1952883}"/>
    <cellStyle name="Porcentual 8 4 7 2" xfId="21607" xr:uid="{4DEBFF36-9152-45FB-A2CA-A09214A871EF}"/>
    <cellStyle name="Porcentual 8 4 7 2 2" xfId="27163" xr:uid="{50617B34-1084-46F0-9A44-BC3F0A6BDE7D}"/>
    <cellStyle name="Porcentual 8 4 7 2 3" xfId="32657" xr:uid="{3E51D715-B941-4F57-9EA7-43D9F0EC9908}"/>
    <cellStyle name="Porcentual 8 4 7 2 4" xfId="38141" xr:uid="{E836F947-F578-4E08-8FAC-726A722C4EA5}"/>
    <cellStyle name="Porcentual 8 4 7 3" xfId="24434" xr:uid="{16E30D37-DE0D-4C35-9974-2096D01C340D}"/>
    <cellStyle name="Porcentual 8 4 7 4" xfId="29928" xr:uid="{88DCB15A-4E07-475D-BAC6-245562859453}"/>
    <cellStyle name="Porcentual 8 4 7 5" xfId="35412" xr:uid="{2E2BD1D7-2EA5-4FBD-B5AC-9176EB35C8DC}"/>
    <cellStyle name="Porcentual 8 5" xfId="7106" xr:uid="{C7AAFA4B-2F4E-4CFE-8841-7997A5AF1DBE}"/>
    <cellStyle name="Porcentual 8 5 2" xfId="7107" xr:uid="{92C49A08-567E-47A5-B046-012EBE383B15}"/>
    <cellStyle name="Porcentual 8 5 2 2" xfId="15511" xr:uid="{B32A5D9F-67E1-47C4-9AF5-F8161FD9E7D4}"/>
    <cellStyle name="Porcentual 8 5 2 2 2" xfId="22798" xr:uid="{8B699CEA-15AF-478B-8522-CFECA69C78F3}"/>
    <cellStyle name="Porcentual 8 5 2 2 2 2" xfId="28354" xr:uid="{B138473A-2796-488F-8016-47E80660B45B}"/>
    <cellStyle name="Porcentual 8 5 2 2 2 3" xfId="33848" xr:uid="{2881E7D4-549A-4472-8C61-47911FEC03DF}"/>
    <cellStyle name="Porcentual 8 5 2 2 2 4" xfId="39332" xr:uid="{85C008BA-677B-4315-876F-ED338CFF1777}"/>
    <cellStyle name="Porcentual 8 5 2 2 3" xfId="25625" xr:uid="{B5F13B4A-1370-496F-A0EF-B0627D0081A2}"/>
    <cellStyle name="Porcentual 8 5 2 2 4" xfId="31119" xr:uid="{E91A7ACE-1557-44B9-991F-45EDB8F18D90}"/>
    <cellStyle name="Porcentual 8 5 2 2 5" xfId="36603" xr:uid="{F4E48901-7BB4-4EA1-99FF-13CAB7E30DDF}"/>
    <cellStyle name="Porcentual 8 5 2 3" xfId="12420" xr:uid="{54BB16F7-0445-47B0-A070-E787F773BD76}"/>
    <cellStyle name="Porcentual 8 5 2 4" xfId="17656" xr:uid="{20ACA0D5-B8C7-4525-B736-1ACDA8DB34BB}"/>
    <cellStyle name="Porcentual 8 5 2 5" xfId="19917" xr:uid="{8D78B939-1978-481D-A92A-48E6263DF223}"/>
    <cellStyle name="Porcentual 8 5 2 6" xfId="10289" xr:uid="{87876A29-AF4C-4C7A-8A54-8081F9656B7C}"/>
    <cellStyle name="Porcentual 8 5 2 6 2" xfId="21610" xr:uid="{2FA2C327-2193-45A9-A741-12EB5E4B0146}"/>
    <cellStyle name="Porcentual 8 5 2 6 2 2" xfId="27166" xr:uid="{07AEAB7A-9221-40D5-8C9B-28118DC04AAD}"/>
    <cellStyle name="Porcentual 8 5 2 6 2 3" xfId="32660" xr:uid="{E05B220F-99EF-4A3D-BB8D-D888510B7885}"/>
    <cellStyle name="Porcentual 8 5 2 6 2 4" xfId="38144" xr:uid="{D47D3595-A11D-4CF8-9872-54E7A338C612}"/>
    <cellStyle name="Porcentual 8 5 2 6 3" xfId="24437" xr:uid="{41FD4CF0-F650-4137-8DD8-A9F7C6E08D48}"/>
    <cellStyle name="Porcentual 8 5 2 6 4" xfId="29931" xr:uid="{37B5F8F8-B94A-4B8A-A05A-A4948418D974}"/>
    <cellStyle name="Porcentual 8 5 2 6 5" xfId="35415" xr:uid="{68727AC9-D39A-4914-A7AB-62D41AC6B7C6}"/>
    <cellStyle name="Porcentual 8 5 3" xfId="15510" xr:uid="{68672397-2050-4009-B4CD-20BBB8AE8C4A}"/>
    <cellStyle name="Porcentual 8 5 3 2" xfId="22797" xr:uid="{680633FC-EC6A-459C-93F9-F84433B4D617}"/>
    <cellStyle name="Porcentual 8 5 3 2 2" xfId="28353" xr:uid="{37668047-F63B-47ED-A2BA-3BCD796830AB}"/>
    <cellStyle name="Porcentual 8 5 3 2 3" xfId="33847" xr:uid="{18EE682D-AE6F-40A0-9CB6-F6E47F6592E4}"/>
    <cellStyle name="Porcentual 8 5 3 2 4" xfId="39331" xr:uid="{223154B5-F9EF-4C2A-8B9A-1E1AC4395880}"/>
    <cellStyle name="Porcentual 8 5 3 3" xfId="25624" xr:uid="{2586FFB2-F597-4DE4-BEAF-BE5127950C48}"/>
    <cellStyle name="Porcentual 8 5 3 4" xfId="31118" xr:uid="{33D5DB8F-0FC9-4FA0-B7BF-FB419BB10ABF}"/>
    <cellStyle name="Porcentual 8 5 3 5" xfId="36602" xr:uid="{349612C9-7BDF-44C6-940F-A7DCC74FD418}"/>
    <cellStyle name="Porcentual 8 5 4" xfId="12419" xr:uid="{0FFD50F9-DE97-4907-A35A-5349FBD0663D}"/>
    <cellStyle name="Porcentual 8 5 5" xfId="17655" xr:uid="{5F9BEE5E-0EC9-45DC-BCAA-C65CFFA297FA}"/>
    <cellStyle name="Porcentual 8 5 6" xfId="19916" xr:uid="{03261E9D-EB65-444C-BD88-C3ECB99F7057}"/>
    <cellStyle name="Porcentual 8 5 7" xfId="10288" xr:uid="{8CF71485-92C4-4BC7-B67C-424992DF18B2}"/>
    <cellStyle name="Porcentual 8 5 7 2" xfId="21609" xr:uid="{B2CDD68C-FA6A-4031-B908-389C3D5FC51C}"/>
    <cellStyle name="Porcentual 8 5 7 2 2" xfId="27165" xr:uid="{0A0C307E-34A0-4D8D-880D-1F4E7130347A}"/>
    <cellStyle name="Porcentual 8 5 7 2 3" xfId="32659" xr:uid="{4A2016A4-7787-4579-986F-2F65AB6BE33F}"/>
    <cellStyle name="Porcentual 8 5 7 2 4" xfId="38143" xr:uid="{6DC89218-A7F7-4E49-BBA0-B81CFB9BB8C5}"/>
    <cellStyle name="Porcentual 8 5 7 3" xfId="24436" xr:uid="{B1760147-B700-4D9F-9059-F69E5D53D744}"/>
    <cellStyle name="Porcentual 8 5 7 4" xfId="29930" xr:uid="{928DFC7A-2AFD-4EEF-92B4-E3A4F483F948}"/>
    <cellStyle name="Porcentual 8 5 7 5" xfId="35414" xr:uid="{DE37B8CB-71F7-44D9-B143-F316E4573CCC}"/>
    <cellStyle name="Porcentual 8 6" xfId="7108" xr:uid="{8BAAF4BE-D80E-4367-98A1-C00912E5EE7C}"/>
    <cellStyle name="Porcentual 8 6 2" xfId="7109" xr:uid="{F4C284FF-9344-4041-A760-4B3C529C6376}"/>
    <cellStyle name="Porcentual 8 6 2 2" xfId="15513" xr:uid="{7A50EF1B-5F3B-4AC2-8146-5158A944A84C}"/>
    <cellStyle name="Porcentual 8 6 2 2 2" xfId="22800" xr:uid="{163EB595-60C5-40D0-A7DD-30D097BC1F8C}"/>
    <cellStyle name="Porcentual 8 6 2 2 2 2" xfId="28356" xr:uid="{1CD1CA4F-A0A1-4E01-A77D-59223160A8A7}"/>
    <cellStyle name="Porcentual 8 6 2 2 2 3" xfId="33850" xr:uid="{E15B5287-6B5E-483C-891F-37AD4A3D4541}"/>
    <cellStyle name="Porcentual 8 6 2 2 2 4" xfId="39334" xr:uid="{00A0E228-841A-4AD4-AB1E-374230A8AFB8}"/>
    <cellStyle name="Porcentual 8 6 2 2 3" xfId="25627" xr:uid="{1A63F8C7-23B4-4EF0-B383-0DE78B514700}"/>
    <cellStyle name="Porcentual 8 6 2 2 4" xfId="31121" xr:uid="{902FF14F-136E-4CE9-B0F4-DD4418ED3F3F}"/>
    <cellStyle name="Porcentual 8 6 2 2 5" xfId="36605" xr:uid="{1B879793-F4E9-42C9-9A01-1DD2E405BF09}"/>
    <cellStyle name="Porcentual 8 6 2 3" xfId="12422" xr:uid="{1E40264C-533B-45F9-8385-AC8C61354049}"/>
    <cellStyle name="Porcentual 8 6 2 4" xfId="17658" xr:uid="{4419FCB3-6D59-40CC-B216-36C00BEEC012}"/>
    <cellStyle name="Porcentual 8 6 2 5" xfId="19919" xr:uid="{E1E0B3D4-BDCB-484D-96D3-C6F3EE47B4F2}"/>
    <cellStyle name="Porcentual 8 6 2 6" xfId="10291" xr:uid="{97F499E6-8290-47A8-B3B5-26CCB0DDE6A2}"/>
    <cellStyle name="Porcentual 8 6 2 6 2" xfId="21612" xr:uid="{8EB1445B-17EE-43FB-929B-A54D189BE184}"/>
    <cellStyle name="Porcentual 8 6 2 6 2 2" xfId="27168" xr:uid="{C978027B-B2E6-418E-98C6-A41C0541B02B}"/>
    <cellStyle name="Porcentual 8 6 2 6 2 3" xfId="32662" xr:uid="{E6F99E1C-032C-48A9-8C11-F372660C6691}"/>
    <cellStyle name="Porcentual 8 6 2 6 2 4" xfId="38146" xr:uid="{6E0AFDA0-C85F-4BBB-B337-D0E8D9553B38}"/>
    <cellStyle name="Porcentual 8 6 2 6 3" xfId="24439" xr:uid="{3E04B94D-97E1-436F-A5D9-8C6B5E2D2147}"/>
    <cellStyle name="Porcentual 8 6 2 6 4" xfId="29933" xr:uid="{7BD7580D-117E-4C70-B34C-336E1303622E}"/>
    <cellStyle name="Porcentual 8 6 2 6 5" xfId="35417" xr:uid="{D3FB4E5C-B77F-4095-B204-7779EFA29BED}"/>
    <cellStyle name="Porcentual 8 6 3" xfId="7110" xr:uid="{232F8203-7C07-499E-B647-B3FBD0CB3911}"/>
    <cellStyle name="Porcentual 8 6 3 2" xfId="15514" xr:uid="{117DE675-03A9-4AD2-9E6A-BBFC138337B7}"/>
    <cellStyle name="Porcentual 8 6 3 2 2" xfId="22801" xr:uid="{F9B697A0-5805-4416-93FB-360C32143DEB}"/>
    <cellStyle name="Porcentual 8 6 3 2 2 2" xfId="28357" xr:uid="{53C1EFAF-F6AD-4D03-BD69-E98726466662}"/>
    <cellStyle name="Porcentual 8 6 3 2 2 3" xfId="33851" xr:uid="{516F7962-0E09-46CC-B1FF-40EBA19D056E}"/>
    <cellStyle name="Porcentual 8 6 3 2 2 4" xfId="39335" xr:uid="{17F0A449-9D7E-48E6-A1F2-0FA8401D6E01}"/>
    <cellStyle name="Porcentual 8 6 3 2 3" xfId="25628" xr:uid="{FD0401CD-F2E4-4D12-9174-D367DD2B2A32}"/>
    <cellStyle name="Porcentual 8 6 3 2 4" xfId="31122" xr:uid="{02CEC36E-5BA8-4997-9E5D-39E4662265D1}"/>
    <cellStyle name="Porcentual 8 6 3 2 5" xfId="36606" xr:uid="{97AD7BEF-5954-44BD-B37F-376966A6173A}"/>
    <cellStyle name="Porcentual 8 6 3 3" xfId="12423" xr:uid="{0195B42F-0DCD-49EC-9F31-25056711C34B}"/>
    <cellStyle name="Porcentual 8 6 3 4" xfId="17659" xr:uid="{41A3CA4F-246B-4D0E-8460-78C794B6C916}"/>
    <cellStyle name="Porcentual 8 6 3 5" xfId="19920" xr:uid="{0FFE0772-D19A-4D47-81EF-426E74D60C45}"/>
    <cellStyle name="Porcentual 8 6 3 6" xfId="10292" xr:uid="{AF61DFE4-CBDD-4304-A789-37ECA2AFD56F}"/>
    <cellStyle name="Porcentual 8 6 3 6 2" xfId="21613" xr:uid="{7386C454-D074-4A86-8F3A-83AB5D008916}"/>
    <cellStyle name="Porcentual 8 6 3 6 2 2" xfId="27169" xr:uid="{0B15DEF5-A0DE-4092-8407-642D52516A98}"/>
    <cellStyle name="Porcentual 8 6 3 6 2 3" xfId="32663" xr:uid="{B6E38C73-64A2-4837-B1FA-58E2E21AF706}"/>
    <cellStyle name="Porcentual 8 6 3 6 2 4" xfId="38147" xr:uid="{D9C43C57-BC59-400A-9550-8F4BFE227382}"/>
    <cellStyle name="Porcentual 8 6 3 6 3" xfId="24440" xr:uid="{37C71673-DA49-4B8D-931A-F7EEBF050787}"/>
    <cellStyle name="Porcentual 8 6 3 6 4" xfId="29934" xr:uid="{616B6AD6-603F-4AF2-A9A5-59B51ED67C60}"/>
    <cellStyle name="Porcentual 8 6 3 6 5" xfId="35418" xr:uid="{ADBC6C89-6174-4A36-AF37-7C40FF43DA10}"/>
    <cellStyle name="Porcentual 8 6 4" xfId="15512" xr:uid="{DBFB678B-410C-4645-B30C-BADC8536EC1B}"/>
    <cellStyle name="Porcentual 8 6 4 2" xfId="22799" xr:uid="{74D1A996-FC5E-4C2D-B012-5E8C2FFABCC8}"/>
    <cellStyle name="Porcentual 8 6 4 2 2" xfId="28355" xr:uid="{C3CA8DE2-BF48-4A10-992C-B6102464A990}"/>
    <cellStyle name="Porcentual 8 6 4 2 3" xfId="33849" xr:uid="{EFA5B24B-E274-4331-9236-40B2FDB671EA}"/>
    <cellStyle name="Porcentual 8 6 4 2 4" xfId="39333" xr:uid="{EAD5DD31-8855-4BCC-9A50-8BD51D3C84EB}"/>
    <cellStyle name="Porcentual 8 6 4 3" xfId="25626" xr:uid="{094C36B0-7E0D-4AF3-9FBB-B925949487A8}"/>
    <cellStyle name="Porcentual 8 6 4 4" xfId="31120" xr:uid="{5F8DC5E1-D07D-4411-AD6A-3E6E2E7A97EF}"/>
    <cellStyle name="Porcentual 8 6 4 5" xfId="36604" xr:uid="{C1038323-0908-4D5A-A713-46C6428BA27E}"/>
    <cellStyle name="Porcentual 8 6 5" xfId="12421" xr:uid="{45A7A5E1-941D-401D-BB56-F0CD1F6D8CF5}"/>
    <cellStyle name="Porcentual 8 6 6" xfId="17657" xr:uid="{32FF2DA8-41EB-42B4-9B6E-B65FE1802F0B}"/>
    <cellStyle name="Porcentual 8 6 7" xfId="19918" xr:uid="{CB0281A4-8240-4229-AA99-5425E51EE966}"/>
    <cellStyle name="Porcentual 8 6 8" xfId="10290" xr:uid="{D4BC7AFB-5C0D-4477-844E-195B85CEE09F}"/>
    <cellStyle name="Porcentual 8 6 8 2" xfId="21611" xr:uid="{7519115F-4FD1-4B10-98F1-AD0ACEC28436}"/>
    <cellStyle name="Porcentual 8 6 8 2 2" xfId="27167" xr:uid="{72BBAD1B-F751-43D1-A21D-1A3A4F4A4B68}"/>
    <cellStyle name="Porcentual 8 6 8 2 3" xfId="32661" xr:uid="{18663FB5-A7E9-4F5C-A616-94B2ECA8AB6D}"/>
    <cellStyle name="Porcentual 8 6 8 2 4" xfId="38145" xr:uid="{078F8B0D-45F6-4901-B25B-72BB70234E60}"/>
    <cellStyle name="Porcentual 8 6 8 3" xfId="24438" xr:uid="{9ADD7718-0A72-4F77-9738-56E4D6244C7E}"/>
    <cellStyle name="Porcentual 8 6 8 4" xfId="29932" xr:uid="{DF354206-F7D1-4CCE-A747-3B38E2E3E86D}"/>
    <cellStyle name="Porcentual 8 6 8 5" xfId="35416" xr:uid="{8EC0CEC8-551C-488B-802B-4BE6FCE57735}"/>
    <cellStyle name="Porcentual 8 7" xfId="7111" xr:uid="{A9B32A79-6E9B-4927-ACAF-32529D439E54}"/>
    <cellStyle name="Porcentual 8 7 2" xfId="7112" xr:uid="{BB8343EF-256F-43B6-A65D-DCE083CF5ABA}"/>
    <cellStyle name="Porcentual 8 7 2 2" xfId="15516" xr:uid="{E22B2871-FAF7-4FC4-9297-DC272D4588FC}"/>
    <cellStyle name="Porcentual 8 7 2 2 2" xfId="22803" xr:uid="{FDE84A2D-23D2-40DA-8410-0F2C49B2D457}"/>
    <cellStyle name="Porcentual 8 7 2 2 2 2" xfId="28359" xr:uid="{7FA2BA93-5624-4F2F-A3BA-6454A75B6C86}"/>
    <cellStyle name="Porcentual 8 7 2 2 2 3" xfId="33853" xr:uid="{C26913FB-FCC4-47C2-AFE4-BF39E9FAF5C3}"/>
    <cellStyle name="Porcentual 8 7 2 2 2 4" xfId="39337" xr:uid="{B9780755-3944-42C6-97AB-98396408CEE3}"/>
    <cellStyle name="Porcentual 8 7 2 2 3" xfId="25630" xr:uid="{6A994A6F-C749-4439-9F5F-DEFC2F693821}"/>
    <cellStyle name="Porcentual 8 7 2 2 4" xfId="31124" xr:uid="{6B1C9763-259B-4FEF-83E6-23AB360BA9D1}"/>
    <cellStyle name="Porcentual 8 7 2 2 5" xfId="36608" xr:uid="{D4E5E92A-2E90-4F43-B947-3CFA27AA9CD2}"/>
    <cellStyle name="Porcentual 8 7 2 3" xfId="12425" xr:uid="{C5BD8E6D-310D-4BF7-9F86-CC11BB385B00}"/>
    <cellStyle name="Porcentual 8 7 2 4" xfId="17661" xr:uid="{58848D30-903B-4447-A08F-E030EFFBF190}"/>
    <cellStyle name="Porcentual 8 7 2 5" xfId="19922" xr:uid="{2C22937B-E6B6-4EA2-91C5-D062D67EF343}"/>
    <cellStyle name="Porcentual 8 7 2 6" xfId="10294" xr:uid="{0AC5E449-F90C-4DB4-9FBA-C6965B495146}"/>
    <cellStyle name="Porcentual 8 7 2 6 2" xfId="21615" xr:uid="{E4EC173E-10A4-4586-8A86-5A1E5296EC73}"/>
    <cellStyle name="Porcentual 8 7 2 6 2 2" xfId="27171" xr:uid="{59427807-86A2-4198-8CF3-9D31B31DA396}"/>
    <cellStyle name="Porcentual 8 7 2 6 2 3" xfId="32665" xr:uid="{35C04D65-A8C5-4E1A-B245-A408C4316D2A}"/>
    <cellStyle name="Porcentual 8 7 2 6 2 4" xfId="38149" xr:uid="{3221D3B9-95F1-4F10-A1C6-747081697B87}"/>
    <cellStyle name="Porcentual 8 7 2 6 3" xfId="24442" xr:uid="{ED079D63-DE4C-4D69-8519-F123AE5BECAD}"/>
    <cellStyle name="Porcentual 8 7 2 6 4" xfId="29936" xr:uid="{3FFD1041-0ADC-4EC1-A619-E5D4129C6C1A}"/>
    <cellStyle name="Porcentual 8 7 2 6 5" xfId="35420" xr:uid="{FDE4A78C-15F5-4CC3-B5C2-28F70691B779}"/>
    <cellStyle name="Porcentual 8 7 3" xfId="15515" xr:uid="{93D7A803-2396-403A-AE78-29B155447DDC}"/>
    <cellStyle name="Porcentual 8 7 3 2" xfId="22802" xr:uid="{D32E9664-1045-4CD2-8B89-BEC01F87D66F}"/>
    <cellStyle name="Porcentual 8 7 3 2 2" xfId="28358" xr:uid="{FC3E8871-1E0B-41CC-AC82-B6588B0B7047}"/>
    <cellStyle name="Porcentual 8 7 3 2 3" xfId="33852" xr:uid="{45AB761F-7DFB-4F0E-8E6B-F4B460A20B9C}"/>
    <cellStyle name="Porcentual 8 7 3 2 4" xfId="39336" xr:uid="{6C10ABD4-3E50-4FFB-B7F3-8D885D18B3A7}"/>
    <cellStyle name="Porcentual 8 7 3 3" xfId="25629" xr:uid="{BE18789A-E98C-4519-8232-94120EF1C107}"/>
    <cellStyle name="Porcentual 8 7 3 4" xfId="31123" xr:uid="{F9BE4C51-CE62-4EB0-9018-5BBDBC2172AD}"/>
    <cellStyle name="Porcentual 8 7 3 5" xfId="36607" xr:uid="{85C14AB2-DDFA-42CA-A338-BD6E00B2E059}"/>
    <cellStyle name="Porcentual 8 7 4" xfId="12424" xr:uid="{213096D6-DA90-4276-AF2F-A1B7007CF1FE}"/>
    <cellStyle name="Porcentual 8 7 5" xfId="17660" xr:uid="{D12504D4-8802-438F-906B-CAD256B1FB05}"/>
    <cellStyle name="Porcentual 8 7 6" xfId="19921" xr:uid="{28B372A4-B422-4DF3-9407-82381F63535F}"/>
    <cellStyle name="Porcentual 8 7 7" xfId="10293" xr:uid="{6977B2D5-C4D2-43DE-BBC1-5CAEC3F4A887}"/>
    <cellStyle name="Porcentual 8 7 7 2" xfId="21614" xr:uid="{E226859A-2B09-4B24-BF98-1595CEACC023}"/>
    <cellStyle name="Porcentual 8 7 7 2 2" xfId="27170" xr:uid="{6466B19A-80F2-4AC4-B3AE-F7AC36119A05}"/>
    <cellStyle name="Porcentual 8 7 7 2 3" xfId="32664" xr:uid="{B28251ED-A4DD-4CF9-BD10-19F1CED62B86}"/>
    <cellStyle name="Porcentual 8 7 7 2 4" xfId="38148" xr:uid="{2EB535E7-5BFD-4913-B7B1-EE971AF697D6}"/>
    <cellStyle name="Porcentual 8 7 7 3" xfId="24441" xr:uid="{AA321E2F-FE5F-419B-A5A6-E1B41A01141F}"/>
    <cellStyle name="Porcentual 8 7 7 4" xfId="29935" xr:uid="{004345F7-B3FD-457F-9C83-A59C9AE1BF7E}"/>
    <cellStyle name="Porcentual 8 7 7 5" xfId="35419" xr:uid="{B601A578-AAAA-4023-AD84-8B14FDDF742E}"/>
    <cellStyle name="Porcentual 8 8" xfId="7113" xr:uid="{37F6D31F-1EC5-46CD-8503-F578FD83D60E}"/>
    <cellStyle name="Porcentual 8 8 2" xfId="7114" xr:uid="{32A5FBFD-E677-4D90-9022-E7898104B41C}"/>
    <cellStyle name="Porcentual 8 8 2 2" xfId="15518" xr:uid="{00BFE78C-7468-44E8-AA0E-4B6CD8DC098C}"/>
    <cellStyle name="Porcentual 8 8 2 2 2" xfId="22805" xr:uid="{750EDD68-97CE-4A99-91DD-87475457EE51}"/>
    <cellStyle name="Porcentual 8 8 2 2 2 2" xfId="28361" xr:uid="{B97D9C60-5053-4F4F-9403-C16858DD577F}"/>
    <cellStyle name="Porcentual 8 8 2 2 2 3" xfId="33855" xr:uid="{DF4560F5-5D12-4530-A236-E193C7494040}"/>
    <cellStyle name="Porcentual 8 8 2 2 2 4" xfId="39339" xr:uid="{AED2B3C0-C838-4705-8B0C-FF1F335AC714}"/>
    <cellStyle name="Porcentual 8 8 2 2 3" xfId="25632" xr:uid="{26729861-92D0-403D-869E-1ADC593DE4D9}"/>
    <cellStyle name="Porcentual 8 8 2 2 4" xfId="31126" xr:uid="{D0341F8A-C17A-421A-B71D-D8EAEC126F0C}"/>
    <cellStyle name="Porcentual 8 8 2 2 5" xfId="36610" xr:uid="{CEF6C8EB-BBD4-42B2-877A-CCA470B6D191}"/>
    <cellStyle name="Porcentual 8 8 2 3" xfId="12427" xr:uid="{701B6450-E298-4FA4-B5AA-050DCF75332E}"/>
    <cellStyle name="Porcentual 8 8 2 4" xfId="17663" xr:uid="{7A8DF4EF-75CF-40CF-A06D-17E90E13DEFD}"/>
    <cellStyle name="Porcentual 8 8 2 5" xfId="19924" xr:uid="{8DFC9BF9-B2D3-4F56-A9D2-C7E0108E1023}"/>
    <cellStyle name="Porcentual 8 8 2 6" xfId="10296" xr:uid="{92781C5B-7667-4ACA-A05E-CE0F110C8F44}"/>
    <cellStyle name="Porcentual 8 8 2 6 2" xfId="21617" xr:uid="{3A8EB12F-6C2D-42D8-B889-7E878536CA11}"/>
    <cellStyle name="Porcentual 8 8 2 6 2 2" xfId="27173" xr:uid="{C93CBBA1-213D-4FB3-88B2-77292AEAD9A4}"/>
    <cellStyle name="Porcentual 8 8 2 6 2 3" xfId="32667" xr:uid="{76313F18-08A3-44AC-A96B-E245D7AA470F}"/>
    <cellStyle name="Porcentual 8 8 2 6 2 4" xfId="38151" xr:uid="{5760F574-CAFC-4CF8-84F5-6B8BCF2F496C}"/>
    <cellStyle name="Porcentual 8 8 2 6 3" xfId="24444" xr:uid="{E5A0E7CD-B8CD-43F8-9786-4EC0DE488A5C}"/>
    <cellStyle name="Porcentual 8 8 2 6 4" xfId="29938" xr:uid="{232F9BE3-5DBF-48A7-B7C9-36683ABECF0C}"/>
    <cellStyle name="Porcentual 8 8 2 6 5" xfId="35422" xr:uid="{A124FFDB-35DC-41D2-A685-D00DB83A81F2}"/>
    <cellStyle name="Porcentual 8 8 3" xfId="15517" xr:uid="{3BBC3555-5C5D-44EB-BD80-8C51A0D57B33}"/>
    <cellStyle name="Porcentual 8 8 3 2" xfId="22804" xr:uid="{AC612318-A133-4CA8-8592-7A2D77E20F81}"/>
    <cellStyle name="Porcentual 8 8 3 2 2" xfId="28360" xr:uid="{CC5380BB-593E-4936-88C8-0219B113E74E}"/>
    <cellStyle name="Porcentual 8 8 3 2 3" xfId="33854" xr:uid="{D01D6C85-AE2A-4D59-8638-FCC6B356D219}"/>
    <cellStyle name="Porcentual 8 8 3 2 4" xfId="39338" xr:uid="{10F762DE-49C5-4B63-931B-BABED00E7E6B}"/>
    <cellStyle name="Porcentual 8 8 3 3" xfId="25631" xr:uid="{06F482C6-60D0-4FD9-9253-FC90BD0436F0}"/>
    <cellStyle name="Porcentual 8 8 3 4" xfId="31125" xr:uid="{C814B380-EB13-48F7-A68F-138B9D2E4DF5}"/>
    <cellStyle name="Porcentual 8 8 3 5" xfId="36609" xr:uid="{356FC6C6-39D2-4695-89D8-10D655D73148}"/>
    <cellStyle name="Porcentual 8 8 4" xfId="12426" xr:uid="{3BE24AFE-EE7E-43CE-A022-2427244832C3}"/>
    <cellStyle name="Porcentual 8 8 5" xfId="17662" xr:uid="{05EE7EC2-B074-4355-90F5-2B6366687C70}"/>
    <cellStyle name="Porcentual 8 8 6" xfId="19923" xr:uid="{A1211A47-A5D4-4D91-B382-F583B59810E8}"/>
    <cellStyle name="Porcentual 8 8 7" xfId="10295" xr:uid="{F7E67EE2-A50B-4AC2-BED2-6FB4BF9D9A05}"/>
    <cellStyle name="Porcentual 8 8 7 2" xfId="21616" xr:uid="{2CD10E54-48C7-44C1-BC14-429B79A351AF}"/>
    <cellStyle name="Porcentual 8 8 7 2 2" xfId="27172" xr:uid="{27002016-FABC-4C61-8BAE-DABC8C687316}"/>
    <cellStyle name="Porcentual 8 8 7 2 3" xfId="32666" xr:uid="{CC287A04-9FFD-4258-92E8-2A0E92CDC3BA}"/>
    <cellStyle name="Porcentual 8 8 7 2 4" xfId="38150" xr:uid="{FE83AAC6-FC9B-4FB9-94B6-6B908BE2D804}"/>
    <cellStyle name="Porcentual 8 8 7 3" xfId="24443" xr:uid="{F64A3E41-EB59-40DC-AEDA-08210A3693EE}"/>
    <cellStyle name="Porcentual 8 8 7 4" xfId="29937" xr:uid="{76D163F3-5B7B-4CC2-9C15-7A39F4481FFA}"/>
    <cellStyle name="Porcentual 8 8 7 5" xfId="35421" xr:uid="{AC020EAB-3429-4775-875D-1CF8298179A6}"/>
    <cellStyle name="Porcentual 8 9" xfId="7115" xr:uid="{BA984A85-F802-4179-9574-5214032EE58D}"/>
    <cellStyle name="Porcentual 8 9 2" xfId="7116" xr:uid="{B01AE064-B325-4B1F-B6E6-CCB54561D108}"/>
    <cellStyle name="Porcentual 8 9 2 2" xfId="15520" xr:uid="{F283289D-2ECE-4A84-9E1A-C215769D1593}"/>
    <cellStyle name="Porcentual 8 9 2 2 2" xfId="22807" xr:uid="{F49DB828-E859-4D00-B0D0-64A8AEA4652E}"/>
    <cellStyle name="Porcentual 8 9 2 2 2 2" xfId="28363" xr:uid="{A58B05BE-BF1C-4DEB-B081-D1C6897BD49F}"/>
    <cellStyle name="Porcentual 8 9 2 2 2 3" xfId="33857" xr:uid="{E0DC904B-95C6-49A3-847A-F128EB4CDED9}"/>
    <cellStyle name="Porcentual 8 9 2 2 2 4" xfId="39341" xr:uid="{6204C4DC-3294-4799-8579-B163A50EA815}"/>
    <cellStyle name="Porcentual 8 9 2 2 3" xfId="25634" xr:uid="{FD47F122-2667-4897-BA9C-98CDC9C0AF0F}"/>
    <cellStyle name="Porcentual 8 9 2 2 4" xfId="31128" xr:uid="{042B8620-3748-4590-8C07-B6123432AEC0}"/>
    <cellStyle name="Porcentual 8 9 2 2 5" xfId="36612" xr:uid="{DD3CD571-01F5-40BD-933F-82BD8F704F08}"/>
    <cellStyle name="Porcentual 8 9 2 3" xfId="12429" xr:uid="{286A5C65-1091-455E-BC87-2BCD682533A7}"/>
    <cellStyle name="Porcentual 8 9 2 4" xfId="17665" xr:uid="{80DA9715-114B-44DD-B0B6-91CB22097C8B}"/>
    <cellStyle name="Porcentual 8 9 2 5" xfId="19926" xr:uid="{156D5E55-1AE8-4C53-BFC2-20D300020EA8}"/>
    <cellStyle name="Porcentual 8 9 2 6" xfId="10298" xr:uid="{88548FD8-0908-4B41-B8BF-D4C053A76CC1}"/>
    <cellStyle name="Porcentual 8 9 2 6 2" xfId="21619" xr:uid="{F355F4D5-FBD1-4B05-A626-C78EDBD2F363}"/>
    <cellStyle name="Porcentual 8 9 2 6 2 2" xfId="27175" xr:uid="{D39B5449-0E6D-443F-963C-2F3E35879310}"/>
    <cellStyle name="Porcentual 8 9 2 6 2 3" xfId="32669" xr:uid="{F7273795-F5A7-4B5D-ACD2-7CF592CCE47E}"/>
    <cellStyle name="Porcentual 8 9 2 6 2 4" xfId="38153" xr:uid="{555F21F2-5823-4A6E-829D-44EC1BAA440F}"/>
    <cellStyle name="Porcentual 8 9 2 6 3" xfId="24446" xr:uid="{C16BD835-F1F4-4F26-93D6-9ED6B94DFCF8}"/>
    <cellStyle name="Porcentual 8 9 2 6 4" xfId="29940" xr:uid="{0D6AD8C3-D135-4E5A-8943-8711E2013FAA}"/>
    <cellStyle name="Porcentual 8 9 2 6 5" xfId="35424" xr:uid="{5C982366-1520-4DB4-AC78-6595BAA52D02}"/>
    <cellStyle name="Porcentual 8 9 3" xfId="15519" xr:uid="{902C6666-0E32-4D1B-B270-C1F604BF8E49}"/>
    <cellStyle name="Porcentual 8 9 3 2" xfId="22806" xr:uid="{00623134-BCD6-43C6-988E-EFC1B01742A4}"/>
    <cellStyle name="Porcentual 8 9 3 2 2" xfId="28362" xr:uid="{530DE7E2-02BA-4218-BD71-CE1D2A17BFD0}"/>
    <cellStyle name="Porcentual 8 9 3 2 3" xfId="33856" xr:uid="{950B5EE0-7265-4280-87E3-E439899DD320}"/>
    <cellStyle name="Porcentual 8 9 3 2 4" xfId="39340" xr:uid="{6F8F3045-466E-4768-ACE5-1BC1C17E9C05}"/>
    <cellStyle name="Porcentual 8 9 3 3" xfId="25633" xr:uid="{7D177049-DF55-45D2-996D-7570DCB15E4E}"/>
    <cellStyle name="Porcentual 8 9 3 4" xfId="31127" xr:uid="{819975AA-3A40-4861-9984-34FFD91FDC65}"/>
    <cellStyle name="Porcentual 8 9 3 5" xfId="36611" xr:uid="{900C108E-2C21-4665-B16F-3F8E76D798ED}"/>
    <cellStyle name="Porcentual 8 9 4" xfId="12428" xr:uid="{7AB463DA-4B04-4DF0-8F6C-3536C91FAC11}"/>
    <cellStyle name="Porcentual 8 9 5" xfId="17664" xr:uid="{E787DE42-4048-4467-ACE9-D3C548B7988A}"/>
    <cellStyle name="Porcentual 8 9 6" xfId="19925" xr:uid="{9AEE7A70-0D37-49AD-92E6-1B9D8779A04D}"/>
    <cellStyle name="Porcentual 8 9 7" xfId="10297" xr:uid="{18E14B76-3BD2-4BF9-A97B-063E70BAAE29}"/>
    <cellStyle name="Porcentual 8 9 7 2" xfId="21618" xr:uid="{B2C82CF2-0407-4915-9C29-D7BD569F8114}"/>
    <cellStyle name="Porcentual 8 9 7 2 2" xfId="27174" xr:uid="{7BDFE736-96DF-4F1D-8587-1796C373EC54}"/>
    <cellStyle name="Porcentual 8 9 7 2 3" xfId="32668" xr:uid="{766E4B4C-3AA3-4A45-90EC-77A1DA8EBE67}"/>
    <cellStyle name="Porcentual 8 9 7 2 4" xfId="38152" xr:uid="{7B8D5F02-D7AB-4FB4-A991-CD8359F143EA}"/>
    <cellStyle name="Porcentual 8 9 7 3" xfId="24445" xr:uid="{BA0E2A24-D6C9-47C0-A79D-F87CDEFF966A}"/>
    <cellStyle name="Porcentual 8 9 7 4" xfId="29939" xr:uid="{7E977F8C-DB77-4226-B34B-C124B2A2208F}"/>
    <cellStyle name="Porcentual 8 9 7 5" xfId="35423" xr:uid="{017E76C8-C552-4E78-B5EA-5A4F39E58DDF}"/>
    <cellStyle name="Porcentual 9" xfId="7117" xr:uid="{1CE579BA-6F6F-4590-A861-96F9FCB2A209}"/>
    <cellStyle name="Porcentual 9 2" xfId="15521" xr:uid="{A4555915-4FCC-42FB-908B-5B133E7FD301}"/>
    <cellStyle name="Porcentual 9 2 2" xfId="22808" xr:uid="{81EA1DAA-5B3C-4247-846A-EF9386C9EB0A}"/>
    <cellStyle name="Porcentual 9 2 2 2" xfId="28364" xr:uid="{72CD9B79-9483-454D-A492-47C70A0736BD}"/>
    <cellStyle name="Porcentual 9 2 2 3" xfId="33858" xr:uid="{AAE7CFA9-06F9-4359-A153-31FD4404C531}"/>
    <cellStyle name="Porcentual 9 2 2 4" xfId="39342" xr:uid="{1447EF06-A2D5-4B10-80D7-EAA00ACE2934}"/>
    <cellStyle name="Porcentual 9 2 3" xfId="25635" xr:uid="{0A439E7E-25DF-4E63-A22F-568BEF95E339}"/>
    <cellStyle name="Porcentual 9 2 4" xfId="31129" xr:uid="{10386B3B-A449-4CAD-A033-9AF9AEDC245E}"/>
    <cellStyle name="Porcentual 9 2 5" xfId="36613" xr:uid="{E46B2F5D-801E-4DDA-94CF-3B5B25DF2A9C}"/>
    <cellStyle name="Porcentual 9 3" xfId="12430" xr:uid="{DAFB83E7-3AC2-4E25-9B8E-0F8C9D72BE64}"/>
    <cellStyle name="Porcentual 9 4" xfId="17666" xr:uid="{DE6596FC-8D28-4C0F-9816-A3A98FFF12D0}"/>
    <cellStyle name="Porcentual 9 5" xfId="19927" xr:uid="{CE13D380-0000-4D7F-92A9-A869FBE16A03}"/>
    <cellStyle name="Porcentual 9 6" xfId="10299" xr:uid="{F87DC12B-923C-4E6E-98A0-CD404F709A56}"/>
    <cellStyle name="Porcentual 9 6 2" xfId="21620" xr:uid="{E4D22494-98D2-4176-BD8F-0EEF6CB5152B}"/>
    <cellStyle name="Porcentual 9 6 2 2" xfId="27176" xr:uid="{D20551AE-2A20-4C9B-9932-8303A8480773}"/>
    <cellStyle name="Porcentual 9 6 2 3" xfId="32670" xr:uid="{99912422-D8B9-413C-9E5A-41411C8400CD}"/>
    <cellStyle name="Porcentual 9 6 2 4" xfId="38154" xr:uid="{61B72CEB-7DA4-401B-972C-C0A14582FB52}"/>
    <cellStyle name="Porcentual 9 6 3" xfId="24447" xr:uid="{33AA55CB-7AFA-4551-AB09-0C1C7FD5C46D}"/>
    <cellStyle name="Porcentual 9 6 4" xfId="29941" xr:uid="{CECDE57C-E7EB-45AD-8E44-67DF2F566030}"/>
    <cellStyle name="Porcentual 9 6 5" xfId="35425" xr:uid="{A0D81257-EF86-4C35-9910-8FE8B2E3FDD1}"/>
    <cellStyle name="Salida" xfId="10" builtinId="21" customBuiltin="1"/>
    <cellStyle name="Salida 2" xfId="959" xr:uid="{62E6A54D-D949-4677-B22F-6FA205FDF82B}"/>
    <cellStyle name="Salida 2 10" xfId="7118" xr:uid="{EEC5B3CA-FCE4-42E2-876F-FFC497FA9960}"/>
    <cellStyle name="Salida 2 2" xfId="7119" xr:uid="{ABE82306-D941-429C-A670-64A0C5F47EEE}"/>
    <cellStyle name="Salida 2 2 2" xfId="7120" xr:uid="{3CFE284E-416E-41A5-A019-930A64DC3371}"/>
    <cellStyle name="Salida 2 2 2 2" xfId="7121" xr:uid="{8406C4AB-82CD-4D06-911C-13FF26C3D447}"/>
    <cellStyle name="Salida 2 2 2 2 2" xfId="15525" xr:uid="{16AB47ED-B9D1-495D-975A-2FB2EA59D440}"/>
    <cellStyle name="Salida 2 2 2 2 2 2" xfId="22812" xr:uid="{34926C25-84BF-4A16-8E64-B5642ECB1FC4}"/>
    <cellStyle name="Salida 2 2 2 2 2 2 2" xfId="28368" xr:uid="{F50C08D9-6308-4A87-B295-0D8F82FDB9A2}"/>
    <cellStyle name="Salida 2 2 2 2 2 2 3" xfId="33862" xr:uid="{5390B3ED-7432-446E-A7D7-F0A990A493A2}"/>
    <cellStyle name="Salida 2 2 2 2 2 2 4" xfId="39346" xr:uid="{7FA9BB42-175D-4394-960B-1897C181D9D9}"/>
    <cellStyle name="Salida 2 2 2 2 2 3" xfId="25639" xr:uid="{FB0D2710-B7E0-4F6E-8AD7-D14D58D56697}"/>
    <cellStyle name="Salida 2 2 2 2 2 4" xfId="31133" xr:uid="{DDD52F2F-DEB4-47FF-80B5-2879D480B7B7}"/>
    <cellStyle name="Salida 2 2 2 2 2 5" xfId="36617" xr:uid="{2A514555-5119-41BB-91E0-D5A67EC42667}"/>
    <cellStyle name="Salida 2 2 2 2 3" xfId="12434" xr:uid="{7209D914-1AB5-4E33-94F9-19FFA9ABC8E5}"/>
    <cellStyle name="Salida 2 2 2 2 4" xfId="17670" xr:uid="{D44C4634-50CE-417B-A9DD-42BF56E0B9D4}"/>
    <cellStyle name="Salida 2 2 2 2 5" xfId="19931" xr:uid="{BDC13527-4FF6-468B-BD47-B77E55CECE34}"/>
    <cellStyle name="Salida 2 2 2 2 6" xfId="10303" xr:uid="{FE0C89E1-11DC-4AA7-81A1-E77626895E72}"/>
    <cellStyle name="Salida 2 2 2 2 6 2" xfId="21624" xr:uid="{0BD58B59-AA2E-4956-A004-E7ED1C6A7CAE}"/>
    <cellStyle name="Salida 2 2 2 2 6 2 2" xfId="27180" xr:uid="{A0035A6F-E34D-4973-89A9-498D71BE83BD}"/>
    <cellStyle name="Salida 2 2 2 2 6 2 3" xfId="32674" xr:uid="{6DFF4B0D-8F5C-4397-9E11-BC48B7786DB8}"/>
    <cellStyle name="Salida 2 2 2 2 6 2 4" xfId="38158" xr:uid="{13E08CE0-43EE-47D1-A57F-F4BA28A19DAC}"/>
    <cellStyle name="Salida 2 2 2 2 6 3" xfId="24451" xr:uid="{B0DCD881-F3E3-4160-89C4-F496E20D3022}"/>
    <cellStyle name="Salida 2 2 2 2 6 4" xfId="29945" xr:uid="{392F8172-116E-4B98-A7A2-EBAA0AFBB2D9}"/>
    <cellStyle name="Salida 2 2 2 2 6 5" xfId="35429" xr:uid="{102EA1D0-FE99-498D-902A-0C85A96A4E30}"/>
    <cellStyle name="Salida 2 2 2 3" xfId="15524" xr:uid="{97B1EBA4-9576-44F7-90D8-5133A1A0BD7C}"/>
    <cellStyle name="Salida 2 2 2 3 2" xfId="22811" xr:uid="{13591A97-6D76-417F-8BB3-D5E4990DDDFD}"/>
    <cellStyle name="Salida 2 2 2 3 2 2" xfId="28367" xr:uid="{16EA6979-7BAD-4FEB-9AA4-B95D9CB22FCA}"/>
    <cellStyle name="Salida 2 2 2 3 2 3" xfId="33861" xr:uid="{2A193E39-8113-4B86-B9ED-1545099F5470}"/>
    <cellStyle name="Salida 2 2 2 3 2 4" xfId="39345" xr:uid="{574BE1B3-41F9-4002-B7D6-D8F8D33AEFB1}"/>
    <cellStyle name="Salida 2 2 2 3 3" xfId="25638" xr:uid="{E7F20512-1F65-4B6F-AB93-69A6B96F22C2}"/>
    <cellStyle name="Salida 2 2 2 3 4" xfId="31132" xr:uid="{97EA4519-3071-48B0-A90B-35B6E15E3AEB}"/>
    <cellStyle name="Salida 2 2 2 3 5" xfId="36616" xr:uid="{F247EEDB-FF2E-43B9-B444-2DB0A6288230}"/>
    <cellStyle name="Salida 2 2 2 4" xfId="12433" xr:uid="{0CC64789-6FD8-4855-8E67-AECEA1A68E25}"/>
    <cellStyle name="Salida 2 2 2 5" xfId="17669" xr:uid="{EF135EDA-E5BB-42CB-80C1-4B6441ABCEA3}"/>
    <cellStyle name="Salida 2 2 2 6" xfId="19930" xr:uid="{B029F2A4-617C-43F4-AEA3-1C28274B8F5B}"/>
    <cellStyle name="Salida 2 2 2 7" xfId="10302" xr:uid="{C61F3E15-9881-4A17-9F7B-63D0877F7F64}"/>
    <cellStyle name="Salida 2 2 2 7 2" xfId="21623" xr:uid="{EFB95844-6FBB-4A42-9AE9-0CD495CAE4ED}"/>
    <cellStyle name="Salida 2 2 2 7 2 2" xfId="27179" xr:uid="{0EDF739E-8FAE-4DC2-9058-A99901D16402}"/>
    <cellStyle name="Salida 2 2 2 7 2 3" xfId="32673" xr:uid="{7744C86D-4FCE-4B43-9F0B-28BFA9237A55}"/>
    <cellStyle name="Salida 2 2 2 7 2 4" xfId="38157" xr:uid="{A7C6D0CF-6CB4-4E52-B657-75107B39811C}"/>
    <cellStyle name="Salida 2 2 2 7 3" xfId="24450" xr:uid="{0884C713-3538-426D-A3A9-305C50C0D489}"/>
    <cellStyle name="Salida 2 2 2 7 4" xfId="29944" xr:uid="{60FD029F-8E35-435C-AB2B-37641F111DC4}"/>
    <cellStyle name="Salida 2 2 2 7 5" xfId="35428" xr:uid="{4B2D85B8-8DAB-49B3-A4FF-D0A81167D88F}"/>
    <cellStyle name="Salida 2 2 3" xfId="7122" xr:uid="{CF75BD91-504F-45E2-94C8-90D9804799E4}"/>
    <cellStyle name="Salida 2 2 3 2" xfId="15526" xr:uid="{2015B69C-4F16-4E7B-8006-4CBFCFA7A648}"/>
    <cellStyle name="Salida 2 2 3 2 2" xfId="22813" xr:uid="{76AF5C3E-6149-4CCA-982B-C181F874F1F1}"/>
    <cellStyle name="Salida 2 2 3 2 2 2" xfId="28369" xr:uid="{2D4BD9D3-4027-482B-8126-227D7142E385}"/>
    <cellStyle name="Salida 2 2 3 2 2 3" xfId="33863" xr:uid="{DD2A957B-7064-4A7C-92E3-94ABF47D4377}"/>
    <cellStyle name="Salida 2 2 3 2 2 4" xfId="39347" xr:uid="{200DC6AE-7042-4D63-9C68-8429F60C785C}"/>
    <cellStyle name="Salida 2 2 3 2 3" xfId="25640" xr:uid="{90DA48A9-AF7B-4EB4-B428-0969108A22B2}"/>
    <cellStyle name="Salida 2 2 3 2 4" xfId="31134" xr:uid="{CFABDDD6-1837-4778-9FD1-D48D502D90E1}"/>
    <cellStyle name="Salida 2 2 3 2 5" xfId="36618" xr:uid="{A170155E-06EB-47C1-B85D-C13B4AAB5B0C}"/>
    <cellStyle name="Salida 2 2 3 3" xfId="12435" xr:uid="{534380B9-9427-43D0-B59D-EDD900D8BB9A}"/>
    <cellStyle name="Salida 2 2 3 4" xfId="17671" xr:uid="{D507F3A9-0069-4CD7-ABFF-14DBFC4F439B}"/>
    <cellStyle name="Salida 2 2 3 5" xfId="19932" xr:uid="{16252FFA-DFC2-4F4D-91A1-FBB221E5FE8F}"/>
    <cellStyle name="Salida 2 2 3 6" xfId="10304" xr:uid="{FB56E114-F112-4AB9-BDD7-841DBBAE7D15}"/>
    <cellStyle name="Salida 2 2 3 6 2" xfId="21625" xr:uid="{A4ACD9EF-9CB0-4AF3-89E4-C283972C7534}"/>
    <cellStyle name="Salida 2 2 3 6 2 2" xfId="27181" xr:uid="{6A6837D4-C6E8-4907-A034-EC907B6FED45}"/>
    <cellStyle name="Salida 2 2 3 6 2 3" xfId="32675" xr:uid="{5CFACCAA-F7D0-4450-9589-270A3D371ABB}"/>
    <cellStyle name="Salida 2 2 3 6 2 4" xfId="38159" xr:uid="{9C33F480-3573-4B3B-984C-591F56742595}"/>
    <cellStyle name="Salida 2 2 3 6 3" xfId="24452" xr:uid="{E9DF052E-E172-46F0-9EE0-DB747220086E}"/>
    <cellStyle name="Salida 2 2 3 6 4" xfId="29946" xr:uid="{0F1F0299-A802-46A3-B560-CCBB517990BE}"/>
    <cellStyle name="Salida 2 2 3 6 5" xfId="35430" xr:uid="{559996E4-1A93-4C76-9546-D9B750199FFA}"/>
    <cellStyle name="Salida 2 2 4" xfId="15523" xr:uid="{94D6A37E-3C84-498C-A842-D2A27A923185}"/>
    <cellStyle name="Salida 2 2 4 2" xfId="22810" xr:uid="{ECF42E39-6001-48B3-A3FA-6FC7B2E8ACDC}"/>
    <cellStyle name="Salida 2 2 4 2 2" xfId="28366" xr:uid="{BC85D02D-8537-42C6-AEC0-CC2433C495D4}"/>
    <cellStyle name="Salida 2 2 4 2 3" xfId="33860" xr:uid="{B6FAD89D-440E-4314-8C19-A73E7D538F8F}"/>
    <cellStyle name="Salida 2 2 4 2 4" xfId="39344" xr:uid="{E310C164-F483-4BBF-9CF0-846086A5FEDA}"/>
    <cellStyle name="Salida 2 2 4 3" xfId="25637" xr:uid="{4DF4EA9D-A9D1-456C-8703-47D3A3ACD750}"/>
    <cellStyle name="Salida 2 2 4 4" xfId="31131" xr:uid="{EFF3DE12-5CB8-4CC9-A664-30504F84E1C3}"/>
    <cellStyle name="Salida 2 2 4 5" xfId="36615" xr:uid="{E7B2817A-F7E0-4F0A-8354-35D8AA4641A9}"/>
    <cellStyle name="Salida 2 2 5" xfId="12432" xr:uid="{B59BE197-C329-449B-8339-8E3901D5042F}"/>
    <cellStyle name="Salida 2 2 6" xfId="17668" xr:uid="{E35412C3-20CF-4724-8272-49B2B2DAA76B}"/>
    <cellStyle name="Salida 2 2 7" xfId="19929" xr:uid="{9BB39DF8-25BF-470A-872C-1B2C3F17DBEC}"/>
    <cellStyle name="Salida 2 2 8" xfId="10301" xr:uid="{8EB1DFE0-63D5-473E-BB93-4D53CBB801F0}"/>
    <cellStyle name="Salida 2 2 8 2" xfId="21622" xr:uid="{0E374CB1-5371-4410-9E4E-583B1962E752}"/>
    <cellStyle name="Salida 2 2 8 2 2" xfId="27178" xr:uid="{5EBD01FA-7E51-4A25-B33E-DF272953E462}"/>
    <cellStyle name="Salida 2 2 8 2 3" xfId="32672" xr:uid="{D192BB06-EEED-422D-A88C-AD296733E796}"/>
    <cellStyle name="Salida 2 2 8 2 4" xfId="38156" xr:uid="{EBD8D147-8F99-4FF1-868D-C94FC7DD8E54}"/>
    <cellStyle name="Salida 2 2 8 3" xfId="24449" xr:uid="{2B7277C2-8C80-494B-B85D-5B321A70504D}"/>
    <cellStyle name="Salida 2 2 8 4" xfId="29943" xr:uid="{B6FE8516-0D8F-45C0-8EFF-FE7540E95FB0}"/>
    <cellStyle name="Salida 2 2 8 5" xfId="35427" xr:uid="{1828C71D-7D7A-49D3-A798-027104AB3A14}"/>
    <cellStyle name="Salida 2 3" xfId="7123" xr:uid="{6D9CF1A4-3FBD-4816-8443-EECF44D30DC7}"/>
    <cellStyle name="Salida 2 3 2" xfId="15527" xr:uid="{6732B8DE-0A88-4AA1-8CE7-363EC0361EAA}"/>
    <cellStyle name="Salida 2 3 2 2" xfId="22814" xr:uid="{9F72323A-9538-4FA6-9E70-9E4FD3C5856B}"/>
    <cellStyle name="Salida 2 3 2 2 2" xfId="28370" xr:uid="{68D8AB2A-C050-430B-BE6D-1C461F13D38F}"/>
    <cellStyle name="Salida 2 3 2 2 3" xfId="33864" xr:uid="{8E6667FF-F953-435E-ABFD-5A59377E5333}"/>
    <cellStyle name="Salida 2 3 2 2 4" xfId="39348" xr:uid="{E369B885-6921-46F8-8AB0-8D6413C703E5}"/>
    <cellStyle name="Salida 2 3 2 3" xfId="25641" xr:uid="{FC9B8F4C-61F9-480C-9133-8DD0F8AD5292}"/>
    <cellStyle name="Salida 2 3 2 4" xfId="31135" xr:uid="{7473649F-8156-4A85-9CA1-51CA0782CDF1}"/>
    <cellStyle name="Salida 2 3 2 5" xfId="36619" xr:uid="{3B0890F5-B12C-42C6-923E-8EF0472B0C3E}"/>
    <cellStyle name="Salida 2 3 3" xfId="12436" xr:uid="{16B1A65D-EA72-40CC-836C-A860CF9D65E3}"/>
    <cellStyle name="Salida 2 3 4" xfId="17672" xr:uid="{4C0BEEA9-E864-4AAF-AB17-B1BCE254D47D}"/>
    <cellStyle name="Salida 2 3 5" xfId="19933" xr:uid="{D61DF743-AD37-42CB-99FC-B42B6C4A6288}"/>
    <cellStyle name="Salida 2 3 6" xfId="10305" xr:uid="{9FBC1224-8896-4D04-81EC-B4848665B130}"/>
    <cellStyle name="Salida 2 3 6 2" xfId="21626" xr:uid="{A67582A9-D0D2-406E-B252-7A4901287406}"/>
    <cellStyle name="Salida 2 3 6 2 2" xfId="27182" xr:uid="{D84BE6C8-6464-4E9F-BAC4-A159BF16EA26}"/>
    <cellStyle name="Salida 2 3 6 2 3" xfId="32676" xr:uid="{A70C8E26-C6DD-49BD-A7CD-0E0976198979}"/>
    <cellStyle name="Salida 2 3 6 2 4" xfId="38160" xr:uid="{838ACA19-88F2-46E0-A2AC-841A6312A69B}"/>
    <cellStyle name="Salida 2 3 6 3" xfId="24453" xr:uid="{7A70C2CC-B67B-49AD-999B-65B239410C9B}"/>
    <cellStyle name="Salida 2 3 6 4" xfId="29947" xr:uid="{78CC824B-986F-4567-9C9C-AB70029F68AD}"/>
    <cellStyle name="Salida 2 3 6 5" xfId="35431" xr:uid="{2CCD584E-14DA-487B-8ED6-498A1BA18F86}"/>
    <cellStyle name="Salida 2 4" xfId="7124" xr:uid="{02A00DC0-1994-498B-A5AD-F6AD352049FC}"/>
    <cellStyle name="Salida 2 4 2" xfId="15528" xr:uid="{548A4519-3267-4665-B4EC-5822C040496B}"/>
    <cellStyle name="Salida 2 4 2 2" xfId="22815" xr:uid="{732437C1-6657-4A51-A2A9-7FDDD2EE2AF2}"/>
    <cellStyle name="Salida 2 4 2 2 2" xfId="28371" xr:uid="{6A180B06-37D7-4757-940F-AA19897928D7}"/>
    <cellStyle name="Salida 2 4 2 2 3" xfId="33865" xr:uid="{0556415B-5B80-4F39-A57C-4CC36E881317}"/>
    <cellStyle name="Salida 2 4 2 2 4" xfId="39349" xr:uid="{A1CF8A7D-AFCF-458C-A3E8-521BBF1A404A}"/>
    <cellStyle name="Salida 2 4 2 3" xfId="25642" xr:uid="{61419E71-537E-4F16-8620-9C20F2AEB43A}"/>
    <cellStyle name="Salida 2 4 2 4" xfId="31136" xr:uid="{E1134C57-2864-41B3-8E19-BC54709D1FD5}"/>
    <cellStyle name="Salida 2 4 2 5" xfId="36620" xr:uid="{14048548-E143-4B04-B02D-CAF4E49807EB}"/>
    <cellStyle name="Salida 2 4 3" xfId="12437" xr:uid="{BE28900C-9B9D-4054-8E40-93573E8D112C}"/>
    <cellStyle name="Salida 2 4 4" xfId="17673" xr:uid="{F35276E6-4B03-4F7E-8F16-A51C15DD3A31}"/>
    <cellStyle name="Salida 2 4 5" xfId="19934" xr:uid="{891F59F5-9FCC-482D-982D-B73B423B45A6}"/>
    <cellStyle name="Salida 2 4 6" xfId="10306" xr:uid="{E7108514-76A2-4292-B131-17E55A2F68B7}"/>
    <cellStyle name="Salida 2 4 6 2" xfId="21627" xr:uid="{04FCC442-3461-402D-ADF9-C20AEE6BB971}"/>
    <cellStyle name="Salida 2 4 6 2 2" xfId="27183" xr:uid="{D116C92B-1B9B-4520-84CC-553ACA2003D9}"/>
    <cellStyle name="Salida 2 4 6 2 3" xfId="32677" xr:uid="{D4DB7EE7-4EC3-46DD-8C93-B4D877BA2133}"/>
    <cellStyle name="Salida 2 4 6 2 4" xfId="38161" xr:uid="{392777EE-228E-4E77-9E55-D5867D98BE80}"/>
    <cellStyle name="Salida 2 4 6 3" xfId="24454" xr:uid="{DFA407A8-2F24-4185-A07C-17EED614F1DD}"/>
    <cellStyle name="Salida 2 4 6 4" xfId="29948" xr:uid="{DBA0F36A-4C63-4951-B630-6870CD2FCC85}"/>
    <cellStyle name="Salida 2 4 6 5" xfId="35432" xr:uid="{F29F86D2-23C8-4AD1-8EAC-8D616DF0706F}"/>
    <cellStyle name="Salida 2 5" xfId="15522" xr:uid="{139C8F03-E835-4AFB-964C-5BE7C8FE6F3E}"/>
    <cellStyle name="Salida 2 5 2" xfId="22809" xr:uid="{3BE41E1D-3673-4A84-879F-E1F649509764}"/>
    <cellStyle name="Salida 2 5 2 2" xfId="28365" xr:uid="{31E53474-0FB8-4E0C-9979-18C4E7D650A3}"/>
    <cellStyle name="Salida 2 5 2 3" xfId="33859" xr:uid="{5D855660-7D15-42C1-8B0B-F8510318B6DE}"/>
    <cellStyle name="Salida 2 5 2 4" xfId="39343" xr:uid="{14C742AA-5191-485A-81D4-DDC4D2978BD1}"/>
    <cellStyle name="Salida 2 5 3" xfId="25636" xr:uid="{4D55EB8C-AF72-4180-B9BE-BBE7AE01847D}"/>
    <cellStyle name="Salida 2 5 4" xfId="31130" xr:uid="{A33E8563-5540-4F93-A839-CD005A6D2D0E}"/>
    <cellStyle name="Salida 2 5 5" xfId="36614" xr:uid="{BD200273-80BB-4D29-A0BC-1EC81C2DC2FA}"/>
    <cellStyle name="Salida 2 6" xfId="12431" xr:uid="{A24B6334-42EE-4CC4-B938-22FF89682F67}"/>
    <cellStyle name="Salida 2 7" xfId="17667" xr:uid="{E39D94A3-CAC0-46D3-A59C-34E76C270A32}"/>
    <cellStyle name="Salida 2 8" xfId="19928" xr:uid="{BDCC2809-46AE-47C6-8641-8C6EEF5E2618}"/>
    <cellStyle name="Salida 2 9" xfId="10300" xr:uid="{5A74CA8E-BFA2-4234-A8E1-82929EF1FB14}"/>
    <cellStyle name="Salida 2 9 2" xfId="21621" xr:uid="{753EDB00-8F6F-44DD-9E4A-84038551EDEA}"/>
    <cellStyle name="Salida 2 9 2 2" xfId="27177" xr:uid="{D3652F1A-E13F-43AB-9409-B93A6D7619C0}"/>
    <cellStyle name="Salida 2 9 2 3" xfId="32671" xr:uid="{52B47B53-A85E-4256-ACDA-1100BABFEEB9}"/>
    <cellStyle name="Salida 2 9 2 4" xfId="38155" xr:uid="{9CD7E87E-7FD8-4922-9D55-38CF208F4BD1}"/>
    <cellStyle name="Salida 2 9 3" xfId="24448" xr:uid="{13CA2F68-7AEE-4292-BAC7-0D136FB5F657}"/>
    <cellStyle name="Salida 2 9 4" xfId="29942" xr:uid="{78CCED16-E067-4714-869E-4E49160986A1}"/>
    <cellStyle name="Salida 2 9 5" xfId="35426" xr:uid="{77B2BC2B-E6E2-4B53-BB8E-E8796D87825B}"/>
    <cellStyle name="Salida 3" xfId="960" xr:uid="{954DD5FC-1BB5-4D1F-BCD2-48329EB19A4E}"/>
    <cellStyle name="Salida 3 2" xfId="7126" xr:uid="{DF5E9C08-FD6F-4B47-84A2-D3E01B6A030F}"/>
    <cellStyle name="Salida 3 2 2" xfId="15530" xr:uid="{68244763-2B50-4597-A35E-991854E8F462}"/>
    <cellStyle name="Salida 3 2 2 2" xfId="22817" xr:uid="{E9EDE978-E82C-4A9F-B3EA-891285F058B5}"/>
    <cellStyle name="Salida 3 2 2 2 2" xfId="28373" xr:uid="{30A3DAB5-E398-4DC8-95F6-ECD05A8775F9}"/>
    <cellStyle name="Salida 3 2 2 2 3" xfId="33867" xr:uid="{2A404FAB-58EF-4E13-88A6-78B8AEFD880B}"/>
    <cellStyle name="Salida 3 2 2 2 4" xfId="39351" xr:uid="{8F16FA7E-4F58-4470-9BF1-F1B15BE2F814}"/>
    <cellStyle name="Salida 3 2 2 3" xfId="25644" xr:uid="{4B1DD568-908A-4456-8D77-2339DE9A6981}"/>
    <cellStyle name="Salida 3 2 2 4" xfId="31138" xr:uid="{204C6462-E5C2-4DAF-B343-DE34FE7E0FBE}"/>
    <cellStyle name="Salida 3 2 2 5" xfId="36622" xr:uid="{80D67948-DA88-4732-85DD-994FDEFFCA63}"/>
    <cellStyle name="Salida 3 2 3" xfId="12439" xr:uid="{A6ADFED0-358E-4EC6-8746-6A70BC3A079E}"/>
    <cellStyle name="Salida 3 2 4" xfId="17675" xr:uid="{37C8882F-6D9C-4355-920D-4DE516C73FF6}"/>
    <cellStyle name="Salida 3 2 5" xfId="19936" xr:uid="{C8DAD3B4-509A-4070-9384-EE1046D6924F}"/>
    <cellStyle name="Salida 3 2 6" xfId="10308" xr:uid="{932CEC72-8071-4231-8B01-C9515042CF72}"/>
    <cellStyle name="Salida 3 2 6 2" xfId="21629" xr:uid="{5DD120F6-42C4-4DC6-A282-B2CDB5BD58FF}"/>
    <cellStyle name="Salida 3 2 6 2 2" xfId="27185" xr:uid="{7A90E7BC-E5B7-4F99-A6FB-634775219FFD}"/>
    <cellStyle name="Salida 3 2 6 2 3" xfId="32679" xr:uid="{26C11D48-DE24-42AD-83BC-E54BABFA92BC}"/>
    <cellStyle name="Salida 3 2 6 2 4" xfId="38163" xr:uid="{F39A23D0-8048-4491-BEF2-CEFC45C8BBCB}"/>
    <cellStyle name="Salida 3 2 6 3" xfId="24456" xr:uid="{5508895D-8875-495C-B5BD-0F4E6226B35F}"/>
    <cellStyle name="Salida 3 2 6 4" xfId="29950" xr:uid="{4CF8DAA0-F578-41BC-9B4F-2BBF6D16132E}"/>
    <cellStyle name="Salida 3 2 6 5" xfId="35434" xr:uid="{680198FB-B6B5-457B-B42F-6579B502DF08}"/>
    <cellStyle name="Salida 3 3" xfId="15529" xr:uid="{4D90225A-DBF1-4C96-BC0C-F0A31AEE80C9}"/>
    <cellStyle name="Salida 3 3 2" xfId="22816" xr:uid="{7F2216EC-A72E-4E76-8CC9-6E74F864C750}"/>
    <cellStyle name="Salida 3 3 2 2" xfId="28372" xr:uid="{30BE8663-ACAE-477E-884D-D7180CD2A75A}"/>
    <cellStyle name="Salida 3 3 2 3" xfId="33866" xr:uid="{AD8F989F-CE0A-43D3-B9C6-1F21529F8AE9}"/>
    <cellStyle name="Salida 3 3 2 4" xfId="39350" xr:uid="{B81D6972-3D04-4B69-807B-F35DD2CD417A}"/>
    <cellStyle name="Salida 3 3 3" xfId="25643" xr:uid="{B20DBF4F-D7C1-401F-ACA3-230D30411866}"/>
    <cellStyle name="Salida 3 3 4" xfId="31137" xr:uid="{2891DBC8-48B4-4120-86F9-3798CA6B4E41}"/>
    <cellStyle name="Salida 3 3 5" xfId="36621" xr:uid="{AA5C4342-EBA3-49B1-9C4C-8BD9C5EA00BC}"/>
    <cellStyle name="Salida 3 4" xfId="12438" xr:uid="{37FDCDFF-95B3-4956-A098-DCEFEB1929B6}"/>
    <cellStyle name="Salida 3 5" xfId="17674" xr:uid="{5D817093-C95D-4194-AC19-F13AE610E6D0}"/>
    <cellStyle name="Salida 3 6" xfId="19935" xr:uid="{20EF016D-E90D-4673-9FE9-58F88EBDEEB4}"/>
    <cellStyle name="Salida 3 7" xfId="10307" xr:uid="{752E2AFA-B86B-4511-9E56-090A97DF3BCB}"/>
    <cellStyle name="Salida 3 7 2" xfId="21628" xr:uid="{DC0DFA68-B5B6-4E2C-85D2-C6646774E087}"/>
    <cellStyle name="Salida 3 7 2 2" xfId="27184" xr:uid="{F07AAC47-4C56-4E3A-AC8E-034D5DF8015A}"/>
    <cellStyle name="Salida 3 7 2 3" xfId="32678" xr:uid="{3E7FF963-F3B7-4B0F-9B0A-5700641CFF13}"/>
    <cellStyle name="Salida 3 7 2 4" xfId="38162" xr:uid="{FD76113D-0BB5-4066-9B7F-8D145F1F8CAD}"/>
    <cellStyle name="Salida 3 7 3" xfId="24455" xr:uid="{43B20889-F551-4442-B191-95470BE35512}"/>
    <cellStyle name="Salida 3 7 4" xfId="29949" xr:uid="{1D23E912-E7F8-4BC1-B89B-951CAE6CEFE3}"/>
    <cellStyle name="Salida 3 7 5" xfId="35433" xr:uid="{089D80C5-6D08-495C-B163-3174E56ABC4C}"/>
    <cellStyle name="Salida 3 8" xfId="7125" xr:uid="{7F03A14D-7BE4-4251-9BB3-C894505BB358}"/>
    <cellStyle name="Salida 4" xfId="961" xr:uid="{F1D1B473-D125-46D2-A530-B6D90A24012E}"/>
    <cellStyle name="Salida 4 2" xfId="15531" xr:uid="{AFBF73D0-2C73-4C85-8EE0-450A649BE79E}"/>
    <cellStyle name="Salida 4 2 2" xfId="22818" xr:uid="{D4B38599-A648-423F-81F8-208F6E51896F}"/>
    <cellStyle name="Salida 4 2 2 2" xfId="28374" xr:uid="{5930D5AC-16F0-4338-8A2B-02E684974E00}"/>
    <cellStyle name="Salida 4 2 2 3" xfId="33868" xr:uid="{D5F14214-77E2-4440-BDA4-98895AF0B835}"/>
    <cellStyle name="Salida 4 2 2 4" xfId="39352" xr:uid="{863161FF-FBE1-4774-BA5D-B030A17F0F93}"/>
    <cellStyle name="Salida 4 2 3" xfId="25645" xr:uid="{821DBB66-5B54-4C47-BB6E-A335CE061553}"/>
    <cellStyle name="Salida 4 2 4" xfId="31139" xr:uid="{B331D2D3-B01C-4635-A384-68470B5CB9A5}"/>
    <cellStyle name="Salida 4 2 5" xfId="36623" xr:uid="{23D6D83B-9EEE-4540-8652-BB49F5E77156}"/>
    <cellStyle name="Salida 4 3" xfId="12440" xr:uid="{83D02D21-FDD1-4B21-96A9-5484E96949E0}"/>
    <cellStyle name="Salida 4 4" xfId="17676" xr:uid="{E1A693A4-2164-408F-AF69-3B9C25A0595F}"/>
    <cellStyle name="Salida 4 5" xfId="19937" xr:uid="{2DCEEB00-D664-45A2-83DC-8C6AB7907DAA}"/>
    <cellStyle name="Salida 4 6" xfId="10309" xr:uid="{4BFEEB43-E613-4117-9620-EBAC57C3401C}"/>
    <cellStyle name="Salida 4 6 2" xfId="21630" xr:uid="{83FA2AB1-762F-40F1-9B3F-AD8BDD43079C}"/>
    <cellStyle name="Salida 4 6 2 2" xfId="27186" xr:uid="{07A05BC2-46E3-4254-97FB-4FDD861A7166}"/>
    <cellStyle name="Salida 4 6 2 3" xfId="32680" xr:uid="{A4F48E1B-4800-418B-8DBE-DF3F013D9841}"/>
    <cellStyle name="Salida 4 6 2 4" xfId="38164" xr:uid="{DED223BB-D91D-4242-A5DF-0E11BCA410ED}"/>
    <cellStyle name="Salida 4 6 3" xfId="24457" xr:uid="{F1EB2CDC-F8B9-49B2-B844-973A3656F54E}"/>
    <cellStyle name="Salida 4 6 4" xfId="29951" xr:uid="{671C3725-E880-475B-A455-55F018C89320}"/>
    <cellStyle name="Salida 4 6 5" xfId="35435" xr:uid="{DEEEBE8B-CD1A-4271-9477-F95B3A9993F3}"/>
    <cellStyle name="Salida 4 7" xfId="7127" xr:uid="{1D5AB688-CBFB-4DF8-8AEE-B8664E86C447}"/>
    <cellStyle name="Salida 5" xfId="962" xr:uid="{0F590523-7E34-4017-81E7-5B374B396542}"/>
    <cellStyle name="Salida 6" xfId="963" xr:uid="{50B5AE73-2AC8-48B7-B0B5-124E62DAFADC}"/>
    <cellStyle name="Salida 7" xfId="964" xr:uid="{A4753294-7B1D-41BE-B20E-DC870605277A}"/>
    <cellStyle name="Style 1" xfId="7128" xr:uid="{2165A995-0B8D-4512-834C-9DA7493CFDFB}"/>
    <cellStyle name="Style 1 10" xfId="19938" xr:uid="{12E30B21-E664-4E22-BDFB-D37A139A4D1B}"/>
    <cellStyle name="Style 1 11" xfId="10310" xr:uid="{B5386CD5-B96D-4AC5-9338-5418C880AFFB}"/>
    <cellStyle name="Style 1 11 2" xfId="21631" xr:uid="{FEECF9CA-9AF1-488F-A8E4-DA7957868762}"/>
    <cellStyle name="Style 1 11 2 2" xfId="27187" xr:uid="{C916632E-0C12-4867-B38E-498158E25240}"/>
    <cellStyle name="Style 1 11 2 3" xfId="32681" xr:uid="{0EB92C4A-A799-4379-BC02-1AE28EDECDE4}"/>
    <cellStyle name="Style 1 11 2 4" xfId="38165" xr:uid="{D144682E-290A-4880-AB3E-02121CCE1144}"/>
    <cellStyle name="Style 1 11 3" xfId="24458" xr:uid="{CF5B4F1B-93C0-4242-B358-BD3108773B81}"/>
    <cellStyle name="Style 1 11 4" xfId="29952" xr:uid="{0DC12D0B-B79B-4070-8C40-27C02CA51E20}"/>
    <cellStyle name="Style 1 11 5" xfId="35436" xr:uid="{A7117BCD-AB98-44CB-A3F1-BD0BAED07612}"/>
    <cellStyle name="Style 1 2" xfId="7129" xr:uid="{BBEA4EC8-05B7-429B-93EC-3A790A5AC7F4}"/>
    <cellStyle name="Style 1 2 2" xfId="7130" xr:uid="{EC364ECB-A170-4BD2-A7A7-7149969543CE}"/>
    <cellStyle name="Style 1 2 2 2" xfId="15534" xr:uid="{4ADDC491-CBA4-4E38-8F19-57CC8DD8CB02}"/>
    <cellStyle name="Style 1 2 2 2 2" xfId="22821" xr:uid="{9AD5C215-68A3-4EC1-AF24-71633E689F6A}"/>
    <cellStyle name="Style 1 2 2 2 2 2" xfId="28377" xr:uid="{15D8E88E-233C-4472-BD6A-90B7902D29BF}"/>
    <cellStyle name="Style 1 2 2 2 2 3" xfId="33871" xr:uid="{7A152351-1AFD-4083-AD45-739CF046C5BB}"/>
    <cellStyle name="Style 1 2 2 2 2 4" xfId="39355" xr:uid="{4067FB24-C8A3-4F6C-B715-8A1E51A6AD0A}"/>
    <cellStyle name="Style 1 2 2 2 3" xfId="25648" xr:uid="{5FECA0ED-2730-4391-8060-378FAE08B739}"/>
    <cellStyle name="Style 1 2 2 2 4" xfId="31142" xr:uid="{B406E0CB-9BD4-4629-82B2-23A707EE70EB}"/>
    <cellStyle name="Style 1 2 2 2 5" xfId="36626" xr:uid="{FC10C653-A208-4C82-B8A1-1B968D92CBF7}"/>
    <cellStyle name="Style 1 2 2 3" xfId="12443" xr:uid="{452C33E8-53C3-43F8-A7DB-06DF7A329E67}"/>
    <cellStyle name="Style 1 2 2 4" xfId="17679" xr:uid="{EA08594D-D4F6-4FBF-B254-CBF5AC51E1BD}"/>
    <cellStyle name="Style 1 2 2 5" xfId="19940" xr:uid="{7A52EB61-8593-4ADF-81DB-CEEC41A92C31}"/>
    <cellStyle name="Style 1 2 2 6" xfId="10312" xr:uid="{C9C70581-A82A-4D4C-86D8-DA4262D6B68E}"/>
    <cellStyle name="Style 1 2 2 6 2" xfId="21633" xr:uid="{4545AF79-A3BE-42E5-8CF1-897D19F3BDAD}"/>
    <cellStyle name="Style 1 2 2 6 2 2" xfId="27189" xr:uid="{9B6E394C-98A5-413D-9598-615C79FC5D46}"/>
    <cellStyle name="Style 1 2 2 6 2 3" xfId="32683" xr:uid="{7CB2897D-448E-4B14-875B-2E2961A3E918}"/>
    <cellStyle name="Style 1 2 2 6 2 4" xfId="38167" xr:uid="{ADDCBEA6-70C7-4654-873B-7254FA2F5238}"/>
    <cellStyle name="Style 1 2 2 6 3" xfId="24460" xr:uid="{B8C63751-E3D4-492B-9081-7547C7BD8286}"/>
    <cellStyle name="Style 1 2 2 6 4" xfId="29954" xr:uid="{8F0C6DD2-1952-4F13-8DBE-5410B6BB7576}"/>
    <cellStyle name="Style 1 2 2 6 5" xfId="35438" xr:uid="{6E838C21-544D-4D20-B74F-1B92B36274F4}"/>
    <cellStyle name="Style 1 2 3" xfId="7363" xr:uid="{6A87C286-E13E-4AF1-BAF5-A4CD99D0D3D6}"/>
    <cellStyle name="Style 1 2 3 2" xfId="15535" xr:uid="{A3805D64-EF40-4365-B30E-6BFF437A3191}"/>
    <cellStyle name="Style 1 2 3 2 2" xfId="22822" xr:uid="{6A2E4366-5949-4EC5-9282-1377C8D9A991}"/>
    <cellStyle name="Style 1 2 3 2 2 2" xfId="28378" xr:uid="{5F3601E7-C2A8-4324-8442-6EF7EC7128D3}"/>
    <cellStyle name="Style 1 2 3 2 2 3" xfId="33872" xr:uid="{95AB927D-3412-4CB7-852B-D3ACAA4FAE6B}"/>
    <cellStyle name="Style 1 2 3 2 2 4" xfId="39356" xr:uid="{A7C58AF3-37C5-443D-8240-CA1553D450A7}"/>
    <cellStyle name="Style 1 2 3 2 3" xfId="25649" xr:uid="{BD7019E9-0093-47CB-AF23-0DE0B0AC0A95}"/>
    <cellStyle name="Style 1 2 3 2 4" xfId="31143" xr:uid="{480D63CD-FBBD-45F0-86DE-52281679539B}"/>
    <cellStyle name="Style 1 2 3 2 5" xfId="36627" xr:uid="{419420AD-D6A5-4459-9726-CEB3117D58D6}"/>
    <cellStyle name="Style 1 2 3 3" xfId="12744" xr:uid="{95B71F0F-2326-4B3A-8D1B-8DB773317B76}"/>
    <cellStyle name="Style 1 2 3 4" xfId="10313" xr:uid="{1B9A7AB5-621E-41D7-85B5-F92E5D09D207}"/>
    <cellStyle name="Style 1 2 3 4 2" xfId="21634" xr:uid="{FB2EC7BF-4165-4238-B709-E84CC35A67AD}"/>
    <cellStyle name="Style 1 2 3 4 2 2" xfId="27190" xr:uid="{B5D790C6-063C-449A-9F30-40066B8E205D}"/>
    <cellStyle name="Style 1 2 3 4 2 3" xfId="32684" xr:uid="{0AD0B523-7D6F-4F71-BEDB-0901E07EB0DC}"/>
    <cellStyle name="Style 1 2 3 4 2 4" xfId="38168" xr:uid="{39314C23-5E82-451B-9CE9-515E153CBC6D}"/>
    <cellStyle name="Style 1 2 3 4 3" xfId="24461" xr:uid="{7721EB8F-746F-449A-8257-6851E3E84ED5}"/>
    <cellStyle name="Style 1 2 3 4 4" xfId="29955" xr:uid="{25DF4344-0873-47E3-99B7-25583F015554}"/>
    <cellStyle name="Style 1 2 3 4 5" xfId="35439" xr:uid="{090894CE-3984-48EA-B215-66722F7C2BA7}"/>
    <cellStyle name="Style 1 2 4" xfId="10314" xr:uid="{981D0148-28D5-4E2F-BA51-E03AC93FEEB0}"/>
    <cellStyle name="Style 1 2 4 2" xfId="21635" xr:uid="{A9A64400-A5E5-45CE-9FCC-5609357116C7}"/>
    <cellStyle name="Style 1 2 4 2 2" xfId="27191" xr:uid="{C5C20D16-50E5-469D-BA48-90BE246578EB}"/>
    <cellStyle name="Style 1 2 4 2 3" xfId="32685" xr:uid="{E7906C0E-9674-43FC-89EE-E39BCF40F434}"/>
    <cellStyle name="Style 1 2 4 2 4" xfId="38169" xr:uid="{5F002BAC-AF9E-46FF-9B69-F90AD857929D}"/>
    <cellStyle name="Style 1 2 4 3" xfId="24462" xr:uid="{306572F4-BA50-40D6-BE28-9DD5F65A1778}"/>
    <cellStyle name="Style 1 2 4 4" xfId="29956" xr:uid="{FDDEEDC8-DD35-4596-9C26-4BC72C4271F7}"/>
    <cellStyle name="Style 1 2 4 5" xfId="35440" xr:uid="{D0BA0F85-FB6F-427B-BF07-4B88588FDA47}"/>
    <cellStyle name="Style 1 2 5" xfId="15533" xr:uid="{0E335403-9FC6-4881-B10A-5EC6935A7D69}"/>
    <cellStyle name="Style 1 2 5 2" xfId="22820" xr:uid="{5A1775B5-11DB-4297-B61E-D115B946852E}"/>
    <cellStyle name="Style 1 2 5 2 2" xfId="28376" xr:uid="{0B8E3F1C-3EB5-4D57-82E1-E599E137B152}"/>
    <cellStyle name="Style 1 2 5 2 3" xfId="33870" xr:uid="{38C66381-9982-40EB-ACA0-C32AB97DAE65}"/>
    <cellStyle name="Style 1 2 5 2 4" xfId="39354" xr:uid="{78870BED-E6DE-4431-9900-62A0E7F56709}"/>
    <cellStyle name="Style 1 2 5 3" xfId="25647" xr:uid="{CD715AB9-8219-4053-A9A9-18A57687AF78}"/>
    <cellStyle name="Style 1 2 5 4" xfId="31141" xr:uid="{68C4F2C1-C35A-454A-A0B9-33AC58A5C1D2}"/>
    <cellStyle name="Style 1 2 5 5" xfId="36625" xr:uid="{C0D3C391-53B3-40A7-8353-2946955BF4D0}"/>
    <cellStyle name="Style 1 2 6" xfId="12442" xr:uid="{0694D359-43DA-46D5-9B86-C50B4EBC20FD}"/>
    <cellStyle name="Style 1 2 7" xfId="17678" xr:uid="{453E24E4-6C57-4B58-84BE-793DBFA68FB9}"/>
    <cellStyle name="Style 1 2 8" xfId="19939" xr:uid="{51FB09A1-F0AB-4B1A-9871-D8B94C096FC6}"/>
    <cellStyle name="Style 1 2 9" xfId="10311" xr:uid="{79EA8D61-F74C-4B82-B1AF-F292A415B47C}"/>
    <cellStyle name="Style 1 2 9 2" xfId="21632" xr:uid="{4EF4C7B2-669D-4300-A5B4-F65EAD011CD4}"/>
    <cellStyle name="Style 1 2 9 2 2" xfId="27188" xr:uid="{D7B49237-44C1-40A0-983A-C5D4DBF240CF}"/>
    <cellStyle name="Style 1 2 9 2 3" xfId="32682" xr:uid="{94AD3D9C-AD52-4684-BED1-DB6363A0CD93}"/>
    <cellStyle name="Style 1 2 9 2 4" xfId="38166" xr:uid="{6A838978-776F-4DD9-96FA-7794FB4D1EA3}"/>
    <cellStyle name="Style 1 2 9 3" xfId="24459" xr:uid="{C5F65A0C-9975-48FD-BEC9-6AE4ADF87EE3}"/>
    <cellStyle name="Style 1 2 9 4" xfId="29953" xr:uid="{FF5F03DC-88C1-42C3-98B5-D8D71D20EC91}"/>
    <cellStyle name="Style 1 2 9 5" xfId="35437" xr:uid="{8A7DE988-522F-4528-92CD-B6A651D50620}"/>
    <cellStyle name="Style 1 3" xfId="7131" xr:uid="{21FFF682-C61A-4AD6-8461-BBD40296D791}"/>
    <cellStyle name="Style 1 3 2" xfId="7132" xr:uid="{A8AFB18C-5C96-473C-93CD-4AAC391612F9}"/>
    <cellStyle name="Style 1 3 2 2" xfId="15537" xr:uid="{366ECCA8-ECA2-4C27-8924-BE29AA84101E}"/>
    <cellStyle name="Style 1 3 2 2 2" xfId="22824" xr:uid="{2731D4FB-A523-443E-AA36-271C7F4E1F5E}"/>
    <cellStyle name="Style 1 3 2 2 2 2" xfId="28380" xr:uid="{166716CF-F05B-44F5-BB83-52172CA2D4FB}"/>
    <cellStyle name="Style 1 3 2 2 2 3" xfId="33874" xr:uid="{DDBED7C4-852D-40DD-817D-5780067FCE9F}"/>
    <cellStyle name="Style 1 3 2 2 2 4" xfId="39358" xr:uid="{37164819-F551-428E-9000-D5F70E98B420}"/>
    <cellStyle name="Style 1 3 2 2 3" xfId="25651" xr:uid="{7E58C5C9-FE9A-4166-BF51-3E79E227787A}"/>
    <cellStyle name="Style 1 3 2 2 4" xfId="31145" xr:uid="{4E4BE0B4-2C4E-4E3B-BDB3-43A5D241B348}"/>
    <cellStyle name="Style 1 3 2 2 5" xfId="36629" xr:uid="{B036A934-669D-4CC5-86A6-D1CE8407383F}"/>
    <cellStyle name="Style 1 3 2 3" xfId="12445" xr:uid="{E59153EB-D1AA-453F-AE80-0D679A9C3BAE}"/>
    <cellStyle name="Style 1 3 2 4" xfId="17681" xr:uid="{DD4B0944-71A0-4348-B644-85E677285120}"/>
    <cellStyle name="Style 1 3 2 5" xfId="19942" xr:uid="{C5641F60-40E0-4E09-AB5F-E935657680C7}"/>
    <cellStyle name="Style 1 3 2 6" xfId="10316" xr:uid="{D802F517-E037-49A8-AE76-9948034B31E9}"/>
    <cellStyle name="Style 1 3 2 6 2" xfId="21637" xr:uid="{D9D34DEA-8CBE-4655-8545-62247DB40DD1}"/>
    <cellStyle name="Style 1 3 2 6 2 2" xfId="27193" xr:uid="{A0CA8705-1EE4-4ED0-9D3D-D0CBF8CD86F2}"/>
    <cellStyle name="Style 1 3 2 6 2 3" xfId="32687" xr:uid="{9DED67E8-AB9F-485D-B935-17BB3D371617}"/>
    <cellStyle name="Style 1 3 2 6 2 4" xfId="38171" xr:uid="{CDD32D2E-8CD8-4A43-B7C3-D4F169C6D008}"/>
    <cellStyle name="Style 1 3 2 6 3" xfId="24464" xr:uid="{85A327BA-2FCB-40B1-9EC9-710152F4BACC}"/>
    <cellStyle name="Style 1 3 2 6 4" xfId="29958" xr:uid="{4358F6E5-3F5A-4C15-B501-21E86B5F411F}"/>
    <cellStyle name="Style 1 3 2 6 5" xfId="35442" xr:uid="{EA11F9CA-5038-4303-8872-612199CDCF39}"/>
    <cellStyle name="Style 1 3 3" xfId="7459" xr:uid="{E6946A99-3D5D-46B5-B1CB-81C14E0CA1E8}"/>
    <cellStyle name="Style 1 3 3 2" xfId="15538" xr:uid="{E4C9C4E0-CAFE-4559-9BE0-B8A76E5692AA}"/>
    <cellStyle name="Style 1 3 3 2 2" xfId="22825" xr:uid="{16768AFB-10EB-4C6C-936F-CD609082A5A3}"/>
    <cellStyle name="Style 1 3 3 2 2 2" xfId="28381" xr:uid="{1852D8BD-C23F-400F-AC7F-561003D57101}"/>
    <cellStyle name="Style 1 3 3 2 2 3" xfId="33875" xr:uid="{76BBA912-6BB8-42AE-B4E1-3DAC2DBF814B}"/>
    <cellStyle name="Style 1 3 3 2 2 4" xfId="39359" xr:uid="{4730FC74-A783-4647-AA5D-11CB3C3AC1FF}"/>
    <cellStyle name="Style 1 3 3 2 3" xfId="25652" xr:uid="{83FB2EB2-BD2A-40BE-AC4D-C05D500BDC6F}"/>
    <cellStyle name="Style 1 3 3 2 4" xfId="31146" xr:uid="{E71AD9EA-1E68-4E0B-B48A-BFF4E4031210}"/>
    <cellStyle name="Style 1 3 3 2 5" xfId="36630" xr:uid="{1263505D-7AD4-456C-8019-FA217C487614}"/>
    <cellStyle name="Style 1 3 3 3" xfId="12745" xr:uid="{27FCE200-80FF-4340-8B70-074C8E1427A9}"/>
    <cellStyle name="Style 1 3 3 4" xfId="10317" xr:uid="{2C1B0720-7A32-49B0-A053-09806F15C35C}"/>
    <cellStyle name="Style 1 3 3 4 2" xfId="21638" xr:uid="{461A498A-A8C8-4ADA-AACD-940B0E38B527}"/>
    <cellStyle name="Style 1 3 3 4 2 2" xfId="27194" xr:uid="{92289FA4-C231-4464-97A2-5559CBCD966D}"/>
    <cellStyle name="Style 1 3 3 4 2 3" xfId="32688" xr:uid="{5F1EDEA3-6CC8-4B94-AEEC-EFC1FB6BB2F3}"/>
    <cellStyle name="Style 1 3 3 4 2 4" xfId="38172" xr:uid="{E3E07824-0277-448C-884F-AC300B032808}"/>
    <cellStyle name="Style 1 3 3 4 3" xfId="24465" xr:uid="{52AB4979-1790-470A-A09B-691BA0F75C5F}"/>
    <cellStyle name="Style 1 3 3 4 4" xfId="29959" xr:uid="{0242C02F-C457-4A62-93DA-A6D11984E175}"/>
    <cellStyle name="Style 1 3 3 4 5" xfId="35443" xr:uid="{A95D2E51-F138-4350-8CB7-7F73CDF5C48F}"/>
    <cellStyle name="Style 1 3 4" xfId="10318" xr:uid="{0F69E8BC-9E60-4523-8DDA-D230DC0943AB}"/>
    <cellStyle name="Style 1 3 4 2" xfId="21639" xr:uid="{5BC9307F-7580-4B42-8597-C469BC2A088E}"/>
    <cellStyle name="Style 1 3 4 2 2" xfId="27195" xr:uid="{0D380159-5665-4906-8B3D-8AC27C7AD4FD}"/>
    <cellStyle name="Style 1 3 4 2 3" xfId="32689" xr:uid="{58743B2B-5705-4249-BBDC-3C57FE0E1F4A}"/>
    <cellStyle name="Style 1 3 4 2 4" xfId="38173" xr:uid="{C7D37878-6455-4430-893A-4D459968D590}"/>
    <cellStyle name="Style 1 3 4 3" xfId="24466" xr:uid="{15F9ADE3-B5D9-4D9E-8DD9-19605AC1813E}"/>
    <cellStyle name="Style 1 3 4 4" xfId="29960" xr:uid="{B0811E9B-C8CE-4909-BBAE-29909A5DBFFB}"/>
    <cellStyle name="Style 1 3 4 5" xfId="35444" xr:uid="{5826C9C7-59E5-45E2-ACEA-4E4052C9171A}"/>
    <cellStyle name="Style 1 3 5" xfId="15536" xr:uid="{32C8D0B1-FF1E-4BCE-8985-6CC433A55537}"/>
    <cellStyle name="Style 1 3 5 2" xfId="22823" xr:uid="{91C110F1-E615-4897-92A9-23D5656B02A6}"/>
    <cellStyle name="Style 1 3 5 2 2" xfId="28379" xr:uid="{2AAB6F3D-667D-4482-A87F-473104467607}"/>
    <cellStyle name="Style 1 3 5 2 3" xfId="33873" xr:uid="{2B6D6238-F523-4A63-A8C5-2056B0405D0B}"/>
    <cellStyle name="Style 1 3 5 2 4" xfId="39357" xr:uid="{46990F20-21AA-48A8-B1D9-24F2E44A45DD}"/>
    <cellStyle name="Style 1 3 5 3" xfId="25650" xr:uid="{9575F327-750F-49B2-A061-E392104070CA}"/>
    <cellStyle name="Style 1 3 5 4" xfId="31144" xr:uid="{C85EA2CE-C597-4712-A5EF-CAE6543CFDC6}"/>
    <cellStyle name="Style 1 3 5 5" xfId="36628" xr:uid="{2753222D-8203-4BE3-B3C8-670C9D67A810}"/>
    <cellStyle name="Style 1 3 6" xfId="12444" xr:uid="{99B1D1CD-CCC3-475B-860B-094437D66D94}"/>
    <cellStyle name="Style 1 3 7" xfId="17680" xr:uid="{186F0BD6-F23B-404A-8BD8-8601A6E15FC9}"/>
    <cellStyle name="Style 1 3 8" xfId="19941" xr:uid="{4122A114-1881-4AC7-8989-026739A9F21B}"/>
    <cellStyle name="Style 1 3 9" xfId="10315" xr:uid="{4128AF57-CA92-4E33-9A0E-FA4A1B6C4BBA}"/>
    <cellStyle name="Style 1 3 9 2" xfId="21636" xr:uid="{DD1201FE-7D65-4A2F-889B-516C31FC6FE5}"/>
    <cellStyle name="Style 1 3 9 2 2" xfId="27192" xr:uid="{BF33BF2C-4BE0-43D4-8DAC-FF49B472ED9B}"/>
    <cellStyle name="Style 1 3 9 2 3" xfId="32686" xr:uid="{ED65A4C0-02F1-436E-9F1B-90FBF4D89A4A}"/>
    <cellStyle name="Style 1 3 9 2 4" xfId="38170" xr:uid="{0B721A21-2A29-4020-96E6-A2D729D5B959}"/>
    <cellStyle name="Style 1 3 9 3" xfId="24463" xr:uid="{F81A0ED6-E419-41D6-BBEF-76D3B5D39F62}"/>
    <cellStyle name="Style 1 3 9 4" xfId="29957" xr:uid="{9ED004D1-8B5C-4AEA-9D9F-6266FC80F2F0}"/>
    <cellStyle name="Style 1 3 9 5" xfId="35441" xr:uid="{FEC19139-0D37-420D-8F0D-E13B19BAC2CD}"/>
    <cellStyle name="Style 1 4" xfId="7133" xr:uid="{18C1CD1F-840C-43B6-B286-36572653298C}"/>
    <cellStyle name="Style 1 4 2" xfId="15539" xr:uid="{15F3D158-A66F-451A-9E31-4BBC8B36A59F}"/>
    <cellStyle name="Style 1 4 2 2" xfId="22826" xr:uid="{00812380-82F0-42C8-836D-55824EED263E}"/>
    <cellStyle name="Style 1 4 2 2 2" xfId="28382" xr:uid="{6E6DB761-56D4-4BD8-9686-AD5FD60BC78E}"/>
    <cellStyle name="Style 1 4 2 2 3" xfId="33876" xr:uid="{B37E0F95-7F7D-42E5-A461-9DA11CAD3AFF}"/>
    <cellStyle name="Style 1 4 2 2 4" xfId="39360" xr:uid="{88BD22E7-B119-4E0A-B696-E21B39CDB89A}"/>
    <cellStyle name="Style 1 4 2 3" xfId="25653" xr:uid="{7385938E-BBB6-4318-B72F-49BEBF71535F}"/>
    <cellStyle name="Style 1 4 2 4" xfId="31147" xr:uid="{76BBE968-02FB-43AE-9606-17F05B0A24DB}"/>
    <cellStyle name="Style 1 4 2 5" xfId="36631" xr:uid="{83DF85B8-FA49-4CA5-B44C-CC9FA20270CE}"/>
    <cellStyle name="Style 1 4 3" xfId="12446" xr:uid="{653598F3-467A-4FDC-9B22-E86B0ECF3DD8}"/>
    <cellStyle name="Style 1 4 4" xfId="17682" xr:uid="{226C3E4D-BC66-4F9F-94D8-A26DA19E57AA}"/>
    <cellStyle name="Style 1 4 5" xfId="19943" xr:uid="{9C9487E1-D21C-4314-8B78-47E5F29CBFDA}"/>
    <cellStyle name="Style 1 4 6" xfId="10319" xr:uid="{731EDBD2-79AC-4FD0-A381-EC712792FB01}"/>
    <cellStyle name="Style 1 4 6 2" xfId="21640" xr:uid="{5DFA162B-CEFD-4511-A8E9-290D20FCB1ED}"/>
    <cellStyle name="Style 1 4 6 2 2" xfId="27196" xr:uid="{A8B42A9A-7A93-4546-A3D8-B4ABCB1127A7}"/>
    <cellStyle name="Style 1 4 6 2 3" xfId="32690" xr:uid="{0E18EA33-7522-442C-BC9F-0961FD7B0B54}"/>
    <cellStyle name="Style 1 4 6 2 4" xfId="38174" xr:uid="{B83C506E-F1D1-4011-A789-96C696DD3763}"/>
    <cellStyle name="Style 1 4 6 3" xfId="24467" xr:uid="{A85334EF-BF29-40F5-93A9-B831944D61A7}"/>
    <cellStyle name="Style 1 4 6 4" xfId="29961" xr:uid="{EF47A639-5E4E-4CCC-8377-4E80C7CAD68F}"/>
    <cellStyle name="Style 1 4 6 5" xfId="35445" xr:uid="{53A6F22B-1106-4EE8-B744-EDE844978125}"/>
    <cellStyle name="Style 1 5" xfId="7362" xr:uid="{E4E0581D-9EFE-48D2-99CC-A8C14180E38F}"/>
    <cellStyle name="Style 1 5 2" xfId="15540" xr:uid="{2654BBD6-52A4-4EF0-8AA3-C49CCEA08FD8}"/>
    <cellStyle name="Style 1 5 2 2" xfId="22827" xr:uid="{F237052D-C275-4813-AC7C-F6A7755849DD}"/>
    <cellStyle name="Style 1 5 2 2 2" xfId="28383" xr:uid="{64FA4CB1-752A-4EAA-84A1-691C648F41A9}"/>
    <cellStyle name="Style 1 5 2 2 3" xfId="33877" xr:uid="{622EDE90-D3A5-4B6B-93F3-9D2B43B39C2A}"/>
    <cellStyle name="Style 1 5 2 2 4" xfId="39361" xr:uid="{5E12B8A2-13E6-49B2-808E-1C97472FFE8E}"/>
    <cellStyle name="Style 1 5 2 3" xfId="25654" xr:uid="{EDD4CEDD-3B15-46D3-9F19-934141AD161C}"/>
    <cellStyle name="Style 1 5 2 4" xfId="31148" xr:uid="{827C6263-3402-4222-AAF2-07528514F4DD}"/>
    <cellStyle name="Style 1 5 2 5" xfId="36632" xr:uid="{9ABCCA45-5FA2-4C4F-821D-1872BAE44AE9}"/>
    <cellStyle name="Style 1 5 3" xfId="12743" xr:uid="{A59A288E-1C6B-48E9-80AF-0313DFA9F892}"/>
    <cellStyle name="Style 1 5 4" xfId="10320" xr:uid="{A618BD1A-B031-4B64-BA9A-B7C74E662BD5}"/>
    <cellStyle name="Style 1 5 4 2" xfId="21641" xr:uid="{E34F2A1F-EADE-4261-8827-02FAFA9BB6E5}"/>
    <cellStyle name="Style 1 5 4 2 2" xfId="27197" xr:uid="{F813439C-1B62-4B46-8E49-B57847C7FAF3}"/>
    <cellStyle name="Style 1 5 4 2 3" xfId="32691" xr:uid="{65C792D6-F661-4007-83D8-F030F7E0D105}"/>
    <cellStyle name="Style 1 5 4 2 4" xfId="38175" xr:uid="{C1106228-604D-4317-9644-E2D9FF1DBA66}"/>
    <cellStyle name="Style 1 5 4 3" xfId="24468" xr:uid="{4949B5B3-AFD0-47C8-AD17-687C0FF024A3}"/>
    <cellStyle name="Style 1 5 4 4" xfId="29962" xr:uid="{235DB3FA-0314-4EF2-8813-754DB6B9BD62}"/>
    <cellStyle name="Style 1 5 4 5" xfId="35446" xr:uid="{E15335C3-63C8-4B00-A3BD-F2277F0C0C41}"/>
    <cellStyle name="Style 1 6" xfId="10321" xr:uid="{6FABBAE0-F7BC-4FED-81B9-744688E3D474}"/>
    <cellStyle name="Style 1 6 2" xfId="21642" xr:uid="{28AEA040-9237-4DAC-B938-976F8F65AA82}"/>
    <cellStyle name="Style 1 6 2 2" xfId="27198" xr:uid="{7B7E9167-6AAD-4973-9F5F-D39A5DF458E1}"/>
    <cellStyle name="Style 1 6 2 3" xfId="32692" xr:uid="{72ECDA63-F964-482F-83AC-05E4A7FBC45B}"/>
    <cellStyle name="Style 1 6 2 4" xfId="38176" xr:uid="{29AD32F3-D13E-4683-8F0F-F82F7D9185A8}"/>
    <cellStyle name="Style 1 6 3" xfId="24469" xr:uid="{128C2D7F-F96F-4E76-9FF8-5A6255746885}"/>
    <cellStyle name="Style 1 6 4" xfId="29963" xr:uid="{484D1F5E-4A1B-45F0-99E0-10DEA4788CF1}"/>
    <cellStyle name="Style 1 6 5" xfId="35447" xr:uid="{81D6FD20-61C0-498E-99E5-20912FD97898}"/>
    <cellStyle name="Style 1 7" xfId="15532" xr:uid="{9AFCD47D-4BA6-4B7D-A049-41D423C96D0B}"/>
    <cellStyle name="Style 1 7 2" xfId="22819" xr:uid="{81AA90DB-BB12-4964-82A5-4E952DA35BC2}"/>
    <cellStyle name="Style 1 7 2 2" xfId="28375" xr:uid="{1FBFE763-B0C2-4989-A9F3-C8B77253C5E2}"/>
    <cellStyle name="Style 1 7 2 3" xfId="33869" xr:uid="{E91ABE72-074E-431D-98AC-14A16D01CC25}"/>
    <cellStyle name="Style 1 7 2 4" xfId="39353" xr:uid="{10CF600C-FAD4-45CB-A6C8-A68E13308B8D}"/>
    <cellStyle name="Style 1 7 3" xfId="25646" xr:uid="{24794F29-4062-43E4-90C7-F4B7A78E4EF6}"/>
    <cellStyle name="Style 1 7 4" xfId="31140" xr:uid="{04E7066A-ADEC-4DBD-A464-3E8D88FF099A}"/>
    <cellStyle name="Style 1 7 5" xfId="36624" xr:uid="{C6A37524-E692-4EDA-ABB5-4A5C444FE39D}"/>
    <cellStyle name="Style 1 8" xfId="12441" xr:uid="{8D4E4FD0-D0BD-450C-BEB2-785E759E4C44}"/>
    <cellStyle name="Style 1 9" xfId="17677" xr:uid="{45393620-A331-42CE-A586-5BF916B7557F}"/>
    <cellStyle name="Texto de advertencia" xfId="14" builtinId="11" customBuiltin="1"/>
    <cellStyle name="Texto de advertencia 2" xfId="965" xr:uid="{D327DD28-8E20-4D91-89EC-2F75A80B2307}"/>
    <cellStyle name="Texto de advertencia 2 10" xfId="7134" xr:uid="{172AFB51-2B09-4008-9C3D-DCC47EB7F213}"/>
    <cellStyle name="Texto de advertencia 2 2" xfId="7135" xr:uid="{76C95FCC-1E80-44BF-AF63-9ADB16585397}"/>
    <cellStyle name="Texto de advertencia 2 2 2" xfId="7136" xr:uid="{B439283F-2475-4EBC-8BEA-81219370DBBD}"/>
    <cellStyle name="Texto de advertencia 2 2 2 2" xfId="15543" xr:uid="{582E5DAD-3713-4A3A-A554-4CA305A4C16C}"/>
    <cellStyle name="Texto de advertencia 2 2 2 2 2" xfId="22830" xr:uid="{75262D54-AC9B-4D75-8792-26868529C53E}"/>
    <cellStyle name="Texto de advertencia 2 2 2 2 2 2" xfId="28386" xr:uid="{11D31858-2327-4861-B9C4-A25C202AC715}"/>
    <cellStyle name="Texto de advertencia 2 2 2 2 2 3" xfId="33880" xr:uid="{9C422B36-8B0A-4887-A373-2746090C57AC}"/>
    <cellStyle name="Texto de advertencia 2 2 2 2 2 4" xfId="39364" xr:uid="{8622FFC0-47B6-47E5-A4E4-CCFEF986C9DF}"/>
    <cellStyle name="Texto de advertencia 2 2 2 2 3" xfId="25657" xr:uid="{8F595724-807F-41E2-9734-102497EAB5E8}"/>
    <cellStyle name="Texto de advertencia 2 2 2 2 4" xfId="31151" xr:uid="{372B9FEC-2902-4471-A582-9CA0C1ADC841}"/>
    <cellStyle name="Texto de advertencia 2 2 2 2 5" xfId="36635" xr:uid="{BE08BD06-8A31-4F7F-B68D-4B436948B139}"/>
    <cellStyle name="Texto de advertencia 2 2 2 3" xfId="12449" xr:uid="{CC292D4E-CCD5-4EF1-9631-96C8F08F5AB3}"/>
    <cellStyle name="Texto de advertencia 2 2 2 4" xfId="17685" xr:uid="{E3A9C87A-320D-4EE9-8C31-11AB01DD26CD}"/>
    <cellStyle name="Texto de advertencia 2 2 2 5" xfId="19946" xr:uid="{C091252C-CB05-4053-8D92-A71EFF4C6F60}"/>
    <cellStyle name="Texto de advertencia 2 2 2 6" xfId="10324" xr:uid="{E6AA775C-64D8-4C5D-B1EE-73DA01C4F0A2}"/>
    <cellStyle name="Texto de advertencia 2 2 2 6 2" xfId="21645" xr:uid="{742B8799-A22B-42C3-B9DF-EAE334F0DE71}"/>
    <cellStyle name="Texto de advertencia 2 2 2 6 2 2" xfId="27201" xr:uid="{66B71C4D-6D89-42CA-9306-A258DBD282D6}"/>
    <cellStyle name="Texto de advertencia 2 2 2 6 2 3" xfId="32695" xr:uid="{ED66957E-C410-4E7A-A734-6C89CA93C49A}"/>
    <cellStyle name="Texto de advertencia 2 2 2 6 2 4" xfId="38179" xr:uid="{8B0E9EFF-31DF-4181-80A9-D0612D3A0F93}"/>
    <cellStyle name="Texto de advertencia 2 2 2 6 3" xfId="24472" xr:uid="{23BC5496-949B-413E-95C2-855991C39ED7}"/>
    <cellStyle name="Texto de advertencia 2 2 2 6 4" xfId="29966" xr:uid="{ADD07F4B-34E6-4774-8441-96D71E4006EF}"/>
    <cellStyle name="Texto de advertencia 2 2 2 6 5" xfId="35450" xr:uid="{C289D3A1-5C7E-46F5-994C-3702574F2EDC}"/>
    <cellStyle name="Texto de advertencia 2 2 3" xfId="7137" xr:uid="{1570AB4B-BC69-45FA-B896-8D55BDAC5F3F}"/>
    <cellStyle name="Texto de advertencia 2 2 3 2" xfId="15544" xr:uid="{A9714C6C-F73C-49B4-98C1-417204696508}"/>
    <cellStyle name="Texto de advertencia 2 2 3 2 2" xfId="22831" xr:uid="{C35EA3D8-F3E7-4318-BD19-E91A3C254344}"/>
    <cellStyle name="Texto de advertencia 2 2 3 2 2 2" xfId="28387" xr:uid="{2A48EA6A-BA79-41A1-BE1A-BC9F2F24E642}"/>
    <cellStyle name="Texto de advertencia 2 2 3 2 2 3" xfId="33881" xr:uid="{41F531A0-32B8-4FDA-8CAC-0CA7083F3F7A}"/>
    <cellStyle name="Texto de advertencia 2 2 3 2 2 4" xfId="39365" xr:uid="{B0F8F975-913B-4684-A030-826268B071FA}"/>
    <cellStyle name="Texto de advertencia 2 2 3 2 3" xfId="25658" xr:uid="{2D11A0C4-FEF7-47A7-A000-697CE14808DA}"/>
    <cellStyle name="Texto de advertencia 2 2 3 2 4" xfId="31152" xr:uid="{AB67886A-4D4E-4C37-8216-B1B14E11F60C}"/>
    <cellStyle name="Texto de advertencia 2 2 3 2 5" xfId="36636" xr:uid="{626F765A-78CE-4519-8AB5-21CE912CB3A9}"/>
    <cellStyle name="Texto de advertencia 2 2 3 3" xfId="12450" xr:uid="{855AA6B4-FB07-4897-AE81-66BB7CB7E305}"/>
    <cellStyle name="Texto de advertencia 2 2 3 4" xfId="17686" xr:uid="{972D3D93-22BF-4F63-B52A-66684FB2AE7B}"/>
    <cellStyle name="Texto de advertencia 2 2 3 5" xfId="19947" xr:uid="{ABF93A42-F50E-4E76-B938-9AB32BA29177}"/>
    <cellStyle name="Texto de advertencia 2 2 3 6" xfId="10325" xr:uid="{AAEB0073-53D5-418C-84F2-3E3FC4DF6678}"/>
    <cellStyle name="Texto de advertencia 2 2 3 6 2" xfId="21646" xr:uid="{090F8C74-2B52-4136-B6CB-6B6C43DD74C7}"/>
    <cellStyle name="Texto de advertencia 2 2 3 6 2 2" xfId="27202" xr:uid="{70D4FC43-2483-4641-B16D-4D9E7E2A6D13}"/>
    <cellStyle name="Texto de advertencia 2 2 3 6 2 3" xfId="32696" xr:uid="{2D3EEF7E-D297-467D-BB6C-A8ED7B58271F}"/>
    <cellStyle name="Texto de advertencia 2 2 3 6 2 4" xfId="38180" xr:uid="{4FEB066C-7879-4706-814D-5BB01B5FD240}"/>
    <cellStyle name="Texto de advertencia 2 2 3 6 3" xfId="24473" xr:uid="{44AD51B9-8B6C-42D3-AD3C-3C60C8A65052}"/>
    <cellStyle name="Texto de advertencia 2 2 3 6 4" xfId="29967" xr:uid="{7F4F2902-976D-47AD-946C-4845F6CDAB12}"/>
    <cellStyle name="Texto de advertencia 2 2 3 6 5" xfId="35451" xr:uid="{AD8AD57A-A2CE-4CFD-9A0A-3524B29735E6}"/>
    <cellStyle name="Texto de advertencia 2 2 4" xfId="15542" xr:uid="{6B240065-2854-47FD-A9F4-9D506F370BEB}"/>
    <cellStyle name="Texto de advertencia 2 2 4 2" xfId="22829" xr:uid="{5D294769-A8DF-4265-B455-BB75B617289E}"/>
    <cellStyle name="Texto de advertencia 2 2 4 2 2" xfId="28385" xr:uid="{35289657-FBFA-4C5E-9D65-13A6218481DE}"/>
    <cellStyle name="Texto de advertencia 2 2 4 2 3" xfId="33879" xr:uid="{4EC1A577-8B95-4334-829F-ECCBFD7C2E54}"/>
    <cellStyle name="Texto de advertencia 2 2 4 2 4" xfId="39363" xr:uid="{305FACD9-ABF2-46EA-8837-18CE1225EDA3}"/>
    <cellStyle name="Texto de advertencia 2 2 4 3" xfId="25656" xr:uid="{CFC45B2D-AA38-4A5F-B397-BE95F61D8851}"/>
    <cellStyle name="Texto de advertencia 2 2 4 4" xfId="31150" xr:uid="{39BDD26F-F99B-43D2-96A4-64DDC77B9F39}"/>
    <cellStyle name="Texto de advertencia 2 2 4 5" xfId="36634" xr:uid="{242349A9-8A70-44DD-9EBC-1ECD94AC7C63}"/>
    <cellStyle name="Texto de advertencia 2 2 5" xfId="12448" xr:uid="{8130E87E-35AE-4D5F-84CE-219B661B1E1E}"/>
    <cellStyle name="Texto de advertencia 2 2 6" xfId="17684" xr:uid="{CC52990E-EA8E-4C80-90F6-179DA59D1ED5}"/>
    <cellStyle name="Texto de advertencia 2 2 7" xfId="19945" xr:uid="{08B1CC6A-8306-43CB-A8C0-4D438CF0A721}"/>
    <cellStyle name="Texto de advertencia 2 2 8" xfId="10323" xr:uid="{FFCE2730-38A7-4D3A-A579-FBED6C6B81EA}"/>
    <cellStyle name="Texto de advertencia 2 2 8 2" xfId="21644" xr:uid="{31FBB7E6-B3E7-49B4-BE10-565E180456F0}"/>
    <cellStyle name="Texto de advertencia 2 2 8 2 2" xfId="27200" xr:uid="{28F09158-E725-45BD-9578-0A57E305D830}"/>
    <cellStyle name="Texto de advertencia 2 2 8 2 3" xfId="32694" xr:uid="{CFE1095D-4892-4A75-97A3-9D492206A7E2}"/>
    <cellStyle name="Texto de advertencia 2 2 8 2 4" xfId="38178" xr:uid="{2439118F-1706-44C1-9940-4B73A7811822}"/>
    <cellStyle name="Texto de advertencia 2 2 8 3" xfId="24471" xr:uid="{38F43C73-1B1B-4A00-8EBF-1272C2F8F518}"/>
    <cellStyle name="Texto de advertencia 2 2 8 4" xfId="29965" xr:uid="{DEE151BD-8D61-4CA1-B196-BB4B919C4550}"/>
    <cellStyle name="Texto de advertencia 2 2 8 5" xfId="35449" xr:uid="{F82402B0-663E-4578-8810-BA391EAF5C58}"/>
    <cellStyle name="Texto de advertencia 2 3" xfId="7138" xr:uid="{893B65A2-2484-4AE4-941E-BC92484B94FF}"/>
    <cellStyle name="Texto de advertencia 2 3 2" xfId="15545" xr:uid="{4F488587-8B7D-4A53-812B-058F8CA0D1BD}"/>
    <cellStyle name="Texto de advertencia 2 3 2 2" xfId="22832" xr:uid="{ED7D779F-065C-4739-AF21-63CF5F990F6D}"/>
    <cellStyle name="Texto de advertencia 2 3 2 2 2" xfId="28388" xr:uid="{0D623AE9-6A3C-45C6-A5BA-0D274E185875}"/>
    <cellStyle name="Texto de advertencia 2 3 2 2 3" xfId="33882" xr:uid="{6148D49D-068E-474B-8DF6-8CAD99630CBE}"/>
    <cellStyle name="Texto de advertencia 2 3 2 2 4" xfId="39366" xr:uid="{0E416139-E14C-451A-BB84-1931F1076E20}"/>
    <cellStyle name="Texto de advertencia 2 3 2 3" xfId="25659" xr:uid="{5BF6A004-AD34-4074-BC9F-F69932A82BCA}"/>
    <cellStyle name="Texto de advertencia 2 3 2 4" xfId="31153" xr:uid="{3E4AEA24-A0D4-4481-B906-085C917C3CC8}"/>
    <cellStyle name="Texto de advertencia 2 3 2 5" xfId="36637" xr:uid="{9A7D39C4-B88A-45CB-86AD-0D5B89A8E354}"/>
    <cellStyle name="Texto de advertencia 2 3 3" xfId="12451" xr:uid="{3D24F649-CDA6-4D2B-B638-F28F706FA37B}"/>
    <cellStyle name="Texto de advertencia 2 3 4" xfId="17687" xr:uid="{9ECAE6E7-AD84-4884-8DD4-4D7BA4707B6A}"/>
    <cellStyle name="Texto de advertencia 2 3 5" xfId="19948" xr:uid="{0E9D487B-9C46-4C81-8CE8-90FF7BABD19B}"/>
    <cellStyle name="Texto de advertencia 2 3 6" xfId="10326" xr:uid="{31A7BB3E-AE80-485B-91CB-4995B31C4748}"/>
    <cellStyle name="Texto de advertencia 2 3 6 2" xfId="21647" xr:uid="{DA1973A4-62CB-4B96-8EDA-413501000523}"/>
    <cellStyle name="Texto de advertencia 2 3 6 2 2" xfId="27203" xr:uid="{E0665DE1-473D-480C-A3B4-5047F61A8D22}"/>
    <cellStyle name="Texto de advertencia 2 3 6 2 3" xfId="32697" xr:uid="{093AB844-0826-4538-8CBB-AD86969A1078}"/>
    <cellStyle name="Texto de advertencia 2 3 6 2 4" xfId="38181" xr:uid="{1B607AFB-7110-400B-B8F1-46398996BDF1}"/>
    <cellStyle name="Texto de advertencia 2 3 6 3" xfId="24474" xr:uid="{75B611B4-5B9C-4369-B6CE-B016A87C6E34}"/>
    <cellStyle name="Texto de advertencia 2 3 6 4" xfId="29968" xr:uid="{D9A16E67-4ECB-4848-8183-E97C8CD07429}"/>
    <cellStyle name="Texto de advertencia 2 3 6 5" xfId="35452" xr:uid="{5856D80C-EEAA-40E0-9D0C-1962D4AACE4D}"/>
    <cellStyle name="Texto de advertencia 2 4" xfId="7139" xr:uid="{7DC2547E-863E-4664-B872-17600F2B73A0}"/>
    <cellStyle name="Texto de advertencia 2 4 2" xfId="15546" xr:uid="{9E156F45-FD5F-45C4-A39E-F49EE3A3A04F}"/>
    <cellStyle name="Texto de advertencia 2 4 2 2" xfId="22833" xr:uid="{3E5D666B-3EA6-49C8-8F95-AC248247123F}"/>
    <cellStyle name="Texto de advertencia 2 4 2 2 2" xfId="28389" xr:uid="{A0782FA7-293C-4FBF-8657-12C1A7D66A50}"/>
    <cellStyle name="Texto de advertencia 2 4 2 2 3" xfId="33883" xr:uid="{3C9BE1E6-ECA0-42F4-8FAD-20BC8D61B648}"/>
    <cellStyle name="Texto de advertencia 2 4 2 2 4" xfId="39367" xr:uid="{2DD3E73B-7C67-45D6-B539-920C2A2473B2}"/>
    <cellStyle name="Texto de advertencia 2 4 2 3" xfId="25660" xr:uid="{78DC0068-18BD-42F2-AFC9-363073A07154}"/>
    <cellStyle name="Texto de advertencia 2 4 2 4" xfId="31154" xr:uid="{60624338-8CB9-48D1-8B8F-A793705B1575}"/>
    <cellStyle name="Texto de advertencia 2 4 2 5" xfId="36638" xr:uid="{54D41B32-E992-4AC1-9695-B1E6682228D1}"/>
    <cellStyle name="Texto de advertencia 2 4 3" xfId="12452" xr:uid="{AE793184-D4B2-4BD6-8AD5-897A760AA6B3}"/>
    <cellStyle name="Texto de advertencia 2 4 4" xfId="17688" xr:uid="{57A45494-A6DD-4CC0-8D37-9A20BEC81397}"/>
    <cellStyle name="Texto de advertencia 2 4 5" xfId="19949" xr:uid="{2E5E89E2-72A6-47C7-B5B3-F7AE28D844EB}"/>
    <cellStyle name="Texto de advertencia 2 4 6" xfId="10327" xr:uid="{D5145CA9-411C-4261-965C-16D92A91F8A8}"/>
    <cellStyle name="Texto de advertencia 2 4 6 2" xfId="21648" xr:uid="{C2745AEF-BFAB-49A5-B3D9-B692919F4946}"/>
    <cellStyle name="Texto de advertencia 2 4 6 2 2" xfId="27204" xr:uid="{7C3C6E17-400B-4BAC-9A03-38A2616C18E4}"/>
    <cellStyle name="Texto de advertencia 2 4 6 2 3" xfId="32698" xr:uid="{DBBCBDE1-6B54-4513-8C1E-82AF47C1C73C}"/>
    <cellStyle name="Texto de advertencia 2 4 6 2 4" xfId="38182" xr:uid="{7F3A01F2-252E-4790-9116-82BAA6436F06}"/>
    <cellStyle name="Texto de advertencia 2 4 6 3" xfId="24475" xr:uid="{6F2A67C8-84E7-42D5-A47B-BFB35E4D0B03}"/>
    <cellStyle name="Texto de advertencia 2 4 6 4" xfId="29969" xr:uid="{723040FF-F901-4303-AD51-48F8AAC90293}"/>
    <cellStyle name="Texto de advertencia 2 4 6 5" xfId="35453" xr:uid="{586FE3AC-A62C-452E-BECD-423B3B22D448}"/>
    <cellStyle name="Texto de advertencia 2 5" xfId="15541" xr:uid="{BE90E66F-F0BE-43B6-A920-7130AA9FE0B1}"/>
    <cellStyle name="Texto de advertencia 2 5 2" xfId="22828" xr:uid="{0E416434-C653-48CB-9785-413024D9B71C}"/>
    <cellStyle name="Texto de advertencia 2 5 2 2" xfId="28384" xr:uid="{6829724D-D3DE-4CA2-8A71-C9C2481D9D85}"/>
    <cellStyle name="Texto de advertencia 2 5 2 3" xfId="33878" xr:uid="{175557FE-E031-4149-BF43-C0D4ACF9CABD}"/>
    <cellStyle name="Texto de advertencia 2 5 2 4" xfId="39362" xr:uid="{DA84D893-DB10-4987-A295-30169F2FE65F}"/>
    <cellStyle name="Texto de advertencia 2 5 3" xfId="25655" xr:uid="{2937C170-DC99-472D-AED8-6AB99191B2B0}"/>
    <cellStyle name="Texto de advertencia 2 5 4" xfId="31149" xr:uid="{B44C7D16-CC77-4C0F-908F-ED79C9286CDE}"/>
    <cellStyle name="Texto de advertencia 2 5 5" xfId="36633" xr:uid="{D32DDE9B-579E-42A8-A2F5-E1A2D1DCA570}"/>
    <cellStyle name="Texto de advertencia 2 6" xfId="12447" xr:uid="{9272266B-C82D-4033-A38C-743166E03F25}"/>
    <cellStyle name="Texto de advertencia 2 7" xfId="17683" xr:uid="{BAABA692-30D4-43F9-BBA3-FB7182EA1CCE}"/>
    <cellStyle name="Texto de advertencia 2 8" xfId="19944" xr:uid="{AAD869DD-0775-4E7A-9DE7-58307120FAF7}"/>
    <cellStyle name="Texto de advertencia 2 9" xfId="10322" xr:uid="{B95F01ED-0792-4975-9323-D09789E6F7C5}"/>
    <cellStyle name="Texto de advertencia 2 9 2" xfId="21643" xr:uid="{BDD98F1E-4467-445D-815E-E068B5A7C553}"/>
    <cellStyle name="Texto de advertencia 2 9 2 2" xfId="27199" xr:uid="{F9FEF271-3C10-4495-8EB4-1028713017DF}"/>
    <cellStyle name="Texto de advertencia 2 9 2 3" xfId="32693" xr:uid="{2A333642-691C-4246-A61B-BB97F5081654}"/>
    <cellStyle name="Texto de advertencia 2 9 2 4" xfId="38177" xr:uid="{E8856F12-D0D9-4E5C-B5AE-F954F4D6B2F1}"/>
    <cellStyle name="Texto de advertencia 2 9 3" xfId="24470" xr:uid="{222F9BD0-9396-4AF5-BA1E-C478BC3868F9}"/>
    <cellStyle name="Texto de advertencia 2 9 4" xfId="29964" xr:uid="{29CFC907-CF13-4E58-A099-BE30202BD43F}"/>
    <cellStyle name="Texto de advertencia 2 9 5" xfId="35448" xr:uid="{3D062706-73F4-4B28-B87D-8F1D6C299B3F}"/>
    <cellStyle name="Texto de advertencia 3" xfId="966" xr:uid="{2B0DDAD1-494E-4B47-9101-3E3AA6B9EFAD}"/>
    <cellStyle name="Texto de advertencia 3 2" xfId="7141" xr:uid="{5AFE91E4-DAE0-4441-B022-951BFD212C71}"/>
    <cellStyle name="Texto de advertencia 3 2 2" xfId="15548" xr:uid="{F845AA84-623E-4D66-8A1A-A05EEAD980BC}"/>
    <cellStyle name="Texto de advertencia 3 2 2 2" xfId="22835" xr:uid="{7B77ECB4-9BFE-4C12-B721-C002F8F41EEE}"/>
    <cellStyle name="Texto de advertencia 3 2 2 2 2" xfId="28391" xr:uid="{B1B0B93D-333C-4FBF-9EA8-2FFAC80240A7}"/>
    <cellStyle name="Texto de advertencia 3 2 2 2 3" xfId="33885" xr:uid="{817254EC-823E-4FA2-890A-043196D28007}"/>
    <cellStyle name="Texto de advertencia 3 2 2 2 4" xfId="39369" xr:uid="{96C2CDBF-BB7F-43FC-BD57-58793456DAE6}"/>
    <cellStyle name="Texto de advertencia 3 2 2 3" xfId="25662" xr:uid="{FDF07787-025B-4A4C-918C-A4D04DEE127D}"/>
    <cellStyle name="Texto de advertencia 3 2 2 4" xfId="31156" xr:uid="{C7AE8A35-002B-49EB-984C-CFBB3A9A4B21}"/>
    <cellStyle name="Texto de advertencia 3 2 2 5" xfId="36640" xr:uid="{62EBA64C-2C56-4A4A-BD58-349FEFEB956A}"/>
    <cellStyle name="Texto de advertencia 3 2 3" xfId="12454" xr:uid="{AD59A0DA-C91C-4F54-8543-8366B5F412ED}"/>
    <cellStyle name="Texto de advertencia 3 2 4" xfId="17690" xr:uid="{F8138319-1FAB-42D6-AF91-3077164AFEBC}"/>
    <cellStyle name="Texto de advertencia 3 2 5" xfId="19951" xr:uid="{A443F78F-B802-46D5-8025-665A5AA34861}"/>
    <cellStyle name="Texto de advertencia 3 2 6" xfId="10329" xr:uid="{D08EBF40-5B8A-49B2-8BC9-E9C5E8DF5689}"/>
    <cellStyle name="Texto de advertencia 3 2 6 2" xfId="21650" xr:uid="{12695D59-D261-4D08-863E-D512861F239B}"/>
    <cellStyle name="Texto de advertencia 3 2 6 2 2" xfId="27206" xr:uid="{1E3C40AA-F522-47A2-B6A4-05A423853AAA}"/>
    <cellStyle name="Texto de advertencia 3 2 6 2 3" xfId="32700" xr:uid="{60CFCE9E-1AB5-4B66-84C5-A6AD592414FA}"/>
    <cellStyle name="Texto de advertencia 3 2 6 2 4" xfId="38184" xr:uid="{0C4FAF2F-2F17-4022-9F1A-E90DFC179492}"/>
    <cellStyle name="Texto de advertencia 3 2 6 3" xfId="24477" xr:uid="{D5E1367F-5A52-4950-BB99-D434C06BF1DA}"/>
    <cellStyle name="Texto de advertencia 3 2 6 4" xfId="29971" xr:uid="{A2A31717-4222-4992-953D-C8712F817FDA}"/>
    <cellStyle name="Texto de advertencia 3 2 6 5" xfId="35455" xr:uid="{DBB22AC5-326C-451D-BB52-BE1749AAF367}"/>
    <cellStyle name="Texto de advertencia 3 3" xfId="15547" xr:uid="{AAA5809A-4688-48D0-AD59-473015827358}"/>
    <cellStyle name="Texto de advertencia 3 3 2" xfId="22834" xr:uid="{BBD623A3-6A89-4C08-A1CC-E963448D146A}"/>
    <cellStyle name="Texto de advertencia 3 3 2 2" xfId="28390" xr:uid="{9A14D3A9-0498-4289-A2D0-8B5491E00508}"/>
    <cellStyle name="Texto de advertencia 3 3 2 3" xfId="33884" xr:uid="{685DB839-1FC8-4B6A-8B80-B49712BA28A0}"/>
    <cellStyle name="Texto de advertencia 3 3 2 4" xfId="39368" xr:uid="{32A8E820-2ABA-411C-8B7B-89D600B8A630}"/>
    <cellStyle name="Texto de advertencia 3 3 3" xfId="25661" xr:uid="{3C8DBF24-A989-4C41-BF98-03E3AFF43334}"/>
    <cellStyle name="Texto de advertencia 3 3 4" xfId="31155" xr:uid="{C9DCD3F0-14A2-404A-982A-EA207346D8E3}"/>
    <cellStyle name="Texto de advertencia 3 3 5" xfId="36639" xr:uid="{4D6CFDE6-DAED-44D8-92DA-6AF03D04592B}"/>
    <cellStyle name="Texto de advertencia 3 4" xfId="12453" xr:uid="{39798C17-8EB6-436E-8517-6B4348253D8E}"/>
    <cellStyle name="Texto de advertencia 3 5" xfId="17689" xr:uid="{BEE8DD97-50B3-47AC-94AE-FE66B2AE5631}"/>
    <cellStyle name="Texto de advertencia 3 6" xfId="19950" xr:uid="{C9EF002D-66FE-428D-B10C-C1ECC06C1E49}"/>
    <cellStyle name="Texto de advertencia 3 7" xfId="10328" xr:uid="{13713346-5435-49F8-A550-2B3C9182529D}"/>
    <cellStyle name="Texto de advertencia 3 7 2" xfId="21649" xr:uid="{AA76BBB7-5CB3-413D-87A3-E6A99AB68CE2}"/>
    <cellStyle name="Texto de advertencia 3 7 2 2" xfId="27205" xr:uid="{5C52EEE8-5F8F-4892-9689-E4EEF9514037}"/>
    <cellStyle name="Texto de advertencia 3 7 2 3" xfId="32699" xr:uid="{730F8489-B465-474B-94E6-C6ADAAEB9431}"/>
    <cellStyle name="Texto de advertencia 3 7 2 4" xfId="38183" xr:uid="{CEC5B25F-7D61-485A-9E4D-0417C23A98D1}"/>
    <cellStyle name="Texto de advertencia 3 7 3" xfId="24476" xr:uid="{EF388C94-04C9-4C2E-BEB3-8012B9B3402D}"/>
    <cellStyle name="Texto de advertencia 3 7 4" xfId="29970" xr:uid="{5B35F39B-2137-4FD0-A732-389F0714D649}"/>
    <cellStyle name="Texto de advertencia 3 7 5" xfId="35454" xr:uid="{31572B79-EC3D-4926-8B7D-BB66868EB4A0}"/>
    <cellStyle name="Texto de advertencia 3 8" xfId="7140" xr:uid="{9DBCA6FD-A049-454A-8AA6-0D8138B2AE65}"/>
    <cellStyle name="Texto de advertencia 4" xfId="967" xr:uid="{4B421901-605B-45B8-AE0C-39C9270A732B}"/>
    <cellStyle name="Texto de advertencia 4 2" xfId="7143" xr:uid="{F998776E-F7AC-4AB1-99CB-09D51A132434}"/>
    <cellStyle name="Texto de advertencia 4 2 2" xfId="15550" xr:uid="{B2F26E67-450A-4B30-BE1A-ED6CCF00E145}"/>
    <cellStyle name="Texto de advertencia 4 2 2 2" xfId="22837" xr:uid="{50196F60-A3F0-4DBA-A4BF-635A45216EA7}"/>
    <cellStyle name="Texto de advertencia 4 2 2 2 2" xfId="28393" xr:uid="{085FE156-DD56-406D-8816-7609C16CF96D}"/>
    <cellStyle name="Texto de advertencia 4 2 2 2 3" xfId="33887" xr:uid="{8477CA6D-0B7D-4480-A2A6-0915BC5E66BF}"/>
    <cellStyle name="Texto de advertencia 4 2 2 2 4" xfId="39371" xr:uid="{08403A55-C3B6-4B2D-A3C9-2707D90D15F8}"/>
    <cellStyle name="Texto de advertencia 4 2 2 3" xfId="25664" xr:uid="{492F7725-CAD8-429F-BCAC-36B697662570}"/>
    <cellStyle name="Texto de advertencia 4 2 2 4" xfId="31158" xr:uid="{AB3CA415-EED1-4444-AABB-B9AFC1C33BC2}"/>
    <cellStyle name="Texto de advertencia 4 2 2 5" xfId="36642" xr:uid="{ABBA6F9C-6C6F-45D9-8D87-6327AAE81203}"/>
    <cellStyle name="Texto de advertencia 4 2 3" xfId="12456" xr:uid="{B74579D3-A3CB-4FCB-BD60-EF447219C469}"/>
    <cellStyle name="Texto de advertencia 4 2 4" xfId="17692" xr:uid="{D19A001F-934D-4654-BE41-03598F14C70E}"/>
    <cellStyle name="Texto de advertencia 4 2 5" xfId="19953" xr:uid="{CDB59E7B-E233-4B49-90B7-3424692107A9}"/>
    <cellStyle name="Texto de advertencia 4 2 6" xfId="10331" xr:uid="{33A870C1-3875-4E40-88AB-9D4D09103FA2}"/>
    <cellStyle name="Texto de advertencia 4 2 6 2" xfId="21652" xr:uid="{11018DE8-1450-4A6E-8A27-178DEFD1BAFF}"/>
    <cellStyle name="Texto de advertencia 4 2 6 2 2" xfId="27208" xr:uid="{07351A77-9763-4436-A4CE-DA2A24483081}"/>
    <cellStyle name="Texto de advertencia 4 2 6 2 3" xfId="32702" xr:uid="{460BCD60-9339-4868-B6A3-93E153814124}"/>
    <cellStyle name="Texto de advertencia 4 2 6 2 4" xfId="38186" xr:uid="{2C7242CA-1913-46C8-A846-0F72E1C0F08D}"/>
    <cellStyle name="Texto de advertencia 4 2 6 3" xfId="24479" xr:uid="{61C81EE6-FBCA-465A-922A-E9CBC07F37D5}"/>
    <cellStyle name="Texto de advertencia 4 2 6 4" xfId="29973" xr:uid="{A2061B6B-DCFD-47D9-8576-873EB868CB4E}"/>
    <cellStyle name="Texto de advertencia 4 2 6 5" xfId="35457" xr:uid="{71FEA823-321A-490A-8DA0-74BB4570F49F}"/>
    <cellStyle name="Texto de advertencia 4 3" xfId="15549" xr:uid="{32B2414B-E224-44EB-8BAE-7EF1707C56B6}"/>
    <cellStyle name="Texto de advertencia 4 3 2" xfId="22836" xr:uid="{DB4293A7-AD56-42B2-B11D-F9C04B931F99}"/>
    <cellStyle name="Texto de advertencia 4 3 2 2" xfId="28392" xr:uid="{D7314F93-36CA-43E2-B290-DB0E47B1A55C}"/>
    <cellStyle name="Texto de advertencia 4 3 2 3" xfId="33886" xr:uid="{C2B46D4F-577E-47DD-ADC7-EB987059F3E7}"/>
    <cellStyle name="Texto de advertencia 4 3 2 4" xfId="39370" xr:uid="{7B477354-0EB4-4BD6-BF7D-DF2CB3E0EAB1}"/>
    <cellStyle name="Texto de advertencia 4 3 3" xfId="25663" xr:uid="{277048E9-C2F8-463B-9BA1-B199C5323DCD}"/>
    <cellStyle name="Texto de advertencia 4 3 4" xfId="31157" xr:uid="{5C7334F0-5D0B-4B76-9769-E394A865FF49}"/>
    <cellStyle name="Texto de advertencia 4 3 5" xfId="36641" xr:uid="{AA9065E1-8BAF-4744-8BBC-6EA39CF324EE}"/>
    <cellStyle name="Texto de advertencia 4 4" xfId="12455" xr:uid="{6B2A3EE6-141D-4157-9776-EAFA58C8D54D}"/>
    <cellStyle name="Texto de advertencia 4 5" xfId="17691" xr:uid="{D6EA27CB-6EFB-4103-8156-F5E43C12B780}"/>
    <cellStyle name="Texto de advertencia 4 6" xfId="19952" xr:uid="{184D6C71-72D6-4A66-9D22-244FFBAE028E}"/>
    <cellStyle name="Texto de advertencia 4 7" xfId="10330" xr:uid="{FCB9CBF5-7007-4E87-B725-C2B8A8026985}"/>
    <cellStyle name="Texto de advertencia 4 7 2" xfId="21651" xr:uid="{1D5D7956-B9A2-465D-A44C-707E9CDE5C72}"/>
    <cellStyle name="Texto de advertencia 4 7 2 2" xfId="27207" xr:uid="{F61C4A79-914C-4E3F-85E3-88685EDCA606}"/>
    <cellStyle name="Texto de advertencia 4 7 2 3" xfId="32701" xr:uid="{F71DE780-2893-4EE7-ACA9-F10BEC4F6827}"/>
    <cellStyle name="Texto de advertencia 4 7 2 4" xfId="38185" xr:uid="{EEED634F-D993-4B3A-AFA7-E4791EDA02EA}"/>
    <cellStyle name="Texto de advertencia 4 7 3" xfId="24478" xr:uid="{E1000CEE-FC79-4405-8036-5EB0FD0B5D6C}"/>
    <cellStyle name="Texto de advertencia 4 7 4" xfId="29972" xr:uid="{75B78FC8-2DEF-40D2-840E-841B5A1B6DA0}"/>
    <cellStyle name="Texto de advertencia 4 7 5" xfId="35456" xr:uid="{2E56F5D5-B05B-43C8-82F6-79D3283396B0}"/>
    <cellStyle name="Texto de advertencia 4 8" xfId="7142" xr:uid="{4D7406DD-5D41-4F23-887C-6C99FF2FD563}"/>
    <cellStyle name="Texto de advertencia 5" xfId="968" xr:uid="{C39A1C40-328E-421F-AF76-B50DCD041779}"/>
    <cellStyle name="Texto de advertencia 5 2" xfId="15551" xr:uid="{5E2E3020-B78C-4354-9DC3-249BBD9D9665}"/>
    <cellStyle name="Texto de advertencia 5 2 2" xfId="22838" xr:uid="{CEE6785F-9FEB-4E0C-A78B-CC5839088251}"/>
    <cellStyle name="Texto de advertencia 5 2 2 2" xfId="28394" xr:uid="{710E3DCB-3B55-429C-BAF6-E436A4DD7097}"/>
    <cellStyle name="Texto de advertencia 5 2 2 3" xfId="33888" xr:uid="{80B83C22-6736-4D01-BEAE-D64612A7220C}"/>
    <cellStyle name="Texto de advertencia 5 2 2 4" xfId="39372" xr:uid="{1D13AE24-66D3-43E3-A1B2-78769F95A404}"/>
    <cellStyle name="Texto de advertencia 5 2 3" xfId="25665" xr:uid="{DBC2AA0D-5975-4F6F-AA16-F1084E1DA2FF}"/>
    <cellStyle name="Texto de advertencia 5 2 4" xfId="31159" xr:uid="{DC1E7899-E0A5-4293-80EB-788B408E766A}"/>
    <cellStyle name="Texto de advertencia 5 2 5" xfId="36643" xr:uid="{18413DC6-98FF-4379-950A-C4031289F812}"/>
    <cellStyle name="Texto de advertencia 5 3" xfId="12457" xr:uid="{5F9F20FE-124E-4A49-9FCD-5B1AA90BACDA}"/>
    <cellStyle name="Texto de advertencia 5 4" xfId="17693" xr:uid="{69559EC8-DAE4-42C9-B4A5-FC6570FCA6DB}"/>
    <cellStyle name="Texto de advertencia 5 5" xfId="19954" xr:uid="{28401192-9C1D-4406-9A8B-80F80BF4E543}"/>
    <cellStyle name="Texto de advertencia 5 6" xfId="10332" xr:uid="{59F13CA5-7899-4E14-875E-A76A5BC4974C}"/>
    <cellStyle name="Texto de advertencia 5 6 2" xfId="21653" xr:uid="{86825A4A-6B19-4EC4-9D4A-341A97E8BB00}"/>
    <cellStyle name="Texto de advertencia 5 6 2 2" xfId="27209" xr:uid="{76B485E2-5EA5-4649-98E2-082026DA7099}"/>
    <cellStyle name="Texto de advertencia 5 6 2 3" xfId="32703" xr:uid="{987BFB47-6008-4FFD-B65F-6A49D22DDDED}"/>
    <cellStyle name="Texto de advertencia 5 6 2 4" xfId="38187" xr:uid="{1836F8AC-C644-4EC6-940D-3B74E3A120A7}"/>
    <cellStyle name="Texto de advertencia 5 6 3" xfId="24480" xr:uid="{3EBE81C7-E2C5-44BC-B61A-7B30A48AB994}"/>
    <cellStyle name="Texto de advertencia 5 6 4" xfId="29974" xr:uid="{DA21D57D-A071-4CAD-9C91-B3307CE5E2D3}"/>
    <cellStyle name="Texto de advertencia 5 6 5" xfId="35458" xr:uid="{14C09B2B-1827-4DC7-A7F6-5365F0BB3C79}"/>
    <cellStyle name="Texto de advertencia 5 7" xfId="7144" xr:uid="{06C7D1FD-FE15-425A-B7DD-7D7CD7C1C95E}"/>
    <cellStyle name="Texto de advertencia 6" xfId="969" xr:uid="{FA53B9A0-9810-4EA7-A8F4-5518C5B6670E}"/>
    <cellStyle name="Texto de advertencia 7" xfId="970" xr:uid="{E0355DAC-227E-4BB3-87D8-BFBDEF801FF5}"/>
    <cellStyle name="Texto de advertencia 8" xfId="7219" xr:uid="{F824BC7E-3D22-443D-A282-3297C1838C94}"/>
    <cellStyle name="Texto explicativo" xfId="16" builtinId="53" customBuiltin="1"/>
    <cellStyle name="Texto explicativo 2" xfId="971" xr:uid="{65C7BD10-D25E-42B7-B1AB-FDFA6D7E736C}"/>
    <cellStyle name="Texto explicativo 2 10" xfId="7145" xr:uid="{BD1DD111-9135-46D8-B8A1-EBBC0F2EA452}"/>
    <cellStyle name="Texto explicativo 2 2" xfId="7146" xr:uid="{E46DC7F2-841F-4D58-B976-1D58F0BA2A9B}"/>
    <cellStyle name="Texto explicativo 2 2 2" xfId="7147" xr:uid="{7891D756-07B6-4F95-B709-F8EECDBDA6E4}"/>
    <cellStyle name="Texto explicativo 2 2 2 2" xfId="15554" xr:uid="{E2F97CA6-A65D-4CCA-99D4-74A27432FF0A}"/>
    <cellStyle name="Texto explicativo 2 2 2 2 2" xfId="22841" xr:uid="{62CE9D77-3133-4B15-BAAC-E10F519923A2}"/>
    <cellStyle name="Texto explicativo 2 2 2 2 2 2" xfId="28397" xr:uid="{3B9B6BCA-C843-45EB-ABA8-F30ECF129576}"/>
    <cellStyle name="Texto explicativo 2 2 2 2 2 3" xfId="33891" xr:uid="{1B67BCCF-F4D8-48F9-9E43-EEA8212020E1}"/>
    <cellStyle name="Texto explicativo 2 2 2 2 2 4" xfId="39375" xr:uid="{162F4BFA-D57B-4263-81E0-355C4C3CC2C2}"/>
    <cellStyle name="Texto explicativo 2 2 2 2 3" xfId="25668" xr:uid="{90438DBB-70E7-46AB-B0DC-F079002579E3}"/>
    <cellStyle name="Texto explicativo 2 2 2 2 4" xfId="31162" xr:uid="{7DBDA9A6-A14E-4193-A324-FD78A8F3DBCD}"/>
    <cellStyle name="Texto explicativo 2 2 2 2 5" xfId="36646" xr:uid="{78380F48-8BBA-45B9-8740-8C7795F2AE1D}"/>
    <cellStyle name="Texto explicativo 2 2 2 3" xfId="12461" xr:uid="{FC25AD81-0865-455B-920F-5F94016B5640}"/>
    <cellStyle name="Texto explicativo 2 2 2 4" xfId="17697" xr:uid="{1D78CBBF-1F4A-4FB3-A82F-576A7B9C813D}"/>
    <cellStyle name="Texto explicativo 2 2 2 5" xfId="19957" xr:uid="{6C666A29-C19A-4EB2-9DFC-F8C72355BF7A}"/>
    <cellStyle name="Texto explicativo 2 2 2 6" xfId="10335" xr:uid="{296DF2A4-EE12-4A01-AF1D-78A4CE65BDDB}"/>
    <cellStyle name="Texto explicativo 2 2 2 6 2" xfId="21656" xr:uid="{3EA553AA-09DB-4DAC-BEFC-322D3D391414}"/>
    <cellStyle name="Texto explicativo 2 2 2 6 2 2" xfId="27212" xr:uid="{CAD9DC5F-E335-4B34-A2FD-1B5C982FF35C}"/>
    <cellStyle name="Texto explicativo 2 2 2 6 2 3" xfId="32706" xr:uid="{27ACB648-D20A-41A4-92EC-D3E8EA821013}"/>
    <cellStyle name="Texto explicativo 2 2 2 6 2 4" xfId="38190" xr:uid="{DCD48F07-C200-4E90-AFA6-F6BE951B83C2}"/>
    <cellStyle name="Texto explicativo 2 2 2 6 3" xfId="24483" xr:uid="{A6F50BED-BB55-4EE0-8436-CDF98DFA26F5}"/>
    <cellStyle name="Texto explicativo 2 2 2 6 4" xfId="29977" xr:uid="{61EA528B-2BCE-41E1-B457-6F9D2E1FBC82}"/>
    <cellStyle name="Texto explicativo 2 2 2 6 5" xfId="35461" xr:uid="{DAF54D90-8840-4C6C-81B4-9F868AD2EC2B}"/>
    <cellStyle name="Texto explicativo 2 2 3" xfId="7148" xr:uid="{692386AF-44C8-4AA4-BA6D-85442D42B42E}"/>
    <cellStyle name="Texto explicativo 2 2 3 2" xfId="15555" xr:uid="{130B2275-F467-4639-A09E-93D1311CA204}"/>
    <cellStyle name="Texto explicativo 2 2 3 2 2" xfId="22842" xr:uid="{7BB35C66-3A6E-4A9E-A0DE-7C9E098BF0BB}"/>
    <cellStyle name="Texto explicativo 2 2 3 2 2 2" xfId="28398" xr:uid="{22DAFE97-1F53-4A3E-9039-0A4ADAE4F3B8}"/>
    <cellStyle name="Texto explicativo 2 2 3 2 2 3" xfId="33892" xr:uid="{B1B3FBA7-0652-47BD-B204-5D7A9ADE2F9D}"/>
    <cellStyle name="Texto explicativo 2 2 3 2 2 4" xfId="39376" xr:uid="{DA8DEBB7-3598-4E28-A035-9093BBF006C1}"/>
    <cellStyle name="Texto explicativo 2 2 3 2 3" xfId="25669" xr:uid="{12B99FC3-DDCE-4946-94F8-1A44ABBE276F}"/>
    <cellStyle name="Texto explicativo 2 2 3 2 4" xfId="31163" xr:uid="{4C42F8CC-F111-46C3-9A06-C832D236C5DA}"/>
    <cellStyle name="Texto explicativo 2 2 3 2 5" xfId="36647" xr:uid="{4BAA281C-821A-4C81-B180-E55AE85EEE03}"/>
    <cellStyle name="Texto explicativo 2 2 3 3" xfId="12462" xr:uid="{78563095-A9F4-4BDF-9AA9-594F9CF1B684}"/>
    <cellStyle name="Texto explicativo 2 2 3 4" xfId="17698" xr:uid="{E201C757-E4CD-457C-A50D-C856166386DE}"/>
    <cellStyle name="Texto explicativo 2 2 3 5" xfId="19958" xr:uid="{A4E5A8F2-EC96-477E-8179-E711FE7AA0BF}"/>
    <cellStyle name="Texto explicativo 2 2 3 6" xfId="10336" xr:uid="{68ECC018-12AE-409E-97FC-7966E6FE4F7F}"/>
    <cellStyle name="Texto explicativo 2 2 3 6 2" xfId="21657" xr:uid="{9B4B32AC-015C-492B-A5E7-18118260BADF}"/>
    <cellStyle name="Texto explicativo 2 2 3 6 2 2" xfId="27213" xr:uid="{796F2244-0C71-42DB-989C-B238D79C3B0E}"/>
    <cellStyle name="Texto explicativo 2 2 3 6 2 3" xfId="32707" xr:uid="{5D67BF43-BA5C-49CA-A72B-B4A003F4A644}"/>
    <cellStyle name="Texto explicativo 2 2 3 6 2 4" xfId="38191" xr:uid="{AB560ACB-BAC4-4A4A-8085-D053282B69A5}"/>
    <cellStyle name="Texto explicativo 2 2 3 6 3" xfId="24484" xr:uid="{2529E587-D270-49DB-90AF-48F147223B39}"/>
    <cellStyle name="Texto explicativo 2 2 3 6 4" xfId="29978" xr:uid="{411BFE37-63AA-414A-99BF-E86A8638FE45}"/>
    <cellStyle name="Texto explicativo 2 2 3 6 5" xfId="35462" xr:uid="{0F209B50-6BEB-456A-8644-A40DE8039781}"/>
    <cellStyle name="Texto explicativo 2 2 4" xfId="15553" xr:uid="{D14BE793-3196-450B-A63E-56532A52871A}"/>
    <cellStyle name="Texto explicativo 2 2 4 2" xfId="22840" xr:uid="{FF2819AF-8B28-4122-BAEE-BAD1E02A6CDC}"/>
    <cellStyle name="Texto explicativo 2 2 4 2 2" xfId="28396" xr:uid="{FDE55862-0901-4CD0-9C0F-9D3B311D3F95}"/>
    <cellStyle name="Texto explicativo 2 2 4 2 3" xfId="33890" xr:uid="{F5286D6E-7801-4205-9F40-997C8BF86F3D}"/>
    <cellStyle name="Texto explicativo 2 2 4 2 4" xfId="39374" xr:uid="{4BC5B154-AC82-4936-89AA-F5DC89220A86}"/>
    <cellStyle name="Texto explicativo 2 2 4 3" xfId="25667" xr:uid="{F2A8FEDF-C0E5-420C-A55A-9AE32386A324}"/>
    <cellStyle name="Texto explicativo 2 2 4 4" xfId="31161" xr:uid="{41AC7BBE-075A-4727-90B9-1F69EE501B7C}"/>
    <cellStyle name="Texto explicativo 2 2 4 5" xfId="36645" xr:uid="{2C01D24E-C847-4F6B-9E82-3AA90E19B3AF}"/>
    <cellStyle name="Texto explicativo 2 2 5" xfId="12460" xr:uid="{969FC237-3CFE-4DCA-B142-1CB73A6E44EA}"/>
    <cellStyle name="Texto explicativo 2 2 6" xfId="17696" xr:uid="{76806B0E-3B6C-4A4E-B3D5-74B822D09581}"/>
    <cellStyle name="Texto explicativo 2 2 7" xfId="19956" xr:uid="{81D216D0-4748-4B8A-83EF-985864BA12DE}"/>
    <cellStyle name="Texto explicativo 2 2 8" xfId="10334" xr:uid="{A7FE2237-C302-4F65-953C-564ABB00627A}"/>
    <cellStyle name="Texto explicativo 2 2 8 2" xfId="21655" xr:uid="{BFDCE034-F4FC-4579-814C-7F821465D641}"/>
    <cellStyle name="Texto explicativo 2 2 8 2 2" xfId="27211" xr:uid="{40D61494-D70F-45F9-9697-7824370FAD59}"/>
    <cellStyle name="Texto explicativo 2 2 8 2 3" xfId="32705" xr:uid="{98E4DA73-D6F2-40F4-967C-C03050490376}"/>
    <cellStyle name="Texto explicativo 2 2 8 2 4" xfId="38189" xr:uid="{44526DF3-3C22-49A0-AD1B-10C19EED24A4}"/>
    <cellStyle name="Texto explicativo 2 2 8 3" xfId="24482" xr:uid="{AC4746EF-374C-4C97-BF9A-E418987E6C60}"/>
    <cellStyle name="Texto explicativo 2 2 8 4" xfId="29976" xr:uid="{69868B52-BAFB-4522-ABFF-12752D6D5503}"/>
    <cellStyle name="Texto explicativo 2 2 8 5" xfId="35460" xr:uid="{A0FDEA86-9D3A-4405-9BD3-87188CBF073F}"/>
    <cellStyle name="Texto explicativo 2 3" xfId="7149" xr:uid="{8D01DAB4-7A81-4D37-BE05-44BB1FF7ECED}"/>
    <cellStyle name="Texto explicativo 2 3 2" xfId="15556" xr:uid="{9A9CE9EA-8AEF-46FB-8F02-50DCDF1F5489}"/>
    <cellStyle name="Texto explicativo 2 3 2 2" xfId="22843" xr:uid="{C514EB36-544B-4030-89D1-24747C8AEF78}"/>
    <cellStyle name="Texto explicativo 2 3 2 2 2" xfId="28399" xr:uid="{0BBA5677-B598-4118-83C2-7C59484F6DBA}"/>
    <cellStyle name="Texto explicativo 2 3 2 2 3" xfId="33893" xr:uid="{E407886E-95B3-463A-9FFF-0C4825D164C1}"/>
    <cellStyle name="Texto explicativo 2 3 2 2 4" xfId="39377" xr:uid="{6A46004D-188E-4930-A7D3-84DA81B6B6F0}"/>
    <cellStyle name="Texto explicativo 2 3 2 3" xfId="25670" xr:uid="{60C11DA7-469D-46E8-8F62-6FE1F5AC391E}"/>
    <cellStyle name="Texto explicativo 2 3 2 4" xfId="31164" xr:uid="{BF1C7DAE-F19B-4F8E-8B29-9456BFEE7547}"/>
    <cellStyle name="Texto explicativo 2 3 2 5" xfId="36648" xr:uid="{5CA6B6A4-FDAE-466B-8250-BC23A14F1EE7}"/>
    <cellStyle name="Texto explicativo 2 3 3" xfId="12463" xr:uid="{4954F866-29DE-4890-A56C-EE01705D101E}"/>
    <cellStyle name="Texto explicativo 2 3 4" xfId="17699" xr:uid="{EE225D38-AFCF-43C0-B52F-E1204B51D227}"/>
    <cellStyle name="Texto explicativo 2 3 5" xfId="19959" xr:uid="{7A54C111-7C8F-411B-ADF8-9076B1223E03}"/>
    <cellStyle name="Texto explicativo 2 3 6" xfId="10337" xr:uid="{67BA59E1-FAC0-43C4-8095-AFAA443B0137}"/>
    <cellStyle name="Texto explicativo 2 3 6 2" xfId="21658" xr:uid="{27410BF2-743E-4393-A0DD-B7131B0B3A3E}"/>
    <cellStyle name="Texto explicativo 2 3 6 2 2" xfId="27214" xr:uid="{53D6C983-B719-4561-A892-91B0768A395F}"/>
    <cellStyle name="Texto explicativo 2 3 6 2 3" xfId="32708" xr:uid="{8D2E2416-B987-4AD6-967C-A6A7B74546FB}"/>
    <cellStyle name="Texto explicativo 2 3 6 2 4" xfId="38192" xr:uid="{A9F0C1B0-EB57-43F4-A53B-CCA5EB47D168}"/>
    <cellStyle name="Texto explicativo 2 3 6 3" xfId="24485" xr:uid="{76FED652-4144-47CC-97DA-1BE82E562348}"/>
    <cellStyle name="Texto explicativo 2 3 6 4" xfId="29979" xr:uid="{98E5041D-24BE-4F67-A0CC-D0E2CA327161}"/>
    <cellStyle name="Texto explicativo 2 3 6 5" xfId="35463" xr:uid="{E48AA095-5D76-4E8D-9A17-33CD4B2AC6E9}"/>
    <cellStyle name="Texto explicativo 2 4" xfId="7150" xr:uid="{D1F26AF5-AAEB-4E5A-AC12-14D51224ACF2}"/>
    <cellStyle name="Texto explicativo 2 4 2" xfId="15557" xr:uid="{D1601330-79CF-4E91-AE05-24F20177E745}"/>
    <cellStyle name="Texto explicativo 2 4 2 2" xfId="22844" xr:uid="{62E3AFCE-88FC-4209-85C7-F58FDD9E9C84}"/>
    <cellStyle name="Texto explicativo 2 4 2 2 2" xfId="28400" xr:uid="{41C96FA8-F1B1-40AC-9C64-F7DC6937E8EA}"/>
    <cellStyle name="Texto explicativo 2 4 2 2 3" xfId="33894" xr:uid="{EFB29B66-61C4-4BEA-B4AC-BB747797CDDE}"/>
    <cellStyle name="Texto explicativo 2 4 2 2 4" xfId="39378" xr:uid="{BE98CB0C-0D94-4ABF-BF4E-AC7D7888C5C5}"/>
    <cellStyle name="Texto explicativo 2 4 2 3" xfId="25671" xr:uid="{11DCEF01-E3EF-4B9A-802B-48A5C3BF3BC3}"/>
    <cellStyle name="Texto explicativo 2 4 2 4" xfId="31165" xr:uid="{D6AA48F8-C5D4-4356-A728-0DDDB094C2BF}"/>
    <cellStyle name="Texto explicativo 2 4 2 5" xfId="36649" xr:uid="{FAA2473D-CEE3-4856-91E0-C858548B47EE}"/>
    <cellStyle name="Texto explicativo 2 4 3" xfId="12464" xr:uid="{0363CD3B-C4FC-40D9-BD93-618D7D23B849}"/>
    <cellStyle name="Texto explicativo 2 4 4" xfId="17700" xr:uid="{6CCA3656-9966-4B18-8229-62D25F33640D}"/>
    <cellStyle name="Texto explicativo 2 4 5" xfId="19960" xr:uid="{F0584BCA-BB7D-4649-8FE9-6BD5FA23F4FE}"/>
    <cellStyle name="Texto explicativo 2 4 6" xfId="10338" xr:uid="{D621B45B-AD66-40F0-BD7E-40D7455029E5}"/>
    <cellStyle name="Texto explicativo 2 4 6 2" xfId="21659" xr:uid="{E3ACC4E1-1644-41E1-A577-253C167D72D1}"/>
    <cellStyle name="Texto explicativo 2 4 6 2 2" xfId="27215" xr:uid="{FD411375-D72D-4670-9ACF-D99258FBA87C}"/>
    <cellStyle name="Texto explicativo 2 4 6 2 3" xfId="32709" xr:uid="{FE73BFE5-8547-4A9D-86EA-F996626B5904}"/>
    <cellStyle name="Texto explicativo 2 4 6 2 4" xfId="38193" xr:uid="{5CC8CBE8-412D-4D18-AB28-E0736A57AF42}"/>
    <cellStyle name="Texto explicativo 2 4 6 3" xfId="24486" xr:uid="{5FBCA34A-F0E7-4779-8FD2-490EA8994BDC}"/>
    <cellStyle name="Texto explicativo 2 4 6 4" xfId="29980" xr:uid="{D5076D04-33B4-4A13-B2AD-639BF154773C}"/>
    <cellStyle name="Texto explicativo 2 4 6 5" xfId="35464" xr:uid="{D89F2F7C-C362-481A-B462-C07552BAB32E}"/>
    <cellStyle name="Texto explicativo 2 5" xfId="15552" xr:uid="{9EBA8A38-4C93-4483-9162-80EB729466BC}"/>
    <cellStyle name="Texto explicativo 2 5 2" xfId="22839" xr:uid="{568671F6-8FE6-456B-BCE6-F0464560B02E}"/>
    <cellStyle name="Texto explicativo 2 5 2 2" xfId="28395" xr:uid="{2DF642A9-9475-4EF9-A511-02930D082C22}"/>
    <cellStyle name="Texto explicativo 2 5 2 3" xfId="33889" xr:uid="{73D66B60-CB96-430C-9AAC-FE9BA2B31CF0}"/>
    <cellStyle name="Texto explicativo 2 5 2 4" xfId="39373" xr:uid="{D9BB21F3-A8A0-4994-92BC-F9718E6E0E01}"/>
    <cellStyle name="Texto explicativo 2 5 3" xfId="25666" xr:uid="{437B2D25-BCF4-4F65-A98D-1C4D254D3E66}"/>
    <cellStyle name="Texto explicativo 2 5 4" xfId="31160" xr:uid="{79C7EEA1-DAA5-4656-B4BC-44F89AB1F629}"/>
    <cellStyle name="Texto explicativo 2 5 5" xfId="36644" xr:uid="{18CED043-83F9-4BDB-A057-DE428CD3C12E}"/>
    <cellStyle name="Texto explicativo 2 6" xfId="12459" xr:uid="{930A7C62-94FD-4555-B200-2FBDC886E10A}"/>
    <cellStyle name="Texto explicativo 2 7" xfId="17695" xr:uid="{2D12A5D4-7127-43EA-BCBC-A77A0163D552}"/>
    <cellStyle name="Texto explicativo 2 8" xfId="19955" xr:uid="{F082E99D-89B7-46B9-B7B4-CF4BD38627FB}"/>
    <cellStyle name="Texto explicativo 2 9" xfId="10333" xr:uid="{DAFF0233-5691-4EBC-8163-9EED36A5FEA1}"/>
    <cellStyle name="Texto explicativo 2 9 2" xfId="21654" xr:uid="{B2BFD72C-12E8-42BC-AB97-E51B1347AA72}"/>
    <cellStyle name="Texto explicativo 2 9 2 2" xfId="27210" xr:uid="{3A4F5888-A4F3-4933-B2F9-0FEF06B456C8}"/>
    <cellStyle name="Texto explicativo 2 9 2 3" xfId="32704" xr:uid="{DF2F2726-7A22-4255-8F37-5C2949CB5385}"/>
    <cellStyle name="Texto explicativo 2 9 2 4" xfId="38188" xr:uid="{51AA142A-3E45-4C70-A51E-DB1272D814CA}"/>
    <cellStyle name="Texto explicativo 2 9 3" xfId="24481" xr:uid="{FCE4EF98-8FD5-4682-A170-29474CA89AAA}"/>
    <cellStyle name="Texto explicativo 2 9 4" xfId="29975" xr:uid="{49D8CE76-D9F6-4F6E-91D8-1FDDDA5F1A30}"/>
    <cellStyle name="Texto explicativo 2 9 5" xfId="35459" xr:uid="{418E5907-A71F-4BCA-9833-C628C584A732}"/>
    <cellStyle name="Texto explicativo 3" xfId="972" xr:uid="{B7F9B49E-B948-4BA8-B3B9-EDCAB25FD36D}"/>
    <cellStyle name="Texto explicativo 3 2" xfId="7152" xr:uid="{A37BA768-C27B-492D-A3CC-15987DEBA43E}"/>
    <cellStyle name="Texto explicativo 3 2 2" xfId="15559" xr:uid="{C0581F28-BA9A-46A6-835F-A6588F5AB550}"/>
    <cellStyle name="Texto explicativo 3 2 2 2" xfId="22846" xr:uid="{880E7652-7C54-461A-A2CD-8F8275333534}"/>
    <cellStyle name="Texto explicativo 3 2 2 2 2" xfId="28402" xr:uid="{2525226E-B97C-4343-8C2E-77199874F321}"/>
    <cellStyle name="Texto explicativo 3 2 2 2 3" xfId="33896" xr:uid="{95374FF9-D4E1-4CFF-904D-097365EFEB29}"/>
    <cellStyle name="Texto explicativo 3 2 2 2 4" xfId="39380" xr:uid="{3B4545B8-1B44-4216-81BA-DBA69F937C4F}"/>
    <cellStyle name="Texto explicativo 3 2 2 3" xfId="25673" xr:uid="{3A706641-05E5-478F-A207-072D3BA7BF8D}"/>
    <cellStyle name="Texto explicativo 3 2 2 4" xfId="31167" xr:uid="{EEB7B962-2FEE-4463-A1C9-68C7B22CCA2D}"/>
    <cellStyle name="Texto explicativo 3 2 2 5" xfId="36651" xr:uid="{353498E0-FAF6-4980-9783-CDEFC9011B2A}"/>
    <cellStyle name="Texto explicativo 3 2 3" xfId="12466" xr:uid="{7AF011F2-D638-4F3C-A2EB-D4D5A16442F4}"/>
    <cellStyle name="Texto explicativo 3 2 4" xfId="17702" xr:uid="{68701E2A-13F9-45DB-976F-C52F714A56CA}"/>
    <cellStyle name="Texto explicativo 3 2 5" xfId="19962" xr:uid="{60F1E07E-072B-4B62-B6CD-7DC34C7BFA7D}"/>
    <cellStyle name="Texto explicativo 3 2 6" xfId="10340" xr:uid="{5AC923CF-C326-4CAE-A474-59F2836AF516}"/>
    <cellStyle name="Texto explicativo 3 2 6 2" xfId="21661" xr:uid="{243E4294-463F-4F2E-BC02-1122E4AF855F}"/>
    <cellStyle name="Texto explicativo 3 2 6 2 2" xfId="27217" xr:uid="{5C820ED3-32CB-4FB5-8F89-5AB98A25306C}"/>
    <cellStyle name="Texto explicativo 3 2 6 2 3" xfId="32711" xr:uid="{99D78FE2-71C0-4081-9E8B-0A918F23BA3C}"/>
    <cellStyle name="Texto explicativo 3 2 6 2 4" xfId="38195" xr:uid="{7A5B9052-3839-4E87-9FEE-1A2964D1532D}"/>
    <cellStyle name="Texto explicativo 3 2 6 3" xfId="24488" xr:uid="{8BCDB737-7AFF-4CC0-ACA2-0B439E1BEAA5}"/>
    <cellStyle name="Texto explicativo 3 2 6 4" xfId="29982" xr:uid="{FE009FFA-7B82-426F-B334-8A1734E2F2FC}"/>
    <cellStyle name="Texto explicativo 3 2 6 5" xfId="35466" xr:uid="{EB286781-9BEE-42BD-99F6-22346E859CB3}"/>
    <cellStyle name="Texto explicativo 3 3" xfId="15558" xr:uid="{B91F9C91-5048-4C95-A240-D2A4D5C2908B}"/>
    <cellStyle name="Texto explicativo 3 3 2" xfId="22845" xr:uid="{7F72DA9D-A7A9-4E3C-A3F6-4E54E1ABD77D}"/>
    <cellStyle name="Texto explicativo 3 3 2 2" xfId="28401" xr:uid="{BBE084B9-238E-4DFA-87D4-002DFE7450EA}"/>
    <cellStyle name="Texto explicativo 3 3 2 3" xfId="33895" xr:uid="{9BAB733B-0ABD-4FD1-BFBF-BB2A3696C45B}"/>
    <cellStyle name="Texto explicativo 3 3 2 4" xfId="39379" xr:uid="{FF01E5C2-18EC-4900-9DE4-103794A694FA}"/>
    <cellStyle name="Texto explicativo 3 3 3" xfId="25672" xr:uid="{893F0520-79F9-46F8-B819-4DC51D3D5345}"/>
    <cellStyle name="Texto explicativo 3 3 4" xfId="31166" xr:uid="{E42CD28E-3E38-4725-96DB-E0A1E165C25F}"/>
    <cellStyle name="Texto explicativo 3 3 5" xfId="36650" xr:uid="{BDDA638A-CBC4-4A3B-8B5C-A5F5A4C34EE0}"/>
    <cellStyle name="Texto explicativo 3 4" xfId="12465" xr:uid="{9A4ADB92-20F3-4122-B574-9E973F928A7C}"/>
    <cellStyle name="Texto explicativo 3 5" xfId="17701" xr:uid="{2E30D26B-3452-4D29-B5F4-59B73D2CDB31}"/>
    <cellStyle name="Texto explicativo 3 6" xfId="19961" xr:uid="{725F7EE0-9F4C-4D95-8189-A17E48939945}"/>
    <cellStyle name="Texto explicativo 3 7" xfId="10339" xr:uid="{653EEC21-3CC7-4221-A054-15265A263DBA}"/>
    <cellStyle name="Texto explicativo 3 7 2" xfId="21660" xr:uid="{6F1BD43C-C620-40CF-B2F2-420B122694DE}"/>
    <cellStyle name="Texto explicativo 3 7 2 2" xfId="27216" xr:uid="{6FA0927C-E0FA-49BD-9EC6-2C3D2821FBD0}"/>
    <cellStyle name="Texto explicativo 3 7 2 3" xfId="32710" xr:uid="{B799AE82-3A87-4E4F-93ED-31D8148A96C0}"/>
    <cellStyle name="Texto explicativo 3 7 2 4" xfId="38194" xr:uid="{8E0F09C3-6955-49C0-9395-44F76D6D838C}"/>
    <cellStyle name="Texto explicativo 3 7 3" xfId="24487" xr:uid="{61EC1171-4875-428C-8247-974978C55CE4}"/>
    <cellStyle name="Texto explicativo 3 7 4" xfId="29981" xr:uid="{32DCCCFE-4D6C-4FB0-8357-AF69F6C3B642}"/>
    <cellStyle name="Texto explicativo 3 7 5" xfId="35465" xr:uid="{43FFE27D-E01F-43E6-8509-73580E50440B}"/>
    <cellStyle name="Texto explicativo 3 8" xfId="7151" xr:uid="{49C7D9B8-2ACF-4093-88D9-0EA676EC52DE}"/>
    <cellStyle name="Texto explicativo 4" xfId="973" xr:uid="{74237B6D-2116-493D-A0EA-4B6F15AB92A4}"/>
    <cellStyle name="Texto explicativo 4 2" xfId="19963" xr:uid="{327D1788-170C-4BA5-ADED-8E8961A5F848}"/>
    <cellStyle name="Texto explicativo 4 3" xfId="10341" xr:uid="{327B9B24-4EA5-41EC-8A89-30EACA08AB42}"/>
    <cellStyle name="Texto explicativo 4 3 2" xfId="21662" xr:uid="{C969CB21-F3D8-461A-9845-B6B97910E496}"/>
    <cellStyle name="Texto explicativo 4 3 2 2" xfId="27218" xr:uid="{028B52A3-5044-4E5B-BF0C-ADADB8E5BF25}"/>
    <cellStyle name="Texto explicativo 4 3 2 3" xfId="32712" xr:uid="{2167E74E-F48C-48F5-886C-38F866588E1B}"/>
    <cellStyle name="Texto explicativo 4 3 2 4" xfId="38196" xr:uid="{756B7D6F-286F-4318-A3F3-54C89809D038}"/>
    <cellStyle name="Texto explicativo 4 3 3" xfId="24489" xr:uid="{537928E0-7921-4D21-9C03-F5B6BC4DFFC7}"/>
    <cellStyle name="Texto explicativo 4 3 4" xfId="29983" xr:uid="{E1D36D6B-4AD7-4A08-B096-70EB8818176B}"/>
    <cellStyle name="Texto explicativo 4 3 5" xfId="35467" xr:uid="{F93EE5DE-14D3-4726-BF74-775C9B44F0AB}"/>
    <cellStyle name="Texto explicativo 4 4" xfId="7153" xr:uid="{789C7B91-31C6-4360-98FB-F6981D511734}"/>
    <cellStyle name="Texto explicativo 5" xfId="974" xr:uid="{3A31F688-8E7D-4BBB-B4B9-0C6B090C08D3}"/>
    <cellStyle name="Texto explicativo 5 2" xfId="12458" xr:uid="{7E812B5E-126D-4574-8361-D208DE0D1975}"/>
    <cellStyle name="Texto explicativo 6" xfId="975" xr:uid="{9C25E1C7-30FD-4146-A538-7B625A8C64D0}"/>
    <cellStyle name="Texto explicativo 6 2" xfId="17694" xr:uid="{FC4C5884-FED0-45A5-A13E-9C43194CBBC9}"/>
    <cellStyle name="Texto explicativo 7" xfId="976" xr:uid="{F3FD083B-3A61-4D6F-BE21-E2C5A1E915D5}"/>
    <cellStyle name="Tickmark" xfId="7154" xr:uid="{A35C470A-4ADE-4606-9888-36ABB3177B5F}"/>
    <cellStyle name="Tickmark 10" xfId="10342" xr:uid="{55FE87BE-E1E6-49F1-8DFE-821CEBBF3632}"/>
    <cellStyle name="Tickmark 10 2" xfId="21663" xr:uid="{27A5FE7E-1355-4CDB-A575-C5A0561D3447}"/>
    <cellStyle name="Tickmark 10 2 2" xfId="27219" xr:uid="{0ED555EB-4F4A-464E-AA7F-8658C1BB0F6A}"/>
    <cellStyle name="Tickmark 10 2 3" xfId="32713" xr:uid="{F842A56D-7C50-464F-B310-2642EDF9FD5B}"/>
    <cellStyle name="Tickmark 10 2 4" xfId="38197" xr:uid="{F31B56A7-A5CB-41D9-BAF9-DFEDD3003A0E}"/>
    <cellStyle name="Tickmark 10 3" xfId="24490" xr:uid="{5F0C0BDD-9F7A-427E-8E59-35613920B982}"/>
    <cellStyle name="Tickmark 10 4" xfId="29984" xr:uid="{F383D232-17E5-4BE8-9664-71ADD8E5CE49}"/>
    <cellStyle name="Tickmark 10 5" xfId="35468" xr:uid="{70E04BBC-A488-4302-BEC1-BB13A6276404}"/>
    <cellStyle name="Tickmark 2" xfId="7155" xr:uid="{CC1C9F4F-6820-4FD6-B943-465D143F258A}"/>
    <cellStyle name="Tickmark 2 2" xfId="15561" xr:uid="{5ABE37F0-4924-42A6-9344-AA539BED872F}"/>
    <cellStyle name="Tickmark 2 2 2" xfId="22848" xr:uid="{1F2670D3-A691-4B58-AF60-F7D2BAD58DD4}"/>
    <cellStyle name="Tickmark 2 2 2 2" xfId="28404" xr:uid="{9B1D2A8C-22A4-4DAD-9992-2EB1614CC776}"/>
    <cellStyle name="Tickmark 2 2 2 3" xfId="33898" xr:uid="{C0F1DED2-06DB-4BEF-81C5-78E820054E23}"/>
    <cellStyle name="Tickmark 2 2 2 4" xfId="39382" xr:uid="{05572443-55BB-4A91-802D-A63791118640}"/>
    <cellStyle name="Tickmark 2 2 3" xfId="25675" xr:uid="{8A08F9F7-D977-4E28-958E-FD2540F732F2}"/>
    <cellStyle name="Tickmark 2 2 4" xfId="31169" xr:uid="{E0889F27-3CB7-40E3-AEE4-1824A00F0FA4}"/>
    <cellStyle name="Tickmark 2 2 5" xfId="36653" xr:uid="{3258C828-E8FD-4B71-8D40-85964330798C}"/>
    <cellStyle name="Tickmark 2 3" xfId="12468" xr:uid="{2CF499C7-D0D4-409A-AF9A-316AF20E8233}"/>
    <cellStyle name="Tickmark 2 4" xfId="17704" xr:uid="{CB5B7655-BF9A-40B6-9E04-83FC3C6E541B}"/>
    <cellStyle name="Tickmark 2 5" xfId="19965" xr:uid="{1BB93533-BA1C-4FCC-B2BF-915A2C77872A}"/>
    <cellStyle name="Tickmark 2 6" xfId="10343" xr:uid="{87447880-7EAF-46E7-A93E-C6BB2673AEC8}"/>
    <cellStyle name="Tickmark 2 6 2" xfId="21664" xr:uid="{ED309406-4CE0-4A95-9A7F-C018F3CA20F8}"/>
    <cellStyle name="Tickmark 2 6 2 2" xfId="27220" xr:uid="{41938B4E-51FD-45AF-82ED-3CC8D06A3D8C}"/>
    <cellStyle name="Tickmark 2 6 2 3" xfId="32714" xr:uid="{F8C64CCC-0B1B-4985-B322-17208FD1B185}"/>
    <cellStyle name="Tickmark 2 6 2 4" xfId="38198" xr:uid="{BB473D19-6886-4838-8365-1D6DCBAECCC6}"/>
    <cellStyle name="Tickmark 2 6 3" xfId="24491" xr:uid="{18D99CCB-9A64-40E6-8574-4984CE79226E}"/>
    <cellStyle name="Tickmark 2 6 4" xfId="29985" xr:uid="{163B73AD-0040-4217-9A9B-C397D136DBC1}"/>
    <cellStyle name="Tickmark 2 6 5" xfId="35469" xr:uid="{14CEE15D-E25B-4467-87A2-7B5B82112068}"/>
    <cellStyle name="Tickmark 3" xfId="7156" xr:uid="{BB7DDD31-6D18-4437-9045-37DE11366C9C}"/>
    <cellStyle name="Tickmark 3 2" xfId="15562" xr:uid="{C7A52B8A-0243-409D-A79D-89309BF29D7B}"/>
    <cellStyle name="Tickmark 3 2 2" xfId="22849" xr:uid="{F565A250-7E25-4090-9F46-8C2609DDEAAB}"/>
    <cellStyle name="Tickmark 3 2 2 2" xfId="28405" xr:uid="{A9F86D98-0E5E-4653-A3EE-33C4D177F029}"/>
    <cellStyle name="Tickmark 3 2 2 3" xfId="33899" xr:uid="{B148B370-2866-41BA-A075-00D4930E2DBA}"/>
    <cellStyle name="Tickmark 3 2 2 4" xfId="39383" xr:uid="{D296F6B8-0CF3-4DA0-A702-FA6AF7597DF4}"/>
    <cellStyle name="Tickmark 3 2 3" xfId="25676" xr:uid="{90EE6A7B-C976-41DE-B1D1-8BFB83E86F3F}"/>
    <cellStyle name="Tickmark 3 2 4" xfId="31170" xr:uid="{D53CE6A8-F120-43FF-8925-44797BA59F96}"/>
    <cellStyle name="Tickmark 3 2 5" xfId="36654" xr:uid="{F73023EA-BF97-4540-802C-A836A862AA76}"/>
    <cellStyle name="Tickmark 3 3" xfId="12746" xr:uid="{9348514B-2107-4B27-B6BF-5204E4B49EC4}"/>
    <cellStyle name="Tickmark 3 4" xfId="19966" xr:uid="{5A5874A3-DD1D-49DC-9620-3112C9BF1091}"/>
    <cellStyle name="Tickmark 3 5" xfId="10344" xr:uid="{67B284FE-A76C-426B-B0DD-944B5C27FF19}"/>
    <cellStyle name="Tickmark 3 5 2" xfId="21665" xr:uid="{A24399DA-C0A5-4F11-A15A-F08691AC0FE8}"/>
    <cellStyle name="Tickmark 3 5 2 2" xfId="27221" xr:uid="{C734EBEC-C627-4DF8-A444-DAABA8F718AF}"/>
    <cellStyle name="Tickmark 3 5 2 3" xfId="32715" xr:uid="{E9A93393-60BB-44AB-8249-F9E374EB7602}"/>
    <cellStyle name="Tickmark 3 5 2 4" xfId="38199" xr:uid="{2651898A-308B-4790-9911-821AF57838C5}"/>
    <cellStyle name="Tickmark 3 5 3" xfId="24492" xr:uid="{769D786B-2CCE-4CF8-AB5C-85106557B2EB}"/>
    <cellStyle name="Tickmark 3 5 4" xfId="29986" xr:uid="{C6DB0249-3378-42A2-B167-F204EF82BCC4}"/>
    <cellStyle name="Tickmark 3 5 5" xfId="35470" xr:uid="{04BDF497-5488-4D41-9A4F-5E7E0AB1F2D9}"/>
    <cellStyle name="Tickmark 4" xfId="7364" xr:uid="{942EE41A-2F13-4AD8-B617-5B4840ACA8F3}"/>
    <cellStyle name="Tickmark 4 2" xfId="20144" xr:uid="{2E15FD2D-D583-4585-AC74-4040FF339BAB}"/>
    <cellStyle name="Tickmark 4 3" xfId="10345" xr:uid="{BA74495B-19FA-4557-8108-F6C09CD09648}"/>
    <cellStyle name="Tickmark 4 3 2" xfId="21666" xr:uid="{F56665AB-3695-453A-B034-318ABCD494A5}"/>
    <cellStyle name="Tickmark 4 3 2 2" xfId="27222" xr:uid="{3FE8D1F0-B47D-4B6D-ABC4-2749A7D340E7}"/>
    <cellStyle name="Tickmark 4 3 2 3" xfId="32716" xr:uid="{02A2A144-FD87-49A3-BBA3-0F0FC5A6B2DE}"/>
    <cellStyle name="Tickmark 4 3 2 4" xfId="38200" xr:uid="{3EE0280B-516D-4208-81ED-A651678C9B34}"/>
    <cellStyle name="Tickmark 4 3 3" xfId="24493" xr:uid="{58FE7EC4-F5DA-4E1C-A570-6163AEE2D353}"/>
    <cellStyle name="Tickmark 4 3 4" xfId="29987" xr:uid="{BB9C3AA4-2B84-45E1-9DE2-4A09B04B86BE}"/>
    <cellStyle name="Tickmark 4 3 5" xfId="35471" xr:uid="{824C8935-CB9B-4BE9-8041-8CD81904714A}"/>
    <cellStyle name="Tickmark 5" xfId="10346" xr:uid="{FD092C8A-2565-47A2-8843-A825A87AEA50}"/>
    <cellStyle name="Tickmark 5 2" xfId="21667" xr:uid="{0605202F-1895-4E29-868D-C603971C1146}"/>
    <cellStyle name="Tickmark 5 2 2" xfId="27223" xr:uid="{0C488F83-C926-45B9-8BEE-0A9A76574059}"/>
    <cellStyle name="Tickmark 5 2 3" xfId="32717" xr:uid="{E522FEE2-1B48-4F3E-90D7-C92E3E182969}"/>
    <cellStyle name="Tickmark 5 2 4" xfId="38201" xr:uid="{C66FC88D-1D3A-4A79-8544-D0C5628B8800}"/>
    <cellStyle name="Tickmark 5 3" xfId="24494" xr:uid="{831A4AC4-134D-4E86-9DC8-374CA6E19C18}"/>
    <cellStyle name="Tickmark 5 4" xfId="29988" xr:uid="{E6697688-65FE-4EE7-8A22-BD263FC5083B}"/>
    <cellStyle name="Tickmark 5 5" xfId="35472" xr:uid="{C5EB3DDA-6A57-4C79-9964-1D67107F8293}"/>
    <cellStyle name="Tickmark 6" xfId="15560" xr:uid="{CF7A56F9-3087-4C56-B2A0-7C8BA2119146}"/>
    <cellStyle name="Tickmark 6 2" xfId="22847" xr:uid="{0239BA7F-557D-4985-9945-8B4BD7E482F4}"/>
    <cellStyle name="Tickmark 6 2 2" xfId="28403" xr:uid="{37490C11-AD67-498D-945C-E9BFDDF27F13}"/>
    <cellStyle name="Tickmark 6 2 3" xfId="33897" xr:uid="{4D73BBE0-26EC-4C80-B81A-34442CCC0178}"/>
    <cellStyle name="Tickmark 6 2 4" xfId="39381" xr:uid="{6B1B6D22-C1C6-47B9-B62A-44A26C2F63D5}"/>
    <cellStyle name="Tickmark 6 3" xfId="25674" xr:uid="{B0BF9379-A8B9-4C03-BFC2-2DA7577B78AD}"/>
    <cellStyle name="Tickmark 6 4" xfId="31168" xr:uid="{2AB27CD2-63BE-44B7-AA02-C34600279242}"/>
    <cellStyle name="Tickmark 6 5" xfId="36652" xr:uid="{39A04CF4-705D-4779-903E-CE8F9E91CDBF}"/>
    <cellStyle name="Tickmark 7" xfId="12467" xr:uid="{50C919DC-455A-4A3C-A8E7-613EB280AEB4}"/>
    <cellStyle name="Tickmark 8" xfId="17703" xr:uid="{8FC77AFA-024D-4CC6-8433-2E17C68EE182}"/>
    <cellStyle name="Tickmark 9" xfId="19964" xr:uid="{6B27E27E-2CE1-4D21-9860-02086B6D1A89}"/>
    <cellStyle name="Title" xfId="103" xr:uid="{77E3F177-FA0D-446C-8A97-4A6F0E81F63B}"/>
    <cellStyle name="Title 10" xfId="12469" xr:uid="{87EB8278-6170-4348-A01F-82D832F131B5}"/>
    <cellStyle name="Title 11" xfId="17705" xr:uid="{E2AB5659-F21B-42D9-ABA4-E3C36AFB50B2}"/>
    <cellStyle name="Title 12" xfId="19967" xr:uid="{1D0908F7-5941-4FE6-9534-C5F14A10EFDD}"/>
    <cellStyle name="Title 13" xfId="10347" xr:uid="{22905D0F-6FB5-44B4-A2CA-C6BD4C4AA80E}"/>
    <cellStyle name="Title 13 2" xfId="21668" xr:uid="{6D0019B0-7773-41C6-9DED-816EF9887214}"/>
    <cellStyle name="Title 13 2 2" xfId="27224" xr:uid="{BB8C01AB-3782-46A7-B375-E14CD2ED36F7}"/>
    <cellStyle name="Title 13 2 3" xfId="32718" xr:uid="{42D3B455-889F-4955-9E98-5D8FD147A98C}"/>
    <cellStyle name="Title 13 2 4" xfId="38202" xr:uid="{F26E764E-FF8E-49A1-9991-9632C3B14F75}"/>
    <cellStyle name="Title 13 3" xfId="24495" xr:uid="{FF91D246-B0B5-4B68-90D9-CBAFC644DE43}"/>
    <cellStyle name="Title 13 4" xfId="29989" xr:uid="{C55890D7-0B80-418F-B32C-3C8D0723EA96}"/>
    <cellStyle name="Title 13 5" xfId="35473" xr:uid="{BD482E9C-3AE8-4971-BDB7-FDCECF4455C6}"/>
    <cellStyle name="Title 2" xfId="7157" xr:uid="{CAB5500A-95C1-470F-AD27-9C4321C00B4C}"/>
    <cellStyle name="Title 2 2" xfId="15564" xr:uid="{CDDF7BFB-10B3-4200-945F-F808CFEDBA02}"/>
    <cellStyle name="Title 2 2 2" xfId="22851" xr:uid="{525C71DE-8719-4B09-A51C-5F4B3FB62687}"/>
    <cellStyle name="Title 2 2 2 2" xfId="28407" xr:uid="{25A54486-795E-4961-AC29-BF0D07E9AC5D}"/>
    <cellStyle name="Title 2 2 2 3" xfId="33901" xr:uid="{5720C9A8-38CC-46B0-BFA4-FD2D36F2E96D}"/>
    <cellStyle name="Title 2 2 2 4" xfId="39385" xr:uid="{BFDECD44-BD89-4472-B962-B5C6FC0F161B}"/>
    <cellStyle name="Title 2 2 3" xfId="25678" xr:uid="{16AFD8B2-45F5-4B6C-87AA-267910F23632}"/>
    <cellStyle name="Title 2 2 4" xfId="31172" xr:uid="{4DFF1397-B0EC-4CCA-8C1C-2A5FDC4CEF59}"/>
    <cellStyle name="Title 2 2 5" xfId="36656" xr:uid="{C3652787-5312-4467-8033-72D50A0EC419}"/>
    <cellStyle name="Title 2 3" xfId="12470" xr:uid="{4555CA55-0688-421D-BC87-C7630F37AF92}"/>
    <cellStyle name="Title 2 4" xfId="17706" xr:uid="{CA9CEB53-4B8E-4459-94FC-BB326DF32281}"/>
    <cellStyle name="Title 2 5" xfId="19968" xr:uid="{44E7E729-7BF9-4B88-821E-EF9BE11E8D20}"/>
    <cellStyle name="Title 2 6" xfId="10348" xr:uid="{F4337841-D77A-4315-AEDF-192E9AC3DBE9}"/>
    <cellStyle name="Title 2 6 2" xfId="21669" xr:uid="{EC213456-3C2A-430B-9591-15A8A77D1CD6}"/>
    <cellStyle name="Title 2 6 2 2" xfId="27225" xr:uid="{B2372480-D318-492B-A366-4D387E28B454}"/>
    <cellStyle name="Title 2 6 2 3" xfId="32719" xr:uid="{1D13C7F8-DBEF-4936-95AD-76F42821094A}"/>
    <cellStyle name="Title 2 6 2 4" xfId="38203" xr:uid="{A3E3B129-CBEA-447E-834D-7971FB5D1071}"/>
    <cellStyle name="Title 2 6 3" xfId="24496" xr:uid="{12CDE88B-B5A4-4F94-AEEF-722821A447E4}"/>
    <cellStyle name="Title 2 6 4" xfId="29990" xr:uid="{B1595B5F-EDC2-4ED7-8EE1-608BDACFD58F}"/>
    <cellStyle name="Title 2 6 5" xfId="35474" xr:uid="{7226014D-08F6-43DD-B065-3DEA13B25502}"/>
    <cellStyle name="Title 3" xfId="7158" xr:uid="{6BAEC4BB-D297-4609-8041-1DAB6938B6F6}"/>
    <cellStyle name="Title 3 2" xfId="7159" xr:uid="{5A83AACD-8B94-4DE2-B236-63120474602F}"/>
    <cellStyle name="Title 3 2 2" xfId="15566" xr:uid="{95593CF6-3AEA-4039-936D-BFD1D05CF393}"/>
    <cellStyle name="Title 3 2 2 2" xfId="22853" xr:uid="{E6B6EDA4-B068-4874-97E2-C67033D41497}"/>
    <cellStyle name="Title 3 2 2 2 2" xfId="28409" xr:uid="{B40A4732-1BD7-4EB5-85E3-C45EF2F90729}"/>
    <cellStyle name="Title 3 2 2 2 3" xfId="33903" xr:uid="{BD310E70-A35C-40AF-A011-CEEB43B516F4}"/>
    <cellStyle name="Title 3 2 2 2 4" xfId="39387" xr:uid="{93C23B7E-7BE8-464E-98F1-84FB63345FDC}"/>
    <cellStyle name="Title 3 2 2 3" xfId="25680" xr:uid="{0FC2C94D-5852-41A6-A8EE-E762CE53BC63}"/>
    <cellStyle name="Title 3 2 2 4" xfId="31174" xr:uid="{2054C389-DE5C-4136-8A0A-804F43532EE6}"/>
    <cellStyle name="Title 3 2 2 5" xfId="36658" xr:uid="{16A3307F-0502-4E91-9603-D97C6ABF6E11}"/>
    <cellStyle name="Title 3 2 3" xfId="12472" xr:uid="{96FBAA00-2949-46BF-81AF-61C82008F03B}"/>
    <cellStyle name="Title 3 2 4" xfId="17708" xr:uid="{72F60F9B-C225-48B0-9D13-7E03FE8F04D1}"/>
    <cellStyle name="Title 3 2 5" xfId="19970" xr:uid="{C7DF7066-DCE3-4174-A359-C94459D71F44}"/>
    <cellStyle name="Title 3 2 6" xfId="10350" xr:uid="{76185ACE-22E2-4CE0-9002-BC21B9EAA10B}"/>
    <cellStyle name="Title 3 2 6 2" xfId="21671" xr:uid="{40EB841F-9F96-4669-A185-0D95EA65E820}"/>
    <cellStyle name="Title 3 2 6 2 2" xfId="27227" xr:uid="{05869C3C-50FF-4A16-AAB4-98BCBC88C3F0}"/>
    <cellStyle name="Title 3 2 6 2 3" xfId="32721" xr:uid="{56FEE8DC-F13D-4B27-A9FD-B40A80D7BB1D}"/>
    <cellStyle name="Title 3 2 6 2 4" xfId="38205" xr:uid="{B0F2B774-7407-4296-9CF2-CC03C99B1704}"/>
    <cellStyle name="Title 3 2 6 3" xfId="24498" xr:uid="{30FAD13B-D201-4F8F-832A-18A701ACDA0A}"/>
    <cellStyle name="Title 3 2 6 4" xfId="29992" xr:uid="{FB3EEE84-07E7-4D55-9182-EEFE9C0BC6B5}"/>
    <cellStyle name="Title 3 2 6 5" xfId="35476" xr:uid="{8FDD7D73-3219-4075-9F93-11594436D409}"/>
    <cellStyle name="Title 3 3" xfId="15565" xr:uid="{C4283EAA-1ED8-4A21-BE99-519959AF87BF}"/>
    <cellStyle name="Title 3 3 2" xfId="22852" xr:uid="{652BCEAF-270E-4C7D-9B0E-6588B6A0109C}"/>
    <cellStyle name="Title 3 3 2 2" xfId="28408" xr:uid="{8840424E-8076-46FC-B925-6FD7212E21D8}"/>
    <cellStyle name="Title 3 3 2 3" xfId="33902" xr:uid="{666CECC9-DE7F-4A93-A33E-A28E96D0D68D}"/>
    <cellStyle name="Title 3 3 2 4" xfId="39386" xr:uid="{691CFA26-3297-4B3A-B6E6-47D2A518059D}"/>
    <cellStyle name="Title 3 3 3" xfId="25679" xr:uid="{36C4435D-25C1-4657-8B6A-7EDA726BC50A}"/>
    <cellStyle name="Title 3 3 4" xfId="31173" xr:uid="{FE03B0D0-5388-4D17-8545-F2080C724D9A}"/>
    <cellStyle name="Title 3 3 5" xfId="36657" xr:uid="{D28D2949-93B3-45EF-9EC1-984DE865DD62}"/>
    <cellStyle name="Title 3 4" xfId="12471" xr:uid="{A8F26CFD-50A5-4B4B-92A7-E874872361C6}"/>
    <cellStyle name="Title 3 5" xfId="17707" xr:uid="{D4B5F323-4595-4748-8728-E6C04E1763F8}"/>
    <cellStyle name="Title 3 6" xfId="19969" xr:uid="{4AC4E238-AFB7-467E-8841-74E46EB037A9}"/>
    <cellStyle name="Title 3 7" xfId="10349" xr:uid="{8A2E0ABF-A1EC-4FE9-BB18-BDD113A93FEA}"/>
    <cellStyle name="Title 3 7 2" xfId="21670" xr:uid="{605DD021-6701-40CF-B9E1-56D0620212F1}"/>
    <cellStyle name="Title 3 7 2 2" xfId="27226" xr:uid="{106DB669-CDB3-4B2D-9649-A8717F49793E}"/>
    <cellStyle name="Title 3 7 2 3" xfId="32720" xr:uid="{CB081B42-9A87-4557-A413-09A9F46A9406}"/>
    <cellStyle name="Title 3 7 2 4" xfId="38204" xr:uid="{3677C5CA-745B-4E75-9490-2C88213872C1}"/>
    <cellStyle name="Title 3 7 3" xfId="24497" xr:uid="{664A89E6-8DE8-493E-97A0-7AA50965B3FB}"/>
    <cellStyle name="Title 3 7 4" xfId="29991" xr:uid="{BB59D36D-D9F5-4AF3-8B69-DC1D20156783}"/>
    <cellStyle name="Title 3 7 5" xfId="35475" xr:uid="{94B57B5F-C0EA-46F9-A810-F2D186D0B319}"/>
    <cellStyle name="Title 4" xfId="7160" xr:uid="{06A8BAF6-1204-44E1-B058-2006B2D839DF}"/>
    <cellStyle name="Title 4 2" xfId="15567" xr:uid="{CD454D7D-6F6B-4F96-A4AF-398DE4D303EA}"/>
    <cellStyle name="Title 4 2 2" xfId="22854" xr:uid="{3DB301D8-9F7E-4FAE-8074-4440F7A8B5C5}"/>
    <cellStyle name="Title 4 2 2 2" xfId="28410" xr:uid="{298BEC25-5143-4DD4-A55F-BC9F41E2FAE7}"/>
    <cellStyle name="Title 4 2 2 3" xfId="33904" xr:uid="{AFD8CE67-60E3-46F3-98C4-D381A7941A5B}"/>
    <cellStyle name="Title 4 2 2 4" xfId="39388" xr:uid="{9ACDBEE9-D2D6-47B3-A5ED-4FB76549DAB0}"/>
    <cellStyle name="Title 4 2 3" xfId="25681" xr:uid="{71CF416E-C407-4ADC-A287-51B1F79E8BF0}"/>
    <cellStyle name="Title 4 2 4" xfId="31175" xr:uid="{23C90329-3365-48DF-B508-DEF3BB08CF6E}"/>
    <cellStyle name="Title 4 2 5" xfId="36659" xr:uid="{65DB3F3E-20F8-44EE-8433-B4604F991823}"/>
    <cellStyle name="Title 4 3" xfId="12473" xr:uid="{E3066658-E181-4CA1-96F9-CC22D906F473}"/>
    <cellStyle name="Title 4 4" xfId="17709" xr:uid="{950D66EB-1B0D-4080-92F6-04D3EB969D09}"/>
    <cellStyle name="Title 4 5" xfId="19971" xr:uid="{526F346C-E00C-4E91-8E28-D3487C019F0A}"/>
    <cellStyle name="Title 4 6" xfId="10351" xr:uid="{0D4EE1AE-902B-4AD7-9D0A-4B88FBEC64AE}"/>
    <cellStyle name="Title 4 6 2" xfId="21672" xr:uid="{1559D102-DC6C-4706-A732-73849E9DFC38}"/>
    <cellStyle name="Title 4 6 2 2" xfId="27228" xr:uid="{1F28478A-9FE6-4C05-A263-C4AE36B9F069}"/>
    <cellStyle name="Title 4 6 2 3" xfId="32722" xr:uid="{73A8A9B3-A4C5-45C3-81F9-ABC079DC8A44}"/>
    <cellStyle name="Title 4 6 2 4" xfId="38206" xr:uid="{6969F21B-B936-4B57-B48C-495B4A198430}"/>
    <cellStyle name="Title 4 6 3" xfId="24499" xr:uid="{96F55325-52DC-4107-8AB5-17168E19089E}"/>
    <cellStyle name="Title 4 6 4" xfId="29993" xr:uid="{94DD1536-64B6-4941-8537-6E97F8E06A0E}"/>
    <cellStyle name="Title 4 6 5" xfId="35477" xr:uid="{DAD163DE-9AFF-4392-B643-FEFC551F3278}"/>
    <cellStyle name="Title 5" xfId="7161" xr:uid="{C7A24F1F-C6B2-4311-9D40-1F5A53DDF4D7}"/>
    <cellStyle name="Title 5 2" xfId="15568" xr:uid="{081BD0E4-F178-423C-A923-4863625945A2}"/>
    <cellStyle name="Title 5 2 2" xfId="22855" xr:uid="{B59E6A62-8D55-4FD3-9646-479BCD7268F5}"/>
    <cellStyle name="Title 5 2 2 2" xfId="28411" xr:uid="{2DD640BE-9856-461E-BD65-D07CF5695B32}"/>
    <cellStyle name="Title 5 2 2 3" xfId="33905" xr:uid="{4406A042-41A3-4940-8F5B-85AD766B96E3}"/>
    <cellStyle name="Title 5 2 2 4" xfId="39389" xr:uid="{B2A8C583-791F-45EE-BAB8-4FAD03694441}"/>
    <cellStyle name="Title 5 2 3" xfId="25682" xr:uid="{17B8104E-5C57-4AD2-9227-F0E972991FEA}"/>
    <cellStyle name="Title 5 2 4" xfId="31176" xr:uid="{6B698F8C-189F-4AF4-A433-45A1E9E627D0}"/>
    <cellStyle name="Title 5 2 5" xfId="36660" xr:uid="{009FC2F1-656D-4799-8402-4175BC601932}"/>
    <cellStyle name="Title 5 3" xfId="12474" xr:uid="{943077C7-7A98-4102-81D3-A6BA7D52CB24}"/>
    <cellStyle name="Title 5 4" xfId="17710" xr:uid="{90A4095C-C48D-4B2E-9F3D-E34A90AEC274}"/>
    <cellStyle name="Title 5 5" xfId="19972" xr:uid="{ABC13A29-3B61-451B-B6C6-2B834FD25BF6}"/>
    <cellStyle name="Title 5 6" xfId="10352" xr:uid="{8656E2E1-01BA-4B43-AAA2-1F19672C09B5}"/>
    <cellStyle name="Title 5 6 2" xfId="21673" xr:uid="{EA209813-1104-43FA-97E9-9C18B42FA626}"/>
    <cellStyle name="Title 5 6 2 2" xfId="27229" xr:uid="{E5989918-277A-42E8-805C-92F4A4934AB1}"/>
    <cellStyle name="Title 5 6 2 3" xfId="32723" xr:uid="{89C8DC91-7394-456A-B35B-BFB6DFB611D6}"/>
    <cellStyle name="Title 5 6 2 4" xfId="38207" xr:uid="{872AD721-6DFF-4BD1-9621-14DF300588C0}"/>
    <cellStyle name="Title 5 6 3" xfId="24500" xr:uid="{00FAC6F8-246A-412E-9A06-CA94FED495F6}"/>
    <cellStyle name="Title 5 6 4" xfId="29994" xr:uid="{B2207E25-AD00-4AA6-A12E-B27232B4C8B3}"/>
    <cellStyle name="Title 5 6 5" xfId="35478" xr:uid="{858ACC37-5206-41F8-A10B-AE75480FD52F}"/>
    <cellStyle name="Title 6" xfId="7162" xr:uid="{980D9EE2-7E29-4C06-A072-10972BE03595}"/>
    <cellStyle name="Title 6 2" xfId="15569" xr:uid="{DF8C78AB-8B9E-49E2-9F9A-C95FDEFD0932}"/>
    <cellStyle name="Title 6 2 2" xfId="22856" xr:uid="{115025CD-8E28-47A6-8B11-59793A18A880}"/>
    <cellStyle name="Title 6 2 2 2" xfId="28412" xr:uid="{E81E0307-EBCD-4B30-BFF7-BFB60BC405A8}"/>
    <cellStyle name="Title 6 2 2 3" xfId="33906" xr:uid="{410BFADA-C6D8-4E90-98B1-17429F18E16E}"/>
    <cellStyle name="Title 6 2 2 4" xfId="39390" xr:uid="{4F11333C-E536-4A16-9662-E55C6CA5E4B3}"/>
    <cellStyle name="Title 6 2 3" xfId="25683" xr:uid="{9EB04221-925E-4DA6-AFC9-E08E28178529}"/>
    <cellStyle name="Title 6 2 4" xfId="31177" xr:uid="{3C8117E2-810F-48C0-A27D-05E3E76F1C71}"/>
    <cellStyle name="Title 6 2 5" xfId="36661" xr:uid="{D778DFE9-4729-4D34-B416-83AB019B4765}"/>
    <cellStyle name="Title 6 3" xfId="12747" xr:uid="{068141B8-0AEB-41DE-8D5C-B277AC6A5C7C}"/>
    <cellStyle name="Title 6 4" xfId="19973" xr:uid="{4543EC84-E5B4-4B13-97DB-54C28EDB8396}"/>
    <cellStyle name="Title 6 5" xfId="10353" xr:uid="{14C97B57-A02C-4EA7-A462-9159A52D42CF}"/>
    <cellStyle name="Title 6 5 2" xfId="21674" xr:uid="{FF36F305-1536-4E91-A9AD-9192611D882D}"/>
    <cellStyle name="Title 6 5 2 2" xfId="27230" xr:uid="{05329D8C-25B3-4D05-8826-49E7156C949D}"/>
    <cellStyle name="Title 6 5 2 3" xfId="32724" xr:uid="{29D966B6-D77C-47BF-996F-AC7A670A8E35}"/>
    <cellStyle name="Title 6 5 2 4" xfId="38208" xr:uid="{999F9D13-AA0D-4A22-A003-16E2E17B10A9}"/>
    <cellStyle name="Title 6 5 3" xfId="24501" xr:uid="{6F84718D-1DC9-41CA-95B4-9FD29E76FB2F}"/>
    <cellStyle name="Title 6 5 4" xfId="29995" xr:uid="{44CA649A-778F-4FBB-8E98-64926E292EF3}"/>
    <cellStyle name="Title 6 5 5" xfId="35479" xr:uid="{77B9F8D4-3D09-4702-A760-71CEDD134A9E}"/>
    <cellStyle name="Title 7" xfId="7365" xr:uid="{A8C12453-B9E1-4742-A238-28D427014D8D}"/>
    <cellStyle name="Title 7 2" xfId="20145" xr:uid="{44C87A4E-1B09-4D20-AD79-31DD49C1F4D4}"/>
    <cellStyle name="Title 7 3" xfId="10354" xr:uid="{397D5B2D-CA26-46F6-BB38-E42989B1161F}"/>
    <cellStyle name="Title 7 3 2" xfId="21675" xr:uid="{BFD02883-7030-4732-B074-DE6A6C604A02}"/>
    <cellStyle name="Title 7 3 2 2" xfId="27231" xr:uid="{413174D0-9D72-4232-9D12-B602D222685C}"/>
    <cellStyle name="Title 7 3 2 3" xfId="32725" xr:uid="{56B0ABA3-AC5A-410F-A907-FB12C7191ECE}"/>
    <cellStyle name="Title 7 3 2 4" xfId="38209" xr:uid="{9EE4CFB3-5BAC-4E1A-9B54-75ED0CE1C016}"/>
    <cellStyle name="Title 7 3 3" xfId="24502" xr:uid="{9B60D13E-BA6C-443D-B032-3BA1A0565FE1}"/>
    <cellStyle name="Title 7 3 4" xfId="29996" xr:uid="{ED70AEBB-9F24-4BBC-9370-3C6E7AF2AEEE}"/>
    <cellStyle name="Title 7 3 5" xfId="35480" xr:uid="{E366460E-8577-47A5-A1E4-6DA552A4A733}"/>
    <cellStyle name="Title 8" xfId="10355" xr:uid="{D0A69FE2-E350-4975-8703-F2361258096E}"/>
    <cellStyle name="Title 8 2" xfId="21676" xr:uid="{688DE1EE-26E9-40D2-AD06-7E4D09B2CCC5}"/>
    <cellStyle name="Title 8 2 2" xfId="27232" xr:uid="{61C70849-7047-43C5-A322-1FE0469D7B80}"/>
    <cellStyle name="Title 8 2 3" xfId="32726" xr:uid="{677F1152-BAC5-48D1-889B-932C5285B2E9}"/>
    <cellStyle name="Title 8 2 4" xfId="38210" xr:uid="{F0145CAC-3E8F-45F2-B3C1-4F40EA884CC0}"/>
    <cellStyle name="Title 8 3" xfId="24503" xr:uid="{CB6D8761-E6D6-43E3-9409-8375BD6636E5}"/>
    <cellStyle name="Title 8 4" xfId="29997" xr:uid="{9BB94728-90AA-4026-8EFE-811370800FE6}"/>
    <cellStyle name="Title 8 5" xfId="35481" xr:uid="{6BFF4FFD-8264-443C-8F3B-7A14CDBE1CB8}"/>
    <cellStyle name="Title 9" xfId="15563" xr:uid="{D63A3DFB-A309-4849-ADF1-C990501EEAA5}"/>
    <cellStyle name="Title 9 2" xfId="22850" xr:uid="{0AEF83DD-98B9-47BB-B144-5E39AD373175}"/>
    <cellStyle name="Title 9 2 2" xfId="28406" xr:uid="{6DF578CD-E101-4F6E-93C4-11DD659C337D}"/>
    <cellStyle name="Title 9 2 3" xfId="33900" xr:uid="{5E4C636A-DC9B-40FB-BF43-F6BE084D9BEE}"/>
    <cellStyle name="Title 9 2 4" xfId="39384" xr:uid="{75545E52-056C-4CBD-9926-29278CECA1B0}"/>
    <cellStyle name="Title 9 3" xfId="25677" xr:uid="{C92146F3-F842-4563-8126-8A05D9192183}"/>
    <cellStyle name="Title 9 4" xfId="31171" xr:uid="{F9F88EF6-1EAC-4F53-B797-825AD025D73B}"/>
    <cellStyle name="Title 9 5" xfId="36655" xr:uid="{A443A12D-C99C-40EF-82DD-CC2201AAEEE8}"/>
    <cellStyle name="Título 1 2" xfId="977" xr:uid="{09C41014-A36D-4B31-91F6-0FF688C37C4A}"/>
    <cellStyle name="Título 1 2 10" xfId="7163" xr:uid="{B267A6E9-22AF-46EC-B71F-50987260AF4C}"/>
    <cellStyle name="Título 1 2 2" xfId="7164" xr:uid="{D9523788-7543-44FB-A0EC-F126C1418F66}"/>
    <cellStyle name="Título 1 2 2 2" xfId="15571" xr:uid="{B6004E87-B997-497A-8582-2256CF8559A9}"/>
    <cellStyle name="Título 1 2 2 2 2" xfId="22858" xr:uid="{3ADBF459-D907-4F88-AF1E-3047B8E0DC16}"/>
    <cellStyle name="Título 1 2 2 2 2 2" xfId="28414" xr:uid="{13151810-CFD9-471E-81CB-412CFBEBACFC}"/>
    <cellStyle name="Título 1 2 2 2 2 3" xfId="33908" xr:uid="{CFD93AF0-1340-4BB8-9574-56504760FC0C}"/>
    <cellStyle name="Título 1 2 2 2 2 4" xfId="39392" xr:uid="{E114D3D0-D2F8-4F44-A324-C9C7CC492EF0}"/>
    <cellStyle name="Título 1 2 2 2 3" xfId="25685" xr:uid="{EE94E540-F66C-40B2-93DD-39110772B459}"/>
    <cellStyle name="Título 1 2 2 2 4" xfId="31179" xr:uid="{65C480B0-F690-4DD0-AD0A-B8B71F29BCD9}"/>
    <cellStyle name="Título 1 2 2 2 5" xfId="36663" xr:uid="{47799592-9453-4AD9-95BF-298CADCCF3D0}"/>
    <cellStyle name="Título 1 2 2 3" xfId="12476" xr:uid="{CA06C7A5-E172-4252-A0D7-ACA2CF9692CD}"/>
    <cellStyle name="Título 1 2 2 4" xfId="17712" xr:uid="{498FFB06-98F3-4106-BB3A-0DE226590245}"/>
    <cellStyle name="Título 1 2 2 5" xfId="19975" xr:uid="{6B0B8E99-1EF5-46FC-B06F-9CE5DE5B5CD7}"/>
    <cellStyle name="Título 1 2 2 6" xfId="10357" xr:uid="{E49FFE74-506D-493A-929B-73AF408DA49E}"/>
    <cellStyle name="Título 1 2 2 6 2" xfId="21678" xr:uid="{6775E723-E1DE-4CB7-AC98-C10B0BC6DE4E}"/>
    <cellStyle name="Título 1 2 2 6 2 2" xfId="27234" xr:uid="{31526F41-C575-483F-9742-33B96E9F0415}"/>
    <cellStyle name="Título 1 2 2 6 2 3" xfId="32728" xr:uid="{A68FBEF4-6B32-45D0-A26C-F6AA43D9CFC5}"/>
    <cellStyle name="Título 1 2 2 6 2 4" xfId="38212" xr:uid="{4EB5E133-2DEF-4178-A1AD-FFFFBC25913F}"/>
    <cellStyle name="Título 1 2 2 6 3" xfId="24505" xr:uid="{D5C9818C-CC27-4639-A509-60CE55C85CD5}"/>
    <cellStyle name="Título 1 2 2 6 4" xfId="29999" xr:uid="{6B624F31-539F-4FB5-A2FD-E3D7643B70EC}"/>
    <cellStyle name="Título 1 2 2 6 5" xfId="35483" xr:uid="{04EAF967-43C5-4F3D-A26C-AF6258579615}"/>
    <cellStyle name="Título 1 2 3" xfId="7165" xr:uid="{0E42B257-32BE-42A8-B33B-79AAD578BD04}"/>
    <cellStyle name="Título 1 2 3 2" xfId="15572" xr:uid="{46302581-3D76-4022-AA21-2EF196916FD7}"/>
    <cellStyle name="Título 1 2 3 2 2" xfId="22859" xr:uid="{D29A53AD-C9DF-4CAC-9851-F28147998DC5}"/>
    <cellStyle name="Título 1 2 3 2 2 2" xfId="28415" xr:uid="{9AEC395A-9091-499E-BBEA-76FAF2C30F78}"/>
    <cellStyle name="Título 1 2 3 2 2 3" xfId="33909" xr:uid="{7796A0E5-98B1-4379-AA1A-549C587AE6AD}"/>
    <cellStyle name="Título 1 2 3 2 2 4" xfId="39393" xr:uid="{EDAFB5A3-2404-49A1-9304-90F1277CD3A9}"/>
    <cellStyle name="Título 1 2 3 2 3" xfId="25686" xr:uid="{5F47E480-F044-4734-8377-D1503B718774}"/>
    <cellStyle name="Título 1 2 3 2 4" xfId="31180" xr:uid="{BE0B9083-1BFB-45C9-A729-D9C2DD995B9F}"/>
    <cellStyle name="Título 1 2 3 2 5" xfId="36664" xr:uid="{ECDDC924-88A8-4F82-A1C9-59F8D8ABCFA0}"/>
    <cellStyle name="Título 1 2 3 3" xfId="12477" xr:uid="{D14A53B7-56DC-4458-A608-AAD6B079B343}"/>
    <cellStyle name="Título 1 2 3 4" xfId="17713" xr:uid="{E449BE08-296F-4010-B199-E88458051868}"/>
    <cellStyle name="Título 1 2 3 5" xfId="19976" xr:uid="{ABCDA730-0F8B-44FA-8DE9-4415ED81ADB2}"/>
    <cellStyle name="Título 1 2 3 6" xfId="10358" xr:uid="{B3D97A1E-151D-4C05-AC86-9259246F7E93}"/>
    <cellStyle name="Título 1 2 3 6 2" xfId="21679" xr:uid="{B45D199A-A535-468D-B4BF-AE4DBC605ECD}"/>
    <cellStyle name="Título 1 2 3 6 2 2" xfId="27235" xr:uid="{997AD60B-2FD1-4D35-BFE2-60BADDCD9E98}"/>
    <cellStyle name="Título 1 2 3 6 2 3" xfId="32729" xr:uid="{C79C5130-B426-49A1-B738-83329EE58C43}"/>
    <cellStyle name="Título 1 2 3 6 2 4" xfId="38213" xr:uid="{70D74E14-28D5-420D-8EE6-8CD54E307916}"/>
    <cellStyle name="Título 1 2 3 6 3" xfId="24506" xr:uid="{1D00A502-BF5B-419F-96BE-EEB5C35D1BE8}"/>
    <cellStyle name="Título 1 2 3 6 4" xfId="30000" xr:uid="{B8839F2F-8911-4B95-A6BB-8072731B9645}"/>
    <cellStyle name="Título 1 2 3 6 5" xfId="35484" xr:uid="{F3BEB497-B376-4EE9-AAE1-0F3812595DEC}"/>
    <cellStyle name="Título 1 2 4" xfId="7166" xr:uid="{71A86E5B-DD92-4511-B308-79675928EDCE}"/>
    <cellStyle name="Título 1 2 4 2" xfId="15573" xr:uid="{BB1D3B7E-569E-473D-B1E5-FBE2742E88F6}"/>
    <cellStyle name="Título 1 2 4 2 2" xfId="22860" xr:uid="{524D1CE0-7CFB-47C1-BDC3-C5DB0A6673FF}"/>
    <cellStyle name="Título 1 2 4 2 2 2" xfId="28416" xr:uid="{16AB6AB2-2533-4D24-B896-A07AC79B6610}"/>
    <cellStyle name="Título 1 2 4 2 2 3" xfId="33910" xr:uid="{0B3FB588-6446-455C-9714-1AA2B617261F}"/>
    <cellStyle name="Título 1 2 4 2 2 4" xfId="39394" xr:uid="{D8F35A3F-BE38-49BC-84B5-BB68627DA476}"/>
    <cellStyle name="Título 1 2 4 2 3" xfId="25687" xr:uid="{38F6D748-CFB7-46FA-BF54-ADB61D63AE70}"/>
    <cellStyle name="Título 1 2 4 2 4" xfId="31181" xr:uid="{B24516AE-4295-4D65-A7A5-8A72F419C9F1}"/>
    <cellStyle name="Título 1 2 4 2 5" xfId="36665" xr:uid="{A1A949A3-EADC-4F27-A6A6-7A40B8C2CF57}"/>
    <cellStyle name="Título 1 2 4 3" xfId="12478" xr:uid="{8A9DF4AD-96C1-4EFB-9AC4-E7722D41DCD6}"/>
    <cellStyle name="Título 1 2 4 4" xfId="17714" xr:uid="{4909F716-AF89-4EB1-B8BD-E67E076957B1}"/>
    <cellStyle name="Título 1 2 4 5" xfId="19977" xr:uid="{0C9C1960-5AD6-44D0-B399-7E1BBC487948}"/>
    <cellStyle name="Título 1 2 4 6" xfId="10359" xr:uid="{E2EF7238-D962-4BD7-A7BB-C0459F71C2CD}"/>
    <cellStyle name="Título 1 2 4 6 2" xfId="21680" xr:uid="{B61148CE-1A5B-4379-944C-D47293D71864}"/>
    <cellStyle name="Título 1 2 4 6 2 2" xfId="27236" xr:uid="{331A8BD9-D7BD-4C24-88C2-28CC9C9A4DB8}"/>
    <cellStyle name="Título 1 2 4 6 2 3" xfId="32730" xr:uid="{0C88E4FE-1CE6-4400-88AC-1D6DAEE05389}"/>
    <cellStyle name="Título 1 2 4 6 2 4" xfId="38214" xr:uid="{B99A895C-F3D8-40B7-8EE2-34195F946355}"/>
    <cellStyle name="Título 1 2 4 6 3" xfId="24507" xr:uid="{C9C72F6C-F2EE-467F-8FA5-FE0C89494D7D}"/>
    <cellStyle name="Título 1 2 4 6 4" xfId="30001" xr:uid="{2C774A50-AA13-4034-B7F8-D0FD34B03019}"/>
    <cellStyle name="Título 1 2 4 6 5" xfId="35485" xr:uid="{92C63D8C-2E3B-4B8B-ADC7-50F8AE75794F}"/>
    <cellStyle name="Título 1 2 5" xfId="15570" xr:uid="{6AE95470-41C5-47B6-B283-9F1B3854657C}"/>
    <cellStyle name="Título 1 2 5 2" xfId="22857" xr:uid="{3F61715D-549B-4CA7-8584-7D964AB660D1}"/>
    <cellStyle name="Título 1 2 5 2 2" xfId="28413" xr:uid="{DE002FE8-B861-415E-B902-4149AC699382}"/>
    <cellStyle name="Título 1 2 5 2 3" xfId="33907" xr:uid="{C5477F12-3EF9-4BAF-A0C5-29FDC54BABD7}"/>
    <cellStyle name="Título 1 2 5 2 4" xfId="39391" xr:uid="{BD248190-41DE-43B3-862F-332A7C02636A}"/>
    <cellStyle name="Título 1 2 5 3" xfId="25684" xr:uid="{5108B7FB-A37A-46ED-8724-1E57FDD8A3F6}"/>
    <cellStyle name="Título 1 2 5 4" xfId="31178" xr:uid="{E941D62A-7E7C-44E8-A2E8-2C9EF9FA2AC1}"/>
    <cellStyle name="Título 1 2 5 5" xfId="36662" xr:uid="{F9A0B5CE-88D8-4CC1-8A84-97B04B261988}"/>
    <cellStyle name="Título 1 2 6" xfId="12475" xr:uid="{E37162C9-DE32-4A69-A5AC-7D2EDA74DDE8}"/>
    <cellStyle name="Título 1 2 7" xfId="17711" xr:uid="{8CD30A75-0050-4C0B-8532-AAE98EF49CB5}"/>
    <cellStyle name="Título 1 2 8" xfId="19974" xr:uid="{9AE4D996-A290-4521-A67C-7DCDA3F964FD}"/>
    <cellStyle name="Título 1 2 9" xfId="10356" xr:uid="{9EAE1B79-9FBB-4C86-AB24-53F126063E08}"/>
    <cellStyle name="Título 1 2 9 2" xfId="21677" xr:uid="{0952B2E9-7CA4-45EE-8015-DB43DB9B1DC7}"/>
    <cellStyle name="Título 1 2 9 2 2" xfId="27233" xr:uid="{39935458-9FFC-42D7-B5B5-4E8B649D380E}"/>
    <cellStyle name="Título 1 2 9 2 3" xfId="32727" xr:uid="{CAAF7E37-BE22-46B1-9999-EA6FFF882EFE}"/>
    <cellStyle name="Título 1 2 9 2 4" xfId="38211" xr:uid="{19EDC3F3-FE90-4CBD-A074-E659DF780D47}"/>
    <cellStyle name="Título 1 2 9 3" xfId="24504" xr:uid="{32CC1489-336E-45FB-B1A1-8354702D58D3}"/>
    <cellStyle name="Título 1 2 9 4" xfId="29998" xr:uid="{7B758990-3C66-4B73-8A2F-35EB1D00CE01}"/>
    <cellStyle name="Título 1 2 9 5" xfId="35482" xr:uid="{4A714D6D-81C3-4F9D-A5BA-122018DAE3C2}"/>
    <cellStyle name="Título 1 3" xfId="978" xr:uid="{C818CCB7-775C-490B-8B3A-EF0A714E517F}"/>
    <cellStyle name="Título 1 3 2" xfId="7168" xr:uid="{BF1E9F70-C6FA-4AE8-970F-7A0E29B6D0FF}"/>
    <cellStyle name="Título 1 3 2 2" xfId="15575" xr:uid="{4B6B64F2-7431-4418-9E4D-840BED26BCFA}"/>
    <cellStyle name="Título 1 3 2 2 2" xfId="22862" xr:uid="{FD6CF226-E3A4-4523-8EB3-3B1B55574583}"/>
    <cellStyle name="Título 1 3 2 2 2 2" xfId="28418" xr:uid="{F836BA04-1EB3-4512-A68E-3E05222A90C2}"/>
    <cellStyle name="Título 1 3 2 2 2 3" xfId="33912" xr:uid="{2809C8C9-2C9C-4378-B2C7-40B6E7572DCE}"/>
    <cellStyle name="Título 1 3 2 2 2 4" xfId="39396" xr:uid="{584182FC-177F-4E7F-9C1F-670C16DDDEF8}"/>
    <cellStyle name="Título 1 3 2 2 3" xfId="25689" xr:uid="{0BA0E78A-F8F5-484E-88BD-6B36FA67917C}"/>
    <cellStyle name="Título 1 3 2 2 4" xfId="31183" xr:uid="{A34DB144-AC1A-4D0D-9FC1-6C34F06D6419}"/>
    <cellStyle name="Título 1 3 2 2 5" xfId="36667" xr:uid="{BAEB1022-897C-484A-9032-306E24A535C0}"/>
    <cellStyle name="Título 1 3 2 3" xfId="12480" xr:uid="{D82229D5-1E6F-4540-82CC-8ABC172CDF2D}"/>
    <cellStyle name="Título 1 3 2 4" xfId="17716" xr:uid="{3687D3E8-FF95-4DC4-BB3E-A2A0C2D3175D}"/>
    <cellStyle name="Título 1 3 2 5" xfId="19979" xr:uid="{7B890BD1-7B80-46EE-9A01-FA35361C4866}"/>
    <cellStyle name="Título 1 3 2 6" xfId="10361" xr:uid="{58D9C463-8F4D-45EC-90B6-FFF46AE429C4}"/>
    <cellStyle name="Título 1 3 2 6 2" xfId="21682" xr:uid="{D81BC409-B357-4C84-AA3C-720517F917D0}"/>
    <cellStyle name="Título 1 3 2 6 2 2" xfId="27238" xr:uid="{7BE1B9D1-DB83-4004-8A99-8FCA337A2BA4}"/>
    <cellStyle name="Título 1 3 2 6 2 3" xfId="32732" xr:uid="{2B6A7014-68C7-43E5-ABA8-C475785163ED}"/>
    <cellStyle name="Título 1 3 2 6 2 4" xfId="38216" xr:uid="{A6AD694D-9F5B-434F-A37C-6FF1D700A8A1}"/>
    <cellStyle name="Título 1 3 2 6 3" xfId="24509" xr:uid="{A8519C95-37FF-46F6-A09B-FDBB629ECA1F}"/>
    <cellStyle name="Título 1 3 2 6 4" xfId="30003" xr:uid="{BEED5E63-85AD-4E0F-9A71-72B72AF3D3A6}"/>
    <cellStyle name="Título 1 3 2 6 5" xfId="35487" xr:uid="{96B7C627-E85D-4283-B65B-D107F032095A}"/>
    <cellStyle name="Título 1 3 3" xfId="15574" xr:uid="{45015877-3509-4085-B5C3-0F3A536C0908}"/>
    <cellStyle name="Título 1 3 3 2" xfId="22861" xr:uid="{BBE4DB27-A92B-4EE3-B182-0F1E3BA49415}"/>
    <cellStyle name="Título 1 3 3 2 2" xfId="28417" xr:uid="{77A8175A-A149-434B-822E-72298D1197B2}"/>
    <cellStyle name="Título 1 3 3 2 3" xfId="33911" xr:uid="{51D060E4-AF2B-4C3F-96E4-343FEE878DF4}"/>
    <cellStyle name="Título 1 3 3 2 4" xfId="39395" xr:uid="{935DE5D6-F13B-4FAE-91BB-015812CD346F}"/>
    <cellStyle name="Título 1 3 3 3" xfId="25688" xr:uid="{DA323125-183E-4A60-BED7-49747C18B370}"/>
    <cellStyle name="Título 1 3 3 4" xfId="31182" xr:uid="{5A5BBDA8-E88E-4FB3-8A2A-EEC38FF02174}"/>
    <cellStyle name="Título 1 3 3 5" xfId="36666" xr:uid="{CC19697F-25F8-479D-9C51-150BEEDD4231}"/>
    <cellStyle name="Título 1 3 4" xfId="12479" xr:uid="{E8B35D60-F41B-4B59-89C0-B277838D657E}"/>
    <cellStyle name="Título 1 3 5" xfId="17715" xr:uid="{E42AFF97-308A-4795-9B6A-5E614D5E3EEF}"/>
    <cellStyle name="Título 1 3 6" xfId="19978" xr:uid="{0BCB97E6-FAE2-4779-826D-45EE41523B58}"/>
    <cellStyle name="Título 1 3 7" xfId="10360" xr:uid="{F59BC350-3D86-48C5-9776-484AAE01AC6D}"/>
    <cellStyle name="Título 1 3 7 2" xfId="21681" xr:uid="{D7C44897-C100-43FB-B3A2-E154C3D9BE5D}"/>
    <cellStyle name="Título 1 3 7 2 2" xfId="27237" xr:uid="{04849D70-7088-4735-B505-4F1606B95C60}"/>
    <cellStyle name="Título 1 3 7 2 3" xfId="32731" xr:uid="{C4CDC234-8E36-4E04-84C7-D95A726DEFC2}"/>
    <cellStyle name="Título 1 3 7 2 4" xfId="38215" xr:uid="{D6CC1BE1-966A-42C6-A066-F340A0C727CC}"/>
    <cellStyle name="Título 1 3 7 3" xfId="24508" xr:uid="{98F0BDEA-C4D9-41F5-9F4E-62B47ACC872A}"/>
    <cellStyle name="Título 1 3 7 4" xfId="30002" xr:uid="{B52B0B8E-033B-4E76-8620-ACC888C4C31F}"/>
    <cellStyle name="Título 1 3 7 5" xfId="35486" xr:uid="{8A50D268-911A-43F3-9929-00890A64D71F}"/>
    <cellStyle name="Título 1 3 8" xfId="7167" xr:uid="{ECA40A82-2589-4AE1-9540-339F7399F1BD}"/>
    <cellStyle name="Título 1 4" xfId="979" xr:uid="{BD2712C6-D3A4-4BF3-8CED-8CB7D36B04E3}"/>
    <cellStyle name="Título 1 4 2" xfId="15576" xr:uid="{6D0312F0-5C06-4C57-AD76-19F90FECFE28}"/>
    <cellStyle name="Título 1 4 2 2" xfId="22863" xr:uid="{658F729C-0937-4198-B4CB-D563E04A0AAA}"/>
    <cellStyle name="Título 1 4 2 2 2" xfId="28419" xr:uid="{81889D7F-5DA4-4E72-99F5-B82C0E1E2EA5}"/>
    <cellStyle name="Título 1 4 2 2 3" xfId="33913" xr:uid="{E025EC5D-16EE-431C-BE78-7E21F8251A38}"/>
    <cellStyle name="Título 1 4 2 2 4" xfId="39397" xr:uid="{24A84D70-BF1C-47D1-BE86-6E594CA7072E}"/>
    <cellStyle name="Título 1 4 2 3" xfId="25690" xr:uid="{773C3ECA-F2AF-4943-BC11-57542CBBB01C}"/>
    <cellStyle name="Título 1 4 2 4" xfId="31184" xr:uid="{0B7E8507-C66A-4F16-98A8-43DCBB222F4F}"/>
    <cellStyle name="Título 1 4 2 5" xfId="36668" xr:uid="{D78F0FF1-8B33-41D4-9169-1D724E2B745A}"/>
    <cellStyle name="Título 1 4 3" xfId="12481" xr:uid="{D8FBF2C9-325C-47B6-9BEB-0E87BACEF3E7}"/>
    <cellStyle name="Título 1 4 4" xfId="17717" xr:uid="{8330FC8F-8CE5-4710-B516-C5B7B0165624}"/>
    <cellStyle name="Título 1 4 5" xfId="19980" xr:uid="{71C29899-A84E-403B-BA4E-6C8633609947}"/>
    <cellStyle name="Título 1 4 6" xfId="10362" xr:uid="{EF167879-C007-4640-8FEC-68DD88035444}"/>
    <cellStyle name="Título 1 4 6 2" xfId="21683" xr:uid="{247F378F-D8B7-4FF8-A5EC-4895ED023C0B}"/>
    <cellStyle name="Título 1 4 6 2 2" xfId="27239" xr:uid="{3DA72E77-4E48-4B94-8610-2D8F0AFC3033}"/>
    <cellStyle name="Título 1 4 6 2 3" xfId="32733" xr:uid="{403662ED-24D5-45F3-B301-3CF5A6B350D3}"/>
    <cellStyle name="Título 1 4 6 2 4" xfId="38217" xr:uid="{9AD9113C-7FED-4DAA-A5D9-67E1B38F7227}"/>
    <cellStyle name="Título 1 4 6 3" xfId="24510" xr:uid="{5D7BF310-7A88-4389-B0DB-8F27B96B81FE}"/>
    <cellStyle name="Título 1 4 6 4" xfId="30004" xr:uid="{57ECC138-4880-4B54-AB63-00F9A31CF5B0}"/>
    <cellStyle name="Título 1 4 6 5" xfId="35488" xr:uid="{6358C3F0-34E1-47A3-8604-8A880EFF5AF5}"/>
    <cellStyle name="Título 1 4 7" xfId="7169" xr:uid="{795B6CBF-9FF6-4499-B640-FE1B2BCB72DC}"/>
    <cellStyle name="Título 1 5" xfId="980" xr:uid="{3B38E898-66F7-4057-8E7A-F939A49DF11F}"/>
    <cellStyle name="Título 1 6" xfId="981" xr:uid="{426E9FEA-8CA3-4B0E-83B5-9CAA5B5D4E6D}"/>
    <cellStyle name="Título 1 7" xfId="982" xr:uid="{0033DF6A-E4F5-4138-A786-4BADFE683D1B}"/>
    <cellStyle name="Título 2" xfId="3" builtinId="17" customBuiltin="1"/>
    <cellStyle name="Título 2 2" xfId="983" xr:uid="{F00D7D93-C050-4D61-AE5D-368240FC188E}"/>
    <cellStyle name="Título 2 2 10" xfId="7170" xr:uid="{97B10AEB-AE0F-4E69-8684-5947B446F197}"/>
    <cellStyle name="Título 2 2 2" xfId="7171" xr:uid="{259357BF-08A4-4670-9362-E1503F3B9560}"/>
    <cellStyle name="Título 2 2 2 2" xfId="15578" xr:uid="{44764ED3-428F-4171-AE27-AC4E72EED96F}"/>
    <cellStyle name="Título 2 2 2 2 2" xfId="22865" xr:uid="{602EE80B-A0D0-4AD9-AF1F-A1D9695FF7D4}"/>
    <cellStyle name="Título 2 2 2 2 2 2" xfId="28421" xr:uid="{76F63213-BB47-4C85-AE29-989BBDED83FA}"/>
    <cellStyle name="Título 2 2 2 2 2 3" xfId="33915" xr:uid="{E21D2351-A338-4D7C-8FBF-17B93809FB30}"/>
    <cellStyle name="Título 2 2 2 2 2 4" xfId="39399" xr:uid="{1173C82E-46B9-427F-A0BC-CF49218654DB}"/>
    <cellStyle name="Título 2 2 2 2 3" xfId="25692" xr:uid="{623EE760-A688-4603-8CCB-D325E508D3AD}"/>
    <cellStyle name="Título 2 2 2 2 4" xfId="31186" xr:uid="{38631F16-23FC-435D-A876-51B91D687737}"/>
    <cellStyle name="Título 2 2 2 2 5" xfId="36670" xr:uid="{070B958C-7C17-407B-B13C-23311F7B8090}"/>
    <cellStyle name="Título 2 2 2 3" xfId="12483" xr:uid="{B5426B54-634E-4CFC-B667-70F528035EE8}"/>
    <cellStyle name="Título 2 2 2 4" xfId="17719" xr:uid="{FEEFFAB3-C2B0-49AE-B545-4C7FD931F2C2}"/>
    <cellStyle name="Título 2 2 2 5" xfId="19982" xr:uid="{68AC4E74-AD09-41D1-BE71-98C184B850A0}"/>
    <cellStyle name="Título 2 2 2 6" xfId="10364" xr:uid="{09072E2D-F336-43AA-B7E5-48C5F4BED1AA}"/>
    <cellStyle name="Título 2 2 2 6 2" xfId="21685" xr:uid="{FF46AE56-2880-4A52-BB7C-3F291D595AC3}"/>
    <cellStyle name="Título 2 2 2 6 2 2" xfId="27241" xr:uid="{6A3225CC-F64C-42F1-98D0-AD53B30985CB}"/>
    <cellStyle name="Título 2 2 2 6 2 3" xfId="32735" xr:uid="{7BEC2B72-0AE1-41B8-8135-5508954F38D3}"/>
    <cellStyle name="Título 2 2 2 6 2 4" xfId="38219" xr:uid="{04795234-0E5E-40EF-AEB1-940A92A47964}"/>
    <cellStyle name="Título 2 2 2 6 3" xfId="24512" xr:uid="{DD67E5E1-4678-4D9A-9F7F-6AB1F163579F}"/>
    <cellStyle name="Título 2 2 2 6 4" xfId="30006" xr:uid="{B386E0EE-C8F0-42C3-8B19-5762A8BC9C67}"/>
    <cellStyle name="Título 2 2 2 6 5" xfId="35490" xr:uid="{E149B278-9440-4193-910E-87CC0534FE27}"/>
    <cellStyle name="Título 2 2 3" xfId="7172" xr:uid="{F1456BDB-4ED8-4695-9A02-A87F94FAF38F}"/>
    <cellStyle name="Título 2 2 3 2" xfId="15579" xr:uid="{0424CEB8-EDFC-4773-83D5-A938B2B4ED9D}"/>
    <cellStyle name="Título 2 2 3 2 2" xfId="22866" xr:uid="{EC9FD16F-C03E-467A-9AE3-744EFC63611E}"/>
    <cellStyle name="Título 2 2 3 2 2 2" xfId="28422" xr:uid="{3475833D-9575-4329-8A4D-48650D2B3BAD}"/>
    <cellStyle name="Título 2 2 3 2 2 3" xfId="33916" xr:uid="{51EFC104-4773-4E06-9C44-1D2C566C42BC}"/>
    <cellStyle name="Título 2 2 3 2 2 4" xfId="39400" xr:uid="{2BCF7AE1-D6A1-4531-A5AB-4A6827846B29}"/>
    <cellStyle name="Título 2 2 3 2 3" xfId="25693" xr:uid="{EBC00BA5-6FB8-4C0B-8843-F4A1F5732E11}"/>
    <cellStyle name="Título 2 2 3 2 4" xfId="31187" xr:uid="{15E2C45E-1111-4B7E-8EDA-A84646E0576B}"/>
    <cellStyle name="Título 2 2 3 2 5" xfId="36671" xr:uid="{80AFDC63-B728-4648-ADF9-115509F3620C}"/>
    <cellStyle name="Título 2 2 3 3" xfId="12484" xr:uid="{8586B880-9532-440C-A84E-753F8887D583}"/>
    <cellStyle name="Título 2 2 3 4" xfId="17720" xr:uid="{1C846C77-E1CB-4C04-BAA7-94991423CD76}"/>
    <cellStyle name="Título 2 2 3 5" xfId="19983" xr:uid="{0DB666A2-BC44-4087-8733-F989877E3E01}"/>
    <cellStyle name="Título 2 2 3 6" xfId="10365" xr:uid="{B9C134D4-1878-4330-B606-E5C6388235E1}"/>
    <cellStyle name="Título 2 2 3 6 2" xfId="21686" xr:uid="{1ED85E8A-911B-4164-9202-A06B3F87538F}"/>
    <cellStyle name="Título 2 2 3 6 2 2" xfId="27242" xr:uid="{EC4F1C52-87B0-4F26-BBF7-D4FDD6B83D9A}"/>
    <cellStyle name="Título 2 2 3 6 2 3" xfId="32736" xr:uid="{C64F6F46-0901-46AC-9017-93E11020C496}"/>
    <cellStyle name="Título 2 2 3 6 2 4" xfId="38220" xr:uid="{4ECB173E-F208-4907-8723-5D3AEC8347BB}"/>
    <cellStyle name="Título 2 2 3 6 3" xfId="24513" xr:uid="{C80E69D9-3A28-4138-8615-CDC149D41918}"/>
    <cellStyle name="Título 2 2 3 6 4" xfId="30007" xr:uid="{78C3BEC9-7CBB-4926-87A6-9F17D52296F5}"/>
    <cellStyle name="Título 2 2 3 6 5" xfId="35491" xr:uid="{1A2A401E-E3B2-44F1-922A-D89F11BFF1CA}"/>
    <cellStyle name="Título 2 2 4" xfId="7173" xr:uid="{0FBC3F84-174E-49D6-9791-0B4A9F47852D}"/>
    <cellStyle name="Título 2 2 4 2" xfId="15580" xr:uid="{A08AA226-FC5F-4981-A236-0E8DE8848D36}"/>
    <cellStyle name="Título 2 2 4 2 2" xfId="22867" xr:uid="{A6AAB108-6C5E-4044-BEE7-C008C67A0FD5}"/>
    <cellStyle name="Título 2 2 4 2 2 2" xfId="28423" xr:uid="{1FB6821E-17A0-47B0-9E42-3A87C11C511E}"/>
    <cellStyle name="Título 2 2 4 2 2 3" xfId="33917" xr:uid="{94325E1C-B7DF-4701-8CE5-B5671BE32298}"/>
    <cellStyle name="Título 2 2 4 2 2 4" xfId="39401" xr:uid="{587659DB-E288-4AAF-869A-2D34AA752628}"/>
    <cellStyle name="Título 2 2 4 2 3" xfId="25694" xr:uid="{78CC4E98-CBA3-4FB3-90DB-174AAD517309}"/>
    <cellStyle name="Título 2 2 4 2 4" xfId="31188" xr:uid="{CEE8C352-5914-4BD1-9AE7-0D83A9D575CA}"/>
    <cellStyle name="Título 2 2 4 2 5" xfId="36672" xr:uid="{C549EDD2-62F8-41FA-A1B0-72EC9738DCA6}"/>
    <cellStyle name="Título 2 2 4 3" xfId="12485" xr:uid="{7ED9D224-AB26-48A7-B074-927A13D26EF0}"/>
    <cellStyle name="Título 2 2 4 4" xfId="17721" xr:uid="{FBF2A49F-C390-4630-AE61-0D6BB3667700}"/>
    <cellStyle name="Título 2 2 4 5" xfId="19984" xr:uid="{2C3D334D-3655-4736-B03C-05C1A1B979B1}"/>
    <cellStyle name="Título 2 2 4 6" xfId="10366" xr:uid="{6D94A7F7-F616-4EA2-A66D-EA5380439E54}"/>
    <cellStyle name="Título 2 2 4 6 2" xfId="21687" xr:uid="{1CFB964B-538D-45F5-BD14-0F8FA546C14D}"/>
    <cellStyle name="Título 2 2 4 6 2 2" xfId="27243" xr:uid="{BDDFA141-7939-4B6B-9978-CFDBAE6C949D}"/>
    <cellStyle name="Título 2 2 4 6 2 3" xfId="32737" xr:uid="{A2C65586-3B5E-4C96-8B15-545398319B4B}"/>
    <cellStyle name="Título 2 2 4 6 2 4" xfId="38221" xr:uid="{53DB5E7C-1187-43C5-B341-FD753B345D0F}"/>
    <cellStyle name="Título 2 2 4 6 3" xfId="24514" xr:uid="{4869CA1F-9C54-4BC3-9351-3E70227CFEE3}"/>
    <cellStyle name="Título 2 2 4 6 4" xfId="30008" xr:uid="{D64E4EBD-B38D-494F-A4C2-127404A8EA2D}"/>
    <cellStyle name="Título 2 2 4 6 5" xfId="35492" xr:uid="{EA22ACEC-953C-4391-9617-B382E91A3A24}"/>
    <cellStyle name="Título 2 2 5" xfId="15577" xr:uid="{4681F957-BB8C-4878-A2A0-BEAF0E0EE457}"/>
    <cellStyle name="Título 2 2 5 2" xfId="22864" xr:uid="{56B8C1C5-63C3-47AB-B0A6-C978ED3F8F14}"/>
    <cellStyle name="Título 2 2 5 2 2" xfId="28420" xr:uid="{E21EB19E-508A-4440-BD33-199882D41BDD}"/>
    <cellStyle name="Título 2 2 5 2 3" xfId="33914" xr:uid="{36644E74-4AF0-4877-B1E1-1B65E8AA68BD}"/>
    <cellStyle name="Título 2 2 5 2 4" xfId="39398" xr:uid="{B5E1249F-6B57-4B48-93B4-69926C599FB5}"/>
    <cellStyle name="Título 2 2 5 3" xfId="25691" xr:uid="{BCFEAFEE-735A-4CBD-AAE6-9E97AF99DFF1}"/>
    <cellStyle name="Título 2 2 5 4" xfId="31185" xr:uid="{0DD8280F-F597-4ACD-9D6F-84BD83D29B6F}"/>
    <cellStyle name="Título 2 2 5 5" xfId="36669" xr:uid="{9056C9E1-D3E7-437E-8CFC-6F8939792C69}"/>
    <cellStyle name="Título 2 2 6" xfId="12482" xr:uid="{5D237508-0083-4FD3-B929-011CDB50F1F8}"/>
    <cellStyle name="Título 2 2 7" xfId="17718" xr:uid="{7D1D1B3F-CCC1-4D5D-BF89-F70E4A06A86E}"/>
    <cellStyle name="Título 2 2 8" xfId="19981" xr:uid="{1FB4F86D-FFE9-42BA-90A0-61D50512CDF6}"/>
    <cellStyle name="Título 2 2 9" xfId="10363" xr:uid="{59676219-BBC8-4826-889E-1D9E918E7645}"/>
    <cellStyle name="Título 2 2 9 2" xfId="21684" xr:uid="{E69A373E-DE0B-4A70-A19D-EFB566358C8B}"/>
    <cellStyle name="Título 2 2 9 2 2" xfId="27240" xr:uid="{E1C63651-1BF2-405E-8787-CF2F389A4AC8}"/>
    <cellStyle name="Título 2 2 9 2 3" xfId="32734" xr:uid="{B8575B72-FB77-460D-82AD-CB3C481316F5}"/>
    <cellStyle name="Título 2 2 9 2 4" xfId="38218" xr:uid="{C41ADC07-98BB-40AB-8EB5-FF025B4F3B37}"/>
    <cellStyle name="Título 2 2 9 3" xfId="24511" xr:uid="{E0CE97F5-CA4E-4F05-8CEE-0148A604CB8F}"/>
    <cellStyle name="Título 2 2 9 4" xfId="30005" xr:uid="{A82CEBA0-B37C-40A8-BB62-F10CC3D586AA}"/>
    <cellStyle name="Título 2 2 9 5" xfId="35489" xr:uid="{2D5BC473-8BDC-42CC-AA59-2C0A396894CA}"/>
    <cellStyle name="Título 2 3" xfId="984" xr:uid="{C776CBCD-ED50-4484-87C9-0D5D9177EDA4}"/>
    <cellStyle name="Título 2 3 2" xfId="7175" xr:uid="{ACE88731-BB34-48CC-BF7F-ECFF36834FC3}"/>
    <cellStyle name="Título 2 3 2 2" xfId="15582" xr:uid="{888BEC01-2015-4A6F-BDBF-4500FE1E2590}"/>
    <cellStyle name="Título 2 3 2 2 2" xfId="22869" xr:uid="{B0E41BB4-8198-4C91-AEFD-41D585F5334F}"/>
    <cellStyle name="Título 2 3 2 2 2 2" xfId="28425" xr:uid="{5FAD9A51-8F72-439F-B1C6-CD1749351F3F}"/>
    <cellStyle name="Título 2 3 2 2 2 3" xfId="33919" xr:uid="{89B32EEE-B1EE-47AD-A0FA-E1BB61B59211}"/>
    <cellStyle name="Título 2 3 2 2 2 4" xfId="39403" xr:uid="{74477939-0159-41B9-A6A2-05B519F7D3FD}"/>
    <cellStyle name="Título 2 3 2 2 3" xfId="25696" xr:uid="{CBE7AE4D-745C-4A57-9BA0-23DD124A0FF6}"/>
    <cellStyle name="Título 2 3 2 2 4" xfId="31190" xr:uid="{936DCF73-883E-4F57-896F-23B8AF54B990}"/>
    <cellStyle name="Título 2 3 2 2 5" xfId="36674" xr:uid="{012AC716-1057-4CDA-9318-301A6CE7D989}"/>
    <cellStyle name="Título 2 3 2 3" xfId="12487" xr:uid="{201E4D4C-4AED-42BA-BE88-E7C5EBF59848}"/>
    <cellStyle name="Título 2 3 2 4" xfId="17723" xr:uid="{FA3DB091-F820-47C0-A605-E123D687E149}"/>
    <cellStyle name="Título 2 3 2 5" xfId="19986" xr:uid="{C3E25778-C71C-465A-A49C-63B9028B606F}"/>
    <cellStyle name="Título 2 3 2 6" xfId="10368" xr:uid="{7F80B394-FEC1-434B-B575-0A8B80B6CD10}"/>
    <cellStyle name="Título 2 3 2 6 2" xfId="21689" xr:uid="{75090800-389F-4BD8-9171-D3A791A09AC7}"/>
    <cellStyle name="Título 2 3 2 6 2 2" xfId="27245" xr:uid="{887FBDFE-99AA-40B8-9FF0-84D5199E5014}"/>
    <cellStyle name="Título 2 3 2 6 2 3" xfId="32739" xr:uid="{4D3E9905-978E-4013-A09A-A17C81210AF5}"/>
    <cellStyle name="Título 2 3 2 6 2 4" xfId="38223" xr:uid="{41E84588-B83F-43E7-BD87-8073426D7364}"/>
    <cellStyle name="Título 2 3 2 6 3" xfId="24516" xr:uid="{214EF0A7-3EC4-4E9F-9A71-4743291CDAE5}"/>
    <cellStyle name="Título 2 3 2 6 4" xfId="30010" xr:uid="{700E5631-C163-4069-B18B-AE624B318DC8}"/>
    <cellStyle name="Título 2 3 2 6 5" xfId="35494" xr:uid="{472CAD6B-8C85-49DB-8957-833E4C24A7B5}"/>
    <cellStyle name="Título 2 3 3" xfId="15581" xr:uid="{ABE8FD0A-D334-4F8E-8877-8083511F8D45}"/>
    <cellStyle name="Título 2 3 3 2" xfId="22868" xr:uid="{EAFF2C7D-723A-431C-9B20-834DC607144E}"/>
    <cellStyle name="Título 2 3 3 2 2" xfId="28424" xr:uid="{E1828DF2-4A51-463B-9D02-00491502A261}"/>
    <cellStyle name="Título 2 3 3 2 3" xfId="33918" xr:uid="{B476296F-BE8A-4F59-A299-326D32EE89D9}"/>
    <cellStyle name="Título 2 3 3 2 4" xfId="39402" xr:uid="{9AAED91B-F74C-405A-9CA4-CFF77C7AA3CD}"/>
    <cellStyle name="Título 2 3 3 3" xfId="25695" xr:uid="{35A02634-082C-4B41-B95E-BFB6E7303D1A}"/>
    <cellStyle name="Título 2 3 3 4" xfId="31189" xr:uid="{1FBAAEF8-E324-4DE1-B0D7-D1EF0799ECD3}"/>
    <cellStyle name="Título 2 3 3 5" xfId="36673" xr:uid="{2A5FE7A9-39DA-412A-A55D-B5E1EDD26508}"/>
    <cellStyle name="Título 2 3 4" xfId="12486" xr:uid="{36EAE9B6-E611-4125-8879-CE81590502CA}"/>
    <cellStyle name="Título 2 3 5" xfId="17722" xr:uid="{2E2E3860-DB1C-4409-BC8E-B5980EE6147D}"/>
    <cellStyle name="Título 2 3 6" xfId="19985" xr:uid="{6AB98EC6-4382-40B3-8AC8-36F9C3ED339E}"/>
    <cellStyle name="Título 2 3 7" xfId="10367" xr:uid="{0980456D-939C-4514-9D62-76DCC32C1080}"/>
    <cellStyle name="Título 2 3 7 2" xfId="21688" xr:uid="{E093A5E9-B1ED-4740-8792-D28D0FFF6C01}"/>
    <cellStyle name="Título 2 3 7 2 2" xfId="27244" xr:uid="{1A41D6C7-2FF3-4D99-A3E3-6158FDF84482}"/>
    <cellStyle name="Título 2 3 7 2 3" xfId="32738" xr:uid="{83A7927D-869A-4660-89F4-9FD9D93C7246}"/>
    <cellStyle name="Título 2 3 7 2 4" xfId="38222" xr:uid="{F985406D-EECE-4025-B0D3-34C05B581BCE}"/>
    <cellStyle name="Título 2 3 7 3" xfId="24515" xr:uid="{576412C4-260E-4858-9D32-15AF188B81C0}"/>
    <cellStyle name="Título 2 3 7 4" xfId="30009" xr:uid="{8335A95F-8565-4A08-A7BD-64819668B905}"/>
    <cellStyle name="Título 2 3 7 5" xfId="35493" xr:uid="{81F12280-D35D-4A6D-BA1C-543ADB4AE3C9}"/>
    <cellStyle name="Título 2 3 8" xfId="7174" xr:uid="{1E6FD35F-9A6A-4053-AF39-AE5567AA0896}"/>
    <cellStyle name="Título 2 4" xfId="985" xr:uid="{53A5F360-83A8-4D82-A7FC-627C65A9D80E}"/>
    <cellStyle name="Título 2 4 2" xfId="15583" xr:uid="{2E492257-DEA8-48CF-938B-CEE290C85852}"/>
    <cellStyle name="Título 2 4 2 2" xfId="22870" xr:uid="{280BB9A1-9298-4CA6-8FAA-AB205977C21B}"/>
    <cellStyle name="Título 2 4 2 2 2" xfId="28426" xr:uid="{F3184371-ACDB-4828-AF85-5C06E58045AB}"/>
    <cellStyle name="Título 2 4 2 2 3" xfId="33920" xr:uid="{6A440155-9059-4BA8-B351-A45C10B359F9}"/>
    <cellStyle name="Título 2 4 2 2 4" xfId="39404" xr:uid="{481ECF4C-18EC-4972-8BEB-1CCACB037073}"/>
    <cellStyle name="Título 2 4 2 3" xfId="25697" xr:uid="{8C9F3720-0A3C-4B26-A0DB-FFA128FD3A79}"/>
    <cellStyle name="Título 2 4 2 4" xfId="31191" xr:uid="{858F1D4D-EF5A-4AB0-8957-6984BA105EA1}"/>
    <cellStyle name="Título 2 4 2 5" xfId="36675" xr:uid="{B3E926BB-C00D-4E67-BD21-E8FCFED95D8B}"/>
    <cellStyle name="Título 2 4 3" xfId="12488" xr:uid="{15BFBBC0-3D3F-484C-BF11-DFE28A7EB141}"/>
    <cellStyle name="Título 2 4 4" xfId="17724" xr:uid="{98F905AE-3466-494D-8B26-6A659EBF5A92}"/>
    <cellStyle name="Título 2 4 5" xfId="19987" xr:uid="{A48C8C2B-9A15-4B34-95F4-E89A111ADE29}"/>
    <cellStyle name="Título 2 4 6" xfId="10369" xr:uid="{F3D05E5C-8BA8-4C62-A630-DBDCC22619BB}"/>
    <cellStyle name="Título 2 4 6 2" xfId="21690" xr:uid="{9E67102D-D5F2-42EC-9BE8-6D6D964D06F4}"/>
    <cellStyle name="Título 2 4 6 2 2" xfId="27246" xr:uid="{9F940CBC-F8CB-4C51-AD74-B9C6A782CE07}"/>
    <cellStyle name="Título 2 4 6 2 3" xfId="32740" xr:uid="{754B7B5A-5FC6-40E3-9458-419C0CE7F447}"/>
    <cellStyle name="Título 2 4 6 2 4" xfId="38224" xr:uid="{8CD0D4CD-4063-455E-9269-08BA49ABFB1B}"/>
    <cellStyle name="Título 2 4 6 3" xfId="24517" xr:uid="{C987CBF0-FEA9-4A32-ADF3-0039120C749F}"/>
    <cellStyle name="Título 2 4 6 4" xfId="30011" xr:uid="{9599EC67-5E16-4E75-A44D-5AD41F9EA024}"/>
    <cellStyle name="Título 2 4 6 5" xfId="35495" xr:uid="{9FAC41DB-1467-4CCA-85D2-27E9935D5316}"/>
    <cellStyle name="Título 2 4 7" xfId="7176" xr:uid="{742E0EEB-2C34-40CC-876E-E5D20B9C4D6A}"/>
    <cellStyle name="Título 2 5" xfId="986" xr:uid="{8A62C2C5-9011-4ECA-A42A-A64C56A39934}"/>
    <cellStyle name="Título 2 6" xfId="987" xr:uid="{59A2CC0C-A898-4D22-AA9D-22C2D911F9C0}"/>
    <cellStyle name="Título 2 7" xfId="988" xr:uid="{D7BD134C-EB9D-43CD-B0D0-FD06FEB55E9F}"/>
    <cellStyle name="Título 3" xfId="4" builtinId="18" customBuiltin="1"/>
    <cellStyle name="Título 3 2" xfId="989" xr:uid="{70E1377D-64F2-436F-98AF-F0D1FBA25018}"/>
    <cellStyle name="Título 3 2 10" xfId="7177" xr:uid="{E992DE03-9A77-4073-8E5A-936C8CC83B9A}"/>
    <cellStyle name="Título 3 2 2" xfId="7178" xr:uid="{1573F6D0-91EE-4371-B7DA-8AD49A1D56D8}"/>
    <cellStyle name="Título 3 2 2 2" xfId="15585" xr:uid="{206782E0-8961-43AD-9CD5-8DD5A4E66D74}"/>
    <cellStyle name="Título 3 2 2 2 2" xfId="22872" xr:uid="{76AA77F8-57BD-43AC-8F33-40041BD2D7F7}"/>
    <cellStyle name="Título 3 2 2 2 2 2" xfId="28428" xr:uid="{C94FD3A3-9184-4A0B-8457-C803850ECE52}"/>
    <cellStyle name="Título 3 2 2 2 2 3" xfId="33922" xr:uid="{791333ED-E590-45D2-B6A4-725A47F032E3}"/>
    <cellStyle name="Título 3 2 2 2 2 4" xfId="39406" xr:uid="{795A8A5B-1DE9-4F6A-B90B-5E5765536B1B}"/>
    <cellStyle name="Título 3 2 2 2 3" xfId="25699" xr:uid="{610D158D-CA83-43B6-9A29-3F69541A7803}"/>
    <cellStyle name="Título 3 2 2 2 4" xfId="31193" xr:uid="{4E92D4D8-1F5D-49A8-93CD-172A207350FC}"/>
    <cellStyle name="Título 3 2 2 2 5" xfId="36677" xr:uid="{27072B44-62A8-4D3D-BF22-F59F106FE8FE}"/>
    <cellStyle name="Título 3 2 2 3" xfId="12490" xr:uid="{BF68AFC6-CF24-4C17-8BF7-C875A9111674}"/>
    <cellStyle name="Título 3 2 2 4" xfId="17726" xr:uid="{7119DC67-5C2D-462E-9ED0-A5ACC424059D}"/>
    <cellStyle name="Título 3 2 2 5" xfId="19989" xr:uid="{84FCA6AF-6A6D-4BEF-993B-1AB18FC730D6}"/>
    <cellStyle name="Título 3 2 2 6" xfId="10371" xr:uid="{FA940F96-282F-4329-856E-EC3965F0A5B3}"/>
    <cellStyle name="Título 3 2 2 6 2" xfId="21692" xr:uid="{8C228993-36DE-4071-8B1E-531CC5703102}"/>
    <cellStyle name="Título 3 2 2 6 2 2" xfId="27248" xr:uid="{DE1CBE33-9974-4D6C-A106-22D291AB2774}"/>
    <cellStyle name="Título 3 2 2 6 2 3" xfId="32742" xr:uid="{AFDAA7A0-A4EA-4EE0-A0A5-D1407A43090A}"/>
    <cellStyle name="Título 3 2 2 6 2 4" xfId="38226" xr:uid="{3A0A70A4-FB3A-4B06-8AF0-C2B19C3B70B5}"/>
    <cellStyle name="Título 3 2 2 6 3" xfId="24519" xr:uid="{3FAEEE45-5669-41A2-BBB7-5C66C82D139A}"/>
    <cellStyle name="Título 3 2 2 6 4" xfId="30013" xr:uid="{64B14C64-25E3-4C48-A440-5CBF59093D7C}"/>
    <cellStyle name="Título 3 2 2 6 5" xfId="35497" xr:uid="{B8EE1FD8-9430-4994-AB9E-17274C305FDA}"/>
    <cellStyle name="Título 3 2 3" xfId="7179" xr:uid="{AAF8B42C-1943-4C94-B773-C3F424ED71C8}"/>
    <cellStyle name="Título 3 2 3 2" xfId="15586" xr:uid="{92F071C1-3B71-4637-88C9-BA0F8AFC8145}"/>
    <cellStyle name="Título 3 2 3 2 2" xfId="22873" xr:uid="{5224E666-C9F7-4F56-A7DE-6140812C1162}"/>
    <cellStyle name="Título 3 2 3 2 2 2" xfId="28429" xr:uid="{1DABCA28-4A7F-4A74-ADA2-67B1EDBB47D3}"/>
    <cellStyle name="Título 3 2 3 2 2 3" xfId="33923" xr:uid="{E3013383-85F2-4ABA-80B9-64933F10238D}"/>
    <cellStyle name="Título 3 2 3 2 2 4" xfId="39407" xr:uid="{E0357679-4337-44F4-9EC5-F88703C52C09}"/>
    <cellStyle name="Título 3 2 3 2 3" xfId="25700" xr:uid="{E77571A1-5FDF-46F0-92F0-22C7B3FF44BA}"/>
    <cellStyle name="Título 3 2 3 2 4" xfId="31194" xr:uid="{02605E8E-85CD-4D86-AD85-1E667153603D}"/>
    <cellStyle name="Título 3 2 3 2 5" xfId="36678" xr:uid="{E748C0BF-B6C5-4074-BBA1-52B3DE9D58F7}"/>
    <cellStyle name="Título 3 2 3 3" xfId="12491" xr:uid="{C3BB16F4-C288-4EA7-A704-9E4294B9971B}"/>
    <cellStyle name="Título 3 2 3 4" xfId="17727" xr:uid="{998FEB5F-6479-4B7D-8E68-796BF7D5ACA0}"/>
    <cellStyle name="Título 3 2 3 5" xfId="19990" xr:uid="{03940E1D-4975-49FB-806E-7FC91F6AB707}"/>
    <cellStyle name="Título 3 2 3 6" xfId="10372" xr:uid="{8D0E8236-0444-4ECC-94E9-600E97CC36EF}"/>
    <cellStyle name="Título 3 2 3 6 2" xfId="21693" xr:uid="{0257B2AA-F778-4C47-BD3B-41E61632474F}"/>
    <cellStyle name="Título 3 2 3 6 2 2" xfId="27249" xr:uid="{55672F38-224C-430E-B7C6-F4A63CDCAE33}"/>
    <cellStyle name="Título 3 2 3 6 2 3" xfId="32743" xr:uid="{325D8657-A6D8-4964-A457-AC12059D66B8}"/>
    <cellStyle name="Título 3 2 3 6 2 4" xfId="38227" xr:uid="{0EE5DC2F-ECE8-4763-8461-13D79111C71E}"/>
    <cellStyle name="Título 3 2 3 6 3" xfId="24520" xr:uid="{8ACEFB6B-D61A-452C-A4C0-040685BBD722}"/>
    <cellStyle name="Título 3 2 3 6 4" xfId="30014" xr:uid="{8E45B1D9-73D0-4D51-A441-F61308348B16}"/>
    <cellStyle name="Título 3 2 3 6 5" xfId="35498" xr:uid="{36858813-CAFF-4348-A68D-0CF9961AFC57}"/>
    <cellStyle name="Título 3 2 4" xfId="7180" xr:uid="{99FC197B-D142-4606-8B38-B4594C0B5328}"/>
    <cellStyle name="Título 3 2 4 2" xfId="15587" xr:uid="{20284B30-5529-4642-B521-C114273606B3}"/>
    <cellStyle name="Título 3 2 4 2 2" xfId="22874" xr:uid="{D0D46664-8D43-4C92-A8E7-B4C017EC0E0B}"/>
    <cellStyle name="Título 3 2 4 2 2 2" xfId="28430" xr:uid="{05209259-F342-4F75-A8D3-51300799C8B1}"/>
    <cellStyle name="Título 3 2 4 2 2 3" xfId="33924" xr:uid="{7F148DA4-3509-4E21-8FD8-BD403FAD5D43}"/>
    <cellStyle name="Título 3 2 4 2 2 4" xfId="39408" xr:uid="{7D49AEE1-5AF9-4D6A-A5F1-2737CA951B4F}"/>
    <cellStyle name="Título 3 2 4 2 3" xfId="25701" xr:uid="{EDD936E4-59E5-41EE-986B-C6A84073A310}"/>
    <cellStyle name="Título 3 2 4 2 4" xfId="31195" xr:uid="{1A889A00-D4DF-4464-BDEE-1A63E30D0BC7}"/>
    <cellStyle name="Título 3 2 4 2 5" xfId="36679" xr:uid="{D13C44EA-109D-48D3-A42A-A19FD6D46C3B}"/>
    <cellStyle name="Título 3 2 4 3" xfId="12492" xr:uid="{67DD5EF8-DB47-4ACD-B124-F766F9689FD3}"/>
    <cellStyle name="Título 3 2 4 4" xfId="17728" xr:uid="{ABB540BA-641C-4E00-8B6C-3BA70ACB4353}"/>
    <cellStyle name="Título 3 2 4 5" xfId="19991" xr:uid="{DA5F47C9-C416-4C4B-85D5-565767197B57}"/>
    <cellStyle name="Título 3 2 4 6" xfId="10373" xr:uid="{44404D5F-7654-4CF7-8C42-7DF56E9F9BE6}"/>
    <cellStyle name="Título 3 2 4 6 2" xfId="21694" xr:uid="{71429166-0D3A-454E-AEF0-8B1FCB524859}"/>
    <cellStyle name="Título 3 2 4 6 2 2" xfId="27250" xr:uid="{7276DF2E-F475-4893-BAC0-883FADD88E07}"/>
    <cellStyle name="Título 3 2 4 6 2 3" xfId="32744" xr:uid="{0EACACE7-9B78-43AB-83CD-61116A8CA736}"/>
    <cellStyle name="Título 3 2 4 6 2 4" xfId="38228" xr:uid="{A96B1943-6A5C-4685-9557-CF930420E01F}"/>
    <cellStyle name="Título 3 2 4 6 3" xfId="24521" xr:uid="{9ECBE51F-47A3-4E91-8890-6BAB343CAC49}"/>
    <cellStyle name="Título 3 2 4 6 4" xfId="30015" xr:uid="{407AB430-405F-402D-83E7-76DE31D25CCE}"/>
    <cellStyle name="Título 3 2 4 6 5" xfId="35499" xr:uid="{E9CCEBC1-A723-4031-8516-534944890362}"/>
    <cellStyle name="Título 3 2 5" xfId="15584" xr:uid="{24EE88C5-4989-4920-97B1-865D64D6C2EF}"/>
    <cellStyle name="Título 3 2 5 2" xfId="22871" xr:uid="{99D315D2-BAA0-4AF1-A3DD-215CA659E40A}"/>
    <cellStyle name="Título 3 2 5 2 2" xfId="28427" xr:uid="{03EDA4BE-8029-4D12-8E88-E6CEEE386AFC}"/>
    <cellStyle name="Título 3 2 5 2 3" xfId="33921" xr:uid="{FD28EA19-5460-460B-8CE4-47828C4688A3}"/>
    <cellStyle name="Título 3 2 5 2 4" xfId="39405" xr:uid="{CFC2AA8A-C5C1-4F14-B295-B990DC7DCC58}"/>
    <cellStyle name="Título 3 2 5 3" xfId="25698" xr:uid="{AF7AF59B-194E-45AC-8AFA-668E681B7E0D}"/>
    <cellStyle name="Título 3 2 5 4" xfId="31192" xr:uid="{AE0F5039-3113-479B-AD15-59D8262E6292}"/>
    <cellStyle name="Título 3 2 5 5" xfId="36676" xr:uid="{440E2FB4-D789-4DA9-A8D6-001B84CFB02A}"/>
    <cellStyle name="Título 3 2 6" xfId="12489" xr:uid="{4661009E-3D02-4216-A194-7CCB4DD2BC74}"/>
    <cellStyle name="Título 3 2 7" xfId="17725" xr:uid="{3DB8E66F-3E8D-48D9-92A4-1DB6172C7DC9}"/>
    <cellStyle name="Título 3 2 8" xfId="19988" xr:uid="{D5EADB79-8351-4A22-BED1-53212D2E7A9D}"/>
    <cellStyle name="Título 3 2 9" xfId="10370" xr:uid="{953335BF-B4E0-4050-9403-30BE3D403E6C}"/>
    <cellStyle name="Título 3 2 9 2" xfId="21691" xr:uid="{5C106D14-CCD3-4041-8C7B-6B6D7340A3A7}"/>
    <cellStyle name="Título 3 2 9 2 2" xfId="27247" xr:uid="{063ECFF8-6C13-4D17-BD7D-69FEEA494BA5}"/>
    <cellStyle name="Título 3 2 9 2 3" xfId="32741" xr:uid="{C1C5E632-371C-4050-AE2C-756F1013F12F}"/>
    <cellStyle name="Título 3 2 9 2 4" xfId="38225" xr:uid="{05D81DE9-07A0-4350-8021-403C3DDC4D36}"/>
    <cellStyle name="Título 3 2 9 3" xfId="24518" xr:uid="{85084E72-71C2-4F93-8701-B4E1C4777C54}"/>
    <cellStyle name="Título 3 2 9 4" xfId="30012" xr:uid="{8CD77A80-2211-4DC0-8311-A0EA66CFD1E9}"/>
    <cellStyle name="Título 3 2 9 5" xfId="35496" xr:uid="{BCA6F0F6-C88F-4484-8381-AB70E7C4386E}"/>
    <cellStyle name="Título 3 3" xfId="990" xr:uid="{A89E97FC-5FED-4610-AA2B-55D313085000}"/>
    <cellStyle name="Título 3 3 2" xfId="7182" xr:uid="{672AADB5-6B41-4B63-A91B-2D3785982189}"/>
    <cellStyle name="Título 3 3 2 2" xfId="15589" xr:uid="{210EB10A-D7B4-4570-9ADA-C683D2AF9C78}"/>
    <cellStyle name="Título 3 3 2 2 2" xfId="22876" xr:uid="{E26A5D4A-14E0-4F00-A52F-27EBA108724C}"/>
    <cellStyle name="Título 3 3 2 2 2 2" xfId="28432" xr:uid="{4CD34DC5-5E48-4BA3-A667-803024729CDE}"/>
    <cellStyle name="Título 3 3 2 2 2 3" xfId="33926" xr:uid="{F700AA30-603C-4136-8070-A235E55DF57E}"/>
    <cellStyle name="Título 3 3 2 2 2 4" xfId="39410" xr:uid="{027F9782-3D95-4FBE-9335-468DA21EC8D2}"/>
    <cellStyle name="Título 3 3 2 2 3" xfId="25703" xr:uid="{6654AAF2-1A2D-4D26-A8E0-14115239B455}"/>
    <cellStyle name="Título 3 3 2 2 4" xfId="31197" xr:uid="{FE53F904-E226-4B16-B9BC-4AA282640380}"/>
    <cellStyle name="Título 3 3 2 2 5" xfId="36681" xr:uid="{69F33067-0237-449F-918A-95FD6BB4D776}"/>
    <cellStyle name="Título 3 3 2 3" xfId="12494" xr:uid="{038BDAFC-9D84-4C4F-A557-E8FB46BBD2B3}"/>
    <cellStyle name="Título 3 3 2 4" xfId="17730" xr:uid="{1D60F54D-2557-4E43-A72D-A3EF32E2AD4F}"/>
    <cellStyle name="Título 3 3 2 5" xfId="19993" xr:uid="{26A52DC6-4133-4674-965E-FB3CB092EC4F}"/>
    <cellStyle name="Título 3 3 2 6" xfId="10375" xr:uid="{FA8E9073-50AB-444C-BE98-D9C3EAD2A7AC}"/>
    <cellStyle name="Título 3 3 2 6 2" xfId="21696" xr:uid="{24103AC9-EB23-407A-8678-B8812B498337}"/>
    <cellStyle name="Título 3 3 2 6 2 2" xfId="27252" xr:uid="{6CD52318-90AC-43E0-B813-1A36039D9671}"/>
    <cellStyle name="Título 3 3 2 6 2 3" xfId="32746" xr:uid="{7B63EF1D-F6CE-420B-9CBA-8BCFB93C547B}"/>
    <cellStyle name="Título 3 3 2 6 2 4" xfId="38230" xr:uid="{2B2F8A72-7598-4354-84C2-21F554236783}"/>
    <cellStyle name="Título 3 3 2 6 3" xfId="24523" xr:uid="{61E933DB-F88D-4913-A298-F58A832BAEE4}"/>
    <cellStyle name="Título 3 3 2 6 4" xfId="30017" xr:uid="{F8FD0FB6-1624-4996-91B0-B91453A82522}"/>
    <cellStyle name="Título 3 3 2 6 5" xfId="35501" xr:uid="{58E73DCB-265B-4448-8A66-5A59296B9BBD}"/>
    <cellStyle name="Título 3 3 3" xfId="15588" xr:uid="{D2DF025C-6824-45BE-885E-9E0D2C96C478}"/>
    <cellStyle name="Título 3 3 3 2" xfId="22875" xr:uid="{3B120DA4-3388-4F2C-BFA8-A20BD6D02C33}"/>
    <cellStyle name="Título 3 3 3 2 2" xfId="28431" xr:uid="{08B6CF57-3F46-4599-815B-093DF389FB5A}"/>
    <cellStyle name="Título 3 3 3 2 3" xfId="33925" xr:uid="{317FACB3-0B27-47DB-B42E-C1ED73B25D2D}"/>
    <cellStyle name="Título 3 3 3 2 4" xfId="39409" xr:uid="{1ED4D6B4-5BF3-445F-917C-E11F370874A5}"/>
    <cellStyle name="Título 3 3 3 3" xfId="25702" xr:uid="{2348AF32-41CC-495C-8B93-0D08D0B912A5}"/>
    <cellStyle name="Título 3 3 3 4" xfId="31196" xr:uid="{12969BB8-745C-4477-892E-75684B38627E}"/>
    <cellStyle name="Título 3 3 3 5" xfId="36680" xr:uid="{F5BB9028-23E8-4AD7-95F7-D3BB604D3D25}"/>
    <cellStyle name="Título 3 3 4" xfId="12493" xr:uid="{C2916516-9E85-4F59-B46B-78FA6BF4FE78}"/>
    <cellStyle name="Título 3 3 5" xfId="17729" xr:uid="{89297215-1EB2-491F-B9E1-9BF3FE03BA92}"/>
    <cellStyle name="Título 3 3 6" xfId="19992" xr:uid="{CEE677DF-8985-49CC-B14A-EC417668ACDF}"/>
    <cellStyle name="Título 3 3 7" xfId="10374" xr:uid="{703BF4FE-7ABF-4F74-964F-0D452936575E}"/>
    <cellStyle name="Título 3 3 7 2" xfId="21695" xr:uid="{3B3EC860-5971-4FD8-A828-057A11C73E16}"/>
    <cellStyle name="Título 3 3 7 2 2" xfId="27251" xr:uid="{15A9D001-2AB1-4BC8-80C1-18C6530F6FB8}"/>
    <cellStyle name="Título 3 3 7 2 3" xfId="32745" xr:uid="{B531C1AA-6A6A-483A-9232-EC2155A155E2}"/>
    <cellStyle name="Título 3 3 7 2 4" xfId="38229" xr:uid="{7C5BA014-4CC7-4585-B3FF-D90CED2939F1}"/>
    <cellStyle name="Título 3 3 7 3" xfId="24522" xr:uid="{E2FAC9F2-3B50-4CDF-9BC6-8FBA91D70B41}"/>
    <cellStyle name="Título 3 3 7 4" xfId="30016" xr:uid="{5CEB70AC-1535-403D-B5CF-DE45E751CC3F}"/>
    <cellStyle name="Título 3 3 7 5" xfId="35500" xr:uid="{B6F614E0-4817-45B1-BF54-4090B9712230}"/>
    <cellStyle name="Título 3 3 8" xfId="7181" xr:uid="{C3E23481-065A-42A1-9245-8101042563A9}"/>
    <cellStyle name="Título 3 4" xfId="991" xr:uid="{C4D41666-DADF-4504-900B-978ED8F08913}"/>
    <cellStyle name="Título 3 4 2" xfId="15590" xr:uid="{6C4F2336-55E3-4DE1-84A4-4CEC1BD9C36E}"/>
    <cellStyle name="Título 3 4 2 2" xfId="22877" xr:uid="{EC72E824-E7F6-4B71-A563-FF15FDFE3DDE}"/>
    <cellStyle name="Título 3 4 2 2 2" xfId="28433" xr:uid="{6CA1AE65-5E3B-4F95-972A-88132EC1D8A8}"/>
    <cellStyle name="Título 3 4 2 2 3" xfId="33927" xr:uid="{4AFD0749-5119-4680-AE48-28CA3B6ACF6E}"/>
    <cellStyle name="Título 3 4 2 2 4" xfId="39411" xr:uid="{8E3A071A-0657-4F45-9402-421733956B57}"/>
    <cellStyle name="Título 3 4 2 3" xfId="25704" xr:uid="{2EB9AC3A-A1E9-4F06-8E11-6C8EB1F00880}"/>
    <cellStyle name="Título 3 4 2 4" xfId="31198" xr:uid="{D0AB7456-2A2E-490F-BC21-B84719177221}"/>
    <cellStyle name="Título 3 4 2 5" xfId="36682" xr:uid="{0B77EA4B-9CD6-4FBB-ADC7-DC7B2251B850}"/>
    <cellStyle name="Título 3 4 3" xfId="12495" xr:uid="{B5027E7B-A6AA-4D1E-9CE2-1D7BAC5D1537}"/>
    <cellStyle name="Título 3 4 4" xfId="17731" xr:uid="{7D4E4267-07B3-43A3-A72E-C4919171CD6E}"/>
    <cellStyle name="Título 3 4 5" xfId="19994" xr:uid="{BB9A4A1A-F4C1-4283-BCEB-7BDB13BFB207}"/>
    <cellStyle name="Título 3 4 6" xfId="10376" xr:uid="{965EDEE7-6AB7-4776-B6CB-376931717437}"/>
    <cellStyle name="Título 3 4 6 2" xfId="21697" xr:uid="{A3756F4A-B861-41E8-8C47-F59AA1AD8CBA}"/>
    <cellStyle name="Título 3 4 6 2 2" xfId="27253" xr:uid="{DFBD735B-D15E-4125-9DA1-B319967B1D9B}"/>
    <cellStyle name="Título 3 4 6 2 3" xfId="32747" xr:uid="{A2E05526-0DC2-4B33-BF06-F8C546356A70}"/>
    <cellStyle name="Título 3 4 6 2 4" xfId="38231" xr:uid="{0B77CD64-C083-42A0-BC74-007F549FFEC7}"/>
    <cellStyle name="Título 3 4 6 3" xfId="24524" xr:uid="{1F41CA9F-D304-46EF-94A5-C509F617964F}"/>
    <cellStyle name="Título 3 4 6 4" xfId="30018" xr:uid="{FB0B72D3-DB69-4681-946C-BBD9751275E1}"/>
    <cellStyle name="Título 3 4 6 5" xfId="35502" xr:uid="{DB955A83-8733-4921-8543-94E214F78F1E}"/>
    <cellStyle name="Título 3 4 7" xfId="7183" xr:uid="{1F425E49-0B94-46F9-B071-31FC854C8137}"/>
    <cellStyle name="Título 3 5" xfId="992" xr:uid="{A00C4C78-43A4-42CB-9FFB-D425308F5C91}"/>
    <cellStyle name="Título 3 6" xfId="993" xr:uid="{C2AB9344-228B-4366-8776-BDD562DB75B2}"/>
    <cellStyle name="Título 3 7" xfId="994" xr:uid="{084A70AF-6B05-4899-97D8-B39D41D9A596}"/>
    <cellStyle name="Título 4" xfId="42" xr:uid="{00000000-0005-0000-0000-000038000000}"/>
    <cellStyle name="Título 4 10" xfId="7184" xr:uid="{6B6DB8A4-F848-4222-B195-E57A64D53BFB}"/>
    <cellStyle name="Título 4 2" xfId="995" xr:uid="{35B3E870-3031-4914-9607-CDAC409EB717}"/>
    <cellStyle name="Título 4 2 2" xfId="15592" xr:uid="{DF522D21-6651-4E35-B970-3B81770889EE}"/>
    <cellStyle name="Título 4 2 2 2" xfId="22879" xr:uid="{CB8E8B93-50BC-4941-84A7-3AF71FC7E370}"/>
    <cellStyle name="Título 4 2 2 2 2" xfId="28435" xr:uid="{CD003547-DFFB-4F33-9B91-69B31A77D5C6}"/>
    <cellStyle name="Título 4 2 2 2 3" xfId="33929" xr:uid="{95CF8377-3C5B-4D23-84CE-1EC62D6D60EC}"/>
    <cellStyle name="Título 4 2 2 2 4" xfId="39413" xr:uid="{C4CA1804-B4A3-44D1-B927-12A3C400AF6A}"/>
    <cellStyle name="Título 4 2 2 3" xfId="25706" xr:uid="{0E48B262-085F-49E4-8C25-67377E720D0C}"/>
    <cellStyle name="Título 4 2 2 4" xfId="31200" xr:uid="{06300834-904C-43AD-A408-67DC5B0A3B84}"/>
    <cellStyle name="Título 4 2 2 5" xfId="36684" xr:uid="{74EC7054-7C2A-4037-BC79-90D277FEF4E2}"/>
    <cellStyle name="Título 4 2 3" xfId="12497" xr:uid="{D898C93D-9636-4960-8E7C-02E6F10936CC}"/>
    <cellStyle name="Título 4 2 4" xfId="17733" xr:uid="{2ABDD9FA-BFC2-4D67-BA0D-52FDAC2991FD}"/>
    <cellStyle name="Título 4 2 5" xfId="19996" xr:uid="{6A88A3CF-A6CE-461B-B43A-7000F462780A}"/>
    <cellStyle name="Título 4 2 6" xfId="10378" xr:uid="{99F5AD56-F0E7-4D44-9604-27AA222AE6AD}"/>
    <cellStyle name="Título 4 2 6 2" xfId="21699" xr:uid="{3F10F3D3-9282-41AA-AB93-DFD388E0FADA}"/>
    <cellStyle name="Título 4 2 6 2 2" xfId="27255" xr:uid="{37A91DE1-1E60-42E8-AF35-514F8B3A0C70}"/>
    <cellStyle name="Título 4 2 6 2 3" xfId="32749" xr:uid="{37609375-C4FB-4D53-A7F0-BC8D4CBB8178}"/>
    <cellStyle name="Título 4 2 6 2 4" xfId="38233" xr:uid="{96248534-9A75-485A-B10B-89F8868F5581}"/>
    <cellStyle name="Título 4 2 6 3" xfId="24526" xr:uid="{1927F533-503D-462B-9B5C-CA2239171A16}"/>
    <cellStyle name="Título 4 2 6 4" xfId="30020" xr:uid="{1B618D6F-9E1A-4318-95C2-35D91F7B5D1A}"/>
    <cellStyle name="Título 4 2 6 5" xfId="35504" xr:uid="{0C5FF754-5308-4299-9436-B47CA6533968}"/>
    <cellStyle name="Título 4 2 7" xfId="7185" xr:uid="{F7C605CF-5CD0-4266-BCDD-ADC488316EE2}"/>
    <cellStyle name="Título 4 3" xfId="7186" xr:uid="{17D87C62-C011-4CF7-AFCE-9DA7BCFFC1E8}"/>
    <cellStyle name="Título 4 3 2" xfId="15593" xr:uid="{5FF2F4EE-52FB-439C-95A4-AB0553531DF3}"/>
    <cellStyle name="Título 4 3 2 2" xfId="22880" xr:uid="{D84FCD80-8526-49EB-97D9-EF6E6D41FDCD}"/>
    <cellStyle name="Título 4 3 2 2 2" xfId="28436" xr:uid="{994D4D5F-D42C-42A0-966E-643AFC075A0B}"/>
    <cellStyle name="Título 4 3 2 2 3" xfId="33930" xr:uid="{8CAA078C-A06F-4C2B-A38E-1A4D3C1F4A4E}"/>
    <cellStyle name="Título 4 3 2 2 4" xfId="39414" xr:uid="{2C92E2A4-D2FF-455C-8D9C-92B4A9B9C03F}"/>
    <cellStyle name="Título 4 3 2 3" xfId="25707" xr:uid="{546E8A9D-C17E-42BF-8429-C0AEFCC5906C}"/>
    <cellStyle name="Título 4 3 2 4" xfId="31201" xr:uid="{30F5E584-16CA-4965-A43E-663CD5979B98}"/>
    <cellStyle name="Título 4 3 2 5" xfId="36685" xr:uid="{AF25EA57-1FF0-4699-B654-778E1797DA59}"/>
    <cellStyle name="Título 4 3 3" xfId="12498" xr:uid="{EB981700-136F-47E9-9045-CFBAF19F52AC}"/>
    <cellStyle name="Título 4 3 4" xfId="17734" xr:uid="{92DBF51E-C6CB-433C-8094-DFA718173637}"/>
    <cellStyle name="Título 4 3 5" xfId="19997" xr:uid="{B1236F6B-FE02-4E6E-9DA7-2D1F1E48AECC}"/>
    <cellStyle name="Título 4 3 6" xfId="10379" xr:uid="{B25A45DA-6DF8-4AEC-8217-762F64E52453}"/>
    <cellStyle name="Título 4 3 6 2" xfId="21700" xr:uid="{C582F507-E33C-4F48-85F8-005EC1047AF2}"/>
    <cellStyle name="Título 4 3 6 2 2" xfId="27256" xr:uid="{7AB3B8DF-DD18-42B9-9913-C5694E591BD8}"/>
    <cellStyle name="Título 4 3 6 2 3" xfId="32750" xr:uid="{82EBF041-D4E5-450A-B444-4FE99B3B38A9}"/>
    <cellStyle name="Título 4 3 6 2 4" xfId="38234" xr:uid="{240BD7D5-A69A-4FD5-8C80-0D3EC0ED3E74}"/>
    <cellStyle name="Título 4 3 6 3" xfId="24527" xr:uid="{6388CFB0-7CD6-4193-B9A3-EAC00B6A1FAD}"/>
    <cellStyle name="Título 4 3 6 4" xfId="30021" xr:uid="{530D09D1-2072-4768-99DC-D86109865EAF}"/>
    <cellStyle name="Título 4 3 6 5" xfId="35505" xr:uid="{A79428B4-EF46-41EE-91CC-76A5730D158B}"/>
    <cellStyle name="Título 4 4" xfId="7187" xr:uid="{84FEA1F6-B789-487B-9C97-9AD6FA8941F6}"/>
    <cellStyle name="Título 4 4 2" xfId="15594" xr:uid="{755C7D40-BD63-4093-AFBE-D553CC202E25}"/>
    <cellStyle name="Título 4 4 2 2" xfId="22881" xr:uid="{4ADCB2ED-BC8F-4D8E-ABFA-64F541DBA6CA}"/>
    <cellStyle name="Título 4 4 2 2 2" xfId="28437" xr:uid="{591D3572-D4AB-44FB-9183-0D20F3BE4250}"/>
    <cellStyle name="Título 4 4 2 2 3" xfId="33931" xr:uid="{4C91B6CD-DE17-48DE-8FCB-4758536B095C}"/>
    <cellStyle name="Título 4 4 2 2 4" xfId="39415" xr:uid="{F1C45EE3-9903-4FB5-93BF-032AD9F4AC48}"/>
    <cellStyle name="Título 4 4 2 3" xfId="25708" xr:uid="{9534E173-F071-4E89-A770-1693E2578D6F}"/>
    <cellStyle name="Título 4 4 2 4" xfId="31202" xr:uid="{2F90C503-0450-46B0-B1A3-4DE7697CCD26}"/>
    <cellStyle name="Título 4 4 2 5" xfId="36686" xr:uid="{91608850-D259-46F6-BDE5-342EE31E72DB}"/>
    <cellStyle name="Título 4 4 3" xfId="12499" xr:uid="{E4A943D6-A5FD-4462-8E32-34F582879C8D}"/>
    <cellStyle name="Título 4 4 4" xfId="17735" xr:uid="{0FAF7D6D-407F-44E8-BBB0-D1C27A010097}"/>
    <cellStyle name="Título 4 4 5" xfId="19998" xr:uid="{90D6F9B5-94EB-4C52-A519-1474424742EB}"/>
    <cellStyle name="Título 4 4 6" xfId="10380" xr:uid="{B5F91FC0-0DD0-4B2D-B4CC-D99A5CB5A229}"/>
    <cellStyle name="Título 4 4 6 2" xfId="21701" xr:uid="{EA375621-273C-49D8-A022-2EDF7E4A55AA}"/>
    <cellStyle name="Título 4 4 6 2 2" xfId="27257" xr:uid="{DE0AFEE0-4310-41CF-8C97-A3B546D03A22}"/>
    <cellStyle name="Título 4 4 6 2 3" xfId="32751" xr:uid="{B83223BD-E626-4136-9F9F-7AD99F4ECA68}"/>
    <cellStyle name="Título 4 4 6 2 4" xfId="38235" xr:uid="{E8AEE5CE-C865-4F54-BE9B-F1D1E83CC15A}"/>
    <cellStyle name="Título 4 4 6 3" xfId="24528" xr:uid="{40750E36-51C2-4D7D-9DC2-236E199D4602}"/>
    <cellStyle name="Título 4 4 6 4" xfId="30022" xr:uid="{FB9E36D8-F68C-4036-8E50-D488A39A5967}"/>
    <cellStyle name="Título 4 4 6 5" xfId="35506" xr:uid="{16730442-12D7-4A8C-920F-78455AC076D5}"/>
    <cellStyle name="Título 4 5" xfId="15591" xr:uid="{17A67295-4CE9-4640-A6C6-438E56AD9F5E}"/>
    <cellStyle name="Título 4 5 2" xfId="22878" xr:uid="{9B7D5E35-E80D-444F-A344-5566DDFCD954}"/>
    <cellStyle name="Título 4 5 2 2" xfId="28434" xr:uid="{344AFFF1-B08C-44F0-8A2A-E8AD965A098B}"/>
    <cellStyle name="Título 4 5 2 3" xfId="33928" xr:uid="{3709F8C4-5EAD-4EEA-AAD7-23D9B8A1B02B}"/>
    <cellStyle name="Título 4 5 2 4" xfId="39412" xr:uid="{D8E5B267-5CBF-4FF4-8B59-7BFE7812B14D}"/>
    <cellStyle name="Título 4 5 3" xfId="25705" xr:uid="{0D616AE1-0A88-4107-901C-529CB94BDEBB}"/>
    <cellStyle name="Título 4 5 4" xfId="31199" xr:uid="{30D879EC-DECB-4194-90CF-537E66B1AF6B}"/>
    <cellStyle name="Título 4 5 5" xfId="36683" xr:uid="{A9C045C0-E51D-4562-ABD8-3F136A3CADA7}"/>
    <cellStyle name="Título 4 6" xfId="12496" xr:uid="{9CD79722-244D-4201-B270-C65157B1F81F}"/>
    <cellStyle name="Título 4 7" xfId="17732" xr:uid="{71805670-0480-4955-9F5B-903707D9D2F1}"/>
    <cellStyle name="Título 4 8" xfId="19995" xr:uid="{C8A0507E-B292-4DE8-8C3E-CF5F9A37A3FF}"/>
    <cellStyle name="Título 4 9" xfId="10377" xr:uid="{3D42B52C-0778-4F40-B115-ADBC0A9AD788}"/>
    <cellStyle name="Título 4 9 2" xfId="21698" xr:uid="{811DDA71-C13C-454D-8306-E70C6A419C1A}"/>
    <cellStyle name="Título 4 9 2 2" xfId="27254" xr:uid="{3A870719-05DB-4305-BAEC-5029F612430D}"/>
    <cellStyle name="Título 4 9 2 3" xfId="32748" xr:uid="{EFEB5E0F-29F3-47C7-AA7F-90203B4D1125}"/>
    <cellStyle name="Título 4 9 2 4" xfId="38232" xr:uid="{34BB30DA-134B-4D46-A31C-38954809B615}"/>
    <cellStyle name="Título 4 9 3" xfId="24525" xr:uid="{CD08771D-93A0-4334-AFA3-3064CB4468BB}"/>
    <cellStyle name="Título 4 9 4" xfId="30019" xr:uid="{67D648FB-3586-4B4D-834E-7632F09D50E1}"/>
    <cellStyle name="Título 4 9 5" xfId="35503" xr:uid="{590A5292-DDD0-4E0F-BE1D-F1FC7DA9BEA9}"/>
    <cellStyle name="Título 5" xfId="996" xr:uid="{8CF12064-58EA-4FF6-9D24-9F8CD4831205}"/>
    <cellStyle name="Título 5 2" xfId="7189" xr:uid="{079B6DDD-3D07-446B-8669-41A3FDE0306A}"/>
    <cellStyle name="Título 5 2 2" xfId="15596" xr:uid="{06462340-7EED-4C8F-A4E3-6CAE2196A09E}"/>
    <cellStyle name="Título 5 2 2 2" xfId="22883" xr:uid="{ECB1B634-C6B1-4DEB-B067-A54C3F272AE0}"/>
    <cellStyle name="Título 5 2 2 2 2" xfId="28439" xr:uid="{FB4BBA99-C382-41F7-9FF0-9D532046FBF3}"/>
    <cellStyle name="Título 5 2 2 2 3" xfId="33933" xr:uid="{8D9BE8F1-9831-400E-9665-E8625DEF08D5}"/>
    <cellStyle name="Título 5 2 2 2 4" xfId="39417" xr:uid="{8BC2D71F-0499-440C-841D-90D0DC382E90}"/>
    <cellStyle name="Título 5 2 2 3" xfId="25710" xr:uid="{FC51EAAA-6319-4457-BF94-8459502B2BB5}"/>
    <cellStyle name="Título 5 2 2 4" xfId="31204" xr:uid="{4DB87DFE-6D30-448E-AE01-8BB553CC8333}"/>
    <cellStyle name="Título 5 2 2 5" xfId="36688" xr:uid="{6F9AA2CC-7B91-4519-9F3E-A47B61260DBD}"/>
    <cellStyle name="Título 5 2 3" xfId="12501" xr:uid="{01C48D91-88A7-494E-8820-1174A4CCDEB6}"/>
    <cellStyle name="Título 5 2 4" xfId="17737" xr:uid="{4DFB60BF-6544-4E71-951C-EA64C7A8D8CB}"/>
    <cellStyle name="Título 5 2 5" xfId="20000" xr:uid="{11A78249-C660-423F-90C7-9A44FCBCA3DF}"/>
    <cellStyle name="Título 5 2 6" xfId="10382" xr:uid="{E08DC3B7-836A-47C0-8EBD-33940696A60A}"/>
    <cellStyle name="Título 5 2 6 2" xfId="21703" xr:uid="{69E8541D-5768-44B9-9D0D-D1F790405965}"/>
    <cellStyle name="Título 5 2 6 2 2" xfId="27259" xr:uid="{AFA6F398-F583-4D27-81D4-7F78D993E8A9}"/>
    <cellStyle name="Título 5 2 6 2 3" xfId="32753" xr:uid="{F30BFAC1-7E76-480C-A6B0-7FDDAFF62A78}"/>
    <cellStyle name="Título 5 2 6 2 4" xfId="38237" xr:uid="{5AABC531-99FA-4C59-A987-5C429E766DFF}"/>
    <cellStyle name="Título 5 2 6 3" xfId="24530" xr:uid="{61AE7C64-49B5-4D50-A813-41A89848ECC5}"/>
    <cellStyle name="Título 5 2 6 4" xfId="30024" xr:uid="{0C082397-3581-4015-84CD-D39B3C837924}"/>
    <cellStyle name="Título 5 2 6 5" xfId="35508" xr:uid="{34638E60-9114-47B4-9831-75717D401FD8}"/>
    <cellStyle name="Título 5 3" xfId="15595" xr:uid="{24A1343D-E414-4DD5-941F-7499C1E5DD7A}"/>
    <cellStyle name="Título 5 3 2" xfId="22882" xr:uid="{F1436045-EF1A-4B21-AC8F-EAD5599885C1}"/>
    <cellStyle name="Título 5 3 2 2" xfId="28438" xr:uid="{8F08F12B-95AA-4098-8050-8C6630461388}"/>
    <cellStyle name="Título 5 3 2 3" xfId="33932" xr:uid="{DAC906C8-1435-4A4A-A1FB-48105BAA326D}"/>
    <cellStyle name="Título 5 3 2 4" xfId="39416" xr:uid="{5E204DA0-35C1-4BCD-AD69-97F4E5C229DC}"/>
    <cellStyle name="Título 5 3 3" xfId="25709" xr:uid="{86F14F5A-A46C-49C3-8D1A-3A9FE0BD3B5D}"/>
    <cellStyle name="Título 5 3 4" xfId="31203" xr:uid="{DE83B1B1-AFD8-4BA9-8EA8-E79236A484BE}"/>
    <cellStyle name="Título 5 3 5" xfId="36687" xr:uid="{E3C8D64A-5677-41DF-8368-6D12963E8DE7}"/>
    <cellStyle name="Título 5 4" xfId="12500" xr:uid="{C5112A3B-7D2A-47FC-9A60-EC4823E02510}"/>
    <cellStyle name="Título 5 5" xfId="17736" xr:uid="{C31BEAF5-F8DB-4C25-AA7A-1F6EB3CBBD04}"/>
    <cellStyle name="Título 5 6" xfId="19999" xr:uid="{10084FA6-7413-450B-87B8-97F71D47D973}"/>
    <cellStyle name="Título 5 7" xfId="10381" xr:uid="{A146629F-D023-40E7-9B37-A65341486F0E}"/>
    <cellStyle name="Título 5 7 2" xfId="21702" xr:uid="{01D9C652-3ED2-4CDF-A7EB-97301360072A}"/>
    <cellStyle name="Título 5 7 2 2" xfId="27258" xr:uid="{43FD5AC3-03F6-4530-810C-AB3E5F7F3240}"/>
    <cellStyle name="Título 5 7 2 3" xfId="32752" xr:uid="{03679F3B-188F-404F-A664-C9A62CE58594}"/>
    <cellStyle name="Título 5 7 2 4" xfId="38236" xr:uid="{35E96E85-75CB-43EB-BA2F-3879235A9CA2}"/>
    <cellStyle name="Título 5 7 3" xfId="24529" xr:uid="{BFB14DA3-DD7C-4908-8034-95D637189F22}"/>
    <cellStyle name="Título 5 7 4" xfId="30023" xr:uid="{6766903C-5D55-46B1-8B96-F522A78F039E}"/>
    <cellStyle name="Título 5 7 5" xfId="35507" xr:uid="{48AF8BCC-FD34-4D53-872D-28FB0BBE7544}"/>
    <cellStyle name="Título 5 8" xfId="7188" xr:uid="{3B4E34F8-6671-4D9D-86A4-95F49B835E4C}"/>
    <cellStyle name="Título 6" xfId="997" xr:uid="{D989A447-189B-43D3-8E72-6395D73C01BC}"/>
    <cellStyle name="Título 6 2" xfId="15597" xr:uid="{3498FB15-ADFC-468E-9FFC-A7AB4DE1FBCE}"/>
    <cellStyle name="Título 6 2 2" xfId="22884" xr:uid="{31BF4CBC-B399-4B35-9408-8F9FC83A3FED}"/>
    <cellStyle name="Título 6 2 2 2" xfId="28440" xr:uid="{AF88C163-7921-4639-9E58-8D94BB607337}"/>
    <cellStyle name="Título 6 2 2 3" xfId="33934" xr:uid="{BB698D02-3818-464E-B334-AE8C4879927B}"/>
    <cellStyle name="Título 6 2 2 4" xfId="39418" xr:uid="{3C91CBC4-1536-4093-85D8-E381A295CC95}"/>
    <cellStyle name="Título 6 2 3" xfId="25711" xr:uid="{47F40C6E-6B4B-4F3F-8054-C77CDAED7A08}"/>
    <cellStyle name="Título 6 2 4" xfId="31205" xr:uid="{289FE4EC-26A8-4411-8409-853147B90C4F}"/>
    <cellStyle name="Título 6 2 5" xfId="36689" xr:uid="{19A05F0B-3F12-4508-A709-B34C44228F5B}"/>
    <cellStyle name="Título 6 3" xfId="12502" xr:uid="{2C05ABAC-7148-44AD-95F3-D69CA2525D3B}"/>
    <cellStyle name="Título 6 4" xfId="17738" xr:uid="{322F66B3-25CF-419C-A594-363B9941D80C}"/>
    <cellStyle name="Título 6 5" xfId="20001" xr:uid="{3F591B86-66B0-4902-859C-0A3F68BB04D4}"/>
    <cellStyle name="Título 6 6" xfId="10383" xr:uid="{76CDEC3F-DBA7-47AC-92D9-6CB390EB43A8}"/>
    <cellStyle name="Título 6 6 2" xfId="21704" xr:uid="{71525522-1426-43FF-B191-6095CBC78962}"/>
    <cellStyle name="Título 6 6 2 2" xfId="27260" xr:uid="{E3387A30-6455-4B0A-9924-241CB04C9CF2}"/>
    <cellStyle name="Título 6 6 2 3" xfId="32754" xr:uid="{9C548986-C17B-4143-90DD-0801514EE46B}"/>
    <cellStyle name="Título 6 6 2 4" xfId="38238" xr:uid="{04639D72-FB8D-4548-AFEE-2DC4F84A7578}"/>
    <cellStyle name="Título 6 6 3" xfId="24531" xr:uid="{1ED46E5C-5179-4A9E-9E8A-144BF06E0853}"/>
    <cellStyle name="Título 6 6 4" xfId="30025" xr:uid="{1501D78C-0830-4360-9C48-1799D6B678EB}"/>
    <cellStyle name="Título 6 6 5" xfId="35509" xr:uid="{6945ABD0-0F86-4520-946F-631FD8D0AF53}"/>
    <cellStyle name="Título 6 7" xfId="7190" xr:uid="{3A9EB816-112F-4FEB-A070-2297B22D43A9}"/>
    <cellStyle name="Título 7" xfId="998" xr:uid="{BE5E5DCC-98CF-4125-B8AF-815A41466DDB}"/>
    <cellStyle name="Título 8" xfId="999" xr:uid="{E84A367F-05E4-4BD6-BCDD-2D9CF15AC2B7}"/>
    <cellStyle name="Título 9" xfId="1000" xr:uid="{332E1E47-1185-42C2-86E6-BB4360C4D77A}"/>
    <cellStyle name="Total" xfId="17" builtinId="25" customBuiltin="1"/>
    <cellStyle name="Total 2" xfId="1001" xr:uid="{6A6A9B97-4FF3-47BD-BB28-A4D78AB8FBB5}"/>
    <cellStyle name="Total 2 10" xfId="12503" xr:uid="{0FCE6F84-4A4F-4472-A9B5-5D6C45D0C8FD}"/>
    <cellStyle name="Total 2 11" xfId="17739" xr:uid="{78EA0DC4-DE56-4588-B88B-F427F2D8FB09}"/>
    <cellStyle name="Total 2 12" xfId="20002" xr:uid="{D72146C4-5E50-4BFB-89BE-F202A7DEDDBE}"/>
    <cellStyle name="Total 2 13" xfId="10384" xr:uid="{5DA68987-965D-4F23-8CE6-96AA99FFAAFE}"/>
    <cellStyle name="Total 2 13 2" xfId="21705" xr:uid="{44E09209-CE45-4D88-86FC-6DA5799BC07E}"/>
    <cellStyle name="Total 2 13 2 2" xfId="27261" xr:uid="{D199D65A-E396-4608-BA10-BA7784131E27}"/>
    <cellStyle name="Total 2 13 2 3" xfId="32755" xr:uid="{B8107A30-8880-4B6A-90D8-8FBDEC31CC10}"/>
    <cellStyle name="Total 2 13 2 4" xfId="38239" xr:uid="{0E2B71B0-754B-4C2F-891B-FD17655AAD2E}"/>
    <cellStyle name="Total 2 13 3" xfId="24532" xr:uid="{393C3744-731C-4E41-9F81-751DF437CFB5}"/>
    <cellStyle name="Total 2 13 4" xfId="30026" xr:uid="{501C8B8B-E2FA-4AC1-94CD-6E7E5AEE5A0B}"/>
    <cellStyle name="Total 2 13 5" xfId="35510" xr:uid="{F2CDD798-2CEF-4F94-AA85-4DF156FC0045}"/>
    <cellStyle name="Total 2 14" xfId="7191" xr:uid="{56F56089-C4E9-4EF8-A304-300537D7398C}"/>
    <cellStyle name="Total 2 2" xfId="7192" xr:uid="{0B853BBF-0680-4A56-AAC0-2FBE3412476D}"/>
    <cellStyle name="Total 2 2 10" xfId="20003" xr:uid="{4282B6D8-BFA0-4317-BF28-C5DC54F51586}"/>
    <cellStyle name="Total 2 2 11" xfId="10385" xr:uid="{53098E38-996E-4CB6-A826-5A004EAE4E94}"/>
    <cellStyle name="Total 2 2 11 2" xfId="21706" xr:uid="{F5BE60A3-56D4-4291-878A-825F24772A24}"/>
    <cellStyle name="Total 2 2 11 2 2" xfId="27262" xr:uid="{F40BCA96-3C8B-4D7F-B809-46D5EBCCDF6C}"/>
    <cellStyle name="Total 2 2 11 2 3" xfId="32756" xr:uid="{8749B2B2-72F0-4C05-957F-151723724A28}"/>
    <cellStyle name="Total 2 2 11 2 4" xfId="38240" xr:uid="{9DC03828-ECEF-4148-801D-CC4310B2F030}"/>
    <cellStyle name="Total 2 2 11 3" xfId="24533" xr:uid="{B6177703-0FD5-4BAE-81D9-10306D7341D6}"/>
    <cellStyle name="Total 2 2 11 4" xfId="30027" xr:uid="{E3968766-D94C-4366-B1C5-50C6E9110965}"/>
    <cellStyle name="Total 2 2 11 5" xfId="35511" xr:uid="{5A74566E-2DBE-4DE0-B1EF-897F96536A49}"/>
    <cellStyle name="Total 2 2 2" xfId="7193" xr:uid="{1B5AE4C8-986A-4FE3-A6AE-1012644BA4F7}"/>
    <cellStyle name="Total 2 2 2 2" xfId="15600" xr:uid="{2EFB2153-81AC-4418-A92D-74E85716D2B1}"/>
    <cellStyle name="Total 2 2 2 2 2" xfId="22887" xr:uid="{DAF36AFE-7415-4242-A759-70117A217B94}"/>
    <cellStyle name="Total 2 2 2 2 2 2" xfId="28443" xr:uid="{0CA84E34-1446-45CB-8FD7-F9532EE433DB}"/>
    <cellStyle name="Total 2 2 2 2 2 3" xfId="33937" xr:uid="{16E45708-0C41-4401-B9D0-605F680DDB7D}"/>
    <cellStyle name="Total 2 2 2 2 2 4" xfId="39421" xr:uid="{DE2B1115-9DEB-4D53-9D7E-F300418BA80C}"/>
    <cellStyle name="Total 2 2 2 2 3" xfId="25714" xr:uid="{D9BDE0C2-C959-43FF-8578-8E38E2B020C0}"/>
    <cellStyle name="Total 2 2 2 2 4" xfId="31208" xr:uid="{A8BB73A9-7B9D-44F5-94C6-43D4A3506BCB}"/>
    <cellStyle name="Total 2 2 2 2 5" xfId="36692" xr:uid="{6B41E038-1980-490F-AB1E-9D89612BD64A}"/>
    <cellStyle name="Total 2 2 2 3" xfId="12505" xr:uid="{109DE736-0EEB-4D3F-8C72-825F32712E21}"/>
    <cellStyle name="Total 2 2 2 4" xfId="17741" xr:uid="{DA4084CA-EF9F-445C-B398-F72F28723B24}"/>
    <cellStyle name="Total 2 2 2 5" xfId="20004" xr:uid="{362127EF-25EF-4282-B3B4-19FEFC8BFAA8}"/>
    <cellStyle name="Total 2 2 2 6" xfId="10386" xr:uid="{182FE056-58E6-4FB4-B405-8272FE6B205B}"/>
    <cellStyle name="Total 2 2 2 6 2" xfId="21707" xr:uid="{C5CFF577-EA34-438F-B9F3-42BB56232FD8}"/>
    <cellStyle name="Total 2 2 2 6 2 2" xfId="27263" xr:uid="{3417F54D-4C16-42E6-BA4F-D90B23F45CDB}"/>
    <cellStyle name="Total 2 2 2 6 2 3" xfId="32757" xr:uid="{13E49B9A-1F14-43AF-902C-435942BC068A}"/>
    <cellStyle name="Total 2 2 2 6 2 4" xfId="38241" xr:uid="{E583D247-2A49-44B2-9786-EB6EF409B994}"/>
    <cellStyle name="Total 2 2 2 6 3" xfId="24534" xr:uid="{E3F1E926-38D0-4E19-B283-D530BAB90B67}"/>
    <cellStyle name="Total 2 2 2 6 4" xfId="30028" xr:uid="{D8ED94E7-D421-44A4-BDE2-979C6F0946D5}"/>
    <cellStyle name="Total 2 2 2 6 5" xfId="35512" xr:uid="{7F2E435E-97F3-400D-A64D-2FF19E24675A}"/>
    <cellStyle name="Total 2 2 3" xfId="7194" xr:uid="{CF0B63D2-A52A-4301-AB21-30841F99D11A}"/>
    <cellStyle name="Total 2 2 3 2" xfId="15601" xr:uid="{0FA1F777-5D98-4397-8F16-A1CC52521E95}"/>
    <cellStyle name="Total 2 2 3 2 2" xfId="22888" xr:uid="{A98BE85E-12AC-4EA7-A3B7-59046FCAA69A}"/>
    <cellStyle name="Total 2 2 3 2 2 2" xfId="28444" xr:uid="{70F24C2A-76F4-44BC-B958-4F7F161090AC}"/>
    <cellStyle name="Total 2 2 3 2 2 3" xfId="33938" xr:uid="{6EBC9A76-6783-4ACD-9EB1-75281D1E6BBB}"/>
    <cellStyle name="Total 2 2 3 2 2 4" xfId="39422" xr:uid="{1F5D8451-83B2-41C3-AC43-FEDEEC6AB15E}"/>
    <cellStyle name="Total 2 2 3 2 3" xfId="25715" xr:uid="{4E3BA096-C1AD-463B-B37C-1B42671B4FB2}"/>
    <cellStyle name="Total 2 2 3 2 4" xfId="31209" xr:uid="{732E2EE1-B58D-4B42-A8AB-0759EDD9B8FD}"/>
    <cellStyle name="Total 2 2 3 2 5" xfId="36693" xr:uid="{F92F843C-2FE9-4699-B8FB-F53985AAADEA}"/>
    <cellStyle name="Total 2 2 3 3" xfId="12506" xr:uid="{D2E4657D-49FF-43C4-9125-650C95E12167}"/>
    <cellStyle name="Total 2 2 3 4" xfId="17742" xr:uid="{5548F316-BB44-4FC7-908F-274A4F05C800}"/>
    <cellStyle name="Total 2 2 3 5" xfId="20005" xr:uid="{AB30DC26-A80B-4BD8-99D9-F188E412249B}"/>
    <cellStyle name="Total 2 2 3 6" xfId="10387" xr:uid="{57548CBC-11EB-4C19-9357-6C636985F962}"/>
    <cellStyle name="Total 2 2 3 6 2" xfId="21708" xr:uid="{E0EFE3FF-F923-4BB2-893D-002965FF39C4}"/>
    <cellStyle name="Total 2 2 3 6 2 2" xfId="27264" xr:uid="{A19788BF-77BC-4464-ABE5-17F3C1656AD0}"/>
    <cellStyle name="Total 2 2 3 6 2 3" xfId="32758" xr:uid="{05935F43-34F4-46A8-BCAF-3A2A799C8C78}"/>
    <cellStyle name="Total 2 2 3 6 2 4" xfId="38242" xr:uid="{2FCCE7DC-1C04-44A2-969E-0DF44DE51670}"/>
    <cellStyle name="Total 2 2 3 6 3" xfId="24535" xr:uid="{34662A40-FEDA-4E3F-BB17-838D6CD298C0}"/>
    <cellStyle name="Total 2 2 3 6 4" xfId="30029" xr:uid="{ED4777D5-283F-4EBE-A4C0-110C91496A29}"/>
    <cellStyle name="Total 2 2 3 6 5" xfId="35513" xr:uid="{E3DD43D1-4D9E-49A0-813C-C5280DD65BF9}"/>
    <cellStyle name="Total 2 2 4" xfId="7195" xr:uid="{86A72CD2-7234-44CC-93D8-02BD918DAE10}"/>
    <cellStyle name="Total 2 2 4 2" xfId="15602" xr:uid="{2611DB54-4F1B-4A2D-B53C-773C453EBC78}"/>
    <cellStyle name="Total 2 2 4 2 2" xfId="22889" xr:uid="{5EB16C84-198F-4B6E-9F34-FC063D7C491B}"/>
    <cellStyle name="Total 2 2 4 2 2 2" xfId="28445" xr:uid="{8647F54D-1C7A-443B-8655-2275942B7109}"/>
    <cellStyle name="Total 2 2 4 2 2 3" xfId="33939" xr:uid="{4B984D48-4153-4E46-A996-BD0C04D0B88B}"/>
    <cellStyle name="Total 2 2 4 2 2 4" xfId="39423" xr:uid="{2E23E860-D09B-464F-A5CC-35A0CB1DD50C}"/>
    <cellStyle name="Total 2 2 4 2 3" xfId="25716" xr:uid="{4F6EA295-8B06-4D8B-9D30-B9208761FFB8}"/>
    <cellStyle name="Total 2 2 4 2 4" xfId="31210" xr:uid="{B1368955-ECC7-49EA-8606-60DD16371CC8}"/>
    <cellStyle name="Total 2 2 4 2 5" xfId="36694" xr:uid="{4D8C373A-47AA-42BA-8CFD-82CAE1D962C4}"/>
    <cellStyle name="Total 2 2 4 3" xfId="12749" xr:uid="{6F084A47-97E7-44DF-83E6-2B304842F100}"/>
    <cellStyle name="Total 2 2 4 4" xfId="20006" xr:uid="{EB95C15D-AE24-44EA-8A17-C31D008FB4D8}"/>
    <cellStyle name="Total 2 2 4 5" xfId="10388" xr:uid="{441F99B8-C447-4D96-BB4C-40D3C2C1E357}"/>
    <cellStyle name="Total 2 2 4 5 2" xfId="21709" xr:uid="{9D79E3FC-2297-4DDC-9DDF-FA4A3C5A8ADC}"/>
    <cellStyle name="Total 2 2 4 5 2 2" xfId="27265" xr:uid="{18BFEAAF-40AE-4887-87EF-994EF8C154ED}"/>
    <cellStyle name="Total 2 2 4 5 2 3" xfId="32759" xr:uid="{1A38E0DB-E9E8-49F8-9F71-1B4504866BEA}"/>
    <cellStyle name="Total 2 2 4 5 2 4" xfId="38243" xr:uid="{0B2D4C9C-98A4-4894-AD9E-7F5FE50C6D31}"/>
    <cellStyle name="Total 2 2 4 5 3" xfId="24536" xr:uid="{C13059D1-BBB5-412A-B714-F795CB07522F}"/>
    <cellStyle name="Total 2 2 4 5 4" xfId="30030" xr:uid="{70B94EFE-C1BD-48A9-A931-DC241DBC3752}"/>
    <cellStyle name="Total 2 2 4 5 5" xfId="35514" xr:uid="{F684EA0A-420B-4E58-B6A9-B1B795877ED3}"/>
    <cellStyle name="Total 2 2 5" xfId="7460" xr:uid="{6468F98C-FD69-45A9-8EFA-4C8B934C0EC6}"/>
    <cellStyle name="Total 2 2 5 2" xfId="20219" xr:uid="{71EDF482-1042-4723-ACBD-0918A59FB31D}"/>
    <cellStyle name="Total 2 2 5 3" xfId="10389" xr:uid="{80ACED80-0D44-44F9-A23C-40324E0C5328}"/>
    <cellStyle name="Total 2 2 5 3 2" xfId="21710" xr:uid="{1BAA4DDF-03E1-4FDE-9831-184217EDDEBF}"/>
    <cellStyle name="Total 2 2 5 3 2 2" xfId="27266" xr:uid="{AEF41E54-FDA6-47D0-AC9E-607FE6E98200}"/>
    <cellStyle name="Total 2 2 5 3 2 3" xfId="32760" xr:uid="{8FA29FE2-F686-4339-B0BA-A04C41C27FE4}"/>
    <cellStyle name="Total 2 2 5 3 2 4" xfId="38244" xr:uid="{73EDE418-9DF8-4EF8-BD34-3FC1DE44B5AD}"/>
    <cellStyle name="Total 2 2 5 3 3" xfId="24537" xr:uid="{F4C91259-9831-47F4-B2F4-72A4BA091079}"/>
    <cellStyle name="Total 2 2 5 3 4" xfId="30031" xr:uid="{930E65D8-9DE5-4F17-844F-65282B681C19}"/>
    <cellStyle name="Total 2 2 5 3 5" xfId="35515" xr:uid="{5BB3EFC7-7608-4BD5-B0CF-7FAC3EE1C359}"/>
    <cellStyle name="Total 2 2 6" xfId="10390" xr:uid="{F865DB13-D00E-4A52-ADD2-CBD2F365AA47}"/>
    <cellStyle name="Total 2 2 6 2" xfId="21711" xr:uid="{1759EAFB-64B9-4301-A695-EDAEF8A03A9D}"/>
    <cellStyle name="Total 2 2 6 2 2" xfId="27267" xr:uid="{DA7C2DBA-4C00-46E2-B92C-0BFD64A2FF9A}"/>
    <cellStyle name="Total 2 2 6 2 3" xfId="32761" xr:uid="{1A744CFD-7B3D-454B-BA5C-E060B5908E70}"/>
    <cellStyle name="Total 2 2 6 2 4" xfId="38245" xr:uid="{70C30E42-38B6-4F3A-B4D9-1E3748E6DCE6}"/>
    <cellStyle name="Total 2 2 6 3" xfId="24538" xr:uid="{B1E08DA1-84E0-48F8-B5C6-EC5AE6BE74CB}"/>
    <cellStyle name="Total 2 2 6 4" xfId="30032" xr:uid="{50E4BC04-4EFB-4EA4-B7CE-A65F58BDE26B}"/>
    <cellStyle name="Total 2 2 6 5" xfId="35516" xr:uid="{16EB15B9-B746-4248-B58E-EEB832910963}"/>
    <cellStyle name="Total 2 2 7" xfId="15599" xr:uid="{E4C856F8-4F95-4CC3-8B76-267815510D43}"/>
    <cellStyle name="Total 2 2 7 2" xfId="22886" xr:uid="{CD106362-BA88-4B8E-A7B6-A6910C146E47}"/>
    <cellStyle name="Total 2 2 7 2 2" xfId="28442" xr:uid="{5038BA03-9256-47DA-B0D0-ECF472A53148}"/>
    <cellStyle name="Total 2 2 7 2 3" xfId="33936" xr:uid="{82E3E6B9-EB67-4A3E-A01B-A70B3F0B1194}"/>
    <cellStyle name="Total 2 2 7 2 4" xfId="39420" xr:uid="{C9A62B05-E889-4771-85D1-7E9E7057102C}"/>
    <cellStyle name="Total 2 2 7 3" xfId="25713" xr:uid="{A4C5C21D-DBB6-4F1D-9AC5-B26B8774A1F4}"/>
    <cellStyle name="Total 2 2 7 4" xfId="31207" xr:uid="{3CF85776-A916-4E76-9B04-EDC87C486A2C}"/>
    <cellStyle name="Total 2 2 7 5" xfId="36691" xr:uid="{AB6B58DC-C0E5-4A87-AE2F-10B0C3659C75}"/>
    <cellStyle name="Total 2 2 8" xfId="12504" xr:uid="{C4121411-7BB3-4455-A704-811646414E62}"/>
    <cellStyle name="Total 2 2 9" xfId="17740" xr:uid="{2ADBFFF4-7112-4692-AF07-B3D79D3E7AB0}"/>
    <cellStyle name="Total 2 3" xfId="7196" xr:uid="{9A2465F3-5218-4D4B-9B2F-CCED34BFEA8D}"/>
    <cellStyle name="Total 2 3 2" xfId="7197" xr:uid="{7AF86D55-8035-4CEA-852A-5D35D75A5889}"/>
    <cellStyle name="Total 2 3 2 2" xfId="15604" xr:uid="{2BB32A0E-E389-4B6C-9FD5-A21F94C0392D}"/>
    <cellStyle name="Total 2 3 2 2 2" xfId="22891" xr:uid="{D26877FD-64C4-4A26-934B-17F62BA8F654}"/>
    <cellStyle name="Total 2 3 2 2 2 2" xfId="28447" xr:uid="{17C8ED4D-B6F1-4FCB-AAEF-B4D733F621F4}"/>
    <cellStyle name="Total 2 3 2 2 2 3" xfId="33941" xr:uid="{6857CF67-D2D2-4CD7-A3AD-C39A543617EB}"/>
    <cellStyle name="Total 2 3 2 2 2 4" xfId="39425" xr:uid="{6A066A10-CAD7-4452-9391-836758EC33D3}"/>
    <cellStyle name="Total 2 3 2 2 3" xfId="25718" xr:uid="{42AC3904-6E28-4ABF-B458-CA5671D0C2F6}"/>
    <cellStyle name="Total 2 3 2 2 4" xfId="31212" xr:uid="{BACA858B-3B2D-41CB-A5DD-5DB518E6E106}"/>
    <cellStyle name="Total 2 3 2 2 5" xfId="36696" xr:uid="{A4B491AB-CE5C-4154-BCAE-78AC26359B5D}"/>
    <cellStyle name="Total 2 3 2 3" xfId="12508" xr:uid="{F9E9CAE8-4BDF-4984-8337-4A38A6C379FC}"/>
    <cellStyle name="Total 2 3 2 4" xfId="17744" xr:uid="{D61D1134-A34A-4B0A-96E9-7ADC14B43584}"/>
    <cellStyle name="Total 2 3 2 5" xfId="20008" xr:uid="{D78A660D-C239-4A9D-BFAD-7DC8747A14A5}"/>
    <cellStyle name="Total 2 3 2 6" xfId="10392" xr:uid="{C73D1814-4457-463E-9A90-D62B47B2B416}"/>
    <cellStyle name="Total 2 3 2 6 2" xfId="21713" xr:uid="{297D330C-76E4-46AD-99A0-DDE925E61DE4}"/>
    <cellStyle name="Total 2 3 2 6 2 2" xfId="27269" xr:uid="{536998C9-CEF4-4B5C-885E-8115157DBC1B}"/>
    <cellStyle name="Total 2 3 2 6 2 3" xfId="32763" xr:uid="{DF08978F-2C7C-4A36-8F37-65B635A082E6}"/>
    <cellStyle name="Total 2 3 2 6 2 4" xfId="38247" xr:uid="{6905CF7B-F4DE-49BC-A291-ED998C4C4E1F}"/>
    <cellStyle name="Total 2 3 2 6 3" xfId="24540" xr:uid="{87EA5FE1-0101-494D-81F6-17B12539E654}"/>
    <cellStyle name="Total 2 3 2 6 4" xfId="30034" xr:uid="{509084FE-594C-40A3-A580-7590EC62A4F0}"/>
    <cellStyle name="Total 2 3 2 6 5" xfId="35518" xr:uid="{5D21456D-2314-4A0D-93EA-6E24AE655F7E}"/>
    <cellStyle name="Total 2 3 3" xfId="15603" xr:uid="{A05EC63B-3A93-4CA8-AA88-4A686BECB53E}"/>
    <cellStyle name="Total 2 3 3 2" xfId="22890" xr:uid="{60F14F83-F124-4A5C-BE10-9F712725ADEE}"/>
    <cellStyle name="Total 2 3 3 2 2" xfId="28446" xr:uid="{F5AC53FB-EC62-4E32-813C-50A41B513CC3}"/>
    <cellStyle name="Total 2 3 3 2 3" xfId="33940" xr:uid="{1D3A29E7-91D5-4628-97AE-9A2125CE58EE}"/>
    <cellStyle name="Total 2 3 3 2 4" xfId="39424" xr:uid="{F2014AA2-AA6F-442B-88A1-5AFF3F51DB76}"/>
    <cellStyle name="Total 2 3 3 3" xfId="25717" xr:uid="{CBCE5C27-1E00-4A45-BBFA-DD92D1CC8535}"/>
    <cellStyle name="Total 2 3 3 4" xfId="31211" xr:uid="{EA5A9FEE-9620-4B63-AC19-F13759592F6C}"/>
    <cellStyle name="Total 2 3 3 5" xfId="36695" xr:uid="{0DDC7FC8-F6EA-4A7E-AF9B-FEBAD3670D0D}"/>
    <cellStyle name="Total 2 3 4" xfId="12507" xr:uid="{EA64D174-53C2-409F-9A6A-BB5FDCC4687C}"/>
    <cellStyle name="Total 2 3 5" xfId="17743" xr:uid="{0F6ED9CA-B1CC-4256-AF03-F54513479D68}"/>
    <cellStyle name="Total 2 3 6" xfId="20007" xr:uid="{E71521E2-FA17-4CFB-A13C-0FC296B528D9}"/>
    <cellStyle name="Total 2 3 7" xfId="10391" xr:uid="{96FF5AEA-5CA6-4ECC-861A-5FD8A2103B32}"/>
    <cellStyle name="Total 2 3 7 2" xfId="21712" xr:uid="{CFC4B787-205C-49DF-96D0-FFF4996D8847}"/>
    <cellStyle name="Total 2 3 7 2 2" xfId="27268" xr:uid="{561DE518-2810-4CE9-8EF9-25576CFA2013}"/>
    <cellStyle name="Total 2 3 7 2 3" xfId="32762" xr:uid="{C59C662C-B91A-4DB1-B958-3978C8512579}"/>
    <cellStyle name="Total 2 3 7 2 4" xfId="38246" xr:uid="{61C0AFCE-47FF-456A-81C2-7C4539A1FAF3}"/>
    <cellStyle name="Total 2 3 7 3" xfId="24539" xr:uid="{32569066-3B14-4FDA-9090-8501E2089A05}"/>
    <cellStyle name="Total 2 3 7 4" xfId="30033" xr:uid="{4D51D61D-F69F-4FAB-AD3C-128968D70A52}"/>
    <cellStyle name="Total 2 3 7 5" xfId="35517" xr:uid="{9098C13C-DE97-4ACA-A9D0-07E5EC24288E}"/>
    <cellStyle name="Total 2 4" xfId="7198" xr:uid="{C59C1B84-63F7-415D-9305-73531C1F9036}"/>
    <cellStyle name="Total 2 4 2" xfId="15605" xr:uid="{9877F0DF-EA4D-4D34-9CF2-0397A5ACEE83}"/>
    <cellStyle name="Total 2 4 2 2" xfId="22892" xr:uid="{8A2A3278-12B4-4F74-B957-E5F145C06C1E}"/>
    <cellStyle name="Total 2 4 2 2 2" xfId="28448" xr:uid="{01A81625-C8C1-40C3-8819-8324F4505ECB}"/>
    <cellStyle name="Total 2 4 2 2 3" xfId="33942" xr:uid="{E037F78D-CC96-41C5-AC83-CE9F19E9AA9B}"/>
    <cellStyle name="Total 2 4 2 2 4" xfId="39426" xr:uid="{D45D6A4C-8F5F-4E3C-9631-7B1852E8B5E9}"/>
    <cellStyle name="Total 2 4 2 3" xfId="25719" xr:uid="{ED1867BE-CEED-4CFD-B754-F5B52F451E28}"/>
    <cellStyle name="Total 2 4 2 4" xfId="31213" xr:uid="{0C75F6A8-068E-4809-8546-053DDFA95B40}"/>
    <cellStyle name="Total 2 4 2 5" xfId="36697" xr:uid="{0C0D500D-691D-483F-A6B8-D239DC08FE2E}"/>
    <cellStyle name="Total 2 4 3" xfId="12509" xr:uid="{CCF7D52B-C1BB-4BFC-8BBF-D5475FC69A2B}"/>
    <cellStyle name="Total 2 4 4" xfId="17745" xr:uid="{8BC8490E-3484-40B3-996F-E815BDFB54B4}"/>
    <cellStyle name="Total 2 4 5" xfId="20009" xr:uid="{D89BA588-B062-4027-8B65-91C99DA6029B}"/>
    <cellStyle name="Total 2 4 6" xfId="10393" xr:uid="{8805827D-51B6-43FD-B122-945ED0A51A15}"/>
    <cellStyle name="Total 2 4 6 2" xfId="21714" xr:uid="{734D6168-9281-45D9-8C56-BE88D37FA5E6}"/>
    <cellStyle name="Total 2 4 6 2 2" xfId="27270" xr:uid="{0DF1D4C2-47D7-4DC5-A4E5-9F237ADF469A}"/>
    <cellStyle name="Total 2 4 6 2 3" xfId="32764" xr:uid="{BFF3D3C0-DBBF-4745-BB6C-92E2BB7BB776}"/>
    <cellStyle name="Total 2 4 6 2 4" xfId="38248" xr:uid="{A0171853-5C83-472F-AAD4-89B0A0D629DD}"/>
    <cellStyle name="Total 2 4 6 3" xfId="24541" xr:uid="{2E00F005-694E-4B66-8DC2-6081A0B3676E}"/>
    <cellStyle name="Total 2 4 6 4" xfId="30035" xr:uid="{E3276F60-454C-4CB3-891B-1225527843B1}"/>
    <cellStyle name="Total 2 4 6 5" xfId="35519" xr:uid="{B3364C1F-A40F-4569-9F40-27DB1F23CDD5}"/>
    <cellStyle name="Total 2 5" xfId="7199" xr:uid="{55A815DB-E87E-423F-A64B-1B03621D8E45}"/>
    <cellStyle name="Total 2 5 2" xfId="15606" xr:uid="{9C3E20B6-1EBF-4D0B-B4BB-FF5B905504F5}"/>
    <cellStyle name="Total 2 5 2 2" xfId="22893" xr:uid="{CC1F5A99-6481-4F15-8E75-0B9E1F5F50D7}"/>
    <cellStyle name="Total 2 5 2 2 2" xfId="28449" xr:uid="{4708851E-B7D9-4EED-9B84-AC3DF7069C27}"/>
    <cellStyle name="Total 2 5 2 2 3" xfId="33943" xr:uid="{95A3BE34-AC9D-433A-90D6-07981220E8FD}"/>
    <cellStyle name="Total 2 5 2 2 4" xfId="39427" xr:uid="{5E556AA4-30A7-4465-BBDC-73941D3FEF66}"/>
    <cellStyle name="Total 2 5 2 3" xfId="25720" xr:uid="{6E98FFD4-A749-44A8-A066-734983FBF901}"/>
    <cellStyle name="Total 2 5 2 4" xfId="31214" xr:uid="{1E9CE51D-BB5C-46E9-B6BB-F29CB954B98A}"/>
    <cellStyle name="Total 2 5 2 5" xfId="36698" xr:uid="{BE39203C-4093-42CF-92CF-4A0956A080D2}"/>
    <cellStyle name="Total 2 5 3" xfId="12510" xr:uid="{42D664B8-9F67-41EE-B516-5AEF1F90B50B}"/>
    <cellStyle name="Total 2 5 4" xfId="17746" xr:uid="{2D4EE01E-8A0B-46E0-96A6-A5E492E8FB66}"/>
    <cellStyle name="Total 2 5 5" xfId="20010" xr:uid="{E0B89817-327B-4682-81A3-F38184DF987E}"/>
    <cellStyle name="Total 2 5 6" xfId="10394" xr:uid="{1F12D2A3-BFB8-4C07-BDB3-B174C53B224B}"/>
    <cellStyle name="Total 2 5 6 2" xfId="21715" xr:uid="{2B342647-72FF-43A6-BB1D-D3F31D4896B4}"/>
    <cellStyle name="Total 2 5 6 2 2" xfId="27271" xr:uid="{2E9341D5-B9D0-4A59-8C36-D6BD88EAAF4C}"/>
    <cellStyle name="Total 2 5 6 2 3" xfId="32765" xr:uid="{9EA86A28-3329-4D15-A625-56444367DF87}"/>
    <cellStyle name="Total 2 5 6 2 4" xfId="38249" xr:uid="{06FAC73F-76B1-40CD-A649-A62DDF5DCA2F}"/>
    <cellStyle name="Total 2 5 6 3" xfId="24542" xr:uid="{CEAED7BA-2A29-4C74-AF8C-630B7B89AB46}"/>
    <cellStyle name="Total 2 5 6 4" xfId="30036" xr:uid="{4C3F8FCE-C645-487F-8599-6F6EE5D32D84}"/>
    <cellStyle name="Total 2 5 6 5" xfId="35520" xr:uid="{93908025-DEDF-425C-9924-EF31CDA37F5F}"/>
    <cellStyle name="Total 2 6" xfId="7200" xr:uid="{73D22E58-B270-4AA4-A3D6-C10810D12820}"/>
    <cellStyle name="Total 2 6 2" xfId="15607" xr:uid="{5AD66AF8-01A7-423A-8616-8D0A26E7DB49}"/>
    <cellStyle name="Total 2 6 2 2" xfId="22894" xr:uid="{452CD712-24DF-4A6F-8C90-8CBFC364EA59}"/>
    <cellStyle name="Total 2 6 2 2 2" xfId="28450" xr:uid="{EBD16117-2285-45CE-A46F-B7BA97F56F73}"/>
    <cellStyle name="Total 2 6 2 2 3" xfId="33944" xr:uid="{14358935-1D48-4C84-8493-2F0D1EDEDA10}"/>
    <cellStyle name="Total 2 6 2 2 4" xfId="39428" xr:uid="{AFA018A2-A2C9-4D3A-9922-D7E04E33CC15}"/>
    <cellStyle name="Total 2 6 2 3" xfId="25721" xr:uid="{EAB2E8F5-5195-4C5D-8D56-648DF483995C}"/>
    <cellStyle name="Total 2 6 2 4" xfId="31215" xr:uid="{E78BDA89-C19C-4354-88E2-3A0D6A9994BC}"/>
    <cellStyle name="Total 2 6 2 5" xfId="36699" xr:uid="{EC2C6B81-1DE0-4F7C-AA55-FD61EA677BB0}"/>
    <cellStyle name="Total 2 6 3" xfId="12748" xr:uid="{33CD5E0F-FDEB-4FE4-8763-87B269B19B99}"/>
    <cellStyle name="Total 2 6 4" xfId="20011" xr:uid="{B9EF19EC-1C93-4A05-8AD2-EA1B429170AA}"/>
    <cellStyle name="Total 2 6 5" xfId="10395" xr:uid="{8451FE7A-017B-46DA-814C-A937B82D64F9}"/>
    <cellStyle name="Total 2 6 5 2" xfId="21716" xr:uid="{C9D31584-D70E-4F02-BD52-3E1658C4E0C5}"/>
    <cellStyle name="Total 2 6 5 2 2" xfId="27272" xr:uid="{B177A545-AA51-47FB-9EA8-939B20BE3AA9}"/>
    <cellStyle name="Total 2 6 5 2 3" xfId="32766" xr:uid="{E1157832-C56A-49F8-B4D5-101243A5866F}"/>
    <cellStyle name="Total 2 6 5 2 4" xfId="38250" xr:uid="{0A974D66-D48B-4388-A7C5-A8CED3109417}"/>
    <cellStyle name="Total 2 6 5 3" xfId="24543" xr:uid="{25A872AA-533F-422D-A189-6CB824DB5EE1}"/>
    <cellStyle name="Total 2 6 5 4" xfId="30037" xr:uid="{95EDF3A9-A507-4C41-8C84-28DF7BD62098}"/>
    <cellStyle name="Total 2 6 5 5" xfId="35521" xr:uid="{06B53414-53D7-47E1-BC35-887716E6BD45}"/>
    <cellStyle name="Total 2 7" xfId="7366" xr:uid="{B9FE74B2-6862-41AD-8F1F-5F25C4426AD0}"/>
    <cellStyle name="Total 2 7 2" xfId="20146" xr:uid="{0EE1CDAC-0099-48D6-8942-0BB52B985143}"/>
    <cellStyle name="Total 2 7 3" xfId="10396" xr:uid="{226B0552-2050-47D9-BC77-CFD4F91D787F}"/>
    <cellStyle name="Total 2 7 3 2" xfId="21717" xr:uid="{E148743D-B5A0-4C45-ACAB-F99BBAD81856}"/>
    <cellStyle name="Total 2 7 3 2 2" xfId="27273" xr:uid="{E2F3FA4E-BB74-4618-BA5C-39498173605A}"/>
    <cellStyle name="Total 2 7 3 2 3" xfId="32767" xr:uid="{C13099FD-3BD2-43EB-8A87-58B7EF837860}"/>
    <cellStyle name="Total 2 7 3 2 4" xfId="38251" xr:uid="{5E1AE011-806E-4463-98A0-8A5AA2272796}"/>
    <cellStyle name="Total 2 7 3 3" xfId="24544" xr:uid="{BD86AA5A-1997-4AC2-AD60-E35851C6DA79}"/>
    <cellStyle name="Total 2 7 3 4" xfId="30038" xr:uid="{2F079C62-D2CD-4D01-9564-D10168C5E18B}"/>
    <cellStyle name="Total 2 7 3 5" xfId="35522" xr:uid="{AD1AD22A-C0BD-43EA-B358-91B6817F4FBB}"/>
    <cellStyle name="Total 2 8" xfId="10397" xr:uid="{D1B5934D-20C3-4FF3-B1FF-A337A1B6899E}"/>
    <cellStyle name="Total 2 8 2" xfId="21718" xr:uid="{9D232F30-29BA-45F2-B179-A62429FC442F}"/>
    <cellStyle name="Total 2 8 2 2" xfId="27274" xr:uid="{D32F478A-43B6-4011-A310-9C16C72F45B4}"/>
    <cellStyle name="Total 2 8 2 3" xfId="32768" xr:uid="{E2327C92-171C-4B42-B3C8-AACDD3C65F8D}"/>
    <cellStyle name="Total 2 8 2 4" xfId="38252" xr:uid="{5B2A8524-EBBB-4355-B179-ECF8A55B7AB5}"/>
    <cellStyle name="Total 2 8 3" xfId="24545" xr:uid="{A5ABE9B5-2EB1-4474-BAF7-208446B3F101}"/>
    <cellStyle name="Total 2 8 4" xfId="30039" xr:uid="{0743C9D5-D1B5-452C-8FBB-9F218EEF89F6}"/>
    <cellStyle name="Total 2 8 5" xfId="35523" xr:uid="{E7881FF9-7D02-4516-A283-A261147683BE}"/>
    <cellStyle name="Total 2 9" xfId="15598" xr:uid="{75A6103B-867A-4CE7-AE15-AACE052B5A34}"/>
    <cellStyle name="Total 2 9 2" xfId="22885" xr:uid="{C37CAB78-85DB-4DCF-BB5E-1F1DB8C4FA5A}"/>
    <cellStyle name="Total 2 9 2 2" xfId="28441" xr:uid="{BFB49A4C-BF90-4EF2-AF5C-9D83042ECE57}"/>
    <cellStyle name="Total 2 9 2 3" xfId="33935" xr:uid="{56FF06FF-F9B1-48E0-99EF-23921E1000DB}"/>
    <cellStyle name="Total 2 9 2 4" xfId="39419" xr:uid="{6D91C25E-541E-4A83-9E99-2A0B5A13A64F}"/>
    <cellStyle name="Total 2 9 3" xfId="25712" xr:uid="{D52F3A86-EF3C-4683-A3D2-25715682D50F}"/>
    <cellStyle name="Total 2 9 4" xfId="31206" xr:uid="{45B67849-C327-484B-9EEF-A0E43BD443A8}"/>
    <cellStyle name="Total 2 9 5" xfId="36690" xr:uid="{55A6E675-E305-4E41-9C36-F3D3B23D1979}"/>
    <cellStyle name="Total 3" xfId="1002" xr:uid="{7A07A168-E0B7-41E2-9B89-CBCF6CE42CDF}"/>
    <cellStyle name="Total 3 10" xfId="17747" xr:uid="{5FEBE573-C080-4437-BD6B-02CFD5F7EEAC}"/>
    <cellStyle name="Total 3 11" xfId="20012" xr:uid="{A72464D0-2A60-40DE-8CEE-58FB947D16CE}"/>
    <cellStyle name="Total 3 12" xfId="10398" xr:uid="{A8EAE198-8509-406A-9108-56CD561A450E}"/>
    <cellStyle name="Total 3 12 2" xfId="21719" xr:uid="{95BEF1E5-7E9A-4A35-96EE-009AD21B9F42}"/>
    <cellStyle name="Total 3 12 2 2" xfId="27275" xr:uid="{0044F630-AF39-4E95-ABF5-FD91CD8FB3FD}"/>
    <cellStyle name="Total 3 12 2 3" xfId="32769" xr:uid="{7B58B5B6-8864-412E-B594-37342150EC3A}"/>
    <cellStyle name="Total 3 12 2 4" xfId="38253" xr:uid="{CC5338D1-1120-4FF4-8FC2-59AF001ABDCE}"/>
    <cellStyle name="Total 3 12 3" xfId="24546" xr:uid="{6E6184E3-BE6C-4363-8346-383A071B9035}"/>
    <cellStyle name="Total 3 12 4" xfId="30040" xr:uid="{F44C4A8F-9A68-497F-B887-C98C1DE1AA9B}"/>
    <cellStyle name="Total 3 12 5" xfId="35524" xr:uid="{7FB274AE-E244-4449-91D9-5EB2BF3DF43B}"/>
    <cellStyle name="Total 3 13" xfId="7201" xr:uid="{3BBB4CBD-458C-49BB-8D02-F139F781E4BE}"/>
    <cellStyle name="Total 3 2" xfId="7202" xr:uid="{43418C8A-C783-4F4B-B491-1F66D340A1C9}"/>
    <cellStyle name="Total 3 2 10" xfId="20013" xr:uid="{3FBA0646-93AB-46B3-9EDB-1D32AB0F5819}"/>
    <cellStyle name="Total 3 2 11" xfId="10399" xr:uid="{6FCF2F1E-C9C0-40AB-85B1-A1D5343011B0}"/>
    <cellStyle name="Total 3 2 11 2" xfId="21720" xr:uid="{B9A7EF1B-0021-428F-857D-E25DAE0C9DB1}"/>
    <cellStyle name="Total 3 2 11 2 2" xfId="27276" xr:uid="{170DA992-86A9-4D77-ADA5-E6E0E2E76404}"/>
    <cellStyle name="Total 3 2 11 2 3" xfId="32770" xr:uid="{D2A6DDFE-3AA5-4725-8438-D25F6F5DE854}"/>
    <cellStyle name="Total 3 2 11 2 4" xfId="38254" xr:uid="{CB627E79-8DEB-4CDE-A5F1-0EECE9FF2674}"/>
    <cellStyle name="Total 3 2 11 3" xfId="24547" xr:uid="{4EDA89C6-9B47-48B2-8278-C0A29B8F03D6}"/>
    <cellStyle name="Total 3 2 11 4" xfId="30041" xr:uid="{633460A7-E792-4F48-8E0C-9C70C1C3FD37}"/>
    <cellStyle name="Total 3 2 11 5" xfId="35525" xr:uid="{9492AD8A-3B23-4B78-BBAA-928829D0680F}"/>
    <cellStyle name="Total 3 2 2" xfId="7203" xr:uid="{10F7CA34-27DC-43CB-B069-C535D4A482A3}"/>
    <cellStyle name="Total 3 2 2 2" xfId="15610" xr:uid="{48D4A04B-616B-43AE-8276-50590B25E2D6}"/>
    <cellStyle name="Total 3 2 2 2 2" xfId="22897" xr:uid="{0AD7727C-9405-4982-B3D9-64397D2084FB}"/>
    <cellStyle name="Total 3 2 2 2 2 2" xfId="28453" xr:uid="{7E6145B2-8873-49B0-965C-56727D3EC40E}"/>
    <cellStyle name="Total 3 2 2 2 2 3" xfId="33947" xr:uid="{58753167-68AD-4054-A53D-97007D415300}"/>
    <cellStyle name="Total 3 2 2 2 2 4" xfId="39431" xr:uid="{D309D2A4-B9AD-466D-9B70-76D153201B14}"/>
    <cellStyle name="Total 3 2 2 2 3" xfId="25724" xr:uid="{5B61221A-9B10-4163-972B-389E444E2123}"/>
    <cellStyle name="Total 3 2 2 2 4" xfId="31218" xr:uid="{1665705D-7CF6-41D9-BB99-7FF32140B959}"/>
    <cellStyle name="Total 3 2 2 2 5" xfId="36702" xr:uid="{FFB9B5CF-C843-47D5-8D9C-C35690C8AA2B}"/>
    <cellStyle name="Total 3 2 2 3" xfId="12513" xr:uid="{312203F7-2408-400F-A084-D9899DCC3D95}"/>
    <cellStyle name="Total 3 2 2 4" xfId="17749" xr:uid="{67A46396-1A7F-40CB-9AE2-0CD461D27E70}"/>
    <cellStyle name="Total 3 2 2 5" xfId="20014" xr:uid="{C0A47094-1061-49E5-A1A8-DAA6050C9A83}"/>
    <cellStyle name="Total 3 2 2 6" xfId="10400" xr:uid="{B1889879-0397-4794-A22E-ADC70D7AE76E}"/>
    <cellStyle name="Total 3 2 2 6 2" xfId="21721" xr:uid="{1C83AD7C-BBE9-4460-81EB-0FAB01001B5D}"/>
    <cellStyle name="Total 3 2 2 6 2 2" xfId="27277" xr:uid="{29F4BDE1-8153-40C3-95DA-A0B9358D43F3}"/>
    <cellStyle name="Total 3 2 2 6 2 3" xfId="32771" xr:uid="{CE442E26-ED9D-40D0-B997-5AED8DE9BA60}"/>
    <cellStyle name="Total 3 2 2 6 2 4" xfId="38255" xr:uid="{580E636A-F85B-4F1C-8C06-14B4293C2024}"/>
    <cellStyle name="Total 3 2 2 6 3" xfId="24548" xr:uid="{5F1D6528-4CD2-4130-983C-2ADF70A967F8}"/>
    <cellStyle name="Total 3 2 2 6 4" xfId="30042" xr:uid="{039D13FE-8AD3-4AC0-ADBC-4BBAEF36FB35}"/>
    <cellStyle name="Total 3 2 2 6 5" xfId="35526" xr:uid="{04385AC0-7069-4B50-BCBC-0497ADBFB8A4}"/>
    <cellStyle name="Total 3 2 3" xfId="7204" xr:uid="{61222857-994F-4052-8098-7EEC96994797}"/>
    <cellStyle name="Total 3 2 3 2" xfId="15611" xr:uid="{B21B316F-4B65-43A2-87C9-BD9229D2F3B1}"/>
    <cellStyle name="Total 3 2 3 2 2" xfId="22898" xr:uid="{4FA7C8E1-EA12-4338-8DA1-881E49486BA6}"/>
    <cellStyle name="Total 3 2 3 2 2 2" xfId="28454" xr:uid="{49570A01-328E-47C3-B39B-9570C31B5F55}"/>
    <cellStyle name="Total 3 2 3 2 2 3" xfId="33948" xr:uid="{B5A58F8D-8EBA-4976-901F-49E31B7C0F65}"/>
    <cellStyle name="Total 3 2 3 2 2 4" xfId="39432" xr:uid="{E1A311EE-B18B-4382-8D0C-1B53C48BCD12}"/>
    <cellStyle name="Total 3 2 3 2 3" xfId="25725" xr:uid="{FC3CFFF2-D374-4D16-9A8A-E7FEA8305FD3}"/>
    <cellStyle name="Total 3 2 3 2 4" xfId="31219" xr:uid="{B9386610-9A19-46AB-9789-177973959B93}"/>
    <cellStyle name="Total 3 2 3 2 5" xfId="36703" xr:uid="{5E858C71-27B2-40AF-A985-DBDDC56B5304}"/>
    <cellStyle name="Total 3 2 3 3" xfId="12514" xr:uid="{43E0D58C-6082-4EB7-B8EE-BF1530E78E5E}"/>
    <cellStyle name="Total 3 2 3 4" xfId="17750" xr:uid="{E9D07FB5-F6D0-41F1-BD8D-636D946C5A64}"/>
    <cellStyle name="Total 3 2 3 5" xfId="20015" xr:uid="{C390817C-EFC0-4D18-B819-26847E6D87CC}"/>
    <cellStyle name="Total 3 2 3 6" xfId="10401" xr:uid="{AEC5DE18-95CA-470D-AC0D-051684497BD9}"/>
    <cellStyle name="Total 3 2 3 6 2" xfId="21722" xr:uid="{91F9A888-0AC4-4C96-8233-3C8D2DDFAC93}"/>
    <cellStyle name="Total 3 2 3 6 2 2" xfId="27278" xr:uid="{DEF3BE5A-A5DC-4D67-A69B-25011A557854}"/>
    <cellStyle name="Total 3 2 3 6 2 3" xfId="32772" xr:uid="{C4F294B2-70D8-49C8-9244-A5F978125452}"/>
    <cellStyle name="Total 3 2 3 6 2 4" xfId="38256" xr:uid="{5B5836D2-BF80-420F-B186-1043194C1C2F}"/>
    <cellStyle name="Total 3 2 3 6 3" xfId="24549" xr:uid="{71C1F3B3-1137-44AB-9F7A-124A2158608A}"/>
    <cellStyle name="Total 3 2 3 6 4" xfId="30043" xr:uid="{E6E795AE-AE10-4C4B-8329-F29FF7952342}"/>
    <cellStyle name="Total 3 2 3 6 5" xfId="35527" xr:uid="{D374AC33-0482-4823-BC94-F3B2A76B3739}"/>
    <cellStyle name="Total 3 2 4" xfId="7205" xr:uid="{C6F2D6D6-C8F4-4C9B-9FA9-8EFD0FF3607F}"/>
    <cellStyle name="Total 3 2 4 2" xfId="15612" xr:uid="{ECCBABEF-44C9-40AD-8DB1-964491157F2F}"/>
    <cellStyle name="Total 3 2 4 2 2" xfId="22899" xr:uid="{06FD6CCB-DB04-4BEB-AC9C-ABD1C8D026FC}"/>
    <cellStyle name="Total 3 2 4 2 2 2" xfId="28455" xr:uid="{E0C494F7-1B37-482D-87E7-C9C415300203}"/>
    <cellStyle name="Total 3 2 4 2 2 3" xfId="33949" xr:uid="{AA4FA19F-F163-4785-B6FE-96B89D206258}"/>
    <cellStyle name="Total 3 2 4 2 2 4" xfId="39433" xr:uid="{6E0E36A5-8B9D-45C9-9CE2-FA5D46F3FFF7}"/>
    <cellStyle name="Total 3 2 4 2 3" xfId="25726" xr:uid="{4A6DEA53-7A5C-46DC-BFDA-DA5D1C7444AF}"/>
    <cellStyle name="Total 3 2 4 2 4" xfId="31220" xr:uid="{38BDEDD1-2CC5-469F-9C1E-2ED3D147C128}"/>
    <cellStyle name="Total 3 2 4 2 5" xfId="36704" xr:uid="{5E94FA3B-3C7F-4F6F-84CA-D5DCE3DF29C4}"/>
    <cellStyle name="Total 3 2 4 3" xfId="12751" xr:uid="{BE7CC09F-A79E-40CB-9C56-EEFB2114AAF0}"/>
    <cellStyle name="Total 3 2 4 4" xfId="20016" xr:uid="{BA64E156-9896-46C5-8280-84CAE47E8CA8}"/>
    <cellStyle name="Total 3 2 4 5" xfId="10402" xr:uid="{5331B43A-AE1B-46BF-A960-D2FC113E7757}"/>
    <cellStyle name="Total 3 2 4 5 2" xfId="21723" xr:uid="{979DC3E7-B6A0-4304-9AA5-6B5D64DD7E1C}"/>
    <cellStyle name="Total 3 2 4 5 2 2" xfId="27279" xr:uid="{2D2A6BE2-47FA-478B-A0A0-F3F6A548065D}"/>
    <cellStyle name="Total 3 2 4 5 2 3" xfId="32773" xr:uid="{314A3B2E-0F09-4789-B6EB-D574780A4A02}"/>
    <cellStyle name="Total 3 2 4 5 2 4" xfId="38257" xr:uid="{FAA59189-4285-469F-8AE3-DE2C612F9D64}"/>
    <cellStyle name="Total 3 2 4 5 3" xfId="24550" xr:uid="{E79C1310-98E3-4CF0-B03C-C91D3D7E9210}"/>
    <cellStyle name="Total 3 2 4 5 4" xfId="30044" xr:uid="{53AB117A-AC3A-454A-B2CA-B001296CF47F}"/>
    <cellStyle name="Total 3 2 4 5 5" xfId="35528" xr:uid="{7D491023-3CA0-449E-814E-86AE9645FB56}"/>
    <cellStyle name="Total 3 2 5" xfId="7461" xr:uid="{37647710-6AE2-491E-82EE-7AB1ED60BE21}"/>
    <cellStyle name="Total 3 2 5 2" xfId="20220" xr:uid="{DD1F7301-BC75-45D5-9F68-E21A9E8D6C35}"/>
    <cellStyle name="Total 3 2 5 3" xfId="10403" xr:uid="{928187E4-D4E0-45AD-A845-0D45DBCDF455}"/>
    <cellStyle name="Total 3 2 5 3 2" xfId="21724" xr:uid="{7C4F1B3E-744C-4730-8B7B-8E769020DB20}"/>
    <cellStyle name="Total 3 2 5 3 2 2" xfId="27280" xr:uid="{D93A22D5-618D-4DDB-962D-66689B05601A}"/>
    <cellStyle name="Total 3 2 5 3 2 3" xfId="32774" xr:uid="{93602150-B1A7-47BC-8AEA-296D1A97F7D0}"/>
    <cellStyle name="Total 3 2 5 3 2 4" xfId="38258" xr:uid="{35329759-D27C-41B8-804D-B8FD36BBFEED}"/>
    <cellStyle name="Total 3 2 5 3 3" xfId="24551" xr:uid="{113227CB-8655-4A0B-A6CD-2CA080FA6613}"/>
    <cellStyle name="Total 3 2 5 3 4" xfId="30045" xr:uid="{39283444-79F2-488E-9D4E-BF9C62403787}"/>
    <cellStyle name="Total 3 2 5 3 5" xfId="35529" xr:uid="{CB7104A2-16BA-4442-8555-A54788EF99A8}"/>
    <cellStyle name="Total 3 2 6" xfId="10404" xr:uid="{713E0E63-F822-4500-9458-1D7BC5E8FEFF}"/>
    <cellStyle name="Total 3 2 6 2" xfId="21725" xr:uid="{7937FBFE-B880-425F-B715-8D5D4B305A82}"/>
    <cellStyle name="Total 3 2 6 2 2" xfId="27281" xr:uid="{428B2F15-9BF5-4467-9D9C-D43939E33870}"/>
    <cellStyle name="Total 3 2 6 2 3" xfId="32775" xr:uid="{418584BE-B2B9-4E50-9362-7B8C1526F54E}"/>
    <cellStyle name="Total 3 2 6 2 4" xfId="38259" xr:uid="{4CB3A518-58EE-407E-875D-CB4CEE09A03A}"/>
    <cellStyle name="Total 3 2 6 3" xfId="24552" xr:uid="{E9D712F3-6486-473D-B8EA-D03E8A263549}"/>
    <cellStyle name="Total 3 2 6 4" xfId="30046" xr:uid="{E75C8096-EAC8-46AA-BBDD-39478E82C62B}"/>
    <cellStyle name="Total 3 2 6 5" xfId="35530" xr:uid="{B8607A51-1436-4C95-A892-E7E71CF30F77}"/>
    <cellStyle name="Total 3 2 7" xfId="15609" xr:uid="{8FFD12A5-C2BA-493E-A2B5-065FF752AD42}"/>
    <cellStyle name="Total 3 2 7 2" xfId="22896" xr:uid="{B2519C81-227E-41E0-B6A8-FA6CAD2E3C4E}"/>
    <cellStyle name="Total 3 2 7 2 2" xfId="28452" xr:uid="{8048E021-A06F-4AC9-A5CC-8A75DC011F74}"/>
    <cellStyle name="Total 3 2 7 2 3" xfId="33946" xr:uid="{A67CD9D5-8DCD-4A45-9146-F7CE5E4D0A28}"/>
    <cellStyle name="Total 3 2 7 2 4" xfId="39430" xr:uid="{6F8EBA10-BD35-4559-99D0-DE1A3190FA8C}"/>
    <cellStyle name="Total 3 2 7 3" xfId="25723" xr:uid="{BC12D89F-94BD-4791-8C8B-36BA5CB71F8B}"/>
    <cellStyle name="Total 3 2 7 4" xfId="31217" xr:uid="{81A7CD90-2A24-4FB6-AA50-9061233F5FC5}"/>
    <cellStyle name="Total 3 2 7 5" xfId="36701" xr:uid="{713FE496-A8EE-4F9B-AF8D-5228BAB4A663}"/>
    <cellStyle name="Total 3 2 8" xfId="12512" xr:uid="{4EBC7247-7971-4D66-A732-8A6578F6B4CC}"/>
    <cellStyle name="Total 3 2 9" xfId="17748" xr:uid="{E1C58AAF-DF14-4EDB-AE9F-3D81FE816D4A}"/>
    <cellStyle name="Total 3 3" xfId="7206" xr:uid="{2DDCD48A-8183-4B68-9967-D7E8AFC6172D}"/>
    <cellStyle name="Total 3 3 2" xfId="15613" xr:uid="{BB776001-6B24-408F-AFE0-B94B9D891817}"/>
    <cellStyle name="Total 3 3 2 2" xfId="22900" xr:uid="{B22BA311-4799-42B0-A1D9-2FE399C07F4A}"/>
    <cellStyle name="Total 3 3 2 2 2" xfId="28456" xr:uid="{872327C4-ABC9-4AD7-A9F2-0554F6353E31}"/>
    <cellStyle name="Total 3 3 2 2 3" xfId="33950" xr:uid="{33E1EB09-A92C-4301-B162-F9928D20C3B9}"/>
    <cellStyle name="Total 3 3 2 2 4" xfId="39434" xr:uid="{EFFBD0CA-D6C8-43B3-9DF0-07B427DC73C2}"/>
    <cellStyle name="Total 3 3 2 3" xfId="25727" xr:uid="{C634191A-81F9-41A8-A2E0-51E4EFBF31C5}"/>
    <cellStyle name="Total 3 3 2 4" xfId="31221" xr:uid="{2E7245D1-6C06-4DE9-99F3-557FECA5799F}"/>
    <cellStyle name="Total 3 3 2 5" xfId="36705" xr:uid="{B3B7753E-8B89-495C-ABD0-073156BD8E1E}"/>
    <cellStyle name="Total 3 3 3" xfId="12515" xr:uid="{5BAFF17F-43A2-4043-B03D-E896CAB6CB2F}"/>
    <cellStyle name="Total 3 3 4" xfId="17751" xr:uid="{4B17490F-B8DC-4FF2-AFA2-2C3A4CB8D447}"/>
    <cellStyle name="Total 3 3 5" xfId="20017" xr:uid="{647418A2-05CB-45E6-A288-79BB7DBE6EA1}"/>
    <cellStyle name="Total 3 3 6" xfId="10405" xr:uid="{833A38B9-22B3-436C-A4B0-DE00E6E60C6E}"/>
    <cellStyle name="Total 3 3 6 2" xfId="21726" xr:uid="{A5F775E5-17CF-4D14-94B8-D166E52B9FC1}"/>
    <cellStyle name="Total 3 3 6 2 2" xfId="27282" xr:uid="{494E0B79-156E-4B48-9F93-6D695E1A5BD6}"/>
    <cellStyle name="Total 3 3 6 2 3" xfId="32776" xr:uid="{F0201AFE-F498-446B-B973-FE7841D5EAEB}"/>
    <cellStyle name="Total 3 3 6 2 4" xfId="38260" xr:uid="{7D28B2D1-7F6D-4348-B77A-436FB4FCDD25}"/>
    <cellStyle name="Total 3 3 6 3" xfId="24553" xr:uid="{AEB718BE-5B9D-4ECE-B3D0-00AA612CB8C9}"/>
    <cellStyle name="Total 3 3 6 4" xfId="30047" xr:uid="{09AFD831-5448-4776-AA72-7F2C7B4D6C10}"/>
    <cellStyle name="Total 3 3 6 5" xfId="35531" xr:uid="{5C93BE04-04AD-4910-9753-493A2B679F6E}"/>
    <cellStyle name="Total 3 4" xfId="7207" xr:uid="{E18FF755-4CED-4AEC-9A2C-FC7AE241ED15}"/>
    <cellStyle name="Total 3 4 2" xfId="15614" xr:uid="{DF68CBFE-04CC-4852-870C-41E8E6028AC0}"/>
    <cellStyle name="Total 3 4 2 2" xfId="22901" xr:uid="{404A2C0A-76D0-4EE5-9F1F-064E57311955}"/>
    <cellStyle name="Total 3 4 2 2 2" xfId="28457" xr:uid="{E4B8F4C5-6EDB-45AC-98EB-C40D26851D0A}"/>
    <cellStyle name="Total 3 4 2 2 3" xfId="33951" xr:uid="{56298183-52F7-4A3F-903B-DBD8C6F4EAD2}"/>
    <cellStyle name="Total 3 4 2 2 4" xfId="39435" xr:uid="{DEB08018-71B8-481E-B93C-DF2C1DAA107F}"/>
    <cellStyle name="Total 3 4 2 3" xfId="25728" xr:uid="{93334362-D754-4AE6-8E45-2E9B909C7D87}"/>
    <cellStyle name="Total 3 4 2 4" xfId="31222" xr:uid="{4AC8F2FE-3721-4C40-A0C6-C60A68703714}"/>
    <cellStyle name="Total 3 4 2 5" xfId="36706" xr:uid="{8ECC2C5F-8FD6-443B-B87A-70FB93AE9822}"/>
    <cellStyle name="Total 3 4 3" xfId="12516" xr:uid="{3A4AD864-F264-4D73-A37B-5F0619103FA8}"/>
    <cellStyle name="Total 3 4 4" xfId="17752" xr:uid="{EAED674D-C659-4810-92AE-E983A78AF022}"/>
    <cellStyle name="Total 3 4 5" xfId="20018" xr:uid="{076F6F71-D04E-47D5-B03A-5793167BEC7B}"/>
    <cellStyle name="Total 3 4 6" xfId="10406" xr:uid="{C108AF5B-AD94-4E5D-AF9F-912F23D654C9}"/>
    <cellStyle name="Total 3 4 6 2" xfId="21727" xr:uid="{2FAAEDC3-DDB0-4FF0-842A-3FA8D55487AD}"/>
    <cellStyle name="Total 3 4 6 2 2" xfId="27283" xr:uid="{58811D85-4B09-4534-A453-4DF24ECC49F9}"/>
    <cellStyle name="Total 3 4 6 2 3" xfId="32777" xr:uid="{CA80EE6A-A45D-443C-A4B5-3C009986AB2E}"/>
    <cellStyle name="Total 3 4 6 2 4" xfId="38261" xr:uid="{845E3824-FA75-4579-AD50-6D3C1412DD0F}"/>
    <cellStyle name="Total 3 4 6 3" xfId="24554" xr:uid="{25D8084B-0410-45AB-BA6B-D99F4CB7A91C}"/>
    <cellStyle name="Total 3 4 6 4" xfId="30048" xr:uid="{D6814D31-E167-4C2C-88BA-57B088E64E7D}"/>
    <cellStyle name="Total 3 4 6 5" xfId="35532" xr:uid="{19B91924-61FF-42C2-93BD-149DBC694719}"/>
    <cellStyle name="Total 3 5" xfId="7208" xr:uid="{10E04605-0D4B-4418-9E4B-EDFAF00358DF}"/>
    <cellStyle name="Total 3 5 2" xfId="15615" xr:uid="{ABF92AF5-C2BF-4E5D-BCD7-CDD79B649706}"/>
    <cellStyle name="Total 3 5 2 2" xfId="22902" xr:uid="{3C574FFF-AC36-4335-AA74-DE1E91021532}"/>
    <cellStyle name="Total 3 5 2 2 2" xfId="28458" xr:uid="{B1CC5C5C-D69D-4472-99DF-DABC4937B795}"/>
    <cellStyle name="Total 3 5 2 2 3" xfId="33952" xr:uid="{7BDE3BF8-8421-4D7B-BD12-7CDE18188B00}"/>
    <cellStyle name="Total 3 5 2 2 4" xfId="39436" xr:uid="{49FC13F7-A616-4144-AC70-7407EEA0A64A}"/>
    <cellStyle name="Total 3 5 2 3" xfId="25729" xr:uid="{37AB3DE0-0385-4438-A78C-82528C50A16C}"/>
    <cellStyle name="Total 3 5 2 4" xfId="31223" xr:uid="{9E6541B3-0FDD-4241-8CB0-E9AED6682013}"/>
    <cellStyle name="Total 3 5 2 5" xfId="36707" xr:uid="{97470102-6B09-44D9-BD4F-F03A27258E14}"/>
    <cellStyle name="Total 3 5 3" xfId="12750" xr:uid="{66C52EAE-10F7-426A-8987-5F152DB85DB4}"/>
    <cellStyle name="Total 3 5 4" xfId="20019" xr:uid="{897FFF3B-B79D-47F4-97A8-7CF694DEBE3B}"/>
    <cellStyle name="Total 3 5 5" xfId="10407" xr:uid="{232FD4FB-D013-4914-83E4-19EBE8F22829}"/>
    <cellStyle name="Total 3 5 5 2" xfId="21728" xr:uid="{FC1ACF13-A9C2-4A21-B04C-0C694493E5D4}"/>
    <cellStyle name="Total 3 5 5 2 2" xfId="27284" xr:uid="{BC89C028-3767-469C-B12E-C8CFD4B47375}"/>
    <cellStyle name="Total 3 5 5 2 3" xfId="32778" xr:uid="{6398C8FA-5116-4194-96A3-06089B7C7E91}"/>
    <cellStyle name="Total 3 5 5 2 4" xfId="38262" xr:uid="{887711CA-A0DF-4744-B8CF-33375B523AC3}"/>
    <cellStyle name="Total 3 5 5 3" xfId="24555" xr:uid="{EE7EAEC3-505F-4E34-B236-065CEBB4EE2F}"/>
    <cellStyle name="Total 3 5 5 4" xfId="30049" xr:uid="{FE6DAA52-696A-4EF2-BBF5-C7E3294831B6}"/>
    <cellStyle name="Total 3 5 5 5" xfId="35533" xr:uid="{396AA67B-8BA8-47E5-92A2-43EED7101921}"/>
    <cellStyle name="Total 3 6" xfId="7367" xr:uid="{51081F54-C5ED-4BF7-B7E9-74358BB521CA}"/>
    <cellStyle name="Total 3 6 2" xfId="20147" xr:uid="{D9C2A09F-CE3A-4645-A54C-ABEA2ACABCB4}"/>
    <cellStyle name="Total 3 6 3" xfId="10408" xr:uid="{50C1149B-50A0-4C32-8A69-DDCA9C534603}"/>
    <cellStyle name="Total 3 6 3 2" xfId="21729" xr:uid="{316F1024-2F46-4AAC-8370-C786299D82C6}"/>
    <cellStyle name="Total 3 6 3 2 2" xfId="27285" xr:uid="{63CF2E65-E083-4DD0-B039-343139059A54}"/>
    <cellStyle name="Total 3 6 3 2 3" xfId="32779" xr:uid="{451BEAE0-6BB1-4D9D-955C-C9929EF98D47}"/>
    <cellStyle name="Total 3 6 3 2 4" xfId="38263" xr:uid="{E5F416DB-57A1-4326-B834-BB79416E0AE1}"/>
    <cellStyle name="Total 3 6 3 3" xfId="24556" xr:uid="{393ED6C5-E8CE-4377-9299-EEA70D366A92}"/>
    <cellStyle name="Total 3 6 3 4" xfId="30050" xr:uid="{874F09C9-C004-430F-83B9-05C39A5975C1}"/>
    <cellStyle name="Total 3 6 3 5" xfId="35534" xr:uid="{C763A901-6387-4A4A-B92B-61F9E8946575}"/>
    <cellStyle name="Total 3 7" xfId="10409" xr:uid="{1E89EC97-146C-4773-A61F-5D37692D2B7D}"/>
    <cellStyle name="Total 3 7 2" xfId="21730" xr:uid="{9DB1F040-9F7A-4DB0-A48D-45F1BFBAE3D7}"/>
    <cellStyle name="Total 3 7 2 2" xfId="27286" xr:uid="{50BA9F60-361E-453F-BDB0-48BAEAF7B203}"/>
    <cellStyle name="Total 3 7 2 3" xfId="32780" xr:uid="{DD9BC157-1ED0-41B2-A7B0-563CAB27B981}"/>
    <cellStyle name="Total 3 7 2 4" xfId="38264" xr:uid="{9C7DB807-93C4-4184-8F28-9115B665CD70}"/>
    <cellStyle name="Total 3 7 3" xfId="24557" xr:uid="{1A216DE3-F9A6-4B2C-9EA4-16269AAD3131}"/>
    <cellStyle name="Total 3 7 4" xfId="30051" xr:uid="{879DFD41-388F-4631-A795-E798378CC753}"/>
    <cellStyle name="Total 3 7 5" xfId="35535" xr:uid="{EE0C9C19-3CD4-4846-9E59-6866B8DE56C5}"/>
    <cellStyle name="Total 3 8" xfId="15608" xr:uid="{F200B9B7-50E8-4C2A-8BC6-E67CC5B92215}"/>
    <cellStyle name="Total 3 8 2" xfId="22895" xr:uid="{68C00F34-4D94-4112-82D1-564C21B7CF57}"/>
    <cellStyle name="Total 3 8 2 2" xfId="28451" xr:uid="{7245A491-D2DE-43CE-B93F-93A146849DBF}"/>
    <cellStyle name="Total 3 8 2 3" xfId="33945" xr:uid="{6263F770-06CA-4D60-8C23-FDB8057157EB}"/>
    <cellStyle name="Total 3 8 2 4" xfId="39429" xr:uid="{7AE9B5B1-EA64-4D6F-8E4D-D0B39B14E0BA}"/>
    <cellStyle name="Total 3 8 3" xfId="25722" xr:uid="{8DC94948-90CC-4B5E-B95E-7CCAB100E6B4}"/>
    <cellStyle name="Total 3 8 4" xfId="31216" xr:uid="{2658F4D8-04F3-436D-BE74-335B486D1D83}"/>
    <cellStyle name="Total 3 8 5" xfId="36700" xr:uid="{3CD33CAA-7AFB-4CC5-8340-22F133D094B0}"/>
    <cellStyle name="Total 3 9" xfId="12511" xr:uid="{EE190265-EB7C-498C-B1E5-B2E7E596D5DD}"/>
    <cellStyle name="Total 4" xfId="1003" xr:uid="{941F3339-000E-4A7D-8E99-FB0AB8007611}"/>
    <cellStyle name="Total 4 10" xfId="7209" xr:uid="{EF05424D-843E-4114-AAB6-1C484E20B209}"/>
    <cellStyle name="Total 4 2" xfId="7210" xr:uid="{7690A4D3-DE54-4AEF-9BF8-453392A9F26A}"/>
    <cellStyle name="Total 4 2 2" xfId="7211" xr:uid="{6965DEF1-957B-4FE6-88AB-9BE44DC490CB}"/>
    <cellStyle name="Total 4 2 2 2" xfId="15618" xr:uid="{B209C482-9123-4516-B228-0DB50F00B509}"/>
    <cellStyle name="Total 4 2 2 2 2" xfId="22905" xr:uid="{CF1CCDC4-6504-45BA-ACA2-2DE25DFC2976}"/>
    <cellStyle name="Total 4 2 2 2 2 2" xfId="28461" xr:uid="{ED769475-2D3C-483E-A002-DBEA92F70D16}"/>
    <cellStyle name="Total 4 2 2 2 2 3" xfId="33955" xr:uid="{B4358C51-AA58-42EF-B129-B67CC618AD87}"/>
    <cellStyle name="Total 4 2 2 2 2 4" xfId="39439" xr:uid="{A7DEE987-0AE0-40FA-9D76-066E02F07C6F}"/>
    <cellStyle name="Total 4 2 2 2 3" xfId="25732" xr:uid="{ED9B90DA-40EB-40F9-92F0-46DB4D972F3A}"/>
    <cellStyle name="Total 4 2 2 2 4" xfId="31226" xr:uid="{32C87F17-1272-4514-B4B2-9219E9012EB1}"/>
    <cellStyle name="Total 4 2 2 2 5" xfId="36710" xr:uid="{22A12521-9222-41BE-B0DB-C8A245F333FE}"/>
    <cellStyle name="Total 4 2 2 3" xfId="12519" xr:uid="{21BFF19D-9762-485A-8486-1E9093C04117}"/>
    <cellStyle name="Total 4 2 2 4" xfId="17755" xr:uid="{31F87F82-6278-41D5-B8F3-8EA0BA4936F6}"/>
    <cellStyle name="Total 4 2 2 5" xfId="20022" xr:uid="{75F8DD35-EA0B-4372-ABDC-6CD7CE20270F}"/>
    <cellStyle name="Total 4 2 2 6" xfId="10412" xr:uid="{390EBB8C-B0C4-4660-8D45-4D2E23AA1E3C}"/>
    <cellStyle name="Total 4 2 2 6 2" xfId="21733" xr:uid="{D87C4CFC-21D1-4E89-9C1A-63072DAD8298}"/>
    <cellStyle name="Total 4 2 2 6 2 2" xfId="27289" xr:uid="{EF0CE6B3-5627-42BA-930B-E516B9FE3751}"/>
    <cellStyle name="Total 4 2 2 6 2 3" xfId="32783" xr:uid="{A9A7AD16-C2A9-40D0-B2CF-507FCC2FDFF3}"/>
    <cellStyle name="Total 4 2 2 6 2 4" xfId="38267" xr:uid="{BBB60CD9-6089-4BE7-8F71-A5F0E97E2BAE}"/>
    <cellStyle name="Total 4 2 2 6 3" xfId="24560" xr:uid="{42B68C49-9E88-44CB-AF3D-71B26A69BCC2}"/>
    <cellStyle name="Total 4 2 2 6 4" xfId="30054" xr:uid="{2B36DB49-F47D-4E5D-8DF9-66FBF345B750}"/>
    <cellStyle name="Total 4 2 2 6 5" xfId="35538" xr:uid="{38B30D88-51D6-454B-A7AD-23FE9799AF58}"/>
    <cellStyle name="Total 4 2 3" xfId="15617" xr:uid="{B39CC9F7-0483-4AB1-85FF-F34F30825660}"/>
    <cellStyle name="Total 4 2 3 2" xfId="22904" xr:uid="{95BE25FF-7285-47BA-9450-074FB7E01921}"/>
    <cellStyle name="Total 4 2 3 2 2" xfId="28460" xr:uid="{13E04827-DD46-4CEA-B9D7-A874E2D716D0}"/>
    <cellStyle name="Total 4 2 3 2 3" xfId="33954" xr:uid="{4D3CF415-AA6F-437F-B46A-F694ED2C4569}"/>
    <cellStyle name="Total 4 2 3 2 4" xfId="39438" xr:uid="{E8D71295-1C48-4B94-9FF4-086DBC06D30C}"/>
    <cellStyle name="Total 4 2 3 3" xfId="25731" xr:uid="{779B6A63-B492-43B0-840E-16064C07AACF}"/>
    <cellStyle name="Total 4 2 3 4" xfId="31225" xr:uid="{39723EDF-1439-403D-8F7F-710720C9326A}"/>
    <cellStyle name="Total 4 2 3 5" xfId="36709" xr:uid="{36B4C193-C3B2-4F42-AA01-16BF7F56DFAB}"/>
    <cellStyle name="Total 4 2 4" xfId="12518" xr:uid="{40ED2C5C-E44A-4E22-8DCC-3401F54EC639}"/>
    <cellStyle name="Total 4 2 5" xfId="17754" xr:uid="{18D3C57B-C3E1-490E-85BA-0A0E6BE74C7B}"/>
    <cellStyle name="Total 4 2 6" xfId="20021" xr:uid="{AB12C693-90A6-4842-A3C9-CE1B0FF934A5}"/>
    <cellStyle name="Total 4 2 7" xfId="10411" xr:uid="{4961D9EB-C3B2-4D01-A450-CD9E118D8A14}"/>
    <cellStyle name="Total 4 2 7 2" xfId="21732" xr:uid="{F8156B9B-488D-4E5A-AD93-F6101F59E923}"/>
    <cellStyle name="Total 4 2 7 2 2" xfId="27288" xr:uid="{615BD48B-FA33-40D5-97A1-D576358FB6CC}"/>
    <cellStyle name="Total 4 2 7 2 3" xfId="32782" xr:uid="{E5D5B174-E535-4481-BCB6-47615B29A9A4}"/>
    <cellStyle name="Total 4 2 7 2 4" xfId="38266" xr:uid="{23B5A3A7-1AAD-475A-BA14-C070E92BD9BB}"/>
    <cellStyle name="Total 4 2 7 3" xfId="24559" xr:uid="{27786752-9926-4412-A756-09F83C6F1E94}"/>
    <cellStyle name="Total 4 2 7 4" xfId="30053" xr:uid="{8E7E6ED9-4255-479B-96F7-E4F800E235D8}"/>
    <cellStyle name="Total 4 2 7 5" xfId="35537" xr:uid="{5E7DBACD-20C0-4E0B-AA32-AA80DD2DB515}"/>
    <cellStyle name="Total 4 3" xfId="7212" xr:uid="{383548B0-BAE0-42D4-BC1A-39E7BF2EACFC}"/>
    <cellStyle name="Total 4 3 2" xfId="15619" xr:uid="{4CB563F1-F9F0-4F86-ADB6-B5C2A13B0BF5}"/>
    <cellStyle name="Total 4 3 2 2" xfId="22906" xr:uid="{550269C5-7A28-4008-8F27-A24315BB995F}"/>
    <cellStyle name="Total 4 3 2 2 2" xfId="28462" xr:uid="{C5DC9712-BF20-4DE6-A90C-7CD1D4E9346B}"/>
    <cellStyle name="Total 4 3 2 2 3" xfId="33956" xr:uid="{AF31E99A-C2EC-4C26-83E5-9B04564574C1}"/>
    <cellStyle name="Total 4 3 2 2 4" xfId="39440" xr:uid="{F8101A5F-677D-4622-8F24-391BE803FEE4}"/>
    <cellStyle name="Total 4 3 2 3" xfId="25733" xr:uid="{819100F3-0806-4A73-B4ED-708B9E19CA50}"/>
    <cellStyle name="Total 4 3 2 4" xfId="31227" xr:uid="{4D1FCCA1-1CC1-409D-9A31-CCBA1A49E2E9}"/>
    <cellStyle name="Total 4 3 2 5" xfId="36711" xr:uid="{81D0DF37-E914-4CE4-B100-8F5606B71A8F}"/>
    <cellStyle name="Total 4 3 3" xfId="12520" xr:uid="{95D2EA25-200A-45F6-8EBC-67F0504EF65A}"/>
    <cellStyle name="Total 4 3 4" xfId="17756" xr:uid="{E2D7F9C3-F954-4697-9B96-C08EE9F22EAE}"/>
    <cellStyle name="Total 4 3 5" xfId="20023" xr:uid="{8BC0CFFD-834B-4CDF-AF5C-4306CE31A0D7}"/>
    <cellStyle name="Total 4 3 6" xfId="10413" xr:uid="{34F18A91-B0C4-43C1-A503-6865213078EC}"/>
    <cellStyle name="Total 4 3 6 2" xfId="21734" xr:uid="{7D7DE2D2-1371-4AF0-B18E-43D61419A3CA}"/>
    <cellStyle name="Total 4 3 6 2 2" xfId="27290" xr:uid="{DEBC8C55-E775-4CBE-B910-5762048AE3A8}"/>
    <cellStyle name="Total 4 3 6 2 3" xfId="32784" xr:uid="{8F539928-7E57-4CB2-88DC-A37EEC6CBE74}"/>
    <cellStyle name="Total 4 3 6 2 4" xfId="38268" xr:uid="{788E6832-7820-4748-BD61-FBD6885EED02}"/>
    <cellStyle name="Total 4 3 6 3" xfId="24561" xr:uid="{76A6B2C8-F628-4EE8-A2B2-D105DBA6D395}"/>
    <cellStyle name="Total 4 3 6 4" xfId="30055" xr:uid="{8C8DC4CC-50C6-44B5-AD42-106CEC4009FD}"/>
    <cellStyle name="Total 4 3 6 5" xfId="35539" xr:uid="{2A554065-C691-4DA3-9782-7842E3C2903D}"/>
    <cellStyle name="Total 4 4" xfId="7213" xr:uid="{165579DC-E251-430E-B9A2-EF93FFBD36D5}"/>
    <cellStyle name="Total 4 4 2" xfId="15620" xr:uid="{277936B0-C0A6-4BB8-8E36-E11E67C83874}"/>
    <cellStyle name="Total 4 4 2 2" xfId="22907" xr:uid="{D9EB7AB0-E87A-4A65-A28C-85396F384DB9}"/>
    <cellStyle name="Total 4 4 2 2 2" xfId="28463" xr:uid="{A1C17B13-7551-48FE-A186-A72BB19FC82E}"/>
    <cellStyle name="Total 4 4 2 2 3" xfId="33957" xr:uid="{4DF565B6-E63D-458F-A3D5-9DB7B55993DE}"/>
    <cellStyle name="Total 4 4 2 2 4" xfId="39441" xr:uid="{346F7D20-380E-4746-88FA-AF5F0C4FA40C}"/>
    <cellStyle name="Total 4 4 2 3" xfId="25734" xr:uid="{B8260140-387B-472F-8820-7C7494997474}"/>
    <cellStyle name="Total 4 4 2 4" xfId="31228" xr:uid="{EF2253FE-7463-4633-84BE-D098C097FAA0}"/>
    <cellStyle name="Total 4 4 2 5" xfId="36712" xr:uid="{E2EA751F-7DAA-4156-AEA7-3084AC38FFE4}"/>
    <cellStyle name="Total 4 4 3" xfId="12521" xr:uid="{16F9C76D-FF51-406D-BB5A-1D1E171764BD}"/>
    <cellStyle name="Total 4 4 4" xfId="17757" xr:uid="{9659EA26-DA87-40C3-9128-6752A01248CD}"/>
    <cellStyle name="Total 4 4 5" xfId="20024" xr:uid="{3690C691-A378-4854-A493-647359FEE0B1}"/>
    <cellStyle name="Total 4 4 6" xfId="10414" xr:uid="{E080D749-671B-464E-9D29-3C8AC088D190}"/>
    <cellStyle name="Total 4 4 6 2" xfId="21735" xr:uid="{82C58970-461C-443F-89F1-420F674A1481}"/>
    <cellStyle name="Total 4 4 6 2 2" xfId="27291" xr:uid="{83A3E10F-3EA4-4608-B063-CD4D5E07B405}"/>
    <cellStyle name="Total 4 4 6 2 3" xfId="32785" xr:uid="{E4556BDD-3FE4-40F6-8B5A-8E31751DBBF8}"/>
    <cellStyle name="Total 4 4 6 2 4" xfId="38269" xr:uid="{1DCD6B49-0D7E-4379-8CBB-D5592437D891}"/>
    <cellStyle name="Total 4 4 6 3" xfId="24562" xr:uid="{15AA02B0-CB51-4833-96A4-B021797B2522}"/>
    <cellStyle name="Total 4 4 6 4" xfId="30056" xr:uid="{34106773-DEAA-4CB9-BC73-41E2518E5279}"/>
    <cellStyle name="Total 4 4 6 5" xfId="35540" xr:uid="{8008D666-0582-4D1F-9E89-1A6AAE539D8F}"/>
    <cellStyle name="Total 4 5" xfId="15616" xr:uid="{18CAC752-3139-4D45-9171-F1D5951924E9}"/>
    <cellStyle name="Total 4 5 2" xfId="22903" xr:uid="{A68E71BF-4263-468D-B680-AD82ABBDD3B2}"/>
    <cellStyle name="Total 4 5 2 2" xfId="28459" xr:uid="{0A4D5C72-3347-4CE9-9D77-77121F75A994}"/>
    <cellStyle name="Total 4 5 2 3" xfId="33953" xr:uid="{6B0708CF-6E64-42C9-BB33-93411648A00A}"/>
    <cellStyle name="Total 4 5 2 4" xfId="39437" xr:uid="{6118F8DE-14FA-40C4-92AD-E1A79861675D}"/>
    <cellStyle name="Total 4 5 3" xfId="25730" xr:uid="{7E958006-BB59-4276-8F6B-025AF85E05CA}"/>
    <cellStyle name="Total 4 5 4" xfId="31224" xr:uid="{0977DB41-D1C9-4021-B0A1-B28F1A530DAF}"/>
    <cellStyle name="Total 4 5 5" xfId="36708" xr:uid="{50DB65A7-8227-43C0-99AB-40959A13FC39}"/>
    <cellStyle name="Total 4 6" xfId="12517" xr:uid="{39BCEB80-BE54-4A87-B27A-54B208304C24}"/>
    <cellStyle name="Total 4 7" xfId="17753" xr:uid="{04581627-89CB-4D45-8D73-FB0C51EE547C}"/>
    <cellStyle name="Total 4 8" xfId="20020" xr:uid="{372B1B33-4320-4703-BFA6-857031731FEA}"/>
    <cellStyle name="Total 4 9" xfId="10410" xr:uid="{5444D8FD-00F0-4844-B71A-72B15FADA45D}"/>
    <cellStyle name="Total 4 9 2" xfId="21731" xr:uid="{0F08D1B7-F173-4C46-B555-0B2ABE970A45}"/>
    <cellStyle name="Total 4 9 2 2" xfId="27287" xr:uid="{3E702081-BE4E-4FE7-99DD-1C21E8F6F9EA}"/>
    <cellStyle name="Total 4 9 2 3" xfId="32781" xr:uid="{921FF107-2919-4C9F-A471-3F119FA4B4BC}"/>
    <cellStyle name="Total 4 9 2 4" xfId="38265" xr:uid="{BA771309-CA40-42CB-92B5-E2434649A192}"/>
    <cellStyle name="Total 4 9 3" xfId="24558" xr:uid="{6F4A4757-FD8D-4DC5-9BE9-969F657014EF}"/>
    <cellStyle name="Total 4 9 4" xfId="30052" xr:uid="{7F279942-3BA2-4F60-BAAC-783D94BD60A3}"/>
    <cellStyle name="Total 4 9 5" xfId="35536" xr:uid="{DFFC33C0-F1BB-4C1B-BA42-ECE5A9789546}"/>
    <cellStyle name="Total 5" xfId="1004" xr:uid="{E6CB65CA-9BFF-4C77-A9D2-04A89FA2D78F}"/>
    <cellStyle name="Total 5 2" xfId="7215" xr:uid="{DCC05AED-7E58-437B-AFF3-BE5835499640}"/>
    <cellStyle name="Total 5 2 2" xfId="15622" xr:uid="{21F8C65A-0EA4-48C1-B3ED-F656D2BFC60B}"/>
    <cellStyle name="Total 5 2 2 2" xfId="22909" xr:uid="{AD4CBBA6-FA7B-425E-ADFC-AE594B3F9B54}"/>
    <cellStyle name="Total 5 2 2 2 2" xfId="28465" xr:uid="{5226A2EC-6AF3-4AAD-BBB1-665E9EA5AE4A}"/>
    <cellStyle name="Total 5 2 2 2 3" xfId="33959" xr:uid="{35B3162C-D000-47D8-A054-8ACFFA2D8349}"/>
    <cellStyle name="Total 5 2 2 2 4" xfId="39443" xr:uid="{530161D3-FAF6-4483-ACCA-B67C118503F0}"/>
    <cellStyle name="Total 5 2 2 3" xfId="25736" xr:uid="{52F14466-F4EB-4FED-B272-5B1F40249A8E}"/>
    <cellStyle name="Total 5 2 2 4" xfId="31230" xr:uid="{0AD17AE2-E6E9-49AA-B988-DA69EC5298B2}"/>
    <cellStyle name="Total 5 2 2 5" xfId="36714" xr:uid="{A7B00610-AC97-445E-895C-2B07092322F8}"/>
    <cellStyle name="Total 5 2 3" xfId="12523" xr:uid="{9D93135C-5DA1-4462-B069-4FBEA5ED0689}"/>
    <cellStyle name="Total 5 2 4" xfId="17759" xr:uid="{E288E256-4D05-4CF9-805B-5B0EDCEEC557}"/>
    <cellStyle name="Total 5 2 5" xfId="20026" xr:uid="{7EB0BEC5-EE24-4A6F-B978-5D5C1B2B059C}"/>
    <cellStyle name="Total 5 2 6" xfId="10416" xr:uid="{B99DDE3A-E448-466A-A572-54B2F2E8E705}"/>
    <cellStyle name="Total 5 2 6 2" xfId="21737" xr:uid="{DE11308E-1906-486C-A4DA-958D214D3BE0}"/>
    <cellStyle name="Total 5 2 6 2 2" xfId="27293" xr:uid="{F8F69E61-2F0B-4F4E-BE5C-5F1DC41DC212}"/>
    <cellStyle name="Total 5 2 6 2 3" xfId="32787" xr:uid="{653A1C73-2284-4B39-801D-54718B62E781}"/>
    <cellStyle name="Total 5 2 6 2 4" xfId="38271" xr:uid="{2DC0B2C0-ACF2-4A44-8365-4CF6E478705E}"/>
    <cellStyle name="Total 5 2 6 3" xfId="24564" xr:uid="{AD4E77C4-10DD-4114-A696-2C61B6DE1E71}"/>
    <cellStyle name="Total 5 2 6 4" xfId="30058" xr:uid="{7A9DBD1E-E597-4C8F-B304-C76035965565}"/>
    <cellStyle name="Total 5 2 6 5" xfId="35542" xr:uid="{4FBE7914-9FD1-4601-AC07-C10A710BB1AB}"/>
    <cellStyle name="Total 5 3" xfId="7216" xr:uid="{1BC8A915-E78F-4238-8953-84D03C170A81}"/>
    <cellStyle name="Total 5 3 2" xfId="15623" xr:uid="{5ABA39DA-8C53-4506-AC08-6AB8E6267A64}"/>
    <cellStyle name="Total 5 3 2 2" xfId="22910" xr:uid="{FD3D1C5D-A71A-4842-9DF6-16BC5306DC4F}"/>
    <cellStyle name="Total 5 3 2 2 2" xfId="28466" xr:uid="{71B0E3F6-7291-4824-96FB-2CFB84547F27}"/>
    <cellStyle name="Total 5 3 2 2 3" xfId="33960" xr:uid="{DAA08824-267C-4757-940A-DFDD637F89B7}"/>
    <cellStyle name="Total 5 3 2 2 4" xfId="39444" xr:uid="{0E774AA6-367C-40A3-BD04-5CABA541BE77}"/>
    <cellStyle name="Total 5 3 2 3" xfId="25737" xr:uid="{5FA99B07-239F-4FCD-B1D4-3CA00A49DB6A}"/>
    <cellStyle name="Total 5 3 2 4" xfId="31231" xr:uid="{4872AC16-061D-46EA-A610-599D1D16FDC1}"/>
    <cellStyle name="Total 5 3 2 5" xfId="36715" xr:uid="{71A1D8EA-22F1-45D6-900B-4254DDCAAF64}"/>
    <cellStyle name="Total 5 3 3" xfId="12524" xr:uid="{2D88CA30-7EE1-4CB6-A91E-E134EB136F5B}"/>
    <cellStyle name="Total 5 3 4" xfId="17760" xr:uid="{B5FE4BC3-AADB-49F5-A047-F2D71AD479A3}"/>
    <cellStyle name="Total 5 3 5" xfId="20027" xr:uid="{288570D6-EA21-4825-B26E-E53787C9B553}"/>
    <cellStyle name="Total 5 3 6" xfId="10417" xr:uid="{EDFC13AD-0E76-4038-ABD9-5D52F90B368F}"/>
    <cellStyle name="Total 5 3 6 2" xfId="21738" xr:uid="{12B2FDF6-88AE-480D-A94F-DCE33A4334B2}"/>
    <cellStyle name="Total 5 3 6 2 2" xfId="27294" xr:uid="{C066FF6D-4BB6-4FF2-8EB2-5B87BCF035C8}"/>
    <cellStyle name="Total 5 3 6 2 3" xfId="32788" xr:uid="{98B17D9D-C376-40DC-B8A4-8FE21D90ED5B}"/>
    <cellStyle name="Total 5 3 6 2 4" xfId="38272" xr:uid="{ED08E403-60E6-4E30-AA58-51C3B3D72E20}"/>
    <cellStyle name="Total 5 3 6 3" xfId="24565" xr:uid="{800B1659-DADE-4471-96EB-29C0730D457F}"/>
    <cellStyle name="Total 5 3 6 4" xfId="30059" xr:uid="{E8D3B495-2953-47E9-8BA9-360E64CDA016}"/>
    <cellStyle name="Total 5 3 6 5" xfId="35543" xr:uid="{66E9F561-CD00-4A73-87F2-02BAFB99C2EE}"/>
    <cellStyle name="Total 5 4" xfId="15621" xr:uid="{C004E823-8C06-4838-BF42-52D8FFCEA140}"/>
    <cellStyle name="Total 5 4 2" xfId="22908" xr:uid="{7B660403-7263-4C90-8671-02303ED062BF}"/>
    <cellStyle name="Total 5 4 2 2" xfId="28464" xr:uid="{47447876-F622-4208-8A54-0498F48AACCC}"/>
    <cellStyle name="Total 5 4 2 3" xfId="33958" xr:uid="{FEF3598E-5416-4523-801F-A6D092C62F2A}"/>
    <cellStyle name="Total 5 4 2 4" xfId="39442" xr:uid="{64AF79A0-8DC6-4E90-A342-95B12CEF75D2}"/>
    <cellStyle name="Total 5 4 3" xfId="25735" xr:uid="{5BA863AE-1C48-44DE-AFDC-43A052E4E117}"/>
    <cellStyle name="Total 5 4 4" xfId="31229" xr:uid="{55EB3E9C-55EC-4B2B-9D39-2AD930F4D6DA}"/>
    <cellStyle name="Total 5 4 5" xfId="36713" xr:uid="{73D5253F-D263-4567-9F2E-5391D1158CE1}"/>
    <cellStyle name="Total 5 5" xfId="12522" xr:uid="{D3CA06EE-FFAB-4346-ADC9-F02174C3CEAB}"/>
    <cellStyle name="Total 5 6" xfId="17758" xr:uid="{A6E6F082-699F-49BA-8D70-F87400B781C5}"/>
    <cellStyle name="Total 5 7" xfId="20025" xr:uid="{BDF85102-BA87-4BF1-80AF-4507CE5A8749}"/>
    <cellStyle name="Total 5 8" xfId="10415" xr:uid="{752049E8-1206-4ED7-A859-15AF0FA61666}"/>
    <cellStyle name="Total 5 8 2" xfId="21736" xr:uid="{A1938684-5322-4036-BDD1-436687A9CF0B}"/>
    <cellStyle name="Total 5 8 2 2" xfId="27292" xr:uid="{DE82E956-4FB5-47E1-9641-AB433E15F92B}"/>
    <cellStyle name="Total 5 8 2 3" xfId="32786" xr:uid="{BCA13914-7341-47C2-AC20-C6FFB564F1B6}"/>
    <cellStyle name="Total 5 8 2 4" xfId="38270" xr:uid="{605915AA-3B3F-49B5-93E7-67D9F7EF45D7}"/>
    <cellStyle name="Total 5 8 3" xfId="24563" xr:uid="{B3EE5853-48CA-4892-B9DA-EB3BA60F2FFB}"/>
    <cellStyle name="Total 5 8 4" xfId="30057" xr:uid="{E0DF6BDE-226E-46A4-B82E-29DA2E2AFE5C}"/>
    <cellStyle name="Total 5 8 5" xfId="35541" xr:uid="{819C63C1-6CFF-44C5-A883-2AEF0A8E2C3B}"/>
    <cellStyle name="Total 5 9" xfId="7214" xr:uid="{014CDC0E-D1B7-45AE-958E-274814E4F702}"/>
    <cellStyle name="Total 6" xfId="1005" xr:uid="{C56AD8CD-A78A-4D9B-94A1-C9DB94CCC019}"/>
    <cellStyle name="Total 6 2" xfId="15624" xr:uid="{1F61ABAA-40CA-41F3-9FA0-7FF7EFA0A297}"/>
    <cellStyle name="Total 6 2 2" xfId="22911" xr:uid="{D4EB4784-396A-4E65-B15B-7C007DD3D030}"/>
    <cellStyle name="Total 6 2 2 2" xfId="28467" xr:uid="{AD626879-23A1-4D7A-B71A-6104772E63D9}"/>
    <cellStyle name="Total 6 2 2 3" xfId="33961" xr:uid="{71A84813-4EBC-4D0A-A6D4-05CE07621430}"/>
    <cellStyle name="Total 6 2 2 4" xfId="39445" xr:uid="{334D010A-BE2D-4423-AC50-72A3A93E7383}"/>
    <cellStyle name="Total 6 2 3" xfId="25738" xr:uid="{E9570938-AA86-4D9B-9B5A-F9C9429A226E}"/>
    <cellStyle name="Total 6 2 4" xfId="31232" xr:uid="{B874EE25-D2A2-4B7D-A70C-54540E0712DD}"/>
    <cellStyle name="Total 6 2 5" xfId="36716" xr:uid="{E07D068E-36B7-4D10-A60F-80B79887DA19}"/>
    <cellStyle name="Total 6 3" xfId="12525" xr:uid="{74D50A2B-4051-4F67-8A95-537118CDA763}"/>
    <cellStyle name="Total 6 4" xfId="17761" xr:uid="{740B8DF6-8B6D-4DA9-976D-1AA1DDA7A889}"/>
    <cellStyle name="Total 6 5" xfId="20028" xr:uid="{210754E9-6C60-4DFB-BE91-73B5002A0EF3}"/>
    <cellStyle name="Total 6 6" xfId="10418" xr:uid="{095FE5CE-F058-4E4B-9EFC-6C7482D7E730}"/>
    <cellStyle name="Total 6 6 2" xfId="21739" xr:uid="{0BE27534-7DF8-47B6-8371-2973C5F45164}"/>
    <cellStyle name="Total 6 6 2 2" xfId="27295" xr:uid="{8349098C-C12F-478E-9AAC-78495BEF17C0}"/>
    <cellStyle name="Total 6 6 2 3" xfId="32789" xr:uid="{9BB4A91D-8AB8-4E85-B729-C960AB5E1D17}"/>
    <cellStyle name="Total 6 6 2 4" xfId="38273" xr:uid="{07A2BAF6-1F61-4AE9-9218-DA750D149301}"/>
    <cellStyle name="Total 6 6 3" xfId="24566" xr:uid="{CB44BAED-9373-4481-BECC-C46EA6674A99}"/>
    <cellStyle name="Total 6 6 4" xfId="30060" xr:uid="{3E2B38EB-9205-4664-AAAB-41DE5AD6E14E}"/>
    <cellStyle name="Total 6 6 5" xfId="35544" xr:uid="{28EC922C-E220-444C-9C9C-C4A637E72931}"/>
    <cellStyle name="Total 6 7" xfId="7217" xr:uid="{58524092-1B28-4F85-8997-396A1F94FA42}"/>
    <cellStyle name="Total 7" xfId="1006" xr:uid="{0EE85628-F6E3-4B98-8856-F110A232AB30}"/>
    <cellStyle name="Total 7 2" xfId="15625" xr:uid="{60876CF0-8841-4376-9452-EC6B88B88A9E}"/>
    <cellStyle name="Total 7 2 2" xfId="22912" xr:uid="{E8A98F36-4343-499E-A509-9BB22BDC53BA}"/>
    <cellStyle name="Total 7 2 2 2" xfId="28468" xr:uid="{09500676-FC4A-405A-8417-A7CABE1BFD14}"/>
    <cellStyle name="Total 7 2 2 3" xfId="33962" xr:uid="{2E82EC00-AED5-4AAD-98C8-E0A1C9D29110}"/>
    <cellStyle name="Total 7 2 2 4" xfId="39446" xr:uid="{923BFD37-F02A-4DF6-9127-5224F5E8A5DD}"/>
    <cellStyle name="Total 7 2 3" xfId="25739" xr:uid="{5BDEC453-638F-421A-8106-3F1398ABFA29}"/>
    <cellStyle name="Total 7 2 4" xfId="31233" xr:uid="{56347F36-6CA8-4983-871E-43815D4F7A98}"/>
    <cellStyle name="Total 7 2 5" xfId="36717" xr:uid="{00692CED-2F43-4269-A3E2-ADD55EB453D2}"/>
    <cellStyle name="Total 7 3" xfId="12526" xr:uid="{D73332D1-F96A-4C22-A518-23EEF5E0B670}"/>
    <cellStyle name="Total 7 4" xfId="17762" xr:uid="{F8093460-516D-4881-97EE-5992A8639466}"/>
    <cellStyle name="Total 7 5" xfId="20029" xr:uid="{D3D39769-9301-4CCF-A0EB-069843382CBE}"/>
    <cellStyle name="Total 7 6" xfId="10419" xr:uid="{F2B34A14-4CEB-41FF-B0D2-F174940D7A91}"/>
    <cellStyle name="Total 7 6 2" xfId="21740" xr:uid="{BDE1B602-EA18-4995-927C-F25A40156328}"/>
    <cellStyle name="Total 7 6 2 2" xfId="27296" xr:uid="{A38760F3-EB9A-45A8-AD0F-6FADD05F103C}"/>
    <cellStyle name="Total 7 6 2 3" xfId="32790" xr:uid="{EBAE43C3-411E-4206-B84D-A18D7499257A}"/>
    <cellStyle name="Total 7 6 2 4" xfId="38274" xr:uid="{8971D396-FE56-43C2-9DD8-BF274058F492}"/>
    <cellStyle name="Total 7 6 3" xfId="24567" xr:uid="{1B0E9F10-0834-4E8D-B674-DEDFAA4CC30C}"/>
    <cellStyle name="Total 7 6 4" xfId="30061" xr:uid="{C23CFC2E-F5FA-427D-9482-C2F56CA07C1A}"/>
    <cellStyle name="Total 7 6 5" xfId="35545" xr:uid="{2E8C0D41-E09B-48AA-906D-2C0491C0C8D5}"/>
    <cellStyle name="Total 7 7" xfId="7218" xr:uid="{A2035907-6E05-462B-8249-07296193AABB}"/>
    <cellStyle name="Warning Text 10" xfId="17763" xr:uid="{05E8898D-B4EC-4FBB-A04A-03620D2EE66D}"/>
    <cellStyle name="Warning Text 11" xfId="20030" xr:uid="{48A6C72F-5D76-4BEC-80AE-249B17A24685}"/>
    <cellStyle name="Warning Text 12" xfId="10420" xr:uid="{2802D2F0-8CB2-416F-9D48-DE7E81434C71}"/>
    <cellStyle name="Warning Text 12 2" xfId="21741" xr:uid="{D30CA0B2-FDEC-4C12-9994-F3206FEA483D}"/>
    <cellStyle name="Warning Text 12 2 2" xfId="27297" xr:uid="{B8372B9E-9CC7-4292-94E8-6F9557B22E3C}"/>
    <cellStyle name="Warning Text 12 2 3" xfId="32791" xr:uid="{D65F4EFC-F74A-4F91-87A0-D6C5A8E19399}"/>
    <cellStyle name="Warning Text 12 2 4" xfId="38275" xr:uid="{71DDF509-F2A4-4A31-A6EB-6B7235E629B2}"/>
    <cellStyle name="Warning Text 12 3" xfId="24568" xr:uid="{9F2713BD-182C-47C6-91C9-76BD9B368453}"/>
    <cellStyle name="Warning Text 12 4" xfId="30062" xr:uid="{22F94AB5-592F-4451-87F6-0EB3DC5A2D38}"/>
    <cellStyle name="Warning Text 12 5" xfId="35546" xr:uid="{7925FC61-A959-4469-9FA6-4CA942F0263F}"/>
    <cellStyle name="Warning Text 2" xfId="7220" xr:uid="{9605845A-3717-4FD1-81F0-70E8CEB16747}"/>
    <cellStyle name="Warning Text 2 10" xfId="20031" xr:uid="{15D41728-0837-4BD4-ADBE-828F95DB925D}"/>
    <cellStyle name="Warning Text 2 11" xfId="10421" xr:uid="{8F30BC55-21E5-4540-A4F0-D00050D5A77B}"/>
    <cellStyle name="Warning Text 2 11 2" xfId="21742" xr:uid="{F9AA6909-871D-4436-9E5B-673ED490D4CE}"/>
    <cellStyle name="Warning Text 2 11 2 2" xfId="27298" xr:uid="{98BA545F-12F4-4AEC-9E38-B0DCC2277C2C}"/>
    <cellStyle name="Warning Text 2 11 2 3" xfId="32792" xr:uid="{033B5511-E5D2-4430-9112-C2F185EE1333}"/>
    <cellStyle name="Warning Text 2 11 2 4" xfId="38276" xr:uid="{82F46269-D516-44C4-BE0B-C6AE3E75715E}"/>
    <cellStyle name="Warning Text 2 11 3" xfId="24569" xr:uid="{D6123854-FE4A-47AE-A9F2-37A165D091CE}"/>
    <cellStyle name="Warning Text 2 11 4" xfId="30063" xr:uid="{A2A1E1FF-D93F-479C-B0E3-7E3EB08D98ED}"/>
    <cellStyle name="Warning Text 2 11 5" xfId="35547" xr:uid="{309186AF-348E-4C04-9DE9-5A54C73CB64B}"/>
    <cellStyle name="Warning Text 2 2" xfId="7221" xr:uid="{190875AA-3BA9-4F38-92E2-921A1A73BBB3}"/>
    <cellStyle name="Warning Text 2 2 2" xfId="15628" xr:uid="{6441E093-AC2A-43D0-A65A-6AD07A9CFDA3}"/>
    <cellStyle name="Warning Text 2 2 2 2" xfId="22915" xr:uid="{E8D9D049-DFB3-417B-AE3A-5D2012029518}"/>
    <cellStyle name="Warning Text 2 2 2 2 2" xfId="28471" xr:uid="{9AB234A1-72FD-4E14-9A35-120AC21EF3FD}"/>
    <cellStyle name="Warning Text 2 2 2 2 3" xfId="33965" xr:uid="{9177420D-81A8-48D9-947C-723AA17B700D}"/>
    <cellStyle name="Warning Text 2 2 2 2 4" xfId="39449" xr:uid="{2E357887-8C65-46CB-9E61-7B4159956E35}"/>
    <cellStyle name="Warning Text 2 2 2 3" xfId="25742" xr:uid="{FEC21751-30EC-4131-96A1-D90088DFE1EC}"/>
    <cellStyle name="Warning Text 2 2 2 4" xfId="31236" xr:uid="{769991DD-7C57-4A09-9C12-9C580B6629ED}"/>
    <cellStyle name="Warning Text 2 2 2 5" xfId="36720" xr:uid="{11ED6765-60DC-49C5-84FA-63069F834DBE}"/>
    <cellStyle name="Warning Text 2 2 3" xfId="12529" xr:uid="{24373C7D-9E67-4D0A-A08E-D6D3450420BC}"/>
    <cellStyle name="Warning Text 2 2 4" xfId="17765" xr:uid="{9988732B-506E-4601-B246-DB73577DA335}"/>
    <cellStyle name="Warning Text 2 2 5" xfId="20032" xr:uid="{2F20F0F5-16A1-48FB-B811-47862AEE0E8A}"/>
    <cellStyle name="Warning Text 2 2 6" xfId="10422" xr:uid="{B33F96E4-FD1B-41E9-932A-CA13BACB4B57}"/>
    <cellStyle name="Warning Text 2 2 6 2" xfId="21743" xr:uid="{15D8D3D9-D5A8-4A18-AC7D-0BEA59540550}"/>
    <cellStyle name="Warning Text 2 2 6 2 2" xfId="27299" xr:uid="{1853A274-B758-4E86-98F2-79B4521DAC1C}"/>
    <cellStyle name="Warning Text 2 2 6 2 3" xfId="32793" xr:uid="{EF800A94-7671-487D-BF12-8C2D59DDCAD5}"/>
    <cellStyle name="Warning Text 2 2 6 2 4" xfId="38277" xr:uid="{912C98B5-30CC-469B-B7BD-639E83EC58BB}"/>
    <cellStyle name="Warning Text 2 2 6 3" xfId="24570" xr:uid="{1DCA87A9-EDFF-44AC-A2BF-D806FDBD4458}"/>
    <cellStyle name="Warning Text 2 2 6 4" xfId="30064" xr:uid="{6AA7F406-D469-46F8-B6E8-789D28D6B84F}"/>
    <cellStyle name="Warning Text 2 2 6 5" xfId="35548" xr:uid="{33041EF9-2D48-4C50-9E8B-915ABCED1232}"/>
    <cellStyle name="Warning Text 2 3" xfId="7222" xr:uid="{4952A419-73E8-480E-8A6D-E00B70AD415B}"/>
    <cellStyle name="Warning Text 2 3 2" xfId="15629" xr:uid="{965AEAD6-16A9-4EA4-878B-61155E022539}"/>
    <cellStyle name="Warning Text 2 3 2 2" xfId="22916" xr:uid="{4F48038E-0A27-4D5F-AA6B-4DBD7FF7A63C}"/>
    <cellStyle name="Warning Text 2 3 2 2 2" xfId="28472" xr:uid="{05B6D5C4-6142-4A28-AC1A-ECDFFA96DF67}"/>
    <cellStyle name="Warning Text 2 3 2 2 3" xfId="33966" xr:uid="{70A33A86-2618-4F40-9B6A-CE6AEDA4A98E}"/>
    <cellStyle name="Warning Text 2 3 2 2 4" xfId="39450" xr:uid="{708F02EC-87FE-4808-BCFD-C49E49832F8F}"/>
    <cellStyle name="Warning Text 2 3 2 3" xfId="25743" xr:uid="{EC53E7C4-6250-40F7-8277-A707EA044AAD}"/>
    <cellStyle name="Warning Text 2 3 2 4" xfId="31237" xr:uid="{70A57D1C-A8CB-43ED-AEEF-1E83923D00CE}"/>
    <cellStyle name="Warning Text 2 3 2 5" xfId="36721" xr:uid="{AFEDB7A5-9732-4F74-895E-0575B17D6D11}"/>
    <cellStyle name="Warning Text 2 3 3" xfId="12530" xr:uid="{BB1F3620-CDDE-4804-B488-C36B7632BB4D}"/>
    <cellStyle name="Warning Text 2 3 4" xfId="17766" xr:uid="{0E269EF6-1DFB-49BF-9630-C5446FDF8F25}"/>
    <cellStyle name="Warning Text 2 3 5" xfId="20033" xr:uid="{C4DFC39A-12CC-441D-BAE3-7E417C43A949}"/>
    <cellStyle name="Warning Text 2 3 6" xfId="10423" xr:uid="{9D785900-9C9C-4932-ADF2-C60CAFCF4BFF}"/>
    <cellStyle name="Warning Text 2 3 6 2" xfId="21744" xr:uid="{82C31DBF-41A4-47BC-88DE-330B8E5D0373}"/>
    <cellStyle name="Warning Text 2 3 6 2 2" xfId="27300" xr:uid="{54B5C1D2-4179-405D-8DF4-28BC490A47E8}"/>
    <cellStyle name="Warning Text 2 3 6 2 3" xfId="32794" xr:uid="{34DF97E7-AD24-4E51-944B-7E0FCA370596}"/>
    <cellStyle name="Warning Text 2 3 6 2 4" xfId="38278" xr:uid="{0A41D10A-4466-49F3-8105-59711D54C172}"/>
    <cellStyle name="Warning Text 2 3 6 3" xfId="24571" xr:uid="{81E11D9C-798D-44CA-911A-0197397043C4}"/>
    <cellStyle name="Warning Text 2 3 6 4" xfId="30065" xr:uid="{49BDF7B3-56AC-4CDD-AFB8-47BCFC601A9F}"/>
    <cellStyle name="Warning Text 2 3 6 5" xfId="35549" xr:uid="{764C162C-399A-4B0A-BA44-8CA481A04620}"/>
    <cellStyle name="Warning Text 2 4" xfId="7223" xr:uid="{10ED89E3-BAE7-495C-8AF0-8FF6E78098F8}"/>
    <cellStyle name="Warning Text 2 4 2" xfId="15630" xr:uid="{9B305C64-E82E-441A-B020-CD9844FFC0C0}"/>
    <cellStyle name="Warning Text 2 4 2 2" xfId="22917" xr:uid="{AF4A6D84-729D-4D63-BACD-23B86C7F2ECA}"/>
    <cellStyle name="Warning Text 2 4 2 2 2" xfId="28473" xr:uid="{542B3D73-9744-44BF-B58F-8F776E69D5CD}"/>
    <cellStyle name="Warning Text 2 4 2 2 3" xfId="33967" xr:uid="{CF8118AC-CF4C-4FD1-ABB8-0330FE2125B1}"/>
    <cellStyle name="Warning Text 2 4 2 2 4" xfId="39451" xr:uid="{AA554F3F-AA17-4A0D-B1D5-A9E53DBB2725}"/>
    <cellStyle name="Warning Text 2 4 2 3" xfId="25744" xr:uid="{2E0ABDE5-B159-4660-A4B8-27C04218D21E}"/>
    <cellStyle name="Warning Text 2 4 2 4" xfId="31238" xr:uid="{0B763296-9A92-4A40-960C-1324F311F878}"/>
    <cellStyle name="Warning Text 2 4 2 5" xfId="36722" xr:uid="{CA742393-0747-4833-ADE3-9FF4F88F59DB}"/>
    <cellStyle name="Warning Text 2 4 3" xfId="12753" xr:uid="{C9B0CA5E-A405-4D22-886D-63F6152750D9}"/>
    <cellStyle name="Warning Text 2 4 4" xfId="20034" xr:uid="{5C80A3EF-BFE8-4B98-AC31-564321B94505}"/>
    <cellStyle name="Warning Text 2 4 5" xfId="10424" xr:uid="{C7FF2DA7-776B-4872-BB7F-CAC43237653E}"/>
    <cellStyle name="Warning Text 2 4 5 2" xfId="21745" xr:uid="{2B6B9C67-3CD7-4C4B-8DF2-EBA5A7E47BAC}"/>
    <cellStyle name="Warning Text 2 4 5 2 2" xfId="27301" xr:uid="{27D843AB-4E12-4271-9A13-0334C328FAB9}"/>
    <cellStyle name="Warning Text 2 4 5 2 3" xfId="32795" xr:uid="{0DF4CABE-1815-40DB-A662-42B4257A4E23}"/>
    <cellStyle name="Warning Text 2 4 5 2 4" xfId="38279" xr:uid="{A47DE4CD-87EC-48A8-AD0F-B88E695880A1}"/>
    <cellStyle name="Warning Text 2 4 5 3" xfId="24572" xr:uid="{8AE8CD35-7736-4B06-8130-F4866EB1C9F6}"/>
    <cellStyle name="Warning Text 2 4 5 4" xfId="30066" xr:uid="{40AD6E86-9EB9-4229-99BC-2145CB6E9581}"/>
    <cellStyle name="Warning Text 2 4 5 5" xfId="35550" xr:uid="{198492F6-4649-4FE6-A096-1158164C2EB6}"/>
    <cellStyle name="Warning Text 2 5" xfId="7462" xr:uid="{335B133A-59BC-45BB-9528-7A7CC4414FB8}"/>
    <cellStyle name="Warning Text 2 5 2" xfId="20221" xr:uid="{971A6965-7D4D-4C4B-B448-8E63C43F240D}"/>
    <cellStyle name="Warning Text 2 5 3" xfId="10425" xr:uid="{52B7AE13-1613-42AC-8050-D2F7ACF4C747}"/>
    <cellStyle name="Warning Text 2 5 3 2" xfId="21746" xr:uid="{772ED183-4124-469D-8807-FB4CC87C2AE2}"/>
    <cellStyle name="Warning Text 2 5 3 2 2" xfId="27302" xr:uid="{3DF04F04-7EEE-42F3-A628-8715BD84BC85}"/>
    <cellStyle name="Warning Text 2 5 3 2 3" xfId="32796" xr:uid="{54260879-1852-497C-96BB-6B2CA214D991}"/>
    <cellStyle name="Warning Text 2 5 3 2 4" xfId="38280" xr:uid="{F6BECB03-85FD-45A5-8067-62A2C0F721BF}"/>
    <cellStyle name="Warning Text 2 5 3 3" xfId="24573" xr:uid="{6AAA06B1-21E4-4811-A5A5-FE157F43A6C4}"/>
    <cellStyle name="Warning Text 2 5 3 4" xfId="30067" xr:uid="{14312B6B-9486-45C4-936C-7D34ED92EADF}"/>
    <cellStyle name="Warning Text 2 5 3 5" xfId="35551" xr:uid="{EC52BB8D-763B-48F7-B177-FE1EFE405F60}"/>
    <cellStyle name="Warning Text 2 6" xfId="10426" xr:uid="{8527C7FE-C677-4BE1-927B-A4DB05FB73C3}"/>
    <cellStyle name="Warning Text 2 6 2" xfId="21747" xr:uid="{DB5308E3-25DD-44A3-AA99-4E59F881049F}"/>
    <cellStyle name="Warning Text 2 6 2 2" xfId="27303" xr:uid="{2E289F48-CE21-4049-9581-AA337459A821}"/>
    <cellStyle name="Warning Text 2 6 2 3" xfId="32797" xr:uid="{62268E4C-194C-405C-9395-15DE8A251A1F}"/>
    <cellStyle name="Warning Text 2 6 2 4" xfId="38281" xr:uid="{445F53AB-5C89-4E7C-8F48-B1F218FE5EC0}"/>
    <cellStyle name="Warning Text 2 6 3" xfId="24574" xr:uid="{017023C5-DD35-4A40-AE47-224C3FB104B2}"/>
    <cellStyle name="Warning Text 2 6 4" xfId="30068" xr:uid="{F3E971CC-5C3C-4AAC-9C23-2B159E9E00A2}"/>
    <cellStyle name="Warning Text 2 6 5" xfId="35552" xr:uid="{E92EEC15-0C94-4210-A7EB-88E7DF73A9EB}"/>
    <cellStyle name="Warning Text 2 7" xfId="15627" xr:uid="{CDB6AF63-4675-47A3-9846-BBFA2DD5B399}"/>
    <cellStyle name="Warning Text 2 7 2" xfId="22914" xr:uid="{2D237439-5131-4C3B-ABAD-824A40AD2FAA}"/>
    <cellStyle name="Warning Text 2 7 2 2" xfId="28470" xr:uid="{8E027142-1187-4B7B-B5D3-CD856E06B1CB}"/>
    <cellStyle name="Warning Text 2 7 2 3" xfId="33964" xr:uid="{8050964C-D54B-4CCD-8BF0-EA9647355CAB}"/>
    <cellStyle name="Warning Text 2 7 2 4" xfId="39448" xr:uid="{BD55099D-B28E-4A00-AA34-D1F093906F82}"/>
    <cellStyle name="Warning Text 2 7 3" xfId="25741" xr:uid="{C312968E-6675-430E-A14A-336FA54DB249}"/>
    <cellStyle name="Warning Text 2 7 4" xfId="31235" xr:uid="{68CD7D1A-34E6-4CD5-B637-CA757DF2FD84}"/>
    <cellStyle name="Warning Text 2 7 5" xfId="36719" xr:uid="{B5687FE7-8045-4C6D-90A3-B591CA87BB7D}"/>
    <cellStyle name="Warning Text 2 8" xfId="12528" xr:uid="{B2521BFA-7DB3-47D7-A7EE-75F758CBE568}"/>
    <cellStyle name="Warning Text 2 9" xfId="17764" xr:uid="{EF190C1E-65BB-43E1-95B8-CA2A848A9234}"/>
    <cellStyle name="Warning Text 3" xfId="7224" xr:uid="{BB9689EC-B329-4C13-AA80-1635BB43B221}"/>
    <cellStyle name="Warning Text 3 2" xfId="15631" xr:uid="{4F536A21-499B-4991-9A6B-8599AFAB0DCB}"/>
    <cellStyle name="Warning Text 3 2 2" xfId="22918" xr:uid="{F2998D3D-2FCD-4D48-9F35-86D4CA0B9285}"/>
    <cellStyle name="Warning Text 3 2 2 2" xfId="28474" xr:uid="{321733A6-D978-4378-8891-78ED6BC269FC}"/>
    <cellStyle name="Warning Text 3 2 2 3" xfId="33968" xr:uid="{2CEE99D9-8180-436B-B35A-740191AA3979}"/>
    <cellStyle name="Warning Text 3 2 2 4" xfId="39452" xr:uid="{5F385600-EEE7-4AA0-88C8-E5B38431984C}"/>
    <cellStyle name="Warning Text 3 2 3" xfId="25745" xr:uid="{3740BECE-B396-4868-8365-7CAC5F2EC4B9}"/>
    <cellStyle name="Warning Text 3 2 4" xfId="31239" xr:uid="{D1214128-8C9F-46FA-A12C-4585E277CDC8}"/>
    <cellStyle name="Warning Text 3 2 5" xfId="36723" xr:uid="{5DDD8125-590A-4AEA-8496-EB78145A6D8F}"/>
    <cellStyle name="Warning Text 3 3" xfId="12531" xr:uid="{4112C006-AB61-4EA3-AA8D-0FAAD4591858}"/>
    <cellStyle name="Warning Text 3 4" xfId="17767" xr:uid="{89844841-E7DE-4EC6-B826-EE0CD07ACFF3}"/>
    <cellStyle name="Warning Text 3 5" xfId="20035" xr:uid="{E671ABBC-1603-4898-A877-C1C22324184A}"/>
    <cellStyle name="Warning Text 3 6" xfId="10427" xr:uid="{0BFA3CC0-5517-4B84-9379-EB6C8F9D0B8B}"/>
    <cellStyle name="Warning Text 3 6 2" xfId="21748" xr:uid="{AA9909A9-5556-4581-B67A-E30D648B2CF5}"/>
    <cellStyle name="Warning Text 3 6 2 2" xfId="27304" xr:uid="{5F9C5C60-C125-4337-8544-7D3F02BCE17E}"/>
    <cellStyle name="Warning Text 3 6 2 3" xfId="32798" xr:uid="{FC7011EA-40CB-4B27-9CA9-E72EC909B786}"/>
    <cellStyle name="Warning Text 3 6 2 4" xfId="38282" xr:uid="{BADD064F-E3C6-45B4-BE87-8F05CCF549BF}"/>
    <cellStyle name="Warning Text 3 6 3" xfId="24575" xr:uid="{3391D0BD-7A3A-48AE-8850-9746C885B884}"/>
    <cellStyle name="Warning Text 3 6 4" xfId="30069" xr:uid="{B30125D8-5B8D-4871-A65D-6C5E113DFC0B}"/>
    <cellStyle name="Warning Text 3 6 5" xfId="35553" xr:uid="{90D4542F-D56B-4249-833D-80694EE96617}"/>
    <cellStyle name="Warning Text 4" xfId="7225" xr:uid="{33A13B71-9214-4633-92E9-198109101E9B}"/>
    <cellStyle name="Warning Text 4 2" xfId="15632" xr:uid="{2E5ADB5C-43BF-4267-9D6D-146408659EB8}"/>
    <cellStyle name="Warning Text 4 2 2" xfId="22919" xr:uid="{B1C418DA-5AE7-4A84-9ACA-CE0EB788395F}"/>
    <cellStyle name="Warning Text 4 2 2 2" xfId="28475" xr:uid="{33ED03C3-54E1-469B-BB2C-54765B845B1F}"/>
    <cellStyle name="Warning Text 4 2 2 3" xfId="33969" xr:uid="{F8FE081F-E571-473A-8E1A-ADBEC60DFBE5}"/>
    <cellStyle name="Warning Text 4 2 2 4" xfId="39453" xr:uid="{4323DE42-83BB-4793-920A-B9BCAC0CBD38}"/>
    <cellStyle name="Warning Text 4 2 3" xfId="25746" xr:uid="{45DC6A69-4A95-4F75-A635-02449C9C73B6}"/>
    <cellStyle name="Warning Text 4 2 4" xfId="31240" xr:uid="{FC3F0EE0-8994-4D71-88DD-16743FB1B4E6}"/>
    <cellStyle name="Warning Text 4 2 5" xfId="36724" xr:uid="{FBFC0B87-4994-4842-8450-ABB46304E486}"/>
    <cellStyle name="Warning Text 4 3" xfId="12532" xr:uid="{71DE8FBA-186E-412F-AE43-912869A67397}"/>
    <cellStyle name="Warning Text 4 4" xfId="17768" xr:uid="{2E4C5E2E-D8A3-4FE1-ACB8-D70E0441E7AA}"/>
    <cellStyle name="Warning Text 4 5" xfId="20036" xr:uid="{656ECDA9-451C-4B76-A4A4-F89434D729FE}"/>
    <cellStyle name="Warning Text 4 6" xfId="10428" xr:uid="{595746AC-8B56-4982-8E52-51A0BD6931A8}"/>
    <cellStyle name="Warning Text 4 6 2" xfId="21749" xr:uid="{8F78F454-CAAB-47F0-947A-3748E2E7E6AA}"/>
    <cellStyle name="Warning Text 4 6 2 2" xfId="27305" xr:uid="{81EBD4FC-0BCB-4FB6-BD0D-008D67A0183D}"/>
    <cellStyle name="Warning Text 4 6 2 3" xfId="32799" xr:uid="{7D5624C3-3320-426F-A8C4-3054DE02EC03}"/>
    <cellStyle name="Warning Text 4 6 2 4" xfId="38283" xr:uid="{09E9E603-DFC6-465D-8FDA-2F870EC4E68C}"/>
    <cellStyle name="Warning Text 4 6 3" xfId="24576" xr:uid="{6AAB9AD9-9DB2-477C-B370-D69343AC6730}"/>
    <cellStyle name="Warning Text 4 6 4" xfId="30070" xr:uid="{4941D7AC-AA96-455E-8B7D-07CAAD3237B3}"/>
    <cellStyle name="Warning Text 4 6 5" xfId="35554" xr:uid="{E40EA3D7-E04A-4E4B-8EBE-DE75EC193412}"/>
    <cellStyle name="Warning Text 5" xfId="7226" xr:uid="{BC534F73-BF53-4B7D-B032-609E2EA38122}"/>
    <cellStyle name="Warning Text 5 2" xfId="15633" xr:uid="{72D33A70-ACCD-4640-BE8C-6C8ABA396CFB}"/>
    <cellStyle name="Warning Text 5 2 2" xfId="22920" xr:uid="{08C2E121-08CB-404F-8FBD-2887A5C640BE}"/>
    <cellStyle name="Warning Text 5 2 2 2" xfId="28476" xr:uid="{8DCC089C-5705-4978-B798-65AC8CE5703E}"/>
    <cellStyle name="Warning Text 5 2 2 3" xfId="33970" xr:uid="{7657238B-E943-4CDC-8EEB-E5B3A9CE0D2D}"/>
    <cellStyle name="Warning Text 5 2 2 4" xfId="39454" xr:uid="{9CD77A75-426B-4F38-9017-9EFE8C58F9FE}"/>
    <cellStyle name="Warning Text 5 2 3" xfId="25747" xr:uid="{3DF150BB-ECDE-4ECD-84F8-645EC302C1CD}"/>
    <cellStyle name="Warning Text 5 2 4" xfId="31241" xr:uid="{695C650D-9758-4D21-8AA6-D1F934C1ACFF}"/>
    <cellStyle name="Warning Text 5 2 5" xfId="36725" xr:uid="{49045122-918C-4F4C-929B-3AA19158EFFF}"/>
    <cellStyle name="Warning Text 5 3" xfId="12752" xr:uid="{D3D91CFF-1002-4B01-A88C-A88CDF2A9C4F}"/>
    <cellStyle name="Warning Text 5 4" xfId="20037" xr:uid="{67D2A948-643F-4337-8754-1AD0C9BE163C}"/>
    <cellStyle name="Warning Text 5 5" xfId="10429" xr:uid="{8B25DED3-DE57-4F34-99E7-C42AC116D574}"/>
    <cellStyle name="Warning Text 5 5 2" xfId="21750" xr:uid="{B770A70C-EA46-4066-94FC-E712D7B17F24}"/>
    <cellStyle name="Warning Text 5 5 2 2" xfId="27306" xr:uid="{A932C655-6776-474C-8F72-65D0E57D43CB}"/>
    <cellStyle name="Warning Text 5 5 2 3" xfId="32800" xr:uid="{5879D6B8-223F-4C09-9E83-C51D9974A165}"/>
    <cellStyle name="Warning Text 5 5 2 4" xfId="38284" xr:uid="{2F9D82BC-3C52-4657-BA2E-DC338FDC9C30}"/>
    <cellStyle name="Warning Text 5 5 3" xfId="24577" xr:uid="{2EDADB61-30B9-41D8-8CE0-F54E2725091D}"/>
    <cellStyle name="Warning Text 5 5 4" xfId="30071" xr:uid="{BCF0FC20-5E7F-4D94-82DF-E182A7E27E31}"/>
    <cellStyle name="Warning Text 5 5 5" xfId="35555" xr:uid="{86E74397-CD29-4908-BEFC-39EA3A33271B}"/>
    <cellStyle name="Warning Text 6" xfId="7368" xr:uid="{C5EBAD48-1007-4EFF-B1FB-14CCC6369FF0}"/>
    <cellStyle name="Warning Text 6 2" xfId="20148" xr:uid="{7900FE32-4385-48F8-96CF-26B538FE4FD5}"/>
    <cellStyle name="Warning Text 6 3" xfId="10430" xr:uid="{F07BA4FF-4ED7-4C64-8811-F4E6B31125B5}"/>
    <cellStyle name="Warning Text 6 3 2" xfId="21751" xr:uid="{EF981A0A-DCD4-4E15-9FDA-F0FBD3A49ABA}"/>
    <cellStyle name="Warning Text 6 3 2 2" xfId="27307" xr:uid="{766CC912-BF23-40D0-AC20-7F971C0A2646}"/>
    <cellStyle name="Warning Text 6 3 2 3" xfId="32801" xr:uid="{22D894BE-6368-4631-834E-6D5D8A439705}"/>
    <cellStyle name="Warning Text 6 3 2 4" xfId="38285" xr:uid="{9E3C2B7D-64D7-47AB-B270-37EAE53DC604}"/>
    <cellStyle name="Warning Text 6 3 3" xfId="24578" xr:uid="{F08025C6-3A8A-4FA0-AD75-EE333F7BFD01}"/>
    <cellStyle name="Warning Text 6 3 4" xfId="30072" xr:uid="{D7F78F30-6AC7-4F40-B066-DD0CF62C5FD4}"/>
    <cellStyle name="Warning Text 6 3 5" xfId="35556" xr:uid="{D5C03CA1-9F03-4460-9B68-E6FA4104D455}"/>
    <cellStyle name="Warning Text 7" xfId="10431" xr:uid="{E01C29AC-9136-4A84-8D9D-CA776546DD06}"/>
    <cellStyle name="Warning Text 7 2" xfId="21752" xr:uid="{A058DC65-BC1A-47BB-8855-955A6C3ED054}"/>
    <cellStyle name="Warning Text 7 2 2" xfId="27308" xr:uid="{3C244491-0E1C-47A2-AC73-21D4634885C7}"/>
    <cellStyle name="Warning Text 7 2 3" xfId="32802" xr:uid="{5B0C900E-4825-435A-975E-AF12466314AA}"/>
    <cellStyle name="Warning Text 7 2 4" xfId="38286" xr:uid="{C13D3BF7-3A42-41EE-B6C3-7870063883F1}"/>
    <cellStyle name="Warning Text 7 3" xfId="24579" xr:uid="{B59AAA32-CBBC-4B33-B7DC-CD3FA208619B}"/>
    <cellStyle name="Warning Text 7 4" xfId="30073" xr:uid="{1046CBCE-9DFC-4ED9-A919-99B4F3EFEAB2}"/>
    <cellStyle name="Warning Text 7 5" xfId="35557" xr:uid="{E2647BE1-C28B-4D20-AA1B-4F46D7AA2247}"/>
    <cellStyle name="Warning Text 8" xfId="15626" xr:uid="{7ACF6BA6-983C-4264-A081-CA7070436A1F}"/>
    <cellStyle name="Warning Text 8 2" xfId="22913" xr:uid="{54FD6443-6D70-48C8-A9DF-6506C9263F8D}"/>
    <cellStyle name="Warning Text 8 2 2" xfId="28469" xr:uid="{F00703A9-940F-44D6-9E4B-8D53514F9450}"/>
    <cellStyle name="Warning Text 8 2 3" xfId="33963" xr:uid="{B6462428-DF43-4C9D-9532-D18AAAD2505E}"/>
    <cellStyle name="Warning Text 8 2 4" xfId="39447" xr:uid="{113F2232-6AE5-4675-8B42-27528374C01B}"/>
    <cellStyle name="Warning Text 8 3" xfId="25740" xr:uid="{C45040FE-1031-431B-AB86-6A920E09E8A9}"/>
    <cellStyle name="Warning Text 8 4" xfId="31234" xr:uid="{07FB4F5B-6B0C-4BB7-B34D-BE0B65BB7CFF}"/>
    <cellStyle name="Warning Text 8 5" xfId="36718" xr:uid="{3036D4EF-8F49-415C-87A8-72463554A267}"/>
    <cellStyle name="Warning Text 9" xfId="12527" xr:uid="{44A90AB2-D702-4B3F-8068-EC85F9B8ADD0}"/>
  </cellStyles>
  <dxfs count="0"/>
  <tableStyles count="0" defaultTableStyle="TableStyleMedium2" defaultPivotStyle="PivotStyleLight16"/>
  <colors>
    <mruColors>
      <color rgb="FFFFCCFF"/>
      <color rgb="FFCC0000"/>
      <color rgb="FF336699"/>
      <color rgb="FF006699"/>
      <color rgb="FF003366"/>
      <color rgb="FF000066"/>
      <color rgb="FF33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1</xdr:col>
      <xdr:colOff>57151</xdr:colOff>
      <xdr:row>21</xdr:row>
      <xdr:rowOff>38100</xdr:rowOff>
    </xdr:from>
    <xdr:to>
      <xdr:col>13</xdr:col>
      <xdr:colOff>777716</xdr:colOff>
      <xdr:row>27</xdr:row>
      <xdr:rowOff>37217</xdr:rowOff>
    </xdr:to>
    <xdr:pic>
      <xdr:nvPicPr>
        <xdr:cNvPr id="28" name="Imagen 27">
          <a:extLst>
            <a:ext uri="{FF2B5EF4-FFF2-40B4-BE49-F238E27FC236}">
              <a16:creationId xmlns:a16="http://schemas.microsoft.com/office/drawing/2014/main" id="{4C256B23-F754-44A4-8FF4-087AB8BDE276}"/>
            </a:ext>
          </a:extLst>
        </xdr:cNvPr>
        <xdr:cNvPicPr>
          <a:picLocks noChangeAspect="1"/>
        </xdr:cNvPicPr>
      </xdr:nvPicPr>
      <xdr:blipFill rotWithShape="1">
        <a:blip xmlns:r="http://schemas.openxmlformats.org/officeDocument/2006/relationships" r:embed="rId1"/>
        <a:srcRect l="4868" t="50696" r="5047" b="19217"/>
        <a:stretch/>
      </xdr:blipFill>
      <xdr:spPr>
        <a:xfrm>
          <a:off x="571501" y="5343525"/>
          <a:ext cx="11620499" cy="1313567"/>
        </a:xfrm>
        <a:prstGeom prst="rect">
          <a:avLst/>
        </a:prstGeom>
      </xdr:spPr>
    </xdr:pic>
    <xdr:clientData/>
  </xdr:twoCellAnchor>
  <xdr:twoCellAnchor>
    <xdr:from>
      <xdr:col>5</xdr:col>
      <xdr:colOff>544043</xdr:colOff>
      <xdr:row>3</xdr:row>
      <xdr:rowOff>188819</xdr:rowOff>
    </xdr:from>
    <xdr:to>
      <xdr:col>8</xdr:col>
      <xdr:colOff>933983</xdr:colOff>
      <xdr:row>5</xdr:row>
      <xdr:rowOff>211042</xdr:rowOff>
    </xdr:to>
    <xdr:grpSp>
      <xdr:nvGrpSpPr>
        <xdr:cNvPr id="29" name="Group 352">
          <a:extLst>
            <a:ext uri="{FF2B5EF4-FFF2-40B4-BE49-F238E27FC236}">
              <a16:creationId xmlns:a16="http://schemas.microsoft.com/office/drawing/2014/main" id="{867EAE2A-8A3F-47D4-BCAC-439E978DB854}"/>
            </a:ext>
          </a:extLst>
        </xdr:cNvPr>
        <xdr:cNvGrpSpPr/>
      </xdr:nvGrpSpPr>
      <xdr:grpSpPr>
        <a:xfrm>
          <a:off x="5447737" y="834278"/>
          <a:ext cx="2541470" cy="488388"/>
          <a:chOff x="0" y="0"/>
          <a:chExt cx="2757732" cy="479637"/>
        </a:xfrm>
      </xdr:grpSpPr>
      <xdr:sp macro="" textlink="">
        <xdr:nvSpPr>
          <xdr:cNvPr id="30" name="Shape 6">
            <a:extLst>
              <a:ext uri="{FF2B5EF4-FFF2-40B4-BE49-F238E27FC236}">
                <a16:creationId xmlns:a16="http://schemas.microsoft.com/office/drawing/2014/main" id="{38932F35-EEA7-4197-658A-690B62164F7B}"/>
              </a:ext>
            </a:extLst>
          </xdr:cNvPr>
          <xdr:cNvSpPr/>
        </xdr:nvSpPr>
        <xdr:spPr>
          <a:xfrm>
            <a:off x="508908" y="1379"/>
            <a:ext cx="85185" cy="178851"/>
          </a:xfrm>
          <a:custGeom>
            <a:avLst/>
            <a:gdLst/>
            <a:ahLst/>
            <a:cxnLst/>
            <a:rect l="0" t="0" r="0" b="0"/>
            <a:pathLst>
              <a:path w="85185" h="178851">
                <a:moveTo>
                  <a:pt x="85185" y="0"/>
                </a:moveTo>
                <a:lnTo>
                  <a:pt x="85185" y="58569"/>
                </a:lnTo>
                <a:lnTo>
                  <a:pt x="56629" y="122946"/>
                </a:lnTo>
                <a:lnTo>
                  <a:pt x="85185" y="122946"/>
                </a:lnTo>
                <a:lnTo>
                  <a:pt x="85185" y="147837"/>
                </a:lnTo>
                <a:lnTo>
                  <a:pt x="45326" y="147837"/>
                </a:lnTo>
                <a:lnTo>
                  <a:pt x="31013" y="178851"/>
                </a:lnTo>
                <a:lnTo>
                  <a:pt x="0" y="178851"/>
                </a:lnTo>
                <a:lnTo>
                  <a:pt x="85185"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31" name="Shape 7">
            <a:extLst>
              <a:ext uri="{FF2B5EF4-FFF2-40B4-BE49-F238E27FC236}">
                <a16:creationId xmlns:a16="http://schemas.microsoft.com/office/drawing/2014/main" id="{338D6B7E-3877-7B49-5AB1-8900C130482D}"/>
              </a:ext>
            </a:extLst>
          </xdr:cNvPr>
          <xdr:cNvSpPr/>
        </xdr:nvSpPr>
        <xdr:spPr>
          <a:xfrm>
            <a:off x="594093" y="245"/>
            <a:ext cx="85668" cy="179984"/>
          </a:xfrm>
          <a:custGeom>
            <a:avLst/>
            <a:gdLst/>
            <a:ahLst/>
            <a:cxnLst/>
            <a:rect l="0" t="0" r="0" b="0"/>
            <a:pathLst>
              <a:path w="85668" h="179984">
                <a:moveTo>
                  <a:pt x="540" y="0"/>
                </a:moveTo>
                <a:lnTo>
                  <a:pt x="2940" y="0"/>
                </a:lnTo>
                <a:lnTo>
                  <a:pt x="85668" y="179984"/>
                </a:lnTo>
                <a:lnTo>
                  <a:pt x="53448" y="179984"/>
                </a:lnTo>
                <a:lnTo>
                  <a:pt x="39376" y="148971"/>
                </a:lnTo>
                <a:lnTo>
                  <a:pt x="0" y="148971"/>
                </a:lnTo>
                <a:lnTo>
                  <a:pt x="0" y="124079"/>
                </a:lnTo>
                <a:lnTo>
                  <a:pt x="28556" y="124079"/>
                </a:lnTo>
                <a:lnTo>
                  <a:pt x="299" y="59030"/>
                </a:lnTo>
                <a:lnTo>
                  <a:pt x="0" y="59703"/>
                </a:lnTo>
                <a:lnTo>
                  <a:pt x="0" y="1134"/>
                </a:lnTo>
                <a:lnTo>
                  <a:pt x="54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32" name="Shape 8">
            <a:extLst>
              <a:ext uri="{FF2B5EF4-FFF2-40B4-BE49-F238E27FC236}">
                <a16:creationId xmlns:a16="http://schemas.microsoft.com/office/drawing/2014/main" id="{B488F528-F22B-2F8A-46B1-98CD62E81BE3}"/>
              </a:ext>
            </a:extLst>
          </xdr:cNvPr>
          <xdr:cNvSpPr/>
        </xdr:nvSpPr>
        <xdr:spPr>
          <a:xfrm>
            <a:off x="657746" y="5898"/>
            <a:ext cx="148247" cy="174333"/>
          </a:xfrm>
          <a:custGeom>
            <a:avLst/>
            <a:gdLst/>
            <a:ahLst/>
            <a:cxnLst/>
            <a:rect l="0" t="0" r="0" b="0"/>
            <a:pathLst>
              <a:path w="148247" h="174333">
                <a:moveTo>
                  <a:pt x="0" y="0"/>
                </a:moveTo>
                <a:lnTo>
                  <a:pt x="148247" y="0"/>
                </a:lnTo>
                <a:lnTo>
                  <a:pt x="148247" y="26568"/>
                </a:lnTo>
                <a:lnTo>
                  <a:pt x="89687" y="26568"/>
                </a:lnTo>
                <a:lnTo>
                  <a:pt x="89687" y="174333"/>
                </a:lnTo>
                <a:lnTo>
                  <a:pt x="58903" y="174333"/>
                </a:lnTo>
                <a:lnTo>
                  <a:pt x="58903" y="26568"/>
                </a:lnTo>
                <a:lnTo>
                  <a:pt x="0" y="26568"/>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33" name="Shape 9">
            <a:extLst>
              <a:ext uri="{FF2B5EF4-FFF2-40B4-BE49-F238E27FC236}">
                <a16:creationId xmlns:a16="http://schemas.microsoft.com/office/drawing/2014/main" id="{64A7B9DA-26A8-DA22-C677-2038A36B0159}"/>
              </a:ext>
            </a:extLst>
          </xdr:cNvPr>
          <xdr:cNvSpPr/>
        </xdr:nvSpPr>
        <xdr:spPr>
          <a:xfrm>
            <a:off x="828100" y="5898"/>
            <a:ext cx="105448" cy="174333"/>
          </a:xfrm>
          <a:custGeom>
            <a:avLst/>
            <a:gdLst/>
            <a:ahLst/>
            <a:cxnLst/>
            <a:rect l="0" t="0" r="0" b="0"/>
            <a:pathLst>
              <a:path w="105448" h="174333">
                <a:moveTo>
                  <a:pt x="0" y="0"/>
                </a:moveTo>
                <a:lnTo>
                  <a:pt x="30531" y="0"/>
                </a:lnTo>
                <a:lnTo>
                  <a:pt x="30531" y="147041"/>
                </a:lnTo>
                <a:lnTo>
                  <a:pt x="105448" y="147041"/>
                </a:lnTo>
                <a:lnTo>
                  <a:pt x="105448" y="174333"/>
                </a:lnTo>
                <a:lnTo>
                  <a:pt x="0" y="174333"/>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34" name="Shape 10">
            <a:extLst>
              <a:ext uri="{FF2B5EF4-FFF2-40B4-BE49-F238E27FC236}">
                <a16:creationId xmlns:a16="http://schemas.microsoft.com/office/drawing/2014/main" id="{F53C5D71-FD95-FB11-5C57-8B9DBC0FFE7E}"/>
              </a:ext>
            </a:extLst>
          </xdr:cNvPr>
          <xdr:cNvSpPr/>
        </xdr:nvSpPr>
        <xdr:spPr>
          <a:xfrm>
            <a:off x="943270" y="1379"/>
            <a:ext cx="85185" cy="178851"/>
          </a:xfrm>
          <a:custGeom>
            <a:avLst/>
            <a:gdLst/>
            <a:ahLst/>
            <a:cxnLst/>
            <a:rect l="0" t="0" r="0" b="0"/>
            <a:pathLst>
              <a:path w="85185" h="178851">
                <a:moveTo>
                  <a:pt x="85185" y="0"/>
                </a:moveTo>
                <a:lnTo>
                  <a:pt x="85185" y="58569"/>
                </a:lnTo>
                <a:lnTo>
                  <a:pt x="56629" y="122946"/>
                </a:lnTo>
                <a:lnTo>
                  <a:pt x="85185" y="122946"/>
                </a:lnTo>
                <a:lnTo>
                  <a:pt x="85185" y="147837"/>
                </a:lnTo>
                <a:lnTo>
                  <a:pt x="45326" y="147837"/>
                </a:lnTo>
                <a:lnTo>
                  <a:pt x="31013" y="178851"/>
                </a:lnTo>
                <a:lnTo>
                  <a:pt x="0" y="178851"/>
                </a:lnTo>
                <a:lnTo>
                  <a:pt x="85185"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35" name="Shape 11">
            <a:extLst>
              <a:ext uri="{FF2B5EF4-FFF2-40B4-BE49-F238E27FC236}">
                <a16:creationId xmlns:a16="http://schemas.microsoft.com/office/drawing/2014/main" id="{00FEC55E-1D7F-34E0-E651-A932C1958366}"/>
              </a:ext>
            </a:extLst>
          </xdr:cNvPr>
          <xdr:cNvSpPr/>
        </xdr:nvSpPr>
        <xdr:spPr>
          <a:xfrm>
            <a:off x="1028455" y="245"/>
            <a:ext cx="85655" cy="179984"/>
          </a:xfrm>
          <a:custGeom>
            <a:avLst/>
            <a:gdLst/>
            <a:ahLst/>
            <a:cxnLst/>
            <a:rect l="0" t="0" r="0" b="0"/>
            <a:pathLst>
              <a:path w="85655" h="179984">
                <a:moveTo>
                  <a:pt x="540" y="0"/>
                </a:moveTo>
                <a:lnTo>
                  <a:pt x="2940" y="0"/>
                </a:lnTo>
                <a:lnTo>
                  <a:pt x="85655" y="179984"/>
                </a:lnTo>
                <a:lnTo>
                  <a:pt x="53435" y="179984"/>
                </a:lnTo>
                <a:lnTo>
                  <a:pt x="39376" y="148971"/>
                </a:lnTo>
                <a:lnTo>
                  <a:pt x="0" y="148971"/>
                </a:lnTo>
                <a:lnTo>
                  <a:pt x="0" y="124079"/>
                </a:lnTo>
                <a:lnTo>
                  <a:pt x="28556" y="124079"/>
                </a:lnTo>
                <a:lnTo>
                  <a:pt x="299" y="59030"/>
                </a:lnTo>
                <a:lnTo>
                  <a:pt x="0" y="59703"/>
                </a:lnTo>
                <a:lnTo>
                  <a:pt x="0" y="1134"/>
                </a:lnTo>
                <a:lnTo>
                  <a:pt x="54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36" name="Shape 12">
            <a:extLst>
              <a:ext uri="{FF2B5EF4-FFF2-40B4-BE49-F238E27FC236}">
                <a16:creationId xmlns:a16="http://schemas.microsoft.com/office/drawing/2014/main" id="{9D4632D1-6E1E-D495-7F2A-36E60051DDFD}"/>
              </a:ext>
            </a:extLst>
          </xdr:cNvPr>
          <xdr:cNvSpPr/>
        </xdr:nvSpPr>
        <xdr:spPr>
          <a:xfrm>
            <a:off x="1125644" y="0"/>
            <a:ext cx="109893" cy="186118"/>
          </a:xfrm>
          <a:custGeom>
            <a:avLst/>
            <a:gdLst/>
            <a:ahLst/>
            <a:cxnLst/>
            <a:rect l="0" t="0" r="0" b="0"/>
            <a:pathLst>
              <a:path w="109893" h="186118">
                <a:moveTo>
                  <a:pt x="56629" y="0"/>
                </a:moveTo>
                <a:cubicBezTo>
                  <a:pt x="64249" y="0"/>
                  <a:pt x="71641" y="864"/>
                  <a:pt x="78816" y="2591"/>
                </a:cubicBezTo>
                <a:cubicBezTo>
                  <a:pt x="85979" y="4318"/>
                  <a:pt x="93218" y="6972"/>
                  <a:pt x="100520" y="10579"/>
                </a:cubicBezTo>
                <a:lnTo>
                  <a:pt x="99555" y="38354"/>
                </a:lnTo>
                <a:cubicBezTo>
                  <a:pt x="90894" y="33630"/>
                  <a:pt x="83261" y="30163"/>
                  <a:pt x="76645" y="27953"/>
                </a:cubicBezTo>
                <a:cubicBezTo>
                  <a:pt x="70040" y="25756"/>
                  <a:pt x="64122" y="24651"/>
                  <a:pt x="58915" y="24651"/>
                </a:cubicBezTo>
                <a:cubicBezTo>
                  <a:pt x="50902" y="24651"/>
                  <a:pt x="44590" y="26441"/>
                  <a:pt x="39980" y="29997"/>
                </a:cubicBezTo>
                <a:cubicBezTo>
                  <a:pt x="35370" y="33566"/>
                  <a:pt x="33071" y="38443"/>
                  <a:pt x="33071" y="44615"/>
                </a:cubicBezTo>
                <a:cubicBezTo>
                  <a:pt x="33071" y="49416"/>
                  <a:pt x="34747" y="53785"/>
                  <a:pt x="38113" y="57721"/>
                </a:cubicBezTo>
                <a:cubicBezTo>
                  <a:pt x="41478" y="61646"/>
                  <a:pt x="47727" y="66294"/>
                  <a:pt x="56871" y="71666"/>
                </a:cubicBezTo>
                <a:lnTo>
                  <a:pt x="69494" y="78994"/>
                </a:lnTo>
                <a:cubicBezTo>
                  <a:pt x="84087" y="87655"/>
                  <a:pt x="94463" y="96253"/>
                  <a:pt x="100635" y="104788"/>
                </a:cubicBezTo>
                <a:cubicBezTo>
                  <a:pt x="106807" y="113322"/>
                  <a:pt x="109893" y="123127"/>
                  <a:pt x="109893" y="134175"/>
                </a:cubicBezTo>
                <a:cubicBezTo>
                  <a:pt x="109893" y="149733"/>
                  <a:pt x="104419" y="162281"/>
                  <a:pt x="93485" y="171818"/>
                </a:cubicBezTo>
                <a:cubicBezTo>
                  <a:pt x="82537" y="181356"/>
                  <a:pt x="67970" y="186118"/>
                  <a:pt x="49784" y="186118"/>
                </a:cubicBezTo>
                <a:cubicBezTo>
                  <a:pt x="41440" y="186118"/>
                  <a:pt x="33325" y="185255"/>
                  <a:pt x="25425" y="183540"/>
                </a:cubicBezTo>
                <a:cubicBezTo>
                  <a:pt x="17539" y="181813"/>
                  <a:pt x="9982" y="179235"/>
                  <a:pt x="2769" y="175781"/>
                </a:cubicBezTo>
                <a:lnTo>
                  <a:pt x="0" y="141516"/>
                </a:lnTo>
                <a:cubicBezTo>
                  <a:pt x="9461" y="147612"/>
                  <a:pt x="18110" y="152095"/>
                  <a:pt x="25971" y="154978"/>
                </a:cubicBezTo>
                <a:cubicBezTo>
                  <a:pt x="33833" y="157861"/>
                  <a:pt x="41275" y="159309"/>
                  <a:pt x="48336" y="159309"/>
                </a:cubicBezTo>
                <a:cubicBezTo>
                  <a:pt x="57467" y="159309"/>
                  <a:pt x="64884" y="157048"/>
                  <a:pt x="70574" y="152514"/>
                </a:cubicBezTo>
                <a:cubicBezTo>
                  <a:pt x="76264" y="147993"/>
                  <a:pt x="79108" y="142113"/>
                  <a:pt x="79108" y="134899"/>
                </a:cubicBezTo>
                <a:cubicBezTo>
                  <a:pt x="79108" y="128892"/>
                  <a:pt x="77203" y="123507"/>
                  <a:pt x="73406" y="118732"/>
                </a:cubicBezTo>
                <a:cubicBezTo>
                  <a:pt x="69596" y="113970"/>
                  <a:pt x="62967" y="108775"/>
                  <a:pt x="53505" y="103162"/>
                </a:cubicBezTo>
                <a:lnTo>
                  <a:pt x="40399" y="95225"/>
                </a:lnTo>
                <a:cubicBezTo>
                  <a:pt x="27089" y="87376"/>
                  <a:pt x="17653" y="79654"/>
                  <a:pt x="12078" y="72085"/>
                </a:cubicBezTo>
                <a:cubicBezTo>
                  <a:pt x="6515" y="64503"/>
                  <a:pt x="3734" y="55829"/>
                  <a:pt x="3734" y="46050"/>
                </a:cubicBezTo>
                <a:cubicBezTo>
                  <a:pt x="3734" y="32423"/>
                  <a:pt x="8623" y="21349"/>
                  <a:pt x="18402" y="12814"/>
                </a:cubicBezTo>
                <a:cubicBezTo>
                  <a:pt x="28169" y="4267"/>
                  <a:pt x="40919" y="0"/>
                  <a:pt x="56629" y="0"/>
                </a:cubicBez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37" name="Shape 13">
            <a:extLst>
              <a:ext uri="{FF2B5EF4-FFF2-40B4-BE49-F238E27FC236}">
                <a16:creationId xmlns:a16="http://schemas.microsoft.com/office/drawing/2014/main" id="{41CBB35D-8270-3132-9617-D0E2B5178FB0}"/>
              </a:ext>
            </a:extLst>
          </xdr:cNvPr>
          <xdr:cNvSpPr/>
        </xdr:nvSpPr>
        <xdr:spPr>
          <a:xfrm>
            <a:off x="0" y="2574"/>
            <a:ext cx="441503" cy="477063"/>
          </a:xfrm>
          <a:custGeom>
            <a:avLst/>
            <a:gdLst/>
            <a:ahLst/>
            <a:cxnLst/>
            <a:rect l="0" t="0" r="0" b="0"/>
            <a:pathLst>
              <a:path w="441503" h="477063">
                <a:moveTo>
                  <a:pt x="36297" y="0"/>
                </a:moveTo>
                <a:lnTo>
                  <a:pt x="405244" y="0"/>
                </a:lnTo>
                <a:cubicBezTo>
                  <a:pt x="425259" y="0"/>
                  <a:pt x="441503" y="14935"/>
                  <a:pt x="441503" y="33363"/>
                </a:cubicBezTo>
                <a:lnTo>
                  <a:pt x="441503" y="443674"/>
                </a:lnTo>
                <a:cubicBezTo>
                  <a:pt x="441503" y="462115"/>
                  <a:pt x="425259" y="477063"/>
                  <a:pt x="405244" y="477063"/>
                </a:cubicBezTo>
                <a:lnTo>
                  <a:pt x="36297" y="477063"/>
                </a:lnTo>
                <a:cubicBezTo>
                  <a:pt x="16269" y="477063"/>
                  <a:pt x="0" y="462115"/>
                  <a:pt x="0" y="443674"/>
                </a:cubicBezTo>
                <a:lnTo>
                  <a:pt x="0" y="33363"/>
                </a:lnTo>
                <a:cubicBezTo>
                  <a:pt x="0" y="14935"/>
                  <a:pt x="16269" y="0"/>
                  <a:pt x="36297" y="0"/>
                </a:cubicBezTo>
                <a:close/>
              </a:path>
            </a:pathLst>
          </a:custGeom>
          <a:ln w="0" cap="flat">
            <a:miter lim="127000"/>
          </a:ln>
        </xdr:spPr>
        <xdr:style>
          <a:lnRef idx="0">
            <a:srgbClr val="000000">
              <a:alpha val="0"/>
            </a:srgbClr>
          </a:lnRef>
          <a:fillRef idx="1">
            <a:srgbClr val="9E2A39"/>
          </a:fillRef>
          <a:effectRef idx="0">
            <a:scrgbClr r="0" g="0" b="0"/>
          </a:effectRef>
          <a:fontRef idx="none"/>
        </xdr:style>
        <xdr:txBody>
          <a:bodyPr wrap="square"/>
          <a:lstStyle/>
          <a:p>
            <a:endParaRPr lang="es-PY">
              <a:solidFill>
                <a:schemeClr val="bg1"/>
              </a:solidFill>
            </a:endParaRPr>
          </a:p>
        </xdr:txBody>
      </xdr:sp>
      <xdr:sp macro="" textlink="">
        <xdr:nvSpPr>
          <xdr:cNvPr id="38" name="Shape 14">
            <a:extLst>
              <a:ext uri="{FF2B5EF4-FFF2-40B4-BE49-F238E27FC236}">
                <a16:creationId xmlns:a16="http://schemas.microsoft.com/office/drawing/2014/main" id="{16644CE1-F466-AE8E-BCB6-992DE67414F6}"/>
              </a:ext>
            </a:extLst>
          </xdr:cNvPr>
          <xdr:cNvSpPr/>
        </xdr:nvSpPr>
        <xdr:spPr>
          <a:xfrm>
            <a:off x="135181" y="255691"/>
            <a:ext cx="78537" cy="203556"/>
          </a:xfrm>
          <a:custGeom>
            <a:avLst/>
            <a:gdLst/>
            <a:ahLst/>
            <a:cxnLst/>
            <a:rect l="0" t="0" r="0" b="0"/>
            <a:pathLst>
              <a:path w="78537" h="203556">
                <a:moveTo>
                  <a:pt x="14199" y="0"/>
                </a:moveTo>
                <a:cubicBezTo>
                  <a:pt x="51092" y="11074"/>
                  <a:pt x="78537" y="51829"/>
                  <a:pt x="78537" y="100419"/>
                </a:cubicBezTo>
                <a:cubicBezTo>
                  <a:pt x="78537" y="155092"/>
                  <a:pt x="43879" y="199835"/>
                  <a:pt x="0" y="203556"/>
                </a:cubicBezTo>
                <a:cubicBezTo>
                  <a:pt x="31382" y="186842"/>
                  <a:pt x="53619" y="145402"/>
                  <a:pt x="53619" y="96914"/>
                </a:cubicBezTo>
                <a:cubicBezTo>
                  <a:pt x="53619" y="56083"/>
                  <a:pt x="37871" y="20358"/>
                  <a:pt x="14199"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PY">
              <a:solidFill>
                <a:schemeClr val="bg1"/>
              </a:solidFill>
            </a:endParaRPr>
          </a:p>
        </xdr:txBody>
      </xdr:sp>
      <xdr:sp macro="" textlink="">
        <xdr:nvSpPr>
          <xdr:cNvPr id="39" name="Shape 15">
            <a:extLst>
              <a:ext uri="{FF2B5EF4-FFF2-40B4-BE49-F238E27FC236}">
                <a16:creationId xmlns:a16="http://schemas.microsoft.com/office/drawing/2014/main" id="{B704A260-78D7-EF25-B4D8-9BEA3760D01D}"/>
              </a:ext>
            </a:extLst>
          </xdr:cNvPr>
          <xdr:cNvSpPr/>
        </xdr:nvSpPr>
        <xdr:spPr>
          <a:xfrm>
            <a:off x="224311" y="274260"/>
            <a:ext cx="100114" cy="189090"/>
          </a:xfrm>
          <a:custGeom>
            <a:avLst/>
            <a:gdLst/>
            <a:ahLst/>
            <a:cxnLst/>
            <a:rect l="0" t="0" r="0" b="0"/>
            <a:pathLst>
              <a:path w="100114" h="189090">
                <a:moveTo>
                  <a:pt x="49606" y="0"/>
                </a:moveTo>
                <a:cubicBezTo>
                  <a:pt x="31585" y="22949"/>
                  <a:pt x="23635" y="58661"/>
                  <a:pt x="31179" y="96253"/>
                </a:cubicBezTo>
                <a:cubicBezTo>
                  <a:pt x="40069" y="140830"/>
                  <a:pt x="68212" y="174930"/>
                  <a:pt x="100114" y="184620"/>
                </a:cubicBezTo>
                <a:cubicBezTo>
                  <a:pt x="59080" y="189090"/>
                  <a:pt x="18999" y="154229"/>
                  <a:pt x="8928" y="103962"/>
                </a:cubicBezTo>
                <a:cubicBezTo>
                  <a:pt x="0" y="59258"/>
                  <a:pt x="17678" y="16827"/>
                  <a:pt x="49606"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PY">
              <a:solidFill>
                <a:schemeClr val="bg1"/>
              </a:solidFill>
            </a:endParaRPr>
          </a:p>
        </xdr:txBody>
      </xdr:sp>
      <xdr:sp macro="" textlink="">
        <xdr:nvSpPr>
          <xdr:cNvPr id="40" name="Shape 16">
            <a:extLst>
              <a:ext uri="{FF2B5EF4-FFF2-40B4-BE49-F238E27FC236}">
                <a16:creationId xmlns:a16="http://schemas.microsoft.com/office/drawing/2014/main" id="{E4F1C9FC-0BC4-D557-B56D-482DE3BB3A56}"/>
              </a:ext>
            </a:extLst>
          </xdr:cNvPr>
          <xdr:cNvSpPr/>
        </xdr:nvSpPr>
        <xdr:spPr>
          <a:xfrm>
            <a:off x="74643" y="22414"/>
            <a:ext cx="283655" cy="244666"/>
          </a:xfrm>
          <a:custGeom>
            <a:avLst/>
            <a:gdLst/>
            <a:ahLst/>
            <a:cxnLst/>
            <a:rect l="0" t="0" r="0" b="0"/>
            <a:pathLst>
              <a:path w="283655" h="244666">
                <a:moveTo>
                  <a:pt x="154889" y="0"/>
                </a:moveTo>
                <a:cubicBezTo>
                  <a:pt x="158153" y="0"/>
                  <a:pt x="161379" y="165"/>
                  <a:pt x="164592" y="470"/>
                </a:cubicBezTo>
                <a:cubicBezTo>
                  <a:pt x="106896" y="1778"/>
                  <a:pt x="59969" y="47879"/>
                  <a:pt x="55232" y="106337"/>
                </a:cubicBezTo>
                <a:cubicBezTo>
                  <a:pt x="81369" y="107429"/>
                  <a:pt x="113970" y="102133"/>
                  <a:pt x="147625" y="89980"/>
                </a:cubicBezTo>
                <a:cubicBezTo>
                  <a:pt x="207899" y="68263"/>
                  <a:pt x="251676" y="31852"/>
                  <a:pt x="255727" y="2756"/>
                </a:cubicBezTo>
                <a:cubicBezTo>
                  <a:pt x="255892" y="3061"/>
                  <a:pt x="256057" y="3429"/>
                  <a:pt x="256184" y="3721"/>
                </a:cubicBezTo>
                <a:cubicBezTo>
                  <a:pt x="267335" y="34163"/>
                  <a:pt x="219519" y="79362"/>
                  <a:pt x="149288" y="104686"/>
                </a:cubicBezTo>
                <a:cubicBezTo>
                  <a:pt x="114884" y="117119"/>
                  <a:pt x="81496" y="122365"/>
                  <a:pt x="55029" y="120942"/>
                </a:cubicBezTo>
                <a:cubicBezTo>
                  <a:pt x="55435" y="131394"/>
                  <a:pt x="57086" y="141516"/>
                  <a:pt x="60020" y="151041"/>
                </a:cubicBezTo>
                <a:cubicBezTo>
                  <a:pt x="86639" y="152692"/>
                  <a:pt x="120510" y="147384"/>
                  <a:pt x="155435" y="134785"/>
                </a:cubicBezTo>
                <a:cubicBezTo>
                  <a:pt x="215697" y="113056"/>
                  <a:pt x="259448" y="76708"/>
                  <a:pt x="263601" y="47587"/>
                </a:cubicBezTo>
                <a:cubicBezTo>
                  <a:pt x="263703" y="47879"/>
                  <a:pt x="263855" y="48197"/>
                  <a:pt x="263982" y="48552"/>
                </a:cubicBezTo>
                <a:cubicBezTo>
                  <a:pt x="275171" y="78956"/>
                  <a:pt x="227355" y="124155"/>
                  <a:pt x="157099" y="149441"/>
                </a:cubicBezTo>
                <a:cubicBezTo>
                  <a:pt x="123901" y="161417"/>
                  <a:pt x="91757" y="166726"/>
                  <a:pt x="65811" y="165862"/>
                </a:cubicBezTo>
                <a:cubicBezTo>
                  <a:pt x="70815" y="176670"/>
                  <a:pt x="77356" y="186550"/>
                  <a:pt x="85242" y="195186"/>
                </a:cubicBezTo>
                <a:cubicBezTo>
                  <a:pt x="108648" y="194247"/>
                  <a:pt x="135953" y="188938"/>
                  <a:pt x="163919" y="178854"/>
                </a:cubicBezTo>
                <a:cubicBezTo>
                  <a:pt x="224168" y="157124"/>
                  <a:pt x="267945" y="120764"/>
                  <a:pt x="272021" y="91643"/>
                </a:cubicBezTo>
                <a:cubicBezTo>
                  <a:pt x="272123" y="91948"/>
                  <a:pt x="272313" y="92278"/>
                  <a:pt x="272428" y="92596"/>
                </a:cubicBezTo>
                <a:cubicBezTo>
                  <a:pt x="283655" y="123038"/>
                  <a:pt x="235788" y="168237"/>
                  <a:pt x="165570" y="193497"/>
                </a:cubicBezTo>
                <a:cubicBezTo>
                  <a:pt x="142748" y="201752"/>
                  <a:pt x="120383" y="206832"/>
                  <a:pt x="100165" y="208915"/>
                </a:cubicBezTo>
                <a:cubicBezTo>
                  <a:pt x="118910" y="223279"/>
                  <a:pt x="141999" y="231864"/>
                  <a:pt x="167119" y="231864"/>
                </a:cubicBezTo>
                <a:cubicBezTo>
                  <a:pt x="202717" y="231864"/>
                  <a:pt x="234378" y="214833"/>
                  <a:pt x="254940" y="188252"/>
                </a:cubicBezTo>
                <a:cubicBezTo>
                  <a:pt x="233845" y="222161"/>
                  <a:pt x="196952" y="244666"/>
                  <a:pt x="154889" y="244666"/>
                </a:cubicBezTo>
                <a:cubicBezTo>
                  <a:pt x="122707" y="244666"/>
                  <a:pt x="93447" y="231381"/>
                  <a:pt x="72060" y="209868"/>
                </a:cubicBezTo>
                <a:cubicBezTo>
                  <a:pt x="44209" y="208547"/>
                  <a:pt x="23952" y="199898"/>
                  <a:pt x="18224" y="184277"/>
                </a:cubicBezTo>
                <a:cubicBezTo>
                  <a:pt x="16624" y="179959"/>
                  <a:pt x="16307" y="175336"/>
                  <a:pt x="16954" y="170548"/>
                </a:cubicBezTo>
                <a:cubicBezTo>
                  <a:pt x="22250" y="183375"/>
                  <a:pt x="37655" y="191364"/>
                  <a:pt x="58966" y="194196"/>
                </a:cubicBezTo>
                <a:cubicBezTo>
                  <a:pt x="52337" y="184785"/>
                  <a:pt x="46977" y="174409"/>
                  <a:pt x="43129" y="163233"/>
                </a:cubicBezTo>
                <a:cubicBezTo>
                  <a:pt x="26022" y="159398"/>
                  <a:pt x="13957" y="151676"/>
                  <a:pt x="9792" y="140170"/>
                </a:cubicBezTo>
                <a:cubicBezTo>
                  <a:pt x="8179" y="135915"/>
                  <a:pt x="7849" y="131293"/>
                  <a:pt x="8484" y="126492"/>
                </a:cubicBezTo>
                <a:cubicBezTo>
                  <a:pt x="12776" y="136792"/>
                  <a:pt x="23622" y="143891"/>
                  <a:pt x="38811" y="147790"/>
                </a:cubicBezTo>
                <a:cubicBezTo>
                  <a:pt x="37071" y="139586"/>
                  <a:pt x="36182" y="131089"/>
                  <a:pt x="36182" y="122352"/>
                </a:cubicBezTo>
                <a:cubicBezTo>
                  <a:pt x="36182" y="121082"/>
                  <a:pt x="36322" y="119850"/>
                  <a:pt x="36385" y="118605"/>
                </a:cubicBezTo>
                <a:cubicBezTo>
                  <a:pt x="18720" y="114872"/>
                  <a:pt x="6236" y="107112"/>
                  <a:pt x="1943" y="95377"/>
                </a:cubicBezTo>
                <a:cubicBezTo>
                  <a:pt x="381" y="91097"/>
                  <a:pt x="0" y="86474"/>
                  <a:pt x="673" y="81712"/>
                </a:cubicBezTo>
                <a:cubicBezTo>
                  <a:pt x="5575" y="93447"/>
                  <a:pt x="18974" y="101067"/>
                  <a:pt x="37605" y="104458"/>
                </a:cubicBezTo>
                <a:cubicBezTo>
                  <a:pt x="45987" y="45403"/>
                  <a:pt x="95237" y="0"/>
                  <a:pt x="154889"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PY">
              <a:solidFill>
                <a:schemeClr val="bg1"/>
              </a:solidFill>
            </a:endParaRPr>
          </a:p>
        </xdr:txBody>
      </xdr:sp>
      <xdr:sp macro="" textlink="">
        <xdr:nvSpPr>
          <xdr:cNvPr id="41" name="Shape 367">
            <a:extLst>
              <a:ext uri="{FF2B5EF4-FFF2-40B4-BE49-F238E27FC236}">
                <a16:creationId xmlns:a16="http://schemas.microsoft.com/office/drawing/2014/main" id="{6842788C-E548-AF4A-03F1-C86BC5366B01}"/>
              </a:ext>
            </a:extLst>
          </xdr:cNvPr>
          <xdr:cNvSpPr/>
        </xdr:nvSpPr>
        <xdr:spPr>
          <a:xfrm>
            <a:off x="532619" y="227077"/>
            <a:ext cx="44488" cy="242164"/>
          </a:xfrm>
          <a:custGeom>
            <a:avLst/>
            <a:gdLst/>
            <a:ahLst/>
            <a:cxnLst/>
            <a:rect l="0" t="0" r="0" b="0"/>
            <a:pathLst>
              <a:path w="44488" h="242164">
                <a:moveTo>
                  <a:pt x="0" y="0"/>
                </a:moveTo>
                <a:lnTo>
                  <a:pt x="44488" y="0"/>
                </a:lnTo>
                <a:lnTo>
                  <a:pt x="44488" y="242164"/>
                </a:lnTo>
                <a:lnTo>
                  <a:pt x="0" y="242164"/>
                </a:lnTo>
                <a:lnTo>
                  <a:pt x="0" y="0"/>
                </a:lnTo>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42" name="Shape 18">
            <a:extLst>
              <a:ext uri="{FF2B5EF4-FFF2-40B4-BE49-F238E27FC236}">
                <a16:creationId xmlns:a16="http://schemas.microsoft.com/office/drawing/2014/main" id="{1DA0415C-BA8D-20C3-1136-602122292176}"/>
              </a:ext>
            </a:extLst>
          </xdr:cNvPr>
          <xdr:cNvSpPr/>
        </xdr:nvSpPr>
        <xdr:spPr>
          <a:xfrm>
            <a:off x="640873" y="219231"/>
            <a:ext cx="210109" cy="257874"/>
          </a:xfrm>
          <a:custGeom>
            <a:avLst/>
            <a:gdLst/>
            <a:ahLst/>
            <a:cxnLst/>
            <a:rect l="0" t="0" r="0" b="0"/>
            <a:pathLst>
              <a:path w="210109" h="257874">
                <a:moveTo>
                  <a:pt x="0" y="0"/>
                </a:moveTo>
                <a:lnTo>
                  <a:pt x="4699" y="0"/>
                </a:lnTo>
                <a:lnTo>
                  <a:pt x="167005" y="161709"/>
                </a:lnTo>
                <a:lnTo>
                  <a:pt x="167005" y="7849"/>
                </a:lnTo>
                <a:lnTo>
                  <a:pt x="210109" y="7849"/>
                </a:lnTo>
                <a:lnTo>
                  <a:pt x="210109" y="257874"/>
                </a:lnTo>
                <a:lnTo>
                  <a:pt x="205423" y="257861"/>
                </a:lnTo>
                <a:lnTo>
                  <a:pt x="42748" y="96025"/>
                </a:lnTo>
                <a:lnTo>
                  <a:pt x="42748" y="250012"/>
                </a:lnTo>
                <a:lnTo>
                  <a:pt x="0" y="250012"/>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43" name="Shape 19">
            <a:extLst>
              <a:ext uri="{FF2B5EF4-FFF2-40B4-BE49-F238E27FC236}">
                <a16:creationId xmlns:a16="http://schemas.microsoft.com/office/drawing/2014/main" id="{BE31BAD5-25C7-8C69-56EC-734A85197DDC}"/>
              </a:ext>
            </a:extLst>
          </xdr:cNvPr>
          <xdr:cNvSpPr/>
        </xdr:nvSpPr>
        <xdr:spPr>
          <a:xfrm>
            <a:off x="877217" y="227046"/>
            <a:ext cx="232448" cy="252057"/>
          </a:xfrm>
          <a:custGeom>
            <a:avLst/>
            <a:gdLst/>
            <a:ahLst/>
            <a:cxnLst/>
            <a:rect l="0" t="0" r="0" b="0"/>
            <a:pathLst>
              <a:path w="232448" h="252057">
                <a:moveTo>
                  <a:pt x="187960" y="0"/>
                </a:moveTo>
                <a:lnTo>
                  <a:pt x="232448" y="38"/>
                </a:lnTo>
                <a:lnTo>
                  <a:pt x="117831" y="252057"/>
                </a:lnTo>
                <a:lnTo>
                  <a:pt x="114351" y="252057"/>
                </a:lnTo>
                <a:lnTo>
                  <a:pt x="0" y="38"/>
                </a:lnTo>
                <a:lnTo>
                  <a:pt x="47066" y="38"/>
                </a:lnTo>
                <a:lnTo>
                  <a:pt x="117399" y="158839"/>
                </a:lnTo>
                <a:lnTo>
                  <a:pt x="18796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44" name="Shape 20">
            <a:extLst>
              <a:ext uri="{FF2B5EF4-FFF2-40B4-BE49-F238E27FC236}">
                <a16:creationId xmlns:a16="http://schemas.microsoft.com/office/drawing/2014/main" id="{D05EEBDA-DBA2-F304-3C54-CE19DAA12751}"/>
              </a:ext>
            </a:extLst>
          </xdr:cNvPr>
          <xdr:cNvSpPr/>
        </xdr:nvSpPr>
        <xdr:spPr>
          <a:xfrm>
            <a:off x="1135987" y="227080"/>
            <a:ext cx="148425" cy="242164"/>
          </a:xfrm>
          <a:custGeom>
            <a:avLst/>
            <a:gdLst/>
            <a:ahLst/>
            <a:cxnLst/>
            <a:rect l="0" t="0" r="0" b="0"/>
            <a:pathLst>
              <a:path w="148425" h="242164">
                <a:moveTo>
                  <a:pt x="0" y="0"/>
                </a:moveTo>
                <a:lnTo>
                  <a:pt x="146672" y="0"/>
                </a:lnTo>
                <a:lnTo>
                  <a:pt x="146672" y="37249"/>
                </a:lnTo>
                <a:lnTo>
                  <a:pt x="43104" y="37249"/>
                </a:lnTo>
                <a:lnTo>
                  <a:pt x="43104" y="96863"/>
                </a:lnTo>
                <a:lnTo>
                  <a:pt x="132080" y="96863"/>
                </a:lnTo>
                <a:lnTo>
                  <a:pt x="132080" y="133782"/>
                </a:lnTo>
                <a:lnTo>
                  <a:pt x="43104" y="133782"/>
                </a:lnTo>
                <a:lnTo>
                  <a:pt x="43104" y="204597"/>
                </a:lnTo>
                <a:lnTo>
                  <a:pt x="148425" y="204597"/>
                </a:lnTo>
                <a:lnTo>
                  <a:pt x="148425" y="242164"/>
                </a:lnTo>
                <a:lnTo>
                  <a:pt x="0" y="242164"/>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45" name="Shape 21">
            <a:extLst>
              <a:ext uri="{FF2B5EF4-FFF2-40B4-BE49-F238E27FC236}">
                <a16:creationId xmlns:a16="http://schemas.microsoft.com/office/drawing/2014/main" id="{BB04AD54-CF97-1D19-547F-892D07B33D95}"/>
              </a:ext>
            </a:extLst>
          </xdr:cNvPr>
          <xdr:cNvSpPr/>
        </xdr:nvSpPr>
        <xdr:spPr>
          <a:xfrm>
            <a:off x="1335307" y="227073"/>
            <a:ext cx="82982" cy="242176"/>
          </a:xfrm>
          <a:custGeom>
            <a:avLst/>
            <a:gdLst/>
            <a:ahLst/>
            <a:cxnLst/>
            <a:rect l="0" t="0" r="0" b="0"/>
            <a:pathLst>
              <a:path w="82982" h="242176">
                <a:moveTo>
                  <a:pt x="0" y="0"/>
                </a:moveTo>
                <a:lnTo>
                  <a:pt x="58395" y="0"/>
                </a:lnTo>
                <a:lnTo>
                  <a:pt x="82982" y="866"/>
                </a:lnTo>
                <a:lnTo>
                  <a:pt x="82982" y="36473"/>
                </a:lnTo>
                <a:lnTo>
                  <a:pt x="59792" y="34582"/>
                </a:lnTo>
                <a:lnTo>
                  <a:pt x="43447" y="34582"/>
                </a:lnTo>
                <a:lnTo>
                  <a:pt x="43447" y="110566"/>
                </a:lnTo>
                <a:lnTo>
                  <a:pt x="63779" y="110566"/>
                </a:lnTo>
                <a:lnTo>
                  <a:pt x="82982" y="108682"/>
                </a:lnTo>
                <a:lnTo>
                  <a:pt x="82982" y="165670"/>
                </a:lnTo>
                <a:lnTo>
                  <a:pt x="64757" y="141681"/>
                </a:lnTo>
                <a:lnTo>
                  <a:pt x="43447" y="141630"/>
                </a:lnTo>
                <a:lnTo>
                  <a:pt x="43447" y="242176"/>
                </a:lnTo>
                <a:lnTo>
                  <a:pt x="0" y="242176"/>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46" name="Shape 22">
            <a:extLst>
              <a:ext uri="{FF2B5EF4-FFF2-40B4-BE49-F238E27FC236}">
                <a16:creationId xmlns:a16="http://schemas.microsoft.com/office/drawing/2014/main" id="{ED966B32-45E6-71A6-B958-DCF789FB4BD7}"/>
              </a:ext>
            </a:extLst>
          </xdr:cNvPr>
          <xdr:cNvSpPr/>
        </xdr:nvSpPr>
        <xdr:spPr>
          <a:xfrm>
            <a:off x="1418289" y="227939"/>
            <a:ext cx="109918" cy="241400"/>
          </a:xfrm>
          <a:custGeom>
            <a:avLst/>
            <a:gdLst/>
            <a:ahLst/>
            <a:cxnLst/>
            <a:rect l="0" t="0" r="0" b="0"/>
            <a:pathLst>
              <a:path w="109918" h="241400">
                <a:moveTo>
                  <a:pt x="0" y="0"/>
                </a:moveTo>
                <a:lnTo>
                  <a:pt x="2915" y="103"/>
                </a:lnTo>
                <a:cubicBezTo>
                  <a:pt x="10938" y="747"/>
                  <a:pt x="17818" y="1712"/>
                  <a:pt x="23558" y="2995"/>
                </a:cubicBezTo>
                <a:cubicBezTo>
                  <a:pt x="35014" y="5548"/>
                  <a:pt x="45237" y="9891"/>
                  <a:pt x="54216" y="16013"/>
                </a:cubicBezTo>
                <a:cubicBezTo>
                  <a:pt x="63195" y="22147"/>
                  <a:pt x="70358" y="29741"/>
                  <a:pt x="75692" y="38809"/>
                </a:cubicBezTo>
                <a:cubicBezTo>
                  <a:pt x="81013" y="47890"/>
                  <a:pt x="83680" y="57478"/>
                  <a:pt x="83680" y="67613"/>
                </a:cubicBezTo>
                <a:cubicBezTo>
                  <a:pt x="83680" y="83539"/>
                  <a:pt x="78956" y="97293"/>
                  <a:pt x="69520" y="108875"/>
                </a:cubicBezTo>
                <a:cubicBezTo>
                  <a:pt x="60071" y="120445"/>
                  <a:pt x="46380" y="129144"/>
                  <a:pt x="28422" y="134923"/>
                </a:cubicBezTo>
                <a:lnTo>
                  <a:pt x="109918" y="241311"/>
                </a:lnTo>
                <a:lnTo>
                  <a:pt x="58191" y="241400"/>
                </a:lnTo>
                <a:lnTo>
                  <a:pt x="0" y="164804"/>
                </a:lnTo>
                <a:lnTo>
                  <a:pt x="0" y="107816"/>
                </a:lnTo>
                <a:lnTo>
                  <a:pt x="6069" y="107221"/>
                </a:lnTo>
                <a:cubicBezTo>
                  <a:pt x="13354" y="105567"/>
                  <a:pt x="19501" y="103084"/>
                  <a:pt x="24511" y="99769"/>
                </a:cubicBezTo>
                <a:cubicBezTo>
                  <a:pt x="34531" y="93140"/>
                  <a:pt x="39535" y="83539"/>
                  <a:pt x="39535" y="70953"/>
                </a:cubicBezTo>
                <a:cubicBezTo>
                  <a:pt x="39535" y="58367"/>
                  <a:pt x="34493" y="49033"/>
                  <a:pt x="24422" y="42898"/>
                </a:cubicBezTo>
                <a:cubicBezTo>
                  <a:pt x="19380" y="39838"/>
                  <a:pt x="12894" y="37542"/>
                  <a:pt x="4959" y="36012"/>
                </a:cubicBezTo>
                <a:lnTo>
                  <a:pt x="0" y="35608"/>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47" name="Shape 23">
            <a:extLst>
              <a:ext uri="{FF2B5EF4-FFF2-40B4-BE49-F238E27FC236}">
                <a16:creationId xmlns:a16="http://schemas.microsoft.com/office/drawing/2014/main" id="{618A5134-52ED-53F6-C5F5-881D36B5E979}"/>
              </a:ext>
            </a:extLst>
          </xdr:cNvPr>
          <xdr:cNvSpPr/>
        </xdr:nvSpPr>
        <xdr:spPr>
          <a:xfrm>
            <a:off x="1546640" y="218899"/>
            <a:ext cx="158839" cy="258521"/>
          </a:xfrm>
          <a:custGeom>
            <a:avLst/>
            <a:gdLst/>
            <a:ahLst/>
            <a:cxnLst/>
            <a:rect l="0" t="0" r="0" b="0"/>
            <a:pathLst>
              <a:path w="158839" h="258521">
                <a:moveTo>
                  <a:pt x="81852" y="0"/>
                </a:moveTo>
                <a:cubicBezTo>
                  <a:pt x="92977" y="0"/>
                  <a:pt x="103657" y="1194"/>
                  <a:pt x="113919" y="3594"/>
                </a:cubicBezTo>
                <a:cubicBezTo>
                  <a:pt x="124168" y="5994"/>
                  <a:pt x="134620" y="9690"/>
                  <a:pt x="145275" y="14694"/>
                </a:cubicBezTo>
                <a:lnTo>
                  <a:pt x="143891" y="53276"/>
                </a:lnTo>
                <a:cubicBezTo>
                  <a:pt x="131724" y="46926"/>
                  <a:pt x="120726" y="42177"/>
                  <a:pt x="110871" y="39002"/>
                </a:cubicBezTo>
                <a:cubicBezTo>
                  <a:pt x="101029" y="35827"/>
                  <a:pt x="92456" y="34239"/>
                  <a:pt x="85154" y="34239"/>
                </a:cubicBezTo>
                <a:cubicBezTo>
                  <a:pt x="73800" y="34239"/>
                  <a:pt x="64732" y="36716"/>
                  <a:pt x="57963" y="41669"/>
                </a:cubicBezTo>
                <a:cubicBezTo>
                  <a:pt x="51181" y="46622"/>
                  <a:pt x="47790" y="53391"/>
                  <a:pt x="47790" y="61951"/>
                </a:cubicBezTo>
                <a:cubicBezTo>
                  <a:pt x="47790" y="68529"/>
                  <a:pt x="50165" y="74485"/>
                  <a:pt x="54915" y="79832"/>
                </a:cubicBezTo>
                <a:cubicBezTo>
                  <a:pt x="59665" y="85179"/>
                  <a:pt x="68758" y="91745"/>
                  <a:pt x="82207" y="99543"/>
                </a:cubicBezTo>
                <a:lnTo>
                  <a:pt x="100444" y="109715"/>
                </a:lnTo>
                <a:cubicBezTo>
                  <a:pt x="121526" y="121755"/>
                  <a:pt x="136538" y="133718"/>
                  <a:pt x="145453" y="145631"/>
                </a:cubicBezTo>
                <a:cubicBezTo>
                  <a:pt x="149974" y="151536"/>
                  <a:pt x="153327" y="157797"/>
                  <a:pt x="155537" y="164427"/>
                </a:cubicBezTo>
                <a:cubicBezTo>
                  <a:pt x="157734" y="171044"/>
                  <a:pt x="158839" y="178371"/>
                  <a:pt x="158839" y="186372"/>
                </a:cubicBezTo>
                <a:cubicBezTo>
                  <a:pt x="158839" y="207988"/>
                  <a:pt x="150939" y="225400"/>
                  <a:pt x="135115" y="238658"/>
                </a:cubicBezTo>
                <a:cubicBezTo>
                  <a:pt x="119304" y="251904"/>
                  <a:pt x="98247" y="258521"/>
                  <a:pt x="71945" y="258521"/>
                </a:cubicBezTo>
                <a:cubicBezTo>
                  <a:pt x="59779" y="258521"/>
                  <a:pt x="48019" y="257327"/>
                  <a:pt x="36665" y="254940"/>
                </a:cubicBezTo>
                <a:cubicBezTo>
                  <a:pt x="25311" y="252552"/>
                  <a:pt x="14427" y="248958"/>
                  <a:pt x="4001" y="244170"/>
                </a:cubicBezTo>
                <a:lnTo>
                  <a:pt x="0" y="196571"/>
                </a:lnTo>
                <a:cubicBezTo>
                  <a:pt x="13322" y="204813"/>
                  <a:pt x="25743" y="210985"/>
                  <a:pt x="37274" y="215113"/>
                </a:cubicBezTo>
                <a:cubicBezTo>
                  <a:pt x="48806" y="219227"/>
                  <a:pt x="59665" y="221285"/>
                  <a:pt x="69863" y="221285"/>
                </a:cubicBezTo>
                <a:cubicBezTo>
                  <a:pt x="83071" y="221285"/>
                  <a:pt x="93789" y="218135"/>
                  <a:pt x="102019" y="211849"/>
                </a:cubicBezTo>
                <a:cubicBezTo>
                  <a:pt x="110236" y="205562"/>
                  <a:pt x="114351" y="197396"/>
                  <a:pt x="114351" y="187388"/>
                </a:cubicBezTo>
                <a:cubicBezTo>
                  <a:pt x="114351" y="179146"/>
                  <a:pt x="111620" y="171717"/>
                  <a:pt x="106185" y="165087"/>
                </a:cubicBezTo>
                <a:cubicBezTo>
                  <a:pt x="100736" y="158471"/>
                  <a:pt x="91123" y="151206"/>
                  <a:pt x="77343" y="143294"/>
                </a:cubicBezTo>
                <a:lnTo>
                  <a:pt x="58395" y="132270"/>
                </a:lnTo>
                <a:cubicBezTo>
                  <a:pt x="39510" y="121577"/>
                  <a:pt x="25946" y="110922"/>
                  <a:pt x="17729" y="100292"/>
                </a:cubicBezTo>
                <a:cubicBezTo>
                  <a:pt x="9500" y="89662"/>
                  <a:pt x="5385" y="77546"/>
                  <a:pt x="5385" y="63970"/>
                </a:cubicBezTo>
                <a:cubicBezTo>
                  <a:pt x="5385" y="45034"/>
                  <a:pt x="12446" y="29642"/>
                  <a:pt x="26594" y="17793"/>
                </a:cubicBezTo>
                <a:cubicBezTo>
                  <a:pt x="40716" y="5931"/>
                  <a:pt x="59144" y="0"/>
                  <a:pt x="81852" y="0"/>
                </a:cubicBez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48" name="Shape 368">
            <a:extLst>
              <a:ext uri="{FF2B5EF4-FFF2-40B4-BE49-F238E27FC236}">
                <a16:creationId xmlns:a16="http://schemas.microsoft.com/office/drawing/2014/main" id="{24BC23A9-9CBD-9C24-B763-1874F5A03835}"/>
              </a:ext>
            </a:extLst>
          </xdr:cNvPr>
          <xdr:cNvSpPr/>
        </xdr:nvSpPr>
        <xdr:spPr>
          <a:xfrm>
            <a:off x="1754486" y="227077"/>
            <a:ext cx="44488" cy="242164"/>
          </a:xfrm>
          <a:custGeom>
            <a:avLst/>
            <a:gdLst/>
            <a:ahLst/>
            <a:cxnLst/>
            <a:rect l="0" t="0" r="0" b="0"/>
            <a:pathLst>
              <a:path w="44488" h="242164">
                <a:moveTo>
                  <a:pt x="0" y="0"/>
                </a:moveTo>
                <a:lnTo>
                  <a:pt x="44488" y="0"/>
                </a:lnTo>
                <a:lnTo>
                  <a:pt x="44488" y="242164"/>
                </a:lnTo>
                <a:lnTo>
                  <a:pt x="0" y="242164"/>
                </a:lnTo>
                <a:lnTo>
                  <a:pt x="0" y="0"/>
                </a:lnTo>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49" name="Shape 25">
            <a:extLst>
              <a:ext uri="{FF2B5EF4-FFF2-40B4-BE49-F238E27FC236}">
                <a16:creationId xmlns:a16="http://schemas.microsoft.com/office/drawing/2014/main" id="{75B95AC6-DFB4-FF25-A7DD-614552D20D7E}"/>
              </a:ext>
            </a:extLst>
          </xdr:cNvPr>
          <xdr:cNvSpPr/>
        </xdr:nvSpPr>
        <xdr:spPr>
          <a:xfrm>
            <a:off x="1845366" y="219237"/>
            <a:ext cx="125476" cy="257861"/>
          </a:xfrm>
          <a:custGeom>
            <a:avLst/>
            <a:gdLst/>
            <a:ahLst/>
            <a:cxnLst/>
            <a:rect l="0" t="0" r="0" b="0"/>
            <a:pathLst>
              <a:path w="125476" h="257861">
                <a:moveTo>
                  <a:pt x="125311" y="0"/>
                </a:moveTo>
                <a:lnTo>
                  <a:pt x="125476" y="16"/>
                </a:lnTo>
                <a:lnTo>
                  <a:pt x="125476" y="41118"/>
                </a:lnTo>
                <a:lnTo>
                  <a:pt x="125311" y="41085"/>
                </a:lnTo>
                <a:cubicBezTo>
                  <a:pt x="102832" y="41085"/>
                  <a:pt x="83909" y="49466"/>
                  <a:pt x="68567" y="66218"/>
                </a:cubicBezTo>
                <a:cubicBezTo>
                  <a:pt x="53213" y="82969"/>
                  <a:pt x="45542" y="103873"/>
                  <a:pt x="45542" y="128930"/>
                </a:cubicBezTo>
                <a:cubicBezTo>
                  <a:pt x="45542" y="153860"/>
                  <a:pt x="53175" y="174739"/>
                  <a:pt x="68478" y="191554"/>
                </a:cubicBezTo>
                <a:cubicBezTo>
                  <a:pt x="83769" y="208369"/>
                  <a:pt x="102705" y="216776"/>
                  <a:pt x="125311" y="216776"/>
                </a:cubicBezTo>
                <a:lnTo>
                  <a:pt x="125476" y="216743"/>
                </a:lnTo>
                <a:lnTo>
                  <a:pt x="125476" y="257844"/>
                </a:lnTo>
                <a:lnTo>
                  <a:pt x="125311" y="257861"/>
                </a:lnTo>
                <a:cubicBezTo>
                  <a:pt x="108725" y="257861"/>
                  <a:pt x="92862" y="254686"/>
                  <a:pt x="77686" y="248336"/>
                </a:cubicBezTo>
                <a:cubicBezTo>
                  <a:pt x="62509" y="241999"/>
                  <a:pt x="48895" y="232778"/>
                  <a:pt x="36843" y="220688"/>
                </a:cubicBezTo>
                <a:cubicBezTo>
                  <a:pt x="24803" y="208610"/>
                  <a:pt x="15646" y="194805"/>
                  <a:pt x="9385" y="179286"/>
                </a:cubicBezTo>
                <a:cubicBezTo>
                  <a:pt x="3137" y="163754"/>
                  <a:pt x="0" y="146964"/>
                  <a:pt x="0" y="128930"/>
                </a:cubicBezTo>
                <a:cubicBezTo>
                  <a:pt x="0" y="113678"/>
                  <a:pt x="2172" y="99403"/>
                  <a:pt x="6515" y="86093"/>
                </a:cubicBezTo>
                <a:cubicBezTo>
                  <a:pt x="10871" y="72784"/>
                  <a:pt x="17323" y="60515"/>
                  <a:pt x="25895" y="49263"/>
                </a:cubicBezTo>
                <a:cubicBezTo>
                  <a:pt x="37605" y="33795"/>
                  <a:pt x="52172" y="21704"/>
                  <a:pt x="69609" y="13018"/>
                </a:cubicBezTo>
                <a:cubicBezTo>
                  <a:pt x="87046" y="4343"/>
                  <a:pt x="105601" y="0"/>
                  <a:pt x="125311" y="0"/>
                </a:cubicBez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50" name="Shape 26">
            <a:extLst>
              <a:ext uri="{FF2B5EF4-FFF2-40B4-BE49-F238E27FC236}">
                <a16:creationId xmlns:a16="http://schemas.microsoft.com/office/drawing/2014/main" id="{F2D8E5A2-FBA6-8D8D-6D8B-5BF5CF8E7F1D}"/>
              </a:ext>
            </a:extLst>
          </xdr:cNvPr>
          <xdr:cNvSpPr/>
        </xdr:nvSpPr>
        <xdr:spPr>
          <a:xfrm>
            <a:off x="1970842" y="219253"/>
            <a:ext cx="125133" cy="257828"/>
          </a:xfrm>
          <a:custGeom>
            <a:avLst/>
            <a:gdLst/>
            <a:ahLst/>
            <a:cxnLst/>
            <a:rect l="0" t="0" r="0" b="0"/>
            <a:pathLst>
              <a:path w="125133" h="257828">
                <a:moveTo>
                  <a:pt x="0" y="0"/>
                </a:moveTo>
                <a:lnTo>
                  <a:pt x="24443" y="2384"/>
                </a:lnTo>
                <a:cubicBezTo>
                  <a:pt x="32452" y="3984"/>
                  <a:pt x="40265" y="6385"/>
                  <a:pt x="47879" y="9585"/>
                </a:cubicBezTo>
                <a:cubicBezTo>
                  <a:pt x="63119" y="15986"/>
                  <a:pt x="76619" y="25168"/>
                  <a:pt x="88367" y="37144"/>
                </a:cubicBezTo>
                <a:cubicBezTo>
                  <a:pt x="100127" y="49108"/>
                  <a:pt x="109195" y="62912"/>
                  <a:pt x="115570" y="78559"/>
                </a:cubicBezTo>
                <a:cubicBezTo>
                  <a:pt x="121933" y="94205"/>
                  <a:pt x="125133" y="110982"/>
                  <a:pt x="125133" y="128914"/>
                </a:cubicBezTo>
                <a:cubicBezTo>
                  <a:pt x="125133" y="146720"/>
                  <a:pt x="121996" y="163433"/>
                  <a:pt x="115735" y="179003"/>
                </a:cubicBezTo>
                <a:cubicBezTo>
                  <a:pt x="109487" y="194599"/>
                  <a:pt x="100419" y="208404"/>
                  <a:pt x="88545" y="220431"/>
                </a:cubicBezTo>
                <a:cubicBezTo>
                  <a:pt x="76670" y="232457"/>
                  <a:pt x="62992" y="241703"/>
                  <a:pt x="47523" y="248155"/>
                </a:cubicBezTo>
                <a:cubicBezTo>
                  <a:pt x="39796" y="251380"/>
                  <a:pt x="31953" y="253803"/>
                  <a:pt x="24003" y="255419"/>
                </a:cubicBezTo>
                <a:lnTo>
                  <a:pt x="0" y="257828"/>
                </a:lnTo>
                <a:lnTo>
                  <a:pt x="0" y="216727"/>
                </a:lnTo>
                <a:lnTo>
                  <a:pt x="30914" y="210474"/>
                </a:lnTo>
                <a:cubicBezTo>
                  <a:pt x="40399" y="206283"/>
                  <a:pt x="49009" y="199996"/>
                  <a:pt x="56744" y="191614"/>
                </a:cubicBezTo>
                <a:cubicBezTo>
                  <a:pt x="72200" y="174863"/>
                  <a:pt x="79934" y="153971"/>
                  <a:pt x="79934" y="128914"/>
                </a:cubicBezTo>
                <a:cubicBezTo>
                  <a:pt x="79934" y="103972"/>
                  <a:pt x="72289" y="83093"/>
                  <a:pt x="56998" y="66278"/>
                </a:cubicBezTo>
                <a:cubicBezTo>
                  <a:pt x="49352" y="57877"/>
                  <a:pt x="40767" y="51574"/>
                  <a:pt x="31241" y="47372"/>
                </a:cubicBezTo>
                <a:lnTo>
                  <a:pt x="0" y="41102"/>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51" name="Shape 27">
            <a:extLst>
              <a:ext uri="{FF2B5EF4-FFF2-40B4-BE49-F238E27FC236}">
                <a16:creationId xmlns:a16="http://schemas.microsoft.com/office/drawing/2014/main" id="{488031B4-F6E9-0BAB-1A72-8E2AA73B2EF8}"/>
              </a:ext>
            </a:extLst>
          </xdr:cNvPr>
          <xdr:cNvSpPr/>
        </xdr:nvSpPr>
        <xdr:spPr>
          <a:xfrm>
            <a:off x="2141144" y="219231"/>
            <a:ext cx="210109" cy="257874"/>
          </a:xfrm>
          <a:custGeom>
            <a:avLst/>
            <a:gdLst/>
            <a:ahLst/>
            <a:cxnLst/>
            <a:rect l="0" t="0" r="0" b="0"/>
            <a:pathLst>
              <a:path w="210109" h="257874">
                <a:moveTo>
                  <a:pt x="0" y="0"/>
                </a:moveTo>
                <a:lnTo>
                  <a:pt x="4699" y="0"/>
                </a:lnTo>
                <a:lnTo>
                  <a:pt x="167005" y="161709"/>
                </a:lnTo>
                <a:lnTo>
                  <a:pt x="167005" y="7849"/>
                </a:lnTo>
                <a:lnTo>
                  <a:pt x="210109" y="7849"/>
                </a:lnTo>
                <a:lnTo>
                  <a:pt x="210109" y="257874"/>
                </a:lnTo>
                <a:lnTo>
                  <a:pt x="205422" y="257861"/>
                </a:lnTo>
                <a:lnTo>
                  <a:pt x="42748" y="96025"/>
                </a:lnTo>
                <a:lnTo>
                  <a:pt x="42748" y="250012"/>
                </a:lnTo>
                <a:lnTo>
                  <a:pt x="0" y="250012"/>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52" name="Shape 28">
            <a:extLst>
              <a:ext uri="{FF2B5EF4-FFF2-40B4-BE49-F238E27FC236}">
                <a16:creationId xmlns:a16="http://schemas.microsoft.com/office/drawing/2014/main" id="{7889CB72-C86F-4644-FE0C-CCD6C152EDB3}"/>
              </a:ext>
            </a:extLst>
          </xdr:cNvPr>
          <xdr:cNvSpPr/>
        </xdr:nvSpPr>
        <xdr:spPr>
          <a:xfrm>
            <a:off x="2413818" y="227080"/>
            <a:ext cx="148425" cy="242164"/>
          </a:xfrm>
          <a:custGeom>
            <a:avLst/>
            <a:gdLst/>
            <a:ahLst/>
            <a:cxnLst/>
            <a:rect l="0" t="0" r="0" b="0"/>
            <a:pathLst>
              <a:path w="148425" h="242164">
                <a:moveTo>
                  <a:pt x="0" y="0"/>
                </a:moveTo>
                <a:lnTo>
                  <a:pt x="146672" y="0"/>
                </a:lnTo>
                <a:lnTo>
                  <a:pt x="146672" y="37249"/>
                </a:lnTo>
                <a:lnTo>
                  <a:pt x="43104" y="37249"/>
                </a:lnTo>
                <a:lnTo>
                  <a:pt x="43104" y="96863"/>
                </a:lnTo>
                <a:lnTo>
                  <a:pt x="132080" y="96863"/>
                </a:lnTo>
                <a:lnTo>
                  <a:pt x="132080" y="133782"/>
                </a:lnTo>
                <a:lnTo>
                  <a:pt x="43104" y="133782"/>
                </a:lnTo>
                <a:lnTo>
                  <a:pt x="43104" y="204597"/>
                </a:lnTo>
                <a:lnTo>
                  <a:pt x="148425" y="204597"/>
                </a:lnTo>
                <a:lnTo>
                  <a:pt x="148425" y="242164"/>
                </a:lnTo>
                <a:lnTo>
                  <a:pt x="0" y="242164"/>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53" name="Shape 29">
            <a:extLst>
              <a:ext uri="{FF2B5EF4-FFF2-40B4-BE49-F238E27FC236}">
                <a16:creationId xmlns:a16="http://schemas.microsoft.com/office/drawing/2014/main" id="{901F2EDA-F5D9-961B-C90C-AEB671517835}"/>
              </a:ext>
            </a:extLst>
          </xdr:cNvPr>
          <xdr:cNvSpPr/>
        </xdr:nvSpPr>
        <xdr:spPr>
          <a:xfrm>
            <a:off x="2598893" y="218899"/>
            <a:ext cx="158839" cy="258521"/>
          </a:xfrm>
          <a:custGeom>
            <a:avLst/>
            <a:gdLst/>
            <a:ahLst/>
            <a:cxnLst/>
            <a:rect l="0" t="0" r="0" b="0"/>
            <a:pathLst>
              <a:path w="158839" h="258521">
                <a:moveTo>
                  <a:pt x="81852" y="0"/>
                </a:moveTo>
                <a:cubicBezTo>
                  <a:pt x="92977" y="0"/>
                  <a:pt x="103657" y="1194"/>
                  <a:pt x="113919" y="3594"/>
                </a:cubicBezTo>
                <a:cubicBezTo>
                  <a:pt x="124168" y="5994"/>
                  <a:pt x="134620" y="9690"/>
                  <a:pt x="145275" y="14694"/>
                </a:cubicBezTo>
                <a:lnTo>
                  <a:pt x="143891" y="53276"/>
                </a:lnTo>
                <a:cubicBezTo>
                  <a:pt x="131725" y="46926"/>
                  <a:pt x="120726" y="42177"/>
                  <a:pt x="110871" y="39002"/>
                </a:cubicBezTo>
                <a:cubicBezTo>
                  <a:pt x="101028" y="35827"/>
                  <a:pt x="92456" y="34239"/>
                  <a:pt x="85153" y="34239"/>
                </a:cubicBezTo>
                <a:cubicBezTo>
                  <a:pt x="73800" y="34239"/>
                  <a:pt x="64732" y="36716"/>
                  <a:pt x="57963" y="41669"/>
                </a:cubicBezTo>
                <a:cubicBezTo>
                  <a:pt x="51181" y="46622"/>
                  <a:pt x="47790" y="53391"/>
                  <a:pt x="47790" y="61951"/>
                </a:cubicBezTo>
                <a:cubicBezTo>
                  <a:pt x="47790" y="68529"/>
                  <a:pt x="50165" y="74485"/>
                  <a:pt x="54915" y="79832"/>
                </a:cubicBezTo>
                <a:cubicBezTo>
                  <a:pt x="59665" y="85179"/>
                  <a:pt x="68758" y="91745"/>
                  <a:pt x="82194" y="99543"/>
                </a:cubicBezTo>
                <a:lnTo>
                  <a:pt x="100444" y="109715"/>
                </a:lnTo>
                <a:cubicBezTo>
                  <a:pt x="121526" y="121755"/>
                  <a:pt x="136538" y="133718"/>
                  <a:pt x="145453" y="145631"/>
                </a:cubicBezTo>
                <a:cubicBezTo>
                  <a:pt x="149974" y="151536"/>
                  <a:pt x="153327" y="157797"/>
                  <a:pt x="155537" y="164427"/>
                </a:cubicBezTo>
                <a:cubicBezTo>
                  <a:pt x="157734" y="171044"/>
                  <a:pt x="158839" y="178371"/>
                  <a:pt x="158839" y="186372"/>
                </a:cubicBezTo>
                <a:cubicBezTo>
                  <a:pt x="158839" y="207988"/>
                  <a:pt x="150940" y="225400"/>
                  <a:pt x="135115" y="238658"/>
                </a:cubicBezTo>
                <a:cubicBezTo>
                  <a:pt x="119304" y="251904"/>
                  <a:pt x="98247" y="258521"/>
                  <a:pt x="71946" y="258521"/>
                </a:cubicBezTo>
                <a:cubicBezTo>
                  <a:pt x="59779" y="258521"/>
                  <a:pt x="48019" y="257327"/>
                  <a:pt x="36665" y="254940"/>
                </a:cubicBezTo>
                <a:cubicBezTo>
                  <a:pt x="25311" y="252552"/>
                  <a:pt x="14427" y="248958"/>
                  <a:pt x="4001" y="244170"/>
                </a:cubicBezTo>
                <a:lnTo>
                  <a:pt x="0" y="196571"/>
                </a:lnTo>
                <a:cubicBezTo>
                  <a:pt x="13322" y="204813"/>
                  <a:pt x="25743" y="210985"/>
                  <a:pt x="37274" y="215113"/>
                </a:cubicBezTo>
                <a:cubicBezTo>
                  <a:pt x="48806" y="219227"/>
                  <a:pt x="59665" y="221285"/>
                  <a:pt x="69863" y="221285"/>
                </a:cubicBezTo>
                <a:cubicBezTo>
                  <a:pt x="83071" y="221285"/>
                  <a:pt x="93790" y="218135"/>
                  <a:pt x="102019" y="211849"/>
                </a:cubicBezTo>
                <a:cubicBezTo>
                  <a:pt x="110236" y="205562"/>
                  <a:pt x="114351" y="197396"/>
                  <a:pt x="114351" y="187388"/>
                </a:cubicBezTo>
                <a:cubicBezTo>
                  <a:pt x="114351" y="179146"/>
                  <a:pt x="111620" y="171717"/>
                  <a:pt x="106172" y="165087"/>
                </a:cubicBezTo>
                <a:cubicBezTo>
                  <a:pt x="100736" y="158471"/>
                  <a:pt x="91122" y="151206"/>
                  <a:pt x="77330" y="143294"/>
                </a:cubicBezTo>
                <a:lnTo>
                  <a:pt x="58394" y="132270"/>
                </a:lnTo>
                <a:cubicBezTo>
                  <a:pt x="39510" y="121577"/>
                  <a:pt x="25946" y="110922"/>
                  <a:pt x="17729" y="100292"/>
                </a:cubicBezTo>
                <a:cubicBezTo>
                  <a:pt x="9499" y="89662"/>
                  <a:pt x="5385" y="77546"/>
                  <a:pt x="5385" y="63970"/>
                </a:cubicBezTo>
                <a:cubicBezTo>
                  <a:pt x="5385" y="45034"/>
                  <a:pt x="12446" y="29642"/>
                  <a:pt x="26594" y="17793"/>
                </a:cubicBezTo>
                <a:cubicBezTo>
                  <a:pt x="40716" y="5931"/>
                  <a:pt x="59144" y="0"/>
                  <a:pt x="81852" y="0"/>
                </a:cubicBez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16934</xdr:colOff>
      <xdr:row>1</xdr:row>
      <xdr:rowOff>42333</xdr:rowOff>
    </xdr:from>
    <xdr:to>
      <xdr:col>2</xdr:col>
      <xdr:colOff>1989668</xdr:colOff>
      <xdr:row>3</xdr:row>
      <xdr:rowOff>160867</xdr:rowOff>
    </xdr:to>
    <xdr:grpSp>
      <xdr:nvGrpSpPr>
        <xdr:cNvPr id="2" name="Group 352">
          <a:extLst>
            <a:ext uri="{FF2B5EF4-FFF2-40B4-BE49-F238E27FC236}">
              <a16:creationId xmlns:a16="http://schemas.microsoft.com/office/drawing/2014/main" id="{DDA33A9D-F791-4D3A-88E3-A52F4D7308A2}"/>
            </a:ext>
          </a:extLst>
        </xdr:cNvPr>
        <xdr:cNvGrpSpPr/>
      </xdr:nvGrpSpPr>
      <xdr:grpSpPr>
        <a:xfrm>
          <a:off x="187263" y="212662"/>
          <a:ext cx="2340287" cy="459193"/>
          <a:chOff x="0" y="0"/>
          <a:chExt cx="2757732" cy="479637"/>
        </a:xfrm>
      </xdr:grpSpPr>
      <xdr:sp macro="" textlink="">
        <xdr:nvSpPr>
          <xdr:cNvPr id="3" name="Shape 6">
            <a:extLst>
              <a:ext uri="{FF2B5EF4-FFF2-40B4-BE49-F238E27FC236}">
                <a16:creationId xmlns:a16="http://schemas.microsoft.com/office/drawing/2014/main" id="{E449124C-7BA9-2E45-B7B2-FA404FCE316C}"/>
              </a:ext>
            </a:extLst>
          </xdr:cNvPr>
          <xdr:cNvSpPr/>
        </xdr:nvSpPr>
        <xdr:spPr>
          <a:xfrm>
            <a:off x="508908" y="1379"/>
            <a:ext cx="85185" cy="178851"/>
          </a:xfrm>
          <a:custGeom>
            <a:avLst/>
            <a:gdLst/>
            <a:ahLst/>
            <a:cxnLst/>
            <a:rect l="0" t="0" r="0" b="0"/>
            <a:pathLst>
              <a:path w="85185" h="178851">
                <a:moveTo>
                  <a:pt x="85185" y="0"/>
                </a:moveTo>
                <a:lnTo>
                  <a:pt x="85185" y="58569"/>
                </a:lnTo>
                <a:lnTo>
                  <a:pt x="56629" y="122946"/>
                </a:lnTo>
                <a:lnTo>
                  <a:pt x="85185" y="122946"/>
                </a:lnTo>
                <a:lnTo>
                  <a:pt x="85185" y="147837"/>
                </a:lnTo>
                <a:lnTo>
                  <a:pt x="45326" y="147837"/>
                </a:lnTo>
                <a:lnTo>
                  <a:pt x="31013" y="178851"/>
                </a:lnTo>
                <a:lnTo>
                  <a:pt x="0" y="178851"/>
                </a:lnTo>
                <a:lnTo>
                  <a:pt x="85185"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4" name="Shape 7">
            <a:extLst>
              <a:ext uri="{FF2B5EF4-FFF2-40B4-BE49-F238E27FC236}">
                <a16:creationId xmlns:a16="http://schemas.microsoft.com/office/drawing/2014/main" id="{5C026970-7AE0-2466-59B2-255A0471453B}"/>
              </a:ext>
            </a:extLst>
          </xdr:cNvPr>
          <xdr:cNvSpPr/>
        </xdr:nvSpPr>
        <xdr:spPr>
          <a:xfrm>
            <a:off x="594093" y="245"/>
            <a:ext cx="85668" cy="179984"/>
          </a:xfrm>
          <a:custGeom>
            <a:avLst/>
            <a:gdLst/>
            <a:ahLst/>
            <a:cxnLst/>
            <a:rect l="0" t="0" r="0" b="0"/>
            <a:pathLst>
              <a:path w="85668" h="179984">
                <a:moveTo>
                  <a:pt x="540" y="0"/>
                </a:moveTo>
                <a:lnTo>
                  <a:pt x="2940" y="0"/>
                </a:lnTo>
                <a:lnTo>
                  <a:pt x="85668" y="179984"/>
                </a:lnTo>
                <a:lnTo>
                  <a:pt x="53448" y="179984"/>
                </a:lnTo>
                <a:lnTo>
                  <a:pt x="39376" y="148971"/>
                </a:lnTo>
                <a:lnTo>
                  <a:pt x="0" y="148971"/>
                </a:lnTo>
                <a:lnTo>
                  <a:pt x="0" y="124079"/>
                </a:lnTo>
                <a:lnTo>
                  <a:pt x="28556" y="124079"/>
                </a:lnTo>
                <a:lnTo>
                  <a:pt x="299" y="59030"/>
                </a:lnTo>
                <a:lnTo>
                  <a:pt x="0" y="59703"/>
                </a:lnTo>
                <a:lnTo>
                  <a:pt x="0" y="1134"/>
                </a:lnTo>
                <a:lnTo>
                  <a:pt x="54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5" name="Shape 8">
            <a:extLst>
              <a:ext uri="{FF2B5EF4-FFF2-40B4-BE49-F238E27FC236}">
                <a16:creationId xmlns:a16="http://schemas.microsoft.com/office/drawing/2014/main" id="{0876A886-162A-4FDD-521B-2F90C314D9EC}"/>
              </a:ext>
            </a:extLst>
          </xdr:cNvPr>
          <xdr:cNvSpPr/>
        </xdr:nvSpPr>
        <xdr:spPr>
          <a:xfrm>
            <a:off x="657746" y="5898"/>
            <a:ext cx="148247" cy="174333"/>
          </a:xfrm>
          <a:custGeom>
            <a:avLst/>
            <a:gdLst/>
            <a:ahLst/>
            <a:cxnLst/>
            <a:rect l="0" t="0" r="0" b="0"/>
            <a:pathLst>
              <a:path w="148247" h="174333">
                <a:moveTo>
                  <a:pt x="0" y="0"/>
                </a:moveTo>
                <a:lnTo>
                  <a:pt x="148247" y="0"/>
                </a:lnTo>
                <a:lnTo>
                  <a:pt x="148247" y="26568"/>
                </a:lnTo>
                <a:lnTo>
                  <a:pt x="89687" y="26568"/>
                </a:lnTo>
                <a:lnTo>
                  <a:pt x="89687" y="174333"/>
                </a:lnTo>
                <a:lnTo>
                  <a:pt x="58903" y="174333"/>
                </a:lnTo>
                <a:lnTo>
                  <a:pt x="58903" y="26568"/>
                </a:lnTo>
                <a:lnTo>
                  <a:pt x="0" y="26568"/>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6" name="Shape 9">
            <a:extLst>
              <a:ext uri="{FF2B5EF4-FFF2-40B4-BE49-F238E27FC236}">
                <a16:creationId xmlns:a16="http://schemas.microsoft.com/office/drawing/2014/main" id="{547607A7-E7D9-2A12-5A84-0C7257BE29E3}"/>
              </a:ext>
            </a:extLst>
          </xdr:cNvPr>
          <xdr:cNvSpPr/>
        </xdr:nvSpPr>
        <xdr:spPr>
          <a:xfrm>
            <a:off x="828100" y="5898"/>
            <a:ext cx="105448" cy="174333"/>
          </a:xfrm>
          <a:custGeom>
            <a:avLst/>
            <a:gdLst/>
            <a:ahLst/>
            <a:cxnLst/>
            <a:rect l="0" t="0" r="0" b="0"/>
            <a:pathLst>
              <a:path w="105448" h="174333">
                <a:moveTo>
                  <a:pt x="0" y="0"/>
                </a:moveTo>
                <a:lnTo>
                  <a:pt x="30531" y="0"/>
                </a:lnTo>
                <a:lnTo>
                  <a:pt x="30531" y="147041"/>
                </a:lnTo>
                <a:lnTo>
                  <a:pt x="105448" y="147041"/>
                </a:lnTo>
                <a:lnTo>
                  <a:pt x="105448" y="174333"/>
                </a:lnTo>
                <a:lnTo>
                  <a:pt x="0" y="174333"/>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7" name="Shape 10">
            <a:extLst>
              <a:ext uri="{FF2B5EF4-FFF2-40B4-BE49-F238E27FC236}">
                <a16:creationId xmlns:a16="http://schemas.microsoft.com/office/drawing/2014/main" id="{A6645B62-26A8-489A-68F3-C24B1F016680}"/>
              </a:ext>
            </a:extLst>
          </xdr:cNvPr>
          <xdr:cNvSpPr/>
        </xdr:nvSpPr>
        <xdr:spPr>
          <a:xfrm>
            <a:off x="943270" y="1379"/>
            <a:ext cx="85185" cy="178851"/>
          </a:xfrm>
          <a:custGeom>
            <a:avLst/>
            <a:gdLst/>
            <a:ahLst/>
            <a:cxnLst/>
            <a:rect l="0" t="0" r="0" b="0"/>
            <a:pathLst>
              <a:path w="85185" h="178851">
                <a:moveTo>
                  <a:pt x="85185" y="0"/>
                </a:moveTo>
                <a:lnTo>
                  <a:pt x="85185" y="58569"/>
                </a:lnTo>
                <a:lnTo>
                  <a:pt x="56629" y="122946"/>
                </a:lnTo>
                <a:lnTo>
                  <a:pt x="85185" y="122946"/>
                </a:lnTo>
                <a:lnTo>
                  <a:pt x="85185" y="147837"/>
                </a:lnTo>
                <a:lnTo>
                  <a:pt x="45326" y="147837"/>
                </a:lnTo>
                <a:lnTo>
                  <a:pt x="31013" y="178851"/>
                </a:lnTo>
                <a:lnTo>
                  <a:pt x="0" y="178851"/>
                </a:lnTo>
                <a:lnTo>
                  <a:pt x="85185"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8" name="Shape 11">
            <a:extLst>
              <a:ext uri="{FF2B5EF4-FFF2-40B4-BE49-F238E27FC236}">
                <a16:creationId xmlns:a16="http://schemas.microsoft.com/office/drawing/2014/main" id="{833DD5A2-8021-4A7C-3FF6-5D27E78EBC9A}"/>
              </a:ext>
            </a:extLst>
          </xdr:cNvPr>
          <xdr:cNvSpPr/>
        </xdr:nvSpPr>
        <xdr:spPr>
          <a:xfrm>
            <a:off x="1028455" y="245"/>
            <a:ext cx="85655" cy="179984"/>
          </a:xfrm>
          <a:custGeom>
            <a:avLst/>
            <a:gdLst/>
            <a:ahLst/>
            <a:cxnLst/>
            <a:rect l="0" t="0" r="0" b="0"/>
            <a:pathLst>
              <a:path w="85655" h="179984">
                <a:moveTo>
                  <a:pt x="540" y="0"/>
                </a:moveTo>
                <a:lnTo>
                  <a:pt x="2940" y="0"/>
                </a:lnTo>
                <a:lnTo>
                  <a:pt x="85655" y="179984"/>
                </a:lnTo>
                <a:lnTo>
                  <a:pt x="53435" y="179984"/>
                </a:lnTo>
                <a:lnTo>
                  <a:pt x="39376" y="148971"/>
                </a:lnTo>
                <a:lnTo>
                  <a:pt x="0" y="148971"/>
                </a:lnTo>
                <a:lnTo>
                  <a:pt x="0" y="124079"/>
                </a:lnTo>
                <a:lnTo>
                  <a:pt x="28556" y="124079"/>
                </a:lnTo>
                <a:lnTo>
                  <a:pt x="299" y="59030"/>
                </a:lnTo>
                <a:lnTo>
                  <a:pt x="0" y="59703"/>
                </a:lnTo>
                <a:lnTo>
                  <a:pt x="0" y="1134"/>
                </a:lnTo>
                <a:lnTo>
                  <a:pt x="54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9" name="Shape 12">
            <a:extLst>
              <a:ext uri="{FF2B5EF4-FFF2-40B4-BE49-F238E27FC236}">
                <a16:creationId xmlns:a16="http://schemas.microsoft.com/office/drawing/2014/main" id="{DF3AE6BF-03C0-493D-C4C1-433642C3ADB8}"/>
              </a:ext>
            </a:extLst>
          </xdr:cNvPr>
          <xdr:cNvSpPr/>
        </xdr:nvSpPr>
        <xdr:spPr>
          <a:xfrm>
            <a:off x="1125644" y="0"/>
            <a:ext cx="109893" cy="186118"/>
          </a:xfrm>
          <a:custGeom>
            <a:avLst/>
            <a:gdLst/>
            <a:ahLst/>
            <a:cxnLst/>
            <a:rect l="0" t="0" r="0" b="0"/>
            <a:pathLst>
              <a:path w="109893" h="186118">
                <a:moveTo>
                  <a:pt x="56629" y="0"/>
                </a:moveTo>
                <a:cubicBezTo>
                  <a:pt x="64249" y="0"/>
                  <a:pt x="71641" y="864"/>
                  <a:pt x="78816" y="2591"/>
                </a:cubicBezTo>
                <a:cubicBezTo>
                  <a:pt x="85979" y="4318"/>
                  <a:pt x="93218" y="6972"/>
                  <a:pt x="100520" y="10579"/>
                </a:cubicBezTo>
                <a:lnTo>
                  <a:pt x="99555" y="38354"/>
                </a:lnTo>
                <a:cubicBezTo>
                  <a:pt x="90894" y="33630"/>
                  <a:pt x="83261" y="30163"/>
                  <a:pt x="76645" y="27953"/>
                </a:cubicBezTo>
                <a:cubicBezTo>
                  <a:pt x="70040" y="25756"/>
                  <a:pt x="64122" y="24651"/>
                  <a:pt x="58915" y="24651"/>
                </a:cubicBezTo>
                <a:cubicBezTo>
                  <a:pt x="50902" y="24651"/>
                  <a:pt x="44590" y="26441"/>
                  <a:pt x="39980" y="29997"/>
                </a:cubicBezTo>
                <a:cubicBezTo>
                  <a:pt x="35370" y="33566"/>
                  <a:pt x="33071" y="38443"/>
                  <a:pt x="33071" y="44615"/>
                </a:cubicBezTo>
                <a:cubicBezTo>
                  <a:pt x="33071" y="49416"/>
                  <a:pt x="34747" y="53785"/>
                  <a:pt x="38113" y="57721"/>
                </a:cubicBezTo>
                <a:cubicBezTo>
                  <a:pt x="41478" y="61646"/>
                  <a:pt x="47727" y="66294"/>
                  <a:pt x="56871" y="71666"/>
                </a:cubicBezTo>
                <a:lnTo>
                  <a:pt x="69494" y="78994"/>
                </a:lnTo>
                <a:cubicBezTo>
                  <a:pt x="84087" y="87655"/>
                  <a:pt x="94463" y="96253"/>
                  <a:pt x="100635" y="104788"/>
                </a:cubicBezTo>
                <a:cubicBezTo>
                  <a:pt x="106807" y="113322"/>
                  <a:pt x="109893" y="123127"/>
                  <a:pt x="109893" y="134175"/>
                </a:cubicBezTo>
                <a:cubicBezTo>
                  <a:pt x="109893" y="149733"/>
                  <a:pt x="104419" y="162281"/>
                  <a:pt x="93485" y="171818"/>
                </a:cubicBezTo>
                <a:cubicBezTo>
                  <a:pt x="82537" y="181356"/>
                  <a:pt x="67970" y="186118"/>
                  <a:pt x="49784" y="186118"/>
                </a:cubicBezTo>
                <a:cubicBezTo>
                  <a:pt x="41440" y="186118"/>
                  <a:pt x="33325" y="185255"/>
                  <a:pt x="25425" y="183540"/>
                </a:cubicBezTo>
                <a:cubicBezTo>
                  <a:pt x="17539" y="181813"/>
                  <a:pt x="9982" y="179235"/>
                  <a:pt x="2769" y="175781"/>
                </a:cubicBezTo>
                <a:lnTo>
                  <a:pt x="0" y="141516"/>
                </a:lnTo>
                <a:cubicBezTo>
                  <a:pt x="9461" y="147612"/>
                  <a:pt x="18110" y="152095"/>
                  <a:pt x="25971" y="154978"/>
                </a:cubicBezTo>
                <a:cubicBezTo>
                  <a:pt x="33833" y="157861"/>
                  <a:pt x="41275" y="159309"/>
                  <a:pt x="48336" y="159309"/>
                </a:cubicBezTo>
                <a:cubicBezTo>
                  <a:pt x="57467" y="159309"/>
                  <a:pt x="64884" y="157048"/>
                  <a:pt x="70574" y="152514"/>
                </a:cubicBezTo>
                <a:cubicBezTo>
                  <a:pt x="76264" y="147993"/>
                  <a:pt x="79108" y="142113"/>
                  <a:pt x="79108" y="134899"/>
                </a:cubicBezTo>
                <a:cubicBezTo>
                  <a:pt x="79108" y="128892"/>
                  <a:pt x="77203" y="123507"/>
                  <a:pt x="73406" y="118732"/>
                </a:cubicBezTo>
                <a:cubicBezTo>
                  <a:pt x="69596" y="113970"/>
                  <a:pt x="62967" y="108775"/>
                  <a:pt x="53505" y="103162"/>
                </a:cubicBezTo>
                <a:lnTo>
                  <a:pt x="40399" y="95225"/>
                </a:lnTo>
                <a:cubicBezTo>
                  <a:pt x="27089" y="87376"/>
                  <a:pt x="17653" y="79654"/>
                  <a:pt x="12078" y="72085"/>
                </a:cubicBezTo>
                <a:cubicBezTo>
                  <a:pt x="6515" y="64503"/>
                  <a:pt x="3734" y="55829"/>
                  <a:pt x="3734" y="46050"/>
                </a:cubicBezTo>
                <a:cubicBezTo>
                  <a:pt x="3734" y="32423"/>
                  <a:pt x="8623" y="21349"/>
                  <a:pt x="18402" y="12814"/>
                </a:cubicBezTo>
                <a:cubicBezTo>
                  <a:pt x="28169" y="4267"/>
                  <a:pt x="40919" y="0"/>
                  <a:pt x="56629" y="0"/>
                </a:cubicBez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0" name="Shape 13">
            <a:extLst>
              <a:ext uri="{FF2B5EF4-FFF2-40B4-BE49-F238E27FC236}">
                <a16:creationId xmlns:a16="http://schemas.microsoft.com/office/drawing/2014/main" id="{98380207-468B-3E3F-AAAB-DEB3B9781262}"/>
              </a:ext>
            </a:extLst>
          </xdr:cNvPr>
          <xdr:cNvSpPr/>
        </xdr:nvSpPr>
        <xdr:spPr>
          <a:xfrm>
            <a:off x="0" y="2574"/>
            <a:ext cx="441503" cy="477063"/>
          </a:xfrm>
          <a:custGeom>
            <a:avLst/>
            <a:gdLst/>
            <a:ahLst/>
            <a:cxnLst/>
            <a:rect l="0" t="0" r="0" b="0"/>
            <a:pathLst>
              <a:path w="441503" h="477063">
                <a:moveTo>
                  <a:pt x="36297" y="0"/>
                </a:moveTo>
                <a:lnTo>
                  <a:pt x="405244" y="0"/>
                </a:lnTo>
                <a:cubicBezTo>
                  <a:pt x="425259" y="0"/>
                  <a:pt x="441503" y="14935"/>
                  <a:pt x="441503" y="33363"/>
                </a:cubicBezTo>
                <a:lnTo>
                  <a:pt x="441503" y="443674"/>
                </a:lnTo>
                <a:cubicBezTo>
                  <a:pt x="441503" y="462115"/>
                  <a:pt x="425259" y="477063"/>
                  <a:pt x="405244" y="477063"/>
                </a:cubicBezTo>
                <a:lnTo>
                  <a:pt x="36297" y="477063"/>
                </a:lnTo>
                <a:cubicBezTo>
                  <a:pt x="16269" y="477063"/>
                  <a:pt x="0" y="462115"/>
                  <a:pt x="0" y="443674"/>
                </a:cubicBezTo>
                <a:lnTo>
                  <a:pt x="0" y="33363"/>
                </a:lnTo>
                <a:cubicBezTo>
                  <a:pt x="0" y="14935"/>
                  <a:pt x="16269" y="0"/>
                  <a:pt x="36297" y="0"/>
                </a:cubicBezTo>
                <a:close/>
              </a:path>
            </a:pathLst>
          </a:custGeom>
          <a:ln w="0" cap="flat">
            <a:miter lim="127000"/>
          </a:ln>
        </xdr:spPr>
        <xdr:style>
          <a:lnRef idx="0">
            <a:srgbClr val="000000">
              <a:alpha val="0"/>
            </a:srgbClr>
          </a:lnRef>
          <a:fillRef idx="1">
            <a:srgbClr val="9E2A39"/>
          </a:fillRef>
          <a:effectRef idx="0">
            <a:scrgbClr r="0" g="0" b="0"/>
          </a:effectRef>
          <a:fontRef idx="none"/>
        </xdr:style>
        <xdr:txBody>
          <a:bodyPr wrap="square"/>
          <a:lstStyle/>
          <a:p>
            <a:endParaRPr lang="es-PY">
              <a:solidFill>
                <a:schemeClr val="bg1"/>
              </a:solidFill>
            </a:endParaRPr>
          </a:p>
        </xdr:txBody>
      </xdr:sp>
      <xdr:sp macro="" textlink="">
        <xdr:nvSpPr>
          <xdr:cNvPr id="11" name="Shape 14">
            <a:extLst>
              <a:ext uri="{FF2B5EF4-FFF2-40B4-BE49-F238E27FC236}">
                <a16:creationId xmlns:a16="http://schemas.microsoft.com/office/drawing/2014/main" id="{5ACF9CA5-57F8-FF99-8232-E85D67C3EF0A}"/>
              </a:ext>
            </a:extLst>
          </xdr:cNvPr>
          <xdr:cNvSpPr/>
        </xdr:nvSpPr>
        <xdr:spPr>
          <a:xfrm>
            <a:off x="135181" y="255691"/>
            <a:ext cx="78537" cy="203556"/>
          </a:xfrm>
          <a:custGeom>
            <a:avLst/>
            <a:gdLst/>
            <a:ahLst/>
            <a:cxnLst/>
            <a:rect l="0" t="0" r="0" b="0"/>
            <a:pathLst>
              <a:path w="78537" h="203556">
                <a:moveTo>
                  <a:pt x="14199" y="0"/>
                </a:moveTo>
                <a:cubicBezTo>
                  <a:pt x="51092" y="11074"/>
                  <a:pt x="78537" y="51829"/>
                  <a:pt x="78537" y="100419"/>
                </a:cubicBezTo>
                <a:cubicBezTo>
                  <a:pt x="78537" y="155092"/>
                  <a:pt x="43879" y="199835"/>
                  <a:pt x="0" y="203556"/>
                </a:cubicBezTo>
                <a:cubicBezTo>
                  <a:pt x="31382" y="186842"/>
                  <a:pt x="53619" y="145402"/>
                  <a:pt x="53619" y="96914"/>
                </a:cubicBezTo>
                <a:cubicBezTo>
                  <a:pt x="53619" y="56083"/>
                  <a:pt x="37871" y="20358"/>
                  <a:pt x="14199"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PY">
              <a:solidFill>
                <a:schemeClr val="bg1"/>
              </a:solidFill>
            </a:endParaRPr>
          </a:p>
        </xdr:txBody>
      </xdr:sp>
      <xdr:sp macro="" textlink="">
        <xdr:nvSpPr>
          <xdr:cNvPr id="12" name="Shape 15">
            <a:extLst>
              <a:ext uri="{FF2B5EF4-FFF2-40B4-BE49-F238E27FC236}">
                <a16:creationId xmlns:a16="http://schemas.microsoft.com/office/drawing/2014/main" id="{5CD7D38A-45DF-64CE-6BD7-F43FBBFB339B}"/>
              </a:ext>
            </a:extLst>
          </xdr:cNvPr>
          <xdr:cNvSpPr/>
        </xdr:nvSpPr>
        <xdr:spPr>
          <a:xfrm>
            <a:off x="224311" y="274260"/>
            <a:ext cx="100114" cy="189090"/>
          </a:xfrm>
          <a:custGeom>
            <a:avLst/>
            <a:gdLst/>
            <a:ahLst/>
            <a:cxnLst/>
            <a:rect l="0" t="0" r="0" b="0"/>
            <a:pathLst>
              <a:path w="100114" h="189090">
                <a:moveTo>
                  <a:pt x="49606" y="0"/>
                </a:moveTo>
                <a:cubicBezTo>
                  <a:pt x="31585" y="22949"/>
                  <a:pt x="23635" y="58661"/>
                  <a:pt x="31179" y="96253"/>
                </a:cubicBezTo>
                <a:cubicBezTo>
                  <a:pt x="40069" y="140830"/>
                  <a:pt x="68212" y="174930"/>
                  <a:pt x="100114" y="184620"/>
                </a:cubicBezTo>
                <a:cubicBezTo>
                  <a:pt x="59080" y="189090"/>
                  <a:pt x="18999" y="154229"/>
                  <a:pt x="8928" y="103962"/>
                </a:cubicBezTo>
                <a:cubicBezTo>
                  <a:pt x="0" y="59258"/>
                  <a:pt x="17678" y="16827"/>
                  <a:pt x="49606"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PY">
              <a:solidFill>
                <a:schemeClr val="bg1"/>
              </a:solidFill>
            </a:endParaRPr>
          </a:p>
        </xdr:txBody>
      </xdr:sp>
      <xdr:sp macro="" textlink="">
        <xdr:nvSpPr>
          <xdr:cNvPr id="13" name="Shape 16">
            <a:extLst>
              <a:ext uri="{FF2B5EF4-FFF2-40B4-BE49-F238E27FC236}">
                <a16:creationId xmlns:a16="http://schemas.microsoft.com/office/drawing/2014/main" id="{6C073914-FBA8-24E7-1B1E-1CC59E0F6CB7}"/>
              </a:ext>
            </a:extLst>
          </xdr:cNvPr>
          <xdr:cNvSpPr/>
        </xdr:nvSpPr>
        <xdr:spPr>
          <a:xfrm>
            <a:off x="74643" y="22414"/>
            <a:ext cx="283655" cy="244666"/>
          </a:xfrm>
          <a:custGeom>
            <a:avLst/>
            <a:gdLst/>
            <a:ahLst/>
            <a:cxnLst/>
            <a:rect l="0" t="0" r="0" b="0"/>
            <a:pathLst>
              <a:path w="283655" h="244666">
                <a:moveTo>
                  <a:pt x="154889" y="0"/>
                </a:moveTo>
                <a:cubicBezTo>
                  <a:pt x="158153" y="0"/>
                  <a:pt x="161379" y="165"/>
                  <a:pt x="164592" y="470"/>
                </a:cubicBezTo>
                <a:cubicBezTo>
                  <a:pt x="106896" y="1778"/>
                  <a:pt x="59969" y="47879"/>
                  <a:pt x="55232" y="106337"/>
                </a:cubicBezTo>
                <a:cubicBezTo>
                  <a:pt x="81369" y="107429"/>
                  <a:pt x="113970" y="102133"/>
                  <a:pt x="147625" y="89980"/>
                </a:cubicBezTo>
                <a:cubicBezTo>
                  <a:pt x="207899" y="68263"/>
                  <a:pt x="251676" y="31852"/>
                  <a:pt x="255727" y="2756"/>
                </a:cubicBezTo>
                <a:cubicBezTo>
                  <a:pt x="255892" y="3061"/>
                  <a:pt x="256057" y="3429"/>
                  <a:pt x="256184" y="3721"/>
                </a:cubicBezTo>
                <a:cubicBezTo>
                  <a:pt x="267335" y="34163"/>
                  <a:pt x="219519" y="79362"/>
                  <a:pt x="149288" y="104686"/>
                </a:cubicBezTo>
                <a:cubicBezTo>
                  <a:pt x="114884" y="117119"/>
                  <a:pt x="81496" y="122365"/>
                  <a:pt x="55029" y="120942"/>
                </a:cubicBezTo>
                <a:cubicBezTo>
                  <a:pt x="55435" y="131394"/>
                  <a:pt x="57086" y="141516"/>
                  <a:pt x="60020" y="151041"/>
                </a:cubicBezTo>
                <a:cubicBezTo>
                  <a:pt x="86639" y="152692"/>
                  <a:pt x="120510" y="147384"/>
                  <a:pt x="155435" y="134785"/>
                </a:cubicBezTo>
                <a:cubicBezTo>
                  <a:pt x="215697" y="113056"/>
                  <a:pt x="259448" y="76708"/>
                  <a:pt x="263601" y="47587"/>
                </a:cubicBezTo>
                <a:cubicBezTo>
                  <a:pt x="263703" y="47879"/>
                  <a:pt x="263855" y="48197"/>
                  <a:pt x="263982" y="48552"/>
                </a:cubicBezTo>
                <a:cubicBezTo>
                  <a:pt x="275171" y="78956"/>
                  <a:pt x="227355" y="124155"/>
                  <a:pt x="157099" y="149441"/>
                </a:cubicBezTo>
                <a:cubicBezTo>
                  <a:pt x="123901" y="161417"/>
                  <a:pt x="91757" y="166726"/>
                  <a:pt x="65811" y="165862"/>
                </a:cubicBezTo>
                <a:cubicBezTo>
                  <a:pt x="70815" y="176670"/>
                  <a:pt x="77356" y="186550"/>
                  <a:pt x="85242" y="195186"/>
                </a:cubicBezTo>
                <a:cubicBezTo>
                  <a:pt x="108648" y="194247"/>
                  <a:pt x="135953" y="188938"/>
                  <a:pt x="163919" y="178854"/>
                </a:cubicBezTo>
                <a:cubicBezTo>
                  <a:pt x="224168" y="157124"/>
                  <a:pt x="267945" y="120764"/>
                  <a:pt x="272021" y="91643"/>
                </a:cubicBezTo>
                <a:cubicBezTo>
                  <a:pt x="272123" y="91948"/>
                  <a:pt x="272313" y="92278"/>
                  <a:pt x="272428" y="92596"/>
                </a:cubicBezTo>
                <a:cubicBezTo>
                  <a:pt x="283655" y="123038"/>
                  <a:pt x="235788" y="168237"/>
                  <a:pt x="165570" y="193497"/>
                </a:cubicBezTo>
                <a:cubicBezTo>
                  <a:pt x="142748" y="201752"/>
                  <a:pt x="120383" y="206832"/>
                  <a:pt x="100165" y="208915"/>
                </a:cubicBezTo>
                <a:cubicBezTo>
                  <a:pt x="118910" y="223279"/>
                  <a:pt x="141999" y="231864"/>
                  <a:pt x="167119" y="231864"/>
                </a:cubicBezTo>
                <a:cubicBezTo>
                  <a:pt x="202717" y="231864"/>
                  <a:pt x="234378" y="214833"/>
                  <a:pt x="254940" y="188252"/>
                </a:cubicBezTo>
                <a:cubicBezTo>
                  <a:pt x="233845" y="222161"/>
                  <a:pt x="196952" y="244666"/>
                  <a:pt x="154889" y="244666"/>
                </a:cubicBezTo>
                <a:cubicBezTo>
                  <a:pt x="122707" y="244666"/>
                  <a:pt x="93447" y="231381"/>
                  <a:pt x="72060" y="209868"/>
                </a:cubicBezTo>
                <a:cubicBezTo>
                  <a:pt x="44209" y="208547"/>
                  <a:pt x="23952" y="199898"/>
                  <a:pt x="18224" y="184277"/>
                </a:cubicBezTo>
                <a:cubicBezTo>
                  <a:pt x="16624" y="179959"/>
                  <a:pt x="16307" y="175336"/>
                  <a:pt x="16954" y="170548"/>
                </a:cubicBezTo>
                <a:cubicBezTo>
                  <a:pt x="22250" y="183375"/>
                  <a:pt x="37655" y="191364"/>
                  <a:pt x="58966" y="194196"/>
                </a:cubicBezTo>
                <a:cubicBezTo>
                  <a:pt x="52337" y="184785"/>
                  <a:pt x="46977" y="174409"/>
                  <a:pt x="43129" y="163233"/>
                </a:cubicBezTo>
                <a:cubicBezTo>
                  <a:pt x="26022" y="159398"/>
                  <a:pt x="13957" y="151676"/>
                  <a:pt x="9792" y="140170"/>
                </a:cubicBezTo>
                <a:cubicBezTo>
                  <a:pt x="8179" y="135915"/>
                  <a:pt x="7849" y="131293"/>
                  <a:pt x="8484" y="126492"/>
                </a:cubicBezTo>
                <a:cubicBezTo>
                  <a:pt x="12776" y="136792"/>
                  <a:pt x="23622" y="143891"/>
                  <a:pt x="38811" y="147790"/>
                </a:cubicBezTo>
                <a:cubicBezTo>
                  <a:pt x="37071" y="139586"/>
                  <a:pt x="36182" y="131089"/>
                  <a:pt x="36182" y="122352"/>
                </a:cubicBezTo>
                <a:cubicBezTo>
                  <a:pt x="36182" y="121082"/>
                  <a:pt x="36322" y="119850"/>
                  <a:pt x="36385" y="118605"/>
                </a:cubicBezTo>
                <a:cubicBezTo>
                  <a:pt x="18720" y="114872"/>
                  <a:pt x="6236" y="107112"/>
                  <a:pt x="1943" y="95377"/>
                </a:cubicBezTo>
                <a:cubicBezTo>
                  <a:pt x="381" y="91097"/>
                  <a:pt x="0" y="86474"/>
                  <a:pt x="673" y="81712"/>
                </a:cubicBezTo>
                <a:cubicBezTo>
                  <a:pt x="5575" y="93447"/>
                  <a:pt x="18974" y="101067"/>
                  <a:pt x="37605" y="104458"/>
                </a:cubicBezTo>
                <a:cubicBezTo>
                  <a:pt x="45987" y="45403"/>
                  <a:pt x="95237" y="0"/>
                  <a:pt x="154889"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PY">
              <a:solidFill>
                <a:schemeClr val="bg1"/>
              </a:solidFill>
            </a:endParaRPr>
          </a:p>
        </xdr:txBody>
      </xdr:sp>
      <xdr:sp macro="" textlink="">
        <xdr:nvSpPr>
          <xdr:cNvPr id="14" name="Shape 367">
            <a:extLst>
              <a:ext uri="{FF2B5EF4-FFF2-40B4-BE49-F238E27FC236}">
                <a16:creationId xmlns:a16="http://schemas.microsoft.com/office/drawing/2014/main" id="{8E7F083F-673C-E204-B764-02D0D1EF6661}"/>
              </a:ext>
            </a:extLst>
          </xdr:cNvPr>
          <xdr:cNvSpPr/>
        </xdr:nvSpPr>
        <xdr:spPr>
          <a:xfrm>
            <a:off x="532619" y="227077"/>
            <a:ext cx="44488" cy="242164"/>
          </a:xfrm>
          <a:custGeom>
            <a:avLst/>
            <a:gdLst/>
            <a:ahLst/>
            <a:cxnLst/>
            <a:rect l="0" t="0" r="0" b="0"/>
            <a:pathLst>
              <a:path w="44488" h="242164">
                <a:moveTo>
                  <a:pt x="0" y="0"/>
                </a:moveTo>
                <a:lnTo>
                  <a:pt x="44488" y="0"/>
                </a:lnTo>
                <a:lnTo>
                  <a:pt x="44488" y="242164"/>
                </a:lnTo>
                <a:lnTo>
                  <a:pt x="0" y="242164"/>
                </a:lnTo>
                <a:lnTo>
                  <a:pt x="0" y="0"/>
                </a:lnTo>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5" name="Shape 18">
            <a:extLst>
              <a:ext uri="{FF2B5EF4-FFF2-40B4-BE49-F238E27FC236}">
                <a16:creationId xmlns:a16="http://schemas.microsoft.com/office/drawing/2014/main" id="{3C338E6E-001C-BD4E-3500-D58C51296C3C}"/>
              </a:ext>
            </a:extLst>
          </xdr:cNvPr>
          <xdr:cNvSpPr/>
        </xdr:nvSpPr>
        <xdr:spPr>
          <a:xfrm>
            <a:off x="640873" y="219231"/>
            <a:ext cx="210109" cy="257874"/>
          </a:xfrm>
          <a:custGeom>
            <a:avLst/>
            <a:gdLst/>
            <a:ahLst/>
            <a:cxnLst/>
            <a:rect l="0" t="0" r="0" b="0"/>
            <a:pathLst>
              <a:path w="210109" h="257874">
                <a:moveTo>
                  <a:pt x="0" y="0"/>
                </a:moveTo>
                <a:lnTo>
                  <a:pt x="4699" y="0"/>
                </a:lnTo>
                <a:lnTo>
                  <a:pt x="167005" y="161709"/>
                </a:lnTo>
                <a:lnTo>
                  <a:pt x="167005" y="7849"/>
                </a:lnTo>
                <a:lnTo>
                  <a:pt x="210109" y="7849"/>
                </a:lnTo>
                <a:lnTo>
                  <a:pt x="210109" y="257874"/>
                </a:lnTo>
                <a:lnTo>
                  <a:pt x="205423" y="257861"/>
                </a:lnTo>
                <a:lnTo>
                  <a:pt x="42748" y="96025"/>
                </a:lnTo>
                <a:lnTo>
                  <a:pt x="42748" y="250012"/>
                </a:lnTo>
                <a:lnTo>
                  <a:pt x="0" y="250012"/>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6" name="Shape 19">
            <a:extLst>
              <a:ext uri="{FF2B5EF4-FFF2-40B4-BE49-F238E27FC236}">
                <a16:creationId xmlns:a16="http://schemas.microsoft.com/office/drawing/2014/main" id="{DB301C77-2C04-03A4-EEC2-B039A38B5416}"/>
              </a:ext>
            </a:extLst>
          </xdr:cNvPr>
          <xdr:cNvSpPr/>
        </xdr:nvSpPr>
        <xdr:spPr>
          <a:xfrm>
            <a:off x="877217" y="227046"/>
            <a:ext cx="232448" cy="252057"/>
          </a:xfrm>
          <a:custGeom>
            <a:avLst/>
            <a:gdLst/>
            <a:ahLst/>
            <a:cxnLst/>
            <a:rect l="0" t="0" r="0" b="0"/>
            <a:pathLst>
              <a:path w="232448" h="252057">
                <a:moveTo>
                  <a:pt x="187960" y="0"/>
                </a:moveTo>
                <a:lnTo>
                  <a:pt x="232448" y="38"/>
                </a:lnTo>
                <a:lnTo>
                  <a:pt x="117831" y="252057"/>
                </a:lnTo>
                <a:lnTo>
                  <a:pt x="114351" y="252057"/>
                </a:lnTo>
                <a:lnTo>
                  <a:pt x="0" y="38"/>
                </a:lnTo>
                <a:lnTo>
                  <a:pt x="47066" y="38"/>
                </a:lnTo>
                <a:lnTo>
                  <a:pt x="117399" y="158839"/>
                </a:lnTo>
                <a:lnTo>
                  <a:pt x="18796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7" name="Shape 20">
            <a:extLst>
              <a:ext uri="{FF2B5EF4-FFF2-40B4-BE49-F238E27FC236}">
                <a16:creationId xmlns:a16="http://schemas.microsoft.com/office/drawing/2014/main" id="{D259CCC0-0A3B-47C2-D2F6-3DD75497B96C}"/>
              </a:ext>
            </a:extLst>
          </xdr:cNvPr>
          <xdr:cNvSpPr/>
        </xdr:nvSpPr>
        <xdr:spPr>
          <a:xfrm>
            <a:off x="1135987" y="227080"/>
            <a:ext cx="148425" cy="242164"/>
          </a:xfrm>
          <a:custGeom>
            <a:avLst/>
            <a:gdLst/>
            <a:ahLst/>
            <a:cxnLst/>
            <a:rect l="0" t="0" r="0" b="0"/>
            <a:pathLst>
              <a:path w="148425" h="242164">
                <a:moveTo>
                  <a:pt x="0" y="0"/>
                </a:moveTo>
                <a:lnTo>
                  <a:pt x="146672" y="0"/>
                </a:lnTo>
                <a:lnTo>
                  <a:pt x="146672" y="37249"/>
                </a:lnTo>
                <a:lnTo>
                  <a:pt x="43104" y="37249"/>
                </a:lnTo>
                <a:lnTo>
                  <a:pt x="43104" y="96863"/>
                </a:lnTo>
                <a:lnTo>
                  <a:pt x="132080" y="96863"/>
                </a:lnTo>
                <a:lnTo>
                  <a:pt x="132080" y="133782"/>
                </a:lnTo>
                <a:lnTo>
                  <a:pt x="43104" y="133782"/>
                </a:lnTo>
                <a:lnTo>
                  <a:pt x="43104" y="204597"/>
                </a:lnTo>
                <a:lnTo>
                  <a:pt x="148425" y="204597"/>
                </a:lnTo>
                <a:lnTo>
                  <a:pt x="148425" y="242164"/>
                </a:lnTo>
                <a:lnTo>
                  <a:pt x="0" y="242164"/>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8" name="Shape 21">
            <a:extLst>
              <a:ext uri="{FF2B5EF4-FFF2-40B4-BE49-F238E27FC236}">
                <a16:creationId xmlns:a16="http://schemas.microsoft.com/office/drawing/2014/main" id="{AF6EE577-706D-79BC-DE5F-66BF85A2B46A}"/>
              </a:ext>
            </a:extLst>
          </xdr:cNvPr>
          <xdr:cNvSpPr/>
        </xdr:nvSpPr>
        <xdr:spPr>
          <a:xfrm>
            <a:off x="1335307" y="227073"/>
            <a:ext cx="82982" cy="242176"/>
          </a:xfrm>
          <a:custGeom>
            <a:avLst/>
            <a:gdLst/>
            <a:ahLst/>
            <a:cxnLst/>
            <a:rect l="0" t="0" r="0" b="0"/>
            <a:pathLst>
              <a:path w="82982" h="242176">
                <a:moveTo>
                  <a:pt x="0" y="0"/>
                </a:moveTo>
                <a:lnTo>
                  <a:pt x="58395" y="0"/>
                </a:lnTo>
                <a:lnTo>
                  <a:pt x="82982" y="866"/>
                </a:lnTo>
                <a:lnTo>
                  <a:pt x="82982" y="36473"/>
                </a:lnTo>
                <a:lnTo>
                  <a:pt x="59792" y="34582"/>
                </a:lnTo>
                <a:lnTo>
                  <a:pt x="43447" y="34582"/>
                </a:lnTo>
                <a:lnTo>
                  <a:pt x="43447" y="110566"/>
                </a:lnTo>
                <a:lnTo>
                  <a:pt x="63779" y="110566"/>
                </a:lnTo>
                <a:lnTo>
                  <a:pt x="82982" y="108682"/>
                </a:lnTo>
                <a:lnTo>
                  <a:pt x="82982" y="165670"/>
                </a:lnTo>
                <a:lnTo>
                  <a:pt x="64757" y="141681"/>
                </a:lnTo>
                <a:lnTo>
                  <a:pt x="43447" y="141630"/>
                </a:lnTo>
                <a:lnTo>
                  <a:pt x="43447" y="242176"/>
                </a:lnTo>
                <a:lnTo>
                  <a:pt x="0" y="242176"/>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9" name="Shape 22">
            <a:extLst>
              <a:ext uri="{FF2B5EF4-FFF2-40B4-BE49-F238E27FC236}">
                <a16:creationId xmlns:a16="http://schemas.microsoft.com/office/drawing/2014/main" id="{405C83E4-DCB9-66EA-AA91-DB776B0A35FA}"/>
              </a:ext>
            </a:extLst>
          </xdr:cNvPr>
          <xdr:cNvSpPr/>
        </xdr:nvSpPr>
        <xdr:spPr>
          <a:xfrm>
            <a:off x="1418289" y="227939"/>
            <a:ext cx="109918" cy="241400"/>
          </a:xfrm>
          <a:custGeom>
            <a:avLst/>
            <a:gdLst/>
            <a:ahLst/>
            <a:cxnLst/>
            <a:rect l="0" t="0" r="0" b="0"/>
            <a:pathLst>
              <a:path w="109918" h="241400">
                <a:moveTo>
                  <a:pt x="0" y="0"/>
                </a:moveTo>
                <a:lnTo>
                  <a:pt x="2915" y="103"/>
                </a:lnTo>
                <a:cubicBezTo>
                  <a:pt x="10938" y="747"/>
                  <a:pt x="17818" y="1712"/>
                  <a:pt x="23558" y="2995"/>
                </a:cubicBezTo>
                <a:cubicBezTo>
                  <a:pt x="35014" y="5548"/>
                  <a:pt x="45237" y="9891"/>
                  <a:pt x="54216" y="16013"/>
                </a:cubicBezTo>
                <a:cubicBezTo>
                  <a:pt x="63195" y="22147"/>
                  <a:pt x="70358" y="29741"/>
                  <a:pt x="75692" y="38809"/>
                </a:cubicBezTo>
                <a:cubicBezTo>
                  <a:pt x="81013" y="47890"/>
                  <a:pt x="83680" y="57478"/>
                  <a:pt x="83680" y="67613"/>
                </a:cubicBezTo>
                <a:cubicBezTo>
                  <a:pt x="83680" y="83539"/>
                  <a:pt x="78956" y="97293"/>
                  <a:pt x="69520" y="108875"/>
                </a:cubicBezTo>
                <a:cubicBezTo>
                  <a:pt x="60071" y="120445"/>
                  <a:pt x="46380" y="129144"/>
                  <a:pt x="28422" y="134923"/>
                </a:cubicBezTo>
                <a:lnTo>
                  <a:pt x="109918" y="241311"/>
                </a:lnTo>
                <a:lnTo>
                  <a:pt x="58191" y="241400"/>
                </a:lnTo>
                <a:lnTo>
                  <a:pt x="0" y="164804"/>
                </a:lnTo>
                <a:lnTo>
                  <a:pt x="0" y="107816"/>
                </a:lnTo>
                <a:lnTo>
                  <a:pt x="6069" y="107221"/>
                </a:lnTo>
                <a:cubicBezTo>
                  <a:pt x="13354" y="105567"/>
                  <a:pt x="19501" y="103084"/>
                  <a:pt x="24511" y="99769"/>
                </a:cubicBezTo>
                <a:cubicBezTo>
                  <a:pt x="34531" y="93140"/>
                  <a:pt x="39535" y="83539"/>
                  <a:pt x="39535" y="70953"/>
                </a:cubicBezTo>
                <a:cubicBezTo>
                  <a:pt x="39535" y="58367"/>
                  <a:pt x="34493" y="49033"/>
                  <a:pt x="24422" y="42898"/>
                </a:cubicBezTo>
                <a:cubicBezTo>
                  <a:pt x="19380" y="39838"/>
                  <a:pt x="12894" y="37542"/>
                  <a:pt x="4959" y="36012"/>
                </a:cubicBezTo>
                <a:lnTo>
                  <a:pt x="0" y="35608"/>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0" name="Shape 23">
            <a:extLst>
              <a:ext uri="{FF2B5EF4-FFF2-40B4-BE49-F238E27FC236}">
                <a16:creationId xmlns:a16="http://schemas.microsoft.com/office/drawing/2014/main" id="{8EDF6717-DE50-8E78-EB34-B9C2EF755942}"/>
              </a:ext>
            </a:extLst>
          </xdr:cNvPr>
          <xdr:cNvSpPr/>
        </xdr:nvSpPr>
        <xdr:spPr>
          <a:xfrm>
            <a:off x="1546640" y="218899"/>
            <a:ext cx="158839" cy="258521"/>
          </a:xfrm>
          <a:custGeom>
            <a:avLst/>
            <a:gdLst/>
            <a:ahLst/>
            <a:cxnLst/>
            <a:rect l="0" t="0" r="0" b="0"/>
            <a:pathLst>
              <a:path w="158839" h="258521">
                <a:moveTo>
                  <a:pt x="81852" y="0"/>
                </a:moveTo>
                <a:cubicBezTo>
                  <a:pt x="92977" y="0"/>
                  <a:pt x="103657" y="1194"/>
                  <a:pt x="113919" y="3594"/>
                </a:cubicBezTo>
                <a:cubicBezTo>
                  <a:pt x="124168" y="5994"/>
                  <a:pt x="134620" y="9690"/>
                  <a:pt x="145275" y="14694"/>
                </a:cubicBezTo>
                <a:lnTo>
                  <a:pt x="143891" y="53276"/>
                </a:lnTo>
                <a:cubicBezTo>
                  <a:pt x="131724" y="46926"/>
                  <a:pt x="120726" y="42177"/>
                  <a:pt x="110871" y="39002"/>
                </a:cubicBezTo>
                <a:cubicBezTo>
                  <a:pt x="101029" y="35827"/>
                  <a:pt x="92456" y="34239"/>
                  <a:pt x="85154" y="34239"/>
                </a:cubicBezTo>
                <a:cubicBezTo>
                  <a:pt x="73800" y="34239"/>
                  <a:pt x="64732" y="36716"/>
                  <a:pt x="57963" y="41669"/>
                </a:cubicBezTo>
                <a:cubicBezTo>
                  <a:pt x="51181" y="46622"/>
                  <a:pt x="47790" y="53391"/>
                  <a:pt x="47790" y="61951"/>
                </a:cubicBezTo>
                <a:cubicBezTo>
                  <a:pt x="47790" y="68529"/>
                  <a:pt x="50165" y="74485"/>
                  <a:pt x="54915" y="79832"/>
                </a:cubicBezTo>
                <a:cubicBezTo>
                  <a:pt x="59665" y="85179"/>
                  <a:pt x="68758" y="91745"/>
                  <a:pt x="82207" y="99543"/>
                </a:cubicBezTo>
                <a:lnTo>
                  <a:pt x="100444" y="109715"/>
                </a:lnTo>
                <a:cubicBezTo>
                  <a:pt x="121526" y="121755"/>
                  <a:pt x="136538" y="133718"/>
                  <a:pt x="145453" y="145631"/>
                </a:cubicBezTo>
                <a:cubicBezTo>
                  <a:pt x="149974" y="151536"/>
                  <a:pt x="153327" y="157797"/>
                  <a:pt x="155537" y="164427"/>
                </a:cubicBezTo>
                <a:cubicBezTo>
                  <a:pt x="157734" y="171044"/>
                  <a:pt x="158839" y="178371"/>
                  <a:pt x="158839" y="186372"/>
                </a:cubicBezTo>
                <a:cubicBezTo>
                  <a:pt x="158839" y="207988"/>
                  <a:pt x="150939" y="225400"/>
                  <a:pt x="135115" y="238658"/>
                </a:cubicBezTo>
                <a:cubicBezTo>
                  <a:pt x="119304" y="251904"/>
                  <a:pt x="98247" y="258521"/>
                  <a:pt x="71945" y="258521"/>
                </a:cubicBezTo>
                <a:cubicBezTo>
                  <a:pt x="59779" y="258521"/>
                  <a:pt x="48019" y="257327"/>
                  <a:pt x="36665" y="254940"/>
                </a:cubicBezTo>
                <a:cubicBezTo>
                  <a:pt x="25311" y="252552"/>
                  <a:pt x="14427" y="248958"/>
                  <a:pt x="4001" y="244170"/>
                </a:cubicBezTo>
                <a:lnTo>
                  <a:pt x="0" y="196571"/>
                </a:lnTo>
                <a:cubicBezTo>
                  <a:pt x="13322" y="204813"/>
                  <a:pt x="25743" y="210985"/>
                  <a:pt x="37274" y="215113"/>
                </a:cubicBezTo>
                <a:cubicBezTo>
                  <a:pt x="48806" y="219227"/>
                  <a:pt x="59665" y="221285"/>
                  <a:pt x="69863" y="221285"/>
                </a:cubicBezTo>
                <a:cubicBezTo>
                  <a:pt x="83071" y="221285"/>
                  <a:pt x="93789" y="218135"/>
                  <a:pt x="102019" y="211849"/>
                </a:cubicBezTo>
                <a:cubicBezTo>
                  <a:pt x="110236" y="205562"/>
                  <a:pt x="114351" y="197396"/>
                  <a:pt x="114351" y="187388"/>
                </a:cubicBezTo>
                <a:cubicBezTo>
                  <a:pt x="114351" y="179146"/>
                  <a:pt x="111620" y="171717"/>
                  <a:pt x="106185" y="165087"/>
                </a:cubicBezTo>
                <a:cubicBezTo>
                  <a:pt x="100736" y="158471"/>
                  <a:pt x="91123" y="151206"/>
                  <a:pt x="77343" y="143294"/>
                </a:cubicBezTo>
                <a:lnTo>
                  <a:pt x="58395" y="132270"/>
                </a:lnTo>
                <a:cubicBezTo>
                  <a:pt x="39510" y="121577"/>
                  <a:pt x="25946" y="110922"/>
                  <a:pt x="17729" y="100292"/>
                </a:cubicBezTo>
                <a:cubicBezTo>
                  <a:pt x="9500" y="89662"/>
                  <a:pt x="5385" y="77546"/>
                  <a:pt x="5385" y="63970"/>
                </a:cubicBezTo>
                <a:cubicBezTo>
                  <a:pt x="5385" y="45034"/>
                  <a:pt x="12446" y="29642"/>
                  <a:pt x="26594" y="17793"/>
                </a:cubicBezTo>
                <a:cubicBezTo>
                  <a:pt x="40716" y="5931"/>
                  <a:pt x="59144" y="0"/>
                  <a:pt x="81852" y="0"/>
                </a:cubicBez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1" name="Shape 368">
            <a:extLst>
              <a:ext uri="{FF2B5EF4-FFF2-40B4-BE49-F238E27FC236}">
                <a16:creationId xmlns:a16="http://schemas.microsoft.com/office/drawing/2014/main" id="{F5C4356E-0E45-70C2-D73D-FFC8940D3D85}"/>
              </a:ext>
            </a:extLst>
          </xdr:cNvPr>
          <xdr:cNvSpPr/>
        </xdr:nvSpPr>
        <xdr:spPr>
          <a:xfrm>
            <a:off x="1754486" y="227077"/>
            <a:ext cx="44488" cy="242164"/>
          </a:xfrm>
          <a:custGeom>
            <a:avLst/>
            <a:gdLst/>
            <a:ahLst/>
            <a:cxnLst/>
            <a:rect l="0" t="0" r="0" b="0"/>
            <a:pathLst>
              <a:path w="44488" h="242164">
                <a:moveTo>
                  <a:pt x="0" y="0"/>
                </a:moveTo>
                <a:lnTo>
                  <a:pt x="44488" y="0"/>
                </a:lnTo>
                <a:lnTo>
                  <a:pt x="44488" y="242164"/>
                </a:lnTo>
                <a:lnTo>
                  <a:pt x="0" y="242164"/>
                </a:lnTo>
                <a:lnTo>
                  <a:pt x="0" y="0"/>
                </a:lnTo>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2" name="Shape 25">
            <a:extLst>
              <a:ext uri="{FF2B5EF4-FFF2-40B4-BE49-F238E27FC236}">
                <a16:creationId xmlns:a16="http://schemas.microsoft.com/office/drawing/2014/main" id="{ED504457-00B0-D51A-E8B3-3707C234A7BE}"/>
              </a:ext>
            </a:extLst>
          </xdr:cNvPr>
          <xdr:cNvSpPr/>
        </xdr:nvSpPr>
        <xdr:spPr>
          <a:xfrm>
            <a:off x="1845366" y="219237"/>
            <a:ext cx="125476" cy="257861"/>
          </a:xfrm>
          <a:custGeom>
            <a:avLst/>
            <a:gdLst/>
            <a:ahLst/>
            <a:cxnLst/>
            <a:rect l="0" t="0" r="0" b="0"/>
            <a:pathLst>
              <a:path w="125476" h="257861">
                <a:moveTo>
                  <a:pt x="125311" y="0"/>
                </a:moveTo>
                <a:lnTo>
                  <a:pt x="125476" y="16"/>
                </a:lnTo>
                <a:lnTo>
                  <a:pt x="125476" y="41118"/>
                </a:lnTo>
                <a:lnTo>
                  <a:pt x="125311" y="41085"/>
                </a:lnTo>
                <a:cubicBezTo>
                  <a:pt x="102832" y="41085"/>
                  <a:pt x="83909" y="49466"/>
                  <a:pt x="68567" y="66218"/>
                </a:cubicBezTo>
                <a:cubicBezTo>
                  <a:pt x="53213" y="82969"/>
                  <a:pt x="45542" y="103873"/>
                  <a:pt x="45542" y="128930"/>
                </a:cubicBezTo>
                <a:cubicBezTo>
                  <a:pt x="45542" y="153860"/>
                  <a:pt x="53175" y="174739"/>
                  <a:pt x="68478" y="191554"/>
                </a:cubicBezTo>
                <a:cubicBezTo>
                  <a:pt x="83769" y="208369"/>
                  <a:pt x="102705" y="216776"/>
                  <a:pt x="125311" y="216776"/>
                </a:cubicBezTo>
                <a:lnTo>
                  <a:pt x="125476" y="216743"/>
                </a:lnTo>
                <a:lnTo>
                  <a:pt x="125476" y="257844"/>
                </a:lnTo>
                <a:lnTo>
                  <a:pt x="125311" y="257861"/>
                </a:lnTo>
                <a:cubicBezTo>
                  <a:pt x="108725" y="257861"/>
                  <a:pt x="92862" y="254686"/>
                  <a:pt x="77686" y="248336"/>
                </a:cubicBezTo>
                <a:cubicBezTo>
                  <a:pt x="62509" y="241999"/>
                  <a:pt x="48895" y="232778"/>
                  <a:pt x="36843" y="220688"/>
                </a:cubicBezTo>
                <a:cubicBezTo>
                  <a:pt x="24803" y="208610"/>
                  <a:pt x="15646" y="194805"/>
                  <a:pt x="9385" y="179286"/>
                </a:cubicBezTo>
                <a:cubicBezTo>
                  <a:pt x="3137" y="163754"/>
                  <a:pt x="0" y="146964"/>
                  <a:pt x="0" y="128930"/>
                </a:cubicBezTo>
                <a:cubicBezTo>
                  <a:pt x="0" y="113678"/>
                  <a:pt x="2172" y="99403"/>
                  <a:pt x="6515" y="86093"/>
                </a:cubicBezTo>
                <a:cubicBezTo>
                  <a:pt x="10871" y="72784"/>
                  <a:pt x="17323" y="60515"/>
                  <a:pt x="25895" y="49263"/>
                </a:cubicBezTo>
                <a:cubicBezTo>
                  <a:pt x="37605" y="33795"/>
                  <a:pt x="52172" y="21704"/>
                  <a:pt x="69609" y="13018"/>
                </a:cubicBezTo>
                <a:cubicBezTo>
                  <a:pt x="87046" y="4343"/>
                  <a:pt x="105601" y="0"/>
                  <a:pt x="125311" y="0"/>
                </a:cubicBez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3" name="Shape 26">
            <a:extLst>
              <a:ext uri="{FF2B5EF4-FFF2-40B4-BE49-F238E27FC236}">
                <a16:creationId xmlns:a16="http://schemas.microsoft.com/office/drawing/2014/main" id="{72672D11-91AD-051A-5699-9F4A8D5AF6E6}"/>
              </a:ext>
            </a:extLst>
          </xdr:cNvPr>
          <xdr:cNvSpPr/>
        </xdr:nvSpPr>
        <xdr:spPr>
          <a:xfrm>
            <a:off x="1970842" y="219253"/>
            <a:ext cx="125133" cy="257828"/>
          </a:xfrm>
          <a:custGeom>
            <a:avLst/>
            <a:gdLst/>
            <a:ahLst/>
            <a:cxnLst/>
            <a:rect l="0" t="0" r="0" b="0"/>
            <a:pathLst>
              <a:path w="125133" h="257828">
                <a:moveTo>
                  <a:pt x="0" y="0"/>
                </a:moveTo>
                <a:lnTo>
                  <a:pt x="24443" y="2384"/>
                </a:lnTo>
                <a:cubicBezTo>
                  <a:pt x="32452" y="3984"/>
                  <a:pt x="40265" y="6385"/>
                  <a:pt x="47879" y="9585"/>
                </a:cubicBezTo>
                <a:cubicBezTo>
                  <a:pt x="63119" y="15986"/>
                  <a:pt x="76619" y="25168"/>
                  <a:pt x="88367" y="37144"/>
                </a:cubicBezTo>
                <a:cubicBezTo>
                  <a:pt x="100127" y="49108"/>
                  <a:pt x="109195" y="62912"/>
                  <a:pt x="115570" y="78559"/>
                </a:cubicBezTo>
                <a:cubicBezTo>
                  <a:pt x="121933" y="94205"/>
                  <a:pt x="125133" y="110982"/>
                  <a:pt x="125133" y="128914"/>
                </a:cubicBezTo>
                <a:cubicBezTo>
                  <a:pt x="125133" y="146720"/>
                  <a:pt x="121996" y="163433"/>
                  <a:pt x="115735" y="179003"/>
                </a:cubicBezTo>
                <a:cubicBezTo>
                  <a:pt x="109487" y="194599"/>
                  <a:pt x="100419" y="208404"/>
                  <a:pt x="88545" y="220431"/>
                </a:cubicBezTo>
                <a:cubicBezTo>
                  <a:pt x="76670" y="232457"/>
                  <a:pt x="62992" y="241703"/>
                  <a:pt x="47523" y="248155"/>
                </a:cubicBezTo>
                <a:cubicBezTo>
                  <a:pt x="39796" y="251380"/>
                  <a:pt x="31953" y="253803"/>
                  <a:pt x="24003" y="255419"/>
                </a:cubicBezTo>
                <a:lnTo>
                  <a:pt x="0" y="257828"/>
                </a:lnTo>
                <a:lnTo>
                  <a:pt x="0" y="216727"/>
                </a:lnTo>
                <a:lnTo>
                  <a:pt x="30914" y="210474"/>
                </a:lnTo>
                <a:cubicBezTo>
                  <a:pt x="40399" y="206283"/>
                  <a:pt x="49009" y="199996"/>
                  <a:pt x="56744" y="191614"/>
                </a:cubicBezTo>
                <a:cubicBezTo>
                  <a:pt x="72200" y="174863"/>
                  <a:pt x="79934" y="153971"/>
                  <a:pt x="79934" y="128914"/>
                </a:cubicBezTo>
                <a:cubicBezTo>
                  <a:pt x="79934" y="103972"/>
                  <a:pt x="72289" y="83093"/>
                  <a:pt x="56998" y="66278"/>
                </a:cubicBezTo>
                <a:cubicBezTo>
                  <a:pt x="49352" y="57877"/>
                  <a:pt x="40767" y="51574"/>
                  <a:pt x="31241" y="47372"/>
                </a:cubicBezTo>
                <a:lnTo>
                  <a:pt x="0" y="41102"/>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4" name="Shape 27">
            <a:extLst>
              <a:ext uri="{FF2B5EF4-FFF2-40B4-BE49-F238E27FC236}">
                <a16:creationId xmlns:a16="http://schemas.microsoft.com/office/drawing/2014/main" id="{9649367C-D48A-222C-47A6-73237D9BA352}"/>
              </a:ext>
            </a:extLst>
          </xdr:cNvPr>
          <xdr:cNvSpPr/>
        </xdr:nvSpPr>
        <xdr:spPr>
          <a:xfrm>
            <a:off x="2141144" y="219231"/>
            <a:ext cx="210109" cy="257874"/>
          </a:xfrm>
          <a:custGeom>
            <a:avLst/>
            <a:gdLst/>
            <a:ahLst/>
            <a:cxnLst/>
            <a:rect l="0" t="0" r="0" b="0"/>
            <a:pathLst>
              <a:path w="210109" h="257874">
                <a:moveTo>
                  <a:pt x="0" y="0"/>
                </a:moveTo>
                <a:lnTo>
                  <a:pt x="4699" y="0"/>
                </a:lnTo>
                <a:lnTo>
                  <a:pt x="167005" y="161709"/>
                </a:lnTo>
                <a:lnTo>
                  <a:pt x="167005" y="7849"/>
                </a:lnTo>
                <a:lnTo>
                  <a:pt x="210109" y="7849"/>
                </a:lnTo>
                <a:lnTo>
                  <a:pt x="210109" y="257874"/>
                </a:lnTo>
                <a:lnTo>
                  <a:pt x="205422" y="257861"/>
                </a:lnTo>
                <a:lnTo>
                  <a:pt x="42748" y="96025"/>
                </a:lnTo>
                <a:lnTo>
                  <a:pt x="42748" y="250012"/>
                </a:lnTo>
                <a:lnTo>
                  <a:pt x="0" y="250012"/>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5" name="Shape 28">
            <a:extLst>
              <a:ext uri="{FF2B5EF4-FFF2-40B4-BE49-F238E27FC236}">
                <a16:creationId xmlns:a16="http://schemas.microsoft.com/office/drawing/2014/main" id="{6431E0E3-3AFD-600D-11E7-230A94EBEAE2}"/>
              </a:ext>
            </a:extLst>
          </xdr:cNvPr>
          <xdr:cNvSpPr/>
        </xdr:nvSpPr>
        <xdr:spPr>
          <a:xfrm>
            <a:off x="2413818" y="227080"/>
            <a:ext cx="148425" cy="242164"/>
          </a:xfrm>
          <a:custGeom>
            <a:avLst/>
            <a:gdLst/>
            <a:ahLst/>
            <a:cxnLst/>
            <a:rect l="0" t="0" r="0" b="0"/>
            <a:pathLst>
              <a:path w="148425" h="242164">
                <a:moveTo>
                  <a:pt x="0" y="0"/>
                </a:moveTo>
                <a:lnTo>
                  <a:pt x="146672" y="0"/>
                </a:lnTo>
                <a:lnTo>
                  <a:pt x="146672" y="37249"/>
                </a:lnTo>
                <a:lnTo>
                  <a:pt x="43104" y="37249"/>
                </a:lnTo>
                <a:lnTo>
                  <a:pt x="43104" y="96863"/>
                </a:lnTo>
                <a:lnTo>
                  <a:pt x="132080" y="96863"/>
                </a:lnTo>
                <a:lnTo>
                  <a:pt x="132080" y="133782"/>
                </a:lnTo>
                <a:lnTo>
                  <a:pt x="43104" y="133782"/>
                </a:lnTo>
                <a:lnTo>
                  <a:pt x="43104" y="204597"/>
                </a:lnTo>
                <a:lnTo>
                  <a:pt x="148425" y="204597"/>
                </a:lnTo>
                <a:lnTo>
                  <a:pt x="148425" y="242164"/>
                </a:lnTo>
                <a:lnTo>
                  <a:pt x="0" y="242164"/>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6" name="Shape 29">
            <a:extLst>
              <a:ext uri="{FF2B5EF4-FFF2-40B4-BE49-F238E27FC236}">
                <a16:creationId xmlns:a16="http://schemas.microsoft.com/office/drawing/2014/main" id="{EAA2DA6E-601E-5CD0-AB08-07639298CEEA}"/>
              </a:ext>
            </a:extLst>
          </xdr:cNvPr>
          <xdr:cNvSpPr/>
        </xdr:nvSpPr>
        <xdr:spPr>
          <a:xfrm>
            <a:off x="2598893" y="218899"/>
            <a:ext cx="158839" cy="258521"/>
          </a:xfrm>
          <a:custGeom>
            <a:avLst/>
            <a:gdLst/>
            <a:ahLst/>
            <a:cxnLst/>
            <a:rect l="0" t="0" r="0" b="0"/>
            <a:pathLst>
              <a:path w="158839" h="258521">
                <a:moveTo>
                  <a:pt x="81852" y="0"/>
                </a:moveTo>
                <a:cubicBezTo>
                  <a:pt x="92977" y="0"/>
                  <a:pt x="103657" y="1194"/>
                  <a:pt x="113919" y="3594"/>
                </a:cubicBezTo>
                <a:cubicBezTo>
                  <a:pt x="124168" y="5994"/>
                  <a:pt x="134620" y="9690"/>
                  <a:pt x="145275" y="14694"/>
                </a:cubicBezTo>
                <a:lnTo>
                  <a:pt x="143891" y="53276"/>
                </a:lnTo>
                <a:cubicBezTo>
                  <a:pt x="131725" y="46926"/>
                  <a:pt x="120726" y="42177"/>
                  <a:pt x="110871" y="39002"/>
                </a:cubicBezTo>
                <a:cubicBezTo>
                  <a:pt x="101028" y="35827"/>
                  <a:pt x="92456" y="34239"/>
                  <a:pt x="85153" y="34239"/>
                </a:cubicBezTo>
                <a:cubicBezTo>
                  <a:pt x="73800" y="34239"/>
                  <a:pt x="64732" y="36716"/>
                  <a:pt x="57963" y="41669"/>
                </a:cubicBezTo>
                <a:cubicBezTo>
                  <a:pt x="51181" y="46622"/>
                  <a:pt x="47790" y="53391"/>
                  <a:pt x="47790" y="61951"/>
                </a:cubicBezTo>
                <a:cubicBezTo>
                  <a:pt x="47790" y="68529"/>
                  <a:pt x="50165" y="74485"/>
                  <a:pt x="54915" y="79832"/>
                </a:cubicBezTo>
                <a:cubicBezTo>
                  <a:pt x="59665" y="85179"/>
                  <a:pt x="68758" y="91745"/>
                  <a:pt x="82194" y="99543"/>
                </a:cubicBezTo>
                <a:lnTo>
                  <a:pt x="100444" y="109715"/>
                </a:lnTo>
                <a:cubicBezTo>
                  <a:pt x="121526" y="121755"/>
                  <a:pt x="136538" y="133718"/>
                  <a:pt x="145453" y="145631"/>
                </a:cubicBezTo>
                <a:cubicBezTo>
                  <a:pt x="149974" y="151536"/>
                  <a:pt x="153327" y="157797"/>
                  <a:pt x="155537" y="164427"/>
                </a:cubicBezTo>
                <a:cubicBezTo>
                  <a:pt x="157734" y="171044"/>
                  <a:pt x="158839" y="178371"/>
                  <a:pt x="158839" y="186372"/>
                </a:cubicBezTo>
                <a:cubicBezTo>
                  <a:pt x="158839" y="207988"/>
                  <a:pt x="150940" y="225400"/>
                  <a:pt x="135115" y="238658"/>
                </a:cubicBezTo>
                <a:cubicBezTo>
                  <a:pt x="119304" y="251904"/>
                  <a:pt x="98247" y="258521"/>
                  <a:pt x="71946" y="258521"/>
                </a:cubicBezTo>
                <a:cubicBezTo>
                  <a:pt x="59779" y="258521"/>
                  <a:pt x="48019" y="257327"/>
                  <a:pt x="36665" y="254940"/>
                </a:cubicBezTo>
                <a:cubicBezTo>
                  <a:pt x="25311" y="252552"/>
                  <a:pt x="14427" y="248958"/>
                  <a:pt x="4001" y="244170"/>
                </a:cubicBezTo>
                <a:lnTo>
                  <a:pt x="0" y="196571"/>
                </a:lnTo>
                <a:cubicBezTo>
                  <a:pt x="13322" y="204813"/>
                  <a:pt x="25743" y="210985"/>
                  <a:pt x="37274" y="215113"/>
                </a:cubicBezTo>
                <a:cubicBezTo>
                  <a:pt x="48806" y="219227"/>
                  <a:pt x="59665" y="221285"/>
                  <a:pt x="69863" y="221285"/>
                </a:cubicBezTo>
                <a:cubicBezTo>
                  <a:pt x="83071" y="221285"/>
                  <a:pt x="93790" y="218135"/>
                  <a:pt x="102019" y="211849"/>
                </a:cubicBezTo>
                <a:cubicBezTo>
                  <a:pt x="110236" y="205562"/>
                  <a:pt x="114351" y="197396"/>
                  <a:pt x="114351" y="187388"/>
                </a:cubicBezTo>
                <a:cubicBezTo>
                  <a:pt x="114351" y="179146"/>
                  <a:pt x="111620" y="171717"/>
                  <a:pt x="106172" y="165087"/>
                </a:cubicBezTo>
                <a:cubicBezTo>
                  <a:pt x="100736" y="158471"/>
                  <a:pt x="91122" y="151206"/>
                  <a:pt x="77330" y="143294"/>
                </a:cubicBezTo>
                <a:lnTo>
                  <a:pt x="58394" y="132270"/>
                </a:lnTo>
                <a:cubicBezTo>
                  <a:pt x="39510" y="121577"/>
                  <a:pt x="25946" y="110922"/>
                  <a:pt x="17729" y="100292"/>
                </a:cubicBezTo>
                <a:cubicBezTo>
                  <a:pt x="9499" y="89662"/>
                  <a:pt x="5385" y="77546"/>
                  <a:pt x="5385" y="63970"/>
                </a:cubicBezTo>
                <a:cubicBezTo>
                  <a:pt x="5385" y="45034"/>
                  <a:pt x="12446" y="29642"/>
                  <a:pt x="26594" y="17793"/>
                </a:cubicBezTo>
                <a:cubicBezTo>
                  <a:pt x="40716" y="5931"/>
                  <a:pt x="59144" y="0"/>
                  <a:pt x="81852" y="0"/>
                </a:cubicBez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xdr:col>
      <xdr:colOff>285750</xdr:colOff>
      <xdr:row>3</xdr:row>
      <xdr:rowOff>171027</xdr:rowOff>
    </xdr:to>
    <xdr:pic>
      <xdr:nvPicPr>
        <xdr:cNvPr id="2" name="Picture 1">
          <a:extLst>
            <a:ext uri="{FF2B5EF4-FFF2-40B4-BE49-F238E27FC236}">
              <a16:creationId xmlns:a16="http://schemas.microsoft.com/office/drawing/2014/main" id="{2228FADB-1912-4751-93F6-00528E3EC2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342900"/>
          <a:ext cx="1066800" cy="350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xdr:row>
      <xdr:rowOff>0</xdr:rowOff>
    </xdr:from>
    <xdr:to>
      <xdr:col>0</xdr:col>
      <xdr:colOff>857250</xdr:colOff>
      <xdr:row>3</xdr:row>
      <xdr:rowOff>167640</xdr:rowOff>
    </xdr:to>
    <xdr:pic>
      <xdr:nvPicPr>
        <xdr:cNvPr id="3" name="Picture 1">
          <a:extLst>
            <a:ext uri="{FF2B5EF4-FFF2-40B4-BE49-F238E27FC236}">
              <a16:creationId xmlns:a16="http://schemas.microsoft.com/office/drawing/2014/main" id="{5F2E19E4-F6ED-49E6-A579-7006F0860C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342900"/>
          <a:ext cx="857250" cy="342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50800</xdr:colOff>
      <xdr:row>1</xdr:row>
      <xdr:rowOff>101600</xdr:rowOff>
    </xdr:from>
    <xdr:to>
      <xdr:col>1</xdr:col>
      <xdr:colOff>2807983</xdr:colOff>
      <xdr:row>4</xdr:row>
      <xdr:rowOff>66675</xdr:rowOff>
    </xdr:to>
    <xdr:grpSp>
      <xdr:nvGrpSpPr>
        <xdr:cNvPr id="2" name="Group 352">
          <a:extLst>
            <a:ext uri="{FF2B5EF4-FFF2-40B4-BE49-F238E27FC236}">
              <a16:creationId xmlns:a16="http://schemas.microsoft.com/office/drawing/2014/main" id="{BB0CA951-3302-4A35-8593-1C9B8E1CDCF9}"/>
            </a:ext>
          </a:extLst>
        </xdr:cNvPr>
        <xdr:cNvGrpSpPr/>
      </xdr:nvGrpSpPr>
      <xdr:grpSpPr>
        <a:xfrm>
          <a:off x="256988" y="280894"/>
          <a:ext cx="2757183" cy="502957"/>
          <a:chOff x="0" y="0"/>
          <a:chExt cx="2757732" cy="479637"/>
        </a:xfrm>
      </xdr:grpSpPr>
      <xdr:sp macro="" textlink="">
        <xdr:nvSpPr>
          <xdr:cNvPr id="3" name="Shape 6">
            <a:extLst>
              <a:ext uri="{FF2B5EF4-FFF2-40B4-BE49-F238E27FC236}">
                <a16:creationId xmlns:a16="http://schemas.microsoft.com/office/drawing/2014/main" id="{7796EFA6-6209-3F0D-BBBD-5EA50EF44A26}"/>
              </a:ext>
            </a:extLst>
          </xdr:cNvPr>
          <xdr:cNvSpPr/>
        </xdr:nvSpPr>
        <xdr:spPr>
          <a:xfrm>
            <a:off x="508908" y="1379"/>
            <a:ext cx="85185" cy="178851"/>
          </a:xfrm>
          <a:custGeom>
            <a:avLst/>
            <a:gdLst/>
            <a:ahLst/>
            <a:cxnLst/>
            <a:rect l="0" t="0" r="0" b="0"/>
            <a:pathLst>
              <a:path w="85185" h="178851">
                <a:moveTo>
                  <a:pt x="85185" y="0"/>
                </a:moveTo>
                <a:lnTo>
                  <a:pt x="85185" y="58569"/>
                </a:lnTo>
                <a:lnTo>
                  <a:pt x="56629" y="122946"/>
                </a:lnTo>
                <a:lnTo>
                  <a:pt x="85185" y="122946"/>
                </a:lnTo>
                <a:lnTo>
                  <a:pt x="85185" y="147837"/>
                </a:lnTo>
                <a:lnTo>
                  <a:pt x="45326" y="147837"/>
                </a:lnTo>
                <a:lnTo>
                  <a:pt x="31013" y="178851"/>
                </a:lnTo>
                <a:lnTo>
                  <a:pt x="0" y="178851"/>
                </a:lnTo>
                <a:lnTo>
                  <a:pt x="85185"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4" name="Shape 7">
            <a:extLst>
              <a:ext uri="{FF2B5EF4-FFF2-40B4-BE49-F238E27FC236}">
                <a16:creationId xmlns:a16="http://schemas.microsoft.com/office/drawing/2014/main" id="{029BF064-3992-6E32-21F3-7CCC6DC7486A}"/>
              </a:ext>
            </a:extLst>
          </xdr:cNvPr>
          <xdr:cNvSpPr/>
        </xdr:nvSpPr>
        <xdr:spPr>
          <a:xfrm>
            <a:off x="594093" y="245"/>
            <a:ext cx="85668" cy="179984"/>
          </a:xfrm>
          <a:custGeom>
            <a:avLst/>
            <a:gdLst/>
            <a:ahLst/>
            <a:cxnLst/>
            <a:rect l="0" t="0" r="0" b="0"/>
            <a:pathLst>
              <a:path w="85668" h="179984">
                <a:moveTo>
                  <a:pt x="540" y="0"/>
                </a:moveTo>
                <a:lnTo>
                  <a:pt x="2940" y="0"/>
                </a:lnTo>
                <a:lnTo>
                  <a:pt x="85668" y="179984"/>
                </a:lnTo>
                <a:lnTo>
                  <a:pt x="53448" y="179984"/>
                </a:lnTo>
                <a:lnTo>
                  <a:pt x="39376" y="148971"/>
                </a:lnTo>
                <a:lnTo>
                  <a:pt x="0" y="148971"/>
                </a:lnTo>
                <a:lnTo>
                  <a:pt x="0" y="124079"/>
                </a:lnTo>
                <a:lnTo>
                  <a:pt x="28556" y="124079"/>
                </a:lnTo>
                <a:lnTo>
                  <a:pt x="299" y="59030"/>
                </a:lnTo>
                <a:lnTo>
                  <a:pt x="0" y="59703"/>
                </a:lnTo>
                <a:lnTo>
                  <a:pt x="0" y="1134"/>
                </a:lnTo>
                <a:lnTo>
                  <a:pt x="54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5" name="Shape 8">
            <a:extLst>
              <a:ext uri="{FF2B5EF4-FFF2-40B4-BE49-F238E27FC236}">
                <a16:creationId xmlns:a16="http://schemas.microsoft.com/office/drawing/2014/main" id="{68BD2C5F-0386-648C-42F1-C8CDE46BBCD3}"/>
              </a:ext>
            </a:extLst>
          </xdr:cNvPr>
          <xdr:cNvSpPr/>
        </xdr:nvSpPr>
        <xdr:spPr>
          <a:xfrm>
            <a:off x="657746" y="5898"/>
            <a:ext cx="148247" cy="174333"/>
          </a:xfrm>
          <a:custGeom>
            <a:avLst/>
            <a:gdLst/>
            <a:ahLst/>
            <a:cxnLst/>
            <a:rect l="0" t="0" r="0" b="0"/>
            <a:pathLst>
              <a:path w="148247" h="174333">
                <a:moveTo>
                  <a:pt x="0" y="0"/>
                </a:moveTo>
                <a:lnTo>
                  <a:pt x="148247" y="0"/>
                </a:lnTo>
                <a:lnTo>
                  <a:pt x="148247" y="26568"/>
                </a:lnTo>
                <a:lnTo>
                  <a:pt x="89687" y="26568"/>
                </a:lnTo>
                <a:lnTo>
                  <a:pt x="89687" y="174333"/>
                </a:lnTo>
                <a:lnTo>
                  <a:pt x="58903" y="174333"/>
                </a:lnTo>
                <a:lnTo>
                  <a:pt x="58903" y="26568"/>
                </a:lnTo>
                <a:lnTo>
                  <a:pt x="0" y="26568"/>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6" name="Shape 9">
            <a:extLst>
              <a:ext uri="{FF2B5EF4-FFF2-40B4-BE49-F238E27FC236}">
                <a16:creationId xmlns:a16="http://schemas.microsoft.com/office/drawing/2014/main" id="{DF59C960-CBD9-5E94-592C-4FF076F9D1A9}"/>
              </a:ext>
            </a:extLst>
          </xdr:cNvPr>
          <xdr:cNvSpPr/>
        </xdr:nvSpPr>
        <xdr:spPr>
          <a:xfrm>
            <a:off x="828100" y="5898"/>
            <a:ext cx="105448" cy="174333"/>
          </a:xfrm>
          <a:custGeom>
            <a:avLst/>
            <a:gdLst/>
            <a:ahLst/>
            <a:cxnLst/>
            <a:rect l="0" t="0" r="0" b="0"/>
            <a:pathLst>
              <a:path w="105448" h="174333">
                <a:moveTo>
                  <a:pt x="0" y="0"/>
                </a:moveTo>
                <a:lnTo>
                  <a:pt x="30531" y="0"/>
                </a:lnTo>
                <a:lnTo>
                  <a:pt x="30531" y="147041"/>
                </a:lnTo>
                <a:lnTo>
                  <a:pt x="105448" y="147041"/>
                </a:lnTo>
                <a:lnTo>
                  <a:pt x="105448" y="174333"/>
                </a:lnTo>
                <a:lnTo>
                  <a:pt x="0" y="174333"/>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7" name="Shape 10">
            <a:extLst>
              <a:ext uri="{FF2B5EF4-FFF2-40B4-BE49-F238E27FC236}">
                <a16:creationId xmlns:a16="http://schemas.microsoft.com/office/drawing/2014/main" id="{F22D249E-7529-C681-E272-809E5701B027}"/>
              </a:ext>
            </a:extLst>
          </xdr:cNvPr>
          <xdr:cNvSpPr/>
        </xdr:nvSpPr>
        <xdr:spPr>
          <a:xfrm>
            <a:off x="943270" y="1379"/>
            <a:ext cx="85185" cy="178851"/>
          </a:xfrm>
          <a:custGeom>
            <a:avLst/>
            <a:gdLst/>
            <a:ahLst/>
            <a:cxnLst/>
            <a:rect l="0" t="0" r="0" b="0"/>
            <a:pathLst>
              <a:path w="85185" h="178851">
                <a:moveTo>
                  <a:pt x="85185" y="0"/>
                </a:moveTo>
                <a:lnTo>
                  <a:pt x="85185" y="58569"/>
                </a:lnTo>
                <a:lnTo>
                  <a:pt x="56629" y="122946"/>
                </a:lnTo>
                <a:lnTo>
                  <a:pt x="85185" y="122946"/>
                </a:lnTo>
                <a:lnTo>
                  <a:pt x="85185" y="147837"/>
                </a:lnTo>
                <a:lnTo>
                  <a:pt x="45326" y="147837"/>
                </a:lnTo>
                <a:lnTo>
                  <a:pt x="31013" y="178851"/>
                </a:lnTo>
                <a:lnTo>
                  <a:pt x="0" y="178851"/>
                </a:lnTo>
                <a:lnTo>
                  <a:pt x="85185"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8" name="Shape 11">
            <a:extLst>
              <a:ext uri="{FF2B5EF4-FFF2-40B4-BE49-F238E27FC236}">
                <a16:creationId xmlns:a16="http://schemas.microsoft.com/office/drawing/2014/main" id="{9582FBB7-AF12-4909-B372-0109128B2232}"/>
              </a:ext>
            </a:extLst>
          </xdr:cNvPr>
          <xdr:cNvSpPr/>
        </xdr:nvSpPr>
        <xdr:spPr>
          <a:xfrm>
            <a:off x="1028455" y="245"/>
            <a:ext cx="85655" cy="179984"/>
          </a:xfrm>
          <a:custGeom>
            <a:avLst/>
            <a:gdLst/>
            <a:ahLst/>
            <a:cxnLst/>
            <a:rect l="0" t="0" r="0" b="0"/>
            <a:pathLst>
              <a:path w="85655" h="179984">
                <a:moveTo>
                  <a:pt x="540" y="0"/>
                </a:moveTo>
                <a:lnTo>
                  <a:pt x="2940" y="0"/>
                </a:lnTo>
                <a:lnTo>
                  <a:pt x="85655" y="179984"/>
                </a:lnTo>
                <a:lnTo>
                  <a:pt x="53435" y="179984"/>
                </a:lnTo>
                <a:lnTo>
                  <a:pt x="39376" y="148971"/>
                </a:lnTo>
                <a:lnTo>
                  <a:pt x="0" y="148971"/>
                </a:lnTo>
                <a:lnTo>
                  <a:pt x="0" y="124079"/>
                </a:lnTo>
                <a:lnTo>
                  <a:pt x="28556" y="124079"/>
                </a:lnTo>
                <a:lnTo>
                  <a:pt x="299" y="59030"/>
                </a:lnTo>
                <a:lnTo>
                  <a:pt x="0" y="59703"/>
                </a:lnTo>
                <a:lnTo>
                  <a:pt x="0" y="1134"/>
                </a:lnTo>
                <a:lnTo>
                  <a:pt x="54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9" name="Shape 12">
            <a:extLst>
              <a:ext uri="{FF2B5EF4-FFF2-40B4-BE49-F238E27FC236}">
                <a16:creationId xmlns:a16="http://schemas.microsoft.com/office/drawing/2014/main" id="{48448F35-F922-53B9-C4F2-C8A16441937C}"/>
              </a:ext>
            </a:extLst>
          </xdr:cNvPr>
          <xdr:cNvSpPr/>
        </xdr:nvSpPr>
        <xdr:spPr>
          <a:xfrm>
            <a:off x="1125644" y="0"/>
            <a:ext cx="109893" cy="186118"/>
          </a:xfrm>
          <a:custGeom>
            <a:avLst/>
            <a:gdLst/>
            <a:ahLst/>
            <a:cxnLst/>
            <a:rect l="0" t="0" r="0" b="0"/>
            <a:pathLst>
              <a:path w="109893" h="186118">
                <a:moveTo>
                  <a:pt x="56629" y="0"/>
                </a:moveTo>
                <a:cubicBezTo>
                  <a:pt x="64249" y="0"/>
                  <a:pt x="71641" y="864"/>
                  <a:pt x="78816" y="2591"/>
                </a:cubicBezTo>
                <a:cubicBezTo>
                  <a:pt x="85979" y="4318"/>
                  <a:pt x="93218" y="6972"/>
                  <a:pt x="100520" y="10579"/>
                </a:cubicBezTo>
                <a:lnTo>
                  <a:pt x="99555" y="38354"/>
                </a:lnTo>
                <a:cubicBezTo>
                  <a:pt x="90894" y="33630"/>
                  <a:pt x="83261" y="30163"/>
                  <a:pt x="76645" y="27953"/>
                </a:cubicBezTo>
                <a:cubicBezTo>
                  <a:pt x="70040" y="25756"/>
                  <a:pt x="64122" y="24651"/>
                  <a:pt x="58915" y="24651"/>
                </a:cubicBezTo>
                <a:cubicBezTo>
                  <a:pt x="50902" y="24651"/>
                  <a:pt x="44590" y="26441"/>
                  <a:pt x="39980" y="29997"/>
                </a:cubicBezTo>
                <a:cubicBezTo>
                  <a:pt x="35370" y="33566"/>
                  <a:pt x="33071" y="38443"/>
                  <a:pt x="33071" y="44615"/>
                </a:cubicBezTo>
                <a:cubicBezTo>
                  <a:pt x="33071" y="49416"/>
                  <a:pt x="34747" y="53785"/>
                  <a:pt x="38113" y="57721"/>
                </a:cubicBezTo>
                <a:cubicBezTo>
                  <a:pt x="41478" y="61646"/>
                  <a:pt x="47727" y="66294"/>
                  <a:pt x="56871" y="71666"/>
                </a:cubicBezTo>
                <a:lnTo>
                  <a:pt x="69494" y="78994"/>
                </a:lnTo>
                <a:cubicBezTo>
                  <a:pt x="84087" y="87655"/>
                  <a:pt x="94463" y="96253"/>
                  <a:pt x="100635" y="104788"/>
                </a:cubicBezTo>
                <a:cubicBezTo>
                  <a:pt x="106807" y="113322"/>
                  <a:pt x="109893" y="123127"/>
                  <a:pt x="109893" y="134175"/>
                </a:cubicBezTo>
                <a:cubicBezTo>
                  <a:pt x="109893" y="149733"/>
                  <a:pt x="104419" y="162281"/>
                  <a:pt x="93485" y="171818"/>
                </a:cubicBezTo>
                <a:cubicBezTo>
                  <a:pt x="82537" y="181356"/>
                  <a:pt x="67970" y="186118"/>
                  <a:pt x="49784" y="186118"/>
                </a:cubicBezTo>
                <a:cubicBezTo>
                  <a:pt x="41440" y="186118"/>
                  <a:pt x="33325" y="185255"/>
                  <a:pt x="25425" y="183540"/>
                </a:cubicBezTo>
                <a:cubicBezTo>
                  <a:pt x="17539" y="181813"/>
                  <a:pt x="9982" y="179235"/>
                  <a:pt x="2769" y="175781"/>
                </a:cubicBezTo>
                <a:lnTo>
                  <a:pt x="0" y="141516"/>
                </a:lnTo>
                <a:cubicBezTo>
                  <a:pt x="9461" y="147612"/>
                  <a:pt x="18110" y="152095"/>
                  <a:pt x="25971" y="154978"/>
                </a:cubicBezTo>
                <a:cubicBezTo>
                  <a:pt x="33833" y="157861"/>
                  <a:pt x="41275" y="159309"/>
                  <a:pt x="48336" y="159309"/>
                </a:cubicBezTo>
                <a:cubicBezTo>
                  <a:pt x="57467" y="159309"/>
                  <a:pt x="64884" y="157048"/>
                  <a:pt x="70574" y="152514"/>
                </a:cubicBezTo>
                <a:cubicBezTo>
                  <a:pt x="76264" y="147993"/>
                  <a:pt x="79108" y="142113"/>
                  <a:pt x="79108" y="134899"/>
                </a:cubicBezTo>
                <a:cubicBezTo>
                  <a:pt x="79108" y="128892"/>
                  <a:pt x="77203" y="123507"/>
                  <a:pt x="73406" y="118732"/>
                </a:cubicBezTo>
                <a:cubicBezTo>
                  <a:pt x="69596" y="113970"/>
                  <a:pt x="62967" y="108775"/>
                  <a:pt x="53505" y="103162"/>
                </a:cubicBezTo>
                <a:lnTo>
                  <a:pt x="40399" y="95225"/>
                </a:lnTo>
                <a:cubicBezTo>
                  <a:pt x="27089" y="87376"/>
                  <a:pt x="17653" y="79654"/>
                  <a:pt x="12078" y="72085"/>
                </a:cubicBezTo>
                <a:cubicBezTo>
                  <a:pt x="6515" y="64503"/>
                  <a:pt x="3734" y="55829"/>
                  <a:pt x="3734" y="46050"/>
                </a:cubicBezTo>
                <a:cubicBezTo>
                  <a:pt x="3734" y="32423"/>
                  <a:pt x="8623" y="21349"/>
                  <a:pt x="18402" y="12814"/>
                </a:cubicBezTo>
                <a:cubicBezTo>
                  <a:pt x="28169" y="4267"/>
                  <a:pt x="40919" y="0"/>
                  <a:pt x="56629" y="0"/>
                </a:cubicBez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0" name="Shape 13">
            <a:extLst>
              <a:ext uri="{FF2B5EF4-FFF2-40B4-BE49-F238E27FC236}">
                <a16:creationId xmlns:a16="http://schemas.microsoft.com/office/drawing/2014/main" id="{97B73DCE-6A0C-928F-8CA1-5832C117F487}"/>
              </a:ext>
            </a:extLst>
          </xdr:cNvPr>
          <xdr:cNvSpPr/>
        </xdr:nvSpPr>
        <xdr:spPr>
          <a:xfrm>
            <a:off x="0" y="2574"/>
            <a:ext cx="441503" cy="477063"/>
          </a:xfrm>
          <a:custGeom>
            <a:avLst/>
            <a:gdLst/>
            <a:ahLst/>
            <a:cxnLst/>
            <a:rect l="0" t="0" r="0" b="0"/>
            <a:pathLst>
              <a:path w="441503" h="477063">
                <a:moveTo>
                  <a:pt x="36297" y="0"/>
                </a:moveTo>
                <a:lnTo>
                  <a:pt x="405244" y="0"/>
                </a:lnTo>
                <a:cubicBezTo>
                  <a:pt x="425259" y="0"/>
                  <a:pt x="441503" y="14935"/>
                  <a:pt x="441503" y="33363"/>
                </a:cubicBezTo>
                <a:lnTo>
                  <a:pt x="441503" y="443674"/>
                </a:lnTo>
                <a:cubicBezTo>
                  <a:pt x="441503" y="462115"/>
                  <a:pt x="425259" y="477063"/>
                  <a:pt x="405244" y="477063"/>
                </a:cubicBezTo>
                <a:lnTo>
                  <a:pt x="36297" y="477063"/>
                </a:lnTo>
                <a:cubicBezTo>
                  <a:pt x="16269" y="477063"/>
                  <a:pt x="0" y="462115"/>
                  <a:pt x="0" y="443674"/>
                </a:cubicBezTo>
                <a:lnTo>
                  <a:pt x="0" y="33363"/>
                </a:lnTo>
                <a:cubicBezTo>
                  <a:pt x="0" y="14935"/>
                  <a:pt x="16269" y="0"/>
                  <a:pt x="36297" y="0"/>
                </a:cubicBezTo>
                <a:close/>
              </a:path>
            </a:pathLst>
          </a:custGeom>
          <a:ln w="0" cap="flat">
            <a:miter lim="127000"/>
          </a:ln>
        </xdr:spPr>
        <xdr:style>
          <a:lnRef idx="0">
            <a:srgbClr val="000000">
              <a:alpha val="0"/>
            </a:srgbClr>
          </a:lnRef>
          <a:fillRef idx="1">
            <a:srgbClr val="9E2A39"/>
          </a:fillRef>
          <a:effectRef idx="0">
            <a:scrgbClr r="0" g="0" b="0"/>
          </a:effectRef>
          <a:fontRef idx="none"/>
        </xdr:style>
        <xdr:txBody>
          <a:bodyPr wrap="square"/>
          <a:lstStyle/>
          <a:p>
            <a:endParaRPr lang="es-PY">
              <a:solidFill>
                <a:schemeClr val="bg1"/>
              </a:solidFill>
            </a:endParaRPr>
          </a:p>
        </xdr:txBody>
      </xdr:sp>
      <xdr:sp macro="" textlink="">
        <xdr:nvSpPr>
          <xdr:cNvPr id="11" name="Shape 14">
            <a:extLst>
              <a:ext uri="{FF2B5EF4-FFF2-40B4-BE49-F238E27FC236}">
                <a16:creationId xmlns:a16="http://schemas.microsoft.com/office/drawing/2014/main" id="{B3A2B465-1E22-70CC-661B-F3ACB6D516AC}"/>
              </a:ext>
            </a:extLst>
          </xdr:cNvPr>
          <xdr:cNvSpPr/>
        </xdr:nvSpPr>
        <xdr:spPr>
          <a:xfrm>
            <a:off x="135181" y="255691"/>
            <a:ext cx="78537" cy="203556"/>
          </a:xfrm>
          <a:custGeom>
            <a:avLst/>
            <a:gdLst/>
            <a:ahLst/>
            <a:cxnLst/>
            <a:rect l="0" t="0" r="0" b="0"/>
            <a:pathLst>
              <a:path w="78537" h="203556">
                <a:moveTo>
                  <a:pt x="14199" y="0"/>
                </a:moveTo>
                <a:cubicBezTo>
                  <a:pt x="51092" y="11074"/>
                  <a:pt x="78537" y="51829"/>
                  <a:pt x="78537" y="100419"/>
                </a:cubicBezTo>
                <a:cubicBezTo>
                  <a:pt x="78537" y="155092"/>
                  <a:pt x="43879" y="199835"/>
                  <a:pt x="0" y="203556"/>
                </a:cubicBezTo>
                <a:cubicBezTo>
                  <a:pt x="31382" y="186842"/>
                  <a:pt x="53619" y="145402"/>
                  <a:pt x="53619" y="96914"/>
                </a:cubicBezTo>
                <a:cubicBezTo>
                  <a:pt x="53619" y="56083"/>
                  <a:pt x="37871" y="20358"/>
                  <a:pt x="14199"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PY">
              <a:solidFill>
                <a:schemeClr val="bg1"/>
              </a:solidFill>
            </a:endParaRPr>
          </a:p>
        </xdr:txBody>
      </xdr:sp>
      <xdr:sp macro="" textlink="">
        <xdr:nvSpPr>
          <xdr:cNvPr id="12" name="Shape 15">
            <a:extLst>
              <a:ext uri="{FF2B5EF4-FFF2-40B4-BE49-F238E27FC236}">
                <a16:creationId xmlns:a16="http://schemas.microsoft.com/office/drawing/2014/main" id="{1C4BE96C-9785-FE98-74F3-34FDE8038ECF}"/>
              </a:ext>
            </a:extLst>
          </xdr:cNvPr>
          <xdr:cNvSpPr/>
        </xdr:nvSpPr>
        <xdr:spPr>
          <a:xfrm>
            <a:off x="224311" y="274260"/>
            <a:ext cx="100114" cy="189090"/>
          </a:xfrm>
          <a:custGeom>
            <a:avLst/>
            <a:gdLst/>
            <a:ahLst/>
            <a:cxnLst/>
            <a:rect l="0" t="0" r="0" b="0"/>
            <a:pathLst>
              <a:path w="100114" h="189090">
                <a:moveTo>
                  <a:pt x="49606" y="0"/>
                </a:moveTo>
                <a:cubicBezTo>
                  <a:pt x="31585" y="22949"/>
                  <a:pt x="23635" y="58661"/>
                  <a:pt x="31179" y="96253"/>
                </a:cubicBezTo>
                <a:cubicBezTo>
                  <a:pt x="40069" y="140830"/>
                  <a:pt x="68212" y="174930"/>
                  <a:pt x="100114" y="184620"/>
                </a:cubicBezTo>
                <a:cubicBezTo>
                  <a:pt x="59080" y="189090"/>
                  <a:pt x="18999" y="154229"/>
                  <a:pt x="8928" y="103962"/>
                </a:cubicBezTo>
                <a:cubicBezTo>
                  <a:pt x="0" y="59258"/>
                  <a:pt x="17678" y="16827"/>
                  <a:pt x="49606"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PY">
              <a:solidFill>
                <a:schemeClr val="bg1"/>
              </a:solidFill>
            </a:endParaRPr>
          </a:p>
        </xdr:txBody>
      </xdr:sp>
      <xdr:sp macro="" textlink="">
        <xdr:nvSpPr>
          <xdr:cNvPr id="13" name="Shape 16">
            <a:extLst>
              <a:ext uri="{FF2B5EF4-FFF2-40B4-BE49-F238E27FC236}">
                <a16:creationId xmlns:a16="http://schemas.microsoft.com/office/drawing/2014/main" id="{BB7D761F-D126-A6F7-0F0D-708B020F8397}"/>
              </a:ext>
            </a:extLst>
          </xdr:cNvPr>
          <xdr:cNvSpPr/>
        </xdr:nvSpPr>
        <xdr:spPr>
          <a:xfrm>
            <a:off x="74643" y="22414"/>
            <a:ext cx="283655" cy="244666"/>
          </a:xfrm>
          <a:custGeom>
            <a:avLst/>
            <a:gdLst/>
            <a:ahLst/>
            <a:cxnLst/>
            <a:rect l="0" t="0" r="0" b="0"/>
            <a:pathLst>
              <a:path w="283655" h="244666">
                <a:moveTo>
                  <a:pt x="154889" y="0"/>
                </a:moveTo>
                <a:cubicBezTo>
                  <a:pt x="158153" y="0"/>
                  <a:pt x="161379" y="165"/>
                  <a:pt x="164592" y="470"/>
                </a:cubicBezTo>
                <a:cubicBezTo>
                  <a:pt x="106896" y="1778"/>
                  <a:pt x="59969" y="47879"/>
                  <a:pt x="55232" y="106337"/>
                </a:cubicBezTo>
                <a:cubicBezTo>
                  <a:pt x="81369" y="107429"/>
                  <a:pt x="113970" y="102133"/>
                  <a:pt x="147625" y="89980"/>
                </a:cubicBezTo>
                <a:cubicBezTo>
                  <a:pt x="207899" y="68263"/>
                  <a:pt x="251676" y="31852"/>
                  <a:pt x="255727" y="2756"/>
                </a:cubicBezTo>
                <a:cubicBezTo>
                  <a:pt x="255892" y="3061"/>
                  <a:pt x="256057" y="3429"/>
                  <a:pt x="256184" y="3721"/>
                </a:cubicBezTo>
                <a:cubicBezTo>
                  <a:pt x="267335" y="34163"/>
                  <a:pt x="219519" y="79362"/>
                  <a:pt x="149288" y="104686"/>
                </a:cubicBezTo>
                <a:cubicBezTo>
                  <a:pt x="114884" y="117119"/>
                  <a:pt x="81496" y="122365"/>
                  <a:pt x="55029" y="120942"/>
                </a:cubicBezTo>
                <a:cubicBezTo>
                  <a:pt x="55435" y="131394"/>
                  <a:pt x="57086" y="141516"/>
                  <a:pt x="60020" y="151041"/>
                </a:cubicBezTo>
                <a:cubicBezTo>
                  <a:pt x="86639" y="152692"/>
                  <a:pt x="120510" y="147384"/>
                  <a:pt x="155435" y="134785"/>
                </a:cubicBezTo>
                <a:cubicBezTo>
                  <a:pt x="215697" y="113056"/>
                  <a:pt x="259448" y="76708"/>
                  <a:pt x="263601" y="47587"/>
                </a:cubicBezTo>
                <a:cubicBezTo>
                  <a:pt x="263703" y="47879"/>
                  <a:pt x="263855" y="48197"/>
                  <a:pt x="263982" y="48552"/>
                </a:cubicBezTo>
                <a:cubicBezTo>
                  <a:pt x="275171" y="78956"/>
                  <a:pt x="227355" y="124155"/>
                  <a:pt x="157099" y="149441"/>
                </a:cubicBezTo>
                <a:cubicBezTo>
                  <a:pt x="123901" y="161417"/>
                  <a:pt x="91757" y="166726"/>
                  <a:pt x="65811" y="165862"/>
                </a:cubicBezTo>
                <a:cubicBezTo>
                  <a:pt x="70815" y="176670"/>
                  <a:pt x="77356" y="186550"/>
                  <a:pt x="85242" y="195186"/>
                </a:cubicBezTo>
                <a:cubicBezTo>
                  <a:pt x="108648" y="194247"/>
                  <a:pt x="135953" y="188938"/>
                  <a:pt x="163919" y="178854"/>
                </a:cubicBezTo>
                <a:cubicBezTo>
                  <a:pt x="224168" y="157124"/>
                  <a:pt x="267945" y="120764"/>
                  <a:pt x="272021" y="91643"/>
                </a:cubicBezTo>
                <a:cubicBezTo>
                  <a:pt x="272123" y="91948"/>
                  <a:pt x="272313" y="92278"/>
                  <a:pt x="272428" y="92596"/>
                </a:cubicBezTo>
                <a:cubicBezTo>
                  <a:pt x="283655" y="123038"/>
                  <a:pt x="235788" y="168237"/>
                  <a:pt x="165570" y="193497"/>
                </a:cubicBezTo>
                <a:cubicBezTo>
                  <a:pt x="142748" y="201752"/>
                  <a:pt x="120383" y="206832"/>
                  <a:pt x="100165" y="208915"/>
                </a:cubicBezTo>
                <a:cubicBezTo>
                  <a:pt x="118910" y="223279"/>
                  <a:pt x="141999" y="231864"/>
                  <a:pt x="167119" y="231864"/>
                </a:cubicBezTo>
                <a:cubicBezTo>
                  <a:pt x="202717" y="231864"/>
                  <a:pt x="234378" y="214833"/>
                  <a:pt x="254940" y="188252"/>
                </a:cubicBezTo>
                <a:cubicBezTo>
                  <a:pt x="233845" y="222161"/>
                  <a:pt x="196952" y="244666"/>
                  <a:pt x="154889" y="244666"/>
                </a:cubicBezTo>
                <a:cubicBezTo>
                  <a:pt x="122707" y="244666"/>
                  <a:pt x="93447" y="231381"/>
                  <a:pt x="72060" y="209868"/>
                </a:cubicBezTo>
                <a:cubicBezTo>
                  <a:pt x="44209" y="208547"/>
                  <a:pt x="23952" y="199898"/>
                  <a:pt x="18224" y="184277"/>
                </a:cubicBezTo>
                <a:cubicBezTo>
                  <a:pt x="16624" y="179959"/>
                  <a:pt x="16307" y="175336"/>
                  <a:pt x="16954" y="170548"/>
                </a:cubicBezTo>
                <a:cubicBezTo>
                  <a:pt x="22250" y="183375"/>
                  <a:pt x="37655" y="191364"/>
                  <a:pt x="58966" y="194196"/>
                </a:cubicBezTo>
                <a:cubicBezTo>
                  <a:pt x="52337" y="184785"/>
                  <a:pt x="46977" y="174409"/>
                  <a:pt x="43129" y="163233"/>
                </a:cubicBezTo>
                <a:cubicBezTo>
                  <a:pt x="26022" y="159398"/>
                  <a:pt x="13957" y="151676"/>
                  <a:pt x="9792" y="140170"/>
                </a:cubicBezTo>
                <a:cubicBezTo>
                  <a:pt x="8179" y="135915"/>
                  <a:pt x="7849" y="131293"/>
                  <a:pt x="8484" y="126492"/>
                </a:cubicBezTo>
                <a:cubicBezTo>
                  <a:pt x="12776" y="136792"/>
                  <a:pt x="23622" y="143891"/>
                  <a:pt x="38811" y="147790"/>
                </a:cubicBezTo>
                <a:cubicBezTo>
                  <a:pt x="37071" y="139586"/>
                  <a:pt x="36182" y="131089"/>
                  <a:pt x="36182" y="122352"/>
                </a:cubicBezTo>
                <a:cubicBezTo>
                  <a:pt x="36182" y="121082"/>
                  <a:pt x="36322" y="119850"/>
                  <a:pt x="36385" y="118605"/>
                </a:cubicBezTo>
                <a:cubicBezTo>
                  <a:pt x="18720" y="114872"/>
                  <a:pt x="6236" y="107112"/>
                  <a:pt x="1943" y="95377"/>
                </a:cubicBezTo>
                <a:cubicBezTo>
                  <a:pt x="381" y="91097"/>
                  <a:pt x="0" y="86474"/>
                  <a:pt x="673" y="81712"/>
                </a:cubicBezTo>
                <a:cubicBezTo>
                  <a:pt x="5575" y="93447"/>
                  <a:pt x="18974" y="101067"/>
                  <a:pt x="37605" y="104458"/>
                </a:cubicBezTo>
                <a:cubicBezTo>
                  <a:pt x="45987" y="45403"/>
                  <a:pt x="95237" y="0"/>
                  <a:pt x="154889"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PY">
              <a:solidFill>
                <a:schemeClr val="bg1"/>
              </a:solidFill>
            </a:endParaRPr>
          </a:p>
        </xdr:txBody>
      </xdr:sp>
      <xdr:sp macro="" textlink="">
        <xdr:nvSpPr>
          <xdr:cNvPr id="14" name="Shape 367">
            <a:extLst>
              <a:ext uri="{FF2B5EF4-FFF2-40B4-BE49-F238E27FC236}">
                <a16:creationId xmlns:a16="http://schemas.microsoft.com/office/drawing/2014/main" id="{7024642E-B691-F6D2-B322-700A4BA79D0F}"/>
              </a:ext>
            </a:extLst>
          </xdr:cNvPr>
          <xdr:cNvSpPr/>
        </xdr:nvSpPr>
        <xdr:spPr>
          <a:xfrm>
            <a:off x="532619" y="227077"/>
            <a:ext cx="44488" cy="242164"/>
          </a:xfrm>
          <a:custGeom>
            <a:avLst/>
            <a:gdLst/>
            <a:ahLst/>
            <a:cxnLst/>
            <a:rect l="0" t="0" r="0" b="0"/>
            <a:pathLst>
              <a:path w="44488" h="242164">
                <a:moveTo>
                  <a:pt x="0" y="0"/>
                </a:moveTo>
                <a:lnTo>
                  <a:pt x="44488" y="0"/>
                </a:lnTo>
                <a:lnTo>
                  <a:pt x="44488" y="242164"/>
                </a:lnTo>
                <a:lnTo>
                  <a:pt x="0" y="242164"/>
                </a:lnTo>
                <a:lnTo>
                  <a:pt x="0" y="0"/>
                </a:lnTo>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5" name="Shape 18">
            <a:extLst>
              <a:ext uri="{FF2B5EF4-FFF2-40B4-BE49-F238E27FC236}">
                <a16:creationId xmlns:a16="http://schemas.microsoft.com/office/drawing/2014/main" id="{373BCA8E-D8B5-BC7C-63A9-9FA90F54A711}"/>
              </a:ext>
            </a:extLst>
          </xdr:cNvPr>
          <xdr:cNvSpPr/>
        </xdr:nvSpPr>
        <xdr:spPr>
          <a:xfrm>
            <a:off x="640873" y="219231"/>
            <a:ext cx="210109" cy="257874"/>
          </a:xfrm>
          <a:custGeom>
            <a:avLst/>
            <a:gdLst/>
            <a:ahLst/>
            <a:cxnLst/>
            <a:rect l="0" t="0" r="0" b="0"/>
            <a:pathLst>
              <a:path w="210109" h="257874">
                <a:moveTo>
                  <a:pt x="0" y="0"/>
                </a:moveTo>
                <a:lnTo>
                  <a:pt x="4699" y="0"/>
                </a:lnTo>
                <a:lnTo>
                  <a:pt x="167005" y="161709"/>
                </a:lnTo>
                <a:lnTo>
                  <a:pt x="167005" y="7849"/>
                </a:lnTo>
                <a:lnTo>
                  <a:pt x="210109" y="7849"/>
                </a:lnTo>
                <a:lnTo>
                  <a:pt x="210109" y="257874"/>
                </a:lnTo>
                <a:lnTo>
                  <a:pt x="205423" y="257861"/>
                </a:lnTo>
                <a:lnTo>
                  <a:pt x="42748" y="96025"/>
                </a:lnTo>
                <a:lnTo>
                  <a:pt x="42748" y="250012"/>
                </a:lnTo>
                <a:lnTo>
                  <a:pt x="0" y="250012"/>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6" name="Shape 19">
            <a:extLst>
              <a:ext uri="{FF2B5EF4-FFF2-40B4-BE49-F238E27FC236}">
                <a16:creationId xmlns:a16="http://schemas.microsoft.com/office/drawing/2014/main" id="{5C6C6812-D894-085E-4435-74A097429FCA}"/>
              </a:ext>
            </a:extLst>
          </xdr:cNvPr>
          <xdr:cNvSpPr/>
        </xdr:nvSpPr>
        <xdr:spPr>
          <a:xfrm>
            <a:off x="877217" y="227046"/>
            <a:ext cx="232448" cy="252057"/>
          </a:xfrm>
          <a:custGeom>
            <a:avLst/>
            <a:gdLst/>
            <a:ahLst/>
            <a:cxnLst/>
            <a:rect l="0" t="0" r="0" b="0"/>
            <a:pathLst>
              <a:path w="232448" h="252057">
                <a:moveTo>
                  <a:pt x="187960" y="0"/>
                </a:moveTo>
                <a:lnTo>
                  <a:pt x="232448" y="38"/>
                </a:lnTo>
                <a:lnTo>
                  <a:pt x="117831" y="252057"/>
                </a:lnTo>
                <a:lnTo>
                  <a:pt x="114351" y="252057"/>
                </a:lnTo>
                <a:lnTo>
                  <a:pt x="0" y="38"/>
                </a:lnTo>
                <a:lnTo>
                  <a:pt x="47066" y="38"/>
                </a:lnTo>
                <a:lnTo>
                  <a:pt x="117399" y="158839"/>
                </a:lnTo>
                <a:lnTo>
                  <a:pt x="18796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7" name="Shape 20">
            <a:extLst>
              <a:ext uri="{FF2B5EF4-FFF2-40B4-BE49-F238E27FC236}">
                <a16:creationId xmlns:a16="http://schemas.microsoft.com/office/drawing/2014/main" id="{D2249033-E45E-8E0C-D3E1-C8099133919E}"/>
              </a:ext>
            </a:extLst>
          </xdr:cNvPr>
          <xdr:cNvSpPr/>
        </xdr:nvSpPr>
        <xdr:spPr>
          <a:xfrm>
            <a:off x="1135987" y="227080"/>
            <a:ext cx="148425" cy="242164"/>
          </a:xfrm>
          <a:custGeom>
            <a:avLst/>
            <a:gdLst/>
            <a:ahLst/>
            <a:cxnLst/>
            <a:rect l="0" t="0" r="0" b="0"/>
            <a:pathLst>
              <a:path w="148425" h="242164">
                <a:moveTo>
                  <a:pt x="0" y="0"/>
                </a:moveTo>
                <a:lnTo>
                  <a:pt x="146672" y="0"/>
                </a:lnTo>
                <a:lnTo>
                  <a:pt x="146672" y="37249"/>
                </a:lnTo>
                <a:lnTo>
                  <a:pt x="43104" y="37249"/>
                </a:lnTo>
                <a:lnTo>
                  <a:pt x="43104" y="96863"/>
                </a:lnTo>
                <a:lnTo>
                  <a:pt x="132080" y="96863"/>
                </a:lnTo>
                <a:lnTo>
                  <a:pt x="132080" y="133782"/>
                </a:lnTo>
                <a:lnTo>
                  <a:pt x="43104" y="133782"/>
                </a:lnTo>
                <a:lnTo>
                  <a:pt x="43104" y="204597"/>
                </a:lnTo>
                <a:lnTo>
                  <a:pt x="148425" y="204597"/>
                </a:lnTo>
                <a:lnTo>
                  <a:pt x="148425" y="242164"/>
                </a:lnTo>
                <a:lnTo>
                  <a:pt x="0" y="242164"/>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8" name="Shape 21">
            <a:extLst>
              <a:ext uri="{FF2B5EF4-FFF2-40B4-BE49-F238E27FC236}">
                <a16:creationId xmlns:a16="http://schemas.microsoft.com/office/drawing/2014/main" id="{FF0FBC02-350E-DA64-44AE-651AF0B09436}"/>
              </a:ext>
            </a:extLst>
          </xdr:cNvPr>
          <xdr:cNvSpPr/>
        </xdr:nvSpPr>
        <xdr:spPr>
          <a:xfrm>
            <a:off x="1335307" y="227073"/>
            <a:ext cx="82982" cy="242176"/>
          </a:xfrm>
          <a:custGeom>
            <a:avLst/>
            <a:gdLst/>
            <a:ahLst/>
            <a:cxnLst/>
            <a:rect l="0" t="0" r="0" b="0"/>
            <a:pathLst>
              <a:path w="82982" h="242176">
                <a:moveTo>
                  <a:pt x="0" y="0"/>
                </a:moveTo>
                <a:lnTo>
                  <a:pt x="58395" y="0"/>
                </a:lnTo>
                <a:lnTo>
                  <a:pt x="82982" y="866"/>
                </a:lnTo>
                <a:lnTo>
                  <a:pt x="82982" y="36473"/>
                </a:lnTo>
                <a:lnTo>
                  <a:pt x="59792" y="34582"/>
                </a:lnTo>
                <a:lnTo>
                  <a:pt x="43447" y="34582"/>
                </a:lnTo>
                <a:lnTo>
                  <a:pt x="43447" y="110566"/>
                </a:lnTo>
                <a:lnTo>
                  <a:pt x="63779" y="110566"/>
                </a:lnTo>
                <a:lnTo>
                  <a:pt x="82982" y="108682"/>
                </a:lnTo>
                <a:lnTo>
                  <a:pt x="82982" y="165670"/>
                </a:lnTo>
                <a:lnTo>
                  <a:pt x="64757" y="141681"/>
                </a:lnTo>
                <a:lnTo>
                  <a:pt x="43447" y="141630"/>
                </a:lnTo>
                <a:lnTo>
                  <a:pt x="43447" y="242176"/>
                </a:lnTo>
                <a:lnTo>
                  <a:pt x="0" y="242176"/>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9" name="Shape 22">
            <a:extLst>
              <a:ext uri="{FF2B5EF4-FFF2-40B4-BE49-F238E27FC236}">
                <a16:creationId xmlns:a16="http://schemas.microsoft.com/office/drawing/2014/main" id="{D30215BD-56A1-1777-528C-379B1E3819E0}"/>
              </a:ext>
            </a:extLst>
          </xdr:cNvPr>
          <xdr:cNvSpPr/>
        </xdr:nvSpPr>
        <xdr:spPr>
          <a:xfrm>
            <a:off x="1418289" y="227939"/>
            <a:ext cx="109918" cy="241400"/>
          </a:xfrm>
          <a:custGeom>
            <a:avLst/>
            <a:gdLst/>
            <a:ahLst/>
            <a:cxnLst/>
            <a:rect l="0" t="0" r="0" b="0"/>
            <a:pathLst>
              <a:path w="109918" h="241400">
                <a:moveTo>
                  <a:pt x="0" y="0"/>
                </a:moveTo>
                <a:lnTo>
                  <a:pt x="2915" y="103"/>
                </a:lnTo>
                <a:cubicBezTo>
                  <a:pt x="10938" y="747"/>
                  <a:pt x="17818" y="1712"/>
                  <a:pt x="23558" y="2995"/>
                </a:cubicBezTo>
                <a:cubicBezTo>
                  <a:pt x="35014" y="5548"/>
                  <a:pt x="45237" y="9891"/>
                  <a:pt x="54216" y="16013"/>
                </a:cubicBezTo>
                <a:cubicBezTo>
                  <a:pt x="63195" y="22147"/>
                  <a:pt x="70358" y="29741"/>
                  <a:pt x="75692" y="38809"/>
                </a:cubicBezTo>
                <a:cubicBezTo>
                  <a:pt x="81013" y="47890"/>
                  <a:pt x="83680" y="57478"/>
                  <a:pt x="83680" y="67613"/>
                </a:cubicBezTo>
                <a:cubicBezTo>
                  <a:pt x="83680" y="83539"/>
                  <a:pt x="78956" y="97293"/>
                  <a:pt x="69520" y="108875"/>
                </a:cubicBezTo>
                <a:cubicBezTo>
                  <a:pt x="60071" y="120445"/>
                  <a:pt x="46380" y="129144"/>
                  <a:pt x="28422" y="134923"/>
                </a:cubicBezTo>
                <a:lnTo>
                  <a:pt x="109918" y="241311"/>
                </a:lnTo>
                <a:lnTo>
                  <a:pt x="58191" y="241400"/>
                </a:lnTo>
                <a:lnTo>
                  <a:pt x="0" y="164804"/>
                </a:lnTo>
                <a:lnTo>
                  <a:pt x="0" y="107816"/>
                </a:lnTo>
                <a:lnTo>
                  <a:pt x="6069" y="107221"/>
                </a:lnTo>
                <a:cubicBezTo>
                  <a:pt x="13354" y="105567"/>
                  <a:pt x="19501" y="103084"/>
                  <a:pt x="24511" y="99769"/>
                </a:cubicBezTo>
                <a:cubicBezTo>
                  <a:pt x="34531" y="93140"/>
                  <a:pt x="39535" y="83539"/>
                  <a:pt x="39535" y="70953"/>
                </a:cubicBezTo>
                <a:cubicBezTo>
                  <a:pt x="39535" y="58367"/>
                  <a:pt x="34493" y="49033"/>
                  <a:pt x="24422" y="42898"/>
                </a:cubicBezTo>
                <a:cubicBezTo>
                  <a:pt x="19380" y="39838"/>
                  <a:pt x="12894" y="37542"/>
                  <a:pt x="4959" y="36012"/>
                </a:cubicBezTo>
                <a:lnTo>
                  <a:pt x="0" y="35608"/>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0" name="Shape 23">
            <a:extLst>
              <a:ext uri="{FF2B5EF4-FFF2-40B4-BE49-F238E27FC236}">
                <a16:creationId xmlns:a16="http://schemas.microsoft.com/office/drawing/2014/main" id="{0C2CD32F-1715-B68C-55BF-6FD618CC60BF}"/>
              </a:ext>
            </a:extLst>
          </xdr:cNvPr>
          <xdr:cNvSpPr/>
        </xdr:nvSpPr>
        <xdr:spPr>
          <a:xfrm>
            <a:off x="1546640" y="218899"/>
            <a:ext cx="158839" cy="258521"/>
          </a:xfrm>
          <a:custGeom>
            <a:avLst/>
            <a:gdLst/>
            <a:ahLst/>
            <a:cxnLst/>
            <a:rect l="0" t="0" r="0" b="0"/>
            <a:pathLst>
              <a:path w="158839" h="258521">
                <a:moveTo>
                  <a:pt x="81852" y="0"/>
                </a:moveTo>
                <a:cubicBezTo>
                  <a:pt x="92977" y="0"/>
                  <a:pt x="103657" y="1194"/>
                  <a:pt x="113919" y="3594"/>
                </a:cubicBezTo>
                <a:cubicBezTo>
                  <a:pt x="124168" y="5994"/>
                  <a:pt x="134620" y="9690"/>
                  <a:pt x="145275" y="14694"/>
                </a:cubicBezTo>
                <a:lnTo>
                  <a:pt x="143891" y="53276"/>
                </a:lnTo>
                <a:cubicBezTo>
                  <a:pt x="131724" y="46926"/>
                  <a:pt x="120726" y="42177"/>
                  <a:pt x="110871" y="39002"/>
                </a:cubicBezTo>
                <a:cubicBezTo>
                  <a:pt x="101029" y="35827"/>
                  <a:pt x="92456" y="34239"/>
                  <a:pt x="85154" y="34239"/>
                </a:cubicBezTo>
                <a:cubicBezTo>
                  <a:pt x="73800" y="34239"/>
                  <a:pt x="64732" y="36716"/>
                  <a:pt x="57963" y="41669"/>
                </a:cubicBezTo>
                <a:cubicBezTo>
                  <a:pt x="51181" y="46622"/>
                  <a:pt x="47790" y="53391"/>
                  <a:pt x="47790" y="61951"/>
                </a:cubicBezTo>
                <a:cubicBezTo>
                  <a:pt x="47790" y="68529"/>
                  <a:pt x="50165" y="74485"/>
                  <a:pt x="54915" y="79832"/>
                </a:cubicBezTo>
                <a:cubicBezTo>
                  <a:pt x="59665" y="85179"/>
                  <a:pt x="68758" y="91745"/>
                  <a:pt x="82207" y="99543"/>
                </a:cubicBezTo>
                <a:lnTo>
                  <a:pt x="100444" y="109715"/>
                </a:lnTo>
                <a:cubicBezTo>
                  <a:pt x="121526" y="121755"/>
                  <a:pt x="136538" y="133718"/>
                  <a:pt x="145453" y="145631"/>
                </a:cubicBezTo>
                <a:cubicBezTo>
                  <a:pt x="149974" y="151536"/>
                  <a:pt x="153327" y="157797"/>
                  <a:pt x="155537" y="164427"/>
                </a:cubicBezTo>
                <a:cubicBezTo>
                  <a:pt x="157734" y="171044"/>
                  <a:pt x="158839" y="178371"/>
                  <a:pt x="158839" y="186372"/>
                </a:cubicBezTo>
                <a:cubicBezTo>
                  <a:pt x="158839" y="207988"/>
                  <a:pt x="150939" y="225400"/>
                  <a:pt x="135115" y="238658"/>
                </a:cubicBezTo>
                <a:cubicBezTo>
                  <a:pt x="119304" y="251904"/>
                  <a:pt x="98247" y="258521"/>
                  <a:pt x="71945" y="258521"/>
                </a:cubicBezTo>
                <a:cubicBezTo>
                  <a:pt x="59779" y="258521"/>
                  <a:pt x="48019" y="257327"/>
                  <a:pt x="36665" y="254940"/>
                </a:cubicBezTo>
                <a:cubicBezTo>
                  <a:pt x="25311" y="252552"/>
                  <a:pt x="14427" y="248958"/>
                  <a:pt x="4001" y="244170"/>
                </a:cubicBezTo>
                <a:lnTo>
                  <a:pt x="0" y="196571"/>
                </a:lnTo>
                <a:cubicBezTo>
                  <a:pt x="13322" y="204813"/>
                  <a:pt x="25743" y="210985"/>
                  <a:pt x="37274" y="215113"/>
                </a:cubicBezTo>
                <a:cubicBezTo>
                  <a:pt x="48806" y="219227"/>
                  <a:pt x="59665" y="221285"/>
                  <a:pt x="69863" y="221285"/>
                </a:cubicBezTo>
                <a:cubicBezTo>
                  <a:pt x="83071" y="221285"/>
                  <a:pt x="93789" y="218135"/>
                  <a:pt x="102019" y="211849"/>
                </a:cubicBezTo>
                <a:cubicBezTo>
                  <a:pt x="110236" y="205562"/>
                  <a:pt x="114351" y="197396"/>
                  <a:pt x="114351" y="187388"/>
                </a:cubicBezTo>
                <a:cubicBezTo>
                  <a:pt x="114351" y="179146"/>
                  <a:pt x="111620" y="171717"/>
                  <a:pt x="106185" y="165087"/>
                </a:cubicBezTo>
                <a:cubicBezTo>
                  <a:pt x="100736" y="158471"/>
                  <a:pt x="91123" y="151206"/>
                  <a:pt x="77343" y="143294"/>
                </a:cubicBezTo>
                <a:lnTo>
                  <a:pt x="58395" y="132270"/>
                </a:lnTo>
                <a:cubicBezTo>
                  <a:pt x="39510" y="121577"/>
                  <a:pt x="25946" y="110922"/>
                  <a:pt x="17729" y="100292"/>
                </a:cubicBezTo>
                <a:cubicBezTo>
                  <a:pt x="9500" y="89662"/>
                  <a:pt x="5385" y="77546"/>
                  <a:pt x="5385" y="63970"/>
                </a:cubicBezTo>
                <a:cubicBezTo>
                  <a:pt x="5385" y="45034"/>
                  <a:pt x="12446" y="29642"/>
                  <a:pt x="26594" y="17793"/>
                </a:cubicBezTo>
                <a:cubicBezTo>
                  <a:pt x="40716" y="5931"/>
                  <a:pt x="59144" y="0"/>
                  <a:pt x="81852" y="0"/>
                </a:cubicBez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1" name="Shape 368">
            <a:extLst>
              <a:ext uri="{FF2B5EF4-FFF2-40B4-BE49-F238E27FC236}">
                <a16:creationId xmlns:a16="http://schemas.microsoft.com/office/drawing/2014/main" id="{0BB65CC6-50A4-3A1B-1570-E130B3DA0DAA}"/>
              </a:ext>
            </a:extLst>
          </xdr:cNvPr>
          <xdr:cNvSpPr/>
        </xdr:nvSpPr>
        <xdr:spPr>
          <a:xfrm>
            <a:off x="1754486" y="227077"/>
            <a:ext cx="44488" cy="242164"/>
          </a:xfrm>
          <a:custGeom>
            <a:avLst/>
            <a:gdLst/>
            <a:ahLst/>
            <a:cxnLst/>
            <a:rect l="0" t="0" r="0" b="0"/>
            <a:pathLst>
              <a:path w="44488" h="242164">
                <a:moveTo>
                  <a:pt x="0" y="0"/>
                </a:moveTo>
                <a:lnTo>
                  <a:pt x="44488" y="0"/>
                </a:lnTo>
                <a:lnTo>
                  <a:pt x="44488" y="242164"/>
                </a:lnTo>
                <a:lnTo>
                  <a:pt x="0" y="242164"/>
                </a:lnTo>
                <a:lnTo>
                  <a:pt x="0" y="0"/>
                </a:lnTo>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2" name="Shape 25">
            <a:extLst>
              <a:ext uri="{FF2B5EF4-FFF2-40B4-BE49-F238E27FC236}">
                <a16:creationId xmlns:a16="http://schemas.microsoft.com/office/drawing/2014/main" id="{F5FC63FB-6441-F63B-9FA4-08478A54074C}"/>
              </a:ext>
            </a:extLst>
          </xdr:cNvPr>
          <xdr:cNvSpPr/>
        </xdr:nvSpPr>
        <xdr:spPr>
          <a:xfrm>
            <a:off x="1845366" y="219237"/>
            <a:ext cx="125476" cy="257861"/>
          </a:xfrm>
          <a:custGeom>
            <a:avLst/>
            <a:gdLst/>
            <a:ahLst/>
            <a:cxnLst/>
            <a:rect l="0" t="0" r="0" b="0"/>
            <a:pathLst>
              <a:path w="125476" h="257861">
                <a:moveTo>
                  <a:pt x="125311" y="0"/>
                </a:moveTo>
                <a:lnTo>
                  <a:pt x="125476" y="16"/>
                </a:lnTo>
                <a:lnTo>
                  <a:pt x="125476" y="41118"/>
                </a:lnTo>
                <a:lnTo>
                  <a:pt x="125311" y="41085"/>
                </a:lnTo>
                <a:cubicBezTo>
                  <a:pt x="102832" y="41085"/>
                  <a:pt x="83909" y="49466"/>
                  <a:pt x="68567" y="66218"/>
                </a:cubicBezTo>
                <a:cubicBezTo>
                  <a:pt x="53213" y="82969"/>
                  <a:pt x="45542" y="103873"/>
                  <a:pt x="45542" y="128930"/>
                </a:cubicBezTo>
                <a:cubicBezTo>
                  <a:pt x="45542" y="153860"/>
                  <a:pt x="53175" y="174739"/>
                  <a:pt x="68478" y="191554"/>
                </a:cubicBezTo>
                <a:cubicBezTo>
                  <a:pt x="83769" y="208369"/>
                  <a:pt x="102705" y="216776"/>
                  <a:pt x="125311" y="216776"/>
                </a:cubicBezTo>
                <a:lnTo>
                  <a:pt x="125476" y="216743"/>
                </a:lnTo>
                <a:lnTo>
                  <a:pt x="125476" y="257844"/>
                </a:lnTo>
                <a:lnTo>
                  <a:pt x="125311" y="257861"/>
                </a:lnTo>
                <a:cubicBezTo>
                  <a:pt x="108725" y="257861"/>
                  <a:pt x="92862" y="254686"/>
                  <a:pt x="77686" y="248336"/>
                </a:cubicBezTo>
                <a:cubicBezTo>
                  <a:pt x="62509" y="241999"/>
                  <a:pt x="48895" y="232778"/>
                  <a:pt x="36843" y="220688"/>
                </a:cubicBezTo>
                <a:cubicBezTo>
                  <a:pt x="24803" y="208610"/>
                  <a:pt x="15646" y="194805"/>
                  <a:pt x="9385" y="179286"/>
                </a:cubicBezTo>
                <a:cubicBezTo>
                  <a:pt x="3137" y="163754"/>
                  <a:pt x="0" y="146964"/>
                  <a:pt x="0" y="128930"/>
                </a:cubicBezTo>
                <a:cubicBezTo>
                  <a:pt x="0" y="113678"/>
                  <a:pt x="2172" y="99403"/>
                  <a:pt x="6515" y="86093"/>
                </a:cubicBezTo>
                <a:cubicBezTo>
                  <a:pt x="10871" y="72784"/>
                  <a:pt x="17323" y="60515"/>
                  <a:pt x="25895" y="49263"/>
                </a:cubicBezTo>
                <a:cubicBezTo>
                  <a:pt x="37605" y="33795"/>
                  <a:pt x="52172" y="21704"/>
                  <a:pt x="69609" y="13018"/>
                </a:cubicBezTo>
                <a:cubicBezTo>
                  <a:pt x="87046" y="4343"/>
                  <a:pt x="105601" y="0"/>
                  <a:pt x="125311" y="0"/>
                </a:cubicBez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3" name="Shape 26">
            <a:extLst>
              <a:ext uri="{FF2B5EF4-FFF2-40B4-BE49-F238E27FC236}">
                <a16:creationId xmlns:a16="http://schemas.microsoft.com/office/drawing/2014/main" id="{3A818821-9835-1D1E-F8E4-EA134F34D840}"/>
              </a:ext>
            </a:extLst>
          </xdr:cNvPr>
          <xdr:cNvSpPr/>
        </xdr:nvSpPr>
        <xdr:spPr>
          <a:xfrm>
            <a:off x="1970842" y="219253"/>
            <a:ext cx="125133" cy="257828"/>
          </a:xfrm>
          <a:custGeom>
            <a:avLst/>
            <a:gdLst/>
            <a:ahLst/>
            <a:cxnLst/>
            <a:rect l="0" t="0" r="0" b="0"/>
            <a:pathLst>
              <a:path w="125133" h="257828">
                <a:moveTo>
                  <a:pt x="0" y="0"/>
                </a:moveTo>
                <a:lnTo>
                  <a:pt x="24443" y="2384"/>
                </a:lnTo>
                <a:cubicBezTo>
                  <a:pt x="32452" y="3984"/>
                  <a:pt x="40265" y="6385"/>
                  <a:pt x="47879" y="9585"/>
                </a:cubicBezTo>
                <a:cubicBezTo>
                  <a:pt x="63119" y="15986"/>
                  <a:pt x="76619" y="25168"/>
                  <a:pt x="88367" y="37144"/>
                </a:cubicBezTo>
                <a:cubicBezTo>
                  <a:pt x="100127" y="49108"/>
                  <a:pt x="109195" y="62912"/>
                  <a:pt x="115570" y="78559"/>
                </a:cubicBezTo>
                <a:cubicBezTo>
                  <a:pt x="121933" y="94205"/>
                  <a:pt x="125133" y="110982"/>
                  <a:pt x="125133" y="128914"/>
                </a:cubicBezTo>
                <a:cubicBezTo>
                  <a:pt x="125133" y="146720"/>
                  <a:pt x="121996" y="163433"/>
                  <a:pt x="115735" y="179003"/>
                </a:cubicBezTo>
                <a:cubicBezTo>
                  <a:pt x="109487" y="194599"/>
                  <a:pt x="100419" y="208404"/>
                  <a:pt x="88545" y="220431"/>
                </a:cubicBezTo>
                <a:cubicBezTo>
                  <a:pt x="76670" y="232457"/>
                  <a:pt x="62992" y="241703"/>
                  <a:pt x="47523" y="248155"/>
                </a:cubicBezTo>
                <a:cubicBezTo>
                  <a:pt x="39796" y="251380"/>
                  <a:pt x="31953" y="253803"/>
                  <a:pt x="24003" y="255419"/>
                </a:cubicBezTo>
                <a:lnTo>
                  <a:pt x="0" y="257828"/>
                </a:lnTo>
                <a:lnTo>
                  <a:pt x="0" y="216727"/>
                </a:lnTo>
                <a:lnTo>
                  <a:pt x="30914" y="210474"/>
                </a:lnTo>
                <a:cubicBezTo>
                  <a:pt x="40399" y="206283"/>
                  <a:pt x="49009" y="199996"/>
                  <a:pt x="56744" y="191614"/>
                </a:cubicBezTo>
                <a:cubicBezTo>
                  <a:pt x="72200" y="174863"/>
                  <a:pt x="79934" y="153971"/>
                  <a:pt x="79934" y="128914"/>
                </a:cubicBezTo>
                <a:cubicBezTo>
                  <a:pt x="79934" y="103972"/>
                  <a:pt x="72289" y="83093"/>
                  <a:pt x="56998" y="66278"/>
                </a:cubicBezTo>
                <a:cubicBezTo>
                  <a:pt x="49352" y="57877"/>
                  <a:pt x="40767" y="51574"/>
                  <a:pt x="31241" y="47372"/>
                </a:cubicBezTo>
                <a:lnTo>
                  <a:pt x="0" y="41102"/>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4" name="Shape 27">
            <a:extLst>
              <a:ext uri="{FF2B5EF4-FFF2-40B4-BE49-F238E27FC236}">
                <a16:creationId xmlns:a16="http://schemas.microsoft.com/office/drawing/2014/main" id="{D80E2AB2-5C88-5251-D0DA-4D34336258DF}"/>
              </a:ext>
            </a:extLst>
          </xdr:cNvPr>
          <xdr:cNvSpPr/>
        </xdr:nvSpPr>
        <xdr:spPr>
          <a:xfrm>
            <a:off x="2141144" y="219231"/>
            <a:ext cx="210109" cy="257874"/>
          </a:xfrm>
          <a:custGeom>
            <a:avLst/>
            <a:gdLst/>
            <a:ahLst/>
            <a:cxnLst/>
            <a:rect l="0" t="0" r="0" b="0"/>
            <a:pathLst>
              <a:path w="210109" h="257874">
                <a:moveTo>
                  <a:pt x="0" y="0"/>
                </a:moveTo>
                <a:lnTo>
                  <a:pt x="4699" y="0"/>
                </a:lnTo>
                <a:lnTo>
                  <a:pt x="167005" y="161709"/>
                </a:lnTo>
                <a:lnTo>
                  <a:pt x="167005" y="7849"/>
                </a:lnTo>
                <a:lnTo>
                  <a:pt x="210109" y="7849"/>
                </a:lnTo>
                <a:lnTo>
                  <a:pt x="210109" y="257874"/>
                </a:lnTo>
                <a:lnTo>
                  <a:pt x="205422" y="257861"/>
                </a:lnTo>
                <a:lnTo>
                  <a:pt x="42748" y="96025"/>
                </a:lnTo>
                <a:lnTo>
                  <a:pt x="42748" y="250012"/>
                </a:lnTo>
                <a:lnTo>
                  <a:pt x="0" y="250012"/>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5" name="Shape 28">
            <a:extLst>
              <a:ext uri="{FF2B5EF4-FFF2-40B4-BE49-F238E27FC236}">
                <a16:creationId xmlns:a16="http://schemas.microsoft.com/office/drawing/2014/main" id="{77A9A712-A7BD-12B0-84E4-FFB9759B2EB7}"/>
              </a:ext>
            </a:extLst>
          </xdr:cNvPr>
          <xdr:cNvSpPr/>
        </xdr:nvSpPr>
        <xdr:spPr>
          <a:xfrm>
            <a:off x="2413818" y="227080"/>
            <a:ext cx="148425" cy="242164"/>
          </a:xfrm>
          <a:custGeom>
            <a:avLst/>
            <a:gdLst/>
            <a:ahLst/>
            <a:cxnLst/>
            <a:rect l="0" t="0" r="0" b="0"/>
            <a:pathLst>
              <a:path w="148425" h="242164">
                <a:moveTo>
                  <a:pt x="0" y="0"/>
                </a:moveTo>
                <a:lnTo>
                  <a:pt x="146672" y="0"/>
                </a:lnTo>
                <a:lnTo>
                  <a:pt x="146672" y="37249"/>
                </a:lnTo>
                <a:lnTo>
                  <a:pt x="43104" y="37249"/>
                </a:lnTo>
                <a:lnTo>
                  <a:pt x="43104" y="96863"/>
                </a:lnTo>
                <a:lnTo>
                  <a:pt x="132080" y="96863"/>
                </a:lnTo>
                <a:lnTo>
                  <a:pt x="132080" y="133782"/>
                </a:lnTo>
                <a:lnTo>
                  <a:pt x="43104" y="133782"/>
                </a:lnTo>
                <a:lnTo>
                  <a:pt x="43104" y="204597"/>
                </a:lnTo>
                <a:lnTo>
                  <a:pt x="148425" y="204597"/>
                </a:lnTo>
                <a:lnTo>
                  <a:pt x="148425" y="242164"/>
                </a:lnTo>
                <a:lnTo>
                  <a:pt x="0" y="242164"/>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6" name="Shape 29">
            <a:extLst>
              <a:ext uri="{FF2B5EF4-FFF2-40B4-BE49-F238E27FC236}">
                <a16:creationId xmlns:a16="http://schemas.microsoft.com/office/drawing/2014/main" id="{CCDD9141-FA9D-C756-965E-0F06527975E9}"/>
              </a:ext>
            </a:extLst>
          </xdr:cNvPr>
          <xdr:cNvSpPr/>
        </xdr:nvSpPr>
        <xdr:spPr>
          <a:xfrm>
            <a:off x="2598893" y="218899"/>
            <a:ext cx="158839" cy="258521"/>
          </a:xfrm>
          <a:custGeom>
            <a:avLst/>
            <a:gdLst/>
            <a:ahLst/>
            <a:cxnLst/>
            <a:rect l="0" t="0" r="0" b="0"/>
            <a:pathLst>
              <a:path w="158839" h="258521">
                <a:moveTo>
                  <a:pt x="81852" y="0"/>
                </a:moveTo>
                <a:cubicBezTo>
                  <a:pt x="92977" y="0"/>
                  <a:pt x="103657" y="1194"/>
                  <a:pt x="113919" y="3594"/>
                </a:cubicBezTo>
                <a:cubicBezTo>
                  <a:pt x="124168" y="5994"/>
                  <a:pt x="134620" y="9690"/>
                  <a:pt x="145275" y="14694"/>
                </a:cubicBezTo>
                <a:lnTo>
                  <a:pt x="143891" y="53276"/>
                </a:lnTo>
                <a:cubicBezTo>
                  <a:pt x="131725" y="46926"/>
                  <a:pt x="120726" y="42177"/>
                  <a:pt x="110871" y="39002"/>
                </a:cubicBezTo>
                <a:cubicBezTo>
                  <a:pt x="101028" y="35827"/>
                  <a:pt x="92456" y="34239"/>
                  <a:pt x="85153" y="34239"/>
                </a:cubicBezTo>
                <a:cubicBezTo>
                  <a:pt x="73800" y="34239"/>
                  <a:pt x="64732" y="36716"/>
                  <a:pt x="57963" y="41669"/>
                </a:cubicBezTo>
                <a:cubicBezTo>
                  <a:pt x="51181" y="46622"/>
                  <a:pt x="47790" y="53391"/>
                  <a:pt x="47790" y="61951"/>
                </a:cubicBezTo>
                <a:cubicBezTo>
                  <a:pt x="47790" y="68529"/>
                  <a:pt x="50165" y="74485"/>
                  <a:pt x="54915" y="79832"/>
                </a:cubicBezTo>
                <a:cubicBezTo>
                  <a:pt x="59665" y="85179"/>
                  <a:pt x="68758" y="91745"/>
                  <a:pt x="82194" y="99543"/>
                </a:cubicBezTo>
                <a:lnTo>
                  <a:pt x="100444" y="109715"/>
                </a:lnTo>
                <a:cubicBezTo>
                  <a:pt x="121526" y="121755"/>
                  <a:pt x="136538" y="133718"/>
                  <a:pt x="145453" y="145631"/>
                </a:cubicBezTo>
                <a:cubicBezTo>
                  <a:pt x="149974" y="151536"/>
                  <a:pt x="153327" y="157797"/>
                  <a:pt x="155537" y="164427"/>
                </a:cubicBezTo>
                <a:cubicBezTo>
                  <a:pt x="157734" y="171044"/>
                  <a:pt x="158839" y="178371"/>
                  <a:pt x="158839" y="186372"/>
                </a:cubicBezTo>
                <a:cubicBezTo>
                  <a:pt x="158839" y="207988"/>
                  <a:pt x="150940" y="225400"/>
                  <a:pt x="135115" y="238658"/>
                </a:cubicBezTo>
                <a:cubicBezTo>
                  <a:pt x="119304" y="251904"/>
                  <a:pt x="98247" y="258521"/>
                  <a:pt x="71946" y="258521"/>
                </a:cubicBezTo>
                <a:cubicBezTo>
                  <a:pt x="59779" y="258521"/>
                  <a:pt x="48019" y="257327"/>
                  <a:pt x="36665" y="254940"/>
                </a:cubicBezTo>
                <a:cubicBezTo>
                  <a:pt x="25311" y="252552"/>
                  <a:pt x="14427" y="248958"/>
                  <a:pt x="4001" y="244170"/>
                </a:cubicBezTo>
                <a:lnTo>
                  <a:pt x="0" y="196571"/>
                </a:lnTo>
                <a:cubicBezTo>
                  <a:pt x="13322" y="204813"/>
                  <a:pt x="25743" y="210985"/>
                  <a:pt x="37274" y="215113"/>
                </a:cubicBezTo>
                <a:cubicBezTo>
                  <a:pt x="48806" y="219227"/>
                  <a:pt x="59665" y="221285"/>
                  <a:pt x="69863" y="221285"/>
                </a:cubicBezTo>
                <a:cubicBezTo>
                  <a:pt x="83071" y="221285"/>
                  <a:pt x="93790" y="218135"/>
                  <a:pt x="102019" y="211849"/>
                </a:cubicBezTo>
                <a:cubicBezTo>
                  <a:pt x="110236" y="205562"/>
                  <a:pt x="114351" y="197396"/>
                  <a:pt x="114351" y="187388"/>
                </a:cubicBezTo>
                <a:cubicBezTo>
                  <a:pt x="114351" y="179146"/>
                  <a:pt x="111620" y="171717"/>
                  <a:pt x="106172" y="165087"/>
                </a:cubicBezTo>
                <a:cubicBezTo>
                  <a:pt x="100736" y="158471"/>
                  <a:pt x="91122" y="151206"/>
                  <a:pt x="77330" y="143294"/>
                </a:cubicBezTo>
                <a:lnTo>
                  <a:pt x="58394" y="132270"/>
                </a:lnTo>
                <a:cubicBezTo>
                  <a:pt x="39510" y="121577"/>
                  <a:pt x="25946" y="110922"/>
                  <a:pt x="17729" y="100292"/>
                </a:cubicBezTo>
                <a:cubicBezTo>
                  <a:pt x="9499" y="89662"/>
                  <a:pt x="5385" y="77546"/>
                  <a:pt x="5385" y="63970"/>
                </a:cubicBezTo>
                <a:cubicBezTo>
                  <a:pt x="5385" y="45034"/>
                  <a:pt x="12446" y="29642"/>
                  <a:pt x="26594" y="17793"/>
                </a:cubicBezTo>
                <a:cubicBezTo>
                  <a:pt x="40716" y="5931"/>
                  <a:pt x="59144" y="0"/>
                  <a:pt x="81852" y="0"/>
                </a:cubicBez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25400</xdr:colOff>
      <xdr:row>0</xdr:row>
      <xdr:rowOff>160868</xdr:rowOff>
    </xdr:from>
    <xdr:to>
      <xdr:col>1</xdr:col>
      <xdr:colOff>2675467</xdr:colOff>
      <xdr:row>3</xdr:row>
      <xdr:rowOff>127000</xdr:rowOff>
    </xdr:to>
    <xdr:grpSp>
      <xdr:nvGrpSpPr>
        <xdr:cNvPr id="3" name="Group 352">
          <a:extLst>
            <a:ext uri="{FF2B5EF4-FFF2-40B4-BE49-F238E27FC236}">
              <a16:creationId xmlns:a16="http://schemas.microsoft.com/office/drawing/2014/main" id="{4FE59D39-FBD0-4600-82F0-2220DFF9F4BF}"/>
            </a:ext>
          </a:extLst>
        </xdr:cNvPr>
        <xdr:cNvGrpSpPr/>
      </xdr:nvGrpSpPr>
      <xdr:grpSpPr>
        <a:xfrm>
          <a:off x="220133" y="160868"/>
          <a:ext cx="2650067" cy="474132"/>
          <a:chOff x="0" y="0"/>
          <a:chExt cx="2757732" cy="479637"/>
        </a:xfrm>
      </xdr:grpSpPr>
      <xdr:sp macro="" textlink="">
        <xdr:nvSpPr>
          <xdr:cNvPr id="4" name="Shape 6">
            <a:extLst>
              <a:ext uri="{FF2B5EF4-FFF2-40B4-BE49-F238E27FC236}">
                <a16:creationId xmlns:a16="http://schemas.microsoft.com/office/drawing/2014/main" id="{5D605983-B392-8CCB-B305-4C5A274BD1DE}"/>
              </a:ext>
            </a:extLst>
          </xdr:cNvPr>
          <xdr:cNvSpPr/>
        </xdr:nvSpPr>
        <xdr:spPr>
          <a:xfrm>
            <a:off x="508908" y="1379"/>
            <a:ext cx="85185" cy="178851"/>
          </a:xfrm>
          <a:custGeom>
            <a:avLst/>
            <a:gdLst/>
            <a:ahLst/>
            <a:cxnLst/>
            <a:rect l="0" t="0" r="0" b="0"/>
            <a:pathLst>
              <a:path w="85185" h="178851">
                <a:moveTo>
                  <a:pt x="85185" y="0"/>
                </a:moveTo>
                <a:lnTo>
                  <a:pt x="85185" y="58569"/>
                </a:lnTo>
                <a:lnTo>
                  <a:pt x="56629" y="122946"/>
                </a:lnTo>
                <a:lnTo>
                  <a:pt x="85185" y="122946"/>
                </a:lnTo>
                <a:lnTo>
                  <a:pt x="85185" y="147837"/>
                </a:lnTo>
                <a:lnTo>
                  <a:pt x="45326" y="147837"/>
                </a:lnTo>
                <a:lnTo>
                  <a:pt x="31013" y="178851"/>
                </a:lnTo>
                <a:lnTo>
                  <a:pt x="0" y="178851"/>
                </a:lnTo>
                <a:lnTo>
                  <a:pt x="85185"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5" name="Shape 7">
            <a:extLst>
              <a:ext uri="{FF2B5EF4-FFF2-40B4-BE49-F238E27FC236}">
                <a16:creationId xmlns:a16="http://schemas.microsoft.com/office/drawing/2014/main" id="{C11FE29F-2AC4-5F12-5CA3-8154F2C242E8}"/>
              </a:ext>
            </a:extLst>
          </xdr:cNvPr>
          <xdr:cNvSpPr/>
        </xdr:nvSpPr>
        <xdr:spPr>
          <a:xfrm>
            <a:off x="594093" y="245"/>
            <a:ext cx="85668" cy="179984"/>
          </a:xfrm>
          <a:custGeom>
            <a:avLst/>
            <a:gdLst/>
            <a:ahLst/>
            <a:cxnLst/>
            <a:rect l="0" t="0" r="0" b="0"/>
            <a:pathLst>
              <a:path w="85668" h="179984">
                <a:moveTo>
                  <a:pt x="540" y="0"/>
                </a:moveTo>
                <a:lnTo>
                  <a:pt x="2940" y="0"/>
                </a:lnTo>
                <a:lnTo>
                  <a:pt x="85668" y="179984"/>
                </a:lnTo>
                <a:lnTo>
                  <a:pt x="53448" y="179984"/>
                </a:lnTo>
                <a:lnTo>
                  <a:pt x="39376" y="148971"/>
                </a:lnTo>
                <a:lnTo>
                  <a:pt x="0" y="148971"/>
                </a:lnTo>
                <a:lnTo>
                  <a:pt x="0" y="124079"/>
                </a:lnTo>
                <a:lnTo>
                  <a:pt x="28556" y="124079"/>
                </a:lnTo>
                <a:lnTo>
                  <a:pt x="299" y="59030"/>
                </a:lnTo>
                <a:lnTo>
                  <a:pt x="0" y="59703"/>
                </a:lnTo>
                <a:lnTo>
                  <a:pt x="0" y="1134"/>
                </a:lnTo>
                <a:lnTo>
                  <a:pt x="54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6" name="Shape 8">
            <a:extLst>
              <a:ext uri="{FF2B5EF4-FFF2-40B4-BE49-F238E27FC236}">
                <a16:creationId xmlns:a16="http://schemas.microsoft.com/office/drawing/2014/main" id="{C133C2E3-23E3-C758-DB80-950538CA7C03}"/>
              </a:ext>
            </a:extLst>
          </xdr:cNvPr>
          <xdr:cNvSpPr/>
        </xdr:nvSpPr>
        <xdr:spPr>
          <a:xfrm>
            <a:off x="657746" y="5898"/>
            <a:ext cx="148247" cy="174333"/>
          </a:xfrm>
          <a:custGeom>
            <a:avLst/>
            <a:gdLst/>
            <a:ahLst/>
            <a:cxnLst/>
            <a:rect l="0" t="0" r="0" b="0"/>
            <a:pathLst>
              <a:path w="148247" h="174333">
                <a:moveTo>
                  <a:pt x="0" y="0"/>
                </a:moveTo>
                <a:lnTo>
                  <a:pt x="148247" y="0"/>
                </a:lnTo>
                <a:lnTo>
                  <a:pt x="148247" y="26568"/>
                </a:lnTo>
                <a:lnTo>
                  <a:pt x="89687" y="26568"/>
                </a:lnTo>
                <a:lnTo>
                  <a:pt x="89687" y="174333"/>
                </a:lnTo>
                <a:lnTo>
                  <a:pt x="58903" y="174333"/>
                </a:lnTo>
                <a:lnTo>
                  <a:pt x="58903" y="26568"/>
                </a:lnTo>
                <a:lnTo>
                  <a:pt x="0" y="26568"/>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7" name="Shape 9">
            <a:extLst>
              <a:ext uri="{FF2B5EF4-FFF2-40B4-BE49-F238E27FC236}">
                <a16:creationId xmlns:a16="http://schemas.microsoft.com/office/drawing/2014/main" id="{DC3F30ED-0711-7A43-D8AD-73C8132E8EBC}"/>
              </a:ext>
            </a:extLst>
          </xdr:cNvPr>
          <xdr:cNvSpPr/>
        </xdr:nvSpPr>
        <xdr:spPr>
          <a:xfrm>
            <a:off x="828100" y="5898"/>
            <a:ext cx="105448" cy="174333"/>
          </a:xfrm>
          <a:custGeom>
            <a:avLst/>
            <a:gdLst/>
            <a:ahLst/>
            <a:cxnLst/>
            <a:rect l="0" t="0" r="0" b="0"/>
            <a:pathLst>
              <a:path w="105448" h="174333">
                <a:moveTo>
                  <a:pt x="0" y="0"/>
                </a:moveTo>
                <a:lnTo>
                  <a:pt x="30531" y="0"/>
                </a:lnTo>
                <a:lnTo>
                  <a:pt x="30531" y="147041"/>
                </a:lnTo>
                <a:lnTo>
                  <a:pt x="105448" y="147041"/>
                </a:lnTo>
                <a:lnTo>
                  <a:pt x="105448" y="174333"/>
                </a:lnTo>
                <a:lnTo>
                  <a:pt x="0" y="174333"/>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8" name="Shape 10">
            <a:extLst>
              <a:ext uri="{FF2B5EF4-FFF2-40B4-BE49-F238E27FC236}">
                <a16:creationId xmlns:a16="http://schemas.microsoft.com/office/drawing/2014/main" id="{CF3CB264-4245-CD79-16FE-EA0D2EF6B85D}"/>
              </a:ext>
            </a:extLst>
          </xdr:cNvPr>
          <xdr:cNvSpPr/>
        </xdr:nvSpPr>
        <xdr:spPr>
          <a:xfrm>
            <a:off x="943270" y="1379"/>
            <a:ext cx="85185" cy="178851"/>
          </a:xfrm>
          <a:custGeom>
            <a:avLst/>
            <a:gdLst/>
            <a:ahLst/>
            <a:cxnLst/>
            <a:rect l="0" t="0" r="0" b="0"/>
            <a:pathLst>
              <a:path w="85185" h="178851">
                <a:moveTo>
                  <a:pt x="85185" y="0"/>
                </a:moveTo>
                <a:lnTo>
                  <a:pt x="85185" y="58569"/>
                </a:lnTo>
                <a:lnTo>
                  <a:pt x="56629" y="122946"/>
                </a:lnTo>
                <a:lnTo>
                  <a:pt x="85185" y="122946"/>
                </a:lnTo>
                <a:lnTo>
                  <a:pt x="85185" y="147837"/>
                </a:lnTo>
                <a:lnTo>
                  <a:pt x="45326" y="147837"/>
                </a:lnTo>
                <a:lnTo>
                  <a:pt x="31013" y="178851"/>
                </a:lnTo>
                <a:lnTo>
                  <a:pt x="0" y="178851"/>
                </a:lnTo>
                <a:lnTo>
                  <a:pt x="85185"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9" name="Shape 11">
            <a:extLst>
              <a:ext uri="{FF2B5EF4-FFF2-40B4-BE49-F238E27FC236}">
                <a16:creationId xmlns:a16="http://schemas.microsoft.com/office/drawing/2014/main" id="{F89BB67C-1EA3-9DBD-2422-ADB317240E45}"/>
              </a:ext>
            </a:extLst>
          </xdr:cNvPr>
          <xdr:cNvSpPr/>
        </xdr:nvSpPr>
        <xdr:spPr>
          <a:xfrm>
            <a:off x="1028455" y="245"/>
            <a:ext cx="85655" cy="179984"/>
          </a:xfrm>
          <a:custGeom>
            <a:avLst/>
            <a:gdLst/>
            <a:ahLst/>
            <a:cxnLst/>
            <a:rect l="0" t="0" r="0" b="0"/>
            <a:pathLst>
              <a:path w="85655" h="179984">
                <a:moveTo>
                  <a:pt x="540" y="0"/>
                </a:moveTo>
                <a:lnTo>
                  <a:pt x="2940" y="0"/>
                </a:lnTo>
                <a:lnTo>
                  <a:pt x="85655" y="179984"/>
                </a:lnTo>
                <a:lnTo>
                  <a:pt x="53435" y="179984"/>
                </a:lnTo>
                <a:lnTo>
                  <a:pt x="39376" y="148971"/>
                </a:lnTo>
                <a:lnTo>
                  <a:pt x="0" y="148971"/>
                </a:lnTo>
                <a:lnTo>
                  <a:pt x="0" y="124079"/>
                </a:lnTo>
                <a:lnTo>
                  <a:pt x="28556" y="124079"/>
                </a:lnTo>
                <a:lnTo>
                  <a:pt x="299" y="59030"/>
                </a:lnTo>
                <a:lnTo>
                  <a:pt x="0" y="59703"/>
                </a:lnTo>
                <a:lnTo>
                  <a:pt x="0" y="1134"/>
                </a:lnTo>
                <a:lnTo>
                  <a:pt x="54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0" name="Shape 12">
            <a:extLst>
              <a:ext uri="{FF2B5EF4-FFF2-40B4-BE49-F238E27FC236}">
                <a16:creationId xmlns:a16="http://schemas.microsoft.com/office/drawing/2014/main" id="{0A9FACAF-51F0-DC78-FD81-161C4886EA70}"/>
              </a:ext>
            </a:extLst>
          </xdr:cNvPr>
          <xdr:cNvSpPr/>
        </xdr:nvSpPr>
        <xdr:spPr>
          <a:xfrm>
            <a:off x="1125644" y="0"/>
            <a:ext cx="109893" cy="186118"/>
          </a:xfrm>
          <a:custGeom>
            <a:avLst/>
            <a:gdLst/>
            <a:ahLst/>
            <a:cxnLst/>
            <a:rect l="0" t="0" r="0" b="0"/>
            <a:pathLst>
              <a:path w="109893" h="186118">
                <a:moveTo>
                  <a:pt x="56629" y="0"/>
                </a:moveTo>
                <a:cubicBezTo>
                  <a:pt x="64249" y="0"/>
                  <a:pt x="71641" y="864"/>
                  <a:pt x="78816" y="2591"/>
                </a:cubicBezTo>
                <a:cubicBezTo>
                  <a:pt x="85979" y="4318"/>
                  <a:pt x="93218" y="6972"/>
                  <a:pt x="100520" y="10579"/>
                </a:cubicBezTo>
                <a:lnTo>
                  <a:pt x="99555" y="38354"/>
                </a:lnTo>
                <a:cubicBezTo>
                  <a:pt x="90894" y="33630"/>
                  <a:pt x="83261" y="30163"/>
                  <a:pt x="76645" y="27953"/>
                </a:cubicBezTo>
                <a:cubicBezTo>
                  <a:pt x="70040" y="25756"/>
                  <a:pt x="64122" y="24651"/>
                  <a:pt x="58915" y="24651"/>
                </a:cubicBezTo>
                <a:cubicBezTo>
                  <a:pt x="50902" y="24651"/>
                  <a:pt x="44590" y="26441"/>
                  <a:pt x="39980" y="29997"/>
                </a:cubicBezTo>
                <a:cubicBezTo>
                  <a:pt x="35370" y="33566"/>
                  <a:pt x="33071" y="38443"/>
                  <a:pt x="33071" y="44615"/>
                </a:cubicBezTo>
                <a:cubicBezTo>
                  <a:pt x="33071" y="49416"/>
                  <a:pt x="34747" y="53785"/>
                  <a:pt x="38113" y="57721"/>
                </a:cubicBezTo>
                <a:cubicBezTo>
                  <a:pt x="41478" y="61646"/>
                  <a:pt x="47727" y="66294"/>
                  <a:pt x="56871" y="71666"/>
                </a:cubicBezTo>
                <a:lnTo>
                  <a:pt x="69494" y="78994"/>
                </a:lnTo>
                <a:cubicBezTo>
                  <a:pt x="84087" y="87655"/>
                  <a:pt x="94463" y="96253"/>
                  <a:pt x="100635" y="104788"/>
                </a:cubicBezTo>
                <a:cubicBezTo>
                  <a:pt x="106807" y="113322"/>
                  <a:pt x="109893" y="123127"/>
                  <a:pt x="109893" y="134175"/>
                </a:cubicBezTo>
                <a:cubicBezTo>
                  <a:pt x="109893" y="149733"/>
                  <a:pt x="104419" y="162281"/>
                  <a:pt x="93485" y="171818"/>
                </a:cubicBezTo>
                <a:cubicBezTo>
                  <a:pt x="82537" y="181356"/>
                  <a:pt x="67970" y="186118"/>
                  <a:pt x="49784" y="186118"/>
                </a:cubicBezTo>
                <a:cubicBezTo>
                  <a:pt x="41440" y="186118"/>
                  <a:pt x="33325" y="185255"/>
                  <a:pt x="25425" y="183540"/>
                </a:cubicBezTo>
                <a:cubicBezTo>
                  <a:pt x="17539" y="181813"/>
                  <a:pt x="9982" y="179235"/>
                  <a:pt x="2769" y="175781"/>
                </a:cubicBezTo>
                <a:lnTo>
                  <a:pt x="0" y="141516"/>
                </a:lnTo>
                <a:cubicBezTo>
                  <a:pt x="9461" y="147612"/>
                  <a:pt x="18110" y="152095"/>
                  <a:pt x="25971" y="154978"/>
                </a:cubicBezTo>
                <a:cubicBezTo>
                  <a:pt x="33833" y="157861"/>
                  <a:pt x="41275" y="159309"/>
                  <a:pt x="48336" y="159309"/>
                </a:cubicBezTo>
                <a:cubicBezTo>
                  <a:pt x="57467" y="159309"/>
                  <a:pt x="64884" y="157048"/>
                  <a:pt x="70574" y="152514"/>
                </a:cubicBezTo>
                <a:cubicBezTo>
                  <a:pt x="76264" y="147993"/>
                  <a:pt x="79108" y="142113"/>
                  <a:pt x="79108" y="134899"/>
                </a:cubicBezTo>
                <a:cubicBezTo>
                  <a:pt x="79108" y="128892"/>
                  <a:pt x="77203" y="123507"/>
                  <a:pt x="73406" y="118732"/>
                </a:cubicBezTo>
                <a:cubicBezTo>
                  <a:pt x="69596" y="113970"/>
                  <a:pt x="62967" y="108775"/>
                  <a:pt x="53505" y="103162"/>
                </a:cubicBezTo>
                <a:lnTo>
                  <a:pt x="40399" y="95225"/>
                </a:lnTo>
                <a:cubicBezTo>
                  <a:pt x="27089" y="87376"/>
                  <a:pt x="17653" y="79654"/>
                  <a:pt x="12078" y="72085"/>
                </a:cubicBezTo>
                <a:cubicBezTo>
                  <a:pt x="6515" y="64503"/>
                  <a:pt x="3734" y="55829"/>
                  <a:pt x="3734" y="46050"/>
                </a:cubicBezTo>
                <a:cubicBezTo>
                  <a:pt x="3734" y="32423"/>
                  <a:pt x="8623" y="21349"/>
                  <a:pt x="18402" y="12814"/>
                </a:cubicBezTo>
                <a:cubicBezTo>
                  <a:pt x="28169" y="4267"/>
                  <a:pt x="40919" y="0"/>
                  <a:pt x="56629" y="0"/>
                </a:cubicBez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1" name="Shape 13">
            <a:extLst>
              <a:ext uri="{FF2B5EF4-FFF2-40B4-BE49-F238E27FC236}">
                <a16:creationId xmlns:a16="http://schemas.microsoft.com/office/drawing/2014/main" id="{5E5C03A8-66F3-EB37-4FCB-32E4F3CD1807}"/>
              </a:ext>
            </a:extLst>
          </xdr:cNvPr>
          <xdr:cNvSpPr/>
        </xdr:nvSpPr>
        <xdr:spPr>
          <a:xfrm>
            <a:off x="0" y="2574"/>
            <a:ext cx="441503" cy="477063"/>
          </a:xfrm>
          <a:custGeom>
            <a:avLst/>
            <a:gdLst/>
            <a:ahLst/>
            <a:cxnLst/>
            <a:rect l="0" t="0" r="0" b="0"/>
            <a:pathLst>
              <a:path w="441503" h="477063">
                <a:moveTo>
                  <a:pt x="36297" y="0"/>
                </a:moveTo>
                <a:lnTo>
                  <a:pt x="405244" y="0"/>
                </a:lnTo>
                <a:cubicBezTo>
                  <a:pt x="425259" y="0"/>
                  <a:pt x="441503" y="14935"/>
                  <a:pt x="441503" y="33363"/>
                </a:cubicBezTo>
                <a:lnTo>
                  <a:pt x="441503" y="443674"/>
                </a:lnTo>
                <a:cubicBezTo>
                  <a:pt x="441503" y="462115"/>
                  <a:pt x="425259" y="477063"/>
                  <a:pt x="405244" y="477063"/>
                </a:cubicBezTo>
                <a:lnTo>
                  <a:pt x="36297" y="477063"/>
                </a:lnTo>
                <a:cubicBezTo>
                  <a:pt x="16269" y="477063"/>
                  <a:pt x="0" y="462115"/>
                  <a:pt x="0" y="443674"/>
                </a:cubicBezTo>
                <a:lnTo>
                  <a:pt x="0" y="33363"/>
                </a:lnTo>
                <a:cubicBezTo>
                  <a:pt x="0" y="14935"/>
                  <a:pt x="16269" y="0"/>
                  <a:pt x="36297" y="0"/>
                </a:cubicBezTo>
                <a:close/>
              </a:path>
            </a:pathLst>
          </a:custGeom>
          <a:ln w="0" cap="flat">
            <a:miter lim="127000"/>
          </a:ln>
        </xdr:spPr>
        <xdr:style>
          <a:lnRef idx="0">
            <a:srgbClr val="000000">
              <a:alpha val="0"/>
            </a:srgbClr>
          </a:lnRef>
          <a:fillRef idx="1">
            <a:srgbClr val="9E2A39"/>
          </a:fillRef>
          <a:effectRef idx="0">
            <a:scrgbClr r="0" g="0" b="0"/>
          </a:effectRef>
          <a:fontRef idx="none"/>
        </xdr:style>
        <xdr:txBody>
          <a:bodyPr wrap="square"/>
          <a:lstStyle/>
          <a:p>
            <a:endParaRPr lang="es-PY">
              <a:solidFill>
                <a:schemeClr val="bg1"/>
              </a:solidFill>
            </a:endParaRPr>
          </a:p>
        </xdr:txBody>
      </xdr:sp>
      <xdr:sp macro="" textlink="">
        <xdr:nvSpPr>
          <xdr:cNvPr id="12" name="Shape 14">
            <a:extLst>
              <a:ext uri="{FF2B5EF4-FFF2-40B4-BE49-F238E27FC236}">
                <a16:creationId xmlns:a16="http://schemas.microsoft.com/office/drawing/2014/main" id="{9331E28D-9E75-F577-CAF8-CDDAC704AA63}"/>
              </a:ext>
            </a:extLst>
          </xdr:cNvPr>
          <xdr:cNvSpPr/>
        </xdr:nvSpPr>
        <xdr:spPr>
          <a:xfrm>
            <a:off x="135181" y="255691"/>
            <a:ext cx="78537" cy="203556"/>
          </a:xfrm>
          <a:custGeom>
            <a:avLst/>
            <a:gdLst/>
            <a:ahLst/>
            <a:cxnLst/>
            <a:rect l="0" t="0" r="0" b="0"/>
            <a:pathLst>
              <a:path w="78537" h="203556">
                <a:moveTo>
                  <a:pt x="14199" y="0"/>
                </a:moveTo>
                <a:cubicBezTo>
                  <a:pt x="51092" y="11074"/>
                  <a:pt x="78537" y="51829"/>
                  <a:pt x="78537" y="100419"/>
                </a:cubicBezTo>
                <a:cubicBezTo>
                  <a:pt x="78537" y="155092"/>
                  <a:pt x="43879" y="199835"/>
                  <a:pt x="0" y="203556"/>
                </a:cubicBezTo>
                <a:cubicBezTo>
                  <a:pt x="31382" y="186842"/>
                  <a:pt x="53619" y="145402"/>
                  <a:pt x="53619" y="96914"/>
                </a:cubicBezTo>
                <a:cubicBezTo>
                  <a:pt x="53619" y="56083"/>
                  <a:pt x="37871" y="20358"/>
                  <a:pt x="14199"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PY">
              <a:solidFill>
                <a:schemeClr val="bg1"/>
              </a:solidFill>
            </a:endParaRPr>
          </a:p>
        </xdr:txBody>
      </xdr:sp>
      <xdr:sp macro="" textlink="">
        <xdr:nvSpPr>
          <xdr:cNvPr id="13" name="Shape 15">
            <a:extLst>
              <a:ext uri="{FF2B5EF4-FFF2-40B4-BE49-F238E27FC236}">
                <a16:creationId xmlns:a16="http://schemas.microsoft.com/office/drawing/2014/main" id="{407D0B76-2A0B-0143-7DD0-58AFD8CC0619}"/>
              </a:ext>
            </a:extLst>
          </xdr:cNvPr>
          <xdr:cNvSpPr/>
        </xdr:nvSpPr>
        <xdr:spPr>
          <a:xfrm>
            <a:off x="224311" y="274260"/>
            <a:ext cx="100114" cy="189090"/>
          </a:xfrm>
          <a:custGeom>
            <a:avLst/>
            <a:gdLst/>
            <a:ahLst/>
            <a:cxnLst/>
            <a:rect l="0" t="0" r="0" b="0"/>
            <a:pathLst>
              <a:path w="100114" h="189090">
                <a:moveTo>
                  <a:pt x="49606" y="0"/>
                </a:moveTo>
                <a:cubicBezTo>
                  <a:pt x="31585" y="22949"/>
                  <a:pt x="23635" y="58661"/>
                  <a:pt x="31179" y="96253"/>
                </a:cubicBezTo>
                <a:cubicBezTo>
                  <a:pt x="40069" y="140830"/>
                  <a:pt x="68212" y="174930"/>
                  <a:pt x="100114" y="184620"/>
                </a:cubicBezTo>
                <a:cubicBezTo>
                  <a:pt x="59080" y="189090"/>
                  <a:pt x="18999" y="154229"/>
                  <a:pt x="8928" y="103962"/>
                </a:cubicBezTo>
                <a:cubicBezTo>
                  <a:pt x="0" y="59258"/>
                  <a:pt x="17678" y="16827"/>
                  <a:pt x="49606"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PY">
              <a:solidFill>
                <a:schemeClr val="bg1"/>
              </a:solidFill>
            </a:endParaRPr>
          </a:p>
        </xdr:txBody>
      </xdr:sp>
      <xdr:sp macro="" textlink="">
        <xdr:nvSpPr>
          <xdr:cNvPr id="14" name="Shape 16">
            <a:extLst>
              <a:ext uri="{FF2B5EF4-FFF2-40B4-BE49-F238E27FC236}">
                <a16:creationId xmlns:a16="http://schemas.microsoft.com/office/drawing/2014/main" id="{398B7E37-7F47-6D7D-0259-3D8B088014B6}"/>
              </a:ext>
            </a:extLst>
          </xdr:cNvPr>
          <xdr:cNvSpPr/>
        </xdr:nvSpPr>
        <xdr:spPr>
          <a:xfrm>
            <a:off x="74643" y="22414"/>
            <a:ext cx="283655" cy="244666"/>
          </a:xfrm>
          <a:custGeom>
            <a:avLst/>
            <a:gdLst/>
            <a:ahLst/>
            <a:cxnLst/>
            <a:rect l="0" t="0" r="0" b="0"/>
            <a:pathLst>
              <a:path w="283655" h="244666">
                <a:moveTo>
                  <a:pt x="154889" y="0"/>
                </a:moveTo>
                <a:cubicBezTo>
                  <a:pt x="158153" y="0"/>
                  <a:pt x="161379" y="165"/>
                  <a:pt x="164592" y="470"/>
                </a:cubicBezTo>
                <a:cubicBezTo>
                  <a:pt x="106896" y="1778"/>
                  <a:pt x="59969" y="47879"/>
                  <a:pt x="55232" y="106337"/>
                </a:cubicBezTo>
                <a:cubicBezTo>
                  <a:pt x="81369" y="107429"/>
                  <a:pt x="113970" y="102133"/>
                  <a:pt x="147625" y="89980"/>
                </a:cubicBezTo>
                <a:cubicBezTo>
                  <a:pt x="207899" y="68263"/>
                  <a:pt x="251676" y="31852"/>
                  <a:pt x="255727" y="2756"/>
                </a:cubicBezTo>
                <a:cubicBezTo>
                  <a:pt x="255892" y="3061"/>
                  <a:pt x="256057" y="3429"/>
                  <a:pt x="256184" y="3721"/>
                </a:cubicBezTo>
                <a:cubicBezTo>
                  <a:pt x="267335" y="34163"/>
                  <a:pt x="219519" y="79362"/>
                  <a:pt x="149288" y="104686"/>
                </a:cubicBezTo>
                <a:cubicBezTo>
                  <a:pt x="114884" y="117119"/>
                  <a:pt x="81496" y="122365"/>
                  <a:pt x="55029" y="120942"/>
                </a:cubicBezTo>
                <a:cubicBezTo>
                  <a:pt x="55435" y="131394"/>
                  <a:pt x="57086" y="141516"/>
                  <a:pt x="60020" y="151041"/>
                </a:cubicBezTo>
                <a:cubicBezTo>
                  <a:pt x="86639" y="152692"/>
                  <a:pt x="120510" y="147384"/>
                  <a:pt x="155435" y="134785"/>
                </a:cubicBezTo>
                <a:cubicBezTo>
                  <a:pt x="215697" y="113056"/>
                  <a:pt x="259448" y="76708"/>
                  <a:pt x="263601" y="47587"/>
                </a:cubicBezTo>
                <a:cubicBezTo>
                  <a:pt x="263703" y="47879"/>
                  <a:pt x="263855" y="48197"/>
                  <a:pt x="263982" y="48552"/>
                </a:cubicBezTo>
                <a:cubicBezTo>
                  <a:pt x="275171" y="78956"/>
                  <a:pt x="227355" y="124155"/>
                  <a:pt x="157099" y="149441"/>
                </a:cubicBezTo>
                <a:cubicBezTo>
                  <a:pt x="123901" y="161417"/>
                  <a:pt x="91757" y="166726"/>
                  <a:pt x="65811" y="165862"/>
                </a:cubicBezTo>
                <a:cubicBezTo>
                  <a:pt x="70815" y="176670"/>
                  <a:pt x="77356" y="186550"/>
                  <a:pt x="85242" y="195186"/>
                </a:cubicBezTo>
                <a:cubicBezTo>
                  <a:pt x="108648" y="194247"/>
                  <a:pt x="135953" y="188938"/>
                  <a:pt x="163919" y="178854"/>
                </a:cubicBezTo>
                <a:cubicBezTo>
                  <a:pt x="224168" y="157124"/>
                  <a:pt x="267945" y="120764"/>
                  <a:pt x="272021" y="91643"/>
                </a:cubicBezTo>
                <a:cubicBezTo>
                  <a:pt x="272123" y="91948"/>
                  <a:pt x="272313" y="92278"/>
                  <a:pt x="272428" y="92596"/>
                </a:cubicBezTo>
                <a:cubicBezTo>
                  <a:pt x="283655" y="123038"/>
                  <a:pt x="235788" y="168237"/>
                  <a:pt x="165570" y="193497"/>
                </a:cubicBezTo>
                <a:cubicBezTo>
                  <a:pt x="142748" y="201752"/>
                  <a:pt x="120383" y="206832"/>
                  <a:pt x="100165" y="208915"/>
                </a:cubicBezTo>
                <a:cubicBezTo>
                  <a:pt x="118910" y="223279"/>
                  <a:pt x="141999" y="231864"/>
                  <a:pt x="167119" y="231864"/>
                </a:cubicBezTo>
                <a:cubicBezTo>
                  <a:pt x="202717" y="231864"/>
                  <a:pt x="234378" y="214833"/>
                  <a:pt x="254940" y="188252"/>
                </a:cubicBezTo>
                <a:cubicBezTo>
                  <a:pt x="233845" y="222161"/>
                  <a:pt x="196952" y="244666"/>
                  <a:pt x="154889" y="244666"/>
                </a:cubicBezTo>
                <a:cubicBezTo>
                  <a:pt x="122707" y="244666"/>
                  <a:pt x="93447" y="231381"/>
                  <a:pt x="72060" y="209868"/>
                </a:cubicBezTo>
                <a:cubicBezTo>
                  <a:pt x="44209" y="208547"/>
                  <a:pt x="23952" y="199898"/>
                  <a:pt x="18224" y="184277"/>
                </a:cubicBezTo>
                <a:cubicBezTo>
                  <a:pt x="16624" y="179959"/>
                  <a:pt x="16307" y="175336"/>
                  <a:pt x="16954" y="170548"/>
                </a:cubicBezTo>
                <a:cubicBezTo>
                  <a:pt x="22250" y="183375"/>
                  <a:pt x="37655" y="191364"/>
                  <a:pt x="58966" y="194196"/>
                </a:cubicBezTo>
                <a:cubicBezTo>
                  <a:pt x="52337" y="184785"/>
                  <a:pt x="46977" y="174409"/>
                  <a:pt x="43129" y="163233"/>
                </a:cubicBezTo>
                <a:cubicBezTo>
                  <a:pt x="26022" y="159398"/>
                  <a:pt x="13957" y="151676"/>
                  <a:pt x="9792" y="140170"/>
                </a:cubicBezTo>
                <a:cubicBezTo>
                  <a:pt x="8179" y="135915"/>
                  <a:pt x="7849" y="131293"/>
                  <a:pt x="8484" y="126492"/>
                </a:cubicBezTo>
                <a:cubicBezTo>
                  <a:pt x="12776" y="136792"/>
                  <a:pt x="23622" y="143891"/>
                  <a:pt x="38811" y="147790"/>
                </a:cubicBezTo>
                <a:cubicBezTo>
                  <a:pt x="37071" y="139586"/>
                  <a:pt x="36182" y="131089"/>
                  <a:pt x="36182" y="122352"/>
                </a:cubicBezTo>
                <a:cubicBezTo>
                  <a:pt x="36182" y="121082"/>
                  <a:pt x="36322" y="119850"/>
                  <a:pt x="36385" y="118605"/>
                </a:cubicBezTo>
                <a:cubicBezTo>
                  <a:pt x="18720" y="114872"/>
                  <a:pt x="6236" y="107112"/>
                  <a:pt x="1943" y="95377"/>
                </a:cubicBezTo>
                <a:cubicBezTo>
                  <a:pt x="381" y="91097"/>
                  <a:pt x="0" y="86474"/>
                  <a:pt x="673" y="81712"/>
                </a:cubicBezTo>
                <a:cubicBezTo>
                  <a:pt x="5575" y="93447"/>
                  <a:pt x="18974" y="101067"/>
                  <a:pt x="37605" y="104458"/>
                </a:cubicBezTo>
                <a:cubicBezTo>
                  <a:pt x="45987" y="45403"/>
                  <a:pt x="95237" y="0"/>
                  <a:pt x="154889"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PY">
              <a:solidFill>
                <a:schemeClr val="bg1"/>
              </a:solidFill>
            </a:endParaRPr>
          </a:p>
        </xdr:txBody>
      </xdr:sp>
      <xdr:sp macro="" textlink="">
        <xdr:nvSpPr>
          <xdr:cNvPr id="15" name="Shape 367">
            <a:extLst>
              <a:ext uri="{FF2B5EF4-FFF2-40B4-BE49-F238E27FC236}">
                <a16:creationId xmlns:a16="http://schemas.microsoft.com/office/drawing/2014/main" id="{84C8B18E-E7C9-5B38-B4F1-B7188DF954FC}"/>
              </a:ext>
            </a:extLst>
          </xdr:cNvPr>
          <xdr:cNvSpPr/>
        </xdr:nvSpPr>
        <xdr:spPr>
          <a:xfrm>
            <a:off x="532619" y="227077"/>
            <a:ext cx="44488" cy="242164"/>
          </a:xfrm>
          <a:custGeom>
            <a:avLst/>
            <a:gdLst/>
            <a:ahLst/>
            <a:cxnLst/>
            <a:rect l="0" t="0" r="0" b="0"/>
            <a:pathLst>
              <a:path w="44488" h="242164">
                <a:moveTo>
                  <a:pt x="0" y="0"/>
                </a:moveTo>
                <a:lnTo>
                  <a:pt x="44488" y="0"/>
                </a:lnTo>
                <a:lnTo>
                  <a:pt x="44488" y="242164"/>
                </a:lnTo>
                <a:lnTo>
                  <a:pt x="0" y="242164"/>
                </a:lnTo>
                <a:lnTo>
                  <a:pt x="0" y="0"/>
                </a:lnTo>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6" name="Shape 18">
            <a:extLst>
              <a:ext uri="{FF2B5EF4-FFF2-40B4-BE49-F238E27FC236}">
                <a16:creationId xmlns:a16="http://schemas.microsoft.com/office/drawing/2014/main" id="{1D054370-4546-8C26-47F7-4AEB79C159ED}"/>
              </a:ext>
            </a:extLst>
          </xdr:cNvPr>
          <xdr:cNvSpPr/>
        </xdr:nvSpPr>
        <xdr:spPr>
          <a:xfrm>
            <a:off x="640873" y="219231"/>
            <a:ext cx="210109" cy="257874"/>
          </a:xfrm>
          <a:custGeom>
            <a:avLst/>
            <a:gdLst/>
            <a:ahLst/>
            <a:cxnLst/>
            <a:rect l="0" t="0" r="0" b="0"/>
            <a:pathLst>
              <a:path w="210109" h="257874">
                <a:moveTo>
                  <a:pt x="0" y="0"/>
                </a:moveTo>
                <a:lnTo>
                  <a:pt x="4699" y="0"/>
                </a:lnTo>
                <a:lnTo>
                  <a:pt x="167005" y="161709"/>
                </a:lnTo>
                <a:lnTo>
                  <a:pt x="167005" y="7849"/>
                </a:lnTo>
                <a:lnTo>
                  <a:pt x="210109" y="7849"/>
                </a:lnTo>
                <a:lnTo>
                  <a:pt x="210109" y="257874"/>
                </a:lnTo>
                <a:lnTo>
                  <a:pt x="205423" y="257861"/>
                </a:lnTo>
                <a:lnTo>
                  <a:pt x="42748" y="96025"/>
                </a:lnTo>
                <a:lnTo>
                  <a:pt x="42748" y="250012"/>
                </a:lnTo>
                <a:lnTo>
                  <a:pt x="0" y="250012"/>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7" name="Shape 19">
            <a:extLst>
              <a:ext uri="{FF2B5EF4-FFF2-40B4-BE49-F238E27FC236}">
                <a16:creationId xmlns:a16="http://schemas.microsoft.com/office/drawing/2014/main" id="{F30DE2E3-8865-CB21-B7E0-EF1A957AF01D}"/>
              </a:ext>
            </a:extLst>
          </xdr:cNvPr>
          <xdr:cNvSpPr/>
        </xdr:nvSpPr>
        <xdr:spPr>
          <a:xfrm>
            <a:off x="877217" y="227046"/>
            <a:ext cx="232448" cy="252057"/>
          </a:xfrm>
          <a:custGeom>
            <a:avLst/>
            <a:gdLst/>
            <a:ahLst/>
            <a:cxnLst/>
            <a:rect l="0" t="0" r="0" b="0"/>
            <a:pathLst>
              <a:path w="232448" h="252057">
                <a:moveTo>
                  <a:pt x="187960" y="0"/>
                </a:moveTo>
                <a:lnTo>
                  <a:pt x="232448" y="38"/>
                </a:lnTo>
                <a:lnTo>
                  <a:pt x="117831" y="252057"/>
                </a:lnTo>
                <a:lnTo>
                  <a:pt x="114351" y="252057"/>
                </a:lnTo>
                <a:lnTo>
                  <a:pt x="0" y="38"/>
                </a:lnTo>
                <a:lnTo>
                  <a:pt x="47066" y="38"/>
                </a:lnTo>
                <a:lnTo>
                  <a:pt x="117399" y="158839"/>
                </a:lnTo>
                <a:lnTo>
                  <a:pt x="18796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8" name="Shape 20">
            <a:extLst>
              <a:ext uri="{FF2B5EF4-FFF2-40B4-BE49-F238E27FC236}">
                <a16:creationId xmlns:a16="http://schemas.microsoft.com/office/drawing/2014/main" id="{09195EF9-0234-D741-20B0-490F81840A47}"/>
              </a:ext>
            </a:extLst>
          </xdr:cNvPr>
          <xdr:cNvSpPr/>
        </xdr:nvSpPr>
        <xdr:spPr>
          <a:xfrm>
            <a:off x="1135987" y="227080"/>
            <a:ext cx="148425" cy="242164"/>
          </a:xfrm>
          <a:custGeom>
            <a:avLst/>
            <a:gdLst/>
            <a:ahLst/>
            <a:cxnLst/>
            <a:rect l="0" t="0" r="0" b="0"/>
            <a:pathLst>
              <a:path w="148425" h="242164">
                <a:moveTo>
                  <a:pt x="0" y="0"/>
                </a:moveTo>
                <a:lnTo>
                  <a:pt x="146672" y="0"/>
                </a:lnTo>
                <a:lnTo>
                  <a:pt x="146672" y="37249"/>
                </a:lnTo>
                <a:lnTo>
                  <a:pt x="43104" y="37249"/>
                </a:lnTo>
                <a:lnTo>
                  <a:pt x="43104" y="96863"/>
                </a:lnTo>
                <a:lnTo>
                  <a:pt x="132080" y="96863"/>
                </a:lnTo>
                <a:lnTo>
                  <a:pt x="132080" y="133782"/>
                </a:lnTo>
                <a:lnTo>
                  <a:pt x="43104" y="133782"/>
                </a:lnTo>
                <a:lnTo>
                  <a:pt x="43104" y="204597"/>
                </a:lnTo>
                <a:lnTo>
                  <a:pt x="148425" y="204597"/>
                </a:lnTo>
                <a:lnTo>
                  <a:pt x="148425" y="242164"/>
                </a:lnTo>
                <a:lnTo>
                  <a:pt x="0" y="242164"/>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9" name="Shape 21">
            <a:extLst>
              <a:ext uri="{FF2B5EF4-FFF2-40B4-BE49-F238E27FC236}">
                <a16:creationId xmlns:a16="http://schemas.microsoft.com/office/drawing/2014/main" id="{1C7DECF7-D601-853F-2A98-4A0FA6E52474}"/>
              </a:ext>
            </a:extLst>
          </xdr:cNvPr>
          <xdr:cNvSpPr/>
        </xdr:nvSpPr>
        <xdr:spPr>
          <a:xfrm>
            <a:off x="1335307" y="227073"/>
            <a:ext cx="82982" cy="242176"/>
          </a:xfrm>
          <a:custGeom>
            <a:avLst/>
            <a:gdLst/>
            <a:ahLst/>
            <a:cxnLst/>
            <a:rect l="0" t="0" r="0" b="0"/>
            <a:pathLst>
              <a:path w="82982" h="242176">
                <a:moveTo>
                  <a:pt x="0" y="0"/>
                </a:moveTo>
                <a:lnTo>
                  <a:pt x="58395" y="0"/>
                </a:lnTo>
                <a:lnTo>
                  <a:pt x="82982" y="866"/>
                </a:lnTo>
                <a:lnTo>
                  <a:pt x="82982" y="36473"/>
                </a:lnTo>
                <a:lnTo>
                  <a:pt x="59792" y="34582"/>
                </a:lnTo>
                <a:lnTo>
                  <a:pt x="43447" y="34582"/>
                </a:lnTo>
                <a:lnTo>
                  <a:pt x="43447" y="110566"/>
                </a:lnTo>
                <a:lnTo>
                  <a:pt x="63779" y="110566"/>
                </a:lnTo>
                <a:lnTo>
                  <a:pt x="82982" y="108682"/>
                </a:lnTo>
                <a:lnTo>
                  <a:pt x="82982" y="165670"/>
                </a:lnTo>
                <a:lnTo>
                  <a:pt x="64757" y="141681"/>
                </a:lnTo>
                <a:lnTo>
                  <a:pt x="43447" y="141630"/>
                </a:lnTo>
                <a:lnTo>
                  <a:pt x="43447" y="242176"/>
                </a:lnTo>
                <a:lnTo>
                  <a:pt x="0" y="242176"/>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0" name="Shape 22">
            <a:extLst>
              <a:ext uri="{FF2B5EF4-FFF2-40B4-BE49-F238E27FC236}">
                <a16:creationId xmlns:a16="http://schemas.microsoft.com/office/drawing/2014/main" id="{8D078516-2886-BA03-C5FA-6BCA1F0E44E0}"/>
              </a:ext>
            </a:extLst>
          </xdr:cNvPr>
          <xdr:cNvSpPr/>
        </xdr:nvSpPr>
        <xdr:spPr>
          <a:xfrm>
            <a:off x="1418289" y="227939"/>
            <a:ext cx="109918" cy="241400"/>
          </a:xfrm>
          <a:custGeom>
            <a:avLst/>
            <a:gdLst/>
            <a:ahLst/>
            <a:cxnLst/>
            <a:rect l="0" t="0" r="0" b="0"/>
            <a:pathLst>
              <a:path w="109918" h="241400">
                <a:moveTo>
                  <a:pt x="0" y="0"/>
                </a:moveTo>
                <a:lnTo>
                  <a:pt x="2915" y="103"/>
                </a:lnTo>
                <a:cubicBezTo>
                  <a:pt x="10938" y="747"/>
                  <a:pt x="17818" y="1712"/>
                  <a:pt x="23558" y="2995"/>
                </a:cubicBezTo>
                <a:cubicBezTo>
                  <a:pt x="35014" y="5548"/>
                  <a:pt x="45237" y="9891"/>
                  <a:pt x="54216" y="16013"/>
                </a:cubicBezTo>
                <a:cubicBezTo>
                  <a:pt x="63195" y="22147"/>
                  <a:pt x="70358" y="29741"/>
                  <a:pt x="75692" y="38809"/>
                </a:cubicBezTo>
                <a:cubicBezTo>
                  <a:pt x="81013" y="47890"/>
                  <a:pt x="83680" y="57478"/>
                  <a:pt x="83680" y="67613"/>
                </a:cubicBezTo>
                <a:cubicBezTo>
                  <a:pt x="83680" y="83539"/>
                  <a:pt x="78956" y="97293"/>
                  <a:pt x="69520" y="108875"/>
                </a:cubicBezTo>
                <a:cubicBezTo>
                  <a:pt x="60071" y="120445"/>
                  <a:pt x="46380" y="129144"/>
                  <a:pt x="28422" y="134923"/>
                </a:cubicBezTo>
                <a:lnTo>
                  <a:pt x="109918" y="241311"/>
                </a:lnTo>
                <a:lnTo>
                  <a:pt x="58191" y="241400"/>
                </a:lnTo>
                <a:lnTo>
                  <a:pt x="0" y="164804"/>
                </a:lnTo>
                <a:lnTo>
                  <a:pt x="0" y="107816"/>
                </a:lnTo>
                <a:lnTo>
                  <a:pt x="6069" y="107221"/>
                </a:lnTo>
                <a:cubicBezTo>
                  <a:pt x="13354" y="105567"/>
                  <a:pt x="19501" y="103084"/>
                  <a:pt x="24511" y="99769"/>
                </a:cubicBezTo>
                <a:cubicBezTo>
                  <a:pt x="34531" y="93140"/>
                  <a:pt x="39535" y="83539"/>
                  <a:pt x="39535" y="70953"/>
                </a:cubicBezTo>
                <a:cubicBezTo>
                  <a:pt x="39535" y="58367"/>
                  <a:pt x="34493" y="49033"/>
                  <a:pt x="24422" y="42898"/>
                </a:cubicBezTo>
                <a:cubicBezTo>
                  <a:pt x="19380" y="39838"/>
                  <a:pt x="12894" y="37542"/>
                  <a:pt x="4959" y="36012"/>
                </a:cubicBezTo>
                <a:lnTo>
                  <a:pt x="0" y="35608"/>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1" name="Shape 23">
            <a:extLst>
              <a:ext uri="{FF2B5EF4-FFF2-40B4-BE49-F238E27FC236}">
                <a16:creationId xmlns:a16="http://schemas.microsoft.com/office/drawing/2014/main" id="{0D00F83B-E3C2-C995-8BC7-7BC64CBF344E}"/>
              </a:ext>
            </a:extLst>
          </xdr:cNvPr>
          <xdr:cNvSpPr/>
        </xdr:nvSpPr>
        <xdr:spPr>
          <a:xfrm>
            <a:off x="1546640" y="218899"/>
            <a:ext cx="158839" cy="258521"/>
          </a:xfrm>
          <a:custGeom>
            <a:avLst/>
            <a:gdLst/>
            <a:ahLst/>
            <a:cxnLst/>
            <a:rect l="0" t="0" r="0" b="0"/>
            <a:pathLst>
              <a:path w="158839" h="258521">
                <a:moveTo>
                  <a:pt x="81852" y="0"/>
                </a:moveTo>
                <a:cubicBezTo>
                  <a:pt x="92977" y="0"/>
                  <a:pt x="103657" y="1194"/>
                  <a:pt x="113919" y="3594"/>
                </a:cubicBezTo>
                <a:cubicBezTo>
                  <a:pt x="124168" y="5994"/>
                  <a:pt x="134620" y="9690"/>
                  <a:pt x="145275" y="14694"/>
                </a:cubicBezTo>
                <a:lnTo>
                  <a:pt x="143891" y="53276"/>
                </a:lnTo>
                <a:cubicBezTo>
                  <a:pt x="131724" y="46926"/>
                  <a:pt x="120726" y="42177"/>
                  <a:pt x="110871" y="39002"/>
                </a:cubicBezTo>
                <a:cubicBezTo>
                  <a:pt x="101029" y="35827"/>
                  <a:pt x="92456" y="34239"/>
                  <a:pt x="85154" y="34239"/>
                </a:cubicBezTo>
                <a:cubicBezTo>
                  <a:pt x="73800" y="34239"/>
                  <a:pt x="64732" y="36716"/>
                  <a:pt x="57963" y="41669"/>
                </a:cubicBezTo>
                <a:cubicBezTo>
                  <a:pt x="51181" y="46622"/>
                  <a:pt x="47790" y="53391"/>
                  <a:pt x="47790" y="61951"/>
                </a:cubicBezTo>
                <a:cubicBezTo>
                  <a:pt x="47790" y="68529"/>
                  <a:pt x="50165" y="74485"/>
                  <a:pt x="54915" y="79832"/>
                </a:cubicBezTo>
                <a:cubicBezTo>
                  <a:pt x="59665" y="85179"/>
                  <a:pt x="68758" y="91745"/>
                  <a:pt x="82207" y="99543"/>
                </a:cubicBezTo>
                <a:lnTo>
                  <a:pt x="100444" y="109715"/>
                </a:lnTo>
                <a:cubicBezTo>
                  <a:pt x="121526" y="121755"/>
                  <a:pt x="136538" y="133718"/>
                  <a:pt x="145453" y="145631"/>
                </a:cubicBezTo>
                <a:cubicBezTo>
                  <a:pt x="149974" y="151536"/>
                  <a:pt x="153327" y="157797"/>
                  <a:pt x="155537" y="164427"/>
                </a:cubicBezTo>
                <a:cubicBezTo>
                  <a:pt x="157734" y="171044"/>
                  <a:pt x="158839" y="178371"/>
                  <a:pt x="158839" y="186372"/>
                </a:cubicBezTo>
                <a:cubicBezTo>
                  <a:pt x="158839" y="207988"/>
                  <a:pt x="150939" y="225400"/>
                  <a:pt x="135115" y="238658"/>
                </a:cubicBezTo>
                <a:cubicBezTo>
                  <a:pt x="119304" y="251904"/>
                  <a:pt x="98247" y="258521"/>
                  <a:pt x="71945" y="258521"/>
                </a:cubicBezTo>
                <a:cubicBezTo>
                  <a:pt x="59779" y="258521"/>
                  <a:pt x="48019" y="257327"/>
                  <a:pt x="36665" y="254940"/>
                </a:cubicBezTo>
                <a:cubicBezTo>
                  <a:pt x="25311" y="252552"/>
                  <a:pt x="14427" y="248958"/>
                  <a:pt x="4001" y="244170"/>
                </a:cubicBezTo>
                <a:lnTo>
                  <a:pt x="0" y="196571"/>
                </a:lnTo>
                <a:cubicBezTo>
                  <a:pt x="13322" y="204813"/>
                  <a:pt x="25743" y="210985"/>
                  <a:pt x="37274" y="215113"/>
                </a:cubicBezTo>
                <a:cubicBezTo>
                  <a:pt x="48806" y="219227"/>
                  <a:pt x="59665" y="221285"/>
                  <a:pt x="69863" y="221285"/>
                </a:cubicBezTo>
                <a:cubicBezTo>
                  <a:pt x="83071" y="221285"/>
                  <a:pt x="93789" y="218135"/>
                  <a:pt x="102019" y="211849"/>
                </a:cubicBezTo>
                <a:cubicBezTo>
                  <a:pt x="110236" y="205562"/>
                  <a:pt x="114351" y="197396"/>
                  <a:pt x="114351" y="187388"/>
                </a:cubicBezTo>
                <a:cubicBezTo>
                  <a:pt x="114351" y="179146"/>
                  <a:pt x="111620" y="171717"/>
                  <a:pt x="106185" y="165087"/>
                </a:cubicBezTo>
                <a:cubicBezTo>
                  <a:pt x="100736" y="158471"/>
                  <a:pt x="91123" y="151206"/>
                  <a:pt x="77343" y="143294"/>
                </a:cubicBezTo>
                <a:lnTo>
                  <a:pt x="58395" y="132270"/>
                </a:lnTo>
                <a:cubicBezTo>
                  <a:pt x="39510" y="121577"/>
                  <a:pt x="25946" y="110922"/>
                  <a:pt x="17729" y="100292"/>
                </a:cubicBezTo>
                <a:cubicBezTo>
                  <a:pt x="9500" y="89662"/>
                  <a:pt x="5385" y="77546"/>
                  <a:pt x="5385" y="63970"/>
                </a:cubicBezTo>
                <a:cubicBezTo>
                  <a:pt x="5385" y="45034"/>
                  <a:pt x="12446" y="29642"/>
                  <a:pt x="26594" y="17793"/>
                </a:cubicBezTo>
                <a:cubicBezTo>
                  <a:pt x="40716" y="5931"/>
                  <a:pt x="59144" y="0"/>
                  <a:pt x="81852" y="0"/>
                </a:cubicBez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2" name="Shape 368">
            <a:extLst>
              <a:ext uri="{FF2B5EF4-FFF2-40B4-BE49-F238E27FC236}">
                <a16:creationId xmlns:a16="http://schemas.microsoft.com/office/drawing/2014/main" id="{BEF41F4C-909A-63C2-E3BA-6C2E9044EDF1}"/>
              </a:ext>
            </a:extLst>
          </xdr:cNvPr>
          <xdr:cNvSpPr/>
        </xdr:nvSpPr>
        <xdr:spPr>
          <a:xfrm>
            <a:off x="1754486" y="227077"/>
            <a:ext cx="44488" cy="242164"/>
          </a:xfrm>
          <a:custGeom>
            <a:avLst/>
            <a:gdLst/>
            <a:ahLst/>
            <a:cxnLst/>
            <a:rect l="0" t="0" r="0" b="0"/>
            <a:pathLst>
              <a:path w="44488" h="242164">
                <a:moveTo>
                  <a:pt x="0" y="0"/>
                </a:moveTo>
                <a:lnTo>
                  <a:pt x="44488" y="0"/>
                </a:lnTo>
                <a:lnTo>
                  <a:pt x="44488" y="242164"/>
                </a:lnTo>
                <a:lnTo>
                  <a:pt x="0" y="242164"/>
                </a:lnTo>
                <a:lnTo>
                  <a:pt x="0" y="0"/>
                </a:lnTo>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3" name="Shape 25">
            <a:extLst>
              <a:ext uri="{FF2B5EF4-FFF2-40B4-BE49-F238E27FC236}">
                <a16:creationId xmlns:a16="http://schemas.microsoft.com/office/drawing/2014/main" id="{831E1999-D429-139E-B23C-5924B2852E48}"/>
              </a:ext>
            </a:extLst>
          </xdr:cNvPr>
          <xdr:cNvSpPr/>
        </xdr:nvSpPr>
        <xdr:spPr>
          <a:xfrm>
            <a:off x="1845366" y="219237"/>
            <a:ext cx="125476" cy="257861"/>
          </a:xfrm>
          <a:custGeom>
            <a:avLst/>
            <a:gdLst/>
            <a:ahLst/>
            <a:cxnLst/>
            <a:rect l="0" t="0" r="0" b="0"/>
            <a:pathLst>
              <a:path w="125476" h="257861">
                <a:moveTo>
                  <a:pt x="125311" y="0"/>
                </a:moveTo>
                <a:lnTo>
                  <a:pt x="125476" y="16"/>
                </a:lnTo>
                <a:lnTo>
                  <a:pt x="125476" y="41118"/>
                </a:lnTo>
                <a:lnTo>
                  <a:pt x="125311" y="41085"/>
                </a:lnTo>
                <a:cubicBezTo>
                  <a:pt x="102832" y="41085"/>
                  <a:pt x="83909" y="49466"/>
                  <a:pt x="68567" y="66218"/>
                </a:cubicBezTo>
                <a:cubicBezTo>
                  <a:pt x="53213" y="82969"/>
                  <a:pt x="45542" y="103873"/>
                  <a:pt x="45542" y="128930"/>
                </a:cubicBezTo>
                <a:cubicBezTo>
                  <a:pt x="45542" y="153860"/>
                  <a:pt x="53175" y="174739"/>
                  <a:pt x="68478" y="191554"/>
                </a:cubicBezTo>
                <a:cubicBezTo>
                  <a:pt x="83769" y="208369"/>
                  <a:pt x="102705" y="216776"/>
                  <a:pt x="125311" y="216776"/>
                </a:cubicBezTo>
                <a:lnTo>
                  <a:pt x="125476" y="216743"/>
                </a:lnTo>
                <a:lnTo>
                  <a:pt x="125476" y="257844"/>
                </a:lnTo>
                <a:lnTo>
                  <a:pt x="125311" y="257861"/>
                </a:lnTo>
                <a:cubicBezTo>
                  <a:pt x="108725" y="257861"/>
                  <a:pt x="92862" y="254686"/>
                  <a:pt x="77686" y="248336"/>
                </a:cubicBezTo>
                <a:cubicBezTo>
                  <a:pt x="62509" y="241999"/>
                  <a:pt x="48895" y="232778"/>
                  <a:pt x="36843" y="220688"/>
                </a:cubicBezTo>
                <a:cubicBezTo>
                  <a:pt x="24803" y="208610"/>
                  <a:pt x="15646" y="194805"/>
                  <a:pt x="9385" y="179286"/>
                </a:cubicBezTo>
                <a:cubicBezTo>
                  <a:pt x="3137" y="163754"/>
                  <a:pt x="0" y="146964"/>
                  <a:pt x="0" y="128930"/>
                </a:cubicBezTo>
                <a:cubicBezTo>
                  <a:pt x="0" y="113678"/>
                  <a:pt x="2172" y="99403"/>
                  <a:pt x="6515" y="86093"/>
                </a:cubicBezTo>
                <a:cubicBezTo>
                  <a:pt x="10871" y="72784"/>
                  <a:pt x="17323" y="60515"/>
                  <a:pt x="25895" y="49263"/>
                </a:cubicBezTo>
                <a:cubicBezTo>
                  <a:pt x="37605" y="33795"/>
                  <a:pt x="52172" y="21704"/>
                  <a:pt x="69609" y="13018"/>
                </a:cubicBezTo>
                <a:cubicBezTo>
                  <a:pt x="87046" y="4343"/>
                  <a:pt x="105601" y="0"/>
                  <a:pt x="125311" y="0"/>
                </a:cubicBez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4" name="Shape 26">
            <a:extLst>
              <a:ext uri="{FF2B5EF4-FFF2-40B4-BE49-F238E27FC236}">
                <a16:creationId xmlns:a16="http://schemas.microsoft.com/office/drawing/2014/main" id="{2C343F89-0401-3131-A6E9-7B4CAB7BD155}"/>
              </a:ext>
            </a:extLst>
          </xdr:cNvPr>
          <xdr:cNvSpPr/>
        </xdr:nvSpPr>
        <xdr:spPr>
          <a:xfrm>
            <a:off x="1970842" y="219253"/>
            <a:ext cx="125133" cy="257828"/>
          </a:xfrm>
          <a:custGeom>
            <a:avLst/>
            <a:gdLst/>
            <a:ahLst/>
            <a:cxnLst/>
            <a:rect l="0" t="0" r="0" b="0"/>
            <a:pathLst>
              <a:path w="125133" h="257828">
                <a:moveTo>
                  <a:pt x="0" y="0"/>
                </a:moveTo>
                <a:lnTo>
                  <a:pt x="24443" y="2384"/>
                </a:lnTo>
                <a:cubicBezTo>
                  <a:pt x="32452" y="3984"/>
                  <a:pt x="40265" y="6385"/>
                  <a:pt x="47879" y="9585"/>
                </a:cubicBezTo>
                <a:cubicBezTo>
                  <a:pt x="63119" y="15986"/>
                  <a:pt x="76619" y="25168"/>
                  <a:pt x="88367" y="37144"/>
                </a:cubicBezTo>
                <a:cubicBezTo>
                  <a:pt x="100127" y="49108"/>
                  <a:pt x="109195" y="62912"/>
                  <a:pt x="115570" y="78559"/>
                </a:cubicBezTo>
                <a:cubicBezTo>
                  <a:pt x="121933" y="94205"/>
                  <a:pt x="125133" y="110982"/>
                  <a:pt x="125133" y="128914"/>
                </a:cubicBezTo>
                <a:cubicBezTo>
                  <a:pt x="125133" y="146720"/>
                  <a:pt x="121996" y="163433"/>
                  <a:pt x="115735" y="179003"/>
                </a:cubicBezTo>
                <a:cubicBezTo>
                  <a:pt x="109487" y="194599"/>
                  <a:pt x="100419" y="208404"/>
                  <a:pt x="88545" y="220431"/>
                </a:cubicBezTo>
                <a:cubicBezTo>
                  <a:pt x="76670" y="232457"/>
                  <a:pt x="62992" y="241703"/>
                  <a:pt x="47523" y="248155"/>
                </a:cubicBezTo>
                <a:cubicBezTo>
                  <a:pt x="39796" y="251380"/>
                  <a:pt x="31953" y="253803"/>
                  <a:pt x="24003" y="255419"/>
                </a:cubicBezTo>
                <a:lnTo>
                  <a:pt x="0" y="257828"/>
                </a:lnTo>
                <a:lnTo>
                  <a:pt x="0" y="216727"/>
                </a:lnTo>
                <a:lnTo>
                  <a:pt x="30914" y="210474"/>
                </a:lnTo>
                <a:cubicBezTo>
                  <a:pt x="40399" y="206283"/>
                  <a:pt x="49009" y="199996"/>
                  <a:pt x="56744" y="191614"/>
                </a:cubicBezTo>
                <a:cubicBezTo>
                  <a:pt x="72200" y="174863"/>
                  <a:pt x="79934" y="153971"/>
                  <a:pt x="79934" y="128914"/>
                </a:cubicBezTo>
                <a:cubicBezTo>
                  <a:pt x="79934" y="103972"/>
                  <a:pt x="72289" y="83093"/>
                  <a:pt x="56998" y="66278"/>
                </a:cubicBezTo>
                <a:cubicBezTo>
                  <a:pt x="49352" y="57877"/>
                  <a:pt x="40767" y="51574"/>
                  <a:pt x="31241" y="47372"/>
                </a:cubicBezTo>
                <a:lnTo>
                  <a:pt x="0" y="41102"/>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5" name="Shape 27">
            <a:extLst>
              <a:ext uri="{FF2B5EF4-FFF2-40B4-BE49-F238E27FC236}">
                <a16:creationId xmlns:a16="http://schemas.microsoft.com/office/drawing/2014/main" id="{DCF60CD3-32D2-E322-183E-B80AF9C0F2FB}"/>
              </a:ext>
            </a:extLst>
          </xdr:cNvPr>
          <xdr:cNvSpPr/>
        </xdr:nvSpPr>
        <xdr:spPr>
          <a:xfrm>
            <a:off x="2141144" y="219231"/>
            <a:ext cx="210109" cy="257874"/>
          </a:xfrm>
          <a:custGeom>
            <a:avLst/>
            <a:gdLst/>
            <a:ahLst/>
            <a:cxnLst/>
            <a:rect l="0" t="0" r="0" b="0"/>
            <a:pathLst>
              <a:path w="210109" h="257874">
                <a:moveTo>
                  <a:pt x="0" y="0"/>
                </a:moveTo>
                <a:lnTo>
                  <a:pt x="4699" y="0"/>
                </a:lnTo>
                <a:lnTo>
                  <a:pt x="167005" y="161709"/>
                </a:lnTo>
                <a:lnTo>
                  <a:pt x="167005" y="7849"/>
                </a:lnTo>
                <a:lnTo>
                  <a:pt x="210109" y="7849"/>
                </a:lnTo>
                <a:lnTo>
                  <a:pt x="210109" y="257874"/>
                </a:lnTo>
                <a:lnTo>
                  <a:pt x="205422" y="257861"/>
                </a:lnTo>
                <a:lnTo>
                  <a:pt x="42748" y="96025"/>
                </a:lnTo>
                <a:lnTo>
                  <a:pt x="42748" y="250012"/>
                </a:lnTo>
                <a:lnTo>
                  <a:pt x="0" y="250012"/>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6" name="Shape 28">
            <a:extLst>
              <a:ext uri="{FF2B5EF4-FFF2-40B4-BE49-F238E27FC236}">
                <a16:creationId xmlns:a16="http://schemas.microsoft.com/office/drawing/2014/main" id="{7539D535-AA1F-5335-F274-172577C486AF}"/>
              </a:ext>
            </a:extLst>
          </xdr:cNvPr>
          <xdr:cNvSpPr/>
        </xdr:nvSpPr>
        <xdr:spPr>
          <a:xfrm>
            <a:off x="2413818" y="227080"/>
            <a:ext cx="148425" cy="242164"/>
          </a:xfrm>
          <a:custGeom>
            <a:avLst/>
            <a:gdLst/>
            <a:ahLst/>
            <a:cxnLst/>
            <a:rect l="0" t="0" r="0" b="0"/>
            <a:pathLst>
              <a:path w="148425" h="242164">
                <a:moveTo>
                  <a:pt x="0" y="0"/>
                </a:moveTo>
                <a:lnTo>
                  <a:pt x="146672" y="0"/>
                </a:lnTo>
                <a:lnTo>
                  <a:pt x="146672" y="37249"/>
                </a:lnTo>
                <a:lnTo>
                  <a:pt x="43104" y="37249"/>
                </a:lnTo>
                <a:lnTo>
                  <a:pt x="43104" y="96863"/>
                </a:lnTo>
                <a:lnTo>
                  <a:pt x="132080" y="96863"/>
                </a:lnTo>
                <a:lnTo>
                  <a:pt x="132080" y="133782"/>
                </a:lnTo>
                <a:lnTo>
                  <a:pt x="43104" y="133782"/>
                </a:lnTo>
                <a:lnTo>
                  <a:pt x="43104" y="204597"/>
                </a:lnTo>
                <a:lnTo>
                  <a:pt x="148425" y="204597"/>
                </a:lnTo>
                <a:lnTo>
                  <a:pt x="148425" y="242164"/>
                </a:lnTo>
                <a:lnTo>
                  <a:pt x="0" y="242164"/>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7" name="Shape 29">
            <a:extLst>
              <a:ext uri="{FF2B5EF4-FFF2-40B4-BE49-F238E27FC236}">
                <a16:creationId xmlns:a16="http://schemas.microsoft.com/office/drawing/2014/main" id="{6E5029DA-617D-AFB3-395A-0DF000F09D9F}"/>
              </a:ext>
            </a:extLst>
          </xdr:cNvPr>
          <xdr:cNvSpPr/>
        </xdr:nvSpPr>
        <xdr:spPr>
          <a:xfrm>
            <a:off x="2598893" y="218899"/>
            <a:ext cx="158839" cy="258521"/>
          </a:xfrm>
          <a:custGeom>
            <a:avLst/>
            <a:gdLst/>
            <a:ahLst/>
            <a:cxnLst/>
            <a:rect l="0" t="0" r="0" b="0"/>
            <a:pathLst>
              <a:path w="158839" h="258521">
                <a:moveTo>
                  <a:pt x="81852" y="0"/>
                </a:moveTo>
                <a:cubicBezTo>
                  <a:pt x="92977" y="0"/>
                  <a:pt x="103657" y="1194"/>
                  <a:pt x="113919" y="3594"/>
                </a:cubicBezTo>
                <a:cubicBezTo>
                  <a:pt x="124168" y="5994"/>
                  <a:pt x="134620" y="9690"/>
                  <a:pt x="145275" y="14694"/>
                </a:cubicBezTo>
                <a:lnTo>
                  <a:pt x="143891" y="53276"/>
                </a:lnTo>
                <a:cubicBezTo>
                  <a:pt x="131725" y="46926"/>
                  <a:pt x="120726" y="42177"/>
                  <a:pt x="110871" y="39002"/>
                </a:cubicBezTo>
                <a:cubicBezTo>
                  <a:pt x="101028" y="35827"/>
                  <a:pt x="92456" y="34239"/>
                  <a:pt x="85153" y="34239"/>
                </a:cubicBezTo>
                <a:cubicBezTo>
                  <a:pt x="73800" y="34239"/>
                  <a:pt x="64732" y="36716"/>
                  <a:pt x="57963" y="41669"/>
                </a:cubicBezTo>
                <a:cubicBezTo>
                  <a:pt x="51181" y="46622"/>
                  <a:pt x="47790" y="53391"/>
                  <a:pt x="47790" y="61951"/>
                </a:cubicBezTo>
                <a:cubicBezTo>
                  <a:pt x="47790" y="68529"/>
                  <a:pt x="50165" y="74485"/>
                  <a:pt x="54915" y="79832"/>
                </a:cubicBezTo>
                <a:cubicBezTo>
                  <a:pt x="59665" y="85179"/>
                  <a:pt x="68758" y="91745"/>
                  <a:pt x="82194" y="99543"/>
                </a:cubicBezTo>
                <a:lnTo>
                  <a:pt x="100444" y="109715"/>
                </a:lnTo>
                <a:cubicBezTo>
                  <a:pt x="121526" y="121755"/>
                  <a:pt x="136538" y="133718"/>
                  <a:pt x="145453" y="145631"/>
                </a:cubicBezTo>
                <a:cubicBezTo>
                  <a:pt x="149974" y="151536"/>
                  <a:pt x="153327" y="157797"/>
                  <a:pt x="155537" y="164427"/>
                </a:cubicBezTo>
                <a:cubicBezTo>
                  <a:pt x="157734" y="171044"/>
                  <a:pt x="158839" y="178371"/>
                  <a:pt x="158839" y="186372"/>
                </a:cubicBezTo>
                <a:cubicBezTo>
                  <a:pt x="158839" y="207988"/>
                  <a:pt x="150940" y="225400"/>
                  <a:pt x="135115" y="238658"/>
                </a:cubicBezTo>
                <a:cubicBezTo>
                  <a:pt x="119304" y="251904"/>
                  <a:pt x="98247" y="258521"/>
                  <a:pt x="71946" y="258521"/>
                </a:cubicBezTo>
                <a:cubicBezTo>
                  <a:pt x="59779" y="258521"/>
                  <a:pt x="48019" y="257327"/>
                  <a:pt x="36665" y="254940"/>
                </a:cubicBezTo>
                <a:cubicBezTo>
                  <a:pt x="25311" y="252552"/>
                  <a:pt x="14427" y="248958"/>
                  <a:pt x="4001" y="244170"/>
                </a:cubicBezTo>
                <a:lnTo>
                  <a:pt x="0" y="196571"/>
                </a:lnTo>
                <a:cubicBezTo>
                  <a:pt x="13322" y="204813"/>
                  <a:pt x="25743" y="210985"/>
                  <a:pt x="37274" y="215113"/>
                </a:cubicBezTo>
                <a:cubicBezTo>
                  <a:pt x="48806" y="219227"/>
                  <a:pt x="59665" y="221285"/>
                  <a:pt x="69863" y="221285"/>
                </a:cubicBezTo>
                <a:cubicBezTo>
                  <a:pt x="83071" y="221285"/>
                  <a:pt x="93790" y="218135"/>
                  <a:pt x="102019" y="211849"/>
                </a:cubicBezTo>
                <a:cubicBezTo>
                  <a:pt x="110236" y="205562"/>
                  <a:pt x="114351" y="197396"/>
                  <a:pt x="114351" y="187388"/>
                </a:cubicBezTo>
                <a:cubicBezTo>
                  <a:pt x="114351" y="179146"/>
                  <a:pt x="111620" y="171717"/>
                  <a:pt x="106172" y="165087"/>
                </a:cubicBezTo>
                <a:cubicBezTo>
                  <a:pt x="100736" y="158471"/>
                  <a:pt x="91122" y="151206"/>
                  <a:pt x="77330" y="143294"/>
                </a:cubicBezTo>
                <a:lnTo>
                  <a:pt x="58394" y="132270"/>
                </a:lnTo>
                <a:cubicBezTo>
                  <a:pt x="39510" y="121577"/>
                  <a:pt x="25946" y="110922"/>
                  <a:pt x="17729" y="100292"/>
                </a:cubicBezTo>
                <a:cubicBezTo>
                  <a:pt x="9499" y="89662"/>
                  <a:pt x="5385" y="77546"/>
                  <a:pt x="5385" y="63970"/>
                </a:cubicBezTo>
                <a:cubicBezTo>
                  <a:pt x="5385" y="45034"/>
                  <a:pt x="12446" y="29642"/>
                  <a:pt x="26594" y="17793"/>
                </a:cubicBezTo>
                <a:cubicBezTo>
                  <a:pt x="40716" y="5931"/>
                  <a:pt x="59144" y="0"/>
                  <a:pt x="81852" y="0"/>
                </a:cubicBez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8467</xdr:colOff>
      <xdr:row>1</xdr:row>
      <xdr:rowOff>67733</xdr:rowOff>
    </xdr:from>
    <xdr:to>
      <xdr:col>2</xdr:col>
      <xdr:colOff>733650</xdr:colOff>
      <xdr:row>4</xdr:row>
      <xdr:rowOff>33867</xdr:rowOff>
    </xdr:to>
    <xdr:grpSp>
      <xdr:nvGrpSpPr>
        <xdr:cNvPr id="3" name="Group 352">
          <a:extLst>
            <a:ext uri="{FF2B5EF4-FFF2-40B4-BE49-F238E27FC236}">
              <a16:creationId xmlns:a16="http://schemas.microsoft.com/office/drawing/2014/main" id="{9522D583-D062-464D-99A5-A99361DA2377}"/>
            </a:ext>
          </a:extLst>
        </xdr:cNvPr>
        <xdr:cNvGrpSpPr/>
      </xdr:nvGrpSpPr>
      <xdr:grpSpPr>
        <a:xfrm>
          <a:off x="250514" y="238062"/>
          <a:ext cx="3082901" cy="477123"/>
          <a:chOff x="0" y="0"/>
          <a:chExt cx="2757732" cy="479637"/>
        </a:xfrm>
      </xdr:grpSpPr>
      <xdr:sp macro="" textlink="">
        <xdr:nvSpPr>
          <xdr:cNvPr id="4" name="Shape 6">
            <a:extLst>
              <a:ext uri="{FF2B5EF4-FFF2-40B4-BE49-F238E27FC236}">
                <a16:creationId xmlns:a16="http://schemas.microsoft.com/office/drawing/2014/main" id="{81D8A33A-9F92-1F8A-50D1-D58D5AEDCD1C}"/>
              </a:ext>
            </a:extLst>
          </xdr:cNvPr>
          <xdr:cNvSpPr/>
        </xdr:nvSpPr>
        <xdr:spPr>
          <a:xfrm>
            <a:off x="508908" y="1379"/>
            <a:ext cx="85185" cy="178851"/>
          </a:xfrm>
          <a:custGeom>
            <a:avLst/>
            <a:gdLst/>
            <a:ahLst/>
            <a:cxnLst/>
            <a:rect l="0" t="0" r="0" b="0"/>
            <a:pathLst>
              <a:path w="85185" h="178851">
                <a:moveTo>
                  <a:pt x="85185" y="0"/>
                </a:moveTo>
                <a:lnTo>
                  <a:pt x="85185" y="58569"/>
                </a:lnTo>
                <a:lnTo>
                  <a:pt x="56629" y="122946"/>
                </a:lnTo>
                <a:lnTo>
                  <a:pt x="85185" y="122946"/>
                </a:lnTo>
                <a:lnTo>
                  <a:pt x="85185" y="147837"/>
                </a:lnTo>
                <a:lnTo>
                  <a:pt x="45326" y="147837"/>
                </a:lnTo>
                <a:lnTo>
                  <a:pt x="31013" y="178851"/>
                </a:lnTo>
                <a:lnTo>
                  <a:pt x="0" y="178851"/>
                </a:lnTo>
                <a:lnTo>
                  <a:pt x="85185"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5" name="Shape 7">
            <a:extLst>
              <a:ext uri="{FF2B5EF4-FFF2-40B4-BE49-F238E27FC236}">
                <a16:creationId xmlns:a16="http://schemas.microsoft.com/office/drawing/2014/main" id="{4C26B757-3C27-CC9B-F52B-E2BBA9062F29}"/>
              </a:ext>
            </a:extLst>
          </xdr:cNvPr>
          <xdr:cNvSpPr/>
        </xdr:nvSpPr>
        <xdr:spPr>
          <a:xfrm>
            <a:off x="594093" y="245"/>
            <a:ext cx="85668" cy="179984"/>
          </a:xfrm>
          <a:custGeom>
            <a:avLst/>
            <a:gdLst/>
            <a:ahLst/>
            <a:cxnLst/>
            <a:rect l="0" t="0" r="0" b="0"/>
            <a:pathLst>
              <a:path w="85668" h="179984">
                <a:moveTo>
                  <a:pt x="540" y="0"/>
                </a:moveTo>
                <a:lnTo>
                  <a:pt x="2940" y="0"/>
                </a:lnTo>
                <a:lnTo>
                  <a:pt x="85668" y="179984"/>
                </a:lnTo>
                <a:lnTo>
                  <a:pt x="53448" y="179984"/>
                </a:lnTo>
                <a:lnTo>
                  <a:pt x="39376" y="148971"/>
                </a:lnTo>
                <a:lnTo>
                  <a:pt x="0" y="148971"/>
                </a:lnTo>
                <a:lnTo>
                  <a:pt x="0" y="124079"/>
                </a:lnTo>
                <a:lnTo>
                  <a:pt x="28556" y="124079"/>
                </a:lnTo>
                <a:lnTo>
                  <a:pt x="299" y="59030"/>
                </a:lnTo>
                <a:lnTo>
                  <a:pt x="0" y="59703"/>
                </a:lnTo>
                <a:lnTo>
                  <a:pt x="0" y="1134"/>
                </a:lnTo>
                <a:lnTo>
                  <a:pt x="54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6" name="Shape 8">
            <a:extLst>
              <a:ext uri="{FF2B5EF4-FFF2-40B4-BE49-F238E27FC236}">
                <a16:creationId xmlns:a16="http://schemas.microsoft.com/office/drawing/2014/main" id="{07BCB3AB-F53B-F5A1-E263-3E6DFC07C7E9}"/>
              </a:ext>
            </a:extLst>
          </xdr:cNvPr>
          <xdr:cNvSpPr/>
        </xdr:nvSpPr>
        <xdr:spPr>
          <a:xfrm>
            <a:off x="657746" y="5898"/>
            <a:ext cx="148247" cy="174333"/>
          </a:xfrm>
          <a:custGeom>
            <a:avLst/>
            <a:gdLst/>
            <a:ahLst/>
            <a:cxnLst/>
            <a:rect l="0" t="0" r="0" b="0"/>
            <a:pathLst>
              <a:path w="148247" h="174333">
                <a:moveTo>
                  <a:pt x="0" y="0"/>
                </a:moveTo>
                <a:lnTo>
                  <a:pt x="148247" y="0"/>
                </a:lnTo>
                <a:lnTo>
                  <a:pt x="148247" y="26568"/>
                </a:lnTo>
                <a:lnTo>
                  <a:pt x="89687" y="26568"/>
                </a:lnTo>
                <a:lnTo>
                  <a:pt x="89687" y="174333"/>
                </a:lnTo>
                <a:lnTo>
                  <a:pt x="58903" y="174333"/>
                </a:lnTo>
                <a:lnTo>
                  <a:pt x="58903" y="26568"/>
                </a:lnTo>
                <a:lnTo>
                  <a:pt x="0" y="26568"/>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7" name="Shape 9">
            <a:extLst>
              <a:ext uri="{FF2B5EF4-FFF2-40B4-BE49-F238E27FC236}">
                <a16:creationId xmlns:a16="http://schemas.microsoft.com/office/drawing/2014/main" id="{AF9CF7D0-4ABD-521F-58FD-68E9DAF4CE24}"/>
              </a:ext>
            </a:extLst>
          </xdr:cNvPr>
          <xdr:cNvSpPr/>
        </xdr:nvSpPr>
        <xdr:spPr>
          <a:xfrm>
            <a:off x="828100" y="5898"/>
            <a:ext cx="105448" cy="174333"/>
          </a:xfrm>
          <a:custGeom>
            <a:avLst/>
            <a:gdLst/>
            <a:ahLst/>
            <a:cxnLst/>
            <a:rect l="0" t="0" r="0" b="0"/>
            <a:pathLst>
              <a:path w="105448" h="174333">
                <a:moveTo>
                  <a:pt x="0" y="0"/>
                </a:moveTo>
                <a:lnTo>
                  <a:pt x="30531" y="0"/>
                </a:lnTo>
                <a:lnTo>
                  <a:pt x="30531" y="147041"/>
                </a:lnTo>
                <a:lnTo>
                  <a:pt x="105448" y="147041"/>
                </a:lnTo>
                <a:lnTo>
                  <a:pt x="105448" y="174333"/>
                </a:lnTo>
                <a:lnTo>
                  <a:pt x="0" y="174333"/>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8" name="Shape 10">
            <a:extLst>
              <a:ext uri="{FF2B5EF4-FFF2-40B4-BE49-F238E27FC236}">
                <a16:creationId xmlns:a16="http://schemas.microsoft.com/office/drawing/2014/main" id="{0C32AE6C-0250-CCBB-04C5-7DE06D8489ED}"/>
              </a:ext>
            </a:extLst>
          </xdr:cNvPr>
          <xdr:cNvSpPr/>
        </xdr:nvSpPr>
        <xdr:spPr>
          <a:xfrm>
            <a:off x="943270" y="1379"/>
            <a:ext cx="85185" cy="178851"/>
          </a:xfrm>
          <a:custGeom>
            <a:avLst/>
            <a:gdLst/>
            <a:ahLst/>
            <a:cxnLst/>
            <a:rect l="0" t="0" r="0" b="0"/>
            <a:pathLst>
              <a:path w="85185" h="178851">
                <a:moveTo>
                  <a:pt x="85185" y="0"/>
                </a:moveTo>
                <a:lnTo>
                  <a:pt x="85185" y="58569"/>
                </a:lnTo>
                <a:lnTo>
                  <a:pt x="56629" y="122946"/>
                </a:lnTo>
                <a:lnTo>
                  <a:pt x="85185" y="122946"/>
                </a:lnTo>
                <a:lnTo>
                  <a:pt x="85185" y="147837"/>
                </a:lnTo>
                <a:lnTo>
                  <a:pt x="45326" y="147837"/>
                </a:lnTo>
                <a:lnTo>
                  <a:pt x="31013" y="178851"/>
                </a:lnTo>
                <a:lnTo>
                  <a:pt x="0" y="178851"/>
                </a:lnTo>
                <a:lnTo>
                  <a:pt x="85185"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9" name="Shape 11">
            <a:extLst>
              <a:ext uri="{FF2B5EF4-FFF2-40B4-BE49-F238E27FC236}">
                <a16:creationId xmlns:a16="http://schemas.microsoft.com/office/drawing/2014/main" id="{320E21A1-0F36-EC01-0C90-5CF21942707D}"/>
              </a:ext>
            </a:extLst>
          </xdr:cNvPr>
          <xdr:cNvSpPr/>
        </xdr:nvSpPr>
        <xdr:spPr>
          <a:xfrm>
            <a:off x="1028455" y="245"/>
            <a:ext cx="85655" cy="179984"/>
          </a:xfrm>
          <a:custGeom>
            <a:avLst/>
            <a:gdLst/>
            <a:ahLst/>
            <a:cxnLst/>
            <a:rect l="0" t="0" r="0" b="0"/>
            <a:pathLst>
              <a:path w="85655" h="179984">
                <a:moveTo>
                  <a:pt x="540" y="0"/>
                </a:moveTo>
                <a:lnTo>
                  <a:pt x="2940" y="0"/>
                </a:lnTo>
                <a:lnTo>
                  <a:pt x="85655" y="179984"/>
                </a:lnTo>
                <a:lnTo>
                  <a:pt x="53435" y="179984"/>
                </a:lnTo>
                <a:lnTo>
                  <a:pt x="39376" y="148971"/>
                </a:lnTo>
                <a:lnTo>
                  <a:pt x="0" y="148971"/>
                </a:lnTo>
                <a:lnTo>
                  <a:pt x="0" y="124079"/>
                </a:lnTo>
                <a:lnTo>
                  <a:pt x="28556" y="124079"/>
                </a:lnTo>
                <a:lnTo>
                  <a:pt x="299" y="59030"/>
                </a:lnTo>
                <a:lnTo>
                  <a:pt x="0" y="59703"/>
                </a:lnTo>
                <a:lnTo>
                  <a:pt x="0" y="1134"/>
                </a:lnTo>
                <a:lnTo>
                  <a:pt x="54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0" name="Shape 12">
            <a:extLst>
              <a:ext uri="{FF2B5EF4-FFF2-40B4-BE49-F238E27FC236}">
                <a16:creationId xmlns:a16="http://schemas.microsoft.com/office/drawing/2014/main" id="{C341E638-FEEF-1A20-AB46-FBF7D520CEEB}"/>
              </a:ext>
            </a:extLst>
          </xdr:cNvPr>
          <xdr:cNvSpPr/>
        </xdr:nvSpPr>
        <xdr:spPr>
          <a:xfrm>
            <a:off x="1125644" y="0"/>
            <a:ext cx="109893" cy="186118"/>
          </a:xfrm>
          <a:custGeom>
            <a:avLst/>
            <a:gdLst/>
            <a:ahLst/>
            <a:cxnLst/>
            <a:rect l="0" t="0" r="0" b="0"/>
            <a:pathLst>
              <a:path w="109893" h="186118">
                <a:moveTo>
                  <a:pt x="56629" y="0"/>
                </a:moveTo>
                <a:cubicBezTo>
                  <a:pt x="64249" y="0"/>
                  <a:pt x="71641" y="864"/>
                  <a:pt x="78816" y="2591"/>
                </a:cubicBezTo>
                <a:cubicBezTo>
                  <a:pt x="85979" y="4318"/>
                  <a:pt x="93218" y="6972"/>
                  <a:pt x="100520" y="10579"/>
                </a:cubicBezTo>
                <a:lnTo>
                  <a:pt x="99555" y="38354"/>
                </a:lnTo>
                <a:cubicBezTo>
                  <a:pt x="90894" y="33630"/>
                  <a:pt x="83261" y="30163"/>
                  <a:pt x="76645" y="27953"/>
                </a:cubicBezTo>
                <a:cubicBezTo>
                  <a:pt x="70040" y="25756"/>
                  <a:pt x="64122" y="24651"/>
                  <a:pt x="58915" y="24651"/>
                </a:cubicBezTo>
                <a:cubicBezTo>
                  <a:pt x="50902" y="24651"/>
                  <a:pt x="44590" y="26441"/>
                  <a:pt x="39980" y="29997"/>
                </a:cubicBezTo>
                <a:cubicBezTo>
                  <a:pt x="35370" y="33566"/>
                  <a:pt x="33071" y="38443"/>
                  <a:pt x="33071" y="44615"/>
                </a:cubicBezTo>
                <a:cubicBezTo>
                  <a:pt x="33071" y="49416"/>
                  <a:pt x="34747" y="53785"/>
                  <a:pt x="38113" y="57721"/>
                </a:cubicBezTo>
                <a:cubicBezTo>
                  <a:pt x="41478" y="61646"/>
                  <a:pt x="47727" y="66294"/>
                  <a:pt x="56871" y="71666"/>
                </a:cubicBezTo>
                <a:lnTo>
                  <a:pt x="69494" y="78994"/>
                </a:lnTo>
                <a:cubicBezTo>
                  <a:pt x="84087" y="87655"/>
                  <a:pt x="94463" y="96253"/>
                  <a:pt x="100635" y="104788"/>
                </a:cubicBezTo>
                <a:cubicBezTo>
                  <a:pt x="106807" y="113322"/>
                  <a:pt x="109893" y="123127"/>
                  <a:pt x="109893" y="134175"/>
                </a:cubicBezTo>
                <a:cubicBezTo>
                  <a:pt x="109893" y="149733"/>
                  <a:pt x="104419" y="162281"/>
                  <a:pt x="93485" y="171818"/>
                </a:cubicBezTo>
                <a:cubicBezTo>
                  <a:pt x="82537" y="181356"/>
                  <a:pt x="67970" y="186118"/>
                  <a:pt x="49784" y="186118"/>
                </a:cubicBezTo>
                <a:cubicBezTo>
                  <a:pt x="41440" y="186118"/>
                  <a:pt x="33325" y="185255"/>
                  <a:pt x="25425" y="183540"/>
                </a:cubicBezTo>
                <a:cubicBezTo>
                  <a:pt x="17539" y="181813"/>
                  <a:pt x="9982" y="179235"/>
                  <a:pt x="2769" y="175781"/>
                </a:cubicBezTo>
                <a:lnTo>
                  <a:pt x="0" y="141516"/>
                </a:lnTo>
                <a:cubicBezTo>
                  <a:pt x="9461" y="147612"/>
                  <a:pt x="18110" y="152095"/>
                  <a:pt x="25971" y="154978"/>
                </a:cubicBezTo>
                <a:cubicBezTo>
                  <a:pt x="33833" y="157861"/>
                  <a:pt x="41275" y="159309"/>
                  <a:pt x="48336" y="159309"/>
                </a:cubicBezTo>
                <a:cubicBezTo>
                  <a:pt x="57467" y="159309"/>
                  <a:pt x="64884" y="157048"/>
                  <a:pt x="70574" y="152514"/>
                </a:cubicBezTo>
                <a:cubicBezTo>
                  <a:pt x="76264" y="147993"/>
                  <a:pt x="79108" y="142113"/>
                  <a:pt x="79108" y="134899"/>
                </a:cubicBezTo>
                <a:cubicBezTo>
                  <a:pt x="79108" y="128892"/>
                  <a:pt x="77203" y="123507"/>
                  <a:pt x="73406" y="118732"/>
                </a:cubicBezTo>
                <a:cubicBezTo>
                  <a:pt x="69596" y="113970"/>
                  <a:pt x="62967" y="108775"/>
                  <a:pt x="53505" y="103162"/>
                </a:cubicBezTo>
                <a:lnTo>
                  <a:pt x="40399" y="95225"/>
                </a:lnTo>
                <a:cubicBezTo>
                  <a:pt x="27089" y="87376"/>
                  <a:pt x="17653" y="79654"/>
                  <a:pt x="12078" y="72085"/>
                </a:cubicBezTo>
                <a:cubicBezTo>
                  <a:pt x="6515" y="64503"/>
                  <a:pt x="3734" y="55829"/>
                  <a:pt x="3734" y="46050"/>
                </a:cubicBezTo>
                <a:cubicBezTo>
                  <a:pt x="3734" y="32423"/>
                  <a:pt x="8623" y="21349"/>
                  <a:pt x="18402" y="12814"/>
                </a:cubicBezTo>
                <a:cubicBezTo>
                  <a:pt x="28169" y="4267"/>
                  <a:pt x="40919" y="0"/>
                  <a:pt x="56629" y="0"/>
                </a:cubicBez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1" name="Shape 13">
            <a:extLst>
              <a:ext uri="{FF2B5EF4-FFF2-40B4-BE49-F238E27FC236}">
                <a16:creationId xmlns:a16="http://schemas.microsoft.com/office/drawing/2014/main" id="{37E6EB30-F331-6556-8077-65BCF5EF96E5}"/>
              </a:ext>
            </a:extLst>
          </xdr:cNvPr>
          <xdr:cNvSpPr/>
        </xdr:nvSpPr>
        <xdr:spPr>
          <a:xfrm>
            <a:off x="0" y="2574"/>
            <a:ext cx="441503" cy="477063"/>
          </a:xfrm>
          <a:custGeom>
            <a:avLst/>
            <a:gdLst/>
            <a:ahLst/>
            <a:cxnLst/>
            <a:rect l="0" t="0" r="0" b="0"/>
            <a:pathLst>
              <a:path w="441503" h="477063">
                <a:moveTo>
                  <a:pt x="36297" y="0"/>
                </a:moveTo>
                <a:lnTo>
                  <a:pt x="405244" y="0"/>
                </a:lnTo>
                <a:cubicBezTo>
                  <a:pt x="425259" y="0"/>
                  <a:pt x="441503" y="14935"/>
                  <a:pt x="441503" y="33363"/>
                </a:cubicBezTo>
                <a:lnTo>
                  <a:pt x="441503" y="443674"/>
                </a:lnTo>
                <a:cubicBezTo>
                  <a:pt x="441503" y="462115"/>
                  <a:pt x="425259" y="477063"/>
                  <a:pt x="405244" y="477063"/>
                </a:cubicBezTo>
                <a:lnTo>
                  <a:pt x="36297" y="477063"/>
                </a:lnTo>
                <a:cubicBezTo>
                  <a:pt x="16269" y="477063"/>
                  <a:pt x="0" y="462115"/>
                  <a:pt x="0" y="443674"/>
                </a:cubicBezTo>
                <a:lnTo>
                  <a:pt x="0" y="33363"/>
                </a:lnTo>
                <a:cubicBezTo>
                  <a:pt x="0" y="14935"/>
                  <a:pt x="16269" y="0"/>
                  <a:pt x="36297" y="0"/>
                </a:cubicBezTo>
                <a:close/>
              </a:path>
            </a:pathLst>
          </a:custGeom>
          <a:ln w="0" cap="flat">
            <a:miter lim="127000"/>
          </a:ln>
        </xdr:spPr>
        <xdr:style>
          <a:lnRef idx="0">
            <a:srgbClr val="000000">
              <a:alpha val="0"/>
            </a:srgbClr>
          </a:lnRef>
          <a:fillRef idx="1">
            <a:srgbClr val="9E2A39"/>
          </a:fillRef>
          <a:effectRef idx="0">
            <a:scrgbClr r="0" g="0" b="0"/>
          </a:effectRef>
          <a:fontRef idx="none"/>
        </xdr:style>
        <xdr:txBody>
          <a:bodyPr wrap="square"/>
          <a:lstStyle/>
          <a:p>
            <a:endParaRPr lang="es-PY">
              <a:solidFill>
                <a:schemeClr val="bg1"/>
              </a:solidFill>
            </a:endParaRPr>
          </a:p>
        </xdr:txBody>
      </xdr:sp>
      <xdr:sp macro="" textlink="">
        <xdr:nvSpPr>
          <xdr:cNvPr id="12" name="Shape 14">
            <a:extLst>
              <a:ext uri="{FF2B5EF4-FFF2-40B4-BE49-F238E27FC236}">
                <a16:creationId xmlns:a16="http://schemas.microsoft.com/office/drawing/2014/main" id="{9DF7894F-4E5B-281F-8C75-224CDDA2032B}"/>
              </a:ext>
            </a:extLst>
          </xdr:cNvPr>
          <xdr:cNvSpPr/>
        </xdr:nvSpPr>
        <xdr:spPr>
          <a:xfrm>
            <a:off x="135181" y="255691"/>
            <a:ext cx="78537" cy="203556"/>
          </a:xfrm>
          <a:custGeom>
            <a:avLst/>
            <a:gdLst/>
            <a:ahLst/>
            <a:cxnLst/>
            <a:rect l="0" t="0" r="0" b="0"/>
            <a:pathLst>
              <a:path w="78537" h="203556">
                <a:moveTo>
                  <a:pt x="14199" y="0"/>
                </a:moveTo>
                <a:cubicBezTo>
                  <a:pt x="51092" y="11074"/>
                  <a:pt x="78537" y="51829"/>
                  <a:pt x="78537" y="100419"/>
                </a:cubicBezTo>
                <a:cubicBezTo>
                  <a:pt x="78537" y="155092"/>
                  <a:pt x="43879" y="199835"/>
                  <a:pt x="0" y="203556"/>
                </a:cubicBezTo>
                <a:cubicBezTo>
                  <a:pt x="31382" y="186842"/>
                  <a:pt x="53619" y="145402"/>
                  <a:pt x="53619" y="96914"/>
                </a:cubicBezTo>
                <a:cubicBezTo>
                  <a:pt x="53619" y="56083"/>
                  <a:pt x="37871" y="20358"/>
                  <a:pt x="14199"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PY">
              <a:solidFill>
                <a:schemeClr val="bg1"/>
              </a:solidFill>
            </a:endParaRPr>
          </a:p>
        </xdr:txBody>
      </xdr:sp>
      <xdr:sp macro="" textlink="">
        <xdr:nvSpPr>
          <xdr:cNvPr id="13" name="Shape 15">
            <a:extLst>
              <a:ext uri="{FF2B5EF4-FFF2-40B4-BE49-F238E27FC236}">
                <a16:creationId xmlns:a16="http://schemas.microsoft.com/office/drawing/2014/main" id="{1E8428DB-5FD1-3A74-1680-0AEC0C3377E4}"/>
              </a:ext>
            </a:extLst>
          </xdr:cNvPr>
          <xdr:cNvSpPr/>
        </xdr:nvSpPr>
        <xdr:spPr>
          <a:xfrm>
            <a:off x="224311" y="274260"/>
            <a:ext cx="100114" cy="189090"/>
          </a:xfrm>
          <a:custGeom>
            <a:avLst/>
            <a:gdLst/>
            <a:ahLst/>
            <a:cxnLst/>
            <a:rect l="0" t="0" r="0" b="0"/>
            <a:pathLst>
              <a:path w="100114" h="189090">
                <a:moveTo>
                  <a:pt x="49606" y="0"/>
                </a:moveTo>
                <a:cubicBezTo>
                  <a:pt x="31585" y="22949"/>
                  <a:pt x="23635" y="58661"/>
                  <a:pt x="31179" y="96253"/>
                </a:cubicBezTo>
                <a:cubicBezTo>
                  <a:pt x="40069" y="140830"/>
                  <a:pt x="68212" y="174930"/>
                  <a:pt x="100114" y="184620"/>
                </a:cubicBezTo>
                <a:cubicBezTo>
                  <a:pt x="59080" y="189090"/>
                  <a:pt x="18999" y="154229"/>
                  <a:pt x="8928" y="103962"/>
                </a:cubicBezTo>
                <a:cubicBezTo>
                  <a:pt x="0" y="59258"/>
                  <a:pt x="17678" y="16827"/>
                  <a:pt x="49606"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PY">
              <a:solidFill>
                <a:schemeClr val="bg1"/>
              </a:solidFill>
            </a:endParaRPr>
          </a:p>
        </xdr:txBody>
      </xdr:sp>
      <xdr:sp macro="" textlink="">
        <xdr:nvSpPr>
          <xdr:cNvPr id="14" name="Shape 16">
            <a:extLst>
              <a:ext uri="{FF2B5EF4-FFF2-40B4-BE49-F238E27FC236}">
                <a16:creationId xmlns:a16="http://schemas.microsoft.com/office/drawing/2014/main" id="{3C20A958-A6D5-E132-5D0F-DA2BE3DAC202}"/>
              </a:ext>
            </a:extLst>
          </xdr:cNvPr>
          <xdr:cNvSpPr/>
        </xdr:nvSpPr>
        <xdr:spPr>
          <a:xfrm>
            <a:off x="74643" y="22414"/>
            <a:ext cx="283655" cy="244666"/>
          </a:xfrm>
          <a:custGeom>
            <a:avLst/>
            <a:gdLst/>
            <a:ahLst/>
            <a:cxnLst/>
            <a:rect l="0" t="0" r="0" b="0"/>
            <a:pathLst>
              <a:path w="283655" h="244666">
                <a:moveTo>
                  <a:pt x="154889" y="0"/>
                </a:moveTo>
                <a:cubicBezTo>
                  <a:pt x="158153" y="0"/>
                  <a:pt x="161379" y="165"/>
                  <a:pt x="164592" y="470"/>
                </a:cubicBezTo>
                <a:cubicBezTo>
                  <a:pt x="106896" y="1778"/>
                  <a:pt x="59969" y="47879"/>
                  <a:pt x="55232" y="106337"/>
                </a:cubicBezTo>
                <a:cubicBezTo>
                  <a:pt x="81369" y="107429"/>
                  <a:pt x="113970" y="102133"/>
                  <a:pt x="147625" y="89980"/>
                </a:cubicBezTo>
                <a:cubicBezTo>
                  <a:pt x="207899" y="68263"/>
                  <a:pt x="251676" y="31852"/>
                  <a:pt x="255727" y="2756"/>
                </a:cubicBezTo>
                <a:cubicBezTo>
                  <a:pt x="255892" y="3061"/>
                  <a:pt x="256057" y="3429"/>
                  <a:pt x="256184" y="3721"/>
                </a:cubicBezTo>
                <a:cubicBezTo>
                  <a:pt x="267335" y="34163"/>
                  <a:pt x="219519" y="79362"/>
                  <a:pt x="149288" y="104686"/>
                </a:cubicBezTo>
                <a:cubicBezTo>
                  <a:pt x="114884" y="117119"/>
                  <a:pt x="81496" y="122365"/>
                  <a:pt x="55029" y="120942"/>
                </a:cubicBezTo>
                <a:cubicBezTo>
                  <a:pt x="55435" y="131394"/>
                  <a:pt x="57086" y="141516"/>
                  <a:pt x="60020" y="151041"/>
                </a:cubicBezTo>
                <a:cubicBezTo>
                  <a:pt x="86639" y="152692"/>
                  <a:pt x="120510" y="147384"/>
                  <a:pt x="155435" y="134785"/>
                </a:cubicBezTo>
                <a:cubicBezTo>
                  <a:pt x="215697" y="113056"/>
                  <a:pt x="259448" y="76708"/>
                  <a:pt x="263601" y="47587"/>
                </a:cubicBezTo>
                <a:cubicBezTo>
                  <a:pt x="263703" y="47879"/>
                  <a:pt x="263855" y="48197"/>
                  <a:pt x="263982" y="48552"/>
                </a:cubicBezTo>
                <a:cubicBezTo>
                  <a:pt x="275171" y="78956"/>
                  <a:pt x="227355" y="124155"/>
                  <a:pt x="157099" y="149441"/>
                </a:cubicBezTo>
                <a:cubicBezTo>
                  <a:pt x="123901" y="161417"/>
                  <a:pt x="91757" y="166726"/>
                  <a:pt x="65811" y="165862"/>
                </a:cubicBezTo>
                <a:cubicBezTo>
                  <a:pt x="70815" y="176670"/>
                  <a:pt x="77356" y="186550"/>
                  <a:pt x="85242" y="195186"/>
                </a:cubicBezTo>
                <a:cubicBezTo>
                  <a:pt x="108648" y="194247"/>
                  <a:pt x="135953" y="188938"/>
                  <a:pt x="163919" y="178854"/>
                </a:cubicBezTo>
                <a:cubicBezTo>
                  <a:pt x="224168" y="157124"/>
                  <a:pt x="267945" y="120764"/>
                  <a:pt x="272021" y="91643"/>
                </a:cubicBezTo>
                <a:cubicBezTo>
                  <a:pt x="272123" y="91948"/>
                  <a:pt x="272313" y="92278"/>
                  <a:pt x="272428" y="92596"/>
                </a:cubicBezTo>
                <a:cubicBezTo>
                  <a:pt x="283655" y="123038"/>
                  <a:pt x="235788" y="168237"/>
                  <a:pt x="165570" y="193497"/>
                </a:cubicBezTo>
                <a:cubicBezTo>
                  <a:pt x="142748" y="201752"/>
                  <a:pt x="120383" y="206832"/>
                  <a:pt x="100165" y="208915"/>
                </a:cubicBezTo>
                <a:cubicBezTo>
                  <a:pt x="118910" y="223279"/>
                  <a:pt x="141999" y="231864"/>
                  <a:pt x="167119" y="231864"/>
                </a:cubicBezTo>
                <a:cubicBezTo>
                  <a:pt x="202717" y="231864"/>
                  <a:pt x="234378" y="214833"/>
                  <a:pt x="254940" y="188252"/>
                </a:cubicBezTo>
                <a:cubicBezTo>
                  <a:pt x="233845" y="222161"/>
                  <a:pt x="196952" y="244666"/>
                  <a:pt x="154889" y="244666"/>
                </a:cubicBezTo>
                <a:cubicBezTo>
                  <a:pt x="122707" y="244666"/>
                  <a:pt x="93447" y="231381"/>
                  <a:pt x="72060" y="209868"/>
                </a:cubicBezTo>
                <a:cubicBezTo>
                  <a:pt x="44209" y="208547"/>
                  <a:pt x="23952" y="199898"/>
                  <a:pt x="18224" y="184277"/>
                </a:cubicBezTo>
                <a:cubicBezTo>
                  <a:pt x="16624" y="179959"/>
                  <a:pt x="16307" y="175336"/>
                  <a:pt x="16954" y="170548"/>
                </a:cubicBezTo>
                <a:cubicBezTo>
                  <a:pt x="22250" y="183375"/>
                  <a:pt x="37655" y="191364"/>
                  <a:pt x="58966" y="194196"/>
                </a:cubicBezTo>
                <a:cubicBezTo>
                  <a:pt x="52337" y="184785"/>
                  <a:pt x="46977" y="174409"/>
                  <a:pt x="43129" y="163233"/>
                </a:cubicBezTo>
                <a:cubicBezTo>
                  <a:pt x="26022" y="159398"/>
                  <a:pt x="13957" y="151676"/>
                  <a:pt x="9792" y="140170"/>
                </a:cubicBezTo>
                <a:cubicBezTo>
                  <a:pt x="8179" y="135915"/>
                  <a:pt x="7849" y="131293"/>
                  <a:pt x="8484" y="126492"/>
                </a:cubicBezTo>
                <a:cubicBezTo>
                  <a:pt x="12776" y="136792"/>
                  <a:pt x="23622" y="143891"/>
                  <a:pt x="38811" y="147790"/>
                </a:cubicBezTo>
                <a:cubicBezTo>
                  <a:pt x="37071" y="139586"/>
                  <a:pt x="36182" y="131089"/>
                  <a:pt x="36182" y="122352"/>
                </a:cubicBezTo>
                <a:cubicBezTo>
                  <a:pt x="36182" y="121082"/>
                  <a:pt x="36322" y="119850"/>
                  <a:pt x="36385" y="118605"/>
                </a:cubicBezTo>
                <a:cubicBezTo>
                  <a:pt x="18720" y="114872"/>
                  <a:pt x="6236" y="107112"/>
                  <a:pt x="1943" y="95377"/>
                </a:cubicBezTo>
                <a:cubicBezTo>
                  <a:pt x="381" y="91097"/>
                  <a:pt x="0" y="86474"/>
                  <a:pt x="673" y="81712"/>
                </a:cubicBezTo>
                <a:cubicBezTo>
                  <a:pt x="5575" y="93447"/>
                  <a:pt x="18974" y="101067"/>
                  <a:pt x="37605" y="104458"/>
                </a:cubicBezTo>
                <a:cubicBezTo>
                  <a:pt x="45987" y="45403"/>
                  <a:pt x="95237" y="0"/>
                  <a:pt x="154889"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PY">
              <a:solidFill>
                <a:schemeClr val="bg1"/>
              </a:solidFill>
            </a:endParaRPr>
          </a:p>
        </xdr:txBody>
      </xdr:sp>
      <xdr:sp macro="" textlink="">
        <xdr:nvSpPr>
          <xdr:cNvPr id="15" name="Shape 367">
            <a:extLst>
              <a:ext uri="{FF2B5EF4-FFF2-40B4-BE49-F238E27FC236}">
                <a16:creationId xmlns:a16="http://schemas.microsoft.com/office/drawing/2014/main" id="{5CC48796-0030-D559-DD53-817C0F044C14}"/>
              </a:ext>
            </a:extLst>
          </xdr:cNvPr>
          <xdr:cNvSpPr/>
        </xdr:nvSpPr>
        <xdr:spPr>
          <a:xfrm>
            <a:off x="532619" y="227077"/>
            <a:ext cx="44488" cy="242164"/>
          </a:xfrm>
          <a:custGeom>
            <a:avLst/>
            <a:gdLst/>
            <a:ahLst/>
            <a:cxnLst/>
            <a:rect l="0" t="0" r="0" b="0"/>
            <a:pathLst>
              <a:path w="44488" h="242164">
                <a:moveTo>
                  <a:pt x="0" y="0"/>
                </a:moveTo>
                <a:lnTo>
                  <a:pt x="44488" y="0"/>
                </a:lnTo>
                <a:lnTo>
                  <a:pt x="44488" y="242164"/>
                </a:lnTo>
                <a:lnTo>
                  <a:pt x="0" y="242164"/>
                </a:lnTo>
                <a:lnTo>
                  <a:pt x="0" y="0"/>
                </a:lnTo>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6" name="Shape 18">
            <a:extLst>
              <a:ext uri="{FF2B5EF4-FFF2-40B4-BE49-F238E27FC236}">
                <a16:creationId xmlns:a16="http://schemas.microsoft.com/office/drawing/2014/main" id="{F2C15C6B-2EB9-EC6C-13DC-59D3D7D394E0}"/>
              </a:ext>
            </a:extLst>
          </xdr:cNvPr>
          <xdr:cNvSpPr/>
        </xdr:nvSpPr>
        <xdr:spPr>
          <a:xfrm>
            <a:off x="640873" y="219231"/>
            <a:ext cx="210109" cy="257874"/>
          </a:xfrm>
          <a:custGeom>
            <a:avLst/>
            <a:gdLst/>
            <a:ahLst/>
            <a:cxnLst/>
            <a:rect l="0" t="0" r="0" b="0"/>
            <a:pathLst>
              <a:path w="210109" h="257874">
                <a:moveTo>
                  <a:pt x="0" y="0"/>
                </a:moveTo>
                <a:lnTo>
                  <a:pt x="4699" y="0"/>
                </a:lnTo>
                <a:lnTo>
                  <a:pt x="167005" y="161709"/>
                </a:lnTo>
                <a:lnTo>
                  <a:pt x="167005" y="7849"/>
                </a:lnTo>
                <a:lnTo>
                  <a:pt x="210109" y="7849"/>
                </a:lnTo>
                <a:lnTo>
                  <a:pt x="210109" y="257874"/>
                </a:lnTo>
                <a:lnTo>
                  <a:pt x="205423" y="257861"/>
                </a:lnTo>
                <a:lnTo>
                  <a:pt x="42748" y="96025"/>
                </a:lnTo>
                <a:lnTo>
                  <a:pt x="42748" y="250012"/>
                </a:lnTo>
                <a:lnTo>
                  <a:pt x="0" y="250012"/>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7" name="Shape 19">
            <a:extLst>
              <a:ext uri="{FF2B5EF4-FFF2-40B4-BE49-F238E27FC236}">
                <a16:creationId xmlns:a16="http://schemas.microsoft.com/office/drawing/2014/main" id="{16A685BE-2C25-BE11-E26C-83E80C128CA8}"/>
              </a:ext>
            </a:extLst>
          </xdr:cNvPr>
          <xdr:cNvSpPr/>
        </xdr:nvSpPr>
        <xdr:spPr>
          <a:xfrm>
            <a:off x="877217" y="227046"/>
            <a:ext cx="232448" cy="252057"/>
          </a:xfrm>
          <a:custGeom>
            <a:avLst/>
            <a:gdLst/>
            <a:ahLst/>
            <a:cxnLst/>
            <a:rect l="0" t="0" r="0" b="0"/>
            <a:pathLst>
              <a:path w="232448" h="252057">
                <a:moveTo>
                  <a:pt x="187960" y="0"/>
                </a:moveTo>
                <a:lnTo>
                  <a:pt x="232448" y="38"/>
                </a:lnTo>
                <a:lnTo>
                  <a:pt x="117831" y="252057"/>
                </a:lnTo>
                <a:lnTo>
                  <a:pt x="114351" y="252057"/>
                </a:lnTo>
                <a:lnTo>
                  <a:pt x="0" y="38"/>
                </a:lnTo>
                <a:lnTo>
                  <a:pt x="47066" y="38"/>
                </a:lnTo>
                <a:lnTo>
                  <a:pt x="117399" y="158839"/>
                </a:lnTo>
                <a:lnTo>
                  <a:pt x="18796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8" name="Shape 20">
            <a:extLst>
              <a:ext uri="{FF2B5EF4-FFF2-40B4-BE49-F238E27FC236}">
                <a16:creationId xmlns:a16="http://schemas.microsoft.com/office/drawing/2014/main" id="{913289F2-E200-3F8A-D6CC-C50CB53655A2}"/>
              </a:ext>
            </a:extLst>
          </xdr:cNvPr>
          <xdr:cNvSpPr/>
        </xdr:nvSpPr>
        <xdr:spPr>
          <a:xfrm>
            <a:off x="1135987" y="227080"/>
            <a:ext cx="148425" cy="242164"/>
          </a:xfrm>
          <a:custGeom>
            <a:avLst/>
            <a:gdLst/>
            <a:ahLst/>
            <a:cxnLst/>
            <a:rect l="0" t="0" r="0" b="0"/>
            <a:pathLst>
              <a:path w="148425" h="242164">
                <a:moveTo>
                  <a:pt x="0" y="0"/>
                </a:moveTo>
                <a:lnTo>
                  <a:pt x="146672" y="0"/>
                </a:lnTo>
                <a:lnTo>
                  <a:pt x="146672" y="37249"/>
                </a:lnTo>
                <a:lnTo>
                  <a:pt x="43104" y="37249"/>
                </a:lnTo>
                <a:lnTo>
                  <a:pt x="43104" y="96863"/>
                </a:lnTo>
                <a:lnTo>
                  <a:pt x="132080" y="96863"/>
                </a:lnTo>
                <a:lnTo>
                  <a:pt x="132080" y="133782"/>
                </a:lnTo>
                <a:lnTo>
                  <a:pt x="43104" y="133782"/>
                </a:lnTo>
                <a:lnTo>
                  <a:pt x="43104" y="204597"/>
                </a:lnTo>
                <a:lnTo>
                  <a:pt x="148425" y="204597"/>
                </a:lnTo>
                <a:lnTo>
                  <a:pt x="148425" y="242164"/>
                </a:lnTo>
                <a:lnTo>
                  <a:pt x="0" y="242164"/>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9" name="Shape 21">
            <a:extLst>
              <a:ext uri="{FF2B5EF4-FFF2-40B4-BE49-F238E27FC236}">
                <a16:creationId xmlns:a16="http://schemas.microsoft.com/office/drawing/2014/main" id="{600970CF-56CA-716F-5DEA-A8300C4D2985}"/>
              </a:ext>
            </a:extLst>
          </xdr:cNvPr>
          <xdr:cNvSpPr/>
        </xdr:nvSpPr>
        <xdr:spPr>
          <a:xfrm>
            <a:off x="1335307" y="227073"/>
            <a:ext cx="82982" cy="242176"/>
          </a:xfrm>
          <a:custGeom>
            <a:avLst/>
            <a:gdLst/>
            <a:ahLst/>
            <a:cxnLst/>
            <a:rect l="0" t="0" r="0" b="0"/>
            <a:pathLst>
              <a:path w="82982" h="242176">
                <a:moveTo>
                  <a:pt x="0" y="0"/>
                </a:moveTo>
                <a:lnTo>
                  <a:pt x="58395" y="0"/>
                </a:lnTo>
                <a:lnTo>
                  <a:pt x="82982" y="866"/>
                </a:lnTo>
                <a:lnTo>
                  <a:pt x="82982" y="36473"/>
                </a:lnTo>
                <a:lnTo>
                  <a:pt x="59792" y="34582"/>
                </a:lnTo>
                <a:lnTo>
                  <a:pt x="43447" y="34582"/>
                </a:lnTo>
                <a:lnTo>
                  <a:pt x="43447" y="110566"/>
                </a:lnTo>
                <a:lnTo>
                  <a:pt x="63779" y="110566"/>
                </a:lnTo>
                <a:lnTo>
                  <a:pt x="82982" y="108682"/>
                </a:lnTo>
                <a:lnTo>
                  <a:pt x="82982" y="165670"/>
                </a:lnTo>
                <a:lnTo>
                  <a:pt x="64757" y="141681"/>
                </a:lnTo>
                <a:lnTo>
                  <a:pt x="43447" y="141630"/>
                </a:lnTo>
                <a:lnTo>
                  <a:pt x="43447" y="242176"/>
                </a:lnTo>
                <a:lnTo>
                  <a:pt x="0" y="242176"/>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0" name="Shape 22">
            <a:extLst>
              <a:ext uri="{FF2B5EF4-FFF2-40B4-BE49-F238E27FC236}">
                <a16:creationId xmlns:a16="http://schemas.microsoft.com/office/drawing/2014/main" id="{9B019FB7-9795-CE3D-10C3-25C18F3A74A6}"/>
              </a:ext>
            </a:extLst>
          </xdr:cNvPr>
          <xdr:cNvSpPr/>
        </xdr:nvSpPr>
        <xdr:spPr>
          <a:xfrm>
            <a:off x="1418289" y="227939"/>
            <a:ext cx="109918" cy="241400"/>
          </a:xfrm>
          <a:custGeom>
            <a:avLst/>
            <a:gdLst/>
            <a:ahLst/>
            <a:cxnLst/>
            <a:rect l="0" t="0" r="0" b="0"/>
            <a:pathLst>
              <a:path w="109918" h="241400">
                <a:moveTo>
                  <a:pt x="0" y="0"/>
                </a:moveTo>
                <a:lnTo>
                  <a:pt x="2915" y="103"/>
                </a:lnTo>
                <a:cubicBezTo>
                  <a:pt x="10938" y="747"/>
                  <a:pt x="17818" y="1712"/>
                  <a:pt x="23558" y="2995"/>
                </a:cubicBezTo>
                <a:cubicBezTo>
                  <a:pt x="35014" y="5548"/>
                  <a:pt x="45237" y="9891"/>
                  <a:pt x="54216" y="16013"/>
                </a:cubicBezTo>
                <a:cubicBezTo>
                  <a:pt x="63195" y="22147"/>
                  <a:pt x="70358" y="29741"/>
                  <a:pt x="75692" y="38809"/>
                </a:cubicBezTo>
                <a:cubicBezTo>
                  <a:pt x="81013" y="47890"/>
                  <a:pt x="83680" y="57478"/>
                  <a:pt x="83680" y="67613"/>
                </a:cubicBezTo>
                <a:cubicBezTo>
                  <a:pt x="83680" y="83539"/>
                  <a:pt x="78956" y="97293"/>
                  <a:pt x="69520" y="108875"/>
                </a:cubicBezTo>
                <a:cubicBezTo>
                  <a:pt x="60071" y="120445"/>
                  <a:pt x="46380" y="129144"/>
                  <a:pt x="28422" y="134923"/>
                </a:cubicBezTo>
                <a:lnTo>
                  <a:pt x="109918" y="241311"/>
                </a:lnTo>
                <a:lnTo>
                  <a:pt x="58191" y="241400"/>
                </a:lnTo>
                <a:lnTo>
                  <a:pt x="0" y="164804"/>
                </a:lnTo>
                <a:lnTo>
                  <a:pt x="0" y="107816"/>
                </a:lnTo>
                <a:lnTo>
                  <a:pt x="6069" y="107221"/>
                </a:lnTo>
                <a:cubicBezTo>
                  <a:pt x="13354" y="105567"/>
                  <a:pt x="19501" y="103084"/>
                  <a:pt x="24511" y="99769"/>
                </a:cubicBezTo>
                <a:cubicBezTo>
                  <a:pt x="34531" y="93140"/>
                  <a:pt x="39535" y="83539"/>
                  <a:pt x="39535" y="70953"/>
                </a:cubicBezTo>
                <a:cubicBezTo>
                  <a:pt x="39535" y="58367"/>
                  <a:pt x="34493" y="49033"/>
                  <a:pt x="24422" y="42898"/>
                </a:cubicBezTo>
                <a:cubicBezTo>
                  <a:pt x="19380" y="39838"/>
                  <a:pt x="12894" y="37542"/>
                  <a:pt x="4959" y="36012"/>
                </a:cubicBezTo>
                <a:lnTo>
                  <a:pt x="0" y="35608"/>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1" name="Shape 23">
            <a:extLst>
              <a:ext uri="{FF2B5EF4-FFF2-40B4-BE49-F238E27FC236}">
                <a16:creationId xmlns:a16="http://schemas.microsoft.com/office/drawing/2014/main" id="{6C551FB2-390D-2BC3-C9CA-7F268419B876}"/>
              </a:ext>
            </a:extLst>
          </xdr:cNvPr>
          <xdr:cNvSpPr/>
        </xdr:nvSpPr>
        <xdr:spPr>
          <a:xfrm>
            <a:off x="1546640" y="218899"/>
            <a:ext cx="158839" cy="258521"/>
          </a:xfrm>
          <a:custGeom>
            <a:avLst/>
            <a:gdLst/>
            <a:ahLst/>
            <a:cxnLst/>
            <a:rect l="0" t="0" r="0" b="0"/>
            <a:pathLst>
              <a:path w="158839" h="258521">
                <a:moveTo>
                  <a:pt x="81852" y="0"/>
                </a:moveTo>
                <a:cubicBezTo>
                  <a:pt x="92977" y="0"/>
                  <a:pt x="103657" y="1194"/>
                  <a:pt x="113919" y="3594"/>
                </a:cubicBezTo>
                <a:cubicBezTo>
                  <a:pt x="124168" y="5994"/>
                  <a:pt x="134620" y="9690"/>
                  <a:pt x="145275" y="14694"/>
                </a:cubicBezTo>
                <a:lnTo>
                  <a:pt x="143891" y="53276"/>
                </a:lnTo>
                <a:cubicBezTo>
                  <a:pt x="131724" y="46926"/>
                  <a:pt x="120726" y="42177"/>
                  <a:pt x="110871" y="39002"/>
                </a:cubicBezTo>
                <a:cubicBezTo>
                  <a:pt x="101029" y="35827"/>
                  <a:pt x="92456" y="34239"/>
                  <a:pt x="85154" y="34239"/>
                </a:cubicBezTo>
                <a:cubicBezTo>
                  <a:pt x="73800" y="34239"/>
                  <a:pt x="64732" y="36716"/>
                  <a:pt x="57963" y="41669"/>
                </a:cubicBezTo>
                <a:cubicBezTo>
                  <a:pt x="51181" y="46622"/>
                  <a:pt x="47790" y="53391"/>
                  <a:pt x="47790" y="61951"/>
                </a:cubicBezTo>
                <a:cubicBezTo>
                  <a:pt x="47790" y="68529"/>
                  <a:pt x="50165" y="74485"/>
                  <a:pt x="54915" y="79832"/>
                </a:cubicBezTo>
                <a:cubicBezTo>
                  <a:pt x="59665" y="85179"/>
                  <a:pt x="68758" y="91745"/>
                  <a:pt x="82207" y="99543"/>
                </a:cubicBezTo>
                <a:lnTo>
                  <a:pt x="100444" y="109715"/>
                </a:lnTo>
                <a:cubicBezTo>
                  <a:pt x="121526" y="121755"/>
                  <a:pt x="136538" y="133718"/>
                  <a:pt x="145453" y="145631"/>
                </a:cubicBezTo>
                <a:cubicBezTo>
                  <a:pt x="149974" y="151536"/>
                  <a:pt x="153327" y="157797"/>
                  <a:pt x="155537" y="164427"/>
                </a:cubicBezTo>
                <a:cubicBezTo>
                  <a:pt x="157734" y="171044"/>
                  <a:pt x="158839" y="178371"/>
                  <a:pt x="158839" y="186372"/>
                </a:cubicBezTo>
                <a:cubicBezTo>
                  <a:pt x="158839" y="207988"/>
                  <a:pt x="150939" y="225400"/>
                  <a:pt x="135115" y="238658"/>
                </a:cubicBezTo>
                <a:cubicBezTo>
                  <a:pt x="119304" y="251904"/>
                  <a:pt x="98247" y="258521"/>
                  <a:pt x="71945" y="258521"/>
                </a:cubicBezTo>
                <a:cubicBezTo>
                  <a:pt x="59779" y="258521"/>
                  <a:pt x="48019" y="257327"/>
                  <a:pt x="36665" y="254940"/>
                </a:cubicBezTo>
                <a:cubicBezTo>
                  <a:pt x="25311" y="252552"/>
                  <a:pt x="14427" y="248958"/>
                  <a:pt x="4001" y="244170"/>
                </a:cubicBezTo>
                <a:lnTo>
                  <a:pt x="0" y="196571"/>
                </a:lnTo>
                <a:cubicBezTo>
                  <a:pt x="13322" y="204813"/>
                  <a:pt x="25743" y="210985"/>
                  <a:pt x="37274" y="215113"/>
                </a:cubicBezTo>
                <a:cubicBezTo>
                  <a:pt x="48806" y="219227"/>
                  <a:pt x="59665" y="221285"/>
                  <a:pt x="69863" y="221285"/>
                </a:cubicBezTo>
                <a:cubicBezTo>
                  <a:pt x="83071" y="221285"/>
                  <a:pt x="93789" y="218135"/>
                  <a:pt x="102019" y="211849"/>
                </a:cubicBezTo>
                <a:cubicBezTo>
                  <a:pt x="110236" y="205562"/>
                  <a:pt x="114351" y="197396"/>
                  <a:pt x="114351" y="187388"/>
                </a:cubicBezTo>
                <a:cubicBezTo>
                  <a:pt x="114351" y="179146"/>
                  <a:pt x="111620" y="171717"/>
                  <a:pt x="106185" y="165087"/>
                </a:cubicBezTo>
                <a:cubicBezTo>
                  <a:pt x="100736" y="158471"/>
                  <a:pt x="91123" y="151206"/>
                  <a:pt x="77343" y="143294"/>
                </a:cubicBezTo>
                <a:lnTo>
                  <a:pt x="58395" y="132270"/>
                </a:lnTo>
                <a:cubicBezTo>
                  <a:pt x="39510" y="121577"/>
                  <a:pt x="25946" y="110922"/>
                  <a:pt x="17729" y="100292"/>
                </a:cubicBezTo>
                <a:cubicBezTo>
                  <a:pt x="9500" y="89662"/>
                  <a:pt x="5385" y="77546"/>
                  <a:pt x="5385" y="63970"/>
                </a:cubicBezTo>
                <a:cubicBezTo>
                  <a:pt x="5385" y="45034"/>
                  <a:pt x="12446" y="29642"/>
                  <a:pt x="26594" y="17793"/>
                </a:cubicBezTo>
                <a:cubicBezTo>
                  <a:pt x="40716" y="5931"/>
                  <a:pt x="59144" y="0"/>
                  <a:pt x="81852" y="0"/>
                </a:cubicBez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2" name="Shape 368">
            <a:extLst>
              <a:ext uri="{FF2B5EF4-FFF2-40B4-BE49-F238E27FC236}">
                <a16:creationId xmlns:a16="http://schemas.microsoft.com/office/drawing/2014/main" id="{5740A9C6-A77E-42BD-2B9C-89C4C64043AB}"/>
              </a:ext>
            </a:extLst>
          </xdr:cNvPr>
          <xdr:cNvSpPr/>
        </xdr:nvSpPr>
        <xdr:spPr>
          <a:xfrm>
            <a:off x="1754486" y="227077"/>
            <a:ext cx="44488" cy="242164"/>
          </a:xfrm>
          <a:custGeom>
            <a:avLst/>
            <a:gdLst/>
            <a:ahLst/>
            <a:cxnLst/>
            <a:rect l="0" t="0" r="0" b="0"/>
            <a:pathLst>
              <a:path w="44488" h="242164">
                <a:moveTo>
                  <a:pt x="0" y="0"/>
                </a:moveTo>
                <a:lnTo>
                  <a:pt x="44488" y="0"/>
                </a:lnTo>
                <a:lnTo>
                  <a:pt x="44488" y="242164"/>
                </a:lnTo>
                <a:lnTo>
                  <a:pt x="0" y="242164"/>
                </a:lnTo>
                <a:lnTo>
                  <a:pt x="0" y="0"/>
                </a:lnTo>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3" name="Shape 25">
            <a:extLst>
              <a:ext uri="{FF2B5EF4-FFF2-40B4-BE49-F238E27FC236}">
                <a16:creationId xmlns:a16="http://schemas.microsoft.com/office/drawing/2014/main" id="{9BC63242-F714-7825-4D0C-52D303F5BB40}"/>
              </a:ext>
            </a:extLst>
          </xdr:cNvPr>
          <xdr:cNvSpPr/>
        </xdr:nvSpPr>
        <xdr:spPr>
          <a:xfrm>
            <a:off x="1845366" y="219237"/>
            <a:ext cx="125476" cy="257861"/>
          </a:xfrm>
          <a:custGeom>
            <a:avLst/>
            <a:gdLst/>
            <a:ahLst/>
            <a:cxnLst/>
            <a:rect l="0" t="0" r="0" b="0"/>
            <a:pathLst>
              <a:path w="125476" h="257861">
                <a:moveTo>
                  <a:pt x="125311" y="0"/>
                </a:moveTo>
                <a:lnTo>
                  <a:pt x="125476" y="16"/>
                </a:lnTo>
                <a:lnTo>
                  <a:pt x="125476" y="41118"/>
                </a:lnTo>
                <a:lnTo>
                  <a:pt x="125311" y="41085"/>
                </a:lnTo>
                <a:cubicBezTo>
                  <a:pt x="102832" y="41085"/>
                  <a:pt x="83909" y="49466"/>
                  <a:pt x="68567" y="66218"/>
                </a:cubicBezTo>
                <a:cubicBezTo>
                  <a:pt x="53213" y="82969"/>
                  <a:pt x="45542" y="103873"/>
                  <a:pt x="45542" y="128930"/>
                </a:cubicBezTo>
                <a:cubicBezTo>
                  <a:pt x="45542" y="153860"/>
                  <a:pt x="53175" y="174739"/>
                  <a:pt x="68478" y="191554"/>
                </a:cubicBezTo>
                <a:cubicBezTo>
                  <a:pt x="83769" y="208369"/>
                  <a:pt x="102705" y="216776"/>
                  <a:pt x="125311" y="216776"/>
                </a:cubicBezTo>
                <a:lnTo>
                  <a:pt x="125476" y="216743"/>
                </a:lnTo>
                <a:lnTo>
                  <a:pt x="125476" y="257844"/>
                </a:lnTo>
                <a:lnTo>
                  <a:pt x="125311" y="257861"/>
                </a:lnTo>
                <a:cubicBezTo>
                  <a:pt x="108725" y="257861"/>
                  <a:pt x="92862" y="254686"/>
                  <a:pt x="77686" y="248336"/>
                </a:cubicBezTo>
                <a:cubicBezTo>
                  <a:pt x="62509" y="241999"/>
                  <a:pt x="48895" y="232778"/>
                  <a:pt x="36843" y="220688"/>
                </a:cubicBezTo>
                <a:cubicBezTo>
                  <a:pt x="24803" y="208610"/>
                  <a:pt x="15646" y="194805"/>
                  <a:pt x="9385" y="179286"/>
                </a:cubicBezTo>
                <a:cubicBezTo>
                  <a:pt x="3137" y="163754"/>
                  <a:pt x="0" y="146964"/>
                  <a:pt x="0" y="128930"/>
                </a:cubicBezTo>
                <a:cubicBezTo>
                  <a:pt x="0" y="113678"/>
                  <a:pt x="2172" y="99403"/>
                  <a:pt x="6515" y="86093"/>
                </a:cubicBezTo>
                <a:cubicBezTo>
                  <a:pt x="10871" y="72784"/>
                  <a:pt x="17323" y="60515"/>
                  <a:pt x="25895" y="49263"/>
                </a:cubicBezTo>
                <a:cubicBezTo>
                  <a:pt x="37605" y="33795"/>
                  <a:pt x="52172" y="21704"/>
                  <a:pt x="69609" y="13018"/>
                </a:cubicBezTo>
                <a:cubicBezTo>
                  <a:pt x="87046" y="4343"/>
                  <a:pt x="105601" y="0"/>
                  <a:pt x="125311" y="0"/>
                </a:cubicBez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4" name="Shape 26">
            <a:extLst>
              <a:ext uri="{FF2B5EF4-FFF2-40B4-BE49-F238E27FC236}">
                <a16:creationId xmlns:a16="http://schemas.microsoft.com/office/drawing/2014/main" id="{6BF0859B-26FB-C65C-F36C-746EE464C2EF}"/>
              </a:ext>
            </a:extLst>
          </xdr:cNvPr>
          <xdr:cNvSpPr/>
        </xdr:nvSpPr>
        <xdr:spPr>
          <a:xfrm>
            <a:off x="1970842" y="219253"/>
            <a:ext cx="125133" cy="257828"/>
          </a:xfrm>
          <a:custGeom>
            <a:avLst/>
            <a:gdLst/>
            <a:ahLst/>
            <a:cxnLst/>
            <a:rect l="0" t="0" r="0" b="0"/>
            <a:pathLst>
              <a:path w="125133" h="257828">
                <a:moveTo>
                  <a:pt x="0" y="0"/>
                </a:moveTo>
                <a:lnTo>
                  <a:pt x="24443" y="2384"/>
                </a:lnTo>
                <a:cubicBezTo>
                  <a:pt x="32452" y="3984"/>
                  <a:pt x="40265" y="6385"/>
                  <a:pt x="47879" y="9585"/>
                </a:cubicBezTo>
                <a:cubicBezTo>
                  <a:pt x="63119" y="15986"/>
                  <a:pt x="76619" y="25168"/>
                  <a:pt x="88367" y="37144"/>
                </a:cubicBezTo>
                <a:cubicBezTo>
                  <a:pt x="100127" y="49108"/>
                  <a:pt x="109195" y="62912"/>
                  <a:pt x="115570" y="78559"/>
                </a:cubicBezTo>
                <a:cubicBezTo>
                  <a:pt x="121933" y="94205"/>
                  <a:pt x="125133" y="110982"/>
                  <a:pt x="125133" y="128914"/>
                </a:cubicBezTo>
                <a:cubicBezTo>
                  <a:pt x="125133" y="146720"/>
                  <a:pt x="121996" y="163433"/>
                  <a:pt x="115735" y="179003"/>
                </a:cubicBezTo>
                <a:cubicBezTo>
                  <a:pt x="109487" y="194599"/>
                  <a:pt x="100419" y="208404"/>
                  <a:pt x="88545" y="220431"/>
                </a:cubicBezTo>
                <a:cubicBezTo>
                  <a:pt x="76670" y="232457"/>
                  <a:pt x="62992" y="241703"/>
                  <a:pt x="47523" y="248155"/>
                </a:cubicBezTo>
                <a:cubicBezTo>
                  <a:pt x="39796" y="251380"/>
                  <a:pt x="31953" y="253803"/>
                  <a:pt x="24003" y="255419"/>
                </a:cubicBezTo>
                <a:lnTo>
                  <a:pt x="0" y="257828"/>
                </a:lnTo>
                <a:lnTo>
                  <a:pt x="0" y="216727"/>
                </a:lnTo>
                <a:lnTo>
                  <a:pt x="30914" y="210474"/>
                </a:lnTo>
                <a:cubicBezTo>
                  <a:pt x="40399" y="206283"/>
                  <a:pt x="49009" y="199996"/>
                  <a:pt x="56744" y="191614"/>
                </a:cubicBezTo>
                <a:cubicBezTo>
                  <a:pt x="72200" y="174863"/>
                  <a:pt x="79934" y="153971"/>
                  <a:pt x="79934" y="128914"/>
                </a:cubicBezTo>
                <a:cubicBezTo>
                  <a:pt x="79934" y="103972"/>
                  <a:pt x="72289" y="83093"/>
                  <a:pt x="56998" y="66278"/>
                </a:cubicBezTo>
                <a:cubicBezTo>
                  <a:pt x="49352" y="57877"/>
                  <a:pt x="40767" y="51574"/>
                  <a:pt x="31241" y="47372"/>
                </a:cubicBezTo>
                <a:lnTo>
                  <a:pt x="0" y="41102"/>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5" name="Shape 27">
            <a:extLst>
              <a:ext uri="{FF2B5EF4-FFF2-40B4-BE49-F238E27FC236}">
                <a16:creationId xmlns:a16="http://schemas.microsoft.com/office/drawing/2014/main" id="{6BA02A7C-F248-75A2-8DF5-6D4675B5EA77}"/>
              </a:ext>
            </a:extLst>
          </xdr:cNvPr>
          <xdr:cNvSpPr/>
        </xdr:nvSpPr>
        <xdr:spPr>
          <a:xfrm>
            <a:off x="2141144" y="219231"/>
            <a:ext cx="210109" cy="257874"/>
          </a:xfrm>
          <a:custGeom>
            <a:avLst/>
            <a:gdLst/>
            <a:ahLst/>
            <a:cxnLst/>
            <a:rect l="0" t="0" r="0" b="0"/>
            <a:pathLst>
              <a:path w="210109" h="257874">
                <a:moveTo>
                  <a:pt x="0" y="0"/>
                </a:moveTo>
                <a:lnTo>
                  <a:pt x="4699" y="0"/>
                </a:lnTo>
                <a:lnTo>
                  <a:pt x="167005" y="161709"/>
                </a:lnTo>
                <a:lnTo>
                  <a:pt x="167005" y="7849"/>
                </a:lnTo>
                <a:lnTo>
                  <a:pt x="210109" y="7849"/>
                </a:lnTo>
                <a:lnTo>
                  <a:pt x="210109" y="257874"/>
                </a:lnTo>
                <a:lnTo>
                  <a:pt x="205422" y="257861"/>
                </a:lnTo>
                <a:lnTo>
                  <a:pt x="42748" y="96025"/>
                </a:lnTo>
                <a:lnTo>
                  <a:pt x="42748" y="250012"/>
                </a:lnTo>
                <a:lnTo>
                  <a:pt x="0" y="250012"/>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6" name="Shape 28">
            <a:extLst>
              <a:ext uri="{FF2B5EF4-FFF2-40B4-BE49-F238E27FC236}">
                <a16:creationId xmlns:a16="http://schemas.microsoft.com/office/drawing/2014/main" id="{4CDF7C8D-4236-9AD6-A279-4BA2CC1D4D2C}"/>
              </a:ext>
            </a:extLst>
          </xdr:cNvPr>
          <xdr:cNvSpPr/>
        </xdr:nvSpPr>
        <xdr:spPr>
          <a:xfrm>
            <a:off x="2413818" y="227080"/>
            <a:ext cx="148425" cy="242164"/>
          </a:xfrm>
          <a:custGeom>
            <a:avLst/>
            <a:gdLst/>
            <a:ahLst/>
            <a:cxnLst/>
            <a:rect l="0" t="0" r="0" b="0"/>
            <a:pathLst>
              <a:path w="148425" h="242164">
                <a:moveTo>
                  <a:pt x="0" y="0"/>
                </a:moveTo>
                <a:lnTo>
                  <a:pt x="146672" y="0"/>
                </a:lnTo>
                <a:lnTo>
                  <a:pt x="146672" y="37249"/>
                </a:lnTo>
                <a:lnTo>
                  <a:pt x="43104" y="37249"/>
                </a:lnTo>
                <a:lnTo>
                  <a:pt x="43104" y="96863"/>
                </a:lnTo>
                <a:lnTo>
                  <a:pt x="132080" y="96863"/>
                </a:lnTo>
                <a:lnTo>
                  <a:pt x="132080" y="133782"/>
                </a:lnTo>
                <a:lnTo>
                  <a:pt x="43104" y="133782"/>
                </a:lnTo>
                <a:lnTo>
                  <a:pt x="43104" y="204597"/>
                </a:lnTo>
                <a:lnTo>
                  <a:pt x="148425" y="204597"/>
                </a:lnTo>
                <a:lnTo>
                  <a:pt x="148425" y="242164"/>
                </a:lnTo>
                <a:lnTo>
                  <a:pt x="0" y="242164"/>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7" name="Shape 29">
            <a:extLst>
              <a:ext uri="{FF2B5EF4-FFF2-40B4-BE49-F238E27FC236}">
                <a16:creationId xmlns:a16="http://schemas.microsoft.com/office/drawing/2014/main" id="{C9D122C9-A4D1-CF81-9A88-2473C6D4EAF6}"/>
              </a:ext>
            </a:extLst>
          </xdr:cNvPr>
          <xdr:cNvSpPr/>
        </xdr:nvSpPr>
        <xdr:spPr>
          <a:xfrm>
            <a:off x="2598893" y="218899"/>
            <a:ext cx="158839" cy="258521"/>
          </a:xfrm>
          <a:custGeom>
            <a:avLst/>
            <a:gdLst/>
            <a:ahLst/>
            <a:cxnLst/>
            <a:rect l="0" t="0" r="0" b="0"/>
            <a:pathLst>
              <a:path w="158839" h="258521">
                <a:moveTo>
                  <a:pt x="81852" y="0"/>
                </a:moveTo>
                <a:cubicBezTo>
                  <a:pt x="92977" y="0"/>
                  <a:pt x="103657" y="1194"/>
                  <a:pt x="113919" y="3594"/>
                </a:cubicBezTo>
                <a:cubicBezTo>
                  <a:pt x="124168" y="5994"/>
                  <a:pt x="134620" y="9690"/>
                  <a:pt x="145275" y="14694"/>
                </a:cubicBezTo>
                <a:lnTo>
                  <a:pt x="143891" y="53276"/>
                </a:lnTo>
                <a:cubicBezTo>
                  <a:pt x="131725" y="46926"/>
                  <a:pt x="120726" y="42177"/>
                  <a:pt x="110871" y="39002"/>
                </a:cubicBezTo>
                <a:cubicBezTo>
                  <a:pt x="101028" y="35827"/>
                  <a:pt x="92456" y="34239"/>
                  <a:pt x="85153" y="34239"/>
                </a:cubicBezTo>
                <a:cubicBezTo>
                  <a:pt x="73800" y="34239"/>
                  <a:pt x="64732" y="36716"/>
                  <a:pt x="57963" y="41669"/>
                </a:cubicBezTo>
                <a:cubicBezTo>
                  <a:pt x="51181" y="46622"/>
                  <a:pt x="47790" y="53391"/>
                  <a:pt x="47790" y="61951"/>
                </a:cubicBezTo>
                <a:cubicBezTo>
                  <a:pt x="47790" y="68529"/>
                  <a:pt x="50165" y="74485"/>
                  <a:pt x="54915" y="79832"/>
                </a:cubicBezTo>
                <a:cubicBezTo>
                  <a:pt x="59665" y="85179"/>
                  <a:pt x="68758" y="91745"/>
                  <a:pt x="82194" y="99543"/>
                </a:cubicBezTo>
                <a:lnTo>
                  <a:pt x="100444" y="109715"/>
                </a:lnTo>
                <a:cubicBezTo>
                  <a:pt x="121526" y="121755"/>
                  <a:pt x="136538" y="133718"/>
                  <a:pt x="145453" y="145631"/>
                </a:cubicBezTo>
                <a:cubicBezTo>
                  <a:pt x="149974" y="151536"/>
                  <a:pt x="153327" y="157797"/>
                  <a:pt x="155537" y="164427"/>
                </a:cubicBezTo>
                <a:cubicBezTo>
                  <a:pt x="157734" y="171044"/>
                  <a:pt x="158839" y="178371"/>
                  <a:pt x="158839" y="186372"/>
                </a:cubicBezTo>
                <a:cubicBezTo>
                  <a:pt x="158839" y="207988"/>
                  <a:pt x="150940" y="225400"/>
                  <a:pt x="135115" y="238658"/>
                </a:cubicBezTo>
                <a:cubicBezTo>
                  <a:pt x="119304" y="251904"/>
                  <a:pt x="98247" y="258521"/>
                  <a:pt x="71946" y="258521"/>
                </a:cubicBezTo>
                <a:cubicBezTo>
                  <a:pt x="59779" y="258521"/>
                  <a:pt x="48019" y="257327"/>
                  <a:pt x="36665" y="254940"/>
                </a:cubicBezTo>
                <a:cubicBezTo>
                  <a:pt x="25311" y="252552"/>
                  <a:pt x="14427" y="248958"/>
                  <a:pt x="4001" y="244170"/>
                </a:cubicBezTo>
                <a:lnTo>
                  <a:pt x="0" y="196571"/>
                </a:lnTo>
                <a:cubicBezTo>
                  <a:pt x="13322" y="204813"/>
                  <a:pt x="25743" y="210985"/>
                  <a:pt x="37274" y="215113"/>
                </a:cubicBezTo>
                <a:cubicBezTo>
                  <a:pt x="48806" y="219227"/>
                  <a:pt x="59665" y="221285"/>
                  <a:pt x="69863" y="221285"/>
                </a:cubicBezTo>
                <a:cubicBezTo>
                  <a:pt x="83071" y="221285"/>
                  <a:pt x="93790" y="218135"/>
                  <a:pt x="102019" y="211849"/>
                </a:cubicBezTo>
                <a:cubicBezTo>
                  <a:pt x="110236" y="205562"/>
                  <a:pt x="114351" y="197396"/>
                  <a:pt x="114351" y="187388"/>
                </a:cubicBezTo>
                <a:cubicBezTo>
                  <a:pt x="114351" y="179146"/>
                  <a:pt x="111620" y="171717"/>
                  <a:pt x="106172" y="165087"/>
                </a:cubicBezTo>
                <a:cubicBezTo>
                  <a:pt x="100736" y="158471"/>
                  <a:pt x="91122" y="151206"/>
                  <a:pt x="77330" y="143294"/>
                </a:cubicBezTo>
                <a:lnTo>
                  <a:pt x="58394" y="132270"/>
                </a:lnTo>
                <a:cubicBezTo>
                  <a:pt x="39510" y="121577"/>
                  <a:pt x="25946" y="110922"/>
                  <a:pt x="17729" y="100292"/>
                </a:cubicBezTo>
                <a:cubicBezTo>
                  <a:pt x="9499" y="89662"/>
                  <a:pt x="5385" y="77546"/>
                  <a:pt x="5385" y="63970"/>
                </a:cubicBezTo>
                <a:cubicBezTo>
                  <a:pt x="5385" y="45034"/>
                  <a:pt x="12446" y="29642"/>
                  <a:pt x="26594" y="17793"/>
                </a:cubicBezTo>
                <a:cubicBezTo>
                  <a:pt x="40716" y="5931"/>
                  <a:pt x="59144" y="0"/>
                  <a:pt x="81852" y="0"/>
                </a:cubicBez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8468</xdr:colOff>
      <xdr:row>1</xdr:row>
      <xdr:rowOff>169331</xdr:rowOff>
    </xdr:from>
    <xdr:to>
      <xdr:col>1</xdr:col>
      <xdr:colOff>2765651</xdr:colOff>
      <xdr:row>4</xdr:row>
      <xdr:rowOff>89954</xdr:rowOff>
    </xdr:to>
    <xdr:grpSp>
      <xdr:nvGrpSpPr>
        <xdr:cNvPr id="3" name="Group 352">
          <a:extLst>
            <a:ext uri="{FF2B5EF4-FFF2-40B4-BE49-F238E27FC236}">
              <a16:creationId xmlns:a16="http://schemas.microsoft.com/office/drawing/2014/main" id="{29131D29-2241-493D-B67B-D8A8108AF8E3}"/>
            </a:ext>
          </a:extLst>
        </xdr:cNvPr>
        <xdr:cNvGrpSpPr/>
      </xdr:nvGrpSpPr>
      <xdr:grpSpPr>
        <a:xfrm>
          <a:off x="237068" y="338664"/>
          <a:ext cx="2757183" cy="428623"/>
          <a:chOff x="0" y="0"/>
          <a:chExt cx="2757732" cy="479637"/>
        </a:xfrm>
      </xdr:grpSpPr>
      <xdr:sp macro="" textlink="">
        <xdr:nvSpPr>
          <xdr:cNvPr id="4" name="Shape 6">
            <a:extLst>
              <a:ext uri="{FF2B5EF4-FFF2-40B4-BE49-F238E27FC236}">
                <a16:creationId xmlns:a16="http://schemas.microsoft.com/office/drawing/2014/main" id="{655802AA-D51E-7E98-1E27-8ABA2094BC81}"/>
              </a:ext>
            </a:extLst>
          </xdr:cNvPr>
          <xdr:cNvSpPr/>
        </xdr:nvSpPr>
        <xdr:spPr>
          <a:xfrm>
            <a:off x="508908" y="1379"/>
            <a:ext cx="85185" cy="178851"/>
          </a:xfrm>
          <a:custGeom>
            <a:avLst/>
            <a:gdLst/>
            <a:ahLst/>
            <a:cxnLst/>
            <a:rect l="0" t="0" r="0" b="0"/>
            <a:pathLst>
              <a:path w="85185" h="178851">
                <a:moveTo>
                  <a:pt x="85185" y="0"/>
                </a:moveTo>
                <a:lnTo>
                  <a:pt x="85185" y="58569"/>
                </a:lnTo>
                <a:lnTo>
                  <a:pt x="56629" y="122946"/>
                </a:lnTo>
                <a:lnTo>
                  <a:pt x="85185" y="122946"/>
                </a:lnTo>
                <a:lnTo>
                  <a:pt x="85185" y="147837"/>
                </a:lnTo>
                <a:lnTo>
                  <a:pt x="45326" y="147837"/>
                </a:lnTo>
                <a:lnTo>
                  <a:pt x="31013" y="178851"/>
                </a:lnTo>
                <a:lnTo>
                  <a:pt x="0" y="178851"/>
                </a:lnTo>
                <a:lnTo>
                  <a:pt x="85185"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5" name="Shape 7">
            <a:extLst>
              <a:ext uri="{FF2B5EF4-FFF2-40B4-BE49-F238E27FC236}">
                <a16:creationId xmlns:a16="http://schemas.microsoft.com/office/drawing/2014/main" id="{667CFE1D-D9D8-22CC-C9E8-5325DBEF7B7F}"/>
              </a:ext>
            </a:extLst>
          </xdr:cNvPr>
          <xdr:cNvSpPr/>
        </xdr:nvSpPr>
        <xdr:spPr>
          <a:xfrm>
            <a:off x="594093" y="245"/>
            <a:ext cx="85668" cy="179984"/>
          </a:xfrm>
          <a:custGeom>
            <a:avLst/>
            <a:gdLst/>
            <a:ahLst/>
            <a:cxnLst/>
            <a:rect l="0" t="0" r="0" b="0"/>
            <a:pathLst>
              <a:path w="85668" h="179984">
                <a:moveTo>
                  <a:pt x="540" y="0"/>
                </a:moveTo>
                <a:lnTo>
                  <a:pt x="2940" y="0"/>
                </a:lnTo>
                <a:lnTo>
                  <a:pt x="85668" y="179984"/>
                </a:lnTo>
                <a:lnTo>
                  <a:pt x="53448" y="179984"/>
                </a:lnTo>
                <a:lnTo>
                  <a:pt x="39376" y="148971"/>
                </a:lnTo>
                <a:lnTo>
                  <a:pt x="0" y="148971"/>
                </a:lnTo>
                <a:lnTo>
                  <a:pt x="0" y="124079"/>
                </a:lnTo>
                <a:lnTo>
                  <a:pt x="28556" y="124079"/>
                </a:lnTo>
                <a:lnTo>
                  <a:pt x="299" y="59030"/>
                </a:lnTo>
                <a:lnTo>
                  <a:pt x="0" y="59703"/>
                </a:lnTo>
                <a:lnTo>
                  <a:pt x="0" y="1134"/>
                </a:lnTo>
                <a:lnTo>
                  <a:pt x="54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6" name="Shape 8">
            <a:extLst>
              <a:ext uri="{FF2B5EF4-FFF2-40B4-BE49-F238E27FC236}">
                <a16:creationId xmlns:a16="http://schemas.microsoft.com/office/drawing/2014/main" id="{A8418547-4DBC-43B5-0219-F6F5C0B728F8}"/>
              </a:ext>
            </a:extLst>
          </xdr:cNvPr>
          <xdr:cNvSpPr/>
        </xdr:nvSpPr>
        <xdr:spPr>
          <a:xfrm>
            <a:off x="657746" y="5898"/>
            <a:ext cx="148247" cy="174333"/>
          </a:xfrm>
          <a:custGeom>
            <a:avLst/>
            <a:gdLst/>
            <a:ahLst/>
            <a:cxnLst/>
            <a:rect l="0" t="0" r="0" b="0"/>
            <a:pathLst>
              <a:path w="148247" h="174333">
                <a:moveTo>
                  <a:pt x="0" y="0"/>
                </a:moveTo>
                <a:lnTo>
                  <a:pt x="148247" y="0"/>
                </a:lnTo>
                <a:lnTo>
                  <a:pt x="148247" y="26568"/>
                </a:lnTo>
                <a:lnTo>
                  <a:pt x="89687" y="26568"/>
                </a:lnTo>
                <a:lnTo>
                  <a:pt x="89687" y="174333"/>
                </a:lnTo>
                <a:lnTo>
                  <a:pt x="58903" y="174333"/>
                </a:lnTo>
                <a:lnTo>
                  <a:pt x="58903" y="26568"/>
                </a:lnTo>
                <a:lnTo>
                  <a:pt x="0" y="26568"/>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7" name="Shape 9">
            <a:extLst>
              <a:ext uri="{FF2B5EF4-FFF2-40B4-BE49-F238E27FC236}">
                <a16:creationId xmlns:a16="http://schemas.microsoft.com/office/drawing/2014/main" id="{FC313665-9DFA-A23B-3D3D-A3456B575BD1}"/>
              </a:ext>
            </a:extLst>
          </xdr:cNvPr>
          <xdr:cNvSpPr/>
        </xdr:nvSpPr>
        <xdr:spPr>
          <a:xfrm>
            <a:off x="828100" y="5898"/>
            <a:ext cx="105448" cy="174333"/>
          </a:xfrm>
          <a:custGeom>
            <a:avLst/>
            <a:gdLst/>
            <a:ahLst/>
            <a:cxnLst/>
            <a:rect l="0" t="0" r="0" b="0"/>
            <a:pathLst>
              <a:path w="105448" h="174333">
                <a:moveTo>
                  <a:pt x="0" y="0"/>
                </a:moveTo>
                <a:lnTo>
                  <a:pt x="30531" y="0"/>
                </a:lnTo>
                <a:lnTo>
                  <a:pt x="30531" y="147041"/>
                </a:lnTo>
                <a:lnTo>
                  <a:pt x="105448" y="147041"/>
                </a:lnTo>
                <a:lnTo>
                  <a:pt x="105448" y="174333"/>
                </a:lnTo>
                <a:lnTo>
                  <a:pt x="0" y="174333"/>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8" name="Shape 10">
            <a:extLst>
              <a:ext uri="{FF2B5EF4-FFF2-40B4-BE49-F238E27FC236}">
                <a16:creationId xmlns:a16="http://schemas.microsoft.com/office/drawing/2014/main" id="{71FBE7D9-C4A8-400D-7933-0F7F82D1E748}"/>
              </a:ext>
            </a:extLst>
          </xdr:cNvPr>
          <xdr:cNvSpPr/>
        </xdr:nvSpPr>
        <xdr:spPr>
          <a:xfrm>
            <a:off x="943270" y="1379"/>
            <a:ext cx="85185" cy="178851"/>
          </a:xfrm>
          <a:custGeom>
            <a:avLst/>
            <a:gdLst/>
            <a:ahLst/>
            <a:cxnLst/>
            <a:rect l="0" t="0" r="0" b="0"/>
            <a:pathLst>
              <a:path w="85185" h="178851">
                <a:moveTo>
                  <a:pt x="85185" y="0"/>
                </a:moveTo>
                <a:lnTo>
                  <a:pt x="85185" y="58569"/>
                </a:lnTo>
                <a:lnTo>
                  <a:pt x="56629" y="122946"/>
                </a:lnTo>
                <a:lnTo>
                  <a:pt x="85185" y="122946"/>
                </a:lnTo>
                <a:lnTo>
                  <a:pt x="85185" y="147837"/>
                </a:lnTo>
                <a:lnTo>
                  <a:pt x="45326" y="147837"/>
                </a:lnTo>
                <a:lnTo>
                  <a:pt x="31013" y="178851"/>
                </a:lnTo>
                <a:lnTo>
                  <a:pt x="0" y="178851"/>
                </a:lnTo>
                <a:lnTo>
                  <a:pt x="85185"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9" name="Shape 11">
            <a:extLst>
              <a:ext uri="{FF2B5EF4-FFF2-40B4-BE49-F238E27FC236}">
                <a16:creationId xmlns:a16="http://schemas.microsoft.com/office/drawing/2014/main" id="{A98628A6-72A6-7D70-F287-273A0D728D06}"/>
              </a:ext>
            </a:extLst>
          </xdr:cNvPr>
          <xdr:cNvSpPr/>
        </xdr:nvSpPr>
        <xdr:spPr>
          <a:xfrm>
            <a:off x="1028455" y="245"/>
            <a:ext cx="85655" cy="179984"/>
          </a:xfrm>
          <a:custGeom>
            <a:avLst/>
            <a:gdLst/>
            <a:ahLst/>
            <a:cxnLst/>
            <a:rect l="0" t="0" r="0" b="0"/>
            <a:pathLst>
              <a:path w="85655" h="179984">
                <a:moveTo>
                  <a:pt x="540" y="0"/>
                </a:moveTo>
                <a:lnTo>
                  <a:pt x="2940" y="0"/>
                </a:lnTo>
                <a:lnTo>
                  <a:pt x="85655" y="179984"/>
                </a:lnTo>
                <a:lnTo>
                  <a:pt x="53435" y="179984"/>
                </a:lnTo>
                <a:lnTo>
                  <a:pt x="39376" y="148971"/>
                </a:lnTo>
                <a:lnTo>
                  <a:pt x="0" y="148971"/>
                </a:lnTo>
                <a:lnTo>
                  <a:pt x="0" y="124079"/>
                </a:lnTo>
                <a:lnTo>
                  <a:pt x="28556" y="124079"/>
                </a:lnTo>
                <a:lnTo>
                  <a:pt x="299" y="59030"/>
                </a:lnTo>
                <a:lnTo>
                  <a:pt x="0" y="59703"/>
                </a:lnTo>
                <a:lnTo>
                  <a:pt x="0" y="1134"/>
                </a:lnTo>
                <a:lnTo>
                  <a:pt x="54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0" name="Shape 12">
            <a:extLst>
              <a:ext uri="{FF2B5EF4-FFF2-40B4-BE49-F238E27FC236}">
                <a16:creationId xmlns:a16="http://schemas.microsoft.com/office/drawing/2014/main" id="{8DAC4F7B-74AE-914B-CA86-6D5DC641E131}"/>
              </a:ext>
            </a:extLst>
          </xdr:cNvPr>
          <xdr:cNvSpPr/>
        </xdr:nvSpPr>
        <xdr:spPr>
          <a:xfrm>
            <a:off x="1125644" y="0"/>
            <a:ext cx="109893" cy="186118"/>
          </a:xfrm>
          <a:custGeom>
            <a:avLst/>
            <a:gdLst/>
            <a:ahLst/>
            <a:cxnLst/>
            <a:rect l="0" t="0" r="0" b="0"/>
            <a:pathLst>
              <a:path w="109893" h="186118">
                <a:moveTo>
                  <a:pt x="56629" y="0"/>
                </a:moveTo>
                <a:cubicBezTo>
                  <a:pt x="64249" y="0"/>
                  <a:pt x="71641" y="864"/>
                  <a:pt x="78816" y="2591"/>
                </a:cubicBezTo>
                <a:cubicBezTo>
                  <a:pt x="85979" y="4318"/>
                  <a:pt x="93218" y="6972"/>
                  <a:pt x="100520" y="10579"/>
                </a:cubicBezTo>
                <a:lnTo>
                  <a:pt x="99555" y="38354"/>
                </a:lnTo>
                <a:cubicBezTo>
                  <a:pt x="90894" y="33630"/>
                  <a:pt x="83261" y="30163"/>
                  <a:pt x="76645" y="27953"/>
                </a:cubicBezTo>
                <a:cubicBezTo>
                  <a:pt x="70040" y="25756"/>
                  <a:pt x="64122" y="24651"/>
                  <a:pt x="58915" y="24651"/>
                </a:cubicBezTo>
                <a:cubicBezTo>
                  <a:pt x="50902" y="24651"/>
                  <a:pt x="44590" y="26441"/>
                  <a:pt x="39980" y="29997"/>
                </a:cubicBezTo>
                <a:cubicBezTo>
                  <a:pt x="35370" y="33566"/>
                  <a:pt x="33071" y="38443"/>
                  <a:pt x="33071" y="44615"/>
                </a:cubicBezTo>
                <a:cubicBezTo>
                  <a:pt x="33071" y="49416"/>
                  <a:pt x="34747" y="53785"/>
                  <a:pt x="38113" y="57721"/>
                </a:cubicBezTo>
                <a:cubicBezTo>
                  <a:pt x="41478" y="61646"/>
                  <a:pt x="47727" y="66294"/>
                  <a:pt x="56871" y="71666"/>
                </a:cubicBezTo>
                <a:lnTo>
                  <a:pt x="69494" y="78994"/>
                </a:lnTo>
                <a:cubicBezTo>
                  <a:pt x="84087" y="87655"/>
                  <a:pt x="94463" y="96253"/>
                  <a:pt x="100635" y="104788"/>
                </a:cubicBezTo>
                <a:cubicBezTo>
                  <a:pt x="106807" y="113322"/>
                  <a:pt x="109893" y="123127"/>
                  <a:pt x="109893" y="134175"/>
                </a:cubicBezTo>
                <a:cubicBezTo>
                  <a:pt x="109893" y="149733"/>
                  <a:pt x="104419" y="162281"/>
                  <a:pt x="93485" y="171818"/>
                </a:cubicBezTo>
                <a:cubicBezTo>
                  <a:pt x="82537" y="181356"/>
                  <a:pt x="67970" y="186118"/>
                  <a:pt x="49784" y="186118"/>
                </a:cubicBezTo>
                <a:cubicBezTo>
                  <a:pt x="41440" y="186118"/>
                  <a:pt x="33325" y="185255"/>
                  <a:pt x="25425" y="183540"/>
                </a:cubicBezTo>
                <a:cubicBezTo>
                  <a:pt x="17539" y="181813"/>
                  <a:pt x="9982" y="179235"/>
                  <a:pt x="2769" y="175781"/>
                </a:cubicBezTo>
                <a:lnTo>
                  <a:pt x="0" y="141516"/>
                </a:lnTo>
                <a:cubicBezTo>
                  <a:pt x="9461" y="147612"/>
                  <a:pt x="18110" y="152095"/>
                  <a:pt x="25971" y="154978"/>
                </a:cubicBezTo>
                <a:cubicBezTo>
                  <a:pt x="33833" y="157861"/>
                  <a:pt x="41275" y="159309"/>
                  <a:pt x="48336" y="159309"/>
                </a:cubicBezTo>
                <a:cubicBezTo>
                  <a:pt x="57467" y="159309"/>
                  <a:pt x="64884" y="157048"/>
                  <a:pt x="70574" y="152514"/>
                </a:cubicBezTo>
                <a:cubicBezTo>
                  <a:pt x="76264" y="147993"/>
                  <a:pt x="79108" y="142113"/>
                  <a:pt x="79108" y="134899"/>
                </a:cubicBezTo>
                <a:cubicBezTo>
                  <a:pt x="79108" y="128892"/>
                  <a:pt x="77203" y="123507"/>
                  <a:pt x="73406" y="118732"/>
                </a:cubicBezTo>
                <a:cubicBezTo>
                  <a:pt x="69596" y="113970"/>
                  <a:pt x="62967" y="108775"/>
                  <a:pt x="53505" y="103162"/>
                </a:cubicBezTo>
                <a:lnTo>
                  <a:pt x="40399" y="95225"/>
                </a:lnTo>
                <a:cubicBezTo>
                  <a:pt x="27089" y="87376"/>
                  <a:pt x="17653" y="79654"/>
                  <a:pt x="12078" y="72085"/>
                </a:cubicBezTo>
                <a:cubicBezTo>
                  <a:pt x="6515" y="64503"/>
                  <a:pt x="3734" y="55829"/>
                  <a:pt x="3734" y="46050"/>
                </a:cubicBezTo>
                <a:cubicBezTo>
                  <a:pt x="3734" y="32423"/>
                  <a:pt x="8623" y="21349"/>
                  <a:pt x="18402" y="12814"/>
                </a:cubicBezTo>
                <a:cubicBezTo>
                  <a:pt x="28169" y="4267"/>
                  <a:pt x="40919" y="0"/>
                  <a:pt x="56629" y="0"/>
                </a:cubicBez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1" name="Shape 13">
            <a:extLst>
              <a:ext uri="{FF2B5EF4-FFF2-40B4-BE49-F238E27FC236}">
                <a16:creationId xmlns:a16="http://schemas.microsoft.com/office/drawing/2014/main" id="{A677FF69-3AF4-7E84-B4C7-31238801DAC8}"/>
              </a:ext>
            </a:extLst>
          </xdr:cNvPr>
          <xdr:cNvSpPr/>
        </xdr:nvSpPr>
        <xdr:spPr>
          <a:xfrm>
            <a:off x="0" y="2574"/>
            <a:ext cx="441503" cy="477063"/>
          </a:xfrm>
          <a:custGeom>
            <a:avLst/>
            <a:gdLst/>
            <a:ahLst/>
            <a:cxnLst/>
            <a:rect l="0" t="0" r="0" b="0"/>
            <a:pathLst>
              <a:path w="441503" h="477063">
                <a:moveTo>
                  <a:pt x="36297" y="0"/>
                </a:moveTo>
                <a:lnTo>
                  <a:pt x="405244" y="0"/>
                </a:lnTo>
                <a:cubicBezTo>
                  <a:pt x="425259" y="0"/>
                  <a:pt x="441503" y="14935"/>
                  <a:pt x="441503" y="33363"/>
                </a:cubicBezTo>
                <a:lnTo>
                  <a:pt x="441503" y="443674"/>
                </a:lnTo>
                <a:cubicBezTo>
                  <a:pt x="441503" y="462115"/>
                  <a:pt x="425259" y="477063"/>
                  <a:pt x="405244" y="477063"/>
                </a:cubicBezTo>
                <a:lnTo>
                  <a:pt x="36297" y="477063"/>
                </a:lnTo>
                <a:cubicBezTo>
                  <a:pt x="16269" y="477063"/>
                  <a:pt x="0" y="462115"/>
                  <a:pt x="0" y="443674"/>
                </a:cubicBezTo>
                <a:lnTo>
                  <a:pt x="0" y="33363"/>
                </a:lnTo>
                <a:cubicBezTo>
                  <a:pt x="0" y="14935"/>
                  <a:pt x="16269" y="0"/>
                  <a:pt x="36297" y="0"/>
                </a:cubicBezTo>
                <a:close/>
              </a:path>
            </a:pathLst>
          </a:custGeom>
          <a:ln w="0" cap="flat">
            <a:miter lim="127000"/>
          </a:ln>
        </xdr:spPr>
        <xdr:style>
          <a:lnRef idx="0">
            <a:srgbClr val="000000">
              <a:alpha val="0"/>
            </a:srgbClr>
          </a:lnRef>
          <a:fillRef idx="1">
            <a:srgbClr val="9E2A39"/>
          </a:fillRef>
          <a:effectRef idx="0">
            <a:scrgbClr r="0" g="0" b="0"/>
          </a:effectRef>
          <a:fontRef idx="none"/>
        </xdr:style>
        <xdr:txBody>
          <a:bodyPr wrap="square"/>
          <a:lstStyle/>
          <a:p>
            <a:endParaRPr lang="es-PY">
              <a:solidFill>
                <a:schemeClr val="bg1"/>
              </a:solidFill>
            </a:endParaRPr>
          </a:p>
        </xdr:txBody>
      </xdr:sp>
      <xdr:sp macro="" textlink="">
        <xdr:nvSpPr>
          <xdr:cNvPr id="12" name="Shape 14">
            <a:extLst>
              <a:ext uri="{FF2B5EF4-FFF2-40B4-BE49-F238E27FC236}">
                <a16:creationId xmlns:a16="http://schemas.microsoft.com/office/drawing/2014/main" id="{2CAF578B-B6F0-0E1C-A499-3BE0560FD1B5}"/>
              </a:ext>
            </a:extLst>
          </xdr:cNvPr>
          <xdr:cNvSpPr/>
        </xdr:nvSpPr>
        <xdr:spPr>
          <a:xfrm>
            <a:off x="135181" y="255691"/>
            <a:ext cx="78537" cy="203556"/>
          </a:xfrm>
          <a:custGeom>
            <a:avLst/>
            <a:gdLst/>
            <a:ahLst/>
            <a:cxnLst/>
            <a:rect l="0" t="0" r="0" b="0"/>
            <a:pathLst>
              <a:path w="78537" h="203556">
                <a:moveTo>
                  <a:pt x="14199" y="0"/>
                </a:moveTo>
                <a:cubicBezTo>
                  <a:pt x="51092" y="11074"/>
                  <a:pt x="78537" y="51829"/>
                  <a:pt x="78537" y="100419"/>
                </a:cubicBezTo>
                <a:cubicBezTo>
                  <a:pt x="78537" y="155092"/>
                  <a:pt x="43879" y="199835"/>
                  <a:pt x="0" y="203556"/>
                </a:cubicBezTo>
                <a:cubicBezTo>
                  <a:pt x="31382" y="186842"/>
                  <a:pt x="53619" y="145402"/>
                  <a:pt x="53619" y="96914"/>
                </a:cubicBezTo>
                <a:cubicBezTo>
                  <a:pt x="53619" y="56083"/>
                  <a:pt x="37871" y="20358"/>
                  <a:pt x="14199"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PY">
              <a:solidFill>
                <a:schemeClr val="bg1"/>
              </a:solidFill>
            </a:endParaRPr>
          </a:p>
        </xdr:txBody>
      </xdr:sp>
      <xdr:sp macro="" textlink="">
        <xdr:nvSpPr>
          <xdr:cNvPr id="13" name="Shape 15">
            <a:extLst>
              <a:ext uri="{FF2B5EF4-FFF2-40B4-BE49-F238E27FC236}">
                <a16:creationId xmlns:a16="http://schemas.microsoft.com/office/drawing/2014/main" id="{8C47D49D-7BA0-4DDE-AFD7-0B8B34CBB429}"/>
              </a:ext>
            </a:extLst>
          </xdr:cNvPr>
          <xdr:cNvSpPr/>
        </xdr:nvSpPr>
        <xdr:spPr>
          <a:xfrm>
            <a:off x="224311" y="274260"/>
            <a:ext cx="100114" cy="189090"/>
          </a:xfrm>
          <a:custGeom>
            <a:avLst/>
            <a:gdLst/>
            <a:ahLst/>
            <a:cxnLst/>
            <a:rect l="0" t="0" r="0" b="0"/>
            <a:pathLst>
              <a:path w="100114" h="189090">
                <a:moveTo>
                  <a:pt x="49606" y="0"/>
                </a:moveTo>
                <a:cubicBezTo>
                  <a:pt x="31585" y="22949"/>
                  <a:pt x="23635" y="58661"/>
                  <a:pt x="31179" y="96253"/>
                </a:cubicBezTo>
                <a:cubicBezTo>
                  <a:pt x="40069" y="140830"/>
                  <a:pt x="68212" y="174930"/>
                  <a:pt x="100114" y="184620"/>
                </a:cubicBezTo>
                <a:cubicBezTo>
                  <a:pt x="59080" y="189090"/>
                  <a:pt x="18999" y="154229"/>
                  <a:pt x="8928" y="103962"/>
                </a:cubicBezTo>
                <a:cubicBezTo>
                  <a:pt x="0" y="59258"/>
                  <a:pt x="17678" y="16827"/>
                  <a:pt x="49606"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PY">
              <a:solidFill>
                <a:schemeClr val="bg1"/>
              </a:solidFill>
            </a:endParaRPr>
          </a:p>
        </xdr:txBody>
      </xdr:sp>
      <xdr:sp macro="" textlink="">
        <xdr:nvSpPr>
          <xdr:cNvPr id="14" name="Shape 16">
            <a:extLst>
              <a:ext uri="{FF2B5EF4-FFF2-40B4-BE49-F238E27FC236}">
                <a16:creationId xmlns:a16="http://schemas.microsoft.com/office/drawing/2014/main" id="{DFA90CA0-2A14-EE3C-CC70-EFD9A32C3A80}"/>
              </a:ext>
            </a:extLst>
          </xdr:cNvPr>
          <xdr:cNvSpPr/>
        </xdr:nvSpPr>
        <xdr:spPr>
          <a:xfrm>
            <a:off x="74643" y="22414"/>
            <a:ext cx="283655" cy="244666"/>
          </a:xfrm>
          <a:custGeom>
            <a:avLst/>
            <a:gdLst/>
            <a:ahLst/>
            <a:cxnLst/>
            <a:rect l="0" t="0" r="0" b="0"/>
            <a:pathLst>
              <a:path w="283655" h="244666">
                <a:moveTo>
                  <a:pt x="154889" y="0"/>
                </a:moveTo>
                <a:cubicBezTo>
                  <a:pt x="158153" y="0"/>
                  <a:pt x="161379" y="165"/>
                  <a:pt x="164592" y="470"/>
                </a:cubicBezTo>
                <a:cubicBezTo>
                  <a:pt x="106896" y="1778"/>
                  <a:pt x="59969" y="47879"/>
                  <a:pt x="55232" y="106337"/>
                </a:cubicBezTo>
                <a:cubicBezTo>
                  <a:pt x="81369" y="107429"/>
                  <a:pt x="113970" y="102133"/>
                  <a:pt x="147625" y="89980"/>
                </a:cubicBezTo>
                <a:cubicBezTo>
                  <a:pt x="207899" y="68263"/>
                  <a:pt x="251676" y="31852"/>
                  <a:pt x="255727" y="2756"/>
                </a:cubicBezTo>
                <a:cubicBezTo>
                  <a:pt x="255892" y="3061"/>
                  <a:pt x="256057" y="3429"/>
                  <a:pt x="256184" y="3721"/>
                </a:cubicBezTo>
                <a:cubicBezTo>
                  <a:pt x="267335" y="34163"/>
                  <a:pt x="219519" y="79362"/>
                  <a:pt x="149288" y="104686"/>
                </a:cubicBezTo>
                <a:cubicBezTo>
                  <a:pt x="114884" y="117119"/>
                  <a:pt x="81496" y="122365"/>
                  <a:pt x="55029" y="120942"/>
                </a:cubicBezTo>
                <a:cubicBezTo>
                  <a:pt x="55435" y="131394"/>
                  <a:pt x="57086" y="141516"/>
                  <a:pt x="60020" y="151041"/>
                </a:cubicBezTo>
                <a:cubicBezTo>
                  <a:pt x="86639" y="152692"/>
                  <a:pt x="120510" y="147384"/>
                  <a:pt x="155435" y="134785"/>
                </a:cubicBezTo>
                <a:cubicBezTo>
                  <a:pt x="215697" y="113056"/>
                  <a:pt x="259448" y="76708"/>
                  <a:pt x="263601" y="47587"/>
                </a:cubicBezTo>
                <a:cubicBezTo>
                  <a:pt x="263703" y="47879"/>
                  <a:pt x="263855" y="48197"/>
                  <a:pt x="263982" y="48552"/>
                </a:cubicBezTo>
                <a:cubicBezTo>
                  <a:pt x="275171" y="78956"/>
                  <a:pt x="227355" y="124155"/>
                  <a:pt x="157099" y="149441"/>
                </a:cubicBezTo>
                <a:cubicBezTo>
                  <a:pt x="123901" y="161417"/>
                  <a:pt x="91757" y="166726"/>
                  <a:pt x="65811" y="165862"/>
                </a:cubicBezTo>
                <a:cubicBezTo>
                  <a:pt x="70815" y="176670"/>
                  <a:pt x="77356" y="186550"/>
                  <a:pt x="85242" y="195186"/>
                </a:cubicBezTo>
                <a:cubicBezTo>
                  <a:pt x="108648" y="194247"/>
                  <a:pt x="135953" y="188938"/>
                  <a:pt x="163919" y="178854"/>
                </a:cubicBezTo>
                <a:cubicBezTo>
                  <a:pt x="224168" y="157124"/>
                  <a:pt x="267945" y="120764"/>
                  <a:pt x="272021" y="91643"/>
                </a:cubicBezTo>
                <a:cubicBezTo>
                  <a:pt x="272123" y="91948"/>
                  <a:pt x="272313" y="92278"/>
                  <a:pt x="272428" y="92596"/>
                </a:cubicBezTo>
                <a:cubicBezTo>
                  <a:pt x="283655" y="123038"/>
                  <a:pt x="235788" y="168237"/>
                  <a:pt x="165570" y="193497"/>
                </a:cubicBezTo>
                <a:cubicBezTo>
                  <a:pt x="142748" y="201752"/>
                  <a:pt x="120383" y="206832"/>
                  <a:pt x="100165" y="208915"/>
                </a:cubicBezTo>
                <a:cubicBezTo>
                  <a:pt x="118910" y="223279"/>
                  <a:pt x="141999" y="231864"/>
                  <a:pt x="167119" y="231864"/>
                </a:cubicBezTo>
                <a:cubicBezTo>
                  <a:pt x="202717" y="231864"/>
                  <a:pt x="234378" y="214833"/>
                  <a:pt x="254940" y="188252"/>
                </a:cubicBezTo>
                <a:cubicBezTo>
                  <a:pt x="233845" y="222161"/>
                  <a:pt x="196952" y="244666"/>
                  <a:pt x="154889" y="244666"/>
                </a:cubicBezTo>
                <a:cubicBezTo>
                  <a:pt x="122707" y="244666"/>
                  <a:pt x="93447" y="231381"/>
                  <a:pt x="72060" y="209868"/>
                </a:cubicBezTo>
                <a:cubicBezTo>
                  <a:pt x="44209" y="208547"/>
                  <a:pt x="23952" y="199898"/>
                  <a:pt x="18224" y="184277"/>
                </a:cubicBezTo>
                <a:cubicBezTo>
                  <a:pt x="16624" y="179959"/>
                  <a:pt x="16307" y="175336"/>
                  <a:pt x="16954" y="170548"/>
                </a:cubicBezTo>
                <a:cubicBezTo>
                  <a:pt x="22250" y="183375"/>
                  <a:pt x="37655" y="191364"/>
                  <a:pt x="58966" y="194196"/>
                </a:cubicBezTo>
                <a:cubicBezTo>
                  <a:pt x="52337" y="184785"/>
                  <a:pt x="46977" y="174409"/>
                  <a:pt x="43129" y="163233"/>
                </a:cubicBezTo>
                <a:cubicBezTo>
                  <a:pt x="26022" y="159398"/>
                  <a:pt x="13957" y="151676"/>
                  <a:pt x="9792" y="140170"/>
                </a:cubicBezTo>
                <a:cubicBezTo>
                  <a:pt x="8179" y="135915"/>
                  <a:pt x="7849" y="131293"/>
                  <a:pt x="8484" y="126492"/>
                </a:cubicBezTo>
                <a:cubicBezTo>
                  <a:pt x="12776" y="136792"/>
                  <a:pt x="23622" y="143891"/>
                  <a:pt x="38811" y="147790"/>
                </a:cubicBezTo>
                <a:cubicBezTo>
                  <a:pt x="37071" y="139586"/>
                  <a:pt x="36182" y="131089"/>
                  <a:pt x="36182" y="122352"/>
                </a:cubicBezTo>
                <a:cubicBezTo>
                  <a:pt x="36182" y="121082"/>
                  <a:pt x="36322" y="119850"/>
                  <a:pt x="36385" y="118605"/>
                </a:cubicBezTo>
                <a:cubicBezTo>
                  <a:pt x="18720" y="114872"/>
                  <a:pt x="6236" y="107112"/>
                  <a:pt x="1943" y="95377"/>
                </a:cubicBezTo>
                <a:cubicBezTo>
                  <a:pt x="381" y="91097"/>
                  <a:pt x="0" y="86474"/>
                  <a:pt x="673" y="81712"/>
                </a:cubicBezTo>
                <a:cubicBezTo>
                  <a:pt x="5575" y="93447"/>
                  <a:pt x="18974" y="101067"/>
                  <a:pt x="37605" y="104458"/>
                </a:cubicBezTo>
                <a:cubicBezTo>
                  <a:pt x="45987" y="45403"/>
                  <a:pt x="95237" y="0"/>
                  <a:pt x="154889"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PY">
              <a:solidFill>
                <a:schemeClr val="bg1"/>
              </a:solidFill>
            </a:endParaRPr>
          </a:p>
        </xdr:txBody>
      </xdr:sp>
      <xdr:sp macro="" textlink="">
        <xdr:nvSpPr>
          <xdr:cNvPr id="15" name="Shape 367">
            <a:extLst>
              <a:ext uri="{FF2B5EF4-FFF2-40B4-BE49-F238E27FC236}">
                <a16:creationId xmlns:a16="http://schemas.microsoft.com/office/drawing/2014/main" id="{B35B1571-C485-D56C-F724-FA847CB8DDFF}"/>
              </a:ext>
            </a:extLst>
          </xdr:cNvPr>
          <xdr:cNvSpPr/>
        </xdr:nvSpPr>
        <xdr:spPr>
          <a:xfrm>
            <a:off x="532619" y="227077"/>
            <a:ext cx="44488" cy="242164"/>
          </a:xfrm>
          <a:custGeom>
            <a:avLst/>
            <a:gdLst/>
            <a:ahLst/>
            <a:cxnLst/>
            <a:rect l="0" t="0" r="0" b="0"/>
            <a:pathLst>
              <a:path w="44488" h="242164">
                <a:moveTo>
                  <a:pt x="0" y="0"/>
                </a:moveTo>
                <a:lnTo>
                  <a:pt x="44488" y="0"/>
                </a:lnTo>
                <a:lnTo>
                  <a:pt x="44488" y="242164"/>
                </a:lnTo>
                <a:lnTo>
                  <a:pt x="0" y="242164"/>
                </a:lnTo>
                <a:lnTo>
                  <a:pt x="0" y="0"/>
                </a:lnTo>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6" name="Shape 18">
            <a:extLst>
              <a:ext uri="{FF2B5EF4-FFF2-40B4-BE49-F238E27FC236}">
                <a16:creationId xmlns:a16="http://schemas.microsoft.com/office/drawing/2014/main" id="{46680389-107B-11C1-C766-6D692D15656F}"/>
              </a:ext>
            </a:extLst>
          </xdr:cNvPr>
          <xdr:cNvSpPr/>
        </xdr:nvSpPr>
        <xdr:spPr>
          <a:xfrm>
            <a:off x="640873" y="219231"/>
            <a:ext cx="210109" cy="257874"/>
          </a:xfrm>
          <a:custGeom>
            <a:avLst/>
            <a:gdLst/>
            <a:ahLst/>
            <a:cxnLst/>
            <a:rect l="0" t="0" r="0" b="0"/>
            <a:pathLst>
              <a:path w="210109" h="257874">
                <a:moveTo>
                  <a:pt x="0" y="0"/>
                </a:moveTo>
                <a:lnTo>
                  <a:pt x="4699" y="0"/>
                </a:lnTo>
                <a:lnTo>
                  <a:pt x="167005" y="161709"/>
                </a:lnTo>
                <a:lnTo>
                  <a:pt x="167005" y="7849"/>
                </a:lnTo>
                <a:lnTo>
                  <a:pt x="210109" y="7849"/>
                </a:lnTo>
                <a:lnTo>
                  <a:pt x="210109" y="257874"/>
                </a:lnTo>
                <a:lnTo>
                  <a:pt x="205423" y="257861"/>
                </a:lnTo>
                <a:lnTo>
                  <a:pt x="42748" y="96025"/>
                </a:lnTo>
                <a:lnTo>
                  <a:pt x="42748" y="250012"/>
                </a:lnTo>
                <a:lnTo>
                  <a:pt x="0" y="250012"/>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7" name="Shape 19">
            <a:extLst>
              <a:ext uri="{FF2B5EF4-FFF2-40B4-BE49-F238E27FC236}">
                <a16:creationId xmlns:a16="http://schemas.microsoft.com/office/drawing/2014/main" id="{5649A12E-16B3-E69E-B569-1C1EC70BF072}"/>
              </a:ext>
            </a:extLst>
          </xdr:cNvPr>
          <xdr:cNvSpPr/>
        </xdr:nvSpPr>
        <xdr:spPr>
          <a:xfrm>
            <a:off x="877217" y="227046"/>
            <a:ext cx="232448" cy="252057"/>
          </a:xfrm>
          <a:custGeom>
            <a:avLst/>
            <a:gdLst/>
            <a:ahLst/>
            <a:cxnLst/>
            <a:rect l="0" t="0" r="0" b="0"/>
            <a:pathLst>
              <a:path w="232448" h="252057">
                <a:moveTo>
                  <a:pt x="187960" y="0"/>
                </a:moveTo>
                <a:lnTo>
                  <a:pt x="232448" y="38"/>
                </a:lnTo>
                <a:lnTo>
                  <a:pt x="117831" y="252057"/>
                </a:lnTo>
                <a:lnTo>
                  <a:pt x="114351" y="252057"/>
                </a:lnTo>
                <a:lnTo>
                  <a:pt x="0" y="38"/>
                </a:lnTo>
                <a:lnTo>
                  <a:pt x="47066" y="38"/>
                </a:lnTo>
                <a:lnTo>
                  <a:pt x="117399" y="158839"/>
                </a:lnTo>
                <a:lnTo>
                  <a:pt x="18796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8" name="Shape 20">
            <a:extLst>
              <a:ext uri="{FF2B5EF4-FFF2-40B4-BE49-F238E27FC236}">
                <a16:creationId xmlns:a16="http://schemas.microsoft.com/office/drawing/2014/main" id="{5712CBB2-23C5-FB02-A731-2FCCAED1D315}"/>
              </a:ext>
            </a:extLst>
          </xdr:cNvPr>
          <xdr:cNvSpPr/>
        </xdr:nvSpPr>
        <xdr:spPr>
          <a:xfrm>
            <a:off x="1135987" y="227080"/>
            <a:ext cx="148425" cy="242164"/>
          </a:xfrm>
          <a:custGeom>
            <a:avLst/>
            <a:gdLst/>
            <a:ahLst/>
            <a:cxnLst/>
            <a:rect l="0" t="0" r="0" b="0"/>
            <a:pathLst>
              <a:path w="148425" h="242164">
                <a:moveTo>
                  <a:pt x="0" y="0"/>
                </a:moveTo>
                <a:lnTo>
                  <a:pt x="146672" y="0"/>
                </a:lnTo>
                <a:lnTo>
                  <a:pt x="146672" y="37249"/>
                </a:lnTo>
                <a:lnTo>
                  <a:pt x="43104" y="37249"/>
                </a:lnTo>
                <a:lnTo>
                  <a:pt x="43104" y="96863"/>
                </a:lnTo>
                <a:lnTo>
                  <a:pt x="132080" y="96863"/>
                </a:lnTo>
                <a:lnTo>
                  <a:pt x="132080" y="133782"/>
                </a:lnTo>
                <a:lnTo>
                  <a:pt x="43104" y="133782"/>
                </a:lnTo>
                <a:lnTo>
                  <a:pt x="43104" y="204597"/>
                </a:lnTo>
                <a:lnTo>
                  <a:pt x="148425" y="204597"/>
                </a:lnTo>
                <a:lnTo>
                  <a:pt x="148425" y="242164"/>
                </a:lnTo>
                <a:lnTo>
                  <a:pt x="0" y="242164"/>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9" name="Shape 21">
            <a:extLst>
              <a:ext uri="{FF2B5EF4-FFF2-40B4-BE49-F238E27FC236}">
                <a16:creationId xmlns:a16="http://schemas.microsoft.com/office/drawing/2014/main" id="{A8DDE4B3-411A-6D2F-1F53-B9EBF4247FAF}"/>
              </a:ext>
            </a:extLst>
          </xdr:cNvPr>
          <xdr:cNvSpPr/>
        </xdr:nvSpPr>
        <xdr:spPr>
          <a:xfrm>
            <a:off x="1335307" y="227073"/>
            <a:ext cx="82982" cy="242176"/>
          </a:xfrm>
          <a:custGeom>
            <a:avLst/>
            <a:gdLst/>
            <a:ahLst/>
            <a:cxnLst/>
            <a:rect l="0" t="0" r="0" b="0"/>
            <a:pathLst>
              <a:path w="82982" h="242176">
                <a:moveTo>
                  <a:pt x="0" y="0"/>
                </a:moveTo>
                <a:lnTo>
                  <a:pt x="58395" y="0"/>
                </a:lnTo>
                <a:lnTo>
                  <a:pt x="82982" y="866"/>
                </a:lnTo>
                <a:lnTo>
                  <a:pt x="82982" y="36473"/>
                </a:lnTo>
                <a:lnTo>
                  <a:pt x="59792" y="34582"/>
                </a:lnTo>
                <a:lnTo>
                  <a:pt x="43447" y="34582"/>
                </a:lnTo>
                <a:lnTo>
                  <a:pt x="43447" y="110566"/>
                </a:lnTo>
                <a:lnTo>
                  <a:pt x="63779" y="110566"/>
                </a:lnTo>
                <a:lnTo>
                  <a:pt x="82982" y="108682"/>
                </a:lnTo>
                <a:lnTo>
                  <a:pt x="82982" y="165670"/>
                </a:lnTo>
                <a:lnTo>
                  <a:pt x="64757" y="141681"/>
                </a:lnTo>
                <a:lnTo>
                  <a:pt x="43447" y="141630"/>
                </a:lnTo>
                <a:lnTo>
                  <a:pt x="43447" y="242176"/>
                </a:lnTo>
                <a:lnTo>
                  <a:pt x="0" y="242176"/>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0" name="Shape 22">
            <a:extLst>
              <a:ext uri="{FF2B5EF4-FFF2-40B4-BE49-F238E27FC236}">
                <a16:creationId xmlns:a16="http://schemas.microsoft.com/office/drawing/2014/main" id="{3BD3FE57-E57C-ED2E-D14C-5FAD6477771F}"/>
              </a:ext>
            </a:extLst>
          </xdr:cNvPr>
          <xdr:cNvSpPr/>
        </xdr:nvSpPr>
        <xdr:spPr>
          <a:xfrm>
            <a:off x="1418289" y="227939"/>
            <a:ext cx="109918" cy="241400"/>
          </a:xfrm>
          <a:custGeom>
            <a:avLst/>
            <a:gdLst/>
            <a:ahLst/>
            <a:cxnLst/>
            <a:rect l="0" t="0" r="0" b="0"/>
            <a:pathLst>
              <a:path w="109918" h="241400">
                <a:moveTo>
                  <a:pt x="0" y="0"/>
                </a:moveTo>
                <a:lnTo>
                  <a:pt x="2915" y="103"/>
                </a:lnTo>
                <a:cubicBezTo>
                  <a:pt x="10938" y="747"/>
                  <a:pt x="17818" y="1712"/>
                  <a:pt x="23558" y="2995"/>
                </a:cubicBezTo>
                <a:cubicBezTo>
                  <a:pt x="35014" y="5548"/>
                  <a:pt x="45237" y="9891"/>
                  <a:pt x="54216" y="16013"/>
                </a:cubicBezTo>
                <a:cubicBezTo>
                  <a:pt x="63195" y="22147"/>
                  <a:pt x="70358" y="29741"/>
                  <a:pt x="75692" y="38809"/>
                </a:cubicBezTo>
                <a:cubicBezTo>
                  <a:pt x="81013" y="47890"/>
                  <a:pt x="83680" y="57478"/>
                  <a:pt x="83680" y="67613"/>
                </a:cubicBezTo>
                <a:cubicBezTo>
                  <a:pt x="83680" y="83539"/>
                  <a:pt x="78956" y="97293"/>
                  <a:pt x="69520" y="108875"/>
                </a:cubicBezTo>
                <a:cubicBezTo>
                  <a:pt x="60071" y="120445"/>
                  <a:pt x="46380" y="129144"/>
                  <a:pt x="28422" y="134923"/>
                </a:cubicBezTo>
                <a:lnTo>
                  <a:pt x="109918" y="241311"/>
                </a:lnTo>
                <a:lnTo>
                  <a:pt x="58191" y="241400"/>
                </a:lnTo>
                <a:lnTo>
                  <a:pt x="0" y="164804"/>
                </a:lnTo>
                <a:lnTo>
                  <a:pt x="0" y="107816"/>
                </a:lnTo>
                <a:lnTo>
                  <a:pt x="6069" y="107221"/>
                </a:lnTo>
                <a:cubicBezTo>
                  <a:pt x="13354" y="105567"/>
                  <a:pt x="19501" y="103084"/>
                  <a:pt x="24511" y="99769"/>
                </a:cubicBezTo>
                <a:cubicBezTo>
                  <a:pt x="34531" y="93140"/>
                  <a:pt x="39535" y="83539"/>
                  <a:pt x="39535" y="70953"/>
                </a:cubicBezTo>
                <a:cubicBezTo>
                  <a:pt x="39535" y="58367"/>
                  <a:pt x="34493" y="49033"/>
                  <a:pt x="24422" y="42898"/>
                </a:cubicBezTo>
                <a:cubicBezTo>
                  <a:pt x="19380" y="39838"/>
                  <a:pt x="12894" y="37542"/>
                  <a:pt x="4959" y="36012"/>
                </a:cubicBezTo>
                <a:lnTo>
                  <a:pt x="0" y="35608"/>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1" name="Shape 23">
            <a:extLst>
              <a:ext uri="{FF2B5EF4-FFF2-40B4-BE49-F238E27FC236}">
                <a16:creationId xmlns:a16="http://schemas.microsoft.com/office/drawing/2014/main" id="{A317917C-4617-4DCE-30B7-00B05C9B48E3}"/>
              </a:ext>
            </a:extLst>
          </xdr:cNvPr>
          <xdr:cNvSpPr/>
        </xdr:nvSpPr>
        <xdr:spPr>
          <a:xfrm>
            <a:off x="1546640" y="218899"/>
            <a:ext cx="158839" cy="258521"/>
          </a:xfrm>
          <a:custGeom>
            <a:avLst/>
            <a:gdLst/>
            <a:ahLst/>
            <a:cxnLst/>
            <a:rect l="0" t="0" r="0" b="0"/>
            <a:pathLst>
              <a:path w="158839" h="258521">
                <a:moveTo>
                  <a:pt x="81852" y="0"/>
                </a:moveTo>
                <a:cubicBezTo>
                  <a:pt x="92977" y="0"/>
                  <a:pt x="103657" y="1194"/>
                  <a:pt x="113919" y="3594"/>
                </a:cubicBezTo>
                <a:cubicBezTo>
                  <a:pt x="124168" y="5994"/>
                  <a:pt x="134620" y="9690"/>
                  <a:pt x="145275" y="14694"/>
                </a:cubicBezTo>
                <a:lnTo>
                  <a:pt x="143891" y="53276"/>
                </a:lnTo>
                <a:cubicBezTo>
                  <a:pt x="131724" y="46926"/>
                  <a:pt x="120726" y="42177"/>
                  <a:pt x="110871" y="39002"/>
                </a:cubicBezTo>
                <a:cubicBezTo>
                  <a:pt x="101029" y="35827"/>
                  <a:pt x="92456" y="34239"/>
                  <a:pt x="85154" y="34239"/>
                </a:cubicBezTo>
                <a:cubicBezTo>
                  <a:pt x="73800" y="34239"/>
                  <a:pt x="64732" y="36716"/>
                  <a:pt x="57963" y="41669"/>
                </a:cubicBezTo>
                <a:cubicBezTo>
                  <a:pt x="51181" y="46622"/>
                  <a:pt x="47790" y="53391"/>
                  <a:pt x="47790" y="61951"/>
                </a:cubicBezTo>
                <a:cubicBezTo>
                  <a:pt x="47790" y="68529"/>
                  <a:pt x="50165" y="74485"/>
                  <a:pt x="54915" y="79832"/>
                </a:cubicBezTo>
                <a:cubicBezTo>
                  <a:pt x="59665" y="85179"/>
                  <a:pt x="68758" y="91745"/>
                  <a:pt x="82207" y="99543"/>
                </a:cubicBezTo>
                <a:lnTo>
                  <a:pt x="100444" y="109715"/>
                </a:lnTo>
                <a:cubicBezTo>
                  <a:pt x="121526" y="121755"/>
                  <a:pt x="136538" y="133718"/>
                  <a:pt x="145453" y="145631"/>
                </a:cubicBezTo>
                <a:cubicBezTo>
                  <a:pt x="149974" y="151536"/>
                  <a:pt x="153327" y="157797"/>
                  <a:pt x="155537" y="164427"/>
                </a:cubicBezTo>
                <a:cubicBezTo>
                  <a:pt x="157734" y="171044"/>
                  <a:pt x="158839" y="178371"/>
                  <a:pt x="158839" y="186372"/>
                </a:cubicBezTo>
                <a:cubicBezTo>
                  <a:pt x="158839" y="207988"/>
                  <a:pt x="150939" y="225400"/>
                  <a:pt x="135115" y="238658"/>
                </a:cubicBezTo>
                <a:cubicBezTo>
                  <a:pt x="119304" y="251904"/>
                  <a:pt x="98247" y="258521"/>
                  <a:pt x="71945" y="258521"/>
                </a:cubicBezTo>
                <a:cubicBezTo>
                  <a:pt x="59779" y="258521"/>
                  <a:pt x="48019" y="257327"/>
                  <a:pt x="36665" y="254940"/>
                </a:cubicBezTo>
                <a:cubicBezTo>
                  <a:pt x="25311" y="252552"/>
                  <a:pt x="14427" y="248958"/>
                  <a:pt x="4001" y="244170"/>
                </a:cubicBezTo>
                <a:lnTo>
                  <a:pt x="0" y="196571"/>
                </a:lnTo>
                <a:cubicBezTo>
                  <a:pt x="13322" y="204813"/>
                  <a:pt x="25743" y="210985"/>
                  <a:pt x="37274" y="215113"/>
                </a:cubicBezTo>
                <a:cubicBezTo>
                  <a:pt x="48806" y="219227"/>
                  <a:pt x="59665" y="221285"/>
                  <a:pt x="69863" y="221285"/>
                </a:cubicBezTo>
                <a:cubicBezTo>
                  <a:pt x="83071" y="221285"/>
                  <a:pt x="93789" y="218135"/>
                  <a:pt x="102019" y="211849"/>
                </a:cubicBezTo>
                <a:cubicBezTo>
                  <a:pt x="110236" y="205562"/>
                  <a:pt x="114351" y="197396"/>
                  <a:pt x="114351" y="187388"/>
                </a:cubicBezTo>
                <a:cubicBezTo>
                  <a:pt x="114351" y="179146"/>
                  <a:pt x="111620" y="171717"/>
                  <a:pt x="106185" y="165087"/>
                </a:cubicBezTo>
                <a:cubicBezTo>
                  <a:pt x="100736" y="158471"/>
                  <a:pt x="91123" y="151206"/>
                  <a:pt x="77343" y="143294"/>
                </a:cubicBezTo>
                <a:lnTo>
                  <a:pt x="58395" y="132270"/>
                </a:lnTo>
                <a:cubicBezTo>
                  <a:pt x="39510" y="121577"/>
                  <a:pt x="25946" y="110922"/>
                  <a:pt x="17729" y="100292"/>
                </a:cubicBezTo>
                <a:cubicBezTo>
                  <a:pt x="9500" y="89662"/>
                  <a:pt x="5385" y="77546"/>
                  <a:pt x="5385" y="63970"/>
                </a:cubicBezTo>
                <a:cubicBezTo>
                  <a:pt x="5385" y="45034"/>
                  <a:pt x="12446" y="29642"/>
                  <a:pt x="26594" y="17793"/>
                </a:cubicBezTo>
                <a:cubicBezTo>
                  <a:pt x="40716" y="5931"/>
                  <a:pt x="59144" y="0"/>
                  <a:pt x="81852" y="0"/>
                </a:cubicBez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2" name="Shape 368">
            <a:extLst>
              <a:ext uri="{FF2B5EF4-FFF2-40B4-BE49-F238E27FC236}">
                <a16:creationId xmlns:a16="http://schemas.microsoft.com/office/drawing/2014/main" id="{680AC030-3893-E37E-1030-E0D4000DAB45}"/>
              </a:ext>
            </a:extLst>
          </xdr:cNvPr>
          <xdr:cNvSpPr/>
        </xdr:nvSpPr>
        <xdr:spPr>
          <a:xfrm>
            <a:off x="1754486" y="227077"/>
            <a:ext cx="44488" cy="242164"/>
          </a:xfrm>
          <a:custGeom>
            <a:avLst/>
            <a:gdLst/>
            <a:ahLst/>
            <a:cxnLst/>
            <a:rect l="0" t="0" r="0" b="0"/>
            <a:pathLst>
              <a:path w="44488" h="242164">
                <a:moveTo>
                  <a:pt x="0" y="0"/>
                </a:moveTo>
                <a:lnTo>
                  <a:pt x="44488" y="0"/>
                </a:lnTo>
                <a:lnTo>
                  <a:pt x="44488" y="242164"/>
                </a:lnTo>
                <a:lnTo>
                  <a:pt x="0" y="242164"/>
                </a:lnTo>
                <a:lnTo>
                  <a:pt x="0" y="0"/>
                </a:lnTo>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3" name="Shape 25">
            <a:extLst>
              <a:ext uri="{FF2B5EF4-FFF2-40B4-BE49-F238E27FC236}">
                <a16:creationId xmlns:a16="http://schemas.microsoft.com/office/drawing/2014/main" id="{0F823EC1-9EF0-7201-CD3F-4F53C33F1176}"/>
              </a:ext>
            </a:extLst>
          </xdr:cNvPr>
          <xdr:cNvSpPr/>
        </xdr:nvSpPr>
        <xdr:spPr>
          <a:xfrm>
            <a:off x="1845366" y="219237"/>
            <a:ext cx="125476" cy="257861"/>
          </a:xfrm>
          <a:custGeom>
            <a:avLst/>
            <a:gdLst/>
            <a:ahLst/>
            <a:cxnLst/>
            <a:rect l="0" t="0" r="0" b="0"/>
            <a:pathLst>
              <a:path w="125476" h="257861">
                <a:moveTo>
                  <a:pt x="125311" y="0"/>
                </a:moveTo>
                <a:lnTo>
                  <a:pt x="125476" y="16"/>
                </a:lnTo>
                <a:lnTo>
                  <a:pt x="125476" y="41118"/>
                </a:lnTo>
                <a:lnTo>
                  <a:pt x="125311" y="41085"/>
                </a:lnTo>
                <a:cubicBezTo>
                  <a:pt x="102832" y="41085"/>
                  <a:pt x="83909" y="49466"/>
                  <a:pt x="68567" y="66218"/>
                </a:cubicBezTo>
                <a:cubicBezTo>
                  <a:pt x="53213" y="82969"/>
                  <a:pt x="45542" y="103873"/>
                  <a:pt x="45542" y="128930"/>
                </a:cubicBezTo>
                <a:cubicBezTo>
                  <a:pt x="45542" y="153860"/>
                  <a:pt x="53175" y="174739"/>
                  <a:pt x="68478" y="191554"/>
                </a:cubicBezTo>
                <a:cubicBezTo>
                  <a:pt x="83769" y="208369"/>
                  <a:pt x="102705" y="216776"/>
                  <a:pt x="125311" y="216776"/>
                </a:cubicBezTo>
                <a:lnTo>
                  <a:pt x="125476" y="216743"/>
                </a:lnTo>
                <a:lnTo>
                  <a:pt x="125476" y="257844"/>
                </a:lnTo>
                <a:lnTo>
                  <a:pt x="125311" y="257861"/>
                </a:lnTo>
                <a:cubicBezTo>
                  <a:pt x="108725" y="257861"/>
                  <a:pt x="92862" y="254686"/>
                  <a:pt x="77686" y="248336"/>
                </a:cubicBezTo>
                <a:cubicBezTo>
                  <a:pt x="62509" y="241999"/>
                  <a:pt x="48895" y="232778"/>
                  <a:pt x="36843" y="220688"/>
                </a:cubicBezTo>
                <a:cubicBezTo>
                  <a:pt x="24803" y="208610"/>
                  <a:pt x="15646" y="194805"/>
                  <a:pt x="9385" y="179286"/>
                </a:cubicBezTo>
                <a:cubicBezTo>
                  <a:pt x="3137" y="163754"/>
                  <a:pt x="0" y="146964"/>
                  <a:pt x="0" y="128930"/>
                </a:cubicBezTo>
                <a:cubicBezTo>
                  <a:pt x="0" y="113678"/>
                  <a:pt x="2172" y="99403"/>
                  <a:pt x="6515" y="86093"/>
                </a:cubicBezTo>
                <a:cubicBezTo>
                  <a:pt x="10871" y="72784"/>
                  <a:pt x="17323" y="60515"/>
                  <a:pt x="25895" y="49263"/>
                </a:cubicBezTo>
                <a:cubicBezTo>
                  <a:pt x="37605" y="33795"/>
                  <a:pt x="52172" y="21704"/>
                  <a:pt x="69609" y="13018"/>
                </a:cubicBezTo>
                <a:cubicBezTo>
                  <a:pt x="87046" y="4343"/>
                  <a:pt x="105601" y="0"/>
                  <a:pt x="125311" y="0"/>
                </a:cubicBez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4" name="Shape 26">
            <a:extLst>
              <a:ext uri="{FF2B5EF4-FFF2-40B4-BE49-F238E27FC236}">
                <a16:creationId xmlns:a16="http://schemas.microsoft.com/office/drawing/2014/main" id="{F36BA70D-9727-DB38-ABDF-5757E3F5B288}"/>
              </a:ext>
            </a:extLst>
          </xdr:cNvPr>
          <xdr:cNvSpPr/>
        </xdr:nvSpPr>
        <xdr:spPr>
          <a:xfrm>
            <a:off x="1970842" y="219253"/>
            <a:ext cx="125133" cy="257828"/>
          </a:xfrm>
          <a:custGeom>
            <a:avLst/>
            <a:gdLst/>
            <a:ahLst/>
            <a:cxnLst/>
            <a:rect l="0" t="0" r="0" b="0"/>
            <a:pathLst>
              <a:path w="125133" h="257828">
                <a:moveTo>
                  <a:pt x="0" y="0"/>
                </a:moveTo>
                <a:lnTo>
                  <a:pt x="24443" y="2384"/>
                </a:lnTo>
                <a:cubicBezTo>
                  <a:pt x="32452" y="3984"/>
                  <a:pt x="40265" y="6385"/>
                  <a:pt x="47879" y="9585"/>
                </a:cubicBezTo>
                <a:cubicBezTo>
                  <a:pt x="63119" y="15986"/>
                  <a:pt x="76619" y="25168"/>
                  <a:pt x="88367" y="37144"/>
                </a:cubicBezTo>
                <a:cubicBezTo>
                  <a:pt x="100127" y="49108"/>
                  <a:pt x="109195" y="62912"/>
                  <a:pt x="115570" y="78559"/>
                </a:cubicBezTo>
                <a:cubicBezTo>
                  <a:pt x="121933" y="94205"/>
                  <a:pt x="125133" y="110982"/>
                  <a:pt x="125133" y="128914"/>
                </a:cubicBezTo>
                <a:cubicBezTo>
                  <a:pt x="125133" y="146720"/>
                  <a:pt x="121996" y="163433"/>
                  <a:pt x="115735" y="179003"/>
                </a:cubicBezTo>
                <a:cubicBezTo>
                  <a:pt x="109487" y="194599"/>
                  <a:pt x="100419" y="208404"/>
                  <a:pt x="88545" y="220431"/>
                </a:cubicBezTo>
                <a:cubicBezTo>
                  <a:pt x="76670" y="232457"/>
                  <a:pt x="62992" y="241703"/>
                  <a:pt x="47523" y="248155"/>
                </a:cubicBezTo>
                <a:cubicBezTo>
                  <a:pt x="39796" y="251380"/>
                  <a:pt x="31953" y="253803"/>
                  <a:pt x="24003" y="255419"/>
                </a:cubicBezTo>
                <a:lnTo>
                  <a:pt x="0" y="257828"/>
                </a:lnTo>
                <a:lnTo>
                  <a:pt x="0" y="216727"/>
                </a:lnTo>
                <a:lnTo>
                  <a:pt x="30914" y="210474"/>
                </a:lnTo>
                <a:cubicBezTo>
                  <a:pt x="40399" y="206283"/>
                  <a:pt x="49009" y="199996"/>
                  <a:pt x="56744" y="191614"/>
                </a:cubicBezTo>
                <a:cubicBezTo>
                  <a:pt x="72200" y="174863"/>
                  <a:pt x="79934" y="153971"/>
                  <a:pt x="79934" y="128914"/>
                </a:cubicBezTo>
                <a:cubicBezTo>
                  <a:pt x="79934" y="103972"/>
                  <a:pt x="72289" y="83093"/>
                  <a:pt x="56998" y="66278"/>
                </a:cubicBezTo>
                <a:cubicBezTo>
                  <a:pt x="49352" y="57877"/>
                  <a:pt x="40767" y="51574"/>
                  <a:pt x="31241" y="47372"/>
                </a:cubicBezTo>
                <a:lnTo>
                  <a:pt x="0" y="41102"/>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5" name="Shape 27">
            <a:extLst>
              <a:ext uri="{FF2B5EF4-FFF2-40B4-BE49-F238E27FC236}">
                <a16:creationId xmlns:a16="http://schemas.microsoft.com/office/drawing/2014/main" id="{DA56FAAE-F643-30CC-5BF3-268670D6A356}"/>
              </a:ext>
            </a:extLst>
          </xdr:cNvPr>
          <xdr:cNvSpPr/>
        </xdr:nvSpPr>
        <xdr:spPr>
          <a:xfrm>
            <a:off x="2141144" y="219231"/>
            <a:ext cx="210109" cy="257874"/>
          </a:xfrm>
          <a:custGeom>
            <a:avLst/>
            <a:gdLst/>
            <a:ahLst/>
            <a:cxnLst/>
            <a:rect l="0" t="0" r="0" b="0"/>
            <a:pathLst>
              <a:path w="210109" h="257874">
                <a:moveTo>
                  <a:pt x="0" y="0"/>
                </a:moveTo>
                <a:lnTo>
                  <a:pt x="4699" y="0"/>
                </a:lnTo>
                <a:lnTo>
                  <a:pt x="167005" y="161709"/>
                </a:lnTo>
                <a:lnTo>
                  <a:pt x="167005" y="7849"/>
                </a:lnTo>
                <a:lnTo>
                  <a:pt x="210109" y="7849"/>
                </a:lnTo>
                <a:lnTo>
                  <a:pt x="210109" y="257874"/>
                </a:lnTo>
                <a:lnTo>
                  <a:pt x="205422" y="257861"/>
                </a:lnTo>
                <a:lnTo>
                  <a:pt x="42748" y="96025"/>
                </a:lnTo>
                <a:lnTo>
                  <a:pt x="42748" y="250012"/>
                </a:lnTo>
                <a:lnTo>
                  <a:pt x="0" y="250012"/>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6" name="Shape 28">
            <a:extLst>
              <a:ext uri="{FF2B5EF4-FFF2-40B4-BE49-F238E27FC236}">
                <a16:creationId xmlns:a16="http://schemas.microsoft.com/office/drawing/2014/main" id="{1796E9AC-DBD4-4A70-2B72-D6F6F684F364}"/>
              </a:ext>
            </a:extLst>
          </xdr:cNvPr>
          <xdr:cNvSpPr/>
        </xdr:nvSpPr>
        <xdr:spPr>
          <a:xfrm>
            <a:off x="2413818" y="227080"/>
            <a:ext cx="148425" cy="242164"/>
          </a:xfrm>
          <a:custGeom>
            <a:avLst/>
            <a:gdLst/>
            <a:ahLst/>
            <a:cxnLst/>
            <a:rect l="0" t="0" r="0" b="0"/>
            <a:pathLst>
              <a:path w="148425" h="242164">
                <a:moveTo>
                  <a:pt x="0" y="0"/>
                </a:moveTo>
                <a:lnTo>
                  <a:pt x="146672" y="0"/>
                </a:lnTo>
                <a:lnTo>
                  <a:pt x="146672" y="37249"/>
                </a:lnTo>
                <a:lnTo>
                  <a:pt x="43104" y="37249"/>
                </a:lnTo>
                <a:lnTo>
                  <a:pt x="43104" y="96863"/>
                </a:lnTo>
                <a:lnTo>
                  <a:pt x="132080" y="96863"/>
                </a:lnTo>
                <a:lnTo>
                  <a:pt x="132080" y="133782"/>
                </a:lnTo>
                <a:lnTo>
                  <a:pt x="43104" y="133782"/>
                </a:lnTo>
                <a:lnTo>
                  <a:pt x="43104" y="204597"/>
                </a:lnTo>
                <a:lnTo>
                  <a:pt x="148425" y="204597"/>
                </a:lnTo>
                <a:lnTo>
                  <a:pt x="148425" y="242164"/>
                </a:lnTo>
                <a:lnTo>
                  <a:pt x="0" y="242164"/>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7" name="Shape 29">
            <a:extLst>
              <a:ext uri="{FF2B5EF4-FFF2-40B4-BE49-F238E27FC236}">
                <a16:creationId xmlns:a16="http://schemas.microsoft.com/office/drawing/2014/main" id="{00050C88-0AD6-8A2F-29AA-846E0EE54B23}"/>
              </a:ext>
            </a:extLst>
          </xdr:cNvPr>
          <xdr:cNvSpPr/>
        </xdr:nvSpPr>
        <xdr:spPr>
          <a:xfrm>
            <a:off x="2598893" y="218899"/>
            <a:ext cx="158839" cy="258521"/>
          </a:xfrm>
          <a:custGeom>
            <a:avLst/>
            <a:gdLst/>
            <a:ahLst/>
            <a:cxnLst/>
            <a:rect l="0" t="0" r="0" b="0"/>
            <a:pathLst>
              <a:path w="158839" h="258521">
                <a:moveTo>
                  <a:pt x="81852" y="0"/>
                </a:moveTo>
                <a:cubicBezTo>
                  <a:pt x="92977" y="0"/>
                  <a:pt x="103657" y="1194"/>
                  <a:pt x="113919" y="3594"/>
                </a:cubicBezTo>
                <a:cubicBezTo>
                  <a:pt x="124168" y="5994"/>
                  <a:pt x="134620" y="9690"/>
                  <a:pt x="145275" y="14694"/>
                </a:cubicBezTo>
                <a:lnTo>
                  <a:pt x="143891" y="53276"/>
                </a:lnTo>
                <a:cubicBezTo>
                  <a:pt x="131725" y="46926"/>
                  <a:pt x="120726" y="42177"/>
                  <a:pt x="110871" y="39002"/>
                </a:cubicBezTo>
                <a:cubicBezTo>
                  <a:pt x="101028" y="35827"/>
                  <a:pt x="92456" y="34239"/>
                  <a:pt x="85153" y="34239"/>
                </a:cubicBezTo>
                <a:cubicBezTo>
                  <a:pt x="73800" y="34239"/>
                  <a:pt x="64732" y="36716"/>
                  <a:pt x="57963" y="41669"/>
                </a:cubicBezTo>
                <a:cubicBezTo>
                  <a:pt x="51181" y="46622"/>
                  <a:pt x="47790" y="53391"/>
                  <a:pt x="47790" y="61951"/>
                </a:cubicBezTo>
                <a:cubicBezTo>
                  <a:pt x="47790" y="68529"/>
                  <a:pt x="50165" y="74485"/>
                  <a:pt x="54915" y="79832"/>
                </a:cubicBezTo>
                <a:cubicBezTo>
                  <a:pt x="59665" y="85179"/>
                  <a:pt x="68758" y="91745"/>
                  <a:pt x="82194" y="99543"/>
                </a:cubicBezTo>
                <a:lnTo>
                  <a:pt x="100444" y="109715"/>
                </a:lnTo>
                <a:cubicBezTo>
                  <a:pt x="121526" y="121755"/>
                  <a:pt x="136538" y="133718"/>
                  <a:pt x="145453" y="145631"/>
                </a:cubicBezTo>
                <a:cubicBezTo>
                  <a:pt x="149974" y="151536"/>
                  <a:pt x="153327" y="157797"/>
                  <a:pt x="155537" y="164427"/>
                </a:cubicBezTo>
                <a:cubicBezTo>
                  <a:pt x="157734" y="171044"/>
                  <a:pt x="158839" y="178371"/>
                  <a:pt x="158839" y="186372"/>
                </a:cubicBezTo>
                <a:cubicBezTo>
                  <a:pt x="158839" y="207988"/>
                  <a:pt x="150940" y="225400"/>
                  <a:pt x="135115" y="238658"/>
                </a:cubicBezTo>
                <a:cubicBezTo>
                  <a:pt x="119304" y="251904"/>
                  <a:pt x="98247" y="258521"/>
                  <a:pt x="71946" y="258521"/>
                </a:cubicBezTo>
                <a:cubicBezTo>
                  <a:pt x="59779" y="258521"/>
                  <a:pt x="48019" y="257327"/>
                  <a:pt x="36665" y="254940"/>
                </a:cubicBezTo>
                <a:cubicBezTo>
                  <a:pt x="25311" y="252552"/>
                  <a:pt x="14427" y="248958"/>
                  <a:pt x="4001" y="244170"/>
                </a:cubicBezTo>
                <a:lnTo>
                  <a:pt x="0" y="196571"/>
                </a:lnTo>
                <a:cubicBezTo>
                  <a:pt x="13322" y="204813"/>
                  <a:pt x="25743" y="210985"/>
                  <a:pt x="37274" y="215113"/>
                </a:cubicBezTo>
                <a:cubicBezTo>
                  <a:pt x="48806" y="219227"/>
                  <a:pt x="59665" y="221285"/>
                  <a:pt x="69863" y="221285"/>
                </a:cubicBezTo>
                <a:cubicBezTo>
                  <a:pt x="83071" y="221285"/>
                  <a:pt x="93790" y="218135"/>
                  <a:pt x="102019" y="211849"/>
                </a:cubicBezTo>
                <a:cubicBezTo>
                  <a:pt x="110236" y="205562"/>
                  <a:pt x="114351" y="197396"/>
                  <a:pt x="114351" y="187388"/>
                </a:cubicBezTo>
                <a:cubicBezTo>
                  <a:pt x="114351" y="179146"/>
                  <a:pt x="111620" y="171717"/>
                  <a:pt x="106172" y="165087"/>
                </a:cubicBezTo>
                <a:cubicBezTo>
                  <a:pt x="100736" y="158471"/>
                  <a:pt x="91122" y="151206"/>
                  <a:pt x="77330" y="143294"/>
                </a:cubicBezTo>
                <a:lnTo>
                  <a:pt x="58394" y="132270"/>
                </a:lnTo>
                <a:cubicBezTo>
                  <a:pt x="39510" y="121577"/>
                  <a:pt x="25946" y="110922"/>
                  <a:pt x="17729" y="100292"/>
                </a:cubicBezTo>
                <a:cubicBezTo>
                  <a:pt x="9499" y="89662"/>
                  <a:pt x="5385" y="77546"/>
                  <a:pt x="5385" y="63970"/>
                </a:cubicBezTo>
                <a:cubicBezTo>
                  <a:pt x="5385" y="45034"/>
                  <a:pt x="12446" y="29642"/>
                  <a:pt x="26594" y="17793"/>
                </a:cubicBezTo>
                <a:cubicBezTo>
                  <a:pt x="40716" y="5931"/>
                  <a:pt x="59144" y="0"/>
                  <a:pt x="81852" y="0"/>
                </a:cubicBez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25401</xdr:colOff>
      <xdr:row>1</xdr:row>
      <xdr:rowOff>76200</xdr:rowOff>
    </xdr:from>
    <xdr:to>
      <xdr:col>2</xdr:col>
      <xdr:colOff>2125133</xdr:colOff>
      <xdr:row>4</xdr:row>
      <xdr:rowOff>84667</xdr:rowOff>
    </xdr:to>
    <xdr:grpSp>
      <xdr:nvGrpSpPr>
        <xdr:cNvPr id="3" name="Group 352">
          <a:extLst>
            <a:ext uri="{FF2B5EF4-FFF2-40B4-BE49-F238E27FC236}">
              <a16:creationId xmlns:a16="http://schemas.microsoft.com/office/drawing/2014/main" id="{3F0344AB-1F01-41D9-91F3-4B98506630C9}"/>
            </a:ext>
          </a:extLst>
        </xdr:cNvPr>
        <xdr:cNvGrpSpPr/>
      </xdr:nvGrpSpPr>
      <xdr:grpSpPr>
        <a:xfrm>
          <a:off x="321236" y="246529"/>
          <a:ext cx="2691403" cy="519456"/>
          <a:chOff x="0" y="0"/>
          <a:chExt cx="2757732" cy="479637"/>
        </a:xfrm>
      </xdr:grpSpPr>
      <xdr:sp macro="" textlink="">
        <xdr:nvSpPr>
          <xdr:cNvPr id="4" name="Shape 6">
            <a:extLst>
              <a:ext uri="{FF2B5EF4-FFF2-40B4-BE49-F238E27FC236}">
                <a16:creationId xmlns:a16="http://schemas.microsoft.com/office/drawing/2014/main" id="{236B572D-A9EB-6A31-96D0-3347F9516BA8}"/>
              </a:ext>
            </a:extLst>
          </xdr:cNvPr>
          <xdr:cNvSpPr/>
        </xdr:nvSpPr>
        <xdr:spPr>
          <a:xfrm>
            <a:off x="508908" y="1379"/>
            <a:ext cx="85185" cy="178851"/>
          </a:xfrm>
          <a:custGeom>
            <a:avLst/>
            <a:gdLst/>
            <a:ahLst/>
            <a:cxnLst/>
            <a:rect l="0" t="0" r="0" b="0"/>
            <a:pathLst>
              <a:path w="85185" h="178851">
                <a:moveTo>
                  <a:pt x="85185" y="0"/>
                </a:moveTo>
                <a:lnTo>
                  <a:pt x="85185" y="58569"/>
                </a:lnTo>
                <a:lnTo>
                  <a:pt x="56629" y="122946"/>
                </a:lnTo>
                <a:lnTo>
                  <a:pt x="85185" y="122946"/>
                </a:lnTo>
                <a:lnTo>
                  <a:pt x="85185" y="147837"/>
                </a:lnTo>
                <a:lnTo>
                  <a:pt x="45326" y="147837"/>
                </a:lnTo>
                <a:lnTo>
                  <a:pt x="31013" y="178851"/>
                </a:lnTo>
                <a:lnTo>
                  <a:pt x="0" y="178851"/>
                </a:lnTo>
                <a:lnTo>
                  <a:pt x="85185"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5" name="Shape 7">
            <a:extLst>
              <a:ext uri="{FF2B5EF4-FFF2-40B4-BE49-F238E27FC236}">
                <a16:creationId xmlns:a16="http://schemas.microsoft.com/office/drawing/2014/main" id="{C1B87520-22F9-9717-5898-D4B1387279C3}"/>
              </a:ext>
            </a:extLst>
          </xdr:cNvPr>
          <xdr:cNvSpPr/>
        </xdr:nvSpPr>
        <xdr:spPr>
          <a:xfrm>
            <a:off x="594093" y="245"/>
            <a:ext cx="85668" cy="179984"/>
          </a:xfrm>
          <a:custGeom>
            <a:avLst/>
            <a:gdLst/>
            <a:ahLst/>
            <a:cxnLst/>
            <a:rect l="0" t="0" r="0" b="0"/>
            <a:pathLst>
              <a:path w="85668" h="179984">
                <a:moveTo>
                  <a:pt x="540" y="0"/>
                </a:moveTo>
                <a:lnTo>
                  <a:pt x="2940" y="0"/>
                </a:lnTo>
                <a:lnTo>
                  <a:pt x="85668" y="179984"/>
                </a:lnTo>
                <a:lnTo>
                  <a:pt x="53448" y="179984"/>
                </a:lnTo>
                <a:lnTo>
                  <a:pt x="39376" y="148971"/>
                </a:lnTo>
                <a:lnTo>
                  <a:pt x="0" y="148971"/>
                </a:lnTo>
                <a:lnTo>
                  <a:pt x="0" y="124079"/>
                </a:lnTo>
                <a:lnTo>
                  <a:pt x="28556" y="124079"/>
                </a:lnTo>
                <a:lnTo>
                  <a:pt x="299" y="59030"/>
                </a:lnTo>
                <a:lnTo>
                  <a:pt x="0" y="59703"/>
                </a:lnTo>
                <a:lnTo>
                  <a:pt x="0" y="1134"/>
                </a:lnTo>
                <a:lnTo>
                  <a:pt x="54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6" name="Shape 8">
            <a:extLst>
              <a:ext uri="{FF2B5EF4-FFF2-40B4-BE49-F238E27FC236}">
                <a16:creationId xmlns:a16="http://schemas.microsoft.com/office/drawing/2014/main" id="{8625802D-79F8-FC77-DA8D-234494CA33BD}"/>
              </a:ext>
            </a:extLst>
          </xdr:cNvPr>
          <xdr:cNvSpPr/>
        </xdr:nvSpPr>
        <xdr:spPr>
          <a:xfrm>
            <a:off x="657746" y="5898"/>
            <a:ext cx="148247" cy="174333"/>
          </a:xfrm>
          <a:custGeom>
            <a:avLst/>
            <a:gdLst/>
            <a:ahLst/>
            <a:cxnLst/>
            <a:rect l="0" t="0" r="0" b="0"/>
            <a:pathLst>
              <a:path w="148247" h="174333">
                <a:moveTo>
                  <a:pt x="0" y="0"/>
                </a:moveTo>
                <a:lnTo>
                  <a:pt x="148247" y="0"/>
                </a:lnTo>
                <a:lnTo>
                  <a:pt x="148247" y="26568"/>
                </a:lnTo>
                <a:lnTo>
                  <a:pt x="89687" y="26568"/>
                </a:lnTo>
                <a:lnTo>
                  <a:pt x="89687" y="174333"/>
                </a:lnTo>
                <a:lnTo>
                  <a:pt x="58903" y="174333"/>
                </a:lnTo>
                <a:lnTo>
                  <a:pt x="58903" y="26568"/>
                </a:lnTo>
                <a:lnTo>
                  <a:pt x="0" y="26568"/>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7" name="Shape 9">
            <a:extLst>
              <a:ext uri="{FF2B5EF4-FFF2-40B4-BE49-F238E27FC236}">
                <a16:creationId xmlns:a16="http://schemas.microsoft.com/office/drawing/2014/main" id="{9E4B7F6C-3030-7B92-1A70-F9FFEE402C5F}"/>
              </a:ext>
            </a:extLst>
          </xdr:cNvPr>
          <xdr:cNvSpPr/>
        </xdr:nvSpPr>
        <xdr:spPr>
          <a:xfrm>
            <a:off x="828100" y="5898"/>
            <a:ext cx="105448" cy="174333"/>
          </a:xfrm>
          <a:custGeom>
            <a:avLst/>
            <a:gdLst/>
            <a:ahLst/>
            <a:cxnLst/>
            <a:rect l="0" t="0" r="0" b="0"/>
            <a:pathLst>
              <a:path w="105448" h="174333">
                <a:moveTo>
                  <a:pt x="0" y="0"/>
                </a:moveTo>
                <a:lnTo>
                  <a:pt x="30531" y="0"/>
                </a:lnTo>
                <a:lnTo>
                  <a:pt x="30531" y="147041"/>
                </a:lnTo>
                <a:lnTo>
                  <a:pt x="105448" y="147041"/>
                </a:lnTo>
                <a:lnTo>
                  <a:pt x="105448" y="174333"/>
                </a:lnTo>
                <a:lnTo>
                  <a:pt x="0" y="174333"/>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8" name="Shape 10">
            <a:extLst>
              <a:ext uri="{FF2B5EF4-FFF2-40B4-BE49-F238E27FC236}">
                <a16:creationId xmlns:a16="http://schemas.microsoft.com/office/drawing/2014/main" id="{A149D697-B84B-FFCA-99BE-A1D35D98B530}"/>
              </a:ext>
            </a:extLst>
          </xdr:cNvPr>
          <xdr:cNvSpPr/>
        </xdr:nvSpPr>
        <xdr:spPr>
          <a:xfrm>
            <a:off x="943270" y="1379"/>
            <a:ext cx="85185" cy="178851"/>
          </a:xfrm>
          <a:custGeom>
            <a:avLst/>
            <a:gdLst/>
            <a:ahLst/>
            <a:cxnLst/>
            <a:rect l="0" t="0" r="0" b="0"/>
            <a:pathLst>
              <a:path w="85185" h="178851">
                <a:moveTo>
                  <a:pt x="85185" y="0"/>
                </a:moveTo>
                <a:lnTo>
                  <a:pt x="85185" y="58569"/>
                </a:lnTo>
                <a:lnTo>
                  <a:pt x="56629" y="122946"/>
                </a:lnTo>
                <a:lnTo>
                  <a:pt x="85185" y="122946"/>
                </a:lnTo>
                <a:lnTo>
                  <a:pt x="85185" y="147837"/>
                </a:lnTo>
                <a:lnTo>
                  <a:pt x="45326" y="147837"/>
                </a:lnTo>
                <a:lnTo>
                  <a:pt x="31013" y="178851"/>
                </a:lnTo>
                <a:lnTo>
                  <a:pt x="0" y="178851"/>
                </a:lnTo>
                <a:lnTo>
                  <a:pt x="85185"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9" name="Shape 11">
            <a:extLst>
              <a:ext uri="{FF2B5EF4-FFF2-40B4-BE49-F238E27FC236}">
                <a16:creationId xmlns:a16="http://schemas.microsoft.com/office/drawing/2014/main" id="{67FCF769-E31D-9FDD-064D-964FC8FB8F71}"/>
              </a:ext>
            </a:extLst>
          </xdr:cNvPr>
          <xdr:cNvSpPr/>
        </xdr:nvSpPr>
        <xdr:spPr>
          <a:xfrm>
            <a:off x="1028455" y="245"/>
            <a:ext cx="85655" cy="179984"/>
          </a:xfrm>
          <a:custGeom>
            <a:avLst/>
            <a:gdLst/>
            <a:ahLst/>
            <a:cxnLst/>
            <a:rect l="0" t="0" r="0" b="0"/>
            <a:pathLst>
              <a:path w="85655" h="179984">
                <a:moveTo>
                  <a:pt x="540" y="0"/>
                </a:moveTo>
                <a:lnTo>
                  <a:pt x="2940" y="0"/>
                </a:lnTo>
                <a:lnTo>
                  <a:pt x="85655" y="179984"/>
                </a:lnTo>
                <a:lnTo>
                  <a:pt x="53435" y="179984"/>
                </a:lnTo>
                <a:lnTo>
                  <a:pt x="39376" y="148971"/>
                </a:lnTo>
                <a:lnTo>
                  <a:pt x="0" y="148971"/>
                </a:lnTo>
                <a:lnTo>
                  <a:pt x="0" y="124079"/>
                </a:lnTo>
                <a:lnTo>
                  <a:pt x="28556" y="124079"/>
                </a:lnTo>
                <a:lnTo>
                  <a:pt x="299" y="59030"/>
                </a:lnTo>
                <a:lnTo>
                  <a:pt x="0" y="59703"/>
                </a:lnTo>
                <a:lnTo>
                  <a:pt x="0" y="1134"/>
                </a:lnTo>
                <a:lnTo>
                  <a:pt x="54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0" name="Shape 12">
            <a:extLst>
              <a:ext uri="{FF2B5EF4-FFF2-40B4-BE49-F238E27FC236}">
                <a16:creationId xmlns:a16="http://schemas.microsoft.com/office/drawing/2014/main" id="{844ADD36-0ABD-6B6A-3AA5-E75958713393}"/>
              </a:ext>
            </a:extLst>
          </xdr:cNvPr>
          <xdr:cNvSpPr/>
        </xdr:nvSpPr>
        <xdr:spPr>
          <a:xfrm>
            <a:off x="1125644" y="0"/>
            <a:ext cx="109893" cy="186118"/>
          </a:xfrm>
          <a:custGeom>
            <a:avLst/>
            <a:gdLst/>
            <a:ahLst/>
            <a:cxnLst/>
            <a:rect l="0" t="0" r="0" b="0"/>
            <a:pathLst>
              <a:path w="109893" h="186118">
                <a:moveTo>
                  <a:pt x="56629" y="0"/>
                </a:moveTo>
                <a:cubicBezTo>
                  <a:pt x="64249" y="0"/>
                  <a:pt x="71641" y="864"/>
                  <a:pt x="78816" y="2591"/>
                </a:cubicBezTo>
                <a:cubicBezTo>
                  <a:pt x="85979" y="4318"/>
                  <a:pt x="93218" y="6972"/>
                  <a:pt x="100520" y="10579"/>
                </a:cubicBezTo>
                <a:lnTo>
                  <a:pt x="99555" y="38354"/>
                </a:lnTo>
                <a:cubicBezTo>
                  <a:pt x="90894" y="33630"/>
                  <a:pt x="83261" y="30163"/>
                  <a:pt x="76645" y="27953"/>
                </a:cubicBezTo>
                <a:cubicBezTo>
                  <a:pt x="70040" y="25756"/>
                  <a:pt x="64122" y="24651"/>
                  <a:pt x="58915" y="24651"/>
                </a:cubicBezTo>
                <a:cubicBezTo>
                  <a:pt x="50902" y="24651"/>
                  <a:pt x="44590" y="26441"/>
                  <a:pt x="39980" y="29997"/>
                </a:cubicBezTo>
                <a:cubicBezTo>
                  <a:pt x="35370" y="33566"/>
                  <a:pt x="33071" y="38443"/>
                  <a:pt x="33071" y="44615"/>
                </a:cubicBezTo>
                <a:cubicBezTo>
                  <a:pt x="33071" y="49416"/>
                  <a:pt x="34747" y="53785"/>
                  <a:pt x="38113" y="57721"/>
                </a:cubicBezTo>
                <a:cubicBezTo>
                  <a:pt x="41478" y="61646"/>
                  <a:pt x="47727" y="66294"/>
                  <a:pt x="56871" y="71666"/>
                </a:cubicBezTo>
                <a:lnTo>
                  <a:pt x="69494" y="78994"/>
                </a:lnTo>
                <a:cubicBezTo>
                  <a:pt x="84087" y="87655"/>
                  <a:pt x="94463" y="96253"/>
                  <a:pt x="100635" y="104788"/>
                </a:cubicBezTo>
                <a:cubicBezTo>
                  <a:pt x="106807" y="113322"/>
                  <a:pt x="109893" y="123127"/>
                  <a:pt x="109893" y="134175"/>
                </a:cubicBezTo>
                <a:cubicBezTo>
                  <a:pt x="109893" y="149733"/>
                  <a:pt x="104419" y="162281"/>
                  <a:pt x="93485" y="171818"/>
                </a:cubicBezTo>
                <a:cubicBezTo>
                  <a:pt x="82537" y="181356"/>
                  <a:pt x="67970" y="186118"/>
                  <a:pt x="49784" y="186118"/>
                </a:cubicBezTo>
                <a:cubicBezTo>
                  <a:pt x="41440" y="186118"/>
                  <a:pt x="33325" y="185255"/>
                  <a:pt x="25425" y="183540"/>
                </a:cubicBezTo>
                <a:cubicBezTo>
                  <a:pt x="17539" y="181813"/>
                  <a:pt x="9982" y="179235"/>
                  <a:pt x="2769" y="175781"/>
                </a:cubicBezTo>
                <a:lnTo>
                  <a:pt x="0" y="141516"/>
                </a:lnTo>
                <a:cubicBezTo>
                  <a:pt x="9461" y="147612"/>
                  <a:pt x="18110" y="152095"/>
                  <a:pt x="25971" y="154978"/>
                </a:cubicBezTo>
                <a:cubicBezTo>
                  <a:pt x="33833" y="157861"/>
                  <a:pt x="41275" y="159309"/>
                  <a:pt x="48336" y="159309"/>
                </a:cubicBezTo>
                <a:cubicBezTo>
                  <a:pt x="57467" y="159309"/>
                  <a:pt x="64884" y="157048"/>
                  <a:pt x="70574" y="152514"/>
                </a:cubicBezTo>
                <a:cubicBezTo>
                  <a:pt x="76264" y="147993"/>
                  <a:pt x="79108" y="142113"/>
                  <a:pt x="79108" y="134899"/>
                </a:cubicBezTo>
                <a:cubicBezTo>
                  <a:pt x="79108" y="128892"/>
                  <a:pt x="77203" y="123507"/>
                  <a:pt x="73406" y="118732"/>
                </a:cubicBezTo>
                <a:cubicBezTo>
                  <a:pt x="69596" y="113970"/>
                  <a:pt x="62967" y="108775"/>
                  <a:pt x="53505" y="103162"/>
                </a:cubicBezTo>
                <a:lnTo>
                  <a:pt x="40399" y="95225"/>
                </a:lnTo>
                <a:cubicBezTo>
                  <a:pt x="27089" y="87376"/>
                  <a:pt x="17653" y="79654"/>
                  <a:pt x="12078" y="72085"/>
                </a:cubicBezTo>
                <a:cubicBezTo>
                  <a:pt x="6515" y="64503"/>
                  <a:pt x="3734" y="55829"/>
                  <a:pt x="3734" y="46050"/>
                </a:cubicBezTo>
                <a:cubicBezTo>
                  <a:pt x="3734" y="32423"/>
                  <a:pt x="8623" y="21349"/>
                  <a:pt x="18402" y="12814"/>
                </a:cubicBezTo>
                <a:cubicBezTo>
                  <a:pt x="28169" y="4267"/>
                  <a:pt x="40919" y="0"/>
                  <a:pt x="56629" y="0"/>
                </a:cubicBez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1" name="Shape 13">
            <a:extLst>
              <a:ext uri="{FF2B5EF4-FFF2-40B4-BE49-F238E27FC236}">
                <a16:creationId xmlns:a16="http://schemas.microsoft.com/office/drawing/2014/main" id="{9AB30B10-A62E-1CE9-61D7-B55EE04EA3B4}"/>
              </a:ext>
            </a:extLst>
          </xdr:cNvPr>
          <xdr:cNvSpPr/>
        </xdr:nvSpPr>
        <xdr:spPr>
          <a:xfrm>
            <a:off x="0" y="2574"/>
            <a:ext cx="441503" cy="477063"/>
          </a:xfrm>
          <a:custGeom>
            <a:avLst/>
            <a:gdLst/>
            <a:ahLst/>
            <a:cxnLst/>
            <a:rect l="0" t="0" r="0" b="0"/>
            <a:pathLst>
              <a:path w="441503" h="477063">
                <a:moveTo>
                  <a:pt x="36297" y="0"/>
                </a:moveTo>
                <a:lnTo>
                  <a:pt x="405244" y="0"/>
                </a:lnTo>
                <a:cubicBezTo>
                  <a:pt x="425259" y="0"/>
                  <a:pt x="441503" y="14935"/>
                  <a:pt x="441503" y="33363"/>
                </a:cubicBezTo>
                <a:lnTo>
                  <a:pt x="441503" y="443674"/>
                </a:lnTo>
                <a:cubicBezTo>
                  <a:pt x="441503" y="462115"/>
                  <a:pt x="425259" y="477063"/>
                  <a:pt x="405244" y="477063"/>
                </a:cubicBezTo>
                <a:lnTo>
                  <a:pt x="36297" y="477063"/>
                </a:lnTo>
                <a:cubicBezTo>
                  <a:pt x="16269" y="477063"/>
                  <a:pt x="0" y="462115"/>
                  <a:pt x="0" y="443674"/>
                </a:cubicBezTo>
                <a:lnTo>
                  <a:pt x="0" y="33363"/>
                </a:lnTo>
                <a:cubicBezTo>
                  <a:pt x="0" y="14935"/>
                  <a:pt x="16269" y="0"/>
                  <a:pt x="36297" y="0"/>
                </a:cubicBezTo>
                <a:close/>
              </a:path>
            </a:pathLst>
          </a:custGeom>
          <a:ln w="0" cap="flat">
            <a:miter lim="127000"/>
          </a:ln>
        </xdr:spPr>
        <xdr:style>
          <a:lnRef idx="0">
            <a:srgbClr val="000000">
              <a:alpha val="0"/>
            </a:srgbClr>
          </a:lnRef>
          <a:fillRef idx="1">
            <a:srgbClr val="9E2A39"/>
          </a:fillRef>
          <a:effectRef idx="0">
            <a:scrgbClr r="0" g="0" b="0"/>
          </a:effectRef>
          <a:fontRef idx="none"/>
        </xdr:style>
        <xdr:txBody>
          <a:bodyPr wrap="square"/>
          <a:lstStyle/>
          <a:p>
            <a:endParaRPr lang="es-PY">
              <a:solidFill>
                <a:schemeClr val="bg1"/>
              </a:solidFill>
            </a:endParaRPr>
          </a:p>
        </xdr:txBody>
      </xdr:sp>
      <xdr:sp macro="" textlink="">
        <xdr:nvSpPr>
          <xdr:cNvPr id="12" name="Shape 14">
            <a:extLst>
              <a:ext uri="{FF2B5EF4-FFF2-40B4-BE49-F238E27FC236}">
                <a16:creationId xmlns:a16="http://schemas.microsoft.com/office/drawing/2014/main" id="{0EBD3B44-6C90-D823-E226-6DCA8EE2896F}"/>
              </a:ext>
            </a:extLst>
          </xdr:cNvPr>
          <xdr:cNvSpPr/>
        </xdr:nvSpPr>
        <xdr:spPr>
          <a:xfrm>
            <a:off x="135181" y="255691"/>
            <a:ext cx="78537" cy="203556"/>
          </a:xfrm>
          <a:custGeom>
            <a:avLst/>
            <a:gdLst/>
            <a:ahLst/>
            <a:cxnLst/>
            <a:rect l="0" t="0" r="0" b="0"/>
            <a:pathLst>
              <a:path w="78537" h="203556">
                <a:moveTo>
                  <a:pt x="14199" y="0"/>
                </a:moveTo>
                <a:cubicBezTo>
                  <a:pt x="51092" y="11074"/>
                  <a:pt x="78537" y="51829"/>
                  <a:pt x="78537" y="100419"/>
                </a:cubicBezTo>
                <a:cubicBezTo>
                  <a:pt x="78537" y="155092"/>
                  <a:pt x="43879" y="199835"/>
                  <a:pt x="0" y="203556"/>
                </a:cubicBezTo>
                <a:cubicBezTo>
                  <a:pt x="31382" y="186842"/>
                  <a:pt x="53619" y="145402"/>
                  <a:pt x="53619" y="96914"/>
                </a:cubicBezTo>
                <a:cubicBezTo>
                  <a:pt x="53619" y="56083"/>
                  <a:pt x="37871" y="20358"/>
                  <a:pt x="14199"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PY">
              <a:solidFill>
                <a:schemeClr val="bg1"/>
              </a:solidFill>
            </a:endParaRPr>
          </a:p>
        </xdr:txBody>
      </xdr:sp>
      <xdr:sp macro="" textlink="">
        <xdr:nvSpPr>
          <xdr:cNvPr id="13" name="Shape 15">
            <a:extLst>
              <a:ext uri="{FF2B5EF4-FFF2-40B4-BE49-F238E27FC236}">
                <a16:creationId xmlns:a16="http://schemas.microsoft.com/office/drawing/2014/main" id="{BFC2F43B-365E-A78B-FCAD-EA5E61030BCC}"/>
              </a:ext>
            </a:extLst>
          </xdr:cNvPr>
          <xdr:cNvSpPr/>
        </xdr:nvSpPr>
        <xdr:spPr>
          <a:xfrm>
            <a:off x="224311" y="274260"/>
            <a:ext cx="100114" cy="189090"/>
          </a:xfrm>
          <a:custGeom>
            <a:avLst/>
            <a:gdLst/>
            <a:ahLst/>
            <a:cxnLst/>
            <a:rect l="0" t="0" r="0" b="0"/>
            <a:pathLst>
              <a:path w="100114" h="189090">
                <a:moveTo>
                  <a:pt x="49606" y="0"/>
                </a:moveTo>
                <a:cubicBezTo>
                  <a:pt x="31585" y="22949"/>
                  <a:pt x="23635" y="58661"/>
                  <a:pt x="31179" y="96253"/>
                </a:cubicBezTo>
                <a:cubicBezTo>
                  <a:pt x="40069" y="140830"/>
                  <a:pt x="68212" y="174930"/>
                  <a:pt x="100114" y="184620"/>
                </a:cubicBezTo>
                <a:cubicBezTo>
                  <a:pt x="59080" y="189090"/>
                  <a:pt x="18999" y="154229"/>
                  <a:pt x="8928" y="103962"/>
                </a:cubicBezTo>
                <a:cubicBezTo>
                  <a:pt x="0" y="59258"/>
                  <a:pt x="17678" y="16827"/>
                  <a:pt x="49606"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PY">
              <a:solidFill>
                <a:schemeClr val="bg1"/>
              </a:solidFill>
            </a:endParaRPr>
          </a:p>
        </xdr:txBody>
      </xdr:sp>
      <xdr:sp macro="" textlink="">
        <xdr:nvSpPr>
          <xdr:cNvPr id="14" name="Shape 16">
            <a:extLst>
              <a:ext uri="{FF2B5EF4-FFF2-40B4-BE49-F238E27FC236}">
                <a16:creationId xmlns:a16="http://schemas.microsoft.com/office/drawing/2014/main" id="{9878FAD1-5D03-30DB-F696-EA0F53FDB4DA}"/>
              </a:ext>
            </a:extLst>
          </xdr:cNvPr>
          <xdr:cNvSpPr/>
        </xdr:nvSpPr>
        <xdr:spPr>
          <a:xfrm>
            <a:off x="74643" y="22414"/>
            <a:ext cx="283655" cy="244666"/>
          </a:xfrm>
          <a:custGeom>
            <a:avLst/>
            <a:gdLst/>
            <a:ahLst/>
            <a:cxnLst/>
            <a:rect l="0" t="0" r="0" b="0"/>
            <a:pathLst>
              <a:path w="283655" h="244666">
                <a:moveTo>
                  <a:pt x="154889" y="0"/>
                </a:moveTo>
                <a:cubicBezTo>
                  <a:pt x="158153" y="0"/>
                  <a:pt x="161379" y="165"/>
                  <a:pt x="164592" y="470"/>
                </a:cubicBezTo>
                <a:cubicBezTo>
                  <a:pt x="106896" y="1778"/>
                  <a:pt x="59969" y="47879"/>
                  <a:pt x="55232" y="106337"/>
                </a:cubicBezTo>
                <a:cubicBezTo>
                  <a:pt x="81369" y="107429"/>
                  <a:pt x="113970" y="102133"/>
                  <a:pt x="147625" y="89980"/>
                </a:cubicBezTo>
                <a:cubicBezTo>
                  <a:pt x="207899" y="68263"/>
                  <a:pt x="251676" y="31852"/>
                  <a:pt x="255727" y="2756"/>
                </a:cubicBezTo>
                <a:cubicBezTo>
                  <a:pt x="255892" y="3061"/>
                  <a:pt x="256057" y="3429"/>
                  <a:pt x="256184" y="3721"/>
                </a:cubicBezTo>
                <a:cubicBezTo>
                  <a:pt x="267335" y="34163"/>
                  <a:pt x="219519" y="79362"/>
                  <a:pt x="149288" y="104686"/>
                </a:cubicBezTo>
                <a:cubicBezTo>
                  <a:pt x="114884" y="117119"/>
                  <a:pt x="81496" y="122365"/>
                  <a:pt x="55029" y="120942"/>
                </a:cubicBezTo>
                <a:cubicBezTo>
                  <a:pt x="55435" y="131394"/>
                  <a:pt x="57086" y="141516"/>
                  <a:pt x="60020" y="151041"/>
                </a:cubicBezTo>
                <a:cubicBezTo>
                  <a:pt x="86639" y="152692"/>
                  <a:pt x="120510" y="147384"/>
                  <a:pt x="155435" y="134785"/>
                </a:cubicBezTo>
                <a:cubicBezTo>
                  <a:pt x="215697" y="113056"/>
                  <a:pt x="259448" y="76708"/>
                  <a:pt x="263601" y="47587"/>
                </a:cubicBezTo>
                <a:cubicBezTo>
                  <a:pt x="263703" y="47879"/>
                  <a:pt x="263855" y="48197"/>
                  <a:pt x="263982" y="48552"/>
                </a:cubicBezTo>
                <a:cubicBezTo>
                  <a:pt x="275171" y="78956"/>
                  <a:pt x="227355" y="124155"/>
                  <a:pt x="157099" y="149441"/>
                </a:cubicBezTo>
                <a:cubicBezTo>
                  <a:pt x="123901" y="161417"/>
                  <a:pt x="91757" y="166726"/>
                  <a:pt x="65811" y="165862"/>
                </a:cubicBezTo>
                <a:cubicBezTo>
                  <a:pt x="70815" y="176670"/>
                  <a:pt x="77356" y="186550"/>
                  <a:pt x="85242" y="195186"/>
                </a:cubicBezTo>
                <a:cubicBezTo>
                  <a:pt x="108648" y="194247"/>
                  <a:pt x="135953" y="188938"/>
                  <a:pt x="163919" y="178854"/>
                </a:cubicBezTo>
                <a:cubicBezTo>
                  <a:pt x="224168" y="157124"/>
                  <a:pt x="267945" y="120764"/>
                  <a:pt x="272021" y="91643"/>
                </a:cubicBezTo>
                <a:cubicBezTo>
                  <a:pt x="272123" y="91948"/>
                  <a:pt x="272313" y="92278"/>
                  <a:pt x="272428" y="92596"/>
                </a:cubicBezTo>
                <a:cubicBezTo>
                  <a:pt x="283655" y="123038"/>
                  <a:pt x="235788" y="168237"/>
                  <a:pt x="165570" y="193497"/>
                </a:cubicBezTo>
                <a:cubicBezTo>
                  <a:pt x="142748" y="201752"/>
                  <a:pt x="120383" y="206832"/>
                  <a:pt x="100165" y="208915"/>
                </a:cubicBezTo>
                <a:cubicBezTo>
                  <a:pt x="118910" y="223279"/>
                  <a:pt x="141999" y="231864"/>
                  <a:pt x="167119" y="231864"/>
                </a:cubicBezTo>
                <a:cubicBezTo>
                  <a:pt x="202717" y="231864"/>
                  <a:pt x="234378" y="214833"/>
                  <a:pt x="254940" y="188252"/>
                </a:cubicBezTo>
                <a:cubicBezTo>
                  <a:pt x="233845" y="222161"/>
                  <a:pt x="196952" y="244666"/>
                  <a:pt x="154889" y="244666"/>
                </a:cubicBezTo>
                <a:cubicBezTo>
                  <a:pt x="122707" y="244666"/>
                  <a:pt x="93447" y="231381"/>
                  <a:pt x="72060" y="209868"/>
                </a:cubicBezTo>
                <a:cubicBezTo>
                  <a:pt x="44209" y="208547"/>
                  <a:pt x="23952" y="199898"/>
                  <a:pt x="18224" y="184277"/>
                </a:cubicBezTo>
                <a:cubicBezTo>
                  <a:pt x="16624" y="179959"/>
                  <a:pt x="16307" y="175336"/>
                  <a:pt x="16954" y="170548"/>
                </a:cubicBezTo>
                <a:cubicBezTo>
                  <a:pt x="22250" y="183375"/>
                  <a:pt x="37655" y="191364"/>
                  <a:pt x="58966" y="194196"/>
                </a:cubicBezTo>
                <a:cubicBezTo>
                  <a:pt x="52337" y="184785"/>
                  <a:pt x="46977" y="174409"/>
                  <a:pt x="43129" y="163233"/>
                </a:cubicBezTo>
                <a:cubicBezTo>
                  <a:pt x="26022" y="159398"/>
                  <a:pt x="13957" y="151676"/>
                  <a:pt x="9792" y="140170"/>
                </a:cubicBezTo>
                <a:cubicBezTo>
                  <a:pt x="8179" y="135915"/>
                  <a:pt x="7849" y="131293"/>
                  <a:pt x="8484" y="126492"/>
                </a:cubicBezTo>
                <a:cubicBezTo>
                  <a:pt x="12776" y="136792"/>
                  <a:pt x="23622" y="143891"/>
                  <a:pt x="38811" y="147790"/>
                </a:cubicBezTo>
                <a:cubicBezTo>
                  <a:pt x="37071" y="139586"/>
                  <a:pt x="36182" y="131089"/>
                  <a:pt x="36182" y="122352"/>
                </a:cubicBezTo>
                <a:cubicBezTo>
                  <a:pt x="36182" y="121082"/>
                  <a:pt x="36322" y="119850"/>
                  <a:pt x="36385" y="118605"/>
                </a:cubicBezTo>
                <a:cubicBezTo>
                  <a:pt x="18720" y="114872"/>
                  <a:pt x="6236" y="107112"/>
                  <a:pt x="1943" y="95377"/>
                </a:cubicBezTo>
                <a:cubicBezTo>
                  <a:pt x="381" y="91097"/>
                  <a:pt x="0" y="86474"/>
                  <a:pt x="673" y="81712"/>
                </a:cubicBezTo>
                <a:cubicBezTo>
                  <a:pt x="5575" y="93447"/>
                  <a:pt x="18974" y="101067"/>
                  <a:pt x="37605" y="104458"/>
                </a:cubicBezTo>
                <a:cubicBezTo>
                  <a:pt x="45987" y="45403"/>
                  <a:pt x="95237" y="0"/>
                  <a:pt x="154889" y="0"/>
                </a:cubicBezTo>
                <a:close/>
              </a:path>
            </a:pathLst>
          </a:custGeom>
          <a:ln w="0" cap="flat">
            <a:miter lim="127000"/>
          </a:ln>
        </xdr:spPr>
        <xdr:style>
          <a:lnRef idx="0">
            <a:srgbClr val="000000">
              <a:alpha val="0"/>
            </a:srgbClr>
          </a:lnRef>
          <a:fillRef idx="1">
            <a:srgbClr val="FFFEFD"/>
          </a:fillRef>
          <a:effectRef idx="0">
            <a:scrgbClr r="0" g="0" b="0"/>
          </a:effectRef>
          <a:fontRef idx="none"/>
        </xdr:style>
        <xdr:txBody>
          <a:bodyPr wrap="square"/>
          <a:lstStyle/>
          <a:p>
            <a:endParaRPr lang="es-PY">
              <a:solidFill>
                <a:schemeClr val="bg1"/>
              </a:solidFill>
            </a:endParaRPr>
          </a:p>
        </xdr:txBody>
      </xdr:sp>
      <xdr:sp macro="" textlink="">
        <xdr:nvSpPr>
          <xdr:cNvPr id="15" name="Shape 367">
            <a:extLst>
              <a:ext uri="{FF2B5EF4-FFF2-40B4-BE49-F238E27FC236}">
                <a16:creationId xmlns:a16="http://schemas.microsoft.com/office/drawing/2014/main" id="{03868833-FD31-F095-1BE2-2ADFC7D8AD5F}"/>
              </a:ext>
            </a:extLst>
          </xdr:cNvPr>
          <xdr:cNvSpPr/>
        </xdr:nvSpPr>
        <xdr:spPr>
          <a:xfrm>
            <a:off x="532619" y="227077"/>
            <a:ext cx="44488" cy="242164"/>
          </a:xfrm>
          <a:custGeom>
            <a:avLst/>
            <a:gdLst/>
            <a:ahLst/>
            <a:cxnLst/>
            <a:rect l="0" t="0" r="0" b="0"/>
            <a:pathLst>
              <a:path w="44488" h="242164">
                <a:moveTo>
                  <a:pt x="0" y="0"/>
                </a:moveTo>
                <a:lnTo>
                  <a:pt x="44488" y="0"/>
                </a:lnTo>
                <a:lnTo>
                  <a:pt x="44488" y="242164"/>
                </a:lnTo>
                <a:lnTo>
                  <a:pt x="0" y="242164"/>
                </a:lnTo>
                <a:lnTo>
                  <a:pt x="0" y="0"/>
                </a:lnTo>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6" name="Shape 18">
            <a:extLst>
              <a:ext uri="{FF2B5EF4-FFF2-40B4-BE49-F238E27FC236}">
                <a16:creationId xmlns:a16="http://schemas.microsoft.com/office/drawing/2014/main" id="{AD5A81CD-0DF3-828A-04A0-E57A2D7C9D81}"/>
              </a:ext>
            </a:extLst>
          </xdr:cNvPr>
          <xdr:cNvSpPr/>
        </xdr:nvSpPr>
        <xdr:spPr>
          <a:xfrm>
            <a:off x="640873" y="219231"/>
            <a:ext cx="210109" cy="257874"/>
          </a:xfrm>
          <a:custGeom>
            <a:avLst/>
            <a:gdLst/>
            <a:ahLst/>
            <a:cxnLst/>
            <a:rect l="0" t="0" r="0" b="0"/>
            <a:pathLst>
              <a:path w="210109" h="257874">
                <a:moveTo>
                  <a:pt x="0" y="0"/>
                </a:moveTo>
                <a:lnTo>
                  <a:pt x="4699" y="0"/>
                </a:lnTo>
                <a:lnTo>
                  <a:pt x="167005" y="161709"/>
                </a:lnTo>
                <a:lnTo>
                  <a:pt x="167005" y="7849"/>
                </a:lnTo>
                <a:lnTo>
                  <a:pt x="210109" y="7849"/>
                </a:lnTo>
                <a:lnTo>
                  <a:pt x="210109" y="257874"/>
                </a:lnTo>
                <a:lnTo>
                  <a:pt x="205423" y="257861"/>
                </a:lnTo>
                <a:lnTo>
                  <a:pt x="42748" y="96025"/>
                </a:lnTo>
                <a:lnTo>
                  <a:pt x="42748" y="250012"/>
                </a:lnTo>
                <a:lnTo>
                  <a:pt x="0" y="250012"/>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7" name="Shape 19">
            <a:extLst>
              <a:ext uri="{FF2B5EF4-FFF2-40B4-BE49-F238E27FC236}">
                <a16:creationId xmlns:a16="http://schemas.microsoft.com/office/drawing/2014/main" id="{368F9A3F-7A7D-AF29-FEEE-0F6A6B2EEF46}"/>
              </a:ext>
            </a:extLst>
          </xdr:cNvPr>
          <xdr:cNvSpPr/>
        </xdr:nvSpPr>
        <xdr:spPr>
          <a:xfrm>
            <a:off x="877217" y="227046"/>
            <a:ext cx="232448" cy="252057"/>
          </a:xfrm>
          <a:custGeom>
            <a:avLst/>
            <a:gdLst/>
            <a:ahLst/>
            <a:cxnLst/>
            <a:rect l="0" t="0" r="0" b="0"/>
            <a:pathLst>
              <a:path w="232448" h="252057">
                <a:moveTo>
                  <a:pt x="187960" y="0"/>
                </a:moveTo>
                <a:lnTo>
                  <a:pt x="232448" y="38"/>
                </a:lnTo>
                <a:lnTo>
                  <a:pt x="117831" y="252057"/>
                </a:lnTo>
                <a:lnTo>
                  <a:pt x="114351" y="252057"/>
                </a:lnTo>
                <a:lnTo>
                  <a:pt x="0" y="38"/>
                </a:lnTo>
                <a:lnTo>
                  <a:pt x="47066" y="38"/>
                </a:lnTo>
                <a:lnTo>
                  <a:pt x="117399" y="158839"/>
                </a:lnTo>
                <a:lnTo>
                  <a:pt x="18796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8" name="Shape 20">
            <a:extLst>
              <a:ext uri="{FF2B5EF4-FFF2-40B4-BE49-F238E27FC236}">
                <a16:creationId xmlns:a16="http://schemas.microsoft.com/office/drawing/2014/main" id="{6D4BF8B2-98F0-8235-3223-499E3F395A17}"/>
              </a:ext>
            </a:extLst>
          </xdr:cNvPr>
          <xdr:cNvSpPr/>
        </xdr:nvSpPr>
        <xdr:spPr>
          <a:xfrm>
            <a:off x="1135987" y="227080"/>
            <a:ext cx="148425" cy="242164"/>
          </a:xfrm>
          <a:custGeom>
            <a:avLst/>
            <a:gdLst/>
            <a:ahLst/>
            <a:cxnLst/>
            <a:rect l="0" t="0" r="0" b="0"/>
            <a:pathLst>
              <a:path w="148425" h="242164">
                <a:moveTo>
                  <a:pt x="0" y="0"/>
                </a:moveTo>
                <a:lnTo>
                  <a:pt x="146672" y="0"/>
                </a:lnTo>
                <a:lnTo>
                  <a:pt x="146672" y="37249"/>
                </a:lnTo>
                <a:lnTo>
                  <a:pt x="43104" y="37249"/>
                </a:lnTo>
                <a:lnTo>
                  <a:pt x="43104" y="96863"/>
                </a:lnTo>
                <a:lnTo>
                  <a:pt x="132080" y="96863"/>
                </a:lnTo>
                <a:lnTo>
                  <a:pt x="132080" y="133782"/>
                </a:lnTo>
                <a:lnTo>
                  <a:pt x="43104" y="133782"/>
                </a:lnTo>
                <a:lnTo>
                  <a:pt x="43104" y="204597"/>
                </a:lnTo>
                <a:lnTo>
                  <a:pt x="148425" y="204597"/>
                </a:lnTo>
                <a:lnTo>
                  <a:pt x="148425" y="242164"/>
                </a:lnTo>
                <a:lnTo>
                  <a:pt x="0" y="242164"/>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19" name="Shape 21">
            <a:extLst>
              <a:ext uri="{FF2B5EF4-FFF2-40B4-BE49-F238E27FC236}">
                <a16:creationId xmlns:a16="http://schemas.microsoft.com/office/drawing/2014/main" id="{F508EC02-5890-FD81-42E1-E14F4214FC4C}"/>
              </a:ext>
            </a:extLst>
          </xdr:cNvPr>
          <xdr:cNvSpPr/>
        </xdr:nvSpPr>
        <xdr:spPr>
          <a:xfrm>
            <a:off x="1335307" y="227073"/>
            <a:ext cx="82982" cy="242176"/>
          </a:xfrm>
          <a:custGeom>
            <a:avLst/>
            <a:gdLst/>
            <a:ahLst/>
            <a:cxnLst/>
            <a:rect l="0" t="0" r="0" b="0"/>
            <a:pathLst>
              <a:path w="82982" h="242176">
                <a:moveTo>
                  <a:pt x="0" y="0"/>
                </a:moveTo>
                <a:lnTo>
                  <a:pt x="58395" y="0"/>
                </a:lnTo>
                <a:lnTo>
                  <a:pt x="82982" y="866"/>
                </a:lnTo>
                <a:lnTo>
                  <a:pt x="82982" y="36473"/>
                </a:lnTo>
                <a:lnTo>
                  <a:pt x="59792" y="34582"/>
                </a:lnTo>
                <a:lnTo>
                  <a:pt x="43447" y="34582"/>
                </a:lnTo>
                <a:lnTo>
                  <a:pt x="43447" y="110566"/>
                </a:lnTo>
                <a:lnTo>
                  <a:pt x="63779" y="110566"/>
                </a:lnTo>
                <a:lnTo>
                  <a:pt x="82982" y="108682"/>
                </a:lnTo>
                <a:lnTo>
                  <a:pt x="82982" y="165670"/>
                </a:lnTo>
                <a:lnTo>
                  <a:pt x="64757" y="141681"/>
                </a:lnTo>
                <a:lnTo>
                  <a:pt x="43447" y="141630"/>
                </a:lnTo>
                <a:lnTo>
                  <a:pt x="43447" y="242176"/>
                </a:lnTo>
                <a:lnTo>
                  <a:pt x="0" y="242176"/>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0" name="Shape 22">
            <a:extLst>
              <a:ext uri="{FF2B5EF4-FFF2-40B4-BE49-F238E27FC236}">
                <a16:creationId xmlns:a16="http://schemas.microsoft.com/office/drawing/2014/main" id="{71300153-D253-4662-3DAA-E29B1FFB36A3}"/>
              </a:ext>
            </a:extLst>
          </xdr:cNvPr>
          <xdr:cNvSpPr/>
        </xdr:nvSpPr>
        <xdr:spPr>
          <a:xfrm>
            <a:off x="1418289" y="227939"/>
            <a:ext cx="109918" cy="241400"/>
          </a:xfrm>
          <a:custGeom>
            <a:avLst/>
            <a:gdLst/>
            <a:ahLst/>
            <a:cxnLst/>
            <a:rect l="0" t="0" r="0" b="0"/>
            <a:pathLst>
              <a:path w="109918" h="241400">
                <a:moveTo>
                  <a:pt x="0" y="0"/>
                </a:moveTo>
                <a:lnTo>
                  <a:pt x="2915" y="103"/>
                </a:lnTo>
                <a:cubicBezTo>
                  <a:pt x="10938" y="747"/>
                  <a:pt x="17818" y="1712"/>
                  <a:pt x="23558" y="2995"/>
                </a:cubicBezTo>
                <a:cubicBezTo>
                  <a:pt x="35014" y="5548"/>
                  <a:pt x="45237" y="9891"/>
                  <a:pt x="54216" y="16013"/>
                </a:cubicBezTo>
                <a:cubicBezTo>
                  <a:pt x="63195" y="22147"/>
                  <a:pt x="70358" y="29741"/>
                  <a:pt x="75692" y="38809"/>
                </a:cubicBezTo>
                <a:cubicBezTo>
                  <a:pt x="81013" y="47890"/>
                  <a:pt x="83680" y="57478"/>
                  <a:pt x="83680" y="67613"/>
                </a:cubicBezTo>
                <a:cubicBezTo>
                  <a:pt x="83680" y="83539"/>
                  <a:pt x="78956" y="97293"/>
                  <a:pt x="69520" y="108875"/>
                </a:cubicBezTo>
                <a:cubicBezTo>
                  <a:pt x="60071" y="120445"/>
                  <a:pt x="46380" y="129144"/>
                  <a:pt x="28422" y="134923"/>
                </a:cubicBezTo>
                <a:lnTo>
                  <a:pt x="109918" y="241311"/>
                </a:lnTo>
                <a:lnTo>
                  <a:pt x="58191" y="241400"/>
                </a:lnTo>
                <a:lnTo>
                  <a:pt x="0" y="164804"/>
                </a:lnTo>
                <a:lnTo>
                  <a:pt x="0" y="107816"/>
                </a:lnTo>
                <a:lnTo>
                  <a:pt x="6069" y="107221"/>
                </a:lnTo>
                <a:cubicBezTo>
                  <a:pt x="13354" y="105567"/>
                  <a:pt x="19501" y="103084"/>
                  <a:pt x="24511" y="99769"/>
                </a:cubicBezTo>
                <a:cubicBezTo>
                  <a:pt x="34531" y="93140"/>
                  <a:pt x="39535" y="83539"/>
                  <a:pt x="39535" y="70953"/>
                </a:cubicBezTo>
                <a:cubicBezTo>
                  <a:pt x="39535" y="58367"/>
                  <a:pt x="34493" y="49033"/>
                  <a:pt x="24422" y="42898"/>
                </a:cubicBezTo>
                <a:cubicBezTo>
                  <a:pt x="19380" y="39838"/>
                  <a:pt x="12894" y="37542"/>
                  <a:pt x="4959" y="36012"/>
                </a:cubicBezTo>
                <a:lnTo>
                  <a:pt x="0" y="35608"/>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1" name="Shape 23">
            <a:extLst>
              <a:ext uri="{FF2B5EF4-FFF2-40B4-BE49-F238E27FC236}">
                <a16:creationId xmlns:a16="http://schemas.microsoft.com/office/drawing/2014/main" id="{0D31B571-B7D8-B925-83F5-E1ECF392FBF6}"/>
              </a:ext>
            </a:extLst>
          </xdr:cNvPr>
          <xdr:cNvSpPr/>
        </xdr:nvSpPr>
        <xdr:spPr>
          <a:xfrm>
            <a:off x="1546640" y="218899"/>
            <a:ext cx="158839" cy="258521"/>
          </a:xfrm>
          <a:custGeom>
            <a:avLst/>
            <a:gdLst/>
            <a:ahLst/>
            <a:cxnLst/>
            <a:rect l="0" t="0" r="0" b="0"/>
            <a:pathLst>
              <a:path w="158839" h="258521">
                <a:moveTo>
                  <a:pt x="81852" y="0"/>
                </a:moveTo>
                <a:cubicBezTo>
                  <a:pt x="92977" y="0"/>
                  <a:pt x="103657" y="1194"/>
                  <a:pt x="113919" y="3594"/>
                </a:cubicBezTo>
                <a:cubicBezTo>
                  <a:pt x="124168" y="5994"/>
                  <a:pt x="134620" y="9690"/>
                  <a:pt x="145275" y="14694"/>
                </a:cubicBezTo>
                <a:lnTo>
                  <a:pt x="143891" y="53276"/>
                </a:lnTo>
                <a:cubicBezTo>
                  <a:pt x="131724" y="46926"/>
                  <a:pt x="120726" y="42177"/>
                  <a:pt x="110871" y="39002"/>
                </a:cubicBezTo>
                <a:cubicBezTo>
                  <a:pt x="101029" y="35827"/>
                  <a:pt x="92456" y="34239"/>
                  <a:pt x="85154" y="34239"/>
                </a:cubicBezTo>
                <a:cubicBezTo>
                  <a:pt x="73800" y="34239"/>
                  <a:pt x="64732" y="36716"/>
                  <a:pt x="57963" y="41669"/>
                </a:cubicBezTo>
                <a:cubicBezTo>
                  <a:pt x="51181" y="46622"/>
                  <a:pt x="47790" y="53391"/>
                  <a:pt x="47790" y="61951"/>
                </a:cubicBezTo>
                <a:cubicBezTo>
                  <a:pt x="47790" y="68529"/>
                  <a:pt x="50165" y="74485"/>
                  <a:pt x="54915" y="79832"/>
                </a:cubicBezTo>
                <a:cubicBezTo>
                  <a:pt x="59665" y="85179"/>
                  <a:pt x="68758" y="91745"/>
                  <a:pt x="82207" y="99543"/>
                </a:cubicBezTo>
                <a:lnTo>
                  <a:pt x="100444" y="109715"/>
                </a:lnTo>
                <a:cubicBezTo>
                  <a:pt x="121526" y="121755"/>
                  <a:pt x="136538" y="133718"/>
                  <a:pt x="145453" y="145631"/>
                </a:cubicBezTo>
                <a:cubicBezTo>
                  <a:pt x="149974" y="151536"/>
                  <a:pt x="153327" y="157797"/>
                  <a:pt x="155537" y="164427"/>
                </a:cubicBezTo>
                <a:cubicBezTo>
                  <a:pt x="157734" y="171044"/>
                  <a:pt x="158839" y="178371"/>
                  <a:pt x="158839" y="186372"/>
                </a:cubicBezTo>
                <a:cubicBezTo>
                  <a:pt x="158839" y="207988"/>
                  <a:pt x="150939" y="225400"/>
                  <a:pt x="135115" y="238658"/>
                </a:cubicBezTo>
                <a:cubicBezTo>
                  <a:pt x="119304" y="251904"/>
                  <a:pt x="98247" y="258521"/>
                  <a:pt x="71945" y="258521"/>
                </a:cubicBezTo>
                <a:cubicBezTo>
                  <a:pt x="59779" y="258521"/>
                  <a:pt x="48019" y="257327"/>
                  <a:pt x="36665" y="254940"/>
                </a:cubicBezTo>
                <a:cubicBezTo>
                  <a:pt x="25311" y="252552"/>
                  <a:pt x="14427" y="248958"/>
                  <a:pt x="4001" y="244170"/>
                </a:cubicBezTo>
                <a:lnTo>
                  <a:pt x="0" y="196571"/>
                </a:lnTo>
                <a:cubicBezTo>
                  <a:pt x="13322" y="204813"/>
                  <a:pt x="25743" y="210985"/>
                  <a:pt x="37274" y="215113"/>
                </a:cubicBezTo>
                <a:cubicBezTo>
                  <a:pt x="48806" y="219227"/>
                  <a:pt x="59665" y="221285"/>
                  <a:pt x="69863" y="221285"/>
                </a:cubicBezTo>
                <a:cubicBezTo>
                  <a:pt x="83071" y="221285"/>
                  <a:pt x="93789" y="218135"/>
                  <a:pt x="102019" y="211849"/>
                </a:cubicBezTo>
                <a:cubicBezTo>
                  <a:pt x="110236" y="205562"/>
                  <a:pt x="114351" y="197396"/>
                  <a:pt x="114351" y="187388"/>
                </a:cubicBezTo>
                <a:cubicBezTo>
                  <a:pt x="114351" y="179146"/>
                  <a:pt x="111620" y="171717"/>
                  <a:pt x="106185" y="165087"/>
                </a:cubicBezTo>
                <a:cubicBezTo>
                  <a:pt x="100736" y="158471"/>
                  <a:pt x="91123" y="151206"/>
                  <a:pt x="77343" y="143294"/>
                </a:cubicBezTo>
                <a:lnTo>
                  <a:pt x="58395" y="132270"/>
                </a:lnTo>
                <a:cubicBezTo>
                  <a:pt x="39510" y="121577"/>
                  <a:pt x="25946" y="110922"/>
                  <a:pt x="17729" y="100292"/>
                </a:cubicBezTo>
                <a:cubicBezTo>
                  <a:pt x="9500" y="89662"/>
                  <a:pt x="5385" y="77546"/>
                  <a:pt x="5385" y="63970"/>
                </a:cubicBezTo>
                <a:cubicBezTo>
                  <a:pt x="5385" y="45034"/>
                  <a:pt x="12446" y="29642"/>
                  <a:pt x="26594" y="17793"/>
                </a:cubicBezTo>
                <a:cubicBezTo>
                  <a:pt x="40716" y="5931"/>
                  <a:pt x="59144" y="0"/>
                  <a:pt x="81852" y="0"/>
                </a:cubicBez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2" name="Shape 368">
            <a:extLst>
              <a:ext uri="{FF2B5EF4-FFF2-40B4-BE49-F238E27FC236}">
                <a16:creationId xmlns:a16="http://schemas.microsoft.com/office/drawing/2014/main" id="{9818E6F8-3071-4F8B-1046-B72109CFDBD6}"/>
              </a:ext>
            </a:extLst>
          </xdr:cNvPr>
          <xdr:cNvSpPr/>
        </xdr:nvSpPr>
        <xdr:spPr>
          <a:xfrm>
            <a:off x="1754486" y="227077"/>
            <a:ext cx="44488" cy="242164"/>
          </a:xfrm>
          <a:custGeom>
            <a:avLst/>
            <a:gdLst/>
            <a:ahLst/>
            <a:cxnLst/>
            <a:rect l="0" t="0" r="0" b="0"/>
            <a:pathLst>
              <a:path w="44488" h="242164">
                <a:moveTo>
                  <a:pt x="0" y="0"/>
                </a:moveTo>
                <a:lnTo>
                  <a:pt x="44488" y="0"/>
                </a:lnTo>
                <a:lnTo>
                  <a:pt x="44488" y="242164"/>
                </a:lnTo>
                <a:lnTo>
                  <a:pt x="0" y="242164"/>
                </a:lnTo>
                <a:lnTo>
                  <a:pt x="0" y="0"/>
                </a:lnTo>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3" name="Shape 25">
            <a:extLst>
              <a:ext uri="{FF2B5EF4-FFF2-40B4-BE49-F238E27FC236}">
                <a16:creationId xmlns:a16="http://schemas.microsoft.com/office/drawing/2014/main" id="{2F577AF7-DD14-5FC2-ACC3-21F8DA21B444}"/>
              </a:ext>
            </a:extLst>
          </xdr:cNvPr>
          <xdr:cNvSpPr/>
        </xdr:nvSpPr>
        <xdr:spPr>
          <a:xfrm>
            <a:off x="1845366" y="219237"/>
            <a:ext cx="125476" cy="257861"/>
          </a:xfrm>
          <a:custGeom>
            <a:avLst/>
            <a:gdLst/>
            <a:ahLst/>
            <a:cxnLst/>
            <a:rect l="0" t="0" r="0" b="0"/>
            <a:pathLst>
              <a:path w="125476" h="257861">
                <a:moveTo>
                  <a:pt x="125311" y="0"/>
                </a:moveTo>
                <a:lnTo>
                  <a:pt x="125476" y="16"/>
                </a:lnTo>
                <a:lnTo>
                  <a:pt x="125476" y="41118"/>
                </a:lnTo>
                <a:lnTo>
                  <a:pt x="125311" y="41085"/>
                </a:lnTo>
                <a:cubicBezTo>
                  <a:pt x="102832" y="41085"/>
                  <a:pt x="83909" y="49466"/>
                  <a:pt x="68567" y="66218"/>
                </a:cubicBezTo>
                <a:cubicBezTo>
                  <a:pt x="53213" y="82969"/>
                  <a:pt x="45542" y="103873"/>
                  <a:pt x="45542" y="128930"/>
                </a:cubicBezTo>
                <a:cubicBezTo>
                  <a:pt x="45542" y="153860"/>
                  <a:pt x="53175" y="174739"/>
                  <a:pt x="68478" y="191554"/>
                </a:cubicBezTo>
                <a:cubicBezTo>
                  <a:pt x="83769" y="208369"/>
                  <a:pt x="102705" y="216776"/>
                  <a:pt x="125311" y="216776"/>
                </a:cubicBezTo>
                <a:lnTo>
                  <a:pt x="125476" y="216743"/>
                </a:lnTo>
                <a:lnTo>
                  <a:pt x="125476" y="257844"/>
                </a:lnTo>
                <a:lnTo>
                  <a:pt x="125311" y="257861"/>
                </a:lnTo>
                <a:cubicBezTo>
                  <a:pt x="108725" y="257861"/>
                  <a:pt x="92862" y="254686"/>
                  <a:pt x="77686" y="248336"/>
                </a:cubicBezTo>
                <a:cubicBezTo>
                  <a:pt x="62509" y="241999"/>
                  <a:pt x="48895" y="232778"/>
                  <a:pt x="36843" y="220688"/>
                </a:cubicBezTo>
                <a:cubicBezTo>
                  <a:pt x="24803" y="208610"/>
                  <a:pt x="15646" y="194805"/>
                  <a:pt x="9385" y="179286"/>
                </a:cubicBezTo>
                <a:cubicBezTo>
                  <a:pt x="3137" y="163754"/>
                  <a:pt x="0" y="146964"/>
                  <a:pt x="0" y="128930"/>
                </a:cubicBezTo>
                <a:cubicBezTo>
                  <a:pt x="0" y="113678"/>
                  <a:pt x="2172" y="99403"/>
                  <a:pt x="6515" y="86093"/>
                </a:cubicBezTo>
                <a:cubicBezTo>
                  <a:pt x="10871" y="72784"/>
                  <a:pt x="17323" y="60515"/>
                  <a:pt x="25895" y="49263"/>
                </a:cubicBezTo>
                <a:cubicBezTo>
                  <a:pt x="37605" y="33795"/>
                  <a:pt x="52172" y="21704"/>
                  <a:pt x="69609" y="13018"/>
                </a:cubicBezTo>
                <a:cubicBezTo>
                  <a:pt x="87046" y="4343"/>
                  <a:pt x="105601" y="0"/>
                  <a:pt x="125311" y="0"/>
                </a:cubicBez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4" name="Shape 26">
            <a:extLst>
              <a:ext uri="{FF2B5EF4-FFF2-40B4-BE49-F238E27FC236}">
                <a16:creationId xmlns:a16="http://schemas.microsoft.com/office/drawing/2014/main" id="{36B3B61E-A31E-5523-9469-141EA3F44A63}"/>
              </a:ext>
            </a:extLst>
          </xdr:cNvPr>
          <xdr:cNvSpPr/>
        </xdr:nvSpPr>
        <xdr:spPr>
          <a:xfrm>
            <a:off x="1970842" y="219253"/>
            <a:ext cx="125133" cy="257828"/>
          </a:xfrm>
          <a:custGeom>
            <a:avLst/>
            <a:gdLst/>
            <a:ahLst/>
            <a:cxnLst/>
            <a:rect l="0" t="0" r="0" b="0"/>
            <a:pathLst>
              <a:path w="125133" h="257828">
                <a:moveTo>
                  <a:pt x="0" y="0"/>
                </a:moveTo>
                <a:lnTo>
                  <a:pt x="24443" y="2384"/>
                </a:lnTo>
                <a:cubicBezTo>
                  <a:pt x="32452" y="3984"/>
                  <a:pt x="40265" y="6385"/>
                  <a:pt x="47879" y="9585"/>
                </a:cubicBezTo>
                <a:cubicBezTo>
                  <a:pt x="63119" y="15986"/>
                  <a:pt x="76619" y="25168"/>
                  <a:pt x="88367" y="37144"/>
                </a:cubicBezTo>
                <a:cubicBezTo>
                  <a:pt x="100127" y="49108"/>
                  <a:pt x="109195" y="62912"/>
                  <a:pt x="115570" y="78559"/>
                </a:cubicBezTo>
                <a:cubicBezTo>
                  <a:pt x="121933" y="94205"/>
                  <a:pt x="125133" y="110982"/>
                  <a:pt x="125133" y="128914"/>
                </a:cubicBezTo>
                <a:cubicBezTo>
                  <a:pt x="125133" y="146720"/>
                  <a:pt x="121996" y="163433"/>
                  <a:pt x="115735" y="179003"/>
                </a:cubicBezTo>
                <a:cubicBezTo>
                  <a:pt x="109487" y="194599"/>
                  <a:pt x="100419" y="208404"/>
                  <a:pt x="88545" y="220431"/>
                </a:cubicBezTo>
                <a:cubicBezTo>
                  <a:pt x="76670" y="232457"/>
                  <a:pt x="62992" y="241703"/>
                  <a:pt x="47523" y="248155"/>
                </a:cubicBezTo>
                <a:cubicBezTo>
                  <a:pt x="39796" y="251380"/>
                  <a:pt x="31953" y="253803"/>
                  <a:pt x="24003" y="255419"/>
                </a:cubicBezTo>
                <a:lnTo>
                  <a:pt x="0" y="257828"/>
                </a:lnTo>
                <a:lnTo>
                  <a:pt x="0" y="216727"/>
                </a:lnTo>
                <a:lnTo>
                  <a:pt x="30914" y="210474"/>
                </a:lnTo>
                <a:cubicBezTo>
                  <a:pt x="40399" y="206283"/>
                  <a:pt x="49009" y="199996"/>
                  <a:pt x="56744" y="191614"/>
                </a:cubicBezTo>
                <a:cubicBezTo>
                  <a:pt x="72200" y="174863"/>
                  <a:pt x="79934" y="153971"/>
                  <a:pt x="79934" y="128914"/>
                </a:cubicBezTo>
                <a:cubicBezTo>
                  <a:pt x="79934" y="103972"/>
                  <a:pt x="72289" y="83093"/>
                  <a:pt x="56998" y="66278"/>
                </a:cubicBezTo>
                <a:cubicBezTo>
                  <a:pt x="49352" y="57877"/>
                  <a:pt x="40767" y="51574"/>
                  <a:pt x="31241" y="47372"/>
                </a:cubicBezTo>
                <a:lnTo>
                  <a:pt x="0" y="41102"/>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5" name="Shape 27">
            <a:extLst>
              <a:ext uri="{FF2B5EF4-FFF2-40B4-BE49-F238E27FC236}">
                <a16:creationId xmlns:a16="http://schemas.microsoft.com/office/drawing/2014/main" id="{05951EA6-A4D5-262D-ADE6-82FEF74DC87A}"/>
              </a:ext>
            </a:extLst>
          </xdr:cNvPr>
          <xdr:cNvSpPr/>
        </xdr:nvSpPr>
        <xdr:spPr>
          <a:xfrm>
            <a:off x="2141144" y="219231"/>
            <a:ext cx="210109" cy="257874"/>
          </a:xfrm>
          <a:custGeom>
            <a:avLst/>
            <a:gdLst/>
            <a:ahLst/>
            <a:cxnLst/>
            <a:rect l="0" t="0" r="0" b="0"/>
            <a:pathLst>
              <a:path w="210109" h="257874">
                <a:moveTo>
                  <a:pt x="0" y="0"/>
                </a:moveTo>
                <a:lnTo>
                  <a:pt x="4699" y="0"/>
                </a:lnTo>
                <a:lnTo>
                  <a:pt x="167005" y="161709"/>
                </a:lnTo>
                <a:lnTo>
                  <a:pt x="167005" y="7849"/>
                </a:lnTo>
                <a:lnTo>
                  <a:pt x="210109" y="7849"/>
                </a:lnTo>
                <a:lnTo>
                  <a:pt x="210109" y="257874"/>
                </a:lnTo>
                <a:lnTo>
                  <a:pt x="205422" y="257861"/>
                </a:lnTo>
                <a:lnTo>
                  <a:pt x="42748" y="96025"/>
                </a:lnTo>
                <a:lnTo>
                  <a:pt x="42748" y="250012"/>
                </a:lnTo>
                <a:lnTo>
                  <a:pt x="0" y="250012"/>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6" name="Shape 28">
            <a:extLst>
              <a:ext uri="{FF2B5EF4-FFF2-40B4-BE49-F238E27FC236}">
                <a16:creationId xmlns:a16="http://schemas.microsoft.com/office/drawing/2014/main" id="{1A14997A-E0DF-5BFD-406E-294D97E6EAA2}"/>
              </a:ext>
            </a:extLst>
          </xdr:cNvPr>
          <xdr:cNvSpPr/>
        </xdr:nvSpPr>
        <xdr:spPr>
          <a:xfrm>
            <a:off x="2413818" y="227080"/>
            <a:ext cx="148425" cy="242164"/>
          </a:xfrm>
          <a:custGeom>
            <a:avLst/>
            <a:gdLst/>
            <a:ahLst/>
            <a:cxnLst/>
            <a:rect l="0" t="0" r="0" b="0"/>
            <a:pathLst>
              <a:path w="148425" h="242164">
                <a:moveTo>
                  <a:pt x="0" y="0"/>
                </a:moveTo>
                <a:lnTo>
                  <a:pt x="146672" y="0"/>
                </a:lnTo>
                <a:lnTo>
                  <a:pt x="146672" y="37249"/>
                </a:lnTo>
                <a:lnTo>
                  <a:pt x="43104" y="37249"/>
                </a:lnTo>
                <a:lnTo>
                  <a:pt x="43104" y="96863"/>
                </a:lnTo>
                <a:lnTo>
                  <a:pt x="132080" y="96863"/>
                </a:lnTo>
                <a:lnTo>
                  <a:pt x="132080" y="133782"/>
                </a:lnTo>
                <a:lnTo>
                  <a:pt x="43104" y="133782"/>
                </a:lnTo>
                <a:lnTo>
                  <a:pt x="43104" y="204597"/>
                </a:lnTo>
                <a:lnTo>
                  <a:pt x="148425" y="204597"/>
                </a:lnTo>
                <a:lnTo>
                  <a:pt x="148425" y="242164"/>
                </a:lnTo>
                <a:lnTo>
                  <a:pt x="0" y="242164"/>
                </a:lnTo>
                <a:lnTo>
                  <a:pt x="0" y="0"/>
                </a:ln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sp macro="" textlink="">
        <xdr:nvSpPr>
          <xdr:cNvPr id="27" name="Shape 29">
            <a:extLst>
              <a:ext uri="{FF2B5EF4-FFF2-40B4-BE49-F238E27FC236}">
                <a16:creationId xmlns:a16="http://schemas.microsoft.com/office/drawing/2014/main" id="{7C44D6F4-8D9C-7AA3-F291-5917794C2C00}"/>
              </a:ext>
            </a:extLst>
          </xdr:cNvPr>
          <xdr:cNvSpPr/>
        </xdr:nvSpPr>
        <xdr:spPr>
          <a:xfrm>
            <a:off x="2598893" y="218899"/>
            <a:ext cx="158839" cy="258521"/>
          </a:xfrm>
          <a:custGeom>
            <a:avLst/>
            <a:gdLst/>
            <a:ahLst/>
            <a:cxnLst/>
            <a:rect l="0" t="0" r="0" b="0"/>
            <a:pathLst>
              <a:path w="158839" h="258521">
                <a:moveTo>
                  <a:pt x="81852" y="0"/>
                </a:moveTo>
                <a:cubicBezTo>
                  <a:pt x="92977" y="0"/>
                  <a:pt x="103657" y="1194"/>
                  <a:pt x="113919" y="3594"/>
                </a:cubicBezTo>
                <a:cubicBezTo>
                  <a:pt x="124168" y="5994"/>
                  <a:pt x="134620" y="9690"/>
                  <a:pt x="145275" y="14694"/>
                </a:cubicBezTo>
                <a:lnTo>
                  <a:pt x="143891" y="53276"/>
                </a:lnTo>
                <a:cubicBezTo>
                  <a:pt x="131725" y="46926"/>
                  <a:pt x="120726" y="42177"/>
                  <a:pt x="110871" y="39002"/>
                </a:cubicBezTo>
                <a:cubicBezTo>
                  <a:pt x="101028" y="35827"/>
                  <a:pt x="92456" y="34239"/>
                  <a:pt x="85153" y="34239"/>
                </a:cubicBezTo>
                <a:cubicBezTo>
                  <a:pt x="73800" y="34239"/>
                  <a:pt x="64732" y="36716"/>
                  <a:pt x="57963" y="41669"/>
                </a:cubicBezTo>
                <a:cubicBezTo>
                  <a:pt x="51181" y="46622"/>
                  <a:pt x="47790" y="53391"/>
                  <a:pt x="47790" y="61951"/>
                </a:cubicBezTo>
                <a:cubicBezTo>
                  <a:pt x="47790" y="68529"/>
                  <a:pt x="50165" y="74485"/>
                  <a:pt x="54915" y="79832"/>
                </a:cubicBezTo>
                <a:cubicBezTo>
                  <a:pt x="59665" y="85179"/>
                  <a:pt x="68758" y="91745"/>
                  <a:pt x="82194" y="99543"/>
                </a:cubicBezTo>
                <a:lnTo>
                  <a:pt x="100444" y="109715"/>
                </a:lnTo>
                <a:cubicBezTo>
                  <a:pt x="121526" y="121755"/>
                  <a:pt x="136538" y="133718"/>
                  <a:pt x="145453" y="145631"/>
                </a:cubicBezTo>
                <a:cubicBezTo>
                  <a:pt x="149974" y="151536"/>
                  <a:pt x="153327" y="157797"/>
                  <a:pt x="155537" y="164427"/>
                </a:cubicBezTo>
                <a:cubicBezTo>
                  <a:pt x="157734" y="171044"/>
                  <a:pt x="158839" y="178371"/>
                  <a:pt x="158839" y="186372"/>
                </a:cubicBezTo>
                <a:cubicBezTo>
                  <a:pt x="158839" y="207988"/>
                  <a:pt x="150940" y="225400"/>
                  <a:pt x="135115" y="238658"/>
                </a:cubicBezTo>
                <a:cubicBezTo>
                  <a:pt x="119304" y="251904"/>
                  <a:pt x="98247" y="258521"/>
                  <a:pt x="71946" y="258521"/>
                </a:cubicBezTo>
                <a:cubicBezTo>
                  <a:pt x="59779" y="258521"/>
                  <a:pt x="48019" y="257327"/>
                  <a:pt x="36665" y="254940"/>
                </a:cubicBezTo>
                <a:cubicBezTo>
                  <a:pt x="25311" y="252552"/>
                  <a:pt x="14427" y="248958"/>
                  <a:pt x="4001" y="244170"/>
                </a:cubicBezTo>
                <a:lnTo>
                  <a:pt x="0" y="196571"/>
                </a:lnTo>
                <a:cubicBezTo>
                  <a:pt x="13322" y="204813"/>
                  <a:pt x="25743" y="210985"/>
                  <a:pt x="37274" y="215113"/>
                </a:cubicBezTo>
                <a:cubicBezTo>
                  <a:pt x="48806" y="219227"/>
                  <a:pt x="59665" y="221285"/>
                  <a:pt x="69863" y="221285"/>
                </a:cubicBezTo>
                <a:cubicBezTo>
                  <a:pt x="83071" y="221285"/>
                  <a:pt x="93790" y="218135"/>
                  <a:pt x="102019" y="211849"/>
                </a:cubicBezTo>
                <a:cubicBezTo>
                  <a:pt x="110236" y="205562"/>
                  <a:pt x="114351" y="197396"/>
                  <a:pt x="114351" y="187388"/>
                </a:cubicBezTo>
                <a:cubicBezTo>
                  <a:pt x="114351" y="179146"/>
                  <a:pt x="111620" y="171717"/>
                  <a:pt x="106172" y="165087"/>
                </a:cubicBezTo>
                <a:cubicBezTo>
                  <a:pt x="100736" y="158471"/>
                  <a:pt x="91122" y="151206"/>
                  <a:pt x="77330" y="143294"/>
                </a:cubicBezTo>
                <a:lnTo>
                  <a:pt x="58394" y="132270"/>
                </a:lnTo>
                <a:cubicBezTo>
                  <a:pt x="39510" y="121577"/>
                  <a:pt x="25946" y="110922"/>
                  <a:pt x="17729" y="100292"/>
                </a:cubicBezTo>
                <a:cubicBezTo>
                  <a:pt x="9499" y="89662"/>
                  <a:pt x="5385" y="77546"/>
                  <a:pt x="5385" y="63970"/>
                </a:cubicBezTo>
                <a:cubicBezTo>
                  <a:pt x="5385" y="45034"/>
                  <a:pt x="12446" y="29642"/>
                  <a:pt x="26594" y="17793"/>
                </a:cubicBezTo>
                <a:cubicBezTo>
                  <a:pt x="40716" y="5931"/>
                  <a:pt x="59144" y="0"/>
                  <a:pt x="81852" y="0"/>
                </a:cubicBezTo>
                <a:close/>
              </a:path>
            </a:pathLst>
          </a:custGeom>
          <a:ln w="0" cap="flat">
            <a:miter lim="127000"/>
          </a:ln>
        </xdr:spPr>
        <xdr:style>
          <a:lnRef idx="0">
            <a:srgbClr val="000000">
              <a:alpha val="0"/>
            </a:srgbClr>
          </a:lnRef>
          <a:fillRef idx="1">
            <a:srgbClr val="020000"/>
          </a:fillRef>
          <a:effectRef idx="0">
            <a:scrgbClr r="0" g="0" b="0"/>
          </a:effectRef>
          <a:fontRef idx="none"/>
        </xdr:style>
        <xdr:txBody>
          <a:bodyPr wrap="square"/>
          <a:lstStyle/>
          <a:p>
            <a:endParaRPr lang="es-PY">
              <a:solidFill>
                <a:schemeClr val="bg1"/>
              </a:solidFill>
            </a:endParaRPr>
          </a:p>
        </xdr:txBody>
      </xdr:sp>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4"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www.atlasinversiones.com.py/" TargetMode="External"/><Relationship Id="rId1" Type="http://schemas.openxmlformats.org/officeDocument/2006/relationships/hyperlink" Target="mailto:info@atlasinversiones.com.py"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B2F69F-EF34-4134-AB1E-AE48873F786E}">
  <sheetPr>
    <tabColor theme="0"/>
  </sheetPr>
  <dimension ref="A2:P45"/>
  <sheetViews>
    <sheetView showGridLines="0" tabSelected="1" topLeftCell="A22" zoomScale="85" zoomScaleNormal="85" workbookViewId="0">
      <selection activeCell="E45" sqref="E45"/>
    </sheetView>
  </sheetViews>
  <sheetFormatPr baseColWidth="10" defaultColWidth="11.5546875" defaultRowHeight="13.8"/>
  <cols>
    <col min="1" max="1" width="7.44140625" style="1" customWidth="1"/>
    <col min="2" max="2" width="11.5546875" style="1"/>
    <col min="3" max="3" width="14.77734375" style="1" customWidth="1"/>
    <col min="4" max="4" width="26.33203125" style="1" customWidth="1"/>
    <col min="5" max="6" width="11.5546875" style="1"/>
    <col min="7" max="7" width="8.33203125" style="1" customWidth="1"/>
    <col min="8" max="8" width="11.5546875" style="1"/>
    <col min="9" max="9" width="17.109375" style="1" customWidth="1"/>
    <col min="10" max="16384" width="11.5546875" style="1"/>
  </cols>
  <sheetData>
    <row r="2" spans="1:16" ht="18" customHeight="1">
      <c r="A2" s="2"/>
      <c r="B2" s="2"/>
      <c r="C2" s="2"/>
      <c r="D2" s="2"/>
      <c r="E2" s="2"/>
      <c r="F2" s="2"/>
      <c r="G2" s="2"/>
      <c r="H2" s="2"/>
      <c r="I2" s="2"/>
      <c r="J2" s="2"/>
      <c r="K2" s="2"/>
      <c r="L2" s="2"/>
      <c r="M2" s="3"/>
      <c r="N2" s="3"/>
      <c r="O2" s="3"/>
      <c r="P2" s="3"/>
    </row>
    <row r="3" spans="1:16" ht="18" customHeight="1">
      <c r="A3" s="2"/>
      <c r="B3" s="2"/>
      <c r="C3" s="2"/>
      <c r="D3" s="2"/>
      <c r="E3" s="2"/>
      <c r="F3" s="2"/>
      <c r="G3" s="2"/>
      <c r="H3" s="2"/>
      <c r="I3" s="2"/>
      <c r="J3" s="2"/>
      <c r="K3" s="2"/>
      <c r="L3" s="2"/>
      <c r="M3" s="3"/>
      <c r="N3" s="3"/>
      <c r="O3" s="3"/>
      <c r="P3" s="3"/>
    </row>
    <row r="4" spans="1:16" ht="18" customHeight="1">
      <c r="A4" s="2"/>
      <c r="B4" s="2"/>
      <c r="C4" s="2"/>
      <c r="D4" s="2"/>
      <c r="E4" s="2"/>
      <c r="F4" s="2"/>
      <c r="G4" s="2"/>
      <c r="H4" s="2"/>
      <c r="I4" s="2"/>
      <c r="J4" s="2"/>
      <c r="K4" s="2"/>
      <c r="L4" s="2"/>
      <c r="M4" s="3"/>
      <c r="N4" s="3"/>
      <c r="O4" s="3"/>
      <c r="P4" s="3"/>
    </row>
    <row r="5" spans="1:16" ht="18" customHeight="1">
      <c r="A5" s="2"/>
      <c r="B5" s="2"/>
      <c r="C5" s="2"/>
      <c r="D5" s="2"/>
      <c r="E5" s="2"/>
      <c r="F5" s="2"/>
      <c r="G5" s="2"/>
      <c r="H5" s="2"/>
      <c r="I5" s="2"/>
      <c r="J5" s="2"/>
      <c r="K5" s="2"/>
      <c r="L5" s="2"/>
      <c r="M5" s="3"/>
      <c r="N5" s="3"/>
      <c r="O5" s="3"/>
      <c r="P5" s="3"/>
    </row>
    <row r="6" spans="1:16" ht="18" customHeight="1">
      <c r="A6" s="2"/>
      <c r="B6" s="2"/>
      <c r="C6" s="2"/>
      <c r="D6" s="2"/>
      <c r="E6" s="2"/>
      <c r="F6" s="2"/>
      <c r="G6" s="2"/>
      <c r="H6" s="2"/>
      <c r="I6" s="2"/>
      <c r="J6" s="2"/>
      <c r="K6" s="2"/>
      <c r="L6" s="2"/>
      <c r="M6" s="3"/>
      <c r="N6" s="3"/>
      <c r="O6" s="3"/>
      <c r="P6" s="3"/>
    </row>
    <row r="7" spans="1:16" ht="39.6" customHeight="1">
      <c r="A7" s="2"/>
      <c r="B7" s="2"/>
      <c r="C7" s="2"/>
      <c r="D7" s="2"/>
      <c r="E7" s="2"/>
      <c r="F7" s="2"/>
      <c r="G7" s="2"/>
      <c r="H7" s="2"/>
      <c r="I7" s="2"/>
      <c r="J7" s="2"/>
      <c r="K7" s="2"/>
      <c r="L7" s="2"/>
      <c r="M7" s="3"/>
      <c r="N7" s="3"/>
      <c r="O7" s="3"/>
      <c r="P7" s="3"/>
    </row>
    <row r="8" spans="1:16" ht="18" customHeight="1">
      <c r="A8" s="2"/>
      <c r="B8" s="2"/>
      <c r="C8" s="2"/>
      <c r="D8" s="2"/>
      <c r="E8" s="2"/>
      <c r="F8" s="2"/>
      <c r="G8" s="2"/>
      <c r="H8" s="2"/>
      <c r="I8" s="2"/>
      <c r="J8" s="2"/>
      <c r="K8" s="2"/>
      <c r="L8" s="2"/>
      <c r="M8" s="3"/>
      <c r="N8" s="3"/>
      <c r="O8" s="3"/>
      <c r="P8" s="3"/>
    </row>
    <row r="9" spans="1:16" ht="18" customHeight="1">
      <c r="A9" s="3"/>
      <c r="B9" s="461" t="s">
        <v>109</v>
      </c>
      <c r="C9" s="461"/>
      <c r="D9" s="461"/>
      <c r="E9" s="461"/>
      <c r="F9" s="461"/>
      <c r="G9" s="461"/>
      <c r="H9" s="461"/>
      <c r="I9" s="461"/>
      <c r="J9" s="461"/>
      <c r="K9" s="461"/>
      <c r="L9" s="461"/>
      <c r="M9" s="461"/>
      <c r="N9" s="461"/>
      <c r="O9" s="461"/>
      <c r="P9" s="2"/>
    </row>
    <row r="10" spans="1:16" ht="18" customHeight="1">
      <c r="A10" s="3"/>
      <c r="B10" s="3"/>
      <c r="C10" s="3"/>
      <c r="D10" s="3"/>
      <c r="E10" s="3"/>
      <c r="F10" s="3"/>
      <c r="G10" s="3"/>
      <c r="H10" s="3"/>
      <c r="I10" s="3"/>
      <c r="J10" s="3"/>
      <c r="K10" s="3"/>
      <c r="L10" s="3"/>
      <c r="M10" s="3"/>
      <c r="N10" s="3"/>
      <c r="O10" s="3"/>
      <c r="P10" s="3"/>
    </row>
    <row r="11" spans="1:16" ht="18" customHeight="1">
      <c r="A11" s="3"/>
      <c r="B11" s="3"/>
      <c r="C11" s="3"/>
      <c r="D11" s="3"/>
      <c r="E11" s="3"/>
      <c r="F11" s="3"/>
      <c r="G11" s="3"/>
      <c r="H11" s="3"/>
      <c r="I11" s="3"/>
      <c r="J11" s="3"/>
      <c r="K11" s="3"/>
      <c r="L11" s="3"/>
      <c r="M11" s="3"/>
      <c r="N11" s="3"/>
      <c r="O11" s="3"/>
      <c r="P11" s="3"/>
    </row>
    <row r="12" spans="1:16" ht="18" customHeight="1">
      <c r="A12" s="3"/>
      <c r="B12" s="3"/>
      <c r="C12" s="3"/>
      <c r="D12" s="3"/>
      <c r="E12" s="3"/>
      <c r="F12" s="3"/>
      <c r="G12" s="3"/>
      <c r="H12" s="3"/>
      <c r="I12" s="3"/>
      <c r="J12" s="3"/>
      <c r="K12" s="3"/>
      <c r="L12" s="3"/>
      <c r="M12" s="3"/>
      <c r="N12" s="3"/>
      <c r="O12" s="3"/>
      <c r="P12" s="3"/>
    </row>
    <row r="13" spans="1:16" ht="16.8" thickBot="1">
      <c r="A13" s="4"/>
      <c r="B13" s="4"/>
      <c r="C13" s="4"/>
      <c r="D13" s="4"/>
      <c r="E13" s="5"/>
      <c r="F13" s="4"/>
      <c r="G13" s="4"/>
      <c r="H13" s="5"/>
      <c r="I13" s="5"/>
      <c r="J13" s="6"/>
      <c r="K13" s="4"/>
      <c r="L13" s="4"/>
      <c r="M13" s="4"/>
      <c r="N13" s="4"/>
      <c r="O13" s="4"/>
      <c r="P13" s="4"/>
    </row>
    <row r="14" spans="1:16" ht="16.8" thickTop="1">
      <c r="A14" s="4"/>
      <c r="B14" s="7"/>
      <c r="C14" s="7"/>
      <c r="D14" s="7"/>
      <c r="E14" s="8"/>
      <c r="F14" s="7"/>
      <c r="G14" s="7"/>
      <c r="H14" s="8"/>
      <c r="I14" s="8"/>
      <c r="J14" s="9"/>
      <c r="K14" s="7"/>
      <c r="L14" s="7"/>
      <c r="M14" s="7"/>
      <c r="N14" s="7"/>
      <c r="O14" s="4"/>
      <c r="P14" s="4"/>
    </row>
    <row r="15" spans="1:16" ht="16.2">
      <c r="A15" s="4"/>
      <c r="B15" s="4"/>
      <c r="C15" s="4"/>
      <c r="D15" s="4"/>
      <c r="E15" s="5"/>
      <c r="F15" s="4"/>
      <c r="G15" s="4"/>
      <c r="H15" s="5"/>
      <c r="I15" s="5"/>
      <c r="J15" s="6"/>
      <c r="K15" s="4"/>
      <c r="L15" s="4"/>
      <c r="M15" s="4"/>
      <c r="N15" s="4"/>
      <c r="O15" s="4"/>
      <c r="P15" s="4"/>
    </row>
    <row r="16" spans="1:16" ht="15.6">
      <c r="A16" s="26"/>
      <c r="B16" s="26"/>
      <c r="C16" s="26"/>
      <c r="D16" s="26"/>
      <c r="E16" s="27"/>
      <c r="F16" s="26"/>
      <c r="G16" s="26"/>
      <c r="H16" s="27"/>
      <c r="I16" s="27"/>
      <c r="J16" s="28"/>
      <c r="K16" s="26"/>
      <c r="L16" s="26"/>
      <c r="M16" s="26"/>
      <c r="N16" s="26"/>
      <c r="O16" s="26"/>
      <c r="P16" s="26"/>
    </row>
    <row r="17" spans="1:16">
      <c r="A17" s="26"/>
      <c r="B17" s="26"/>
      <c r="C17" s="26"/>
      <c r="D17" s="26"/>
      <c r="E17" s="27"/>
      <c r="F17" s="26"/>
      <c r="G17" s="26"/>
      <c r="H17" s="27"/>
      <c r="I17" s="27"/>
      <c r="J17" s="26"/>
      <c r="K17" s="26"/>
      <c r="L17" s="26"/>
      <c r="M17" s="26"/>
      <c r="N17" s="26"/>
      <c r="O17" s="26"/>
      <c r="P17" s="26"/>
    </row>
    <row r="18" spans="1:16" ht="20.399999999999999">
      <c r="B18" s="462" t="s">
        <v>2133</v>
      </c>
      <c r="C18" s="462"/>
      <c r="D18" s="462"/>
      <c r="E18" s="462"/>
      <c r="F18" s="462"/>
      <c r="G18" s="462"/>
      <c r="H18" s="462"/>
      <c r="I18" s="462"/>
      <c r="J18" s="462"/>
      <c r="K18" s="462"/>
      <c r="L18" s="462"/>
      <c r="M18" s="462"/>
      <c r="N18" s="462"/>
      <c r="O18" s="318"/>
      <c r="P18" s="318"/>
    </row>
    <row r="19" spans="1:16" ht="16.8">
      <c r="A19" s="31"/>
      <c r="B19" s="29"/>
      <c r="C19" s="30"/>
      <c r="D19" s="30"/>
      <c r="E19" s="32"/>
      <c r="F19" s="26"/>
      <c r="G19" s="26"/>
      <c r="H19" s="26"/>
      <c r="I19" s="32"/>
      <c r="J19" s="26"/>
      <c r="K19" s="26"/>
      <c r="L19" s="26"/>
      <c r="M19" s="26"/>
      <c r="N19" s="26"/>
      <c r="O19" s="26"/>
      <c r="P19" s="26"/>
    </row>
    <row r="20" spans="1:16" ht="16.8">
      <c r="A20" s="31"/>
      <c r="B20" s="29"/>
      <c r="C20" s="30"/>
      <c r="D20" s="30"/>
      <c r="E20" s="32"/>
      <c r="F20" s="26"/>
      <c r="G20" s="26"/>
      <c r="H20" s="26"/>
      <c r="I20" s="32"/>
      <c r="J20" s="26"/>
      <c r="K20" s="26"/>
      <c r="L20" s="26"/>
      <c r="M20" s="26"/>
      <c r="N20" s="26"/>
      <c r="O20" s="26"/>
      <c r="P20" s="26"/>
    </row>
    <row r="21" spans="1:16" ht="17.399999999999999">
      <c r="A21" s="14"/>
      <c r="B21" s="10"/>
      <c r="C21" s="11"/>
      <c r="D21" s="11"/>
      <c r="E21" s="15"/>
      <c r="F21" s="4"/>
      <c r="G21" s="4"/>
      <c r="H21" s="4"/>
      <c r="I21" s="15"/>
      <c r="J21" s="4"/>
      <c r="K21" s="4"/>
      <c r="L21" s="4"/>
      <c r="M21" s="4"/>
      <c r="N21" s="4"/>
      <c r="O21" s="4"/>
      <c r="P21" s="4"/>
    </row>
    <row r="22" spans="1:16" ht="17.399999999999999">
      <c r="A22" s="14"/>
      <c r="B22" s="10"/>
      <c r="C22" s="11"/>
      <c r="D22" s="11"/>
      <c r="E22" s="12"/>
      <c r="F22" s="4"/>
      <c r="G22" s="4"/>
      <c r="H22" s="4"/>
      <c r="I22" s="12"/>
      <c r="J22" s="13"/>
      <c r="K22" s="4"/>
      <c r="L22" s="4"/>
      <c r="M22" s="4"/>
      <c r="N22" s="4"/>
      <c r="O22" s="4"/>
      <c r="P22" s="4"/>
    </row>
    <row r="23" spans="1:16" ht="17.399999999999999">
      <c r="A23" s="14"/>
      <c r="B23" s="10"/>
      <c r="C23" s="11"/>
      <c r="D23" s="11"/>
      <c r="E23" s="15"/>
      <c r="F23" s="4"/>
      <c r="G23" s="4"/>
      <c r="H23" s="4"/>
      <c r="I23" s="15"/>
      <c r="J23" s="4"/>
      <c r="K23" s="4"/>
      <c r="L23" s="4"/>
      <c r="M23" s="4"/>
      <c r="N23" s="4"/>
      <c r="O23" s="4"/>
      <c r="P23" s="4"/>
    </row>
    <row r="24" spans="1:16" ht="17.399999999999999">
      <c r="A24" s="16"/>
      <c r="B24" s="17"/>
      <c r="C24" s="18"/>
      <c r="D24" s="18"/>
      <c r="E24" s="19"/>
      <c r="F24" s="20"/>
      <c r="G24" s="20"/>
      <c r="H24" s="20"/>
      <c r="I24" s="19"/>
      <c r="J24" s="21"/>
      <c r="K24" s="20"/>
      <c r="L24" s="20"/>
      <c r="M24" s="20"/>
      <c r="N24" s="20"/>
      <c r="O24" s="20"/>
      <c r="P24" s="20"/>
    </row>
    <row r="25" spans="1:16" ht="17.399999999999999">
      <c r="A25" s="16"/>
      <c r="B25" s="17"/>
      <c r="C25" s="18"/>
      <c r="D25" s="18"/>
      <c r="E25" s="22"/>
      <c r="F25" s="20"/>
      <c r="G25" s="20"/>
      <c r="H25" s="20"/>
      <c r="I25" s="22"/>
      <c r="J25" s="20"/>
      <c r="K25" s="20"/>
      <c r="L25" s="20"/>
      <c r="M25" s="20"/>
      <c r="N25" s="20"/>
      <c r="O25" s="20"/>
      <c r="P25" s="20"/>
    </row>
    <row r="26" spans="1:16" ht="17.399999999999999">
      <c r="A26" s="16"/>
      <c r="B26" s="17"/>
      <c r="C26" s="18"/>
      <c r="D26" s="18"/>
      <c r="E26" s="19"/>
      <c r="F26" s="20"/>
      <c r="G26" s="20"/>
      <c r="H26" s="20"/>
      <c r="I26" s="23"/>
      <c r="J26" s="21"/>
      <c r="K26" s="20"/>
      <c r="L26" s="20"/>
      <c r="M26" s="20"/>
      <c r="N26" s="20"/>
      <c r="O26" s="20"/>
      <c r="P26" s="20"/>
    </row>
    <row r="27" spans="1:16" ht="17.399999999999999">
      <c r="A27" s="16"/>
      <c r="B27" s="17"/>
      <c r="C27" s="18"/>
      <c r="D27" s="18"/>
      <c r="E27" s="22"/>
      <c r="F27" s="20"/>
      <c r="G27" s="20"/>
      <c r="H27" s="20"/>
      <c r="I27" s="22"/>
      <c r="J27" s="20"/>
      <c r="K27" s="20"/>
      <c r="L27" s="20"/>
      <c r="M27" s="20"/>
      <c r="N27" s="20"/>
      <c r="O27" s="20"/>
      <c r="P27" s="20"/>
    </row>
    <row r="28" spans="1:16" ht="17.399999999999999">
      <c r="A28" s="16"/>
      <c r="B28" s="17"/>
      <c r="C28" s="18"/>
      <c r="D28" s="18"/>
      <c r="E28" s="19"/>
      <c r="F28" s="20"/>
      <c r="G28" s="20"/>
      <c r="H28" s="20"/>
      <c r="I28" s="23"/>
      <c r="J28" s="21"/>
      <c r="K28" s="20"/>
      <c r="L28" s="20"/>
      <c r="M28" s="20"/>
      <c r="N28" s="20"/>
      <c r="O28" s="20"/>
      <c r="P28" s="20"/>
    </row>
    <row r="29" spans="1:16" ht="17.399999999999999">
      <c r="A29" s="24"/>
      <c r="B29" s="17"/>
      <c r="C29" s="18"/>
      <c r="D29" s="18"/>
      <c r="E29" s="19"/>
      <c r="F29" s="20"/>
      <c r="G29" s="20"/>
      <c r="H29" s="20"/>
      <c r="I29" s="25"/>
      <c r="J29" s="20"/>
      <c r="K29" s="20"/>
      <c r="L29" s="20"/>
      <c r="M29" s="20"/>
      <c r="N29" s="20"/>
      <c r="O29" s="20"/>
      <c r="P29" s="20"/>
    </row>
    <row r="37" spans="3:12" ht="14.4">
      <c r="C37" s="314" t="s">
        <v>170</v>
      </c>
      <c r="G37" s="314" t="s">
        <v>171</v>
      </c>
      <c r="H37" s="315"/>
      <c r="I37" s="314"/>
      <c r="L37" s="314" t="s">
        <v>417</v>
      </c>
    </row>
    <row r="38" spans="3:12" ht="14.4">
      <c r="C38" s="314" t="s">
        <v>33</v>
      </c>
      <c r="G38" s="314" t="s">
        <v>127</v>
      </c>
      <c r="H38" s="315"/>
      <c r="I38" s="314"/>
      <c r="L38" s="316" t="s">
        <v>418</v>
      </c>
    </row>
    <row r="44" spans="3:12">
      <c r="C44" s="317"/>
      <c r="D44" s="317"/>
    </row>
    <row r="45" spans="3:12">
      <c r="C45" s="317"/>
      <c r="D45" s="317"/>
    </row>
  </sheetData>
  <customSheetViews>
    <customSheetView guid="{0A2CCCB3-571A-4A67-B569-64E7C0BD6DFC}" scale="80" showGridLines="0">
      <selection activeCell="C36" sqref="C36"/>
      <pageMargins left="0.7" right="0.7" top="0.75" bottom="0.75" header="0.3" footer="0.3"/>
      <pageSetup orientation="portrait" r:id="rId1"/>
    </customSheetView>
    <customSheetView guid="{52ACAEC5-A07E-476F-A492-622AB5A07DC8}" scale="80" showGridLines="0">
      <selection activeCell="B19" sqref="B19"/>
      <pageMargins left="0.7" right="0.7" top="0.75" bottom="0.75" header="0.3" footer="0.3"/>
      <pageSetup orientation="portrait" r:id="rId2"/>
    </customSheetView>
  </customSheetViews>
  <mergeCells count="2">
    <mergeCell ref="B9:O9"/>
    <mergeCell ref="B18:N18"/>
  </mergeCells>
  <pageMargins left="0.7" right="0.7" top="0.75" bottom="0.75" header="0.3" footer="0.3"/>
  <pageSetup orientation="portrait" r:id="rId3"/>
  <drawing r:id="rId4"/>
  <legacy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FEC4B3-56E1-4AAB-8277-6A35C1DC895E}">
  <sheetPr>
    <tabColor theme="0"/>
  </sheetPr>
  <dimension ref="B1:Q419"/>
  <sheetViews>
    <sheetView showGridLines="0" zoomScale="85" zoomScaleNormal="85" zoomScaleSheetLayoutView="110" workbookViewId="0">
      <pane ySplit="10" topLeftCell="A11" activePane="bottomLeft" state="frozen"/>
      <selection pane="bottomLeft" activeCell="B11" sqref="B11"/>
    </sheetView>
  </sheetViews>
  <sheetFormatPr baseColWidth="10" defaultColWidth="11.44140625" defaultRowHeight="13.2"/>
  <cols>
    <col min="1" max="1" width="4.33203125" style="40" customWidth="1"/>
    <col min="2" max="2" width="8.6640625" style="40" customWidth="1"/>
    <col min="3" max="3" width="39.5546875" style="40" customWidth="1"/>
    <col min="4" max="12" width="17.77734375" style="40" customWidth="1"/>
    <col min="13" max="13" width="14.44140625" style="40" customWidth="1"/>
    <col min="14" max="14" width="17.77734375" style="40" customWidth="1"/>
    <col min="15" max="15" width="12.6640625" style="40" bestFit="1" customWidth="1"/>
    <col min="16" max="16384" width="11.44140625" style="40"/>
  </cols>
  <sheetData>
    <row r="1" spans="2:17" s="199" customFormat="1"/>
    <row r="2" spans="2:17" s="199" customFormat="1"/>
    <row r="3" spans="2:17" s="199" customFormat="1"/>
    <row r="4" spans="2:17" s="199" customFormat="1"/>
    <row r="5" spans="2:17" s="199" customFormat="1"/>
    <row r="6" spans="2:17" ht="12.6" customHeight="1">
      <c r="Q6" s="200"/>
    </row>
    <row r="7" spans="2:17" s="425" customFormat="1" ht="23.4" customHeight="1">
      <c r="B7" s="540" t="s">
        <v>109</v>
      </c>
      <c r="C7" s="540"/>
      <c r="D7" s="540"/>
      <c r="E7" s="540"/>
      <c r="F7" s="540"/>
      <c r="G7" s="540"/>
      <c r="H7" s="540"/>
      <c r="I7" s="540"/>
      <c r="J7" s="540"/>
      <c r="K7" s="216"/>
      <c r="L7" s="216"/>
      <c r="M7" s="232"/>
      <c r="N7" s="232"/>
    </row>
    <row r="8" spans="2:17" s="425" customFormat="1" ht="23.4" customHeight="1">
      <c r="B8" s="540" t="s">
        <v>672</v>
      </c>
      <c r="C8" s="540"/>
      <c r="D8" s="540"/>
      <c r="E8" s="540"/>
      <c r="F8" s="540"/>
      <c r="G8" s="540"/>
      <c r="H8" s="540"/>
      <c r="I8" s="540"/>
      <c r="J8" s="540"/>
      <c r="K8" s="216"/>
      <c r="L8" s="216"/>
      <c r="M8" s="232"/>
      <c r="N8" s="232"/>
    </row>
    <row r="9" spans="2:17" s="425" customFormat="1" ht="23.4" customHeight="1">
      <c r="B9" s="541" t="s">
        <v>2137</v>
      </c>
      <c r="C9" s="541"/>
      <c r="D9" s="541"/>
      <c r="E9" s="541"/>
      <c r="F9" s="541"/>
      <c r="G9" s="541"/>
      <c r="H9" s="541"/>
      <c r="I9" s="541"/>
      <c r="J9" s="541"/>
      <c r="K9" s="216"/>
      <c r="L9" s="216"/>
      <c r="M9" s="232"/>
      <c r="N9" s="232"/>
    </row>
    <row r="10" spans="2:17" s="425" customFormat="1" ht="23.4" customHeight="1">
      <c r="B10" s="541" t="s">
        <v>326</v>
      </c>
      <c r="C10" s="541"/>
      <c r="D10" s="541"/>
      <c r="E10" s="541"/>
      <c r="F10" s="541"/>
      <c r="G10" s="541"/>
      <c r="H10" s="541"/>
      <c r="I10" s="541"/>
      <c r="J10" s="541"/>
      <c r="K10" s="216"/>
      <c r="L10" s="216"/>
      <c r="M10" s="232"/>
      <c r="N10" s="232"/>
    </row>
    <row r="11" spans="2:17">
      <c r="G11" s="202"/>
    </row>
    <row r="12" spans="2:17">
      <c r="B12" s="39" t="s">
        <v>331</v>
      </c>
      <c r="C12" s="39" t="s">
        <v>332</v>
      </c>
    </row>
    <row r="14" spans="2:17">
      <c r="C14" s="39" t="s">
        <v>333</v>
      </c>
    </row>
    <row r="15" spans="2:17" ht="7.2" customHeight="1"/>
    <row r="16" spans="2:17" ht="87.6" customHeight="1">
      <c r="B16" s="62"/>
      <c r="C16" s="516" t="s">
        <v>334</v>
      </c>
      <c r="D16" s="516"/>
      <c r="E16" s="516"/>
      <c r="F16" s="516"/>
      <c r="G16" s="516"/>
      <c r="H16" s="516"/>
      <c r="I16" s="516"/>
      <c r="J16" s="516"/>
      <c r="K16" s="211"/>
      <c r="L16" s="211"/>
      <c r="M16" s="62"/>
      <c r="N16" s="62"/>
    </row>
    <row r="17" spans="2:14" ht="57" customHeight="1">
      <c r="B17" s="62"/>
      <c r="C17" s="516" t="s">
        <v>2139</v>
      </c>
      <c r="D17" s="516"/>
      <c r="E17" s="516"/>
      <c r="F17" s="516"/>
      <c r="G17" s="516"/>
      <c r="H17" s="516"/>
      <c r="I17" s="516"/>
      <c r="J17" s="516"/>
      <c r="K17" s="211"/>
      <c r="L17" s="211"/>
      <c r="M17" s="62"/>
      <c r="N17" s="62"/>
    </row>
    <row r="19" spans="2:14">
      <c r="B19" s="39" t="s">
        <v>336</v>
      </c>
      <c r="C19" s="39" t="s">
        <v>335</v>
      </c>
    </row>
    <row r="20" spans="2:14" ht="8.4" customHeight="1"/>
    <row r="21" spans="2:14">
      <c r="C21" s="39" t="s">
        <v>361</v>
      </c>
    </row>
    <row r="22" spans="2:14" ht="54.6" customHeight="1">
      <c r="B22" s="62"/>
      <c r="C22" s="516" t="s">
        <v>2140</v>
      </c>
      <c r="D22" s="516"/>
      <c r="E22" s="516"/>
      <c r="F22" s="516"/>
      <c r="G22" s="516"/>
      <c r="H22" s="516"/>
      <c r="I22" s="516"/>
      <c r="J22" s="516"/>
      <c r="K22" s="211"/>
      <c r="L22" s="211"/>
      <c r="M22" s="62"/>
      <c r="N22" s="62"/>
    </row>
    <row r="23" spans="2:14" ht="61.8" customHeight="1">
      <c r="B23" s="62"/>
      <c r="C23" s="516" t="s">
        <v>2141</v>
      </c>
      <c r="D23" s="516"/>
      <c r="E23" s="516"/>
      <c r="F23" s="516"/>
      <c r="G23" s="516"/>
      <c r="H23" s="516"/>
      <c r="I23" s="516"/>
      <c r="J23" s="516"/>
      <c r="K23" s="211"/>
      <c r="L23" s="211"/>
      <c r="M23" s="62"/>
      <c r="N23" s="62"/>
    </row>
    <row r="24" spans="2:14" ht="23.4" customHeight="1">
      <c r="B24" s="62"/>
      <c r="C24" s="516" t="s">
        <v>2142</v>
      </c>
      <c r="D24" s="516"/>
      <c r="E24" s="516"/>
      <c r="F24" s="516"/>
      <c r="G24" s="516"/>
      <c r="H24" s="516"/>
      <c r="I24" s="516"/>
      <c r="J24" s="516"/>
      <c r="K24" s="211"/>
      <c r="L24" s="211"/>
      <c r="M24" s="62"/>
      <c r="N24" s="62"/>
    </row>
    <row r="25" spans="2:14" ht="8.4" customHeight="1">
      <c r="C25" s="499"/>
      <c r="D25" s="499"/>
      <c r="E25" s="499"/>
      <c r="F25" s="499"/>
      <c r="G25" s="499"/>
      <c r="H25" s="499"/>
      <c r="I25" s="499"/>
      <c r="J25" s="499"/>
      <c r="K25" s="499"/>
      <c r="L25" s="499"/>
    </row>
    <row r="26" spans="2:14" ht="21.6" customHeight="1">
      <c r="C26" s="39" t="s">
        <v>362</v>
      </c>
      <c r="D26" s="188"/>
      <c r="E26" s="188"/>
      <c r="F26" s="188"/>
      <c r="G26" s="188"/>
      <c r="H26" s="188"/>
      <c r="I26" s="188"/>
      <c r="J26" s="188"/>
      <c r="K26" s="188"/>
      <c r="L26" s="188"/>
    </row>
    <row r="27" spans="2:14" ht="21.6" customHeight="1">
      <c r="C27" s="440" t="s">
        <v>346</v>
      </c>
      <c r="D27" s="188"/>
      <c r="E27" s="188"/>
      <c r="F27" s="188"/>
      <c r="G27" s="188"/>
      <c r="H27" s="188"/>
      <c r="I27" s="188"/>
      <c r="J27" s="188"/>
      <c r="K27" s="188"/>
      <c r="L27" s="188"/>
    </row>
    <row r="28" spans="2:14" ht="60" customHeight="1">
      <c r="B28" s="62"/>
      <c r="C28" s="516" t="s">
        <v>337</v>
      </c>
      <c r="D28" s="516"/>
      <c r="E28" s="516"/>
      <c r="F28" s="516"/>
      <c r="G28" s="516"/>
      <c r="H28" s="516"/>
      <c r="I28" s="516"/>
      <c r="J28" s="516"/>
      <c r="K28" s="211"/>
      <c r="L28" s="211"/>
      <c r="M28" s="62"/>
      <c r="N28" s="62"/>
    </row>
    <row r="29" spans="2:14" ht="21.6" customHeight="1">
      <c r="C29" s="440" t="s">
        <v>347</v>
      </c>
      <c r="D29" s="188"/>
      <c r="E29" s="188"/>
      <c r="F29" s="188"/>
      <c r="G29" s="188"/>
      <c r="H29" s="188"/>
      <c r="I29" s="188"/>
      <c r="J29" s="188"/>
      <c r="K29" s="188"/>
      <c r="L29" s="188"/>
    </row>
    <row r="30" spans="2:14" ht="60" customHeight="1">
      <c r="B30" s="62"/>
      <c r="C30" s="516" t="s">
        <v>340</v>
      </c>
      <c r="D30" s="516"/>
      <c r="E30" s="516"/>
      <c r="F30" s="516"/>
      <c r="G30" s="516"/>
      <c r="H30" s="516"/>
      <c r="I30" s="516"/>
      <c r="J30" s="516"/>
      <c r="K30" s="211"/>
      <c r="L30" s="211"/>
      <c r="M30" s="62"/>
      <c r="N30" s="62"/>
    </row>
    <row r="31" spans="2:14" ht="16.8" customHeight="1">
      <c r="B31" s="62"/>
      <c r="C31" s="516" t="s">
        <v>341</v>
      </c>
      <c r="D31" s="516"/>
      <c r="E31" s="516"/>
      <c r="F31" s="516"/>
      <c r="G31" s="516"/>
      <c r="H31" s="516"/>
      <c r="I31" s="516"/>
      <c r="J31" s="516"/>
      <c r="K31" s="211"/>
      <c r="L31" s="211"/>
      <c r="M31" s="62"/>
      <c r="N31" s="62"/>
    </row>
    <row r="32" spans="2:14" ht="8.4" customHeight="1"/>
    <row r="33" spans="2:14" ht="21.6" customHeight="1">
      <c r="C33" s="440" t="s">
        <v>345</v>
      </c>
      <c r="D33" s="188"/>
      <c r="E33" s="188"/>
      <c r="F33" s="188"/>
      <c r="G33" s="188"/>
      <c r="H33" s="188"/>
      <c r="I33" s="188"/>
      <c r="J33" s="188"/>
      <c r="K33" s="188"/>
      <c r="L33" s="188"/>
    </row>
    <row r="34" spans="2:14" ht="37.799999999999997" customHeight="1">
      <c r="B34" s="62"/>
      <c r="C34" s="516" t="s">
        <v>225</v>
      </c>
      <c r="D34" s="516"/>
      <c r="E34" s="516"/>
      <c r="F34" s="516"/>
      <c r="G34" s="516"/>
      <c r="H34" s="516"/>
      <c r="I34" s="516"/>
      <c r="J34" s="516"/>
      <c r="K34" s="211"/>
      <c r="L34" s="211"/>
      <c r="M34" s="62"/>
      <c r="N34" s="62"/>
    </row>
    <row r="35" spans="2:14" ht="37.799999999999997" customHeight="1">
      <c r="B35" s="62"/>
      <c r="C35" s="516" t="s">
        <v>226</v>
      </c>
      <c r="D35" s="516"/>
      <c r="E35" s="516"/>
      <c r="F35" s="516"/>
      <c r="G35" s="516"/>
      <c r="H35" s="516"/>
      <c r="I35" s="516"/>
      <c r="J35" s="516"/>
      <c r="K35" s="211"/>
      <c r="L35" s="211"/>
      <c r="M35" s="62"/>
      <c r="N35" s="62"/>
    </row>
    <row r="36" spans="2:14" ht="21.6" customHeight="1">
      <c r="C36" s="440" t="s">
        <v>342</v>
      </c>
      <c r="D36" s="188"/>
      <c r="E36" s="188"/>
      <c r="F36" s="188"/>
      <c r="G36" s="188"/>
      <c r="H36" s="188"/>
      <c r="I36" s="188"/>
      <c r="J36" s="188"/>
      <c r="K36" s="188"/>
      <c r="L36" s="188"/>
    </row>
    <row r="37" spans="2:14" ht="37.799999999999997" customHeight="1">
      <c r="B37" s="62"/>
      <c r="C37" s="516" t="s">
        <v>129</v>
      </c>
      <c r="D37" s="516"/>
      <c r="E37" s="516"/>
      <c r="F37" s="516"/>
      <c r="G37" s="516"/>
      <c r="H37" s="516"/>
      <c r="I37" s="516"/>
      <c r="J37" s="516"/>
      <c r="K37" s="211"/>
      <c r="L37" s="211"/>
      <c r="M37" s="62"/>
      <c r="N37" s="62"/>
    </row>
    <row r="38" spans="2:14" ht="37.799999999999997" customHeight="1">
      <c r="B38" s="62"/>
      <c r="C38" s="516" t="s">
        <v>343</v>
      </c>
      <c r="D38" s="516"/>
      <c r="E38" s="516"/>
      <c r="F38" s="516"/>
      <c r="G38" s="516"/>
      <c r="H38" s="516"/>
      <c r="I38" s="516"/>
      <c r="J38" s="516"/>
      <c r="K38" s="211"/>
      <c r="L38" s="211"/>
      <c r="M38" s="62"/>
      <c r="N38" s="62"/>
    </row>
    <row r="39" spans="2:14">
      <c r="C39" s="188"/>
      <c r="D39" s="188"/>
      <c r="E39" s="188"/>
      <c r="F39" s="188"/>
      <c r="G39" s="188"/>
      <c r="H39" s="188"/>
      <c r="I39" s="188"/>
      <c r="J39" s="188"/>
      <c r="K39" s="188"/>
      <c r="L39" s="188"/>
    </row>
    <row r="40" spans="2:14">
      <c r="C40" s="440" t="s">
        <v>344</v>
      </c>
    </row>
    <row r="41" spans="2:14" ht="66" customHeight="1">
      <c r="B41" s="62"/>
      <c r="C41" s="516" t="s">
        <v>2202</v>
      </c>
      <c r="D41" s="516"/>
      <c r="E41" s="516"/>
      <c r="F41" s="516"/>
      <c r="G41" s="516"/>
      <c r="H41" s="516"/>
      <c r="I41" s="516"/>
      <c r="J41" s="516"/>
      <c r="K41" s="211"/>
      <c r="L41" s="211"/>
      <c r="M41" s="62"/>
      <c r="N41" s="62"/>
    </row>
    <row r="42" spans="2:14" ht="7.95" customHeight="1">
      <c r="C42" s="40" t="s">
        <v>60</v>
      </c>
    </row>
    <row r="43" spans="2:14">
      <c r="C43" s="440" t="s">
        <v>348</v>
      </c>
    </row>
    <row r="44" spans="2:14" ht="46.2" customHeight="1">
      <c r="B44" s="62"/>
      <c r="C44" s="516" t="s">
        <v>2207</v>
      </c>
      <c r="D44" s="516"/>
      <c r="E44" s="516"/>
      <c r="F44" s="516"/>
      <c r="G44" s="516"/>
      <c r="H44" s="516"/>
      <c r="I44" s="516"/>
      <c r="J44" s="516"/>
      <c r="K44" s="211"/>
      <c r="L44" s="211"/>
      <c r="M44" s="62"/>
      <c r="N44" s="62"/>
    </row>
    <row r="45" spans="2:14" ht="43.2" customHeight="1">
      <c r="C45" s="205" t="s">
        <v>285</v>
      </c>
      <c r="D45" s="205" t="s">
        <v>287</v>
      </c>
      <c r="E45" s="205" t="s">
        <v>286</v>
      </c>
      <c r="I45" s="203"/>
      <c r="J45" s="203"/>
      <c r="K45" s="203"/>
      <c r="L45" s="203"/>
    </row>
    <row r="46" spans="2:14" ht="13.2" customHeight="1">
      <c r="C46" s="426" t="s">
        <v>241</v>
      </c>
      <c r="D46" s="206">
        <v>5</v>
      </c>
      <c r="E46" s="207">
        <v>0.1</v>
      </c>
      <c r="I46" s="203"/>
      <c r="J46" s="203"/>
      <c r="K46" s="203"/>
      <c r="L46" s="203"/>
    </row>
    <row r="47" spans="2:14" ht="13.2" customHeight="1">
      <c r="C47" s="426" t="s">
        <v>242</v>
      </c>
      <c r="D47" s="206">
        <v>2</v>
      </c>
      <c r="E47" s="207">
        <v>0.1</v>
      </c>
      <c r="I47" s="203"/>
      <c r="J47" s="203"/>
      <c r="K47" s="203"/>
      <c r="L47" s="203"/>
    </row>
    <row r="48" spans="2:14" ht="13.2" customHeight="1">
      <c r="C48" s="426" t="s">
        <v>200</v>
      </c>
      <c r="D48" s="206">
        <v>2</v>
      </c>
      <c r="E48" s="207">
        <v>0</v>
      </c>
      <c r="I48" s="203"/>
      <c r="J48" s="203"/>
      <c r="K48" s="203"/>
      <c r="L48" s="203"/>
    </row>
    <row r="49" spans="2:14">
      <c r="C49" s="203"/>
      <c r="D49" s="203"/>
      <c r="E49" s="185"/>
      <c r="F49" s="185"/>
      <c r="G49" s="201"/>
      <c r="H49" s="204"/>
      <c r="I49" s="203"/>
      <c r="J49" s="203"/>
      <c r="K49" s="203"/>
      <c r="L49" s="203"/>
    </row>
    <row r="50" spans="2:14" ht="46.2" customHeight="1">
      <c r="B50" s="62"/>
      <c r="C50" s="516" t="s">
        <v>2205</v>
      </c>
      <c r="D50" s="516"/>
      <c r="E50" s="516"/>
      <c r="F50" s="516"/>
      <c r="G50" s="516"/>
      <c r="H50" s="516"/>
      <c r="I50" s="516"/>
      <c r="J50" s="516"/>
      <c r="K50" s="211"/>
      <c r="L50" s="211"/>
      <c r="M50" s="62"/>
      <c r="N50" s="62"/>
    </row>
    <row r="51" spans="2:14" ht="46.2" customHeight="1">
      <c r="B51" s="62"/>
      <c r="C51" s="516" t="s">
        <v>2206</v>
      </c>
      <c r="D51" s="516"/>
      <c r="E51" s="516"/>
      <c r="F51" s="516"/>
      <c r="G51" s="516"/>
      <c r="H51" s="516"/>
      <c r="I51" s="516"/>
      <c r="J51" s="516"/>
      <c r="K51" s="211"/>
      <c r="L51" s="211"/>
      <c r="M51" s="62"/>
      <c r="N51" s="62"/>
    </row>
    <row r="53" spans="2:14">
      <c r="C53" s="440" t="s">
        <v>350</v>
      </c>
    </row>
    <row r="54" spans="2:14" ht="34.799999999999997" customHeight="1">
      <c r="B54" s="62"/>
      <c r="C54" s="516" t="s">
        <v>2208</v>
      </c>
      <c r="D54" s="516"/>
      <c r="E54" s="516"/>
      <c r="F54" s="516"/>
      <c r="G54" s="516"/>
      <c r="H54" s="516"/>
      <c r="I54" s="516"/>
      <c r="J54" s="516"/>
      <c r="K54" s="211"/>
      <c r="L54" s="211"/>
      <c r="M54" s="62"/>
      <c r="N54" s="62"/>
    </row>
    <row r="55" spans="2:14" ht="34.799999999999997" customHeight="1">
      <c r="B55" s="62"/>
      <c r="C55" s="516" t="s">
        <v>2209</v>
      </c>
      <c r="D55" s="516"/>
      <c r="E55" s="516"/>
      <c r="F55" s="516"/>
      <c r="G55" s="516"/>
      <c r="H55" s="516"/>
      <c r="I55" s="516"/>
      <c r="J55" s="516"/>
      <c r="K55" s="211"/>
      <c r="L55" s="211"/>
      <c r="M55" s="62"/>
      <c r="N55" s="62"/>
    </row>
    <row r="56" spans="2:14" ht="34.799999999999997" customHeight="1">
      <c r="B56" s="62"/>
      <c r="C56" s="516" t="s">
        <v>2210</v>
      </c>
      <c r="D56" s="516"/>
      <c r="E56" s="516"/>
      <c r="F56" s="516"/>
      <c r="G56" s="516"/>
      <c r="H56" s="516"/>
      <c r="I56" s="516"/>
      <c r="J56" s="516"/>
      <c r="K56" s="211"/>
      <c r="L56" s="211"/>
      <c r="M56" s="62"/>
      <c r="N56" s="62"/>
    </row>
    <row r="57" spans="2:14" ht="8.4" customHeight="1">
      <c r="C57" s="188"/>
      <c r="D57" s="188"/>
      <c r="E57" s="188"/>
      <c r="F57" s="188"/>
      <c r="G57" s="188"/>
      <c r="H57" s="188"/>
      <c r="I57" s="188"/>
      <c r="J57" s="188"/>
      <c r="K57" s="188"/>
      <c r="L57" s="188"/>
    </row>
    <row r="58" spans="2:14" ht="13.5" customHeight="1">
      <c r="C58" s="440" t="s">
        <v>351</v>
      </c>
      <c r="D58" s="188"/>
      <c r="E58" s="188"/>
      <c r="F58" s="188"/>
      <c r="G58" s="188"/>
      <c r="H58" s="188"/>
      <c r="I58" s="188"/>
      <c r="J58" s="188"/>
      <c r="K58" s="188"/>
      <c r="L58" s="188"/>
    </row>
    <row r="59" spans="2:14" ht="46.2" customHeight="1">
      <c r="B59" s="62"/>
      <c r="C59" s="516" t="s">
        <v>2203</v>
      </c>
      <c r="D59" s="516"/>
      <c r="E59" s="516"/>
      <c r="F59" s="516"/>
      <c r="G59" s="516"/>
      <c r="H59" s="516"/>
      <c r="I59" s="516"/>
      <c r="J59" s="516"/>
      <c r="K59" s="211"/>
      <c r="L59" s="211"/>
      <c r="M59" s="62"/>
      <c r="N59" s="62"/>
    </row>
    <row r="60" spans="2:14" ht="13.5" customHeight="1">
      <c r="C60" s="188"/>
      <c r="D60" s="188"/>
      <c r="E60" s="188"/>
      <c r="F60" s="188"/>
      <c r="G60" s="188"/>
      <c r="H60" s="188"/>
      <c r="I60" s="188"/>
      <c r="J60" s="188"/>
      <c r="K60" s="188"/>
      <c r="L60" s="188"/>
    </row>
    <row r="61" spans="2:14" ht="13.5" customHeight="1">
      <c r="C61" s="440" t="s">
        <v>352</v>
      </c>
      <c r="D61" s="188"/>
      <c r="E61" s="188"/>
      <c r="F61" s="188"/>
      <c r="G61" s="188"/>
      <c r="H61" s="188"/>
      <c r="I61" s="188"/>
      <c r="J61" s="188"/>
      <c r="K61" s="188"/>
      <c r="L61" s="188"/>
    </row>
    <row r="62" spans="2:14" ht="46.2" customHeight="1">
      <c r="B62" s="62"/>
      <c r="C62" s="516" t="s">
        <v>353</v>
      </c>
      <c r="D62" s="516"/>
      <c r="E62" s="516"/>
      <c r="F62" s="516"/>
      <c r="G62" s="516"/>
      <c r="H62" s="516"/>
      <c r="I62" s="516"/>
      <c r="J62" s="516"/>
      <c r="K62" s="211"/>
      <c r="L62" s="211"/>
      <c r="M62" s="62"/>
      <c r="N62" s="62"/>
    </row>
    <row r="63" spans="2:14" ht="46.2" customHeight="1">
      <c r="B63" s="62"/>
      <c r="C63" s="516" t="s">
        <v>354</v>
      </c>
      <c r="D63" s="516"/>
      <c r="E63" s="516"/>
      <c r="F63" s="516"/>
      <c r="G63" s="516"/>
      <c r="H63" s="516"/>
      <c r="I63" s="516"/>
      <c r="J63" s="516"/>
      <c r="K63" s="211"/>
      <c r="L63" s="211"/>
      <c r="M63" s="62"/>
      <c r="N63" s="62"/>
    </row>
    <row r="64" spans="2:14" ht="13.5" customHeight="1">
      <c r="C64" s="188"/>
      <c r="D64" s="188"/>
      <c r="E64" s="188"/>
      <c r="F64" s="188"/>
      <c r="G64" s="188"/>
      <c r="H64" s="188"/>
      <c r="I64" s="188"/>
      <c r="J64" s="188"/>
      <c r="K64" s="188"/>
      <c r="L64" s="188"/>
    </row>
    <row r="65" spans="2:14">
      <c r="C65" s="440" t="s">
        <v>355</v>
      </c>
    </row>
    <row r="66" spans="2:14" ht="32.4" customHeight="1">
      <c r="B66" s="62"/>
      <c r="C66" s="516" t="s">
        <v>356</v>
      </c>
      <c r="D66" s="516"/>
      <c r="E66" s="516"/>
      <c r="F66" s="516"/>
      <c r="G66" s="516"/>
      <c r="H66" s="516"/>
      <c r="I66" s="516"/>
      <c r="J66" s="516"/>
      <c r="K66" s="211"/>
      <c r="L66" s="211"/>
      <c r="M66" s="62"/>
      <c r="N66" s="62"/>
    </row>
    <row r="67" spans="2:14" ht="34.799999999999997" customHeight="1">
      <c r="B67" s="62"/>
      <c r="C67" s="516" t="s">
        <v>357</v>
      </c>
      <c r="D67" s="516"/>
      <c r="E67" s="516"/>
      <c r="F67" s="516"/>
      <c r="G67" s="516"/>
      <c r="H67" s="516"/>
      <c r="I67" s="516"/>
      <c r="J67" s="516"/>
      <c r="K67" s="211"/>
      <c r="L67" s="211"/>
      <c r="M67" s="62"/>
      <c r="N67" s="62"/>
    </row>
    <row r="68" spans="2:14">
      <c r="C68" s="188"/>
      <c r="D68" s="188"/>
      <c r="E68" s="188"/>
      <c r="F68" s="188"/>
      <c r="G68" s="188"/>
      <c r="H68" s="188"/>
      <c r="I68" s="188"/>
      <c r="J68" s="188"/>
      <c r="K68" s="188"/>
      <c r="L68" s="188"/>
    </row>
    <row r="69" spans="2:14">
      <c r="C69" s="188"/>
      <c r="D69" s="188"/>
      <c r="E69" s="188"/>
      <c r="F69" s="188"/>
      <c r="G69" s="188"/>
      <c r="H69" s="188"/>
      <c r="I69" s="188"/>
      <c r="J69" s="188"/>
      <c r="K69" s="188"/>
      <c r="L69" s="188"/>
    </row>
    <row r="70" spans="2:14">
      <c r="B70" s="39" t="s">
        <v>339</v>
      </c>
      <c r="C70" s="39" t="s">
        <v>338</v>
      </c>
    </row>
    <row r="71" spans="2:14" ht="30" customHeight="1">
      <c r="C71" s="516" t="s">
        <v>2204</v>
      </c>
      <c r="D71" s="516"/>
      <c r="E71" s="516"/>
      <c r="F71" s="516"/>
      <c r="G71" s="516"/>
      <c r="H71" s="516"/>
      <c r="I71" s="516"/>
      <c r="J71" s="516"/>
      <c r="K71" s="516"/>
      <c r="L71" s="516"/>
    </row>
    <row r="74" spans="2:14">
      <c r="B74" s="208" t="s">
        <v>358</v>
      </c>
      <c r="C74" s="208" t="s">
        <v>359</v>
      </c>
      <c r="D74" s="62"/>
      <c r="E74" s="62"/>
      <c r="F74" s="62"/>
      <c r="G74" s="62"/>
      <c r="H74" s="62"/>
      <c r="I74" s="62"/>
      <c r="J74" s="209"/>
      <c r="K74" s="62"/>
      <c r="L74" s="62"/>
      <c r="M74" s="62"/>
      <c r="N74" s="62"/>
    </row>
    <row r="75" spans="2:14">
      <c r="B75" s="62"/>
      <c r="C75" s="62"/>
      <c r="D75" s="62"/>
      <c r="E75" s="62"/>
      <c r="F75" s="62"/>
      <c r="G75" s="62"/>
      <c r="H75" s="62"/>
      <c r="I75" s="62"/>
      <c r="J75" s="209"/>
      <c r="K75" s="62"/>
      <c r="L75" s="62"/>
      <c r="M75" s="62"/>
      <c r="N75" s="62"/>
    </row>
    <row r="76" spans="2:14">
      <c r="B76" s="62"/>
      <c r="C76" s="441" t="s">
        <v>360</v>
      </c>
      <c r="D76" s="62"/>
      <c r="E76" s="62"/>
      <c r="F76" s="62"/>
      <c r="G76" s="62"/>
      <c r="H76" s="62"/>
      <c r="I76" s="62"/>
      <c r="J76" s="209"/>
      <c r="K76" s="62"/>
      <c r="L76" s="62"/>
      <c r="M76" s="62"/>
      <c r="N76" s="62"/>
    </row>
    <row r="77" spans="2:14" ht="33" customHeight="1">
      <c r="B77" s="62"/>
      <c r="C77" s="516" t="s">
        <v>2211</v>
      </c>
      <c r="D77" s="516"/>
      <c r="E77" s="516"/>
      <c r="F77" s="516"/>
      <c r="G77" s="516"/>
      <c r="H77" s="516"/>
      <c r="I77" s="516"/>
      <c r="J77" s="516"/>
      <c r="K77" s="211"/>
      <c r="L77" s="211"/>
      <c r="M77" s="62"/>
      <c r="N77" s="62"/>
    </row>
    <row r="78" spans="2:14">
      <c r="B78" s="62"/>
      <c r="C78" s="208"/>
      <c r="D78" s="62"/>
      <c r="E78" s="62"/>
      <c r="F78" s="62"/>
      <c r="G78" s="62"/>
      <c r="H78" s="62"/>
      <c r="I78" s="62"/>
      <c r="J78" s="209"/>
      <c r="K78" s="62"/>
      <c r="L78" s="62"/>
      <c r="M78" s="62"/>
      <c r="N78" s="62"/>
    </row>
    <row r="79" spans="2:14" ht="14.4">
      <c r="B79" s="62"/>
      <c r="C79" s="525"/>
      <c r="D79" s="527">
        <v>45747</v>
      </c>
      <c r="E79" s="527">
        <v>45382</v>
      </c>
      <c r="F79" s="527">
        <v>45657</v>
      </c>
      <c r="G79"/>
      <c r="H79" s="62"/>
      <c r="I79" s="62"/>
      <c r="J79" s="209"/>
      <c r="K79" s="62"/>
      <c r="L79" s="62"/>
      <c r="M79" s="62"/>
      <c r="N79" s="62"/>
    </row>
    <row r="80" spans="2:14">
      <c r="B80" s="62"/>
      <c r="C80" s="526"/>
      <c r="D80" s="528"/>
      <c r="E80" s="528"/>
      <c r="F80" s="528"/>
      <c r="G80" s="62"/>
      <c r="H80" s="62"/>
      <c r="I80" s="62"/>
      <c r="J80" s="209"/>
      <c r="K80" s="62"/>
      <c r="L80" s="62"/>
      <c r="M80" s="62"/>
      <c r="N80" s="62"/>
    </row>
    <row r="81" spans="2:14">
      <c r="B81" s="212"/>
      <c r="C81" s="305" t="s">
        <v>99</v>
      </c>
      <c r="D81" s="403">
        <v>7994.25</v>
      </c>
      <c r="E81" s="403">
        <v>7398.63</v>
      </c>
      <c r="F81" s="403">
        <v>7831.26</v>
      </c>
      <c r="G81" s="62"/>
      <c r="H81" s="62"/>
      <c r="I81" s="62"/>
      <c r="J81" s="209"/>
      <c r="K81" s="212"/>
      <c r="L81" s="212"/>
      <c r="M81" s="212"/>
      <c r="N81" s="212"/>
    </row>
    <row r="82" spans="2:14">
      <c r="B82" s="212"/>
      <c r="C82" s="305" t="s">
        <v>100</v>
      </c>
      <c r="D82" s="403">
        <v>7994.25</v>
      </c>
      <c r="E82" s="403">
        <v>7398.63</v>
      </c>
      <c r="F82" s="403">
        <v>7831.26</v>
      </c>
      <c r="G82" s="62"/>
      <c r="H82" s="62"/>
      <c r="I82" s="62"/>
      <c r="J82" s="209"/>
      <c r="K82" s="212"/>
      <c r="L82" s="212"/>
      <c r="M82" s="212"/>
      <c r="N82" s="212"/>
    </row>
    <row r="83" spans="2:14">
      <c r="B83" s="62"/>
      <c r="C83" s="36"/>
      <c r="D83" s="62"/>
      <c r="E83" s="62"/>
      <c r="F83" s="62"/>
      <c r="G83" s="62"/>
      <c r="H83" s="62"/>
      <c r="I83" s="62"/>
      <c r="J83" s="209"/>
      <c r="K83" s="62"/>
      <c r="L83" s="62"/>
      <c r="M83" s="62"/>
      <c r="N83" s="62"/>
    </row>
    <row r="84" spans="2:14">
      <c r="B84" s="62"/>
      <c r="C84" s="36"/>
      <c r="D84" s="62"/>
      <c r="E84" s="62"/>
      <c r="F84" s="62"/>
      <c r="G84" s="62"/>
      <c r="H84" s="62"/>
      <c r="I84" s="62"/>
      <c r="J84" s="209"/>
      <c r="K84" s="62"/>
      <c r="L84" s="62"/>
      <c r="M84" s="62"/>
      <c r="N84" s="62"/>
    </row>
    <row r="85" spans="2:14">
      <c r="B85" s="62"/>
      <c r="C85" s="441" t="s">
        <v>363</v>
      </c>
      <c r="D85" s="62"/>
      <c r="E85" s="62"/>
      <c r="F85" s="62"/>
      <c r="G85" s="62"/>
      <c r="H85" s="62"/>
      <c r="I85" s="62"/>
      <c r="J85" s="209"/>
      <c r="K85" s="62"/>
      <c r="L85" s="62"/>
      <c r="M85" s="62"/>
      <c r="N85" s="62"/>
    </row>
    <row r="86" spans="2:14">
      <c r="B86" s="62"/>
      <c r="C86" s="208"/>
      <c r="D86" s="62"/>
      <c r="E86" s="62"/>
      <c r="F86" s="62"/>
      <c r="G86" s="62"/>
      <c r="H86" s="62"/>
      <c r="I86" s="62"/>
      <c r="J86" s="209"/>
      <c r="K86" s="62"/>
      <c r="L86" s="62"/>
      <c r="M86" s="62"/>
      <c r="N86" s="62"/>
    </row>
    <row r="87" spans="2:14">
      <c r="B87" s="62"/>
      <c r="C87" s="62" t="s">
        <v>2143</v>
      </c>
      <c r="D87" s="62"/>
      <c r="E87" s="62"/>
      <c r="F87" s="62"/>
      <c r="G87" s="62"/>
      <c r="H87" s="62"/>
      <c r="I87" s="62"/>
      <c r="J87" s="209"/>
      <c r="K87" s="62"/>
      <c r="L87" s="62"/>
      <c r="M87" s="62"/>
      <c r="N87" s="62"/>
    </row>
    <row r="88" spans="2:14" ht="13.8" thickBot="1">
      <c r="B88" s="62"/>
      <c r="C88" s="529"/>
      <c r="D88" s="529"/>
      <c r="E88" s="529"/>
      <c r="F88" s="529"/>
      <c r="G88" s="529"/>
      <c r="H88" s="529"/>
      <c r="I88" s="529"/>
      <c r="J88" s="209"/>
      <c r="K88" s="62"/>
      <c r="L88" s="62"/>
      <c r="M88" s="62"/>
      <c r="N88" s="62"/>
    </row>
    <row r="89" spans="2:14">
      <c r="B89" s="62"/>
      <c r="C89" s="45"/>
      <c r="D89" s="534" t="s">
        <v>364</v>
      </c>
      <c r="E89" s="535"/>
      <c r="F89" s="535"/>
      <c r="G89" s="535"/>
      <c r="H89" s="535"/>
      <c r="I89" s="536"/>
      <c r="J89" s="209"/>
      <c r="K89" s="62"/>
      <c r="L89" s="62"/>
      <c r="M89" s="62"/>
      <c r="N89" s="62"/>
    </row>
    <row r="90" spans="2:14">
      <c r="B90" s="62"/>
      <c r="C90" s="62"/>
      <c r="D90" s="537" t="s">
        <v>365</v>
      </c>
      <c r="E90" s="538"/>
      <c r="F90" s="538"/>
      <c r="G90" s="538"/>
      <c r="H90" s="538"/>
      <c r="I90" s="539"/>
      <c r="J90" s="209"/>
      <c r="K90" s="62"/>
      <c r="L90" s="62"/>
      <c r="M90" s="62"/>
      <c r="N90" s="62"/>
    </row>
    <row r="91" spans="2:14">
      <c r="B91" s="216"/>
      <c r="C91" s="491" t="s">
        <v>61</v>
      </c>
      <c r="D91" s="530" t="s">
        <v>366</v>
      </c>
      <c r="E91" s="530" t="s">
        <v>367</v>
      </c>
      <c r="F91" s="530" t="s">
        <v>2144</v>
      </c>
      <c r="G91" s="530" t="s">
        <v>2162</v>
      </c>
      <c r="H91" s="530" t="s">
        <v>2100</v>
      </c>
      <c r="I91" s="530" t="s">
        <v>2101</v>
      </c>
      <c r="J91" s="215"/>
      <c r="K91" s="216"/>
      <c r="L91" s="216"/>
      <c r="M91" s="216"/>
      <c r="N91" s="216"/>
    </row>
    <row r="92" spans="2:14" ht="31.2" customHeight="1">
      <c r="B92" s="211"/>
      <c r="C92" s="491"/>
      <c r="D92" s="531"/>
      <c r="E92" s="531"/>
      <c r="F92" s="531"/>
      <c r="G92" s="531"/>
      <c r="H92" s="531"/>
      <c r="I92" s="531"/>
      <c r="J92" s="210"/>
      <c r="K92" s="211"/>
      <c r="L92" s="211"/>
      <c r="M92" s="211"/>
      <c r="N92" s="211"/>
    </row>
    <row r="93" spans="2:14">
      <c r="B93" s="62"/>
      <c r="C93" s="217" t="s">
        <v>1</v>
      </c>
      <c r="D93" s="217"/>
      <c r="E93" s="217"/>
      <c r="F93" s="217"/>
      <c r="G93" s="217"/>
      <c r="H93" s="217"/>
      <c r="I93" s="217"/>
      <c r="J93" s="209"/>
      <c r="K93" s="62"/>
      <c r="L93" s="62"/>
      <c r="M93" s="62"/>
      <c r="N93" s="62"/>
    </row>
    <row r="94" spans="2:14">
      <c r="B94" s="62"/>
      <c r="C94" s="217" t="s">
        <v>56</v>
      </c>
      <c r="D94" s="217"/>
      <c r="E94" s="217"/>
      <c r="F94" s="217"/>
      <c r="G94" s="217"/>
      <c r="H94" s="217"/>
      <c r="I94" s="217"/>
      <c r="J94" s="209"/>
      <c r="K94" s="62"/>
      <c r="L94" s="62"/>
      <c r="M94" s="62"/>
      <c r="N94" s="62"/>
    </row>
    <row r="95" spans="2:14">
      <c r="B95" s="62"/>
      <c r="C95" s="218" t="s">
        <v>10</v>
      </c>
      <c r="D95" s="219" t="s">
        <v>227</v>
      </c>
      <c r="E95" s="442">
        <v>23562.829999999998</v>
      </c>
      <c r="F95" s="442">
        <v>7994.25</v>
      </c>
      <c r="G95" s="220">
        <v>188367153.72749999</v>
      </c>
      <c r="H95" s="442">
        <v>7831.26</v>
      </c>
      <c r="I95" s="220">
        <v>238705340.8734</v>
      </c>
      <c r="J95" s="209"/>
      <c r="K95" s="62"/>
      <c r="L95" s="62"/>
      <c r="M95" s="62"/>
      <c r="N95" s="62"/>
    </row>
    <row r="96" spans="2:14">
      <c r="B96" s="62"/>
      <c r="C96" s="218" t="s">
        <v>198</v>
      </c>
      <c r="D96" s="219" t="s">
        <v>227</v>
      </c>
      <c r="E96" s="442">
        <v>43542.92</v>
      </c>
      <c r="F96" s="442">
        <v>7994.25</v>
      </c>
      <c r="G96" s="220">
        <v>348092988.20999998</v>
      </c>
      <c r="H96" s="442">
        <v>7831.26</v>
      </c>
      <c r="I96" s="220">
        <v>295455976.09020001</v>
      </c>
      <c r="J96" s="209"/>
      <c r="K96" s="62"/>
      <c r="L96" s="62"/>
      <c r="M96" s="62"/>
      <c r="N96" s="62"/>
    </row>
    <row r="97" spans="2:14">
      <c r="B97" s="62"/>
      <c r="C97" s="218" t="s">
        <v>773</v>
      </c>
      <c r="D97" s="219" t="s">
        <v>227</v>
      </c>
      <c r="E97" s="442">
        <v>125297.35</v>
      </c>
      <c r="F97" s="442">
        <v>7994.25</v>
      </c>
      <c r="G97" s="220">
        <v>1001658340.2375001</v>
      </c>
      <c r="H97" s="442">
        <v>7831.26</v>
      </c>
      <c r="I97" s="452">
        <v>0</v>
      </c>
      <c r="J97" s="209"/>
      <c r="K97" s="62"/>
      <c r="L97" s="62"/>
      <c r="M97" s="62"/>
      <c r="N97" s="62"/>
    </row>
    <row r="98" spans="2:14">
      <c r="B98" s="62"/>
      <c r="C98" s="218" t="s">
        <v>368</v>
      </c>
      <c r="D98" s="219" t="s">
        <v>227</v>
      </c>
      <c r="E98" s="442">
        <v>5382.05</v>
      </c>
      <c r="F98" s="442">
        <v>7994.25</v>
      </c>
      <c r="G98" s="220">
        <v>43025453.212499999</v>
      </c>
      <c r="H98" s="442">
        <v>7831.26</v>
      </c>
      <c r="I98" s="220">
        <v>129527239.21020001</v>
      </c>
      <c r="J98" s="209"/>
      <c r="K98" s="62"/>
      <c r="L98" s="62"/>
      <c r="M98" s="62"/>
      <c r="N98" s="62"/>
    </row>
    <row r="99" spans="2:14">
      <c r="B99" s="208"/>
      <c r="C99" s="221" t="s">
        <v>14</v>
      </c>
      <c r="D99" s="224"/>
      <c r="E99" s="444">
        <v>197785.15</v>
      </c>
      <c r="F99" s="224"/>
      <c r="G99" s="225">
        <v>1581143935.3875003</v>
      </c>
      <c r="H99" s="224"/>
      <c r="I99" s="225">
        <v>663688556.17379999</v>
      </c>
      <c r="J99" s="443"/>
      <c r="K99" s="62"/>
      <c r="L99" s="62"/>
      <c r="M99" s="62"/>
      <c r="N99" s="62"/>
    </row>
    <row r="100" spans="2:14">
      <c r="B100" s="62"/>
      <c r="C100" s="306"/>
      <c r="D100" s="307"/>
      <c r="E100" s="445"/>
      <c r="F100" s="307"/>
      <c r="G100" s="308"/>
      <c r="H100" s="307"/>
      <c r="I100" s="308"/>
      <c r="J100" s="209"/>
      <c r="K100" s="62"/>
      <c r="L100" s="62"/>
      <c r="M100" s="62"/>
      <c r="N100" s="62"/>
    </row>
    <row r="101" spans="2:14">
      <c r="B101" s="62"/>
      <c r="C101" s="217" t="s">
        <v>58</v>
      </c>
      <c r="D101" s="217"/>
      <c r="E101" s="217"/>
      <c r="F101" s="217"/>
      <c r="G101" s="217"/>
      <c r="H101" s="217"/>
      <c r="I101" s="217"/>
      <c r="J101" s="209"/>
      <c r="K101" s="62"/>
      <c r="L101" s="62"/>
      <c r="M101" s="62"/>
      <c r="N101" s="62"/>
    </row>
    <row r="102" spans="2:14">
      <c r="B102" s="62"/>
      <c r="C102" s="217" t="s">
        <v>57</v>
      </c>
      <c r="D102" s="217"/>
      <c r="E102" s="217"/>
      <c r="F102" s="217"/>
      <c r="G102" s="217"/>
      <c r="H102" s="217"/>
      <c r="I102" s="217"/>
      <c r="J102" s="209"/>
      <c r="K102" s="62"/>
      <c r="L102" s="62"/>
      <c r="M102" s="62"/>
      <c r="N102" s="62"/>
    </row>
    <row r="103" spans="2:14">
      <c r="B103" s="62"/>
      <c r="C103" s="218" t="s">
        <v>288</v>
      </c>
      <c r="D103" s="219" t="s">
        <v>227</v>
      </c>
      <c r="E103" s="446">
        <v>-8462.2999999999993</v>
      </c>
      <c r="F103" s="442">
        <v>7994.25</v>
      </c>
      <c r="G103" s="223">
        <v>-67649741.774999991</v>
      </c>
      <c r="H103" s="442">
        <v>7831.26</v>
      </c>
      <c r="I103" s="223">
        <v>-4369843.08</v>
      </c>
      <c r="J103" s="209"/>
      <c r="K103" s="62"/>
      <c r="L103" s="62"/>
      <c r="M103" s="62"/>
      <c r="N103" s="62"/>
    </row>
    <row r="104" spans="2:14">
      <c r="B104" s="62"/>
      <c r="C104" s="218" t="s">
        <v>81</v>
      </c>
      <c r="D104" s="219" t="s">
        <v>227</v>
      </c>
      <c r="E104" s="446">
        <v>-24083.34</v>
      </c>
      <c r="F104" s="442">
        <v>7994.25</v>
      </c>
      <c r="G104" s="223">
        <v>-192528240.79499999</v>
      </c>
      <c r="H104" s="442">
        <v>7831.26</v>
      </c>
      <c r="I104" s="223">
        <v>-86992377.020999998</v>
      </c>
      <c r="J104" s="209"/>
      <c r="K104" s="62"/>
      <c r="L104" s="62"/>
      <c r="M104" s="62"/>
      <c r="N104" s="62"/>
    </row>
    <row r="105" spans="2:14">
      <c r="B105" s="62"/>
      <c r="C105" s="221" t="s">
        <v>106</v>
      </c>
      <c r="D105" s="222"/>
      <c r="E105" s="367">
        <v>-32545.64</v>
      </c>
      <c r="F105" s="444"/>
      <c r="G105" s="368">
        <v>-260177982.56999999</v>
      </c>
      <c r="H105" s="444"/>
      <c r="I105" s="368">
        <v>-91362220.100999996</v>
      </c>
      <c r="J105" s="209"/>
      <c r="K105" s="62"/>
      <c r="L105" s="62"/>
      <c r="M105" s="62"/>
      <c r="N105" s="62"/>
    </row>
    <row r="106" spans="2:14">
      <c r="B106" s="208"/>
      <c r="C106" s="221" t="s">
        <v>369</v>
      </c>
      <c r="D106" s="224"/>
      <c r="E106" s="444">
        <v>165239.51</v>
      </c>
      <c r="F106" s="444"/>
      <c r="G106" s="225">
        <v>1320965952.8175004</v>
      </c>
      <c r="H106" s="444"/>
      <c r="I106" s="225">
        <v>572326336.07280004</v>
      </c>
      <c r="J106" s="443"/>
      <c r="K106" s="62"/>
      <c r="L106" s="62"/>
      <c r="M106" s="62"/>
      <c r="N106" s="62"/>
    </row>
    <row r="107" spans="2:14">
      <c r="B107" s="62"/>
      <c r="C107" s="36"/>
      <c r="D107" s="62"/>
      <c r="E107" s="62"/>
      <c r="F107" s="62"/>
      <c r="G107" s="372"/>
      <c r="H107" s="62"/>
      <c r="I107" s="62"/>
      <c r="J107" s="209"/>
      <c r="K107" s="62"/>
      <c r="L107" s="62"/>
      <c r="M107" s="62"/>
      <c r="N107" s="62"/>
    </row>
    <row r="108" spans="2:14">
      <c r="B108" s="62"/>
      <c r="C108" s="36"/>
      <c r="D108" s="62"/>
      <c r="E108" s="62"/>
      <c r="F108" s="62"/>
      <c r="G108" s="62"/>
      <c r="H108" s="62"/>
      <c r="I108" s="62"/>
      <c r="J108" s="209"/>
      <c r="K108" s="62"/>
      <c r="L108" s="62"/>
      <c r="M108" s="62"/>
      <c r="N108" s="62"/>
    </row>
    <row r="109" spans="2:14">
      <c r="B109" s="62"/>
      <c r="C109" s="208" t="s">
        <v>370</v>
      </c>
      <c r="D109" s="62"/>
      <c r="E109" s="62"/>
      <c r="F109" s="62"/>
      <c r="G109" s="62"/>
      <c r="H109" s="62"/>
      <c r="I109" s="62"/>
      <c r="J109" s="209"/>
      <c r="K109" s="62"/>
      <c r="L109" s="62"/>
      <c r="M109" s="62"/>
      <c r="N109" s="62"/>
    </row>
    <row r="110" spans="2:14" ht="35.4" customHeight="1">
      <c r="B110" s="62"/>
      <c r="C110" s="499" t="s">
        <v>2212</v>
      </c>
      <c r="D110" s="499"/>
      <c r="E110" s="499"/>
      <c r="F110" s="499"/>
      <c r="G110" s="499"/>
      <c r="H110" s="499"/>
      <c r="I110" s="499"/>
      <c r="K110" s="62"/>
      <c r="L110" s="62"/>
      <c r="M110" s="62"/>
      <c r="N110" s="62"/>
    </row>
    <row r="111" spans="2:14">
      <c r="B111" s="62"/>
      <c r="C111" s="62"/>
      <c r="D111" s="62"/>
      <c r="E111" s="62"/>
      <c r="F111" s="62"/>
      <c r="G111" s="62"/>
      <c r="H111" s="62"/>
      <c r="I111" s="62"/>
      <c r="J111" s="209"/>
      <c r="K111" s="62"/>
      <c r="L111" s="62"/>
      <c r="M111" s="62"/>
      <c r="N111" s="62"/>
    </row>
    <row r="112" spans="2:14" ht="13.2" customHeight="1">
      <c r="B112" s="228"/>
      <c r="C112" s="491" t="s">
        <v>28</v>
      </c>
      <c r="D112" s="530" t="s">
        <v>2144</v>
      </c>
      <c r="E112" s="532" t="s">
        <v>2145</v>
      </c>
      <c r="F112" s="530" t="s">
        <v>2213</v>
      </c>
      <c r="G112" s="532" t="s">
        <v>2214</v>
      </c>
      <c r="H112" s="226"/>
      <c r="I112" s="227"/>
      <c r="J112" s="228"/>
      <c r="K112" s="228"/>
      <c r="L112" s="228"/>
      <c r="M112" s="228"/>
      <c r="N112" s="228"/>
    </row>
    <row r="113" spans="2:14" ht="52.8" customHeight="1">
      <c r="B113" s="211"/>
      <c r="C113" s="491"/>
      <c r="D113" s="531"/>
      <c r="E113" s="533"/>
      <c r="F113" s="531"/>
      <c r="G113" s="533"/>
      <c r="H113" s="226"/>
      <c r="I113" s="210"/>
      <c r="J113" s="210"/>
      <c r="K113" s="210"/>
      <c r="L113" s="210"/>
      <c r="M113" s="210"/>
      <c r="N113" s="210"/>
    </row>
    <row r="114" spans="2:14" ht="30" customHeight="1">
      <c r="B114" s="275">
        <v>610507580080199</v>
      </c>
      <c r="C114" s="129" t="s">
        <v>371</v>
      </c>
      <c r="D114" s="447">
        <v>7994.25</v>
      </c>
      <c r="E114" s="223">
        <v>86521315</v>
      </c>
      <c r="F114" s="447">
        <v>7398.63</v>
      </c>
      <c r="G114" s="223">
        <v>9799338</v>
      </c>
      <c r="H114" s="448"/>
      <c r="I114" s="210"/>
      <c r="J114" s="210"/>
      <c r="K114" s="210"/>
      <c r="L114" s="210"/>
      <c r="M114" s="210"/>
      <c r="N114" s="210"/>
    </row>
    <row r="115" spans="2:14" ht="30" customHeight="1">
      <c r="B115" s="275">
        <v>610507580090199</v>
      </c>
      <c r="C115" s="129" t="s">
        <v>372</v>
      </c>
      <c r="D115" s="447">
        <v>7994.25</v>
      </c>
      <c r="E115" s="223">
        <v>42359621</v>
      </c>
      <c r="F115" s="447">
        <v>7398.63</v>
      </c>
      <c r="G115" s="223">
        <v>1473227</v>
      </c>
      <c r="H115" s="448"/>
      <c r="I115" s="210"/>
      <c r="J115" s="210"/>
      <c r="K115" s="210"/>
      <c r="L115" s="210"/>
      <c r="M115" s="210"/>
      <c r="N115" s="210"/>
    </row>
    <row r="116" spans="2:14" ht="30" customHeight="1">
      <c r="B116" s="275">
        <v>710407350070199</v>
      </c>
      <c r="C116" s="129" t="s">
        <v>373</v>
      </c>
      <c r="D116" s="447">
        <v>7994.25</v>
      </c>
      <c r="E116" s="223">
        <v>-90812635</v>
      </c>
      <c r="F116" s="447">
        <v>7398.63</v>
      </c>
      <c r="G116" s="223">
        <v>-6363351</v>
      </c>
      <c r="H116" s="448"/>
      <c r="I116" s="210"/>
      <c r="J116" s="210"/>
      <c r="K116" s="210"/>
      <c r="L116" s="210"/>
      <c r="M116" s="210"/>
      <c r="N116" s="210"/>
    </row>
    <row r="117" spans="2:14" ht="30" customHeight="1">
      <c r="B117" s="275">
        <v>710407350080199</v>
      </c>
      <c r="C117" s="129" t="s">
        <v>374</v>
      </c>
      <c r="D117" s="447">
        <v>7994.25</v>
      </c>
      <c r="E117" s="223">
        <v>-21113047</v>
      </c>
      <c r="F117" s="447">
        <v>7398.63</v>
      </c>
      <c r="G117" s="223">
        <v>-1708944</v>
      </c>
      <c r="H117" s="448"/>
      <c r="I117" s="210"/>
      <c r="J117" s="210"/>
      <c r="K117" s="210"/>
      <c r="L117" s="210"/>
      <c r="M117" s="210"/>
      <c r="N117" s="210"/>
    </row>
    <row r="118" spans="2:14">
      <c r="B118" s="62"/>
      <c r="C118" s="217" t="s">
        <v>375</v>
      </c>
      <c r="D118" s="449"/>
      <c r="E118" s="450">
        <v>16955254</v>
      </c>
      <c r="F118" s="449"/>
      <c r="G118" s="450">
        <v>3200270</v>
      </c>
      <c r="H118" s="451"/>
      <c r="I118" s="210"/>
      <c r="J118" s="210"/>
      <c r="K118" s="210"/>
      <c r="L118" s="210"/>
      <c r="M118" s="210"/>
      <c r="N118" s="210"/>
    </row>
    <row r="119" spans="2:14">
      <c r="B119" s="62"/>
      <c r="C119" s="62"/>
      <c r="D119" s="62"/>
      <c r="E119" s="231"/>
      <c r="F119" s="62"/>
      <c r="G119" s="231"/>
      <c r="H119" s="62"/>
      <c r="I119" s="210"/>
      <c r="J119" s="210"/>
      <c r="K119" s="210"/>
      <c r="L119" s="210"/>
      <c r="M119" s="210"/>
      <c r="N119" s="210"/>
    </row>
    <row r="120" spans="2:14">
      <c r="B120" s="62"/>
      <c r="C120" s="62"/>
      <c r="D120" s="62"/>
      <c r="E120" s="232"/>
      <c r="F120" s="62"/>
      <c r="G120" s="62"/>
      <c r="H120" s="62"/>
      <c r="I120" s="62"/>
      <c r="J120" s="209"/>
      <c r="K120" s="62"/>
      <c r="L120" s="62"/>
      <c r="M120" s="62"/>
      <c r="N120" s="62"/>
    </row>
    <row r="121" spans="2:14">
      <c r="B121" s="62"/>
      <c r="C121" s="62"/>
      <c r="D121" s="62"/>
      <c r="E121" s="232"/>
      <c r="F121" s="62"/>
      <c r="G121" s="62"/>
      <c r="H121" s="62"/>
      <c r="I121" s="62"/>
      <c r="J121" s="209"/>
      <c r="K121" s="62"/>
      <c r="L121" s="62"/>
      <c r="M121" s="62"/>
      <c r="N121" s="62"/>
    </row>
    <row r="122" spans="2:14">
      <c r="B122" s="62"/>
      <c r="C122" s="62"/>
      <c r="D122" s="62"/>
      <c r="E122" s="232"/>
      <c r="F122" s="62"/>
      <c r="G122" s="62"/>
      <c r="H122" s="62"/>
      <c r="I122" s="62"/>
      <c r="J122" s="209"/>
      <c r="K122" s="62"/>
      <c r="L122" s="62"/>
      <c r="M122" s="62"/>
      <c r="N122" s="62"/>
    </row>
    <row r="123" spans="2:14">
      <c r="B123" s="208" t="s">
        <v>377</v>
      </c>
      <c r="C123" s="208" t="s">
        <v>376</v>
      </c>
      <c r="D123" s="62"/>
      <c r="E123" s="232"/>
      <c r="F123" s="62"/>
      <c r="G123" s="62"/>
      <c r="H123" s="62"/>
      <c r="I123" s="62"/>
      <c r="J123" s="209"/>
      <c r="K123" s="62"/>
      <c r="L123" s="62"/>
      <c r="M123" s="62"/>
      <c r="N123" s="62"/>
    </row>
    <row r="124" spans="2:14">
      <c r="B124" s="62"/>
      <c r="C124" s="208"/>
      <c r="D124" s="62"/>
      <c r="E124" s="232"/>
      <c r="F124" s="62"/>
      <c r="G124" s="62"/>
      <c r="H124" s="62"/>
      <c r="I124" s="62"/>
      <c r="J124" s="209"/>
      <c r="K124" s="62"/>
      <c r="L124" s="62"/>
      <c r="M124" s="62"/>
      <c r="N124" s="62"/>
    </row>
    <row r="125" spans="2:14">
      <c r="B125" s="62"/>
      <c r="C125" s="208" t="s">
        <v>378</v>
      </c>
      <c r="D125" s="62"/>
      <c r="E125" s="62"/>
      <c r="F125" s="62"/>
      <c r="G125" s="62"/>
      <c r="H125" s="62"/>
      <c r="I125" s="62"/>
      <c r="J125" s="209"/>
      <c r="K125" s="62"/>
      <c r="L125" s="62"/>
      <c r="M125" s="62"/>
      <c r="N125" s="62"/>
    </row>
    <row r="126" spans="2:14">
      <c r="B126" s="62"/>
      <c r="C126" s="208"/>
      <c r="D126" s="62"/>
      <c r="E126" s="62"/>
      <c r="F126" s="62"/>
      <c r="G126" s="62"/>
      <c r="H126" s="62"/>
      <c r="I126" s="62"/>
      <c r="J126" s="209"/>
      <c r="K126" s="62"/>
      <c r="L126" s="62"/>
      <c r="M126" s="62"/>
      <c r="N126" s="62"/>
    </row>
    <row r="127" spans="2:14">
      <c r="B127" s="62"/>
      <c r="C127" s="62" t="s">
        <v>228</v>
      </c>
      <c r="D127" s="62"/>
      <c r="E127" s="62"/>
      <c r="F127" s="62"/>
      <c r="G127" s="62"/>
      <c r="H127" s="62"/>
      <c r="I127" s="62"/>
      <c r="J127" s="209"/>
      <c r="K127" s="62"/>
      <c r="L127" s="62"/>
      <c r="M127" s="62"/>
      <c r="N127" s="62"/>
    </row>
    <row r="128" spans="2:14">
      <c r="B128" s="62"/>
      <c r="C128" s="208"/>
      <c r="D128" s="62"/>
      <c r="E128" s="62"/>
      <c r="F128" s="233"/>
      <c r="G128" s="233"/>
      <c r="H128" s="233"/>
      <c r="I128" s="62"/>
      <c r="J128" s="209"/>
      <c r="K128" s="62"/>
      <c r="L128" s="62"/>
      <c r="M128" s="62"/>
      <c r="N128" s="62"/>
    </row>
    <row r="129" spans="2:14" ht="19.95" customHeight="1">
      <c r="B129" s="62"/>
      <c r="C129" s="42" t="s">
        <v>0</v>
      </c>
      <c r="D129" s="76">
        <v>45747</v>
      </c>
      <c r="E129" s="76">
        <v>45657</v>
      </c>
      <c r="F129" s="234"/>
      <c r="G129" s="233"/>
      <c r="H129" s="233"/>
      <c r="I129" s="233"/>
      <c r="J129" s="233"/>
      <c r="K129" s="62"/>
      <c r="L129" s="62"/>
      <c r="M129" s="62"/>
      <c r="N129" s="62"/>
    </row>
    <row r="130" spans="2:14">
      <c r="B130" s="304"/>
      <c r="C130" s="235" t="s">
        <v>193</v>
      </c>
      <c r="D130" s="236">
        <v>2554722909</v>
      </c>
      <c r="E130" s="236">
        <v>4316162843</v>
      </c>
      <c r="F130" s="453"/>
      <c r="G130" s="237"/>
      <c r="H130" s="233"/>
      <c r="I130" s="233"/>
      <c r="J130" s="233"/>
      <c r="K130" s="212"/>
      <c r="L130" s="212"/>
      <c r="M130" s="212"/>
      <c r="N130" s="212"/>
    </row>
    <row r="131" spans="2:14">
      <c r="B131" s="304"/>
      <c r="C131" s="235" t="s">
        <v>289</v>
      </c>
      <c r="D131" s="236">
        <v>39655320</v>
      </c>
      <c r="E131" s="236">
        <v>40956292</v>
      </c>
      <c r="F131" s="453"/>
      <c r="G131" s="237"/>
      <c r="H131" s="233"/>
      <c r="I131" s="233"/>
      <c r="J131" s="233"/>
      <c r="K131" s="212"/>
      <c r="L131" s="212"/>
      <c r="M131" s="212"/>
      <c r="N131" s="212"/>
    </row>
    <row r="132" spans="2:14">
      <c r="B132" s="212"/>
      <c r="C132" s="217" t="s">
        <v>29</v>
      </c>
      <c r="D132" s="130">
        <v>2594378229</v>
      </c>
      <c r="E132" s="130">
        <v>4357119135</v>
      </c>
      <c r="F132" s="238"/>
      <c r="G132" s="238"/>
      <c r="H132" s="233"/>
      <c r="I132" s="233"/>
      <c r="J132" s="233"/>
      <c r="K132" s="212"/>
      <c r="L132" s="212"/>
      <c r="M132" s="212"/>
      <c r="N132" s="212"/>
    </row>
    <row r="133" spans="2:14">
      <c r="B133" s="62"/>
      <c r="C133" s="62"/>
      <c r="D133" s="62"/>
      <c r="E133" s="230"/>
      <c r="F133" s="233"/>
      <c r="G133" s="233"/>
      <c r="H133" s="233"/>
      <c r="I133" s="233"/>
      <c r="J133" s="233"/>
      <c r="K133" s="62"/>
      <c r="L133" s="62"/>
      <c r="M133" s="62"/>
      <c r="N133" s="62"/>
    </row>
    <row r="134" spans="2:14">
      <c r="B134" s="62"/>
      <c r="C134" s="62"/>
      <c r="D134" s="62"/>
      <c r="E134" s="230"/>
      <c r="F134" s="233"/>
      <c r="G134" s="233"/>
      <c r="H134" s="233"/>
      <c r="I134" s="62"/>
      <c r="J134" s="209"/>
      <c r="K134" s="62"/>
      <c r="L134" s="62"/>
      <c r="M134" s="62"/>
      <c r="N134" s="62"/>
    </row>
    <row r="135" spans="2:14">
      <c r="B135" s="62"/>
      <c r="C135" s="62"/>
      <c r="D135" s="62"/>
      <c r="E135" s="230"/>
      <c r="F135" s="233"/>
      <c r="G135" s="233"/>
      <c r="H135" s="233"/>
      <c r="I135" s="62"/>
      <c r="J135" s="209"/>
      <c r="K135" s="62"/>
      <c r="L135" s="62"/>
      <c r="M135" s="62"/>
      <c r="N135" s="62"/>
    </row>
    <row r="136" spans="2:14">
      <c r="B136" s="62"/>
      <c r="C136" s="208" t="s">
        <v>379</v>
      </c>
      <c r="D136" s="62"/>
      <c r="E136" s="230"/>
      <c r="F136" s="233"/>
      <c r="G136" s="233"/>
      <c r="H136" s="233"/>
      <c r="I136" s="62"/>
      <c r="J136" s="209"/>
      <c r="K136" s="62"/>
      <c r="L136" s="62"/>
      <c r="M136" s="62"/>
      <c r="N136" s="62"/>
    </row>
    <row r="137" spans="2:14">
      <c r="B137" s="62"/>
      <c r="C137" s="208"/>
      <c r="D137" s="62"/>
      <c r="E137" s="62"/>
      <c r="F137" s="62"/>
      <c r="G137" s="62"/>
      <c r="H137" s="62"/>
      <c r="I137" s="62"/>
      <c r="J137" s="209"/>
      <c r="K137" s="62"/>
      <c r="L137" s="62"/>
      <c r="M137" s="62"/>
      <c r="N137" s="62"/>
    </row>
    <row r="138" spans="2:14">
      <c r="B138" s="62"/>
      <c r="C138" s="62" t="s">
        <v>392</v>
      </c>
      <c r="D138" s="62"/>
      <c r="E138" s="62"/>
      <c r="F138" s="62"/>
      <c r="G138" s="62"/>
      <c r="H138" s="62"/>
      <c r="I138" s="62"/>
      <c r="J138" s="209"/>
      <c r="K138" s="62"/>
      <c r="L138" s="62"/>
      <c r="M138" s="62"/>
      <c r="N138" s="62"/>
    </row>
    <row r="139" spans="2:14">
      <c r="B139" s="62"/>
      <c r="C139" s="62"/>
      <c r="D139" s="62"/>
      <c r="E139" s="230"/>
      <c r="F139" s="233"/>
      <c r="G139" s="233"/>
      <c r="H139" s="233"/>
      <c r="I139" s="62"/>
      <c r="J139" s="209"/>
      <c r="K139" s="62"/>
      <c r="L139" s="62"/>
      <c r="M139" s="62"/>
      <c r="N139" s="62"/>
    </row>
    <row r="140" spans="2:14">
      <c r="B140" s="62"/>
      <c r="C140" s="208" t="s">
        <v>2182</v>
      </c>
      <c r="D140" s="62"/>
      <c r="E140" s="230"/>
      <c r="F140" s="233"/>
      <c r="G140" s="233"/>
      <c r="H140" s="233"/>
      <c r="I140" s="62"/>
      <c r="J140" s="209"/>
      <c r="K140" s="62"/>
      <c r="L140" s="62"/>
      <c r="M140" s="62"/>
      <c r="N140" s="62"/>
    </row>
    <row r="141" spans="2:14">
      <c r="B141" s="62"/>
      <c r="C141" s="62"/>
      <c r="D141" s="62"/>
      <c r="E141" s="230"/>
      <c r="F141" s="233"/>
      <c r="G141" s="233"/>
      <c r="H141" s="233"/>
      <c r="I141" s="62"/>
      <c r="J141" s="209"/>
      <c r="K141" s="62"/>
      <c r="L141" s="62"/>
      <c r="M141" s="62"/>
      <c r="N141" s="62"/>
    </row>
    <row r="142" spans="2:14" ht="26.4">
      <c r="B142" s="62"/>
      <c r="C142" s="239" t="s">
        <v>229</v>
      </c>
      <c r="D142" s="519" t="s">
        <v>233</v>
      </c>
      <c r="E142" s="520"/>
      <c r="F142" s="214" t="s">
        <v>774</v>
      </c>
      <c r="G142" s="214" t="s">
        <v>393</v>
      </c>
      <c r="H142" s="214" t="s">
        <v>394</v>
      </c>
      <c r="I142" s="214" t="s">
        <v>231</v>
      </c>
      <c r="J142" s="214" t="s">
        <v>2215</v>
      </c>
      <c r="K142" s="214" t="s">
        <v>232</v>
      </c>
      <c r="L142" s="240" t="s">
        <v>230</v>
      </c>
      <c r="M142" s="62"/>
      <c r="N142" s="62"/>
    </row>
    <row r="143" spans="2:14">
      <c r="B143" s="62"/>
      <c r="C143" s="49" t="s">
        <v>2184</v>
      </c>
      <c r="D143" s="517" t="s">
        <v>2183</v>
      </c>
      <c r="E143" s="518"/>
      <c r="F143" s="43" t="s">
        <v>2185</v>
      </c>
      <c r="G143" s="423">
        <v>245915179.99999994</v>
      </c>
      <c r="H143" s="423">
        <v>254000000</v>
      </c>
      <c r="I143" s="423">
        <v>254000000</v>
      </c>
      <c r="J143" s="423">
        <v>6629553</v>
      </c>
      <c r="K143" s="423">
        <v>247370447</v>
      </c>
      <c r="L143" s="385">
        <v>45870</v>
      </c>
      <c r="M143" s="62"/>
      <c r="N143" s="62"/>
    </row>
    <row r="144" spans="2:14">
      <c r="B144" s="62"/>
      <c r="C144" s="241" t="s">
        <v>2146</v>
      </c>
      <c r="D144" s="517"/>
      <c r="E144" s="518"/>
      <c r="F144" s="43"/>
      <c r="G144" s="424">
        <v>245915179.99999994</v>
      </c>
      <c r="H144" s="424">
        <v>254000000</v>
      </c>
      <c r="I144" s="424">
        <v>254000000</v>
      </c>
      <c r="J144" s="424">
        <v>6629553</v>
      </c>
      <c r="K144" s="424">
        <v>247370447</v>
      </c>
      <c r="L144" s="385"/>
      <c r="M144" s="62"/>
      <c r="N144" s="62"/>
    </row>
    <row r="145" spans="2:14">
      <c r="B145" s="62"/>
      <c r="C145" s="241" t="s">
        <v>2102</v>
      </c>
      <c r="D145" s="517"/>
      <c r="E145" s="518"/>
      <c r="F145" s="43"/>
      <c r="G145" s="424">
        <v>0</v>
      </c>
      <c r="H145" s="424">
        <v>0</v>
      </c>
      <c r="I145" s="424">
        <v>0</v>
      </c>
      <c r="J145" s="424">
        <v>0</v>
      </c>
      <c r="K145" s="424">
        <v>0</v>
      </c>
      <c r="L145" s="385"/>
      <c r="M145" s="62"/>
      <c r="N145" s="62"/>
    </row>
    <row r="146" spans="2:14">
      <c r="B146" s="62"/>
      <c r="C146" s="62"/>
      <c r="D146" s="62"/>
      <c r="E146" s="230"/>
      <c r="F146" s="233"/>
      <c r="G146" s="233"/>
      <c r="H146" s="243">
        <v>0</v>
      </c>
      <c r="I146" s="62"/>
      <c r="J146" s="209"/>
      <c r="K146" s="62"/>
      <c r="L146" s="62"/>
      <c r="M146" s="62"/>
      <c r="N146" s="62"/>
    </row>
    <row r="147" spans="2:14">
      <c r="B147" s="62"/>
      <c r="C147" s="208" t="s">
        <v>2186</v>
      </c>
      <c r="D147" s="62"/>
      <c r="E147" s="230"/>
      <c r="F147" s="233"/>
      <c r="G147" s="233"/>
      <c r="H147" s="233"/>
      <c r="I147" s="62"/>
      <c r="J147" s="209"/>
      <c r="K147" s="62"/>
      <c r="L147" s="62"/>
      <c r="M147" s="62"/>
      <c r="N147" s="62"/>
    </row>
    <row r="148" spans="2:14">
      <c r="B148" s="62"/>
      <c r="C148" s="62"/>
      <c r="D148" s="62"/>
      <c r="E148" s="230"/>
      <c r="F148" s="233"/>
      <c r="G148" s="233"/>
      <c r="H148" s="233"/>
      <c r="I148" s="62"/>
      <c r="J148" s="209"/>
      <c r="K148" s="62"/>
      <c r="L148" s="62"/>
      <c r="M148" s="62"/>
      <c r="N148" s="62"/>
    </row>
    <row r="149" spans="2:14" ht="26.4">
      <c r="B149" s="62"/>
      <c r="C149" s="239" t="s">
        <v>229</v>
      </c>
      <c r="D149" s="519" t="s">
        <v>233</v>
      </c>
      <c r="E149" s="520"/>
      <c r="F149" s="214" t="s">
        <v>774</v>
      </c>
      <c r="G149" s="214" t="s">
        <v>393</v>
      </c>
      <c r="H149" s="214" t="s">
        <v>394</v>
      </c>
      <c r="I149" s="214" t="s">
        <v>231</v>
      </c>
      <c r="J149" s="214" t="s">
        <v>232</v>
      </c>
      <c r="K149" s="240" t="s">
        <v>230</v>
      </c>
      <c r="L149" s="62"/>
      <c r="M149" s="62"/>
      <c r="N149" s="62"/>
    </row>
    <row r="150" spans="2:14">
      <c r="B150" s="62"/>
      <c r="C150" s="49" t="s">
        <v>2163</v>
      </c>
      <c r="D150" s="517" t="s">
        <v>2168</v>
      </c>
      <c r="E150" s="518"/>
      <c r="F150" s="43" t="s">
        <v>2171</v>
      </c>
      <c r="G150" s="384">
        <v>600000000</v>
      </c>
      <c r="H150" s="384">
        <v>617800805.42184198</v>
      </c>
      <c r="I150" s="384">
        <v>600000000</v>
      </c>
      <c r="J150" s="384">
        <v>617800805.42184198</v>
      </c>
      <c r="K150" s="385">
        <v>45796</v>
      </c>
      <c r="L150" s="62"/>
      <c r="M150" s="62"/>
      <c r="N150" s="62"/>
    </row>
    <row r="151" spans="2:14">
      <c r="B151" s="62"/>
      <c r="C151" s="49" t="s">
        <v>2164</v>
      </c>
      <c r="D151" s="517" t="s">
        <v>2169</v>
      </c>
      <c r="E151" s="518"/>
      <c r="F151" s="43" t="s">
        <v>2172</v>
      </c>
      <c r="G151" s="384">
        <v>250000000</v>
      </c>
      <c r="H151" s="384">
        <v>250910958.9041096</v>
      </c>
      <c r="I151" s="384">
        <v>250000000</v>
      </c>
      <c r="J151" s="384">
        <v>250910958.9041096</v>
      </c>
      <c r="K151" s="385">
        <v>45909</v>
      </c>
      <c r="L151" s="62"/>
      <c r="M151" s="62"/>
      <c r="N151" s="62"/>
    </row>
    <row r="152" spans="2:14">
      <c r="B152" s="62"/>
      <c r="C152" s="49" t="s">
        <v>2164</v>
      </c>
      <c r="D152" s="517" t="s">
        <v>2169</v>
      </c>
      <c r="E152" s="518"/>
      <c r="F152" s="43" t="s">
        <v>2173</v>
      </c>
      <c r="G152" s="384">
        <v>250000000</v>
      </c>
      <c r="H152" s="384">
        <v>250910958.9041096</v>
      </c>
      <c r="I152" s="384">
        <v>250000000</v>
      </c>
      <c r="J152" s="384">
        <v>250910958.9041096</v>
      </c>
      <c r="K152" s="385">
        <v>45909</v>
      </c>
      <c r="L152" s="62"/>
      <c r="M152" s="62"/>
      <c r="N152" s="62"/>
    </row>
    <row r="153" spans="2:14">
      <c r="B153" s="62"/>
      <c r="C153" s="49" t="s">
        <v>2165</v>
      </c>
      <c r="D153" s="517" t="s">
        <v>2169</v>
      </c>
      <c r="E153" s="518"/>
      <c r="F153" s="43" t="s">
        <v>2174</v>
      </c>
      <c r="G153" s="384">
        <v>100000000</v>
      </c>
      <c r="H153" s="384">
        <v>100416438.35616438</v>
      </c>
      <c r="I153" s="384">
        <v>100000000</v>
      </c>
      <c r="J153" s="384">
        <v>100416438.35616438</v>
      </c>
      <c r="K153" s="385">
        <v>45909</v>
      </c>
      <c r="L153" s="62"/>
      <c r="M153" s="62"/>
      <c r="N153" s="62"/>
    </row>
    <row r="154" spans="2:14">
      <c r="B154" s="62"/>
      <c r="C154" s="49" t="s">
        <v>2165</v>
      </c>
      <c r="D154" s="517" t="s">
        <v>2169</v>
      </c>
      <c r="E154" s="518"/>
      <c r="F154" s="43" t="s">
        <v>2175</v>
      </c>
      <c r="G154" s="384">
        <v>185000000</v>
      </c>
      <c r="H154" s="384">
        <v>185543595.89041096</v>
      </c>
      <c r="I154" s="384">
        <v>185000000</v>
      </c>
      <c r="J154" s="384">
        <v>185543595.89041096</v>
      </c>
      <c r="K154" s="385">
        <v>45756</v>
      </c>
      <c r="L154" s="62"/>
      <c r="M154" s="62"/>
      <c r="N154" s="62"/>
    </row>
    <row r="155" spans="2:14">
      <c r="B155" s="62"/>
      <c r="C155" s="49" t="s">
        <v>2166</v>
      </c>
      <c r="D155" s="517" t="s">
        <v>2169</v>
      </c>
      <c r="E155" s="518"/>
      <c r="F155" s="43" t="s">
        <v>2176</v>
      </c>
      <c r="G155" s="384">
        <v>200000000</v>
      </c>
      <c r="H155" s="384">
        <v>200355068.49315068</v>
      </c>
      <c r="I155" s="384">
        <v>200000000</v>
      </c>
      <c r="J155" s="384">
        <v>200355068.49315068</v>
      </c>
      <c r="K155" s="385">
        <v>45764</v>
      </c>
      <c r="L155" s="62"/>
      <c r="M155" s="62"/>
      <c r="N155" s="62"/>
    </row>
    <row r="156" spans="2:14">
      <c r="B156" s="62"/>
      <c r="C156" s="49" t="s">
        <v>2166</v>
      </c>
      <c r="D156" s="517" t="s">
        <v>2169</v>
      </c>
      <c r="E156" s="518"/>
      <c r="F156" s="43" t="s">
        <v>2177</v>
      </c>
      <c r="G156" s="384">
        <v>200000000</v>
      </c>
      <c r="H156" s="384">
        <v>200355068.49315068</v>
      </c>
      <c r="I156" s="384">
        <v>200000000</v>
      </c>
      <c r="J156" s="384">
        <v>200355068.49315068</v>
      </c>
      <c r="K156" s="385">
        <v>45764</v>
      </c>
      <c r="L156" s="62"/>
      <c r="M156" s="62"/>
      <c r="N156" s="62"/>
    </row>
    <row r="157" spans="2:14">
      <c r="B157" s="62"/>
      <c r="C157" s="49" t="s">
        <v>2166</v>
      </c>
      <c r="D157" s="517" t="s">
        <v>2169</v>
      </c>
      <c r="E157" s="518"/>
      <c r="F157" s="43" t="s">
        <v>2178</v>
      </c>
      <c r="G157" s="384">
        <v>100000000</v>
      </c>
      <c r="H157" s="384">
        <v>100177534.24657534</v>
      </c>
      <c r="I157" s="384">
        <v>100000000</v>
      </c>
      <c r="J157" s="384">
        <v>100177534.24657534</v>
      </c>
      <c r="K157" s="385">
        <v>45764</v>
      </c>
      <c r="L157" s="62"/>
      <c r="M157" s="62"/>
      <c r="N157" s="62"/>
    </row>
    <row r="158" spans="2:14">
      <c r="B158" s="62"/>
      <c r="C158" s="49" t="s">
        <v>2167</v>
      </c>
      <c r="D158" s="517" t="s">
        <v>2170</v>
      </c>
      <c r="E158" s="518"/>
      <c r="F158" s="43" t="s">
        <v>2179</v>
      </c>
      <c r="G158" s="384">
        <v>300000000</v>
      </c>
      <c r="H158" s="384">
        <v>306848965.90099317</v>
      </c>
      <c r="I158" s="384">
        <v>300000000</v>
      </c>
      <c r="J158" s="384">
        <v>306848965.90099317</v>
      </c>
      <c r="K158" s="385">
        <v>45764</v>
      </c>
      <c r="L158" s="62"/>
      <c r="M158" s="62"/>
      <c r="N158" s="62"/>
    </row>
    <row r="159" spans="2:14">
      <c r="B159" s="62"/>
      <c r="C159" s="49" t="s">
        <v>2164</v>
      </c>
      <c r="D159" s="517" t="s">
        <v>2169</v>
      </c>
      <c r="E159" s="518"/>
      <c r="F159" s="43" t="s">
        <v>2180</v>
      </c>
      <c r="G159" s="384">
        <v>199856250</v>
      </c>
      <c r="H159" s="384">
        <v>200470138</v>
      </c>
      <c r="I159" s="384">
        <v>199856250</v>
      </c>
      <c r="J159" s="384">
        <v>200470138</v>
      </c>
      <c r="K159" s="385">
        <v>45820</v>
      </c>
      <c r="L159" s="422"/>
      <c r="M159" s="422"/>
      <c r="N159" s="62"/>
    </row>
    <row r="160" spans="2:14">
      <c r="B160" s="62"/>
      <c r="C160" s="49" t="s">
        <v>2166</v>
      </c>
      <c r="D160" s="517" t="s">
        <v>2169</v>
      </c>
      <c r="E160" s="518"/>
      <c r="F160" s="43" t="s">
        <v>2181</v>
      </c>
      <c r="G160" s="384">
        <v>799425000</v>
      </c>
      <c r="H160" s="384">
        <v>801188197</v>
      </c>
      <c r="I160" s="384">
        <v>799425000</v>
      </c>
      <c r="J160" s="384">
        <v>801188197</v>
      </c>
      <c r="K160" s="385">
        <v>45761</v>
      </c>
      <c r="L160" s="372"/>
      <c r="M160" s="422"/>
      <c r="N160" s="62"/>
    </row>
    <row r="161" spans="2:14">
      <c r="B161" s="62"/>
      <c r="C161" s="241" t="s">
        <v>2146</v>
      </c>
      <c r="D161" s="517"/>
      <c r="E161" s="518"/>
      <c r="F161" s="386"/>
      <c r="G161" s="387">
        <v>3184281250</v>
      </c>
      <c r="H161" s="387">
        <v>3214977729.6105065</v>
      </c>
      <c r="I161" s="387">
        <v>3184281250</v>
      </c>
      <c r="J161" s="387">
        <v>3214977729.6105065</v>
      </c>
      <c r="K161" s="385"/>
      <c r="L161" s="242"/>
      <c r="M161" s="62"/>
      <c r="N161" s="62"/>
    </row>
    <row r="162" spans="2:14">
      <c r="B162" s="62"/>
      <c r="C162" s="241" t="s">
        <v>2102</v>
      </c>
      <c r="D162" s="517"/>
      <c r="E162" s="518"/>
      <c r="F162" s="386"/>
      <c r="G162" s="387">
        <v>0</v>
      </c>
      <c r="H162" s="387">
        <v>0</v>
      </c>
      <c r="I162" s="387">
        <v>0</v>
      </c>
      <c r="J162" s="387">
        <v>0</v>
      </c>
      <c r="K162" s="385"/>
      <c r="L162" s="62"/>
      <c r="M162" s="62"/>
      <c r="N162" s="62"/>
    </row>
    <row r="163" spans="2:14">
      <c r="B163" s="62"/>
      <c r="C163" s="62"/>
      <c r="D163" s="62"/>
      <c r="E163" s="230"/>
      <c r="F163" s="233"/>
      <c r="G163" s="233"/>
      <c r="H163" s="233"/>
      <c r="I163" s="62"/>
      <c r="J163" s="209"/>
      <c r="K163" s="62"/>
      <c r="L163" s="62"/>
      <c r="M163" s="62"/>
      <c r="N163" s="62"/>
    </row>
    <row r="164" spans="2:14">
      <c r="B164" s="62"/>
      <c r="C164" s="62"/>
      <c r="D164" s="62"/>
      <c r="E164" s="230"/>
      <c r="F164" s="233"/>
      <c r="G164" s="233"/>
      <c r="H164" s="233"/>
      <c r="I164" s="62"/>
      <c r="J164" s="209"/>
      <c r="K164" s="62"/>
      <c r="L164" s="62"/>
      <c r="M164" s="62"/>
      <c r="N164" s="62"/>
    </row>
    <row r="165" spans="2:14">
      <c r="B165" s="62"/>
      <c r="C165" s="208" t="s">
        <v>380</v>
      </c>
      <c r="D165" s="62"/>
      <c r="E165" s="230"/>
      <c r="F165" s="233"/>
      <c r="G165" s="233"/>
      <c r="H165" s="233"/>
      <c r="I165" s="62"/>
      <c r="J165" s="209"/>
      <c r="K165" s="62"/>
      <c r="L165" s="62"/>
      <c r="M165" s="62"/>
      <c r="N165" s="62"/>
    </row>
    <row r="166" spans="2:14">
      <c r="B166" s="62"/>
      <c r="C166" s="208"/>
      <c r="D166" s="62"/>
      <c r="E166" s="230"/>
      <c r="F166" s="233"/>
      <c r="G166" s="233"/>
      <c r="H166" s="233"/>
      <c r="I166" s="62"/>
      <c r="J166" s="209"/>
      <c r="K166" s="62"/>
      <c r="L166" s="62"/>
      <c r="M166" s="62"/>
      <c r="N166" s="62"/>
    </row>
    <row r="167" spans="2:14">
      <c r="B167" s="62"/>
      <c r="C167" s="208" t="s">
        <v>381</v>
      </c>
      <c r="D167" s="62"/>
      <c r="E167" s="230"/>
      <c r="F167" s="233"/>
      <c r="G167" s="233"/>
      <c r="H167" s="233"/>
      <c r="I167" s="62"/>
      <c r="J167" s="209"/>
      <c r="K167" s="62"/>
      <c r="L167" s="62"/>
      <c r="M167" s="62"/>
      <c r="N167" s="62"/>
    </row>
    <row r="168" spans="2:14">
      <c r="B168" s="62"/>
      <c r="C168" s="208"/>
      <c r="D168" s="62"/>
      <c r="E168" s="62"/>
      <c r="F168" s="62"/>
      <c r="G168" s="62"/>
      <c r="H168" s="62"/>
      <c r="I168" s="62"/>
      <c r="J168" s="209"/>
      <c r="K168" s="62"/>
      <c r="L168" s="62"/>
      <c r="M168" s="62"/>
      <c r="N168" s="62"/>
    </row>
    <row r="169" spans="2:14">
      <c r="B169" s="62"/>
      <c r="C169" s="62" t="s">
        <v>228</v>
      </c>
      <c r="D169" s="62"/>
      <c r="E169" s="230"/>
      <c r="F169" s="233"/>
      <c r="G169" s="233"/>
      <c r="H169" s="233"/>
      <c r="I169" s="62"/>
      <c r="J169" s="209"/>
      <c r="K169" s="62"/>
      <c r="L169" s="62"/>
      <c r="M169" s="62"/>
      <c r="N169" s="62"/>
    </row>
    <row r="170" spans="2:14">
      <c r="B170" s="62"/>
      <c r="C170" s="208"/>
      <c r="D170" s="62"/>
      <c r="E170" s="230"/>
      <c r="F170" s="233"/>
      <c r="G170" s="233"/>
      <c r="H170" s="233"/>
      <c r="I170" s="62"/>
      <c r="J170" s="209"/>
      <c r="K170" s="62"/>
      <c r="L170" s="62"/>
      <c r="M170" s="62"/>
      <c r="N170" s="62"/>
    </row>
    <row r="171" spans="2:14">
      <c r="B171" s="62"/>
      <c r="C171" s="520" t="s">
        <v>101</v>
      </c>
      <c r="D171" s="240" t="s">
        <v>78</v>
      </c>
      <c r="E171" s="240" t="s">
        <v>79</v>
      </c>
      <c r="F171" s="243"/>
      <c r="G171" s="243"/>
      <c r="H171" s="243"/>
      <c r="I171" s="243"/>
      <c r="J171" s="209"/>
      <c r="K171" s="62"/>
      <c r="L171" s="62"/>
      <c r="M171" s="62"/>
      <c r="N171" s="62"/>
    </row>
    <row r="172" spans="2:14">
      <c r="B172" s="62"/>
      <c r="C172" s="521"/>
      <c r="D172" s="244" t="s">
        <v>63</v>
      </c>
      <c r="E172" s="244" t="s">
        <v>63</v>
      </c>
      <c r="F172" s="243"/>
      <c r="G172" s="243"/>
      <c r="H172" s="243"/>
      <c r="I172" s="243"/>
      <c r="J172" s="209"/>
      <c r="K172" s="62"/>
      <c r="L172" s="62"/>
      <c r="M172" s="62"/>
      <c r="N172" s="62"/>
    </row>
    <row r="173" spans="2:14">
      <c r="B173" s="275">
        <v>130101590010101</v>
      </c>
      <c r="C173" s="49" t="s">
        <v>198</v>
      </c>
      <c r="D173" s="236">
        <v>348092988</v>
      </c>
      <c r="E173" s="296">
        <v>0</v>
      </c>
      <c r="F173" s="243"/>
      <c r="G173" s="243"/>
      <c r="H173" s="243"/>
      <c r="I173" s="243"/>
      <c r="J173" s="209"/>
      <c r="K173" s="62"/>
      <c r="L173" s="62"/>
      <c r="M173" s="62"/>
      <c r="N173" s="62"/>
    </row>
    <row r="174" spans="2:14">
      <c r="B174" s="275">
        <v>130101590010199</v>
      </c>
      <c r="C174" s="49" t="s">
        <v>110</v>
      </c>
      <c r="D174" s="236">
        <v>275492777</v>
      </c>
      <c r="E174" s="296">
        <v>0</v>
      </c>
      <c r="F174" s="243"/>
      <c r="G174" s="243"/>
      <c r="H174" s="243"/>
      <c r="I174" s="243"/>
      <c r="J174" s="209"/>
      <c r="K174" s="62"/>
      <c r="L174" s="62"/>
      <c r="M174" s="62"/>
      <c r="N174" s="62"/>
    </row>
    <row r="175" spans="2:14">
      <c r="B175" s="275">
        <v>130101770070199</v>
      </c>
      <c r="C175" s="49" t="s">
        <v>673</v>
      </c>
      <c r="D175" s="236">
        <v>61616874</v>
      </c>
      <c r="E175" s="296">
        <v>0</v>
      </c>
      <c r="F175" s="243"/>
      <c r="G175" s="243"/>
      <c r="H175" s="243"/>
      <c r="I175" s="243"/>
      <c r="J175" s="209"/>
      <c r="K175" s="62"/>
      <c r="L175" s="62"/>
      <c r="M175" s="62"/>
      <c r="N175" s="62"/>
    </row>
    <row r="176" spans="2:14">
      <c r="B176" s="62"/>
      <c r="C176" s="241" t="s">
        <v>2146</v>
      </c>
      <c r="D176" s="246">
        <v>685202639</v>
      </c>
      <c r="E176" s="297">
        <v>0</v>
      </c>
      <c r="F176" s="243"/>
      <c r="G176" s="243"/>
      <c r="H176" s="243"/>
      <c r="I176" s="243"/>
      <c r="J176" s="209"/>
      <c r="K176" s="62"/>
      <c r="L176" s="62"/>
      <c r="M176" s="62"/>
      <c r="N176" s="62"/>
    </row>
    <row r="177" spans="2:15">
      <c r="B177" s="62"/>
      <c r="C177" s="241" t="s">
        <v>2102</v>
      </c>
      <c r="D177" s="246">
        <v>840139132</v>
      </c>
      <c r="E177" s="297">
        <v>0</v>
      </c>
      <c r="F177" s="243"/>
      <c r="G177" s="243"/>
      <c r="H177" s="243"/>
      <c r="I177" s="243"/>
      <c r="J177" s="209"/>
      <c r="K177" s="62"/>
      <c r="L177" s="62"/>
      <c r="M177" s="62"/>
      <c r="N177" s="62"/>
    </row>
    <row r="178" spans="2:15">
      <c r="B178" s="62"/>
      <c r="C178" s="62"/>
      <c r="D178" s="62"/>
      <c r="E178" s="230"/>
      <c r="F178" s="233"/>
      <c r="G178" s="233"/>
      <c r="H178" s="233"/>
      <c r="I178" s="62"/>
      <c r="J178" s="209"/>
      <c r="K178" s="62"/>
      <c r="L178" s="62"/>
      <c r="M178" s="62"/>
      <c r="N178" s="62"/>
    </row>
    <row r="179" spans="2:15">
      <c r="B179" s="62"/>
      <c r="C179" s="247"/>
      <c r="D179" s="248"/>
      <c r="E179" s="247"/>
      <c r="F179" s="233"/>
      <c r="G179" s="233"/>
      <c r="H179" s="243"/>
      <c r="I179" s="249"/>
      <c r="J179" s="209"/>
      <c r="K179" s="62"/>
      <c r="L179" s="62"/>
      <c r="M179" s="62"/>
      <c r="N179" s="62"/>
    </row>
    <row r="180" spans="2:15">
      <c r="B180" s="62"/>
      <c r="C180" s="208" t="s">
        <v>382</v>
      </c>
      <c r="D180" s="248"/>
      <c r="E180" s="247"/>
      <c r="F180" s="233"/>
      <c r="G180" s="233"/>
      <c r="H180" s="243"/>
      <c r="I180" s="249"/>
      <c r="J180" s="209"/>
      <c r="K180" s="62"/>
      <c r="L180" s="62"/>
      <c r="M180" s="62"/>
      <c r="N180" s="62"/>
    </row>
    <row r="181" spans="2:15">
      <c r="B181" s="62"/>
      <c r="C181" s="208"/>
      <c r="D181" s="62"/>
      <c r="E181" s="62"/>
      <c r="F181" s="62"/>
      <c r="G181" s="62"/>
      <c r="H181" s="62"/>
      <c r="I181" s="62"/>
      <c r="J181" s="209"/>
      <c r="K181" s="62"/>
      <c r="L181" s="62"/>
      <c r="M181" s="62"/>
      <c r="N181" s="62"/>
    </row>
    <row r="182" spans="2:15">
      <c r="B182" s="62"/>
      <c r="C182" s="62" t="s">
        <v>228</v>
      </c>
      <c r="D182" s="62"/>
      <c r="E182" s="230"/>
      <c r="F182" s="233"/>
      <c r="G182" s="233"/>
      <c r="H182" s="233"/>
      <c r="I182" s="62"/>
      <c r="J182" s="209"/>
      <c r="K182" s="62"/>
      <c r="L182" s="62"/>
      <c r="M182" s="62"/>
      <c r="N182" s="62"/>
    </row>
    <row r="183" spans="2:15">
      <c r="B183" s="62"/>
      <c r="C183" s="247"/>
      <c r="D183" s="248"/>
      <c r="E183" s="247"/>
      <c r="F183" s="233"/>
      <c r="G183" s="233"/>
      <c r="H183" s="243"/>
      <c r="I183" s="249"/>
      <c r="J183" s="209"/>
      <c r="K183" s="62"/>
      <c r="L183" s="62"/>
      <c r="M183" s="62"/>
      <c r="N183" s="62"/>
    </row>
    <row r="184" spans="2:15">
      <c r="B184" s="62"/>
      <c r="C184" s="522" t="s">
        <v>234</v>
      </c>
      <c r="D184" s="524" t="s">
        <v>239</v>
      </c>
      <c r="E184" s="524"/>
      <c r="F184" s="524"/>
      <c r="G184" s="524"/>
      <c r="H184" s="524"/>
      <c r="I184" s="524" t="s">
        <v>240</v>
      </c>
      <c r="J184" s="524"/>
      <c r="K184" s="524"/>
      <c r="L184" s="524"/>
      <c r="M184" s="524"/>
      <c r="N184" s="524"/>
    </row>
    <row r="185" spans="2:15" ht="39.6">
      <c r="B185" s="62"/>
      <c r="C185" s="523"/>
      <c r="D185" s="250" t="s">
        <v>395</v>
      </c>
      <c r="E185" s="250" t="s">
        <v>235</v>
      </c>
      <c r="F185" s="250" t="s">
        <v>236</v>
      </c>
      <c r="G185" s="250" t="s">
        <v>396</v>
      </c>
      <c r="H185" s="250" t="s">
        <v>299</v>
      </c>
      <c r="I185" s="250" t="s">
        <v>237</v>
      </c>
      <c r="J185" s="250" t="s">
        <v>235</v>
      </c>
      <c r="K185" s="250" t="s">
        <v>236</v>
      </c>
      <c r="L185" s="250" t="s">
        <v>298</v>
      </c>
      <c r="M185" s="250" t="s">
        <v>238</v>
      </c>
      <c r="N185" s="250" t="s">
        <v>2216</v>
      </c>
    </row>
    <row r="186" spans="2:15">
      <c r="B186" s="62"/>
      <c r="C186" s="251" t="s">
        <v>241</v>
      </c>
      <c r="D186" s="229">
        <v>69130909</v>
      </c>
      <c r="E186" s="296">
        <v>0</v>
      </c>
      <c r="F186" s="296">
        <v>0</v>
      </c>
      <c r="G186" s="293">
        <v>0</v>
      </c>
      <c r="H186" s="229">
        <v>69130909</v>
      </c>
      <c r="I186" s="369">
        <v>-12443568</v>
      </c>
      <c r="J186" s="369">
        <v>-3110892</v>
      </c>
      <c r="K186" s="293">
        <v>0</v>
      </c>
      <c r="L186" s="293">
        <v>0</v>
      </c>
      <c r="M186" s="369">
        <v>-15554460</v>
      </c>
      <c r="N186" s="229">
        <v>53576449</v>
      </c>
    </row>
    <row r="187" spans="2:15">
      <c r="B187" s="407">
        <v>140102370050101</v>
      </c>
      <c r="C187" s="251" t="s">
        <v>242</v>
      </c>
      <c r="D187" s="229">
        <v>197514886</v>
      </c>
      <c r="E187" s="296">
        <v>0</v>
      </c>
      <c r="F187" s="296">
        <v>0</v>
      </c>
      <c r="G187" s="293">
        <v>0</v>
      </c>
      <c r="H187" s="229">
        <v>197514886</v>
      </c>
      <c r="I187" s="369">
        <v>-81246877</v>
      </c>
      <c r="J187" s="369">
        <v>-22220424</v>
      </c>
      <c r="K187" s="293">
        <v>0</v>
      </c>
      <c r="L187" s="293">
        <v>0</v>
      </c>
      <c r="M187" s="369">
        <v>-103467301</v>
      </c>
      <c r="N187" s="229">
        <v>94047585</v>
      </c>
    </row>
    <row r="188" spans="2:15">
      <c r="B188" s="62"/>
      <c r="C188" s="251" t="s">
        <v>200</v>
      </c>
      <c r="D188" s="229">
        <v>275185308</v>
      </c>
      <c r="E188" s="296">
        <v>0</v>
      </c>
      <c r="F188" s="296">
        <v>0</v>
      </c>
      <c r="G188" s="293">
        <v>0</v>
      </c>
      <c r="H188" s="229">
        <v>275185308</v>
      </c>
      <c r="I188" s="369">
        <v>-137592660</v>
      </c>
      <c r="J188" s="369">
        <v>-34398165</v>
      </c>
      <c r="K188" s="293">
        <v>0</v>
      </c>
      <c r="L188" s="293">
        <v>0</v>
      </c>
      <c r="M188" s="369">
        <v>-171990825</v>
      </c>
      <c r="N188" s="229">
        <v>103194483</v>
      </c>
    </row>
    <row r="189" spans="2:15">
      <c r="B189" s="208"/>
      <c r="C189" s="241" t="s">
        <v>2146</v>
      </c>
      <c r="D189" s="246">
        <v>526308985</v>
      </c>
      <c r="E189" s="297">
        <v>0</v>
      </c>
      <c r="F189" s="297">
        <v>0</v>
      </c>
      <c r="G189" s="295">
        <v>0</v>
      </c>
      <c r="H189" s="246">
        <v>541831103</v>
      </c>
      <c r="I189" s="370">
        <v>-231283105</v>
      </c>
      <c r="J189" s="370">
        <v>-59729481</v>
      </c>
      <c r="K189" s="295">
        <v>0</v>
      </c>
      <c r="L189" s="295">
        <v>0</v>
      </c>
      <c r="M189" s="370">
        <v>-291012586</v>
      </c>
      <c r="N189" s="246">
        <v>250818517</v>
      </c>
      <c r="O189" s="454"/>
    </row>
    <row r="190" spans="2:15">
      <c r="B190" s="208"/>
      <c r="C190" s="241" t="s">
        <v>2102</v>
      </c>
      <c r="D190" s="246">
        <v>526308985</v>
      </c>
      <c r="E190" s="297">
        <v>15522118</v>
      </c>
      <c r="F190" s="297">
        <v>0</v>
      </c>
      <c r="G190" s="295">
        <v>0</v>
      </c>
      <c r="H190" s="246">
        <v>541831103</v>
      </c>
      <c r="I190" s="295">
        <v>0</v>
      </c>
      <c r="J190" s="370">
        <v>-231283105</v>
      </c>
      <c r="K190" s="295">
        <v>0</v>
      </c>
      <c r="L190" s="295">
        <v>0</v>
      </c>
      <c r="M190" s="370">
        <v>-231283105</v>
      </c>
      <c r="N190" s="246">
        <v>310547998</v>
      </c>
      <c r="O190" s="454"/>
    </row>
    <row r="191" spans="2:15">
      <c r="B191" s="62"/>
      <c r="C191" s="247"/>
      <c r="D191" s="248"/>
      <c r="E191" s="247"/>
      <c r="F191" s="233"/>
      <c r="G191" s="233"/>
      <c r="H191" s="243"/>
      <c r="I191" s="249"/>
      <c r="J191" s="209"/>
      <c r="K191" s="62"/>
      <c r="L191" s="62"/>
      <c r="M191" s="62"/>
      <c r="N191" s="62"/>
    </row>
    <row r="192" spans="2:15">
      <c r="B192" s="62"/>
      <c r="C192" s="208"/>
      <c r="D192" s="248"/>
      <c r="E192" s="247"/>
      <c r="F192" s="233"/>
      <c r="G192" s="233"/>
      <c r="H192" s="243"/>
      <c r="I192" s="249"/>
      <c r="J192" s="209"/>
      <c r="K192" s="62"/>
      <c r="L192" s="62"/>
      <c r="M192" s="62"/>
      <c r="N192" s="62"/>
    </row>
    <row r="193" spans="2:14">
      <c r="B193" s="62"/>
      <c r="C193" s="208" t="s">
        <v>383</v>
      </c>
      <c r="D193" s="248"/>
      <c r="E193" s="247"/>
      <c r="F193" s="233"/>
      <c r="G193" s="233"/>
      <c r="H193" s="243"/>
      <c r="I193" s="249"/>
      <c r="J193" s="209"/>
      <c r="K193" s="62"/>
      <c r="L193" s="62"/>
      <c r="M193" s="62"/>
      <c r="N193" s="62"/>
    </row>
    <row r="194" spans="2:14">
      <c r="B194" s="62"/>
      <c r="C194" s="208"/>
      <c r="D194" s="62"/>
      <c r="E194" s="62"/>
      <c r="F194" s="62"/>
      <c r="G194" s="62"/>
      <c r="H194" s="62"/>
      <c r="I194" s="62"/>
      <c r="J194" s="209"/>
      <c r="K194" s="62"/>
      <c r="L194" s="62"/>
      <c r="M194" s="62"/>
      <c r="N194" s="62"/>
    </row>
    <row r="195" spans="2:14">
      <c r="B195" s="62"/>
      <c r="C195" s="62" t="s">
        <v>290</v>
      </c>
      <c r="D195" s="62"/>
      <c r="E195" s="230"/>
      <c r="F195" s="233"/>
      <c r="G195" s="233"/>
      <c r="H195" s="233"/>
      <c r="I195" s="62"/>
      <c r="J195" s="209"/>
      <c r="K195" s="62"/>
      <c r="L195" s="62"/>
      <c r="M195" s="62"/>
      <c r="N195" s="62"/>
    </row>
    <row r="196" spans="2:14">
      <c r="B196" s="62"/>
      <c r="C196" s="247"/>
      <c r="D196" s="248"/>
      <c r="E196" s="247"/>
      <c r="F196" s="233"/>
      <c r="G196" s="233"/>
      <c r="H196" s="243"/>
      <c r="I196" s="249"/>
      <c r="J196" s="209"/>
      <c r="K196" s="62"/>
      <c r="L196" s="62"/>
      <c r="M196" s="62"/>
      <c r="N196" s="62"/>
    </row>
    <row r="197" spans="2:14" ht="28.8" customHeight="1">
      <c r="B197" s="211"/>
      <c r="C197" s="252" t="s">
        <v>101</v>
      </c>
      <c r="D197" s="214" t="s">
        <v>243</v>
      </c>
      <c r="E197" s="214" t="s">
        <v>244</v>
      </c>
      <c r="F197" s="214" t="s">
        <v>245</v>
      </c>
      <c r="G197" s="214" t="s">
        <v>397</v>
      </c>
      <c r="H197" s="253"/>
      <c r="I197" s="62"/>
      <c r="J197" s="62"/>
      <c r="K197" s="62"/>
      <c r="L197" s="62"/>
      <c r="M197" s="62"/>
      <c r="N197" s="62"/>
    </row>
    <row r="198" spans="2:14">
      <c r="B198" s="275">
        <v>150202410010199</v>
      </c>
      <c r="C198" s="49" t="s">
        <v>201</v>
      </c>
      <c r="D198" s="245">
        <v>403467500</v>
      </c>
      <c r="E198" s="245">
        <v>0</v>
      </c>
      <c r="F198" s="369">
        <v>-94142412</v>
      </c>
      <c r="G198" s="245">
        <v>309325088</v>
      </c>
      <c r="H198" s="249">
        <v>150202419010199</v>
      </c>
      <c r="I198" s="62"/>
      <c r="J198" s="62"/>
      <c r="K198" s="62"/>
      <c r="L198" s="62"/>
      <c r="M198" s="62"/>
      <c r="N198" s="62"/>
    </row>
    <row r="199" spans="2:14">
      <c r="B199" s="62"/>
      <c r="C199" s="241" t="s">
        <v>2146</v>
      </c>
      <c r="D199" s="246">
        <v>403467500</v>
      </c>
      <c r="E199" s="295">
        <v>0</v>
      </c>
      <c r="F199" s="370">
        <v>-94142412</v>
      </c>
      <c r="G199" s="246">
        <v>309325088</v>
      </c>
      <c r="H199" s="243"/>
      <c r="I199" s="62"/>
      <c r="J199" s="62"/>
      <c r="K199" s="62"/>
      <c r="L199" s="62"/>
      <c r="M199" s="62"/>
      <c r="N199" s="62"/>
    </row>
    <row r="200" spans="2:14">
      <c r="B200" s="62"/>
      <c r="C200" s="241" t="s">
        <v>2102</v>
      </c>
      <c r="D200" s="246">
        <v>403467500</v>
      </c>
      <c r="E200" s="295">
        <v>0</v>
      </c>
      <c r="F200" s="370">
        <v>-80693496</v>
      </c>
      <c r="G200" s="246">
        <v>322774004</v>
      </c>
      <c r="H200" s="243"/>
      <c r="I200" s="62"/>
      <c r="J200" s="62"/>
      <c r="K200" s="62"/>
      <c r="L200" s="62"/>
      <c r="M200" s="62"/>
      <c r="N200" s="62"/>
    </row>
    <row r="201" spans="2:14">
      <c r="B201" s="62"/>
      <c r="C201" s="247"/>
      <c r="D201" s="248"/>
      <c r="E201" s="247"/>
      <c r="F201" s="233"/>
      <c r="G201" s="233"/>
      <c r="H201" s="243"/>
      <c r="I201" s="62"/>
      <c r="J201" s="62"/>
      <c r="K201" s="62"/>
      <c r="L201" s="62"/>
      <c r="M201" s="62"/>
      <c r="N201" s="62"/>
    </row>
    <row r="202" spans="2:14">
      <c r="B202" s="62"/>
      <c r="C202" s="247"/>
      <c r="D202" s="248"/>
      <c r="E202" s="247"/>
      <c r="F202" s="233"/>
      <c r="G202" s="233"/>
      <c r="H202" s="243"/>
      <c r="I202" s="249"/>
      <c r="J202" s="209"/>
      <c r="K202" s="62"/>
      <c r="L202" s="62"/>
      <c r="M202" s="62"/>
      <c r="N202" s="62"/>
    </row>
    <row r="203" spans="2:14">
      <c r="B203" s="62"/>
      <c r="C203" s="208" t="s">
        <v>384</v>
      </c>
      <c r="D203" s="248"/>
      <c r="E203" s="247"/>
      <c r="F203" s="233"/>
      <c r="G203" s="233"/>
      <c r="H203" s="243"/>
      <c r="I203" s="249"/>
      <c r="J203" s="209"/>
      <c r="K203" s="62"/>
      <c r="L203" s="62"/>
      <c r="M203" s="62"/>
      <c r="N203" s="62"/>
    </row>
    <row r="204" spans="2:14">
      <c r="B204" s="62"/>
      <c r="C204" s="208"/>
      <c r="D204" s="62"/>
      <c r="E204" s="62"/>
      <c r="F204" s="62"/>
      <c r="G204" s="62"/>
      <c r="H204" s="62"/>
      <c r="I204" s="62"/>
      <c r="J204" s="209"/>
      <c r="K204" s="62"/>
      <c r="L204" s="62"/>
      <c r="M204" s="62"/>
      <c r="N204" s="62"/>
    </row>
    <row r="205" spans="2:14">
      <c r="B205" s="62"/>
      <c r="C205" s="62" t="s">
        <v>290</v>
      </c>
      <c r="D205" s="62"/>
      <c r="E205" s="230"/>
      <c r="F205" s="233"/>
      <c r="G205" s="233"/>
      <c r="H205" s="233"/>
      <c r="I205" s="62"/>
      <c r="J205" s="209"/>
      <c r="K205" s="62"/>
      <c r="L205" s="62"/>
      <c r="M205" s="62"/>
      <c r="N205" s="62"/>
    </row>
    <row r="206" spans="2:14">
      <c r="B206" s="62"/>
      <c r="C206" s="247"/>
      <c r="D206" s="248"/>
      <c r="E206" s="247"/>
      <c r="F206" s="233"/>
      <c r="G206" s="233"/>
      <c r="H206" s="243"/>
      <c r="I206" s="249"/>
      <c r="J206" s="209"/>
      <c r="K206" s="62"/>
      <c r="L206" s="62"/>
      <c r="M206" s="62"/>
      <c r="N206" s="62"/>
    </row>
    <row r="207" spans="2:14" ht="26.4">
      <c r="B207" s="211"/>
      <c r="C207" s="252" t="s">
        <v>101</v>
      </c>
      <c r="D207" s="214" t="s">
        <v>243</v>
      </c>
      <c r="E207" s="214" t="s">
        <v>244</v>
      </c>
      <c r="F207" s="214" t="s">
        <v>245</v>
      </c>
      <c r="G207" s="214" t="s">
        <v>397</v>
      </c>
      <c r="H207" s="253"/>
      <c r="I207" s="62"/>
      <c r="J207" s="62"/>
      <c r="K207" s="62"/>
      <c r="L207" s="62"/>
      <c r="M207" s="62"/>
      <c r="N207" s="62"/>
    </row>
    <row r="208" spans="2:14">
      <c r="B208" s="275">
        <v>150102390030101</v>
      </c>
      <c r="C208" s="49" t="s">
        <v>674</v>
      </c>
      <c r="D208" s="245">
        <v>323268986</v>
      </c>
      <c r="E208" s="245">
        <v>21670795</v>
      </c>
      <c r="F208" s="369">
        <v>-48286078</v>
      </c>
      <c r="G208" s="245">
        <v>296653703</v>
      </c>
      <c r="H208" s="249"/>
      <c r="I208" s="62"/>
      <c r="J208" s="62"/>
      <c r="K208" s="62"/>
      <c r="L208" s="62"/>
      <c r="M208" s="62"/>
      <c r="N208" s="62"/>
    </row>
    <row r="209" spans="2:14">
      <c r="B209" s="275">
        <v>150102390030199</v>
      </c>
      <c r="C209" s="49" t="s">
        <v>291</v>
      </c>
      <c r="D209" s="245">
        <v>29200000</v>
      </c>
      <c r="E209" s="245">
        <v>0</v>
      </c>
      <c r="F209" s="369">
        <v>-6173330</v>
      </c>
      <c r="G209" s="245">
        <v>23026670</v>
      </c>
      <c r="H209" s="249"/>
      <c r="I209" s="62"/>
      <c r="J209" s="62"/>
      <c r="K209" s="62"/>
      <c r="L209" s="62"/>
      <c r="M209" s="62"/>
      <c r="N209" s="62"/>
    </row>
    <row r="210" spans="2:14">
      <c r="B210" s="62"/>
      <c r="C210" s="241" t="s">
        <v>2146</v>
      </c>
      <c r="D210" s="246">
        <v>227106419</v>
      </c>
      <c r="E210" s="370">
        <v>21670795</v>
      </c>
      <c r="F210" s="370">
        <v>-54459408</v>
      </c>
      <c r="G210" s="246">
        <v>319680373</v>
      </c>
      <c r="H210" s="243"/>
      <c r="I210" s="243"/>
      <c r="J210" s="62"/>
      <c r="K210" s="62"/>
      <c r="L210" s="62"/>
      <c r="M210" s="62"/>
      <c r="N210" s="62"/>
    </row>
    <row r="211" spans="2:14">
      <c r="B211" s="62"/>
      <c r="C211" s="241" t="s">
        <v>2102</v>
      </c>
      <c r="D211" s="246">
        <v>227106419</v>
      </c>
      <c r="E211" s="246">
        <v>125362567</v>
      </c>
      <c r="F211" s="370">
        <v>-45421284</v>
      </c>
      <c r="G211" s="246">
        <v>307047702</v>
      </c>
      <c r="H211" s="243"/>
      <c r="I211" s="62"/>
      <c r="J211" s="62"/>
      <c r="K211" s="62"/>
      <c r="L211" s="62"/>
      <c r="M211" s="62"/>
      <c r="N211" s="62"/>
    </row>
    <row r="212" spans="2:14">
      <c r="B212" s="62"/>
      <c r="C212" s="247"/>
      <c r="D212" s="248"/>
      <c r="E212" s="247"/>
      <c r="F212" s="233"/>
      <c r="G212" s="233"/>
      <c r="H212" s="243"/>
      <c r="I212" s="62"/>
      <c r="J212" s="62"/>
      <c r="K212" s="62"/>
      <c r="L212" s="62"/>
      <c r="M212" s="62"/>
      <c r="N212" s="62"/>
    </row>
    <row r="213" spans="2:14">
      <c r="B213" s="62"/>
      <c r="C213" s="247"/>
      <c r="D213" s="248"/>
      <c r="E213" s="247"/>
      <c r="F213" s="233"/>
      <c r="G213" s="233"/>
      <c r="H213" s="243"/>
      <c r="I213" s="249"/>
      <c r="J213" s="209"/>
      <c r="K213" s="62"/>
      <c r="L213" s="62"/>
      <c r="M213" s="62"/>
      <c r="N213" s="62"/>
    </row>
    <row r="214" spans="2:14">
      <c r="B214" s="62"/>
      <c r="C214" s="208" t="s">
        <v>385</v>
      </c>
      <c r="D214" s="62"/>
      <c r="E214" s="254"/>
      <c r="F214" s="233"/>
      <c r="G214" s="391"/>
      <c r="H214" s="243"/>
      <c r="I214" s="249"/>
      <c r="J214" s="209"/>
      <c r="K214" s="62"/>
      <c r="L214" s="62"/>
      <c r="M214" s="62"/>
      <c r="N214" s="62"/>
    </row>
    <row r="215" spans="2:14">
      <c r="B215" s="62"/>
      <c r="C215" s="208"/>
      <c r="D215" s="62"/>
      <c r="E215" s="62"/>
      <c r="F215" s="62"/>
      <c r="G215" s="62"/>
      <c r="H215" s="62"/>
      <c r="I215" s="62"/>
      <c r="J215" s="209"/>
      <c r="K215" s="62"/>
      <c r="L215" s="62"/>
      <c r="M215" s="62"/>
      <c r="N215" s="62"/>
    </row>
    <row r="216" spans="2:14">
      <c r="B216" s="62"/>
      <c r="C216" s="45" t="s">
        <v>62</v>
      </c>
      <c r="D216" s="62"/>
      <c r="E216" s="254"/>
      <c r="F216" s="233"/>
      <c r="G216" s="233"/>
      <c r="H216" s="233"/>
      <c r="I216" s="62"/>
      <c r="J216" s="209"/>
      <c r="K216" s="62"/>
      <c r="L216" s="62"/>
      <c r="M216" s="62"/>
      <c r="N216" s="62"/>
    </row>
    <row r="217" spans="2:14">
      <c r="B217" s="62"/>
      <c r="C217" s="45"/>
      <c r="D217" s="62"/>
      <c r="E217" s="254"/>
      <c r="F217" s="233"/>
      <c r="G217" s="233"/>
      <c r="H217" s="233"/>
      <c r="I217" s="62"/>
      <c r="J217" s="209"/>
      <c r="K217" s="62"/>
      <c r="L217" s="62"/>
      <c r="M217" s="62"/>
      <c r="N217" s="62"/>
    </row>
    <row r="218" spans="2:14">
      <c r="B218" s="62"/>
      <c r="C218" s="520" t="s">
        <v>101</v>
      </c>
      <c r="D218" s="240" t="s">
        <v>78</v>
      </c>
      <c r="E218" s="240" t="s">
        <v>79</v>
      </c>
      <c r="F218" s="243"/>
      <c r="G218" s="233"/>
      <c r="H218" s="233"/>
      <c r="I218" s="233"/>
      <c r="J218" s="233"/>
      <c r="K218" s="233"/>
      <c r="L218" s="62"/>
      <c r="M218" s="62"/>
      <c r="N218" s="62"/>
    </row>
    <row r="219" spans="2:14">
      <c r="B219" s="62"/>
      <c r="C219" s="521"/>
      <c r="D219" s="244" t="s">
        <v>63</v>
      </c>
      <c r="E219" s="244" t="s">
        <v>63</v>
      </c>
      <c r="F219" s="243"/>
      <c r="G219" s="233"/>
      <c r="H219" s="233"/>
      <c r="I219" s="233"/>
      <c r="J219" s="233"/>
      <c r="K219" s="233"/>
      <c r="L219" s="62"/>
      <c r="M219" s="62"/>
      <c r="N219" s="62"/>
    </row>
    <row r="220" spans="2:14">
      <c r="B220" s="275">
        <v>130402030010499</v>
      </c>
      <c r="C220" s="49" t="s">
        <v>675</v>
      </c>
      <c r="D220" s="229">
        <v>177126974</v>
      </c>
      <c r="E220" s="299">
        <v>0</v>
      </c>
      <c r="F220" s="243"/>
      <c r="G220" s="233"/>
      <c r="H220" s="233"/>
      <c r="I220" s="233"/>
      <c r="J220" s="233"/>
      <c r="K220" s="233"/>
      <c r="L220" s="62"/>
      <c r="M220" s="62"/>
      <c r="N220" s="62"/>
    </row>
    <row r="221" spans="2:14">
      <c r="B221" s="275">
        <v>130402090011001</v>
      </c>
      <c r="C221" s="49" t="s">
        <v>199</v>
      </c>
      <c r="D221" s="229">
        <v>12044285</v>
      </c>
      <c r="E221" s="299">
        <v>0</v>
      </c>
      <c r="F221" s="243"/>
      <c r="G221" s="233"/>
      <c r="H221" s="233"/>
      <c r="I221" s="233"/>
      <c r="J221" s="233"/>
      <c r="K221" s="233"/>
      <c r="L221" s="62"/>
      <c r="M221" s="62"/>
      <c r="N221" s="62"/>
    </row>
    <row r="222" spans="2:14">
      <c r="B222" s="275">
        <v>130402090011101</v>
      </c>
      <c r="C222" s="49" t="s">
        <v>276</v>
      </c>
      <c r="D222" s="229">
        <v>13058732</v>
      </c>
      <c r="E222" s="299">
        <v>0</v>
      </c>
      <c r="F222" s="243"/>
      <c r="G222" s="233"/>
      <c r="H222" s="233"/>
      <c r="I222" s="233"/>
      <c r="J222" s="233"/>
      <c r="K222" s="233"/>
      <c r="L222" s="62"/>
      <c r="M222" s="62"/>
      <c r="N222" s="62"/>
    </row>
    <row r="223" spans="2:14">
      <c r="B223" s="275">
        <v>130402090011201</v>
      </c>
      <c r="C223" s="49" t="s">
        <v>2217</v>
      </c>
      <c r="D223" s="229">
        <v>92877279</v>
      </c>
      <c r="E223" s="299">
        <v>0</v>
      </c>
      <c r="F223" s="243"/>
      <c r="G223" s="233"/>
      <c r="H223" s="233"/>
      <c r="I223" s="233"/>
      <c r="J223" s="233"/>
      <c r="K223" s="233"/>
      <c r="L223" s="62"/>
      <c r="M223" s="62"/>
      <c r="N223" s="62"/>
    </row>
    <row r="224" spans="2:14">
      <c r="B224" s="275">
        <v>130402030010699</v>
      </c>
      <c r="C224" s="49" t="s">
        <v>461</v>
      </c>
      <c r="D224" s="293">
        <v>0</v>
      </c>
      <c r="E224" s="229">
        <v>399563677</v>
      </c>
      <c r="F224" s="243"/>
      <c r="G224" s="233"/>
      <c r="H224" s="233"/>
      <c r="I224" s="233"/>
      <c r="J224" s="233"/>
      <c r="K224" s="233"/>
      <c r="L224" s="62"/>
      <c r="M224" s="62"/>
      <c r="N224" s="62"/>
    </row>
    <row r="225" spans="2:14">
      <c r="B225" s="275">
        <v>130402070010101</v>
      </c>
      <c r="C225" s="49" t="s">
        <v>202</v>
      </c>
      <c r="D225" s="293">
        <v>0</v>
      </c>
      <c r="E225" s="229">
        <v>19619331</v>
      </c>
      <c r="F225" s="243"/>
      <c r="G225" s="233"/>
      <c r="H225" s="233"/>
      <c r="I225" s="233"/>
      <c r="J225" s="233"/>
      <c r="K225" s="233"/>
      <c r="L225" s="62"/>
      <c r="M225" s="62"/>
      <c r="N225" s="62"/>
    </row>
    <row r="226" spans="2:14">
      <c r="B226" s="62"/>
      <c r="C226" s="241" t="s">
        <v>2146</v>
      </c>
      <c r="D226" s="246">
        <v>295107270</v>
      </c>
      <c r="E226" s="246">
        <v>419183008</v>
      </c>
      <c r="F226" s="243"/>
      <c r="G226" s="233"/>
      <c r="H226" s="233"/>
      <c r="I226" s="233"/>
      <c r="J226" s="233"/>
      <c r="K226" s="233"/>
      <c r="L226" s="62"/>
      <c r="M226" s="62"/>
      <c r="N226" s="62"/>
    </row>
    <row r="227" spans="2:14">
      <c r="B227" s="62"/>
      <c r="C227" s="241" t="s">
        <v>2102</v>
      </c>
      <c r="D227" s="246">
        <v>349820309</v>
      </c>
      <c r="E227" s="246">
        <v>419183008</v>
      </c>
      <c r="F227" s="243"/>
      <c r="G227" s="233"/>
      <c r="H227" s="233"/>
      <c r="I227" s="233"/>
      <c r="J227" s="233"/>
      <c r="K227" s="233"/>
      <c r="L227" s="62"/>
      <c r="M227" s="62"/>
      <c r="N227" s="62"/>
    </row>
    <row r="228" spans="2:14">
      <c r="B228" s="62"/>
      <c r="C228" s="208"/>
      <c r="D228" s="62"/>
      <c r="E228" s="254"/>
      <c r="F228" s="243"/>
      <c r="G228" s="233"/>
      <c r="H228" s="233"/>
      <c r="I228" s="233"/>
      <c r="J228" s="233"/>
      <c r="K228" s="233"/>
      <c r="L228" s="62"/>
      <c r="M228" s="62"/>
      <c r="N228" s="62"/>
    </row>
    <row r="229" spans="2:14">
      <c r="B229" s="62"/>
      <c r="C229" s="208"/>
      <c r="D229" s="62"/>
      <c r="E229" s="254"/>
      <c r="F229" s="243"/>
      <c r="G229" s="233"/>
      <c r="H229" s="233"/>
      <c r="I229" s="233"/>
      <c r="J229" s="233"/>
      <c r="K229" s="233"/>
      <c r="L229" s="62"/>
      <c r="M229" s="62"/>
      <c r="N229" s="62"/>
    </row>
    <row r="230" spans="2:14">
      <c r="B230" s="62"/>
      <c r="C230" s="208" t="s">
        <v>386</v>
      </c>
      <c r="D230" s="62"/>
      <c r="E230" s="254"/>
      <c r="F230" s="243"/>
      <c r="G230" s="233"/>
      <c r="H230" s="233"/>
      <c r="I230" s="233"/>
      <c r="J230" s="233"/>
      <c r="K230" s="233"/>
      <c r="L230" s="62"/>
      <c r="M230" s="62"/>
      <c r="N230" s="62"/>
    </row>
    <row r="231" spans="2:14">
      <c r="B231" s="62"/>
      <c r="C231" s="208"/>
      <c r="D231" s="62"/>
      <c r="E231" s="62"/>
      <c r="F231" s="243"/>
      <c r="G231" s="233"/>
      <c r="H231" s="233"/>
      <c r="I231" s="233"/>
      <c r="J231" s="233"/>
      <c r="K231" s="233"/>
      <c r="L231" s="62"/>
      <c r="M231" s="62"/>
      <c r="N231" s="62"/>
    </row>
    <row r="232" spans="2:14">
      <c r="B232" s="62"/>
      <c r="C232" s="62" t="s">
        <v>290</v>
      </c>
      <c r="D232" s="62"/>
      <c r="E232" s="230"/>
      <c r="F232" s="243"/>
      <c r="G232" s="233"/>
      <c r="H232" s="233"/>
      <c r="I232" s="62"/>
      <c r="J232" s="209"/>
      <c r="K232" s="62"/>
      <c r="L232" s="62"/>
      <c r="M232" s="62"/>
      <c r="N232" s="62"/>
    </row>
    <row r="233" spans="2:14">
      <c r="B233" s="62"/>
      <c r="C233" s="208"/>
      <c r="D233" s="62"/>
      <c r="E233" s="254"/>
      <c r="F233" s="243"/>
      <c r="G233" s="233"/>
      <c r="H233" s="243"/>
      <c r="I233" s="62"/>
      <c r="J233" s="209"/>
      <c r="K233" s="62"/>
      <c r="L233" s="62"/>
      <c r="M233" s="62"/>
      <c r="N233" s="62"/>
    </row>
    <row r="234" spans="2:14" ht="26.4">
      <c r="B234" s="211"/>
      <c r="C234" s="252" t="s">
        <v>101</v>
      </c>
      <c r="D234" s="214" t="s">
        <v>300</v>
      </c>
      <c r="E234" s="214" t="s">
        <v>301</v>
      </c>
      <c r="F234" s="243"/>
      <c r="G234" s="233"/>
      <c r="H234" s="243"/>
      <c r="I234" s="243"/>
      <c r="J234" s="243"/>
      <c r="K234" s="243"/>
      <c r="L234" s="211"/>
      <c r="M234" s="211"/>
      <c r="N234" s="211"/>
    </row>
    <row r="235" spans="2:14">
      <c r="B235" s="275">
        <v>210101020020101</v>
      </c>
      <c r="C235" s="49" t="s">
        <v>112</v>
      </c>
      <c r="D235" s="229">
        <v>67649742</v>
      </c>
      <c r="E235" s="299">
        <v>0</v>
      </c>
      <c r="F235" s="243"/>
      <c r="G235" s="233"/>
      <c r="H235" s="243"/>
      <c r="I235" s="243"/>
      <c r="J235" s="243"/>
      <c r="K235" s="243"/>
      <c r="L235" s="62"/>
      <c r="M235" s="62"/>
      <c r="N235" s="62"/>
    </row>
    <row r="236" spans="2:14">
      <c r="B236" s="275"/>
      <c r="C236" s="49" t="s">
        <v>111</v>
      </c>
      <c r="D236" s="229">
        <v>10689304</v>
      </c>
      <c r="E236" s="299">
        <v>0</v>
      </c>
      <c r="F236" s="243"/>
      <c r="G236" s="233"/>
      <c r="H236" s="243"/>
      <c r="I236" s="243"/>
      <c r="J236" s="243"/>
      <c r="K236" s="243"/>
      <c r="L236" s="62"/>
      <c r="M236" s="62"/>
      <c r="N236" s="62"/>
    </row>
    <row r="237" spans="2:14">
      <c r="B237" s="62"/>
      <c r="C237" s="241" t="s">
        <v>2146</v>
      </c>
      <c r="D237" s="246">
        <v>78339046</v>
      </c>
      <c r="E237" s="295">
        <v>0</v>
      </c>
      <c r="F237" s="243"/>
      <c r="G237" s="233"/>
      <c r="H237" s="243"/>
      <c r="I237" s="243"/>
      <c r="J237" s="243"/>
      <c r="K237" s="243"/>
      <c r="L237" s="62"/>
      <c r="M237" s="62"/>
      <c r="N237" s="62"/>
    </row>
    <row r="238" spans="2:14">
      <c r="B238" s="62"/>
      <c r="C238" s="241" t="s">
        <v>2102</v>
      </c>
      <c r="D238" s="246">
        <v>11514123</v>
      </c>
      <c r="E238" s="298">
        <v>0</v>
      </c>
      <c r="F238" s="243"/>
      <c r="G238" s="233"/>
      <c r="H238" s="243"/>
      <c r="I238" s="243"/>
      <c r="J238" s="243"/>
      <c r="K238" s="243"/>
      <c r="L238" s="62"/>
      <c r="M238" s="62"/>
      <c r="N238" s="62"/>
    </row>
    <row r="239" spans="2:14">
      <c r="B239" s="62"/>
      <c r="C239" s="208"/>
      <c r="D239" s="62"/>
      <c r="E239" s="254"/>
      <c r="F239" s="243"/>
      <c r="G239" s="233"/>
      <c r="H239" s="243"/>
      <c r="I239" s="243"/>
      <c r="J239" s="243"/>
      <c r="K239" s="243"/>
      <c r="L239" s="62"/>
      <c r="M239" s="62"/>
      <c r="N239" s="62"/>
    </row>
    <row r="240" spans="2:14">
      <c r="B240" s="62"/>
      <c r="C240" s="208"/>
      <c r="D240" s="62"/>
      <c r="E240" s="254"/>
      <c r="F240" s="243"/>
      <c r="G240" s="233"/>
      <c r="H240" s="243"/>
      <c r="I240" s="243"/>
      <c r="J240" s="243"/>
      <c r="K240" s="243"/>
      <c r="L240" s="62"/>
      <c r="M240" s="62"/>
      <c r="N240" s="62"/>
    </row>
    <row r="241" spans="2:14">
      <c r="B241" s="62"/>
      <c r="C241" s="208" t="s">
        <v>398</v>
      </c>
      <c r="D241" s="62"/>
      <c r="E241" s="62"/>
      <c r="F241" s="243"/>
      <c r="G241" s="233"/>
      <c r="H241" s="243"/>
      <c r="I241" s="243"/>
      <c r="J241" s="243"/>
      <c r="K241" s="243"/>
      <c r="L241" s="62"/>
      <c r="M241" s="62"/>
      <c r="N241" s="62"/>
    </row>
    <row r="242" spans="2:14">
      <c r="B242" s="62"/>
      <c r="C242" s="208"/>
      <c r="D242" s="62"/>
      <c r="E242" s="62"/>
      <c r="F242" s="243"/>
      <c r="G242" s="233"/>
      <c r="H242" s="243"/>
      <c r="I242" s="243"/>
      <c r="J242" s="243"/>
      <c r="K242" s="243"/>
      <c r="L242" s="62"/>
      <c r="M242" s="62"/>
      <c r="N242" s="62"/>
    </row>
    <row r="243" spans="2:14">
      <c r="B243" s="62"/>
      <c r="C243" s="62" t="s">
        <v>290</v>
      </c>
      <c r="D243" s="62"/>
      <c r="E243" s="230"/>
      <c r="F243" s="243"/>
      <c r="G243" s="233"/>
      <c r="H243" s="243"/>
      <c r="I243" s="243"/>
      <c r="J243" s="243"/>
      <c r="K243" s="243"/>
      <c r="L243" s="62"/>
      <c r="M243" s="62"/>
      <c r="N243" s="62"/>
    </row>
    <row r="244" spans="2:14">
      <c r="B244" s="62"/>
      <c r="C244" s="208"/>
      <c r="D244" s="62"/>
      <c r="E244" s="254"/>
      <c r="F244" s="243"/>
      <c r="G244" s="233"/>
      <c r="H244" s="243"/>
      <c r="I244" s="243"/>
      <c r="J244" s="243"/>
      <c r="K244" s="243"/>
      <c r="L244" s="62"/>
      <c r="M244" s="62"/>
      <c r="N244" s="62"/>
    </row>
    <row r="245" spans="2:14" ht="26.4">
      <c r="B245" s="211"/>
      <c r="C245" s="252" t="s">
        <v>101</v>
      </c>
      <c r="D245" s="214" t="s">
        <v>300</v>
      </c>
      <c r="E245" s="214" t="s">
        <v>301</v>
      </c>
      <c r="F245" s="243"/>
      <c r="G245" s="233"/>
      <c r="H245" s="243"/>
      <c r="I245" s="243"/>
      <c r="J245" s="243"/>
      <c r="K245" s="243"/>
      <c r="L245" s="211"/>
      <c r="M245" s="211"/>
      <c r="N245" s="211"/>
    </row>
    <row r="246" spans="2:14">
      <c r="B246" s="275">
        <v>210101040020199</v>
      </c>
      <c r="C246" s="49" t="s">
        <v>2108</v>
      </c>
      <c r="D246" s="229">
        <v>8102102</v>
      </c>
      <c r="E246" s="299">
        <v>0</v>
      </c>
      <c r="F246" s="243"/>
      <c r="G246" s="233"/>
      <c r="H246" s="243"/>
      <c r="I246" s="243"/>
      <c r="J246" s="243"/>
      <c r="K246" s="243"/>
      <c r="L246" s="62"/>
      <c r="M246" s="62"/>
      <c r="N246" s="62"/>
    </row>
    <row r="247" spans="2:14">
      <c r="B247" s="275">
        <v>210101020050199</v>
      </c>
      <c r="C247" s="49" t="s">
        <v>2109</v>
      </c>
      <c r="D247" s="229">
        <v>393444570</v>
      </c>
      <c r="E247" s="299">
        <v>0</v>
      </c>
      <c r="F247" s="243"/>
      <c r="G247" s="233"/>
      <c r="H247" s="243"/>
      <c r="I247" s="243"/>
      <c r="J247" s="243"/>
      <c r="K247" s="243"/>
      <c r="L247" s="62"/>
      <c r="M247" s="62"/>
      <c r="N247" s="62"/>
    </row>
    <row r="248" spans="2:14">
      <c r="B248" s="62"/>
      <c r="C248" s="241" t="s">
        <v>2146</v>
      </c>
      <c r="D248" s="257">
        <v>401546672</v>
      </c>
      <c r="E248" s="298">
        <v>0</v>
      </c>
      <c r="F248" s="243"/>
      <c r="G248" s="233"/>
      <c r="H248" s="243"/>
      <c r="I248" s="243"/>
      <c r="J248" s="243"/>
      <c r="K248" s="243"/>
      <c r="L248" s="62"/>
      <c r="M248" s="62"/>
      <c r="N248" s="62"/>
    </row>
    <row r="249" spans="2:14">
      <c r="B249" s="62"/>
      <c r="C249" s="241" t="s">
        <v>2102</v>
      </c>
      <c r="D249" s="246">
        <v>109615795</v>
      </c>
      <c r="E249" s="298">
        <v>0</v>
      </c>
      <c r="F249" s="243"/>
      <c r="G249" s="233"/>
      <c r="H249" s="243"/>
      <c r="I249" s="243"/>
      <c r="J249" s="243"/>
      <c r="K249" s="243"/>
      <c r="L249" s="62"/>
      <c r="M249" s="62"/>
      <c r="N249" s="62"/>
    </row>
    <row r="250" spans="2:14">
      <c r="B250" s="62"/>
      <c r="C250" s="208"/>
      <c r="D250" s="300"/>
      <c r="E250" s="254"/>
      <c r="F250" s="243"/>
      <c r="G250" s="233"/>
      <c r="H250" s="243"/>
      <c r="I250" s="243"/>
      <c r="J250" s="243"/>
      <c r="K250" s="243"/>
      <c r="L250" s="62"/>
      <c r="M250" s="62"/>
      <c r="N250" s="62"/>
    </row>
    <row r="251" spans="2:14">
      <c r="B251" s="62"/>
      <c r="C251" s="208"/>
      <c r="D251" s="62"/>
      <c r="E251" s="254"/>
      <c r="F251" s="243"/>
      <c r="G251" s="233"/>
      <c r="H251" s="243"/>
      <c r="I251" s="243"/>
      <c r="J251" s="243"/>
      <c r="K251" s="243"/>
      <c r="L251" s="62"/>
      <c r="M251" s="62"/>
      <c r="N251" s="62"/>
    </row>
    <row r="252" spans="2:14">
      <c r="B252" s="62"/>
      <c r="C252" s="208" t="s">
        <v>387</v>
      </c>
      <c r="D252" s="36"/>
      <c r="E252" s="36"/>
      <c r="F252" s="243"/>
      <c r="G252" s="233"/>
      <c r="H252" s="243"/>
      <c r="I252" s="243"/>
      <c r="J252" s="243"/>
      <c r="K252" s="243"/>
      <c r="L252" s="62"/>
      <c r="M252" s="62"/>
      <c r="N252" s="62"/>
    </row>
    <row r="253" spans="2:14">
      <c r="B253" s="62"/>
      <c r="C253" s="208"/>
      <c r="D253" s="62"/>
      <c r="E253" s="62"/>
      <c r="F253" s="243"/>
      <c r="G253" s="233"/>
      <c r="H253" s="243"/>
      <c r="I253" s="243"/>
      <c r="J253" s="243"/>
      <c r="K253" s="243"/>
      <c r="L253" s="62"/>
      <c r="M253" s="62"/>
      <c r="N253" s="62"/>
    </row>
    <row r="254" spans="2:14">
      <c r="B254" s="62"/>
      <c r="C254" s="62" t="s">
        <v>72</v>
      </c>
      <c r="D254" s="36"/>
      <c r="E254" s="36"/>
      <c r="F254" s="233"/>
      <c r="G254" s="243"/>
      <c r="H254" s="243"/>
      <c r="I254" s="243"/>
      <c r="J254" s="243"/>
      <c r="K254" s="243"/>
      <c r="L254" s="62"/>
      <c r="M254" s="62"/>
      <c r="N254" s="62"/>
    </row>
    <row r="255" spans="2:14">
      <c r="B255" s="62"/>
      <c r="C255" s="37"/>
      <c r="D255" s="36"/>
      <c r="E255" s="36"/>
      <c r="F255" s="233"/>
      <c r="G255" s="233"/>
      <c r="H255" s="233"/>
      <c r="I255" s="62"/>
      <c r="J255" s="209"/>
      <c r="K255" s="62"/>
      <c r="L255" s="62"/>
      <c r="M255" s="62"/>
      <c r="N255" s="62"/>
    </row>
    <row r="256" spans="2:14">
      <c r="B256" s="62"/>
      <c r="C256" s="492" t="s">
        <v>101</v>
      </c>
      <c r="D256" s="240" t="s">
        <v>78</v>
      </c>
      <c r="E256" s="240" t="s">
        <v>79</v>
      </c>
      <c r="F256" s="233"/>
      <c r="G256" s="233"/>
      <c r="H256" s="233"/>
      <c r="I256" s="62"/>
      <c r="J256" s="209"/>
      <c r="K256" s="62"/>
      <c r="L256" s="62"/>
      <c r="M256" s="62"/>
      <c r="N256" s="62"/>
    </row>
    <row r="257" spans="2:14">
      <c r="B257" s="62"/>
      <c r="C257" s="492"/>
      <c r="D257" s="244" t="s">
        <v>63</v>
      </c>
      <c r="E257" s="244" t="s">
        <v>63</v>
      </c>
      <c r="F257" s="233"/>
      <c r="G257" s="233"/>
      <c r="H257" s="233"/>
      <c r="I257" s="233"/>
      <c r="J257" s="209"/>
      <c r="K257" s="62"/>
      <c r="L257" s="62"/>
      <c r="M257" s="62"/>
      <c r="N257" s="62"/>
    </row>
    <row r="258" spans="2:14">
      <c r="B258" s="404">
        <v>250101400010999</v>
      </c>
      <c r="C258" s="255" t="s">
        <v>113</v>
      </c>
      <c r="D258" s="229">
        <v>43401225</v>
      </c>
      <c r="E258" s="293">
        <v>0</v>
      </c>
      <c r="F258" s="237"/>
      <c r="G258" s="233"/>
      <c r="H258" s="233"/>
      <c r="I258" s="233"/>
      <c r="J258" s="213"/>
      <c r="K258" s="212"/>
      <c r="L258" s="212"/>
      <c r="M258" s="212"/>
      <c r="N258" s="212"/>
    </row>
    <row r="259" spans="2:14">
      <c r="B259" s="404">
        <v>250101400010799</v>
      </c>
      <c r="C259" s="255" t="s">
        <v>114</v>
      </c>
      <c r="D259" s="229">
        <v>154651189</v>
      </c>
      <c r="E259" s="293">
        <v>0</v>
      </c>
      <c r="F259" s="237"/>
      <c r="G259" s="233"/>
      <c r="H259" s="233"/>
      <c r="I259" s="233"/>
      <c r="J259" s="213"/>
      <c r="K259" s="212"/>
      <c r="L259" s="212"/>
      <c r="M259" s="212"/>
      <c r="N259" s="212"/>
    </row>
    <row r="260" spans="2:14">
      <c r="B260" s="404">
        <v>250101400010299</v>
      </c>
      <c r="C260" s="255" t="s">
        <v>115</v>
      </c>
      <c r="D260" s="229">
        <v>140119343</v>
      </c>
      <c r="E260" s="293">
        <v>0</v>
      </c>
      <c r="F260" s="237"/>
      <c r="G260" s="233"/>
      <c r="H260" s="233"/>
      <c r="I260" s="233"/>
      <c r="J260" s="213"/>
      <c r="K260" s="212"/>
      <c r="L260" s="212"/>
      <c r="M260" s="212"/>
      <c r="N260" s="212"/>
    </row>
    <row r="261" spans="2:14">
      <c r="B261" s="404">
        <v>250101400011201</v>
      </c>
      <c r="C261" s="255" t="s">
        <v>2105</v>
      </c>
      <c r="D261" s="229">
        <v>32643241</v>
      </c>
      <c r="E261" s="293">
        <v>0</v>
      </c>
      <c r="F261" s="237"/>
      <c r="G261" s="233"/>
      <c r="H261" s="233"/>
      <c r="I261" s="233"/>
      <c r="J261" s="213"/>
      <c r="K261" s="212"/>
      <c r="L261" s="212"/>
      <c r="M261" s="212"/>
      <c r="N261" s="212"/>
    </row>
    <row r="262" spans="2:14">
      <c r="B262" s="404">
        <v>250101400011699</v>
      </c>
      <c r="C262" s="255" t="s">
        <v>2104</v>
      </c>
      <c r="D262" s="229">
        <v>1699291</v>
      </c>
      <c r="E262" s="293">
        <v>0</v>
      </c>
      <c r="F262" s="237"/>
      <c r="G262" s="233"/>
      <c r="H262" s="233"/>
      <c r="I262" s="233"/>
      <c r="J262" s="213"/>
      <c r="K262" s="212"/>
      <c r="L262" s="212"/>
      <c r="M262" s="212"/>
      <c r="N262" s="212"/>
    </row>
    <row r="263" spans="2:14">
      <c r="B263" s="404"/>
      <c r="C263" s="255" t="s">
        <v>2218</v>
      </c>
      <c r="D263" s="229">
        <v>6629553</v>
      </c>
      <c r="E263" s="293">
        <v>0</v>
      </c>
      <c r="F263" s="237"/>
      <c r="G263" s="233"/>
      <c r="H263" s="233"/>
      <c r="I263" s="233"/>
      <c r="J263" s="213"/>
      <c r="K263" s="212"/>
      <c r="L263" s="212"/>
      <c r="M263" s="212"/>
      <c r="N263" s="212"/>
    </row>
    <row r="264" spans="2:14">
      <c r="B264" s="212"/>
      <c r="C264" s="241" t="s">
        <v>2146</v>
      </c>
      <c r="D264" s="257">
        <v>379143842</v>
      </c>
      <c r="E264" s="293">
        <v>0</v>
      </c>
      <c r="F264" s="237"/>
      <c r="G264" s="233"/>
      <c r="H264" s="233"/>
      <c r="I264" s="233"/>
      <c r="J264" s="213"/>
      <c r="K264" s="212"/>
      <c r="L264" s="212"/>
      <c r="M264" s="212"/>
      <c r="N264" s="212"/>
    </row>
    <row r="265" spans="2:14">
      <c r="B265" s="212"/>
      <c r="C265" s="241" t="s">
        <v>2102</v>
      </c>
      <c r="D265" s="257">
        <v>239199141</v>
      </c>
      <c r="E265" s="294">
        <v>0</v>
      </c>
      <c r="F265" s="237"/>
      <c r="G265" s="233"/>
      <c r="H265" s="233"/>
      <c r="I265" s="233"/>
      <c r="J265" s="213"/>
      <c r="K265" s="212"/>
      <c r="L265" s="212"/>
      <c r="M265" s="212"/>
      <c r="N265" s="212"/>
    </row>
    <row r="266" spans="2:14">
      <c r="B266" s="62"/>
      <c r="C266" s="208"/>
      <c r="D266" s="62"/>
      <c r="E266" s="254"/>
      <c r="F266" s="233"/>
      <c r="G266" s="233"/>
      <c r="H266" s="233"/>
      <c r="I266" s="233"/>
      <c r="J266" s="209"/>
      <c r="K266" s="62"/>
      <c r="L266" s="62"/>
      <c r="M266" s="62"/>
      <c r="N266" s="62"/>
    </row>
    <row r="267" spans="2:14">
      <c r="B267" s="62"/>
      <c r="C267" s="208"/>
      <c r="D267" s="62"/>
      <c r="E267" s="254"/>
      <c r="F267" s="233"/>
      <c r="G267" s="233"/>
      <c r="H267" s="233"/>
      <c r="I267" s="62"/>
      <c r="J267" s="209"/>
      <c r="K267" s="62"/>
      <c r="L267" s="62"/>
      <c r="M267" s="62"/>
      <c r="N267" s="62"/>
    </row>
    <row r="268" spans="2:14">
      <c r="B268" s="62"/>
      <c r="C268" s="258"/>
      <c r="D268" s="258"/>
      <c r="E268" s="258"/>
      <c r="F268" s="259"/>
      <c r="G268" s="259"/>
      <c r="H268" s="259"/>
      <c r="I268" s="62"/>
      <c r="J268" s="209"/>
      <c r="K268" s="62"/>
      <c r="L268" s="62"/>
      <c r="M268" s="62"/>
      <c r="N268" s="62"/>
    </row>
    <row r="269" spans="2:14">
      <c r="B269" s="62"/>
      <c r="C269" s="208" t="s">
        <v>388</v>
      </c>
      <c r="D269" s="62"/>
      <c r="E269" s="62"/>
      <c r="F269" s="62"/>
      <c r="G269" s="62"/>
      <c r="H269" s="62"/>
      <c r="I269" s="62"/>
      <c r="J269" s="209"/>
      <c r="K269" s="62"/>
      <c r="L269" s="62"/>
      <c r="M269" s="62"/>
      <c r="N269" s="62"/>
    </row>
    <row r="270" spans="2:14">
      <c r="B270" s="62"/>
      <c r="C270" s="208"/>
      <c r="D270" s="62"/>
      <c r="E270" s="62"/>
      <c r="F270" s="62"/>
      <c r="G270" s="62"/>
      <c r="H270" s="62"/>
      <c r="I270" s="62"/>
      <c r="J270" s="209"/>
      <c r="K270" s="62"/>
      <c r="L270" s="62"/>
      <c r="M270" s="62"/>
      <c r="N270" s="62"/>
    </row>
    <row r="271" spans="2:14">
      <c r="B271" s="208"/>
      <c r="C271" s="274" t="s">
        <v>72</v>
      </c>
      <c r="D271" s="271"/>
      <c r="E271" s="62"/>
      <c r="F271" s="275"/>
      <c r="G271" s="275"/>
      <c r="H271" s="275"/>
      <c r="I271" s="62"/>
      <c r="J271" s="209"/>
      <c r="K271" s="62"/>
      <c r="L271" s="62"/>
      <c r="M271" s="62"/>
      <c r="N271" s="62"/>
    </row>
    <row r="272" spans="2:14">
      <c r="B272" s="62"/>
      <c r="C272" s="208"/>
      <c r="D272" s="62"/>
      <c r="E272" s="62"/>
      <c r="F272" s="62"/>
      <c r="G272" s="62"/>
      <c r="H272" s="62"/>
      <c r="I272" s="62"/>
      <c r="J272" s="62"/>
      <c r="K272" s="62"/>
      <c r="L272" s="62"/>
      <c r="M272" s="62"/>
      <c r="N272" s="62"/>
    </row>
    <row r="273" spans="2:14" ht="26.4" customHeight="1">
      <c r="B273" s="62"/>
      <c r="C273" s="252" t="s">
        <v>250</v>
      </c>
      <c r="D273" s="214" t="s">
        <v>251</v>
      </c>
      <c r="E273" s="214" t="s">
        <v>252</v>
      </c>
      <c r="F273" s="76">
        <v>45747</v>
      </c>
      <c r="G273" s="76">
        <v>45657</v>
      </c>
      <c r="H273" s="62"/>
      <c r="I273" s="62"/>
      <c r="J273" s="62"/>
      <c r="K273" s="62"/>
      <c r="L273" s="62"/>
      <c r="M273" s="62"/>
      <c r="N273" s="62"/>
    </row>
    <row r="274" spans="2:14" ht="26.4" customHeight="1">
      <c r="B274" s="62"/>
      <c r="C274" s="267" t="s">
        <v>193</v>
      </c>
      <c r="D274" s="260" t="s">
        <v>69</v>
      </c>
      <c r="E274" s="261" t="s">
        <v>401</v>
      </c>
      <c r="F274" s="415">
        <v>2554722909</v>
      </c>
      <c r="G274" s="415">
        <v>4316162843</v>
      </c>
      <c r="H274" s="62"/>
      <c r="I274" s="62"/>
      <c r="J274" s="62"/>
      <c r="K274" s="62"/>
      <c r="L274" s="62"/>
      <c r="M274" s="62"/>
      <c r="N274" s="62"/>
    </row>
    <row r="275" spans="2:14" ht="26.4" customHeight="1">
      <c r="B275" s="62"/>
      <c r="C275" s="267" t="s">
        <v>253</v>
      </c>
      <c r="D275" s="260" t="s">
        <v>256</v>
      </c>
      <c r="E275" s="261" t="s">
        <v>402</v>
      </c>
      <c r="F275" s="415">
        <v>275492777</v>
      </c>
      <c r="G275" s="415">
        <v>229232024</v>
      </c>
      <c r="H275" s="62"/>
      <c r="I275" s="62"/>
      <c r="J275" s="62"/>
      <c r="K275" s="62"/>
      <c r="L275" s="62"/>
      <c r="M275" s="62"/>
      <c r="N275" s="62"/>
    </row>
    <row r="276" spans="2:14" ht="26.4" customHeight="1">
      <c r="B276" s="62"/>
      <c r="C276" s="267" t="s">
        <v>255</v>
      </c>
      <c r="D276" s="260" t="s">
        <v>256</v>
      </c>
      <c r="E276" s="261" t="s">
        <v>402</v>
      </c>
      <c r="F276" s="415">
        <v>348092988</v>
      </c>
      <c r="G276" s="415">
        <v>295455976</v>
      </c>
      <c r="H276" s="62"/>
      <c r="I276" s="62"/>
      <c r="J276" s="62"/>
      <c r="K276" s="62"/>
      <c r="L276" s="62"/>
      <c r="M276" s="62"/>
      <c r="N276" s="62"/>
    </row>
    <row r="277" spans="2:14" ht="26.4" customHeight="1">
      <c r="B277" s="62"/>
      <c r="C277" s="267" t="s">
        <v>253</v>
      </c>
      <c r="D277" s="260" t="s">
        <v>256</v>
      </c>
      <c r="E277" s="261" t="s">
        <v>292</v>
      </c>
      <c r="F277" s="296">
        <v>0</v>
      </c>
      <c r="G277" s="415">
        <v>2712329</v>
      </c>
      <c r="H277" s="62"/>
      <c r="I277" s="242"/>
      <c r="J277" s="62"/>
      <c r="K277" s="62"/>
      <c r="L277" s="62"/>
      <c r="M277" s="62"/>
      <c r="N277" s="62"/>
    </row>
    <row r="278" spans="2:14" ht="26.4" customHeight="1">
      <c r="B278" s="62"/>
      <c r="C278" s="267" t="s">
        <v>255</v>
      </c>
      <c r="D278" s="260" t="s">
        <v>256</v>
      </c>
      <c r="E278" s="261" t="s">
        <v>292</v>
      </c>
      <c r="F278" s="296">
        <v>0</v>
      </c>
      <c r="G278" s="296">
        <v>15474801</v>
      </c>
      <c r="H278" s="62"/>
      <c r="I278" s="242"/>
      <c r="J278" s="62"/>
      <c r="K278" s="62"/>
      <c r="L278" s="62"/>
      <c r="M278" s="62"/>
      <c r="N278" s="62"/>
    </row>
    <row r="279" spans="2:14" ht="26.4" customHeight="1">
      <c r="B279" s="62"/>
      <c r="C279" s="267" t="s">
        <v>196</v>
      </c>
      <c r="D279" s="260" t="s">
        <v>293</v>
      </c>
      <c r="E279" s="261" t="s">
        <v>292</v>
      </c>
      <c r="F279" s="415">
        <v>61616874</v>
      </c>
      <c r="G279" s="415">
        <v>297264002</v>
      </c>
      <c r="H279" s="242"/>
      <c r="I279" s="242"/>
      <c r="J279" s="62"/>
      <c r="K279" s="62"/>
      <c r="L279" s="62"/>
      <c r="M279" s="62"/>
      <c r="N279" s="62"/>
    </row>
    <row r="280" spans="2:14" ht="26.4" customHeight="1">
      <c r="B280" s="62"/>
      <c r="C280" s="267" t="s">
        <v>196</v>
      </c>
      <c r="D280" s="260" t="s">
        <v>69</v>
      </c>
      <c r="E280" s="261" t="s">
        <v>294</v>
      </c>
      <c r="F280" s="263">
        <v>-401546672</v>
      </c>
      <c r="G280" s="263">
        <v>-13941118</v>
      </c>
      <c r="H280" s="62"/>
      <c r="I280" s="62"/>
      <c r="J280" s="62"/>
      <c r="K280" s="62"/>
      <c r="L280" s="62"/>
      <c r="M280" s="62"/>
      <c r="N280" s="62"/>
    </row>
    <row r="281" spans="2:14" ht="26.4" customHeight="1">
      <c r="B281" s="62"/>
      <c r="C281" s="309" t="s">
        <v>400</v>
      </c>
      <c r="D281" s="260" t="s">
        <v>295</v>
      </c>
      <c r="E281" s="261" t="s">
        <v>399</v>
      </c>
      <c r="F281" s="263">
        <v>-167869343</v>
      </c>
      <c r="G281" s="263">
        <v>-150174677</v>
      </c>
      <c r="H281" s="242"/>
      <c r="I281" s="372"/>
      <c r="J281" s="372"/>
      <c r="K281" s="372"/>
      <c r="L281" s="62"/>
      <c r="M281" s="62"/>
      <c r="N281" s="62"/>
    </row>
    <row r="282" spans="2:14" ht="26.4" customHeight="1">
      <c r="B282" s="62"/>
      <c r="C282" s="309" t="s">
        <v>2091</v>
      </c>
      <c r="D282" s="260" t="s">
        <v>293</v>
      </c>
      <c r="E282" s="261" t="s">
        <v>2092</v>
      </c>
      <c r="F282" s="456">
        <v>0</v>
      </c>
      <c r="G282" s="263">
        <v>-1000000</v>
      </c>
      <c r="H282" s="62"/>
      <c r="I282" s="62"/>
      <c r="J282" s="62"/>
      <c r="K282" s="62"/>
      <c r="L282" s="62"/>
      <c r="M282" s="62"/>
      <c r="N282" s="62"/>
    </row>
    <row r="283" spans="2:14">
      <c r="B283" s="208"/>
      <c r="C283" s="310" t="s">
        <v>17</v>
      </c>
      <c r="D283" s="302"/>
      <c r="E283" s="303"/>
      <c r="F283" s="264">
        <v>2670509533</v>
      </c>
      <c r="G283" s="264">
        <v>4991186180</v>
      </c>
      <c r="H283" s="208"/>
      <c r="I283" s="62"/>
      <c r="J283" s="62"/>
      <c r="K283" s="62"/>
      <c r="L283" s="62"/>
      <c r="M283" s="62"/>
      <c r="N283" s="62"/>
    </row>
    <row r="284" spans="2:14">
      <c r="B284" s="62"/>
      <c r="C284" s="62" t="s">
        <v>2090</v>
      </c>
      <c r="D284" s="62"/>
      <c r="E284" s="62"/>
      <c r="F284" s="62"/>
      <c r="G284" s="62"/>
      <c r="H284" s="62"/>
      <c r="I284" s="62"/>
      <c r="J284" s="62"/>
      <c r="K284" s="62"/>
      <c r="L284" s="62"/>
      <c r="M284" s="62"/>
      <c r="N284" s="62"/>
    </row>
    <row r="285" spans="2:14">
      <c r="B285" s="62"/>
      <c r="C285" s="208"/>
      <c r="D285" s="62"/>
      <c r="E285" s="62"/>
      <c r="F285" s="62"/>
      <c r="G285" s="62"/>
      <c r="H285" s="62"/>
      <c r="I285" s="62"/>
      <c r="J285" s="62"/>
      <c r="K285" s="62"/>
      <c r="L285" s="62"/>
      <c r="M285" s="62"/>
      <c r="N285" s="62"/>
    </row>
    <row r="286" spans="2:14">
      <c r="B286" s="62"/>
      <c r="C286" s="208"/>
      <c r="D286" s="62"/>
      <c r="E286" s="62"/>
      <c r="F286" s="62"/>
      <c r="G286" s="62"/>
      <c r="H286" s="62"/>
      <c r="I286" s="62"/>
      <c r="J286" s="62"/>
      <c r="K286" s="62"/>
      <c r="L286" s="62"/>
      <c r="M286" s="62"/>
      <c r="N286" s="62"/>
    </row>
    <row r="287" spans="2:14">
      <c r="B287" s="62"/>
      <c r="C287" s="208" t="s">
        <v>389</v>
      </c>
      <c r="D287" s="62"/>
      <c r="E287" s="62"/>
      <c r="F287" s="62"/>
      <c r="G287" s="62"/>
      <c r="H287" s="62"/>
      <c r="I287" s="62"/>
      <c r="J287" s="62"/>
      <c r="K287" s="62"/>
      <c r="L287" s="62"/>
      <c r="M287" s="62"/>
      <c r="N287" s="62"/>
    </row>
    <row r="288" spans="2:14">
      <c r="B288" s="62"/>
      <c r="C288" s="208"/>
      <c r="D288" s="62"/>
      <c r="E288" s="62"/>
      <c r="F288" s="62"/>
      <c r="G288" s="62"/>
      <c r="H288" s="62"/>
      <c r="I288" s="62"/>
      <c r="J288" s="62"/>
      <c r="K288" s="62"/>
      <c r="L288" s="62"/>
      <c r="M288" s="62"/>
      <c r="N288" s="62"/>
    </row>
    <row r="289" spans="2:14">
      <c r="B289" s="208"/>
      <c r="C289" s="274" t="s">
        <v>72</v>
      </c>
      <c r="D289" s="271"/>
      <c r="E289" s="62"/>
      <c r="F289" s="275"/>
      <c r="G289" s="275"/>
      <c r="H289" s="275"/>
      <c r="I289" s="62"/>
      <c r="J289" s="62"/>
      <c r="K289" s="62"/>
      <c r="L289" s="62"/>
      <c r="M289" s="62"/>
      <c r="N289" s="62"/>
    </row>
    <row r="290" spans="2:14">
      <c r="B290" s="62"/>
      <c r="C290" s="208"/>
      <c r="D290" s="62"/>
      <c r="E290" s="62"/>
      <c r="F290" s="62"/>
      <c r="G290" s="62"/>
      <c r="H290" s="62"/>
      <c r="I290" s="62"/>
      <c r="J290" s="62"/>
      <c r="K290" s="62"/>
      <c r="L290" s="62"/>
      <c r="M290" s="62"/>
      <c r="N290" s="62"/>
    </row>
    <row r="291" spans="2:14" ht="39.6">
      <c r="B291" s="62"/>
      <c r="C291" s="252" t="s">
        <v>257</v>
      </c>
      <c r="D291" s="214" t="s">
        <v>258</v>
      </c>
      <c r="E291" s="214" t="s">
        <v>259</v>
      </c>
      <c r="F291" s="214" t="s">
        <v>2147</v>
      </c>
      <c r="G291" s="214" t="s">
        <v>2148</v>
      </c>
      <c r="H291" s="62"/>
      <c r="I291" s="62"/>
      <c r="J291" s="62"/>
      <c r="K291" s="62"/>
      <c r="L291" s="62"/>
      <c r="M291" s="62"/>
      <c r="N291" s="62"/>
    </row>
    <row r="292" spans="2:14">
      <c r="B292" s="266"/>
      <c r="C292" s="265" t="s">
        <v>253</v>
      </c>
      <c r="D292" s="389">
        <v>624283416</v>
      </c>
      <c r="E292" s="294">
        <v>0</v>
      </c>
      <c r="F292" s="389">
        <v>624283416</v>
      </c>
      <c r="G292" s="269">
        <v>161366286</v>
      </c>
      <c r="H292" s="62"/>
      <c r="I292" s="62"/>
      <c r="J292" s="62"/>
      <c r="K292" s="62"/>
      <c r="L292" s="62"/>
      <c r="M292" s="62"/>
      <c r="N292" s="62"/>
    </row>
    <row r="293" spans="2:14">
      <c r="B293" s="232"/>
      <c r="C293" s="267" t="s">
        <v>254</v>
      </c>
      <c r="D293" s="415">
        <v>624283416</v>
      </c>
      <c r="E293" s="416">
        <v>0</v>
      </c>
      <c r="F293" s="417"/>
      <c r="G293" s="269"/>
      <c r="H293" s="62"/>
      <c r="I293" s="62"/>
      <c r="J293" s="62"/>
      <c r="K293" s="62"/>
      <c r="L293" s="62"/>
      <c r="M293" s="62"/>
      <c r="N293" s="62"/>
    </row>
    <row r="294" spans="2:14">
      <c r="B294" s="266"/>
      <c r="C294" s="265" t="s">
        <v>255</v>
      </c>
      <c r="D294" s="389">
        <v>932484114</v>
      </c>
      <c r="E294" s="294">
        <v>0</v>
      </c>
      <c r="F294" s="389">
        <v>932484114</v>
      </c>
      <c r="G294" s="269">
        <v>259680404</v>
      </c>
      <c r="H294" s="62"/>
      <c r="I294" s="62"/>
      <c r="J294" s="62"/>
      <c r="K294" s="62"/>
      <c r="L294" s="62"/>
      <c r="M294" s="62"/>
      <c r="N294" s="62"/>
    </row>
    <row r="295" spans="2:14">
      <c r="B295" s="232"/>
      <c r="C295" s="267" t="s">
        <v>254</v>
      </c>
      <c r="D295" s="415">
        <v>932484114</v>
      </c>
      <c r="E295" s="416">
        <v>0</v>
      </c>
      <c r="F295" s="389"/>
      <c r="G295" s="269"/>
      <c r="H295" s="62"/>
      <c r="I295" s="62"/>
      <c r="J295" s="62"/>
      <c r="K295" s="62"/>
      <c r="L295" s="62"/>
      <c r="M295" s="62"/>
      <c r="N295" s="62"/>
    </row>
    <row r="296" spans="2:14">
      <c r="B296" s="266"/>
      <c r="C296" s="265" t="s">
        <v>196</v>
      </c>
      <c r="D296" s="418">
        <v>130799050</v>
      </c>
      <c r="E296" s="450">
        <v>-16051030</v>
      </c>
      <c r="F296" s="389">
        <v>114748020</v>
      </c>
      <c r="G296" s="269">
        <v>5693844</v>
      </c>
      <c r="H296" s="62"/>
      <c r="I296" s="62"/>
      <c r="J296" s="62"/>
      <c r="K296" s="62"/>
      <c r="L296" s="62"/>
      <c r="M296" s="62"/>
      <c r="N296" s="62"/>
    </row>
    <row r="297" spans="2:14">
      <c r="B297" s="232"/>
      <c r="C297" s="267" t="s">
        <v>206</v>
      </c>
      <c r="D297" s="415">
        <v>51769853</v>
      </c>
      <c r="E297" s="416">
        <v>0</v>
      </c>
      <c r="F297" s="389"/>
      <c r="G297" s="269"/>
      <c r="H297" s="62"/>
      <c r="I297" s="62"/>
      <c r="J297" s="62"/>
      <c r="K297" s="62"/>
      <c r="L297" s="62"/>
      <c r="M297" s="62"/>
      <c r="N297" s="62"/>
    </row>
    <row r="298" spans="2:14">
      <c r="B298" s="232"/>
      <c r="C298" s="267" t="s">
        <v>775</v>
      </c>
      <c r="D298" s="415">
        <v>77360881</v>
      </c>
      <c r="E298" s="416">
        <v>0</v>
      </c>
      <c r="F298" s="389"/>
      <c r="G298" s="269"/>
      <c r="H298" s="62"/>
      <c r="I298" s="62"/>
      <c r="J298" s="62"/>
      <c r="K298" s="62"/>
      <c r="L298" s="62"/>
      <c r="M298" s="62"/>
      <c r="N298" s="62"/>
    </row>
    <row r="299" spans="2:14">
      <c r="B299" s="232"/>
      <c r="C299" s="267" t="s">
        <v>779</v>
      </c>
      <c r="D299" s="415">
        <v>1668316</v>
      </c>
      <c r="E299" s="416">
        <v>0</v>
      </c>
      <c r="F299" s="389"/>
      <c r="G299" s="269"/>
      <c r="H299" s="62"/>
      <c r="I299" s="62"/>
      <c r="J299" s="62"/>
      <c r="K299" s="62"/>
      <c r="L299" s="62"/>
      <c r="M299" s="62"/>
      <c r="N299" s="62"/>
    </row>
    <row r="300" spans="2:14">
      <c r="B300" s="232"/>
      <c r="C300" s="267" t="s">
        <v>2219</v>
      </c>
      <c r="D300" s="416">
        <v>0</v>
      </c>
      <c r="E300" s="419">
        <v>-16051030</v>
      </c>
      <c r="F300" s="389"/>
      <c r="G300" s="269"/>
      <c r="H300" s="62"/>
      <c r="I300" s="62"/>
      <c r="J300" s="62"/>
      <c r="K300" s="62"/>
      <c r="L300" s="62"/>
      <c r="M300" s="62"/>
      <c r="N300" s="62"/>
    </row>
    <row r="301" spans="2:14">
      <c r="B301" s="232"/>
      <c r="C301" s="265" t="s">
        <v>193</v>
      </c>
      <c r="D301" s="420">
        <v>6460736</v>
      </c>
      <c r="E301" s="418">
        <v>-20283271</v>
      </c>
      <c r="F301" s="418">
        <v>-13822535</v>
      </c>
      <c r="G301" s="269">
        <v>22563970</v>
      </c>
      <c r="H301" s="62"/>
      <c r="I301" s="372"/>
      <c r="J301" s="62"/>
      <c r="K301" s="372"/>
      <c r="L301" s="242"/>
      <c r="M301" s="62"/>
      <c r="N301" s="372"/>
    </row>
    <row r="302" spans="2:14">
      <c r="B302" s="232"/>
      <c r="C302" s="267" t="s">
        <v>205</v>
      </c>
      <c r="D302" s="415">
        <v>6460736</v>
      </c>
      <c r="E302" s="416">
        <v>0</v>
      </c>
      <c r="F302" s="389"/>
      <c r="G302" s="269"/>
      <c r="H302" s="62"/>
      <c r="I302" s="372"/>
      <c r="J302" s="62"/>
      <c r="K302" s="372"/>
      <c r="L302" s="242"/>
      <c r="M302" s="62"/>
      <c r="N302" s="372"/>
    </row>
    <row r="303" spans="2:14">
      <c r="B303" s="232"/>
      <c r="C303" s="267" t="s">
        <v>776</v>
      </c>
      <c r="D303" s="416">
        <v>0</v>
      </c>
      <c r="E303" s="419">
        <v>-1938946</v>
      </c>
      <c r="F303" s="389"/>
      <c r="G303" s="269"/>
      <c r="H303" s="62"/>
      <c r="I303" s="372"/>
      <c r="J303" s="62"/>
      <c r="K303" s="372"/>
      <c r="L303" s="242"/>
      <c r="M303" s="62"/>
      <c r="N303" s="372"/>
    </row>
    <row r="304" spans="2:14">
      <c r="B304" s="232"/>
      <c r="C304" s="267" t="s">
        <v>777</v>
      </c>
      <c r="D304" s="416">
        <v>0</v>
      </c>
      <c r="E304" s="419">
        <v>-18344325</v>
      </c>
      <c r="F304" s="389"/>
      <c r="G304" s="269"/>
      <c r="H304" s="62"/>
      <c r="I304" s="62"/>
      <c r="J304" s="62"/>
      <c r="K304" s="62"/>
      <c r="L304" s="62"/>
      <c r="M304" s="62"/>
      <c r="N304" s="242"/>
    </row>
    <row r="305" spans="2:14">
      <c r="B305" s="232"/>
      <c r="C305" s="280" t="s">
        <v>400</v>
      </c>
      <c r="D305" s="421">
        <v>0</v>
      </c>
      <c r="E305" s="269">
        <v>-520762666</v>
      </c>
      <c r="F305" s="418">
        <v>-520762666</v>
      </c>
      <c r="G305" s="269">
        <v>-524040454</v>
      </c>
      <c r="H305" s="62"/>
      <c r="I305" s="62"/>
      <c r="J305" s="62"/>
      <c r="K305" s="62"/>
      <c r="L305" s="62"/>
      <c r="M305" s="62"/>
      <c r="N305" s="62"/>
    </row>
    <row r="306" spans="2:14">
      <c r="B306" s="232"/>
      <c r="C306" s="267" t="s">
        <v>296</v>
      </c>
      <c r="D306" s="416">
        <v>0</v>
      </c>
      <c r="E306" s="419">
        <v>-520762666</v>
      </c>
      <c r="F306" s="389"/>
      <c r="G306" s="269"/>
      <c r="H306" s="62"/>
      <c r="I306" s="62"/>
      <c r="J306" s="62"/>
      <c r="K306" s="62"/>
      <c r="L306" s="62"/>
      <c r="M306" s="62"/>
      <c r="N306" s="62"/>
    </row>
    <row r="307" spans="2:14">
      <c r="B307" s="266"/>
      <c r="C307" s="270" t="s">
        <v>17</v>
      </c>
      <c r="D307" s="264">
        <v>1694027316</v>
      </c>
      <c r="E307" s="269">
        <v>-557096967</v>
      </c>
      <c r="F307" s="269">
        <v>1136930349</v>
      </c>
      <c r="G307" s="269">
        <v>-74735950</v>
      </c>
      <c r="H307" s="62"/>
      <c r="I307" s="62"/>
      <c r="J307" s="62"/>
      <c r="K307" s="62"/>
      <c r="L307" s="62"/>
      <c r="M307" s="62"/>
      <c r="N307" s="62"/>
    </row>
    <row r="308" spans="2:14">
      <c r="B308" s="208"/>
      <c r="C308" s="62" t="s">
        <v>2089</v>
      </c>
      <c r="D308" s="271"/>
      <c r="E308" s="62"/>
      <c r="F308" s="62"/>
      <c r="G308" s="62"/>
      <c r="H308" s="272"/>
      <c r="I308" s="62"/>
      <c r="J308" s="62"/>
      <c r="K308" s="62"/>
      <c r="L308" s="62"/>
      <c r="M308" s="62"/>
      <c r="N308" s="62"/>
    </row>
    <row r="309" spans="2:14">
      <c r="B309" s="208"/>
      <c r="C309" s="37"/>
      <c r="D309" s="271"/>
      <c r="E309" s="62"/>
      <c r="F309" s="272"/>
      <c r="G309" s="272"/>
      <c r="H309" s="272"/>
      <c r="I309" s="62"/>
      <c r="J309" s="62"/>
      <c r="K309" s="62"/>
      <c r="L309" s="62"/>
      <c r="M309" s="62"/>
      <c r="N309" s="62"/>
    </row>
    <row r="310" spans="2:14">
      <c r="B310" s="62"/>
      <c r="C310" s="208" t="s">
        <v>403</v>
      </c>
      <c r="D310" s="62"/>
      <c r="E310" s="62"/>
      <c r="F310" s="62"/>
      <c r="G310" s="62"/>
      <c r="H310" s="62"/>
      <c r="I310" s="62"/>
      <c r="J310" s="209"/>
      <c r="K310" s="62"/>
      <c r="L310" s="62"/>
      <c r="M310" s="62"/>
      <c r="N310" s="62"/>
    </row>
    <row r="311" spans="2:14">
      <c r="B311" s="62"/>
      <c r="C311" s="208"/>
      <c r="D311" s="62"/>
      <c r="E311" s="62"/>
      <c r="F311" s="62"/>
      <c r="G311" s="62"/>
      <c r="H311" s="62"/>
      <c r="I311" s="62"/>
      <c r="J311" s="209"/>
      <c r="K311" s="62"/>
      <c r="L311" s="62"/>
      <c r="M311" s="62"/>
      <c r="N311" s="62"/>
    </row>
    <row r="312" spans="2:14">
      <c r="B312" s="62"/>
      <c r="C312" s="62" t="s">
        <v>302</v>
      </c>
      <c r="D312" s="62"/>
      <c r="E312" s="62"/>
      <c r="F312" s="62"/>
      <c r="G312" s="62"/>
      <c r="H312" s="62"/>
      <c r="I312" s="62"/>
      <c r="J312" s="209"/>
      <c r="K312" s="62"/>
      <c r="L312" s="62"/>
      <c r="M312" s="62"/>
      <c r="N312" s="62"/>
    </row>
    <row r="313" spans="2:14">
      <c r="B313" s="62"/>
      <c r="C313" s="208"/>
      <c r="D313" s="62"/>
      <c r="E313" s="62"/>
      <c r="F313" s="62"/>
      <c r="G313" s="62"/>
      <c r="H313" s="62"/>
      <c r="I313" s="62"/>
      <c r="J313" s="209"/>
      <c r="K313" s="62"/>
      <c r="L313" s="62"/>
      <c r="M313" s="62"/>
      <c r="N313" s="62"/>
    </row>
    <row r="314" spans="2:14" ht="26.4">
      <c r="B314" s="62"/>
      <c r="C314" s="252" t="s">
        <v>28</v>
      </c>
      <c r="D314" s="214" t="s">
        <v>261</v>
      </c>
      <c r="E314" s="214" t="s">
        <v>244</v>
      </c>
      <c r="F314" s="214" t="s">
        <v>262</v>
      </c>
      <c r="G314" s="214" t="s">
        <v>2220</v>
      </c>
      <c r="H314" s="62"/>
      <c r="I314" s="62"/>
      <c r="J314" s="62"/>
      <c r="K314" s="62"/>
      <c r="L314" s="62"/>
      <c r="M314" s="62"/>
      <c r="N314" s="62"/>
    </row>
    <row r="315" spans="2:14">
      <c r="B315" s="232"/>
      <c r="C315" s="267" t="s">
        <v>263</v>
      </c>
      <c r="D315" s="262">
        <v>10800000000</v>
      </c>
      <c r="E315" s="268">
        <v>800000000</v>
      </c>
      <c r="F315" s="301">
        <v>0</v>
      </c>
      <c r="G315" s="262">
        <v>11600000000</v>
      </c>
      <c r="H315" s="62"/>
      <c r="I315" s="62"/>
      <c r="J315" s="62"/>
      <c r="K315" s="62"/>
      <c r="L315" s="62"/>
      <c r="M315" s="62"/>
      <c r="N315" s="62"/>
    </row>
    <row r="316" spans="2:14">
      <c r="B316" s="232"/>
      <c r="C316" s="267" t="s">
        <v>264</v>
      </c>
      <c r="D316" s="301">
        <v>0</v>
      </c>
      <c r="E316" s="301">
        <v>0</v>
      </c>
      <c r="F316" s="301">
        <v>0</v>
      </c>
      <c r="G316" s="301">
        <v>0</v>
      </c>
      <c r="H316" s="62"/>
      <c r="I316" s="62"/>
      <c r="J316" s="62"/>
      <c r="K316" s="62"/>
      <c r="L316" s="62"/>
      <c r="M316" s="62"/>
      <c r="N316" s="62"/>
    </row>
    <row r="317" spans="2:14">
      <c r="B317" s="232"/>
      <c r="C317" s="267" t="s">
        <v>265</v>
      </c>
      <c r="D317" s="301">
        <v>0</v>
      </c>
      <c r="E317" s="301">
        <v>0</v>
      </c>
      <c r="F317" s="301">
        <v>0</v>
      </c>
      <c r="G317" s="301">
        <v>0</v>
      </c>
      <c r="H317" s="62"/>
      <c r="I317" s="62"/>
      <c r="J317" s="62"/>
      <c r="K317" s="62"/>
      <c r="L317" s="62"/>
      <c r="M317" s="62"/>
      <c r="N317" s="62"/>
    </row>
    <row r="318" spans="2:14">
      <c r="B318" s="232"/>
      <c r="C318" s="267" t="s">
        <v>266</v>
      </c>
      <c r="D318" s="273">
        <v>-1898251378</v>
      </c>
      <c r="E318" s="301">
        <v>0</v>
      </c>
      <c r="F318" s="273">
        <v>2359789020</v>
      </c>
      <c r="G318" s="273">
        <v>-4258040398</v>
      </c>
      <c r="H318" s="62"/>
      <c r="I318" s="62"/>
      <c r="J318" s="62"/>
      <c r="K318" s="62"/>
      <c r="L318" s="62"/>
      <c r="M318" s="62"/>
      <c r="N318" s="62"/>
    </row>
    <row r="319" spans="2:14">
      <c r="B319" s="232"/>
      <c r="C319" s="267" t="s">
        <v>116</v>
      </c>
      <c r="D319" s="273">
        <v>-2359789020</v>
      </c>
      <c r="E319" s="273">
        <v>2497066845</v>
      </c>
      <c r="F319" s="301">
        <v>0</v>
      </c>
      <c r="G319" s="273">
        <v>137277825</v>
      </c>
      <c r="H319" s="62"/>
      <c r="I319" s="62"/>
      <c r="J319" s="62"/>
      <c r="K319" s="62"/>
      <c r="L319" s="62"/>
      <c r="M319" s="62"/>
      <c r="N319" s="62"/>
    </row>
    <row r="320" spans="2:14">
      <c r="B320" s="266"/>
      <c r="C320" s="270" t="s">
        <v>17</v>
      </c>
      <c r="D320" s="264">
        <v>6541959602</v>
      </c>
      <c r="E320" s="264">
        <v>3297066845</v>
      </c>
      <c r="F320" s="269">
        <v>2359789020</v>
      </c>
      <c r="G320" s="264">
        <v>7479237427</v>
      </c>
      <c r="H320" s="62"/>
      <c r="I320" s="62"/>
      <c r="J320" s="62"/>
      <c r="K320" s="62"/>
      <c r="L320" s="62"/>
      <c r="M320" s="62"/>
      <c r="N320" s="62"/>
    </row>
    <row r="321" spans="2:14">
      <c r="B321" s="208"/>
      <c r="C321" s="37"/>
      <c r="D321" s="271"/>
      <c r="E321" s="62"/>
      <c r="F321" s="272"/>
      <c r="G321" s="272"/>
      <c r="H321" s="62"/>
      <c r="I321" s="62"/>
      <c r="J321" s="62"/>
      <c r="K321" s="62"/>
      <c r="L321" s="62"/>
      <c r="M321" s="62"/>
      <c r="N321" s="62"/>
    </row>
    <row r="322" spans="2:14">
      <c r="B322" s="208"/>
      <c r="C322" s="37"/>
      <c r="D322" s="271"/>
      <c r="E322" s="62"/>
      <c r="F322" s="272"/>
      <c r="G322" s="272"/>
      <c r="H322" s="272"/>
      <c r="I322" s="62"/>
      <c r="J322" s="209"/>
      <c r="K322" s="62"/>
      <c r="L322" s="62"/>
      <c r="M322" s="62"/>
      <c r="N322" s="62"/>
    </row>
    <row r="323" spans="2:14">
      <c r="B323" s="62"/>
      <c r="C323" s="37" t="s">
        <v>390</v>
      </c>
      <c r="D323" s="36"/>
      <c r="E323" s="36"/>
      <c r="F323" s="243"/>
      <c r="G323" s="233"/>
      <c r="H323" s="233"/>
      <c r="I323" s="62"/>
      <c r="J323" s="209"/>
      <c r="K323" s="62"/>
      <c r="L323" s="62"/>
      <c r="M323" s="62"/>
      <c r="N323" s="62"/>
    </row>
    <row r="324" spans="2:14">
      <c r="B324" s="62"/>
      <c r="C324" s="208"/>
      <c r="D324" s="62"/>
      <c r="E324" s="62"/>
      <c r="F324" s="62"/>
      <c r="G324" s="62"/>
      <c r="H324" s="62"/>
      <c r="I324" s="62"/>
      <c r="J324" s="209"/>
      <c r="K324" s="62"/>
      <c r="L324" s="62"/>
      <c r="M324" s="62"/>
      <c r="N324" s="62"/>
    </row>
    <row r="325" spans="2:14">
      <c r="B325" s="208"/>
      <c r="C325" s="274" t="s">
        <v>72</v>
      </c>
      <c r="D325" s="271"/>
      <c r="E325" s="62"/>
      <c r="F325" s="275"/>
      <c r="G325" s="275"/>
      <c r="H325" s="275"/>
      <c r="I325" s="62"/>
      <c r="J325" s="209"/>
      <c r="K325" s="62"/>
      <c r="L325" s="62"/>
      <c r="M325" s="62"/>
      <c r="N325" s="62"/>
    </row>
    <row r="326" spans="2:14">
      <c r="B326" s="62"/>
      <c r="C326" s="62"/>
      <c r="D326" s="36"/>
      <c r="E326" s="36"/>
      <c r="F326" s="233"/>
      <c r="G326" s="233"/>
      <c r="H326" s="233"/>
      <c r="I326" s="62"/>
      <c r="J326" s="209"/>
      <c r="K326" s="62"/>
      <c r="L326" s="62"/>
      <c r="M326" s="62"/>
      <c r="N326" s="62"/>
    </row>
    <row r="327" spans="2:14" ht="26.4" customHeight="1">
      <c r="B327" s="62"/>
      <c r="C327" s="42" t="s">
        <v>101</v>
      </c>
      <c r="D327" s="76">
        <v>45747</v>
      </c>
      <c r="E327" s="76">
        <v>45382</v>
      </c>
      <c r="F327" s="233"/>
      <c r="G327" s="233"/>
      <c r="H327" s="233"/>
      <c r="I327" s="233"/>
      <c r="J327" s="209"/>
      <c r="K327" s="62"/>
      <c r="L327" s="62"/>
      <c r="M327" s="62"/>
      <c r="N327" s="62"/>
    </row>
    <row r="328" spans="2:14">
      <c r="B328" s="212"/>
      <c r="C328" s="311" t="s">
        <v>260</v>
      </c>
      <c r="D328" s="257">
        <v>214372548</v>
      </c>
      <c r="E328" s="257">
        <v>42313255</v>
      </c>
      <c r="F328" s="233"/>
      <c r="G328" s="233"/>
      <c r="H328" s="233"/>
      <c r="I328" s="233"/>
      <c r="J328" s="213"/>
      <c r="K328" s="212"/>
      <c r="L328" s="212"/>
      <c r="M328" s="212"/>
      <c r="N328" s="212"/>
    </row>
    <row r="329" spans="2:14">
      <c r="B329" s="212"/>
      <c r="C329" s="267" t="s">
        <v>404</v>
      </c>
      <c r="D329" s="455">
        <v>0</v>
      </c>
      <c r="E329" s="256">
        <v>8476713</v>
      </c>
      <c r="F329" s="233"/>
      <c r="G329" s="233"/>
      <c r="H329" s="233"/>
      <c r="I329" s="233"/>
      <c r="J329" s="213"/>
      <c r="K329" s="212"/>
      <c r="L329" s="212"/>
      <c r="M329" s="212"/>
      <c r="N329" s="212"/>
    </row>
    <row r="330" spans="2:14">
      <c r="B330" s="212"/>
      <c r="C330" s="267" t="s">
        <v>2088</v>
      </c>
      <c r="D330" s="256">
        <v>77360881</v>
      </c>
      <c r="E330" s="455">
        <v>0</v>
      </c>
      <c r="F330" s="233"/>
      <c r="G330" s="233"/>
      <c r="H330" s="233"/>
      <c r="I330" s="233"/>
      <c r="J330" s="213"/>
      <c r="K330" s="212"/>
      <c r="L330" s="212"/>
      <c r="M330" s="212"/>
      <c r="N330" s="212"/>
    </row>
    <row r="331" spans="2:14">
      <c r="B331" s="212"/>
      <c r="C331" s="267" t="s">
        <v>2149</v>
      </c>
      <c r="D331" s="256">
        <v>1668316</v>
      </c>
      <c r="E331" s="455">
        <v>0</v>
      </c>
      <c r="F331" s="233"/>
      <c r="G331" s="233"/>
      <c r="H331" s="233"/>
      <c r="I331" s="233"/>
      <c r="J331" s="213"/>
      <c r="K331" s="212"/>
      <c r="L331" s="212"/>
      <c r="M331" s="212"/>
      <c r="N331" s="212"/>
    </row>
    <row r="332" spans="2:14">
      <c r="B332" s="212"/>
      <c r="C332" s="267" t="s">
        <v>205</v>
      </c>
      <c r="D332" s="256">
        <v>6461724</v>
      </c>
      <c r="E332" s="256">
        <v>22563977</v>
      </c>
      <c r="F332" s="233"/>
      <c r="G332" s="233"/>
      <c r="H332" s="233"/>
      <c r="I332" s="233"/>
      <c r="J332" s="213"/>
      <c r="K332" s="212"/>
      <c r="L332" s="212"/>
      <c r="M332" s="212"/>
      <c r="N332" s="212"/>
    </row>
    <row r="333" spans="2:14">
      <c r="B333" s="212"/>
      <c r="C333" s="267" t="s">
        <v>204</v>
      </c>
      <c r="D333" s="256">
        <v>128880936</v>
      </c>
      <c r="E333" s="256">
        <v>11272565</v>
      </c>
      <c r="F333" s="233"/>
      <c r="G333" s="233"/>
      <c r="H333" s="233"/>
      <c r="I333" s="233"/>
      <c r="J333" s="213"/>
      <c r="K333" s="212"/>
      <c r="L333" s="212"/>
      <c r="M333" s="212"/>
      <c r="N333" s="212"/>
    </row>
    <row r="334" spans="2:14">
      <c r="B334" s="212"/>
      <c r="C334" s="267" t="s">
        <v>780</v>
      </c>
      <c r="D334" s="256">
        <v>691</v>
      </c>
      <c r="E334" s="455">
        <v>0</v>
      </c>
      <c r="F334" s="233"/>
      <c r="G334" s="233"/>
      <c r="H334" s="233"/>
      <c r="I334" s="233"/>
      <c r="J334" s="213"/>
      <c r="K334" s="212"/>
      <c r="L334" s="212"/>
      <c r="M334" s="212"/>
      <c r="N334" s="212"/>
    </row>
    <row r="335" spans="2:14" ht="26.4">
      <c r="B335" s="212"/>
      <c r="C335" s="390" t="s">
        <v>107</v>
      </c>
      <c r="D335" s="257">
        <v>1608537383</v>
      </c>
      <c r="E335" s="257">
        <v>428843331</v>
      </c>
      <c r="F335" s="233"/>
      <c r="G335" s="233"/>
      <c r="H335" s="233"/>
      <c r="I335" s="233"/>
      <c r="J335" s="213"/>
      <c r="K335" s="212"/>
      <c r="L335" s="212"/>
      <c r="M335" s="212"/>
      <c r="N335" s="212"/>
    </row>
    <row r="336" spans="2:14">
      <c r="B336" s="212"/>
      <c r="C336" s="267" t="s">
        <v>117</v>
      </c>
      <c r="D336" s="256">
        <v>624283416</v>
      </c>
      <c r="E336" s="256">
        <v>161366286</v>
      </c>
      <c r="F336" s="233"/>
      <c r="G336" s="233"/>
      <c r="H336" s="233"/>
      <c r="I336" s="233"/>
      <c r="J336" s="213"/>
      <c r="K336" s="212"/>
      <c r="L336" s="212"/>
      <c r="M336" s="212"/>
      <c r="N336" s="212"/>
    </row>
    <row r="337" spans="2:14">
      <c r="B337" s="212"/>
      <c r="C337" s="267" t="s">
        <v>203</v>
      </c>
      <c r="D337" s="256">
        <v>932484114</v>
      </c>
      <c r="E337" s="256">
        <v>259680404</v>
      </c>
      <c r="F337" s="233"/>
      <c r="G337" s="233"/>
      <c r="H337" s="233"/>
      <c r="I337" s="233"/>
      <c r="J337" s="213"/>
      <c r="K337" s="212"/>
      <c r="L337" s="212"/>
      <c r="M337" s="212"/>
      <c r="N337" s="212"/>
    </row>
    <row r="338" spans="2:14">
      <c r="B338" s="212"/>
      <c r="C338" s="267" t="s">
        <v>206</v>
      </c>
      <c r="D338" s="256">
        <v>51769853</v>
      </c>
      <c r="E338" s="256">
        <v>7796641</v>
      </c>
      <c r="F338" s="233"/>
      <c r="G338" s="233"/>
      <c r="H338" s="233"/>
      <c r="I338" s="233"/>
      <c r="J338" s="213"/>
      <c r="K338" s="212"/>
      <c r="L338" s="212"/>
      <c r="M338" s="212"/>
      <c r="N338" s="212"/>
    </row>
    <row r="339" spans="2:14">
      <c r="B339" s="212"/>
      <c r="C339" s="241" t="s">
        <v>17</v>
      </c>
      <c r="D339" s="257">
        <v>1822909931</v>
      </c>
      <c r="E339" s="257">
        <v>471156586</v>
      </c>
      <c r="F339" s="233"/>
      <c r="G339" s="233"/>
      <c r="H339" s="233"/>
      <c r="I339" s="233"/>
      <c r="J339" s="213"/>
      <c r="K339" s="212"/>
      <c r="L339" s="212"/>
      <c r="M339" s="212"/>
      <c r="N339" s="212"/>
    </row>
    <row r="340" spans="2:14">
      <c r="B340" s="208"/>
      <c r="C340" s="37"/>
      <c r="D340" s="271"/>
      <c r="E340" s="62"/>
      <c r="F340" s="233"/>
      <c r="G340" s="233"/>
      <c r="H340" s="233"/>
      <c r="I340" s="233"/>
      <c r="J340" s="209"/>
      <c r="K340" s="62"/>
      <c r="L340" s="62"/>
      <c r="M340" s="62"/>
      <c r="N340" s="62"/>
    </row>
    <row r="341" spans="2:14">
      <c r="B341" s="208"/>
      <c r="C341" s="37"/>
      <c r="D341" s="271"/>
      <c r="E341" s="62"/>
      <c r="F341" s="233"/>
      <c r="G341" s="233"/>
      <c r="H341" s="233"/>
      <c r="I341" s="233"/>
      <c r="J341" s="209"/>
      <c r="K341" s="62"/>
      <c r="L341" s="62"/>
      <c r="M341" s="62"/>
      <c r="N341" s="62"/>
    </row>
    <row r="342" spans="2:14">
      <c r="B342" s="208"/>
      <c r="C342" s="37" t="s">
        <v>391</v>
      </c>
      <c r="D342" s="271"/>
      <c r="E342" s="62"/>
      <c r="F342" s="233"/>
      <c r="G342" s="233"/>
      <c r="H342" s="233"/>
      <c r="I342" s="233"/>
      <c r="J342" s="209"/>
      <c r="K342" s="62"/>
      <c r="L342" s="62"/>
      <c r="M342" s="62"/>
      <c r="N342" s="62"/>
    </row>
    <row r="343" spans="2:14">
      <c r="B343" s="62"/>
      <c r="C343" s="208"/>
      <c r="D343" s="62"/>
      <c r="E343" s="62"/>
      <c r="F343" s="62"/>
      <c r="G343" s="62"/>
      <c r="H343" s="62"/>
      <c r="I343" s="62"/>
      <c r="J343" s="209"/>
      <c r="K343" s="62"/>
      <c r="L343" s="62"/>
      <c r="M343" s="62"/>
      <c r="N343" s="62"/>
    </row>
    <row r="344" spans="2:14">
      <c r="B344" s="208"/>
      <c r="C344" s="274" t="s">
        <v>72</v>
      </c>
      <c r="D344" s="271"/>
      <c r="E344" s="62"/>
      <c r="F344" s="275"/>
      <c r="G344" s="275"/>
      <c r="H344" s="275"/>
      <c r="I344" s="62"/>
      <c r="J344" s="209"/>
      <c r="K344" s="62"/>
      <c r="L344" s="62"/>
      <c r="M344" s="62"/>
      <c r="N344" s="62"/>
    </row>
    <row r="345" spans="2:14">
      <c r="B345" s="62"/>
      <c r="C345" s="62"/>
      <c r="D345" s="62"/>
      <c r="E345" s="62"/>
      <c r="F345" s="275"/>
      <c r="G345" s="275"/>
      <c r="H345" s="275"/>
      <c r="I345" s="62"/>
      <c r="J345" s="209"/>
      <c r="K345" s="62"/>
      <c r="L345" s="62"/>
      <c r="M345" s="62"/>
      <c r="N345" s="62"/>
    </row>
    <row r="346" spans="2:14" ht="19.95" customHeight="1">
      <c r="B346" s="62"/>
      <c r="C346" s="276" t="s">
        <v>28</v>
      </c>
      <c r="D346" s="76">
        <v>45747</v>
      </c>
      <c r="E346" s="76">
        <v>45382</v>
      </c>
      <c r="F346" s="233"/>
      <c r="G346" s="275"/>
      <c r="H346" s="275"/>
      <c r="I346" s="275"/>
      <c r="J346" s="275"/>
      <c r="K346" s="62"/>
      <c r="L346" s="62"/>
      <c r="M346" s="62"/>
      <c r="N346" s="62"/>
    </row>
    <row r="347" spans="2:14">
      <c r="B347" s="62"/>
      <c r="C347" s="312" t="s">
        <v>268</v>
      </c>
      <c r="D347" s="457">
        <v>265722499</v>
      </c>
      <c r="E347" s="457">
        <v>121941969</v>
      </c>
      <c r="F347" s="259"/>
      <c r="G347" s="259"/>
      <c r="H347" s="62"/>
      <c r="I347" s="62"/>
      <c r="J347" s="275"/>
      <c r="K347" s="62"/>
      <c r="L347" s="62"/>
      <c r="M347" s="62"/>
      <c r="N347" s="62"/>
    </row>
    <row r="348" spans="2:14">
      <c r="B348" s="62"/>
      <c r="C348" s="313" t="s">
        <v>208</v>
      </c>
      <c r="D348" s="458">
        <v>37491553</v>
      </c>
      <c r="E348" s="458">
        <v>39900287</v>
      </c>
      <c r="F348" s="259"/>
      <c r="G348" s="275"/>
      <c r="H348" s="62"/>
      <c r="I348" s="62"/>
      <c r="J348" s="275"/>
      <c r="K348" s="62"/>
      <c r="L348" s="62"/>
      <c r="M348" s="62"/>
      <c r="N348" s="62"/>
    </row>
    <row r="349" spans="2:14">
      <c r="B349" s="62"/>
      <c r="C349" s="313" t="s">
        <v>278</v>
      </c>
      <c r="D349" s="458">
        <v>228230946</v>
      </c>
      <c r="E349" s="458">
        <v>77287137</v>
      </c>
      <c r="F349" s="259"/>
      <c r="G349" s="275"/>
      <c r="H349" s="62"/>
      <c r="I349" s="62"/>
      <c r="J349" s="275"/>
      <c r="K349" s="62"/>
      <c r="L349" s="62"/>
      <c r="M349" s="62"/>
      <c r="N349" s="62"/>
    </row>
    <row r="350" spans="2:14">
      <c r="B350" s="62"/>
      <c r="C350" s="313" t="s">
        <v>279</v>
      </c>
      <c r="D350" s="459">
        <v>0</v>
      </c>
      <c r="E350" s="458">
        <v>4754545</v>
      </c>
      <c r="F350" s="259"/>
      <c r="G350" s="275"/>
      <c r="H350" s="62"/>
      <c r="I350" s="62"/>
      <c r="J350" s="275"/>
      <c r="K350" s="62"/>
      <c r="L350" s="62"/>
      <c r="M350" s="62"/>
      <c r="N350" s="62"/>
    </row>
    <row r="351" spans="2:14">
      <c r="B351" s="62"/>
      <c r="C351" s="312" t="s">
        <v>66</v>
      </c>
      <c r="D351" s="457">
        <v>970897483</v>
      </c>
      <c r="E351" s="457">
        <v>796851402</v>
      </c>
      <c r="F351" s="259"/>
      <c r="G351" s="259"/>
      <c r="H351" s="62"/>
      <c r="I351" s="62"/>
      <c r="J351" s="275"/>
      <c r="K351" s="62"/>
      <c r="L351" s="62"/>
      <c r="M351" s="62"/>
      <c r="N351" s="62"/>
    </row>
    <row r="352" spans="2:14">
      <c r="B352" s="62"/>
      <c r="C352" s="313" t="s">
        <v>118</v>
      </c>
      <c r="D352" s="458">
        <v>297600000</v>
      </c>
      <c r="E352" s="458">
        <v>286309000</v>
      </c>
      <c r="F352" s="259"/>
      <c r="G352" s="275"/>
      <c r="H352" s="62"/>
      <c r="I352" s="62"/>
      <c r="J352" s="275"/>
      <c r="K352" s="62"/>
      <c r="L352" s="62"/>
      <c r="M352" s="62"/>
      <c r="N352" s="62"/>
    </row>
    <row r="353" spans="2:14">
      <c r="B353" s="62"/>
      <c r="C353" s="313" t="s">
        <v>119</v>
      </c>
      <c r="D353" s="458">
        <v>84113687</v>
      </c>
      <c r="E353" s="458">
        <v>58363312</v>
      </c>
      <c r="F353" s="259"/>
      <c r="G353" s="275"/>
      <c r="H353" s="62"/>
      <c r="I353" s="62"/>
      <c r="J353" s="275"/>
      <c r="K353" s="62"/>
      <c r="L353" s="62"/>
      <c r="M353" s="62"/>
      <c r="N353" s="62"/>
    </row>
    <row r="354" spans="2:14">
      <c r="B354" s="62"/>
      <c r="C354" s="313" t="s">
        <v>120</v>
      </c>
      <c r="D354" s="458">
        <v>25842000</v>
      </c>
      <c r="E354" s="458">
        <v>28842000</v>
      </c>
      <c r="F354" s="259"/>
      <c r="G354" s="275"/>
      <c r="H354" s="62"/>
      <c r="I354" s="62"/>
      <c r="J354" s="275"/>
      <c r="K354" s="62"/>
      <c r="L354" s="62"/>
      <c r="M354" s="62"/>
      <c r="N354" s="62"/>
    </row>
    <row r="355" spans="2:14">
      <c r="B355" s="62"/>
      <c r="C355" s="313" t="s">
        <v>742</v>
      </c>
      <c r="D355" s="458">
        <v>954544</v>
      </c>
      <c r="E355" s="459">
        <v>0</v>
      </c>
      <c r="F355" s="259"/>
      <c r="G355" s="275"/>
      <c r="H355" s="62"/>
      <c r="I355" s="62"/>
      <c r="J355" s="275"/>
      <c r="K355" s="62"/>
      <c r="L355" s="62"/>
      <c r="M355" s="62"/>
      <c r="N355" s="62"/>
    </row>
    <row r="356" spans="2:14">
      <c r="B356" s="62"/>
      <c r="C356" s="313" t="s">
        <v>744</v>
      </c>
      <c r="D356" s="458">
        <v>11590908</v>
      </c>
      <c r="E356" s="459">
        <v>0</v>
      </c>
      <c r="F356" s="259"/>
      <c r="G356" s="275"/>
      <c r="H356" s="62"/>
      <c r="I356" s="62"/>
      <c r="J356" s="275"/>
      <c r="K356" s="62"/>
      <c r="L356" s="62"/>
      <c r="M356" s="62"/>
      <c r="N356" s="62"/>
    </row>
    <row r="357" spans="2:14">
      <c r="B357" s="62"/>
      <c r="C357" s="313" t="s">
        <v>98</v>
      </c>
      <c r="D357" s="458">
        <v>55448182</v>
      </c>
      <c r="E357" s="458">
        <v>54393085</v>
      </c>
      <c r="F357" s="259"/>
      <c r="G357" s="275"/>
      <c r="H357" s="62"/>
      <c r="I357" s="62"/>
      <c r="J357" s="275"/>
      <c r="K357" s="62"/>
      <c r="L357" s="62"/>
      <c r="M357" s="62"/>
      <c r="N357" s="62"/>
    </row>
    <row r="358" spans="2:14">
      <c r="B358" s="62"/>
      <c r="C358" s="313" t="s">
        <v>589</v>
      </c>
      <c r="D358" s="459">
        <v>0</v>
      </c>
      <c r="E358" s="458">
        <v>12800000</v>
      </c>
      <c r="F358" s="259"/>
      <c r="G358" s="275"/>
      <c r="H358" s="62"/>
      <c r="I358" s="62"/>
      <c r="J358" s="275"/>
      <c r="K358" s="62"/>
      <c r="L358" s="62"/>
      <c r="M358" s="62"/>
      <c r="N358" s="62"/>
    </row>
    <row r="359" spans="2:14">
      <c r="B359" s="62"/>
      <c r="C359" s="313" t="s">
        <v>209</v>
      </c>
      <c r="D359" s="458">
        <v>37042559</v>
      </c>
      <c r="E359" s="458">
        <v>28105139</v>
      </c>
      <c r="F359" s="259"/>
      <c r="G359" s="275"/>
      <c r="H359" s="62"/>
      <c r="I359" s="62"/>
      <c r="J359" s="275"/>
      <c r="K359" s="62"/>
      <c r="L359" s="62"/>
      <c r="M359" s="62"/>
      <c r="N359" s="62"/>
    </row>
    <row r="360" spans="2:14">
      <c r="B360" s="62"/>
      <c r="C360" s="313" t="s">
        <v>210</v>
      </c>
      <c r="D360" s="459">
        <v>0</v>
      </c>
      <c r="E360" s="458">
        <v>8119694</v>
      </c>
      <c r="F360" s="259"/>
      <c r="G360" s="275"/>
      <c r="H360" s="62"/>
      <c r="I360" s="62"/>
      <c r="J360" s="275"/>
      <c r="K360" s="62"/>
      <c r="L360" s="62"/>
      <c r="M360" s="62"/>
      <c r="N360" s="62"/>
    </row>
    <row r="361" spans="2:14">
      <c r="B361" s="62"/>
      <c r="C361" s="313" t="s">
        <v>211</v>
      </c>
      <c r="D361" s="459">
        <v>0</v>
      </c>
      <c r="E361" s="458">
        <v>6871817</v>
      </c>
      <c r="F361" s="259"/>
      <c r="G361" s="275"/>
      <c r="H361" s="62"/>
      <c r="I361" s="62"/>
      <c r="J361" s="275"/>
      <c r="K361" s="62"/>
      <c r="L361" s="62"/>
      <c r="M361" s="62"/>
      <c r="N361" s="62"/>
    </row>
    <row r="362" spans="2:14">
      <c r="B362" s="62"/>
      <c r="C362" s="313" t="s">
        <v>624</v>
      </c>
      <c r="D362" s="458">
        <v>3610909</v>
      </c>
      <c r="E362" s="459">
        <v>0</v>
      </c>
      <c r="F362" s="259"/>
      <c r="G362" s="275"/>
      <c r="H362" s="62"/>
      <c r="I362" s="62"/>
      <c r="J362" s="275"/>
      <c r="K362" s="62"/>
      <c r="L362" s="62"/>
      <c r="M362" s="62"/>
      <c r="N362" s="62"/>
    </row>
    <row r="363" spans="2:14">
      <c r="B363" s="62"/>
      <c r="C363" s="313" t="s">
        <v>280</v>
      </c>
      <c r="D363" s="458">
        <v>7835241</v>
      </c>
      <c r="E363" s="458">
        <v>7293682</v>
      </c>
      <c r="F363" s="259"/>
      <c r="G363" s="275"/>
      <c r="H363" s="62"/>
      <c r="I363" s="62"/>
      <c r="J363" s="275"/>
      <c r="K363" s="62"/>
      <c r="L363" s="62"/>
      <c r="M363" s="62"/>
      <c r="N363" s="62"/>
    </row>
    <row r="364" spans="2:14">
      <c r="B364" s="62"/>
      <c r="C364" s="313" t="s">
        <v>212</v>
      </c>
      <c r="D364" s="458">
        <v>9202520</v>
      </c>
      <c r="E364" s="458">
        <v>7834912</v>
      </c>
      <c r="F364" s="259"/>
      <c r="G364" s="275"/>
      <c r="H364" s="62"/>
      <c r="I364" s="62"/>
      <c r="J364" s="275"/>
      <c r="K364" s="62"/>
      <c r="L364" s="62"/>
      <c r="M364" s="62"/>
      <c r="N364" s="62"/>
    </row>
    <row r="365" spans="2:14">
      <c r="B365" s="62"/>
      <c r="C365" s="313" t="s">
        <v>676</v>
      </c>
      <c r="D365" s="458">
        <v>82216521</v>
      </c>
      <c r="E365" s="458">
        <v>89511939</v>
      </c>
      <c r="F365" s="259"/>
      <c r="G365" s="275"/>
      <c r="H365" s="62"/>
      <c r="I365" s="62"/>
      <c r="J365" s="275"/>
      <c r="K365" s="62"/>
      <c r="L365" s="62"/>
      <c r="M365" s="62"/>
      <c r="N365" s="62"/>
    </row>
    <row r="366" spans="2:14">
      <c r="B366" s="62"/>
      <c r="C366" s="313" t="s">
        <v>216</v>
      </c>
      <c r="D366" s="459">
        <v>0</v>
      </c>
      <c r="E366" s="458">
        <v>19515234</v>
      </c>
      <c r="F366" s="259"/>
      <c r="G366" s="275"/>
      <c r="H366" s="62"/>
      <c r="I366" s="62"/>
      <c r="J366" s="275"/>
      <c r="K366" s="62"/>
      <c r="L366" s="62"/>
      <c r="M366" s="62"/>
      <c r="N366" s="62"/>
    </row>
    <row r="367" spans="2:14">
      <c r="B367" s="62"/>
      <c r="C367" s="313" t="s">
        <v>105</v>
      </c>
      <c r="D367" s="458">
        <v>49267719</v>
      </c>
      <c r="E367" s="458">
        <v>6041300</v>
      </c>
      <c r="F367" s="259"/>
      <c r="G367" s="275"/>
      <c r="H367" s="62"/>
      <c r="I367" s="62"/>
      <c r="J367" s="275"/>
      <c r="K367" s="62"/>
      <c r="L367" s="62"/>
      <c r="M367" s="62"/>
      <c r="N367" s="62"/>
    </row>
    <row r="368" spans="2:14">
      <c r="B368" s="62"/>
      <c r="C368" s="313" t="s">
        <v>217</v>
      </c>
      <c r="D368" s="458">
        <v>3833100</v>
      </c>
      <c r="E368" s="458">
        <v>5130300</v>
      </c>
      <c r="F368" s="259"/>
      <c r="G368" s="275"/>
      <c r="H368" s="62"/>
      <c r="I368" s="62"/>
      <c r="J368" s="275"/>
      <c r="K368" s="62"/>
      <c r="L368" s="62"/>
      <c r="M368" s="62"/>
      <c r="N368" s="62"/>
    </row>
    <row r="369" spans="2:14">
      <c r="B369" s="62"/>
      <c r="C369" s="313" t="s">
        <v>405</v>
      </c>
      <c r="D369" s="458">
        <v>4238000</v>
      </c>
      <c r="E369" s="458">
        <v>4082346</v>
      </c>
      <c r="F369" s="259"/>
      <c r="G369" s="275"/>
      <c r="H369" s="62"/>
      <c r="I369" s="62"/>
      <c r="J369" s="275"/>
      <c r="K369" s="62"/>
      <c r="L369" s="62"/>
      <c r="M369" s="62"/>
      <c r="N369" s="62"/>
    </row>
    <row r="370" spans="2:14">
      <c r="B370" s="62"/>
      <c r="C370" s="313" t="s">
        <v>778</v>
      </c>
      <c r="D370" s="458">
        <v>23068760</v>
      </c>
      <c r="E370" s="459">
        <v>0</v>
      </c>
      <c r="F370" s="259"/>
      <c r="G370" s="275"/>
      <c r="H370" s="62"/>
      <c r="I370" s="62"/>
      <c r="J370" s="275"/>
      <c r="K370" s="62"/>
      <c r="L370" s="62"/>
      <c r="M370" s="62"/>
      <c r="N370" s="62"/>
    </row>
    <row r="371" spans="2:14">
      <c r="B371" s="62"/>
      <c r="C371" s="313" t="s">
        <v>121</v>
      </c>
      <c r="D371" s="458">
        <v>63305550</v>
      </c>
      <c r="E371" s="458">
        <v>58998644</v>
      </c>
      <c r="F371" s="259"/>
      <c r="G371" s="275"/>
      <c r="H371" s="62"/>
      <c r="I371" s="62"/>
      <c r="J371" s="275"/>
      <c r="K371" s="62"/>
      <c r="L371" s="62"/>
      <c r="M371" s="62"/>
      <c r="N371" s="62"/>
    </row>
    <row r="372" spans="2:14">
      <c r="B372" s="62"/>
      <c r="C372" s="313" t="s">
        <v>281</v>
      </c>
      <c r="D372" s="458">
        <v>381819</v>
      </c>
      <c r="E372" s="458">
        <v>763638</v>
      </c>
      <c r="F372" s="259"/>
      <c r="G372" s="275"/>
      <c r="H372" s="62"/>
      <c r="I372" s="62"/>
      <c r="J372" s="275"/>
      <c r="K372" s="62"/>
      <c r="L372" s="62"/>
      <c r="M372" s="62"/>
      <c r="N372" s="62"/>
    </row>
    <row r="373" spans="2:14">
      <c r="B373" s="62"/>
      <c r="C373" s="313" t="s">
        <v>122</v>
      </c>
      <c r="D373" s="458">
        <v>7320000</v>
      </c>
      <c r="E373" s="458">
        <v>7320000</v>
      </c>
      <c r="F373" s="259"/>
      <c r="G373" s="275"/>
      <c r="H373" s="62"/>
      <c r="I373" s="62"/>
      <c r="J373" s="275"/>
      <c r="K373" s="62"/>
      <c r="L373" s="62"/>
      <c r="M373" s="62"/>
      <c r="N373" s="62"/>
    </row>
    <row r="374" spans="2:14">
      <c r="B374" s="62"/>
      <c r="C374" s="313" t="s">
        <v>123</v>
      </c>
      <c r="D374" s="458">
        <v>4409541</v>
      </c>
      <c r="E374" s="458">
        <v>5852368</v>
      </c>
      <c r="F374" s="259"/>
      <c r="G374" s="275"/>
      <c r="H374" s="62"/>
      <c r="I374" s="62"/>
      <c r="J374" s="275"/>
      <c r="K374" s="62"/>
      <c r="L374" s="62"/>
      <c r="M374" s="62"/>
      <c r="N374" s="62"/>
    </row>
    <row r="375" spans="2:14">
      <c r="B375" s="62"/>
      <c r="C375" s="313" t="s">
        <v>213</v>
      </c>
      <c r="D375" s="458">
        <v>14377371</v>
      </c>
      <c r="E375" s="458">
        <v>11192192</v>
      </c>
      <c r="F375" s="259"/>
      <c r="G375" s="275"/>
      <c r="H375" s="62"/>
      <c r="I375" s="62"/>
      <c r="J375" s="275"/>
      <c r="K375" s="62"/>
      <c r="L375" s="62"/>
      <c r="M375" s="62"/>
      <c r="N375" s="62"/>
    </row>
    <row r="376" spans="2:14">
      <c r="B376" s="62"/>
      <c r="C376" s="313" t="s">
        <v>214</v>
      </c>
      <c r="D376" s="458">
        <v>16359842</v>
      </c>
      <c r="E376" s="458">
        <v>14104944</v>
      </c>
      <c r="F376" s="259"/>
      <c r="G376" s="275"/>
      <c r="H376" s="62"/>
      <c r="I376" s="62"/>
      <c r="J376" s="275"/>
      <c r="K376" s="62"/>
      <c r="L376" s="62"/>
      <c r="M376" s="62"/>
      <c r="N376" s="62"/>
    </row>
    <row r="377" spans="2:14">
      <c r="B377" s="62"/>
      <c r="C377" s="313" t="s">
        <v>678</v>
      </c>
      <c r="D377" s="458">
        <v>19604190</v>
      </c>
      <c r="E377" s="458">
        <v>19542600</v>
      </c>
      <c r="F377" s="259"/>
      <c r="G377" s="275"/>
      <c r="H377" s="62"/>
      <c r="I377" s="62"/>
      <c r="J377" s="275"/>
      <c r="K377" s="62"/>
      <c r="L377" s="62"/>
      <c r="M377" s="62"/>
      <c r="N377" s="62"/>
    </row>
    <row r="378" spans="2:14">
      <c r="B378" s="62"/>
      <c r="C378" s="313" t="s">
        <v>215</v>
      </c>
      <c r="D378" s="458">
        <v>658636</v>
      </c>
      <c r="E378" s="458">
        <v>1395412</v>
      </c>
      <c r="F378" s="259"/>
      <c r="G378" s="275"/>
      <c r="H378" s="62"/>
      <c r="I378" s="62"/>
      <c r="J378" s="275"/>
      <c r="K378" s="62"/>
      <c r="L378" s="62"/>
      <c r="M378" s="62"/>
      <c r="N378" s="62"/>
    </row>
    <row r="379" spans="2:14">
      <c r="B379" s="62"/>
      <c r="C379" s="313" t="s">
        <v>677</v>
      </c>
      <c r="D379" s="458">
        <v>113809306</v>
      </c>
      <c r="E379" s="458">
        <v>39651756</v>
      </c>
      <c r="F379" s="259"/>
      <c r="G379" s="275"/>
      <c r="H379" s="62"/>
      <c r="I379" s="62"/>
      <c r="J379" s="275"/>
      <c r="K379" s="62"/>
      <c r="L379" s="62"/>
      <c r="M379" s="62"/>
      <c r="N379" s="62"/>
    </row>
    <row r="380" spans="2:14">
      <c r="B380" s="62"/>
      <c r="C380" s="313" t="s">
        <v>2155</v>
      </c>
      <c r="D380" s="458">
        <v>3296364</v>
      </c>
      <c r="E380" s="459">
        <v>0</v>
      </c>
      <c r="F380" s="259"/>
      <c r="G380" s="275"/>
      <c r="H380" s="62"/>
      <c r="I380" s="62"/>
      <c r="J380" s="275"/>
      <c r="K380" s="62"/>
      <c r="L380" s="62"/>
      <c r="M380" s="62"/>
      <c r="N380" s="62"/>
    </row>
    <row r="381" spans="2:14">
      <c r="B381" s="62"/>
      <c r="C381" s="313" t="s">
        <v>628</v>
      </c>
      <c r="D381" s="458">
        <v>774546</v>
      </c>
      <c r="E381" s="459">
        <v>0</v>
      </c>
      <c r="F381" s="259"/>
      <c r="G381" s="275"/>
      <c r="H381" s="62"/>
      <c r="I381" s="62"/>
      <c r="J381" s="275"/>
      <c r="K381" s="62"/>
      <c r="L381" s="62"/>
      <c r="M381" s="62"/>
      <c r="N381" s="62"/>
    </row>
    <row r="382" spans="2:14">
      <c r="B382" s="62"/>
      <c r="C382" s="313" t="s">
        <v>218</v>
      </c>
      <c r="D382" s="458">
        <v>3768929</v>
      </c>
      <c r="E382" s="458">
        <v>1140367</v>
      </c>
      <c r="F382" s="259"/>
      <c r="G382" s="275"/>
      <c r="H382" s="62"/>
      <c r="I382" s="62"/>
      <c r="J382" s="275"/>
      <c r="K382" s="62"/>
      <c r="L382" s="62"/>
      <c r="M382" s="62"/>
      <c r="N382" s="62"/>
    </row>
    <row r="383" spans="2:14">
      <c r="B383" s="62"/>
      <c r="C383" s="313" t="s">
        <v>219</v>
      </c>
      <c r="D383" s="458">
        <v>16091467</v>
      </c>
      <c r="E383" s="458">
        <v>10881993</v>
      </c>
      <c r="F383" s="259"/>
      <c r="G383" s="275"/>
      <c r="H383" s="62"/>
      <c r="I383" s="62"/>
      <c r="J383" s="275"/>
      <c r="K383" s="62"/>
      <c r="L383" s="62"/>
      <c r="M383" s="62"/>
      <c r="N383" s="62"/>
    </row>
    <row r="384" spans="2:14">
      <c r="B384" s="62"/>
      <c r="C384" s="313" t="s">
        <v>755</v>
      </c>
      <c r="D384" s="458">
        <v>104575</v>
      </c>
      <c r="E384" s="459">
        <v>0</v>
      </c>
      <c r="F384" s="259"/>
      <c r="G384" s="275"/>
      <c r="H384" s="62"/>
      <c r="I384" s="62"/>
      <c r="J384" s="275"/>
      <c r="K384" s="62"/>
      <c r="L384" s="62"/>
      <c r="M384" s="62"/>
      <c r="N384" s="62"/>
    </row>
    <row r="385" spans="2:14">
      <c r="B385" s="62"/>
      <c r="C385" s="313" t="s">
        <v>221</v>
      </c>
      <c r="D385" s="458">
        <v>7174367</v>
      </c>
      <c r="E385" s="458">
        <v>29828</v>
      </c>
      <c r="F385" s="259"/>
      <c r="G385" s="275"/>
      <c r="H385" s="62"/>
      <c r="I385" s="62"/>
      <c r="J385" s="275"/>
      <c r="K385" s="62"/>
      <c r="L385" s="62"/>
      <c r="M385" s="62"/>
      <c r="N385" s="62"/>
    </row>
    <row r="386" spans="2:14">
      <c r="B386" s="62"/>
      <c r="C386" s="313" t="s">
        <v>679</v>
      </c>
      <c r="D386" s="458">
        <v>3596330</v>
      </c>
      <c r="E386" s="458">
        <v>1263900</v>
      </c>
      <c r="F386" s="259"/>
      <c r="G386" s="275"/>
      <c r="H386" s="275"/>
      <c r="I386" s="275"/>
      <c r="J386" s="275"/>
      <c r="K386" s="62"/>
      <c r="L386" s="62"/>
      <c r="M386" s="62"/>
      <c r="N386" s="62"/>
    </row>
    <row r="387" spans="2:14">
      <c r="B387" s="62"/>
      <c r="C387" s="313" t="s">
        <v>781</v>
      </c>
      <c r="D387" s="459">
        <v>0</v>
      </c>
      <c r="E387" s="458">
        <v>1500000</v>
      </c>
      <c r="F387" s="259"/>
      <c r="G387" s="275"/>
      <c r="H387" s="275"/>
      <c r="I387" s="275"/>
      <c r="J387" s="275"/>
      <c r="K387" s="62"/>
      <c r="L387" s="62"/>
      <c r="M387" s="62"/>
      <c r="N387" s="62"/>
    </row>
    <row r="388" spans="2:14">
      <c r="B388" s="62"/>
      <c r="C388" s="312" t="s">
        <v>270</v>
      </c>
      <c r="D388" s="457">
        <v>111925682</v>
      </c>
      <c r="E388" s="457">
        <v>8072295</v>
      </c>
      <c r="F388" s="259"/>
      <c r="G388" s="259"/>
      <c r="H388" s="275"/>
      <c r="I388" s="275"/>
      <c r="J388" s="275"/>
      <c r="K388" s="62"/>
      <c r="L388" s="62"/>
      <c r="M388" s="62"/>
      <c r="N388" s="62"/>
    </row>
    <row r="389" spans="2:14">
      <c r="B389" s="62"/>
      <c r="C389" s="313" t="s">
        <v>124</v>
      </c>
      <c r="D389" s="458">
        <v>111925682</v>
      </c>
      <c r="E389" s="458">
        <v>8072295</v>
      </c>
      <c r="F389" s="259"/>
      <c r="G389" s="275"/>
      <c r="H389" s="275"/>
      <c r="I389" s="275"/>
      <c r="J389" s="275"/>
      <c r="K389" s="62"/>
      <c r="L389" s="62"/>
      <c r="M389" s="62"/>
      <c r="N389" s="62"/>
    </row>
    <row r="390" spans="2:14">
      <c r="B390" s="62"/>
      <c r="C390" s="312" t="s">
        <v>269</v>
      </c>
      <c r="D390" s="457">
        <v>622789</v>
      </c>
      <c r="E390" s="457">
        <v>1387316</v>
      </c>
      <c r="F390" s="259"/>
      <c r="G390" s="259"/>
      <c r="H390" s="275"/>
      <c r="I390" s="275"/>
      <c r="J390" s="275"/>
      <c r="K390" s="62"/>
      <c r="L390" s="62"/>
      <c r="M390" s="62"/>
      <c r="N390" s="62"/>
    </row>
    <row r="391" spans="2:14">
      <c r="B391" s="62"/>
      <c r="C391" s="313" t="s">
        <v>220</v>
      </c>
      <c r="D391" s="458">
        <v>622789</v>
      </c>
      <c r="E391" s="458">
        <v>1387316</v>
      </c>
      <c r="F391" s="259"/>
      <c r="G391" s="275"/>
      <c r="H391" s="275"/>
      <c r="I391" s="275"/>
      <c r="J391" s="275"/>
      <c r="K391" s="62"/>
      <c r="L391" s="62"/>
      <c r="M391" s="62"/>
      <c r="N391" s="62"/>
    </row>
    <row r="392" spans="2:14">
      <c r="B392" s="62"/>
      <c r="C392" s="312" t="s">
        <v>67</v>
      </c>
      <c r="D392" s="457">
        <v>336463653</v>
      </c>
      <c r="E392" s="457">
        <v>316964171</v>
      </c>
      <c r="F392" s="259"/>
      <c r="G392" s="259"/>
      <c r="H392" s="275"/>
      <c r="I392" s="275"/>
      <c r="J392" s="275"/>
      <c r="K392" s="62"/>
      <c r="L392" s="62"/>
      <c r="M392" s="62"/>
      <c r="N392" s="62"/>
    </row>
    <row r="393" spans="2:14">
      <c r="B393" s="62"/>
      <c r="C393" s="313" t="s">
        <v>2156</v>
      </c>
      <c r="D393" s="458">
        <v>6662</v>
      </c>
      <c r="E393" s="459">
        <v>0</v>
      </c>
      <c r="F393" s="259"/>
      <c r="G393" s="275"/>
      <c r="H393" s="275"/>
      <c r="I393" s="275"/>
      <c r="J393" s="275"/>
      <c r="K393" s="62"/>
      <c r="L393" s="62"/>
      <c r="M393" s="62"/>
      <c r="N393" s="62"/>
    </row>
    <row r="394" spans="2:14">
      <c r="B394" s="62"/>
      <c r="C394" s="313" t="s">
        <v>207</v>
      </c>
      <c r="D394" s="459">
        <v>0</v>
      </c>
      <c r="E394" s="458">
        <v>283717</v>
      </c>
      <c r="F394" s="259"/>
      <c r="G394" s="275"/>
      <c r="H394" s="275"/>
      <c r="I394" s="275"/>
      <c r="J394" s="275"/>
      <c r="K394" s="62"/>
      <c r="L394" s="62"/>
      <c r="M394" s="62"/>
      <c r="N394" s="62"/>
    </row>
    <row r="395" spans="2:14">
      <c r="B395" s="62"/>
      <c r="C395" s="313" t="s">
        <v>2157</v>
      </c>
      <c r="D395" s="458">
        <v>336456991</v>
      </c>
      <c r="E395" s="458">
        <v>316680454</v>
      </c>
      <c r="F395" s="259"/>
      <c r="G395" s="275"/>
      <c r="H395" s="275"/>
      <c r="I395" s="275"/>
      <c r="J395" s="275"/>
      <c r="K395" s="62"/>
      <c r="L395" s="62"/>
      <c r="M395" s="62"/>
      <c r="N395" s="62"/>
    </row>
    <row r="396" spans="2:14">
      <c r="B396" s="62"/>
      <c r="C396" s="405" t="s">
        <v>17</v>
      </c>
      <c r="D396" s="460">
        <v>1685632106</v>
      </c>
      <c r="E396" s="460">
        <v>1245217153</v>
      </c>
      <c r="F396" s="259"/>
      <c r="G396" s="406"/>
      <c r="H396" s="275"/>
      <c r="I396" s="275"/>
      <c r="J396" s="275"/>
      <c r="K396" s="62"/>
      <c r="L396" s="62"/>
      <c r="M396" s="62"/>
      <c r="N396" s="62"/>
    </row>
    <row r="397" spans="2:14">
      <c r="B397" s="62"/>
      <c r="C397" s="277"/>
      <c r="D397" s="278"/>
      <c r="E397" s="278"/>
      <c r="F397" s="272"/>
      <c r="G397" s="275"/>
      <c r="H397" s="275"/>
      <c r="I397" s="275"/>
      <c r="J397" s="275"/>
      <c r="K397" s="62"/>
      <c r="L397" s="62"/>
      <c r="M397" s="62"/>
      <c r="N397" s="62"/>
    </row>
    <row r="398" spans="2:14">
      <c r="B398" s="62"/>
      <c r="C398" s="277"/>
      <c r="D398" s="278"/>
      <c r="E398" s="278"/>
      <c r="F398" s="272"/>
      <c r="G398" s="275"/>
      <c r="H398" s="275"/>
      <c r="I398" s="275"/>
      <c r="J398" s="275"/>
      <c r="K398" s="62"/>
      <c r="L398" s="62"/>
      <c r="M398" s="62"/>
      <c r="N398" s="62"/>
    </row>
    <row r="399" spans="2:14">
      <c r="B399" s="62"/>
      <c r="C399" s="62"/>
      <c r="D399" s="62"/>
      <c r="E399" s="372"/>
      <c r="F399" s="62"/>
      <c r="G399" s="62"/>
      <c r="H399" s="62"/>
      <c r="I399" s="62"/>
      <c r="J399" s="209"/>
      <c r="K399" s="62"/>
      <c r="L399" s="62"/>
      <c r="M399" s="62"/>
      <c r="N399" s="62"/>
    </row>
    <row r="400" spans="2:14">
      <c r="B400" s="62"/>
      <c r="C400" s="62"/>
      <c r="D400" s="62"/>
      <c r="E400" s="62"/>
      <c r="F400" s="62"/>
      <c r="G400" s="62"/>
      <c r="H400" s="62"/>
      <c r="I400" s="62"/>
      <c r="J400" s="209"/>
      <c r="K400" s="62"/>
      <c r="L400" s="62"/>
      <c r="M400" s="62"/>
      <c r="N400" s="62"/>
    </row>
    <row r="401" spans="2:14">
      <c r="B401" s="208" t="s">
        <v>2159</v>
      </c>
      <c r="C401" s="38" t="s">
        <v>408</v>
      </c>
      <c r="D401" s="62"/>
      <c r="E401" s="62"/>
      <c r="F401" s="62"/>
      <c r="G401" s="62"/>
      <c r="H401" s="62"/>
      <c r="I401" s="62"/>
      <c r="J401" s="209"/>
      <c r="K401" s="62"/>
      <c r="L401" s="62"/>
      <c r="M401" s="62"/>
      <c r="N401" s="62"/>
    </row>
    <row r="402" spans="2:14">
      <c r="B402" s="62"/>
      <c r="C402" s="62"/>
      <c r="D402" s="62"/>
      <c r="E402" s="62"/>
      <c r="F402" s="62"/>
      <c r="G402" s="62"/>
      <c r="H402" s="62"/>
      <c r="I402" s="62"/>
      <c r="J402" s="209"/>
      <c r="K402" s="62"/>
      <c r="L402" s="62"/>
      <c r="M402" s="62"/>
      <c r="N402" s="62"/>
    </row>
    <row r="403" spans="2:14">
      <c r="B403" s="62"/>
      <c r="C403" s="208" t="s">
        <v>2160</v>
      </c>
      <c r="D403" s="62"/>
      <c r="E403" s="62"/>
      <c r="F403" s="62"/>
      <c r="G403" s="62"/>
      <c r="H403" s="62"/>
      <c r="I403" s="62"/>
      <c r="J403" s="209"/>
      <c r="K403" s="62"/>
      <c r="L403" s="62"/>
      <c r="M403" s="62"/>
      <c r="N403" s="62"/>
    </row>
    <row r="404" spans="2:14" ht="34.799999999999997" customHeight="1">
      <c r="B404" s="62"/>
      <c r="C404" s="516" t="s">
        <v>2150</v>
      </c>
      <c r="D404" s="516"/>
      <c r="E404" s="516"/>
      <c r="F404" s="516"/>
      <c r="G404" s="516"/>
      <c r="H404" s="516"/>
      <c r="I404" s="516"/>
      <c r="J404" s="516"/>
      <c r="K404" s="211"/>
      <c r="L404" s="211"/>
      <c r="M404" s="62"/>
      <c r="N404" s="62"/>
    </row>
    <row r="405" spans="2:14">
      <c r="B405" s="62"/>
      <c r="C405" s="62"/>
      <c r="D405" s="62"/>
      <c r="E405" s="62"/>
      <c r="F405" s="62"/>
      <c r="G405" s="62"/>
      <c r="H405" s="62"/>
      <c r="I405" s="62"/>
      <c r="J405" s="209"/>
      <c r="K405" s="62"/>
      <c r="L405" s="62"/>
      <c r="M405" s="62"/>
      <c r="N405" s="62"/>
    </row>
    <row r="406" spans="2:14">
      <c r="B406" s="62"/>
      <c r="C406" s="208" t="s">
        <v>2161</v>
      </c>
      <c r="D406" s="62"/>
      <c r="E406" s="62"/>
      <c r="F406" s="62"/>
      <c r="G406" s="62"/>
      <c r="H406" s="62"/>
      <c r="I406" s="62"/>
      <c r="J406" s="209"/>
      <c r="K406" s="62"/>
      <c r="L406" s="62"/>
      <c r="M406" s="62"/>
      <c r="N406" s="62"/>
    </row>
    <row r="407" spans="2:14" ht="34.799999999999997" customHeight="1">
      <c r="B407" s="62"/>
      <c r="C407" s="516" t="s">
        <v>2151</v>
      </c>
      <c r="D407" s="516"/>
      <c r="E407" s="516"/>
      <c r="F407" s="516"/>
      <c r="G407" s="516"/>
      <c r="H407" s="516"/>
      <c r="I407" s="516"/>
      <c r="J407" s="516"/>
      <c r="K407" s="211"/>
      <c r="L407" s="211"/>
      <c r="M407" s="62"/>
      <c r="N407" s="62"/>
    </row>
    <row r="408" spans="2:14">
      <c r="B408" s="62"/>
      <c r="C408" s="62"/>
      <c r="D408" s="62"/>
      <c r="E408" s="62"/>
      <c r="F408" s="62"/>
      <c r="G408" s="62"/>
      <c r="H408" s="62"/>
      <c r="I408" s="62"/>
      <c r="J408" s="209"/>
      <c r="K408" s="62"/>
      <c r="L408" s="62"/>
      <c r="M408" s="62"/>
      <c r="N408" s="62"/>
    </row>
    <row r="409" spans="2:14">
      <c r="B409" s="62"/>
      <c r="C409" s="62"/>
      <c r="D409" s="62"/>
      <c r="E409" s="62"/>
      <c r="F409" s="62"/>
      <c r="G409" s="62"/>
      <c r="H409" s="62"/>
      <c r="I409" s="62"/>
      <c r="J409" s="209"/>
      <c r="K409" s="62"/>
      <c r="L409" s="62"/>
      <c r="M409" s="62"/>
      <c r="N409" s="62"/>
    </row>
    <row r="410" spans="2:14">
      <c r="B410" s="208" t="s">
        <v>407</v>
      </c>
      <c r="C410" s="38" t="s">
        <v>406</v>
      </c>
      <c r="D410" s="62"/>
      <c r="E410" s="62"/>
      <c r="F410" s="62"/>
      <c r="G410" s="62"/>
      <c r="H410" s="62"/>
      <c r="I410" s="62"/>
      <c r="J410" s="209"/>
      <c r="K410" s="62"/>
      <c r="L410" s="62"/>
      <c r="M410" s="62"/>
      <c r="N410" s="62"/>
    </row>
    <row r="411" spans="2:14" ht="34.799999999999997" customHeight="1">
      <c r="B411" s="62"/>
      <c r="C411" s="516" t="s">
        <v>2152</v>
      </c>
      <c r="D411" s="516"/>
      <c r="E411" s="516"/>
      <c r="F411" s="516"/>
      <c r="G411" s="516"/>
      <c r="H411" s="516"/>
      <c r="I411" s="516"/>
      <c r="J411" s="516"/>
      <c r="K411" s="211"/>
      <c r="L411" s="211"/>
      <c r="M411" s="62"/>
      <c r="N411" s="62"/>
    </row>
    <row r="412" spans="2:14">
      <c r="B412" s="62"/>
      <c r="C412" s="62"/>
      <c r="D412" s="62"/>
      <c r="E412" s="62"/>
      <c r="F412" s="62"/>
      <c r="G412" s="62"/>
      <c r="H412" s="62"/>
      <c r="I412" s="62"/>
      <c r="J412" s="209"/>
      <c r="K412" s="62"/>
      <c r="L412" s="62"/>
      <c r="M412" s="62"/>
      <c r="N412" s="62"/>
    </row>
    <row r="413" spans="2:14">
      <c r="B413" s="62"/>
      <c r="C413" s="62"/>
      <c r="D413" s="62"/>
      <c r="E413" s="62"/>
      <c r="F413" s="62"/>
      <c r="G413" s="62"/>
      <c r="H413" s="62"/>
      <c r="I413" s="62"/>
      <c r="J413" s="209"/>
      <c r="K413" s="62"/>
      <c r="L413" s="62"/>
      <c r="M413" s="62"/>
      <c r="N413" s="62"/>
    </row>
    <row r="414" spans="2:14">
      <c r="B414" s="208" t="s">
        <v>2110</v>
      </c>
      <c r="C414" s="38" t="s">
        <v>410</v>
      </c>
      <c r="D414" s="62"/>
      <c r="E414" s="62"/>
      <c r="F414" s="62"/>
      <c r="G414" s="62"/>
      <c r="H414" s="62"/>
      <c r="I414" s="62"/>
      <c r="J414" s="209"/>
      <c r="K414" s="62"/>
      <c r="L414" s="62"/>
      <c r="M414" s="62"/>
      <c r="N414" s="62"/>
    </row>
    <row r="415" spans="2:14" ht="34.799999999999997" customHeight="1">
      <c r="B415" s="62"/>
      <c r="C415" s="516" t="s">
        <v>2153</v>
      </c>
      <c r="D415" s="516"/>
      <c r="E415" s="516"/>
      <c r="F415" s="516"/>
      <c r="G415" s="516"/>
      <c r="H415" s="516"/>
      <c r="I415" s="516"/>
      <c r="J415" s="516"/>
      <c r="K415" s="211"/>
      <c r="L415" s="211"/>
      <c r="M415" s="62"/>
      <c r="N415" s="62"/>
    </row>
    <row r="416" spans="2:14">
      <c r="B416" s="62"/>
      <c r="C416" s="279"/>
      <c r="D416" s="279"/>
      <c r="E416" s="279"/>
      <c r="F416" s="279"/>
      <c r="G416" s="279"/>
      <c r="H416" s="62"/>
      <c r="I416" s="62"/>
      <c r="J416" s="209"/>
      <c r="K416" s="62"/>
      <c r="L416" s="62"/>
      <c r="M416" s="62"/>
      <c r="N416" s="62"/>
    </row>
    <row r="417" spans="2:14">
      <c r="B417" s="62"/>
      <c r="C417" s="279"/>
      <c r="D417" s="279"/>
      <c r="E417" s="279"/>
      <c r="F417" s="279"/>
      <c r="G417" s="279"/>
      <c r="H417" s="62"/>
      <c r="I417" s="62"/>
      <c r="J417" s="209"/>
      <c r="K417" s="62"/>
      <c r="L417" s="62"/>
      <c r="M417" s="62"/>
      <c r="N417" s="62"/>
    </row>
    <row r="418" spans="2:14">
      <c r="B418" s="208" t="s">
        <v>409</v>
      </c>
      <c r="C418" s="38" t="s">
        <v>411</v>
      </c>
      <c r="D418" s="62"/>
      <c r="E418" s="62"/>
      <c r="F418" s="62"/>
      <c r="G418" s="62"/>
      <c r="H418" s="62"/>
      <c r="I418" s="62"/>
      <c r="J418" s="209"/>
      <c r="K418" s="62"/>
      <c r="L418" s="62"/>
      <c r="M418" s="62"/>
      <c r="N418" s="62"/>
    </row>
    <row r="419" spans="2:14" ht="34.799999999999997" customHeight="1">
      <c r="B419" s="62"/>
      <c r="C419" s="516" t="s">
        <v>2154</v>
      </c>
      <c r="D419" s="516"/>
      <c r="E419" s="516"/>
      <c r="F419" s="516"/>
      <c r="G419" s="516"/>
      <c r="H419" s="516"/>
      <c r="I419" s="516"/>
      <c r="J419" s="516"/>
      <c r="K419" s="211"/>
      <c r="L419" s="211"/>
      <c r="M419" s="62"/>
      <c r="N419" s="62"/>
    </row>
  </sheetData>
  <customSheetViews>
    <customSheetView guid="{0A2CCCB3-571A-4A67-B569-64E7C0BD6DFC}" scale="90" showPageBreaks="1" showGridLines="0" printArea="1">
      <pane ySplit="12" topLeftCell="A13" activePane="bottomLeft" state="frozen"/>
      <selection pane="bottomLeft" activeCell="B11" sqref="B11"/>
      <pageMargins left="0.70866141732283472" right="0.70866141732283472" top="0.74803149606299213" bottom="0.74803149606299213" header="0.31496062992125984" footer="0.31496062992125984"/>
      <pageSetup paperSize="9" scale="75" orientation="landscape" r:id="rId1"/>
    </customSheetView>
    <customSheetView guid="{52ACAEC5-A07E-476F-A492-622AB5A07DC8}" scale="90" showGridLines="0">
      <pane ySplit="12" topLeftCell="A18" activePane="bottomLeft" state="frozen"/>
      <selection pane="bottomLeft" activeCell="C31" sqref="C31:L31"/>
      <pageMargins left="0.70866141732283472" right="0.70866141732283472" top="0.74803149606299213" bottom="0.74803149606299213" header="0.31496062992125984" footer="0.31496062992125984"/>
      <pageSetup paperSize="9" scale="75" orientation="landscape" r:id="rId2"/>
    </customSheetView>
  </customSheetViews>
  <mergeCells count="80">
    <mergeCell ref="C51:J51"/>
    <mergeCell ref="C54:J54"/>
    <mergeCell ref="B7:J7"/>
    <mergeCell ref="B8:J8"/>
    <mergeCell ref="C17:J17"/>
    <mergeCell ref="C22:J22"/>
    <mergeCell ref="C23:J23"/>
    <mergeCell ref="B10:J10"/>
    <mergeCell ref="B9:J9"/>
    <mergeCell ref="D89:I89"/>
    <mergeCell ref="D90:I90"/>
    <mergeCell ref="C55:J55"/>
    <mergeCell ref="C56:J56"/>
    <mergeCell ref="C59:J59"/>
    <mergeCell ref="C62:J62"/>
    <mergeCell ref="C63:J63"/>
    <mergeCell ref="F79:F80"/>
    <mergeCell ref="H91:H92"/>
    <mergeCell ref="I91:I92"/>
    <mergeCell ref="C110:I110"/>
    <mergeCell ref="F91:F92"/>
    <mergeCell ref="G91:G92"/>
    <mergeCell ref="C91:C92"/>
    <mergeCell ref="D91:D92"/>
    <mergeCell ref="E91:E92"/>
    <mergeCell ref="C112:C113"/>
    <mergeCell ref="D112:D113"/>
    <mergeCell ref="E112:E113"/>
    <mergeCell ref="F112:F113"/>
    <mergeCell ref="G112:G113"/>
    <mergeCell ref="C79:C80"/>
    <mergeCell ref="D79:D80"/>
    <mergeCell ref="C88:I88"/>
    <mergeCell ref="E79:E80"/>
    <mergeCell ref="C77:J77"/>
    <mergeCell ref="C419:J419"/>
    <mergeCell ref="D160:E160"/>
    <mergeCell ref="D161:E161"/>
    <mergeCell ref="D162:E162"/>
    <mergeCell ref="C171:C172"/>
    <mergeCell ref="C184:C185"/>
    <mergeCell ref="D184:H184"/>
    <mergeCell ref="C256:C257"/>
    <mergeCell ref="C218:C219"/>
    <mergeCell ref="I184:N184"/>
    <mergeCell ref="C411:J411"/>
    <mergeCell ref="C415:J415"/>
    <mergeCell ref="C407:J407"/>
    <mergeCell ref="C404:J404"/>
    <mergeCell ref="D142:E142"/>
    <mergeCell ref="D143:E143"/>
    <mergeCell ref="D144:E144"/>
    <mergeCell ref="D145:E145"/>
    <mergeCell ref="D155:E155"/>
    <mergeCell ref="D149:E149"/>
    <mergeCell ref="D151:E151"/>
    <mergeCell ref="D152:E152"/>
    <mergeCell ref="D153:E153"/>
    <mergeCell ref="D159:E159"/>
    <mergeCell ref="D157:E157"/>
    <mergeCell ref="D158:E158"/>
    <mergeCell ref="D150:E150"/>
    <mergeCell ref="D154:E154"/>
    <mergeCell ref="D156:E156"/>
    <mergeCell ref="C25:L25"/>
    <mergeCell ref="C16:J16"/>
    <mergeCell ref="C71:L71"/>
    <mergeCell ref="C41:J41"/>
    <mergeCell ref="C67:J67"/>
    <mergeCell ref="C30:J30"/>
    <mergeCell ref="C31:J31"/>
    <mergeCell ref="C34:J34"/>
    <mergeCell ref="C35:J35"/>
    <mergeCell ref="C37:J37"/>
    <mergeCell ref="C38:J38"/>
    <mergeCell ref="C66:J66"/>
    <mergeCell ref="C24:J24"/>
    <mergeCell ref="C28:J28"/>
    <mergeCell ref="C44:J44"/>
    <mergeCell ref="C50:J50"/>
  </mergeCells>
  <pageMargins left="0.70866141732283472" right="0.70866141732283472" top="0.74803149606299213" bottom="0.74803149606299213" header="0.31496062992125984" footer="0.31496062992125984"/>
  <pageSetup paperSize="9" scale="75" orientation="landscape"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A95657-51F9-499E-8A36-A0BA17D57709}">
  <sheetPr>
    <tabColor theme="0"/>
  </sheetPr>
  <dimension ref="B6:J112"/>
  <sheetViews>
    <sheetView showGridLines="0" zoomScale="85" zoomScaleNormal="85" workbookViewId="0">
      <selection activeCell="F88" sqref="F88"/>
    </sheetView>
  </sheetViews>
  <sheetFormatPr baseColWidth="10" defaultColWidth="8.6640625" defaultRowHeight="13.2"/>
  <cols>
    <col min="1" max="1" width="2.44140625" style="33" customWidth="1"/>
    <col min="2" max="2" width="5.33203125" style="33" customWidth="1"/>
    <col min="3" max="3" width="35.88671875" style="33" customWidth="1"/>
    <col min="4" max="4" width="33.88671875" style="33" customWidth="1"/>
    <col min="5" max="5" width="24" style="33" customWidth="1"/>
    <col min="6" max="6" width="18.6640625" style="33" bestFit="1" customWidth="1"/>
    <col min="7" max="7" width="12.109375" style="33" customWidth="1"/>
    <col min="8" max="8" width="14.6640625" style="33" customWidth="1"/>
    <col min="9" max="9" width="13.6640625" style="33" customWidth="1"/>
    <col min="10" max="10" width="12.109375" style="33" customWidth="1"/>
    <col min="11" max="16384" width="8.6640625" style="33"/>
  </cols>
  <sheetData>
    <row r="6" spans="2:10">
      <c r="F6" s="34"/>
    </row>
    <row r="7" spans="2:10" ht="16.2" customHeight="1">
      <c r="B7" s="463" t="s">
        <v>109</v>
      </c>
      <c r="C7" s="463"/>
      <c r="D7" s="463"/>
      <c r="E7" s="463"/>
      <c r="F7" s="463"/>
      <c r="G7" s="463"/>
      <c r="H7" s="35"/>
      <c r="I7" s="35"/>
    </row>
    <row r="8" spans="2:10" ht="16.2" customHeight="1">
      <c r="B8" s="464" t="s">
        <v>164</v>
      </c>
      <c r="C8" s="464"/>
      <c r="D8" s="464"/>
      <c r="E8" s="464"/>
      <c r="F8" s="464"/>
      <c r="G8" s="464"/>
      <c r="H8" s="36"/>
      <c r="I8" s="36"/>
      <c r="J8" s="36"/>
    </row>
    <row r="9" spans="2:10" ht="16.2" customHeight="1">
      <c r="B9" s="465" t="s">
        <v>2134</v>
      </c>
      <c r="C9" s="465"/>
      <c r="D9" s="465"/>
      <c r="E9" s="465"/>
      <c r="F9" s="465"/>
      <c r="G9" s="465"/>
      <c r="H9" s="36"/>
      <c r="I9" s="36"/>
      <c r="J9" s="36"/>
    </row>
    <row r="10" spans="2:10">
      <c r="B10" s="37"/>
      <c r="C10" s="37"/>
      <c r="D10" s="36"/>
      <c r="E10" s="36"/>
      <c r="F10" s="36"/>
      <c r="G10" s="36"/>
      <c r="H10" s="36"/>
      <c r="I10" s="36"/>
      <c r="J10" s="36"/>
    </row>
    <row r="11" spans="2:10">
      <c r="B11" s="38" t="s">
        <v>163</v>
      </c>
      <c r="C11" s="38"/>
      <c r="D11" s="36"/>
      <c r="E11" s="36"/>
      <c r="F11" s="36"/>
      <c r="G11" s="36"/>
      <c r="H11" s="36"/>
      <c r="I11" s="36"/>
      <c r="J11" s="36"/>
    </row>
    <row r="12" spans="2:10">
      <c r="B12" s="37"/>
      <c r="C12" s="37"/>
      <c r="D12" s="36"/>
      <c r="E12" s="36"/>
      <c r="F12" s="36"/>
      <c r="G12" s="36"/>
      <c r="H12" s="36"/>
      <c r="I12" s="36"/>
      <c r="J12" s="36"/>
    </row>
    <row r="13" spans="2:10">
      <c r="B13" s="65" t="s">
        <v>307</v>
      </c>
      <c r="C13" s="39" t="s">
        <v>162</v>
      </c>
      <c r="D13" s="40" t="s">
        <v>109</v>
      </c>
      <c r="E13" s="36"/>
      <c r="F13" s="36"/>
      <c r="G13" s="36"/>
      <c r="H13" s="36"/>
      <c r="I13" s="36"/>
      <c r="J13" s="36"/>
    </row>
    <row r="14" spans="2:10">
      <c r="B14" s="65" t="s">
        <v>308</v>
      </c>
      <c r="C14" s="39" t="s">
        <v>161</v>
      </c>
      <c r="D14" s="40" t="s">
        <v>305</v>
      </c>
      <c r="E14" s="36"/>
      <c r="F14" s="36"/>
      <c r="G14" s="36"/>
      <c r="H14" s="36"/>
      <c r="I14" s="36"/>
      <c r="J14" s="36"/>
    </row>
    <row r="15" spans="2:10">
      <c r="B15" s="65" t="s">
        <v>309</v>
      </c>
      <c r="C15" s="39" t="s">
        <v>160</v>
      </c>
      <c r="D15" s="40" t="s">
        <v>165</v>
      </c>
      <c r="E15" s="36"/>
      <c r="F15" s="36"/>
      <c r="G15" s="36"/>
      <c r="H15" s="36"/>
      <c r="I15" s="36"/>
      <c r="J15" s="36"/>
    </row>
    <row r="16" spans="2:10">
      <c r="B16" s="65" t="s">
        <v>310</v>
      </c>
      <c r="C16" s="39" t="s">
        <v>159</v>
      </c>
      <c r="D16" s="40" t="s">
        <v>166</v>
      </c>
      <c r="E16" s="36"/>
      <c r="F16" s="36"/>
      <c r="G16" s="36"/>
      <c r="H16" s="36"/>
      <c r="I16" s="36"/>
      <c r="J16" s="36"/>
    </row>
    <row r="17" spans="2:10">
      <c r="B17" s="65" t="s">
        <v>311</v>
      </c>
      <c r="C17" s="39" t="s">
        <v>158</v>
      </c>
      <c r="D17" s="64" t="s">
        <v>167</v>
      </c>
      <c r="E17" s="36"/>
      <c r="F17" s="36"/>
      <c r="G17" s="36"/>
      <c r="H17" s="36"/>
      <c r="I17" s="36"/>
      <c r="J17" s="36"/>
    </row>
    <row r="18" spans="2:10">
      <c r="B18" s="65" t="s">
        <v>312</v>
      </c>
      <c r="C18" s="39" t="s">
        <v>157</v>
      </c>
      <c r="D18" s="64" t="s">
        <v>275</v>
      </c>
      <c r="F18" s="36"/>
      <c r="G18" s="36"/>
      <c r="H18" s="36"/>
      <c r="I18" s="36"/>
      <c r="J18" s="36"/>
    </row>
    <row r="19" spans="2:10">
      <c r="B19" s="65" t="s">
        <v>313</v>
      </c>
      <c r="C19" s="39" t="s">
        <v>156</v>
      </c>
      <c r="D19" s="40" t="s">
        <v>165</v>
      </c>
      <c r="E19" s="36"/>
      <c r="F19" s="36"/>
      <c r="G19" s="36"/>
      <c r="H19" s="36"/>
      <c r="I19" s="36"/>
      <c r="J19" s="36"/>
    </row>
    <row r="20" spans="2:10" ht="17.399999999999999" customHeight="1">
      <c r="B20" s="37"/>
      <c r="C20" s="37"/>
      <c r="D20" s="36"/>
      <c r="E20" s="36"/>
      <c r="F20" s="36"/>
      <c r="G20" s="36"/>
      <c r="H20" s="36"/>
      <c r="I20" s="36"/>
      <c r="J20" s="36"/>
    </row>
    <row r="21" spans="2:10">
      <c r="B21" s="38" t="s">
        <v>155</v>
      </c>
      <c r="C21" s="38"/>
      <c r="D21" s="36"/>
      <c r="E21" s="36"/>
      <c r="F21" s="36"/>
      <c r="G21" s="36"/>
      <c r="H21" s="36"/>
      <c r="I21" s="36"/>
      <c r="J21" s="36"/>
    </row>
    <row r="22" spans="2:10">
      <c r="B22" s="37"/>
      <c r="C22" s="37"/>
      <c r="D22" s="36"/>
      <c r="E22" s="36"/>
      <c r="F22" s="36"/>
      <c r="G22" s="36"/>
      <c r="H22" s="36"/>
      <c r="I22" s="36"/>
      <c r="J22" s="36"/>
    </row>
    <row r="23" spans="2:10">
      <c r="B23" s="65" t="s">
        <v>306</v>
      </c>
      <c r="C23" s="39" t="s">
        <v>153</v>
      </c>
      <c r="D23" s="40" t="s">
        <v>168</v>
      </c>
      <c r="E23" s="36"/>
      <c r="F23" s="36"/>
      <c r="G23" s="36"/>
      <c r="H23" s="36"/>
      <c r="I23" s="36"/>
      <c r="J23" s="36"/>
    </row>
    <row r="24" spans="2:10">
      <c r="B24" s="65" t="s">
        <v>314</v>
      </c>
      <c r="C24" s="39" t="s">
        <v>152</v>
      </c>
      <c r="D24" s="40" t="s">
        <v>169</v>
      </c>
      <c r="E24" s="36"/>
      <c r="F24" s="36"/>
      <c r="G24" s="36"/>
      <c r="H24" s="36"/>
      <c r="I24" s="36"/>
      <c r="J24" s="36"/>
    </row>
    <row r="25" spans="2:10">
      <c r="B25" s="65" t="s">
        <v>315</v>
      </c>
      <c r="C25" s="39" t="s">
        <v>154</v>
      </c>
      <c r="D25" s="40" t="s">
        <v>151</v>
      </c>
      <c r="E25" s="36"/>
      <c r="F25" s="36"/>
      <c r="G25" s="36"/>
      <c r="H25" s="36"/>
      <c r="I25" s="36"/>
      <c r="J25" s="36"/>
    </row>
    <row r="26" spans="2:10">
      <c r="B26" s="65" t="s">
        <v>316</v>
      </c>
      <c r="C26" s="39" t="s">
        <v>153</v>
      </c>
      <c r="D26" s="40" t="s">
        <v>151</v>
      </c>
      <c r="E26" s="36"/>
      <c r="F26" s="36"/>
      <c r="G26" s="36"/>
      <c r="H26" s="36"/>
      <c r="I26" s="36"/>
      <c r="J26" s="36"/>
    </row>
    <row r="27" spans="2:10">
      <c r="B27" s="65" t="s">
        <v>317</v>
      </c>
      <c r="C27" s="39" t="s">
        <v>152</v>
      </c>
      <c r="D27" s="40" t="s">
        <v>151</v>
      </c>
    </row>
    <row r="28" spans="2:10" ht="16.95" customHeight="1"/>
    <row r="29" spans="2:10">
      <c r="B29" s="38" t="s">
        <v>150</v>
      </c>
      <c r="C29" s="41"/>
    </row>
    <row r="31" spans="2:10" ht="18" customHeight="1">
      <c r="B31" s="476" t="s">
        <v>149</v>
      </c>
      <c r="C31" s="477"/>
      <c r="D31" s="42" t="s">
        <v>148</v>
      </c>
    </row>
    <row r="32" spans="2:10" ht="14.4" customHeight="1">
      <c r="B32" s="467" t="s">
        <v>147</v>
      </c>
      <c r="C32" s="468"/>
      <c r="D32" s="43" t="s">
        <v>170</v>
      </c>
    </row>
    <row r="33" spans="2:4">
      <c r="B33" s="469"/>
      <c r="C33" s="470"/>
      <c r="D33" s="43" t="s">
        <v>171</v>
      </c>
    </row>
    <row r="34" spans="2:4" ht="20.399999999999999" customHeight="1">
      <c r="B34" s="466" t="s">
        <v>146</v>
      </c>
      <c r="C34" s="466"/>
      <c r="D34" s="466"/>
    </row>
    <row r="35" spans="2:4">
      <c r="B35" s="44" t="s">
        <v>33</v>
      </c>
      <c r="C35" s="44"/>
      <c r="D35" s="43" t="s">
        <v>172</v>
      </c>
    </row>
    <row r="36" spans="2:4">
      <c r="B36" s="44" t="s">
        <v>179</v>
      </c>
      <c r="C36" s="44"/>
      <c r="D36" s="43" t="s">
        <v>173</v>
      </c>
    </row>
    <row r="37" spans="2:4">
      <c r="B37" s="44" t="s">
        <v>180</v>
      </c>
      <c r="C37" s="44"/>
      <c r="D37" s="43" t="s">
        <v>349</v>
      </c>
    </row>
    <row r="38" spans="2:4">
      <c r="B38" s="44" t="s">
        <v>127</v>
      </c>
      <c r="C38" s="44"/>
      <c r="D38" s="43" t="s">
        <v>174</v>
      </c>
    </row>
    <row r="39" spans="2:4">
      <c r="B39" s="44" t="s">
        <v>127</v>
      </c>
      <c r="C39" s="44"/>
      <c r="D39" s="43" t="s">
        <v>171</v>
      </c>
    </row>
    <row r="40" spans="2:4">
      <c r="B40" s="44" t="s">
        <v>177</v>
      </c>
      <c r="C40" s="44"/>
      <c r="D40" s="43" t="s">
        <v>175</v>
      </c>
    </row>
    <row r="41" spans="2:4">
      <c r="B41" s="44" t="s">
        <v>178</v>
      </c>
      <c r="C41" s="44"/>
      <c r="D41" s="43" t="s">
        <v>176</v>
      </c>
    </row>
    <row r="42" spans="2:4" ht="18" customHeight="1">
      <c r="B42" s="466" t="s">
        <v>145</v>
      </c>
      <c r="C42" s="466"/>
      <c r="D42" s="466"/>
    </row>
    <row r="43" spans="2:4">
      <c r="B43" s="44" t="s">
        <v>181</v>
      </c>
      <c r="C43" s="44"/>
      <c r="D43" s="43" t="s">
        <v>171</v>
      </c>
    </row>
    <row r="44" spans="2:4">
      <c r="B44" s="44" t="s">
        <v>182</v>
      </c>
      <c r="C44" s="44"/>
      <c r="D44" s="43" t="s">
        <v>186</v>
      </c>
    </row>
    <row r="45" spans="2:4">
      <c r="B45" s="44" t="s">
        <v>183</v>
      </c>
      <c r="C45" s="44"/>
      <c r="D45" s="43" t="s">
        <v>187</v>
      </c>
    </row>
    <row r="46" spans="2:4">
      <c r="B46" s="44" t="s">
        <v>184</v>
      </c>
      <c r="C46" s="44"/>
      <c r="D46" s="43" t="s">
        <v>412</v>
      </c>
    </row>
    <row r="47" spans="2:4">
      <c r="B47" s="44" t="s">
        <v>185</v>
      </c>
      <c r="C47" s="44"/>
      <c r="D47" s="43" t="s">
        <v>188</v>
      </c>
    </row>
    <row r="50" spans="2:9">
      <c r="B50" s="38" t="s">
        <v>144</v>
      </c>
      <c r="C50" s="37"/>
    </row>
    <row r="51" spans="2:9" ht="9" customHeight="1"/>
    <row r="52" spans="2:9" ht="25.2" customHeight="1">
      <c r="B52" s="479" t="s">
        <v>2135</v>
      </c>
      <c r="C52" s="479"/>
      <c r="D52" s="479"/>
      <c r="E52" s="479"/>
      <c r="F52" s="479"/>
      <c r="G52" s="479"/>
      <c r="H52" s="479"/>
      <c r="I52" s="479"/>
    </row>
    <row r="54" spans="2:9">
      <c r="B54" s="46" t="s">
        <v>413</v>
      </c>
      <c r="C54" s="46"/>
      <c r="D54" s="47">
        <v>50000000000</v>
      </c>
    </row>
    <row r="55" spans="2:9">
      <c r="B55" s="46" t="s">
        <v>414</v>
      </c>
      <c r="C55" s="46"/>
      <c r="D55" s="47">
        <v>50000000000</v>
      </c>
    </row>
    <row r="56" spans="2:9">
      <c r="B56" s="46" t="s">
        <v>415</v>
      </c>
      <c r="C56" s="46"/>
      <c r="D56" s="47">
        <v>11600000000</v>
      </c>
      <c r="E56" s="396"/>
      <c r="F56" s="396"/>
      <c r="G56" s="53"/>
    </row>
    <row r="57" spans="2:9">
      <c r="B57" s="46" t="s">
        <v>416</v>
      </c>
      <c r="C57" s="46"/>
      <c r="D57" s="47">
        <v>1000000</v>
      </c>
      <c r="F57" s="396"/>
      <c r="G57" s="53"/>
    </row>
    <row r="60" spans="2:9">
      <c r="B60" s="476" t="s">
        <v>68</v>
      </c>
      <c r="C60" s="478"/>
      <c r="D60" s="478"/>
      <c r="E60" s="478"/>
      <c r="F60" s="478"/>
      <c r="G60" s="478"/>
      <c r="H60" s="478"/>
      <c r="I60" s="477"/>
    </row>
    <row r="61" spans="2:9" ht="52.8">
      <c r="B61" s="48" t="s">
        <v>141</v>
      </c>
      <c r="C61" s="48" t="s">
        <v>69</v>
      </c>
      <c r="D61" s="48" t="s">
        <v>140</v>
      </c>
      <c r="E61" s="48" t="s">
        <v>139</v>
      </c>
      <c r="F61" s="48" t="s">
        <v>138</v>
      </c>
      <c r="G61" s="48" t="s">
        <v>137</v>
      </c>
      <c r="H61" s="48" t="s">
        <v>136</v>
      </c>
      <c r="I61" s="48" t="s">
        <v>143</v>
      </c>
    </row>
    <row r="62" spans="2:9">
      <c r="B62" s="43">
        <v>1</v>
      </c>
      <c r="C62" s="49" t="s">
        <v>193</v>
      </c>
      <c r="D62" s="50" t="s">
        <v>2187</v>
      </c>
      <c r="E62" s="50">
        <v>11484</v>
      </c>
      <c r="F62" s="43" t="s">
        <v>190</v>
      </c>
      <c r="G62" s="50" t="s">
        <v>191</v>
      </c>
      <c r="H62" s="51">
        <v>11484000000</v>
      </c>
      <c r="I62" s="52">
        <v>0.99</v>
      </c>
    </row>
    <row r="63" spans="2:9">
      <c r="B63" s="43">
        <v>2</v>
      </c>
      <c r="C63" s="49" t="s">
        <v>194</v>
      </c>
      <c r="D63" s="43" t="s">
        <v>2188</v>
      </c>
      <c r="E63" s="50">
        <v>116</v>
      </c>
      <c r="F63" s="43" t="s">
        <v>190</v>
      </c>
      <c r="G63" s="43" t="s">
        <v>191</v>
      </c>
      <c r="H63" s="51">
        <v>116000000</v>
      </c>
      <c r="I63" s="52">
        <v>0.01</v>
      </c>
    </row>
    <row r="64" spans="2:9">
      <c r="I64" s="53"/>
    </row>
    <row r="65" spans="2:9">
      <c r="B65" s="476" t="s">
        <v>142</v>
      </c>
      <c r="C65" s="478"/>
      <c r="D65" s="478"/>
      <c r="E65" s="478"/>
      <c r="F65" s="478"/>
      <c r="G65" s="478"/>
      <c r="H65" s="478"/>
      <c r="I65" s="477"/>
    </row>
    <row r="66" spans="2:9" ht="52.8">
      <c r="B66" s="48" t="s">
        <v>141</v>
      </c>
      <c r="C66" s="48" t="s">
        <v>69</v>
      </c>
      <c r="D66" s="48" t="s">
        <v>140</v>
      </c>
      <c r="E66" s="48" t="s">
        <v>139</v>
      </c>
      <c r="F66" s="48" t="s">
        <v>138</v>
      </c>
      <c r="G66" s="48" t="s">
        <v>137</v>
      </c>
      <c r="H66" s="48" t="s">
        <v>136</v>
      </c>
      <c r="I66" s="48" t="s">
        <v>135</v>
      </c>
    </row>
    <row r="67" spans="2:9">
      <c r="B67" s="43">
        <v>1</v>
      </c>
      <c r="C67" s="49" t="s">
        <v>193</v>
      </c>
      <c r="D67" s="50" t="s">
        <v>189</v>
      </c>
      <c r="E67" s="50">
        <v>49500</v>
      </c>
      <c r="F67" s="43" t="s">
        <v>190</v>
      </c>
      <c r="G67" s="50" t="s">
        <v>191</v>
      </c>
      <c r="H67" s="51">
        <v>49500000000</v>
      </c>
      <c r="I67" s="52">
        <v>0.99</v>
      </c>
    </row>
    <row r="68" spans="2:9">
      <c r="B68" s="43">
        <v>2</v>
      </c>
      <c r="C68" s="49" t="s">
        <v>194</v>
      </c>
      <c r="D68" s="43" t="s">
        <v>192</v>
      </c>
      <c r="E68" s="43">
        <v>500</v>
      </c>
      <c r="F68" s="43" t="s">
        <v>190</v>
      </c>
      <c r="G68" s="43" t="s">
        <v>191</v>
      </c>
      <c r="H68" s="51">
        <v>500000000</v>
      </c>
      <c r="I68" s="52">
        <v>0.01</v>
      </c>
    </row>
    <row r="71" spans="2:9">
      <c r="B71" s="38" t="s">
        <v>271</v>
      </c>
      <c r="C71" s="54"/>
    </row>
    <row r="72" spans="2:9" ht="7.95" customHeight="1"/>
    <row r="73" spans="2:9">
      <c r="B73" s="54" t="s">
        <v>318</v>
      </c>
      <c r="C73" s="54" t="s">
        <v>2190</v>
      </c>
    </row>
    <row r="74" spans="2:9" ht="7.95" customHeight="1"/>
    <row r="75" spans="2:9">
      <c r="B75" s="54" t="s">
        <v>319</v>
      </c>
      <c r="C75" s="54" t="s">
        <v>2189</v>
      </c>
    </row>
    <row r="78" spans="2:9">
      <c r="B78" s="38" t="s">
        <v>320</v>
      </c>
      <c r="C78" s="54"/>
    </row>
    <row r="80" spans="2:9" ht="25.2" customHeight="1">
      <c r="B80" s="55" t="s">
        <v>321</v>
      </c>
      <c r="C80" s="55"/>
      <c r="D80" s="48" t="s">
        <v>322</v>
      </c>
    </row>
    <row r="81" spans="2:4" ht="15" customHeight="1">
      <c r="B81" s="44" t="s">
        <v>172</v>
      </c>
      <c r="C81" s="44"/>
      <c r="D81" s="56" t="s">
        <v>33</v>
      </c>
    </row>
    <row r="82" spans="2:4" ht="15" customHeight="1">
      <c r="B82" s="44" t="s">
        <v>173</v>
      </c>
      <c r="C82" s="44"/>
      <c r="D82" s="56" t="s">
        <v>179</v>
      </c>
    </row>
    <row r="83" spans="2:4" ht="15" customHeight="1">
      <c r="B83" s="44" t="s">
        <v>349</v>
      </c>
      <c r="C83" s="44"/>
      <c r="D83" s="56" t="s">
        <v>180</v>
      </c>
    </row>
    <row r="84" spans="2:4" ht="15" customHeight="1">
      <c r="B84" s="44" t="s">
        <v>174</v>
      </c>
      <c r="C84" s="44"/>
      <c r="D84" s="56" t="s">
        <v>134</v>
      </c>
    </row>
    <row r="85" spans="2:4" ht="15" customHeight="1">
      <c r="B85" s="44" t="s">
        <v>171</v>
      </c>
      <c r="C85" s="44"/>
      <c r="D85" s="56" t="s">
        <v>195</v>
      </c>
    </row>
    <row r="86" spans="2:4" ht="15" customHeight="1">
      <c r="B86" s="44" t="s">
        <v>175</v>
      </c>
      <c r="C86" s="44"/>
      <c r="D86" s="56" t="s">
        <v>133</v>
      </c>
    </row>
    <row r="87" spans="2:4" ht="15" customHeight="1">
      <c r="B87" s="44" t="s">
        <v>176</v>
      </c>
      <c r="C87" s="44"/>
      <c r="D87" s="56" t="s">
        <v>132</v>
      </c>
    </row>
    <row r="88" spans="2:4" ht="15" customHeight="1">
      <c r="B88" s="44" t="s">
        <v>186</v>
      </c>
      <c r="C88" s="44"/>
      <c r="D88" s="56" t="s">
        <v>182</v>
      </c>
    </row>
    <row r="89" spans="2:4" ht="15" customHeight="1">
      <c r="B89" s="44" t="s">
        <v>187</v>
      </c>
      <c r="C89" s="44"/>
      <c r="D89" s="56" t="s">
        <v>183</v>
      </c>
    </row>
    <row r="90" spans="2:4" ht="15" customHeight="1">
      <c r="B90" s="44" t="s">
        <v>412</v>
      </c>
      <c r="C90" s="44"/>
      <c r="D90" s="56" t="s">
        <v>184</v>
      </c>
    </row>
    <row r="91" spans="2:4" ht="15" customHeight="1">
      <c r="B91" s="44" t="s">
        <v>188</v>
      </c>
      <c r="C91" s="44"/>
      <c r="D91" s="56" t="s">
        <v>185</v>
      </c>
    </row>
    <row r="92" spans="2:4" ht="15" customHeight="1">
      <c r="B92" s="44" t="s">
        <v>193</v>
      </c>
      <c r="C92" s="44"/>
      <c r="D92" s="56" t="s">
        <v>131</v>
      </c>
    </row>
    <row r="93" spans="2:4" ht="15" customHeight="1">
      <c r="B93" s="44" t="s">
        <v>196</v>
      </c>
      <c r="C93" s="44"/>
      <c r="D93" s="56" t="s">
        <v>197</v>
      </c>
    </row>
    <row r="94" spans="2:4" ht="15" customHeight="1">
      <c r="B94" s="44" t="s">
        <v>253</v>
      </c>
      <c r="C94" s="44"/>
      <c r="D94" s="56" t="s">
        <v>323</v>
      </c>
    </row>
    <row r="95" spans="2:4" ht="15" customHeight="1">
      <c r="B95" s="44" t="s">
        <v>255</v>
      </c>
      <c r="C95" s="44"/>
      <c r="D95" s="56" t="s">
        <v>323</v>
      </c>
    </row>
    <row r="97" spans="2:10">
      <c r="B97" s="39" t="s">
        <v>324</v>
      </c>
      <c r="C97" s="39" t="s">
        <v>325</v>
      </c>
    </row>
    <row r="98" spans="2:10">
      <c r="C98" s="39" t="s">
        <v>272</v>
      </c>
    </row>
    <row r="99" spans="2:10">
      <c r="C99" s="54" t="s">
        <v>273</v>
      </c>
    </row>
    <row r="100" spans="2:10">
      <c r="C100" s="39" t="s">
        <v>274</v>
      </c>
    </row>
    <row r="103" spans="2:10" ht="21" customHeight="1">
      <c r="B103" s="471" t="s">
        <v>2191</v>
      </c>
      <c r="C103" s="472"/>
      <c r="D103" s="473"/>
    </row>
    <row r="104" spans="2:10">
      <c r="B104" s="474" t="s">
        <v>2192</v>
      </c>
      <c r="C104" s="475"/>
      <c r="D104" s="431" t="s">
        <v>2193</v>
      </c>
    </row>
    <row r="105" spans="2:10">
      <c r="B105" s="432" t="s">
        <v>194</v>
      </c>
      <c r="C105" s="433"/>
      <c r="D105" s="434">
        <v>0.18340000000000001</v>
      </c>
    </row>
    <row r="106" spans="2:10">
      <c r="B106" s="432" t="s">
        <v>2194</v>
      </c>
      <c r="C106" s="433"/>
      <c r="D106" s="434">
        <v>0.1361</v>
      </c>
      <c r="E106" s="57"/>
      <c r="F106" s="57"/>
      <c r="G106" s="58"/>
      <c r="J106" s="59"/>
    </row>
    <row r="107" spans="2:10">
      <c r="B107" s="432" t="s">
        <v>2195</v>
      </c>
      <c r="C107" s="433"/>
      <c r="D107" s="434">
        <v>0.1361</v>
      </c>
      <c r="E107" s="60"/>
      <c r="F107" s="60"/>
      <c r="G107" s="61"/>
      <c r="J107" s="60"/>
    </row>
    <row r="108" spans="2:10">
      <c r="B108" s="432" t="s">
        <v>2196</v>
      </c>
      <c r="C108" s="433"/>
      <c r="D108" s="434">
        <v>0.1361</v>
      </c>
      <c r="F108" s="62"/>
      <c r="G108" s="36"/>
      <c r="H108" s="63"/>
    </row>
    <row r="109" spans="2:10">
      <c r="B109" s="432" t="s">
        <v>2197</v>
      </c>
      <c r="C109" s="433"/>
      <c r="D109" s="434">
        <v>0.1361</v>
      </c>
    </row>
    <row r="110" spans="2:10">
      <c r="B110" s="432" t="s">
        <v>2198</v>
      </c>
      <c r="C110" s="433"/>
      <c r="D110" s="434">
        <v>0.1361</v>
      </c>
    </row>
    <row r="111" spans="2:10">
      <c r="B111" s="432" t="s">
        <v>173</v>
      </c>
      <c r="C111" s="433"/>
      <c r="D111" s="434">
        <v>0.1361</v>
      </c>
    </row>
    <row r="112" spans="2:10">
      <c r="B112" s="435" t="s">
        <v>2199</v>
      </c>
      <c r="C112" s="430"/>
      <c r="D112" s="436">
        <v>1</v>
      </c>
    </row>
  </sheetData>
  <customSheetViews>
    <customSheetView guid="{0A2CCCB3-571A-4A67-B569-64E7C0BD6DFC}" scale="90" showGridLines="0">
      <selection activeCell="B8" sqref="B8:G8"/>
      <pageMargins left="0.7" right="0.7" top="0.75" bottom="0.75" header="0.3" footer="0.3"/>
    </customSheetView>
    <customSheetView guid="{52ACAEC5-A07E-476F-A492-622AB5A07DC8}" scale="90" showGridLines="0">
      <selection activeCell="D14" sqref="D14"/>
      <pageMargins left="0.7" right="0.7" top="0.75" bottom="0.75" header="0.3" footer="0.3"/>
    </customSheetView>
  </customSheetViews>
  <mergeCells count="12">
    <mergeCell ref="B103:D103"/>
    <mergeCell ref="B104:C104"/>
    <mergeCell ref="B31:C31"/>
    <mergeCell ref="B60:I60"/>
    <mergeCell ref="B65:I65"/>
    <mergeCell ref="B52:I52"/>
    <mergeCell ref="B7:G7"/>
    <mergeCell ref="B8:G8"/>
    <mergeCell ref="B9:G9"/>
    <mergeCell ref="B34:D34"/>
    <mergeCell ref="B42:D42"/>
    <mergeCell ref="B32:C33"/>
  </mergeCells>
  <hyperlinks>
    <hyperlink ref="D17" r:id="rId1" xr:uid="{0D21AED9-B9FD-403C-A469-2DA4051B3C89}"/>
    <hyperlink ref="D18" r:id="rId2" xr:uid="{4CB1455D-75F4-4860-9CED-0903B7A8D8D4}"/>
  </hyperlinks>
  <pageMargins left="0.7" right="0.7" top="0.75" bottom="0.75" header="0.3" footer="0.3"/>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09CFB-7FE3-495A-9DD8-1E95D0095680}">
  <sheetPr filterMode="1">
    <tabColor rgb="FFFFC000"/>
  </sheetPr>
  <dimension ref="A1:J395"/>
  <sheetViews>
    <sheetView showGridLines="0" zoomScaleNormal="100" workbookViewId="0">
      <selection activeCell="B8" sqref="A1:J395"/>
    </sheetView>
  </sheetViews>
  <sheetFormatPr baseColWidth="10" defaultRowHeight="14.4"/>
  <cols>
    <col min="1" max="1" width="17.33203125" bestFit="1" customWidth="1"/>
    <col min="2" max="2" width="61.5546875" bestFit="1" customWidth="1"/>
    <col min="3" max="3" width="12.33203125" bestFit="1" customWidth="1"/>
    <col min="4" max="4" width="16.77734375" bestFit="1" customWidth="1"/>
    <col min="5" max="5" width="13.33203125" bestFit="1" customWidth="1"/>
    <col min="6" max="6" width="17.33203125" bestFit="1" customWidth="1"/>
    <col min="7" max="7" width="8.88671875" style="321" customWidth="1"/>
    <col min="8" max="8" width="8.77734375" style="321" customWidth="1"/>
    <col min="9" max="9" width="46" style="319" customWidth="1"/>
    <col min="10" max="10" width="41.77734375" style="319" customWidth="1"/>
    <col min="11" max="257" width="8.88671875" style="321" customWidth="1"/>
    <col min="258" max="258" width="17.33203125" style="321" bestFit="1" customWidth="1"/>
    <col min="259" max="259" width="61.5546875" style="321" bestFit="1" customWidth="1"/>
    <col min="260" max="260" width="12.33203125" style="321" bestFit="1" customWidth="1"/>
    <col min="261" max="261" width="15.33203125" style="321" bestFit="1" customWidth="1"/>
    <col min="262" max="262" width="12.33203125" style="321" bestFit="1" customWidth="1"/>
    <col min="263" max="263" width="17.33203125" style="321" bestFit="1" customWidth="1"/>
    <col min="264" max="513" width="8.88671875" style="321" customWidth="1"/>
    <col min="514" max="514" width="17.33203125" style="321" bestFit="1" customWidth="1"/>
    <col min="515" max="515" width="61.5546875" style="321" bestFit="1" customWidth="1"/>
    <col min="516" max="516" width="12.33203125" style="321" bestFit="1" customWidth="1"/>
    <col min="517" max="517" width="15.33203125" style="321" bestFit="1" customWidth="1"/>
    <col min="518" max="518" width="12.33203125" style="321" bestFit="1" customWidth="1"/>
    <col min="519" max="519" width="17.33203125" style="321" bestFit="1" customWidth="1"/>
    <col min="520" max="769" width="8.88671875" style="321" customWidth="1"/>
    <col min="770" max="770" width="17.33203125" style="321" bestFit="1" customWidth="1"/>
    <col min="771" max="771" width="61.5546875" style="321" bestFit="1" customWidth="1"/>
    <col min="772" max="772" width="12.33203125" style="321" bestFit="1" customWidth="1"/>
    <col min="773" max="773" width="15.33203125" style="321" bestFit="1" customWidth="1"/>
    <col min="774" max="774" width="12.33203125" style="321" bestFit="1" customWidth="1"/>
    <col min="775" max="775" width="17.33203125" style="321" bestFit="1" customWidth="1"/>
    <col min="776" max="1025" width="8.88671875" style="321" customWidth="1"/>
    <col min="1026" max="1026" width="17.33203125" style="321" bestFit="1" customWidth="1"/>
    <col min="1027" max="1027" width="61.5546875" style="321" bestFit="1" customWidth="1"/>
    <col min="1028" max="1028" width="12.33203125" style="321" bestFit="1" customWidth="1"/>
    <col min="1029" max="1029" width="15.33203125" style="321" bestFit="1" customWidth="1"/>
    <col min="1030" max="1030" width="12.33203125" style="321" bestFit="1" customWidth="1"/>
    <col min="1031" max="1031" width="17.33203125" style="321" bestFit="1" customWidth="1"/>
    <col min="1032" max="1281" width="8.88671875" style="321" customWidth="1"/>
    <col min="1282" max="1282" width="17.33203125" style="321" bestFit="1" customWidth="1"/>
    <col min="1283" max="1283" width="61.5546875" style="321" bestFit="1" customWidth="1"/>
    <col min="1284" max="1284" width="12.33203125" style="321" bestFit="1" customWidth="1"/>
    <col min="1285" max="1285" width="15.33203125" style="321" bestFit="1" customWidth="1"/>
    <col min="1286" max="1286" width="12.33203125" style="321" bestFit="1" customWidth="1"/>
    <col min="1287" max="1287" width="17.33203125" style="321" bestFit="1" customWidth="1"/>
    <col min="1288" max="1537" width="8.88671875" style="321" customWidth="1"/>
    <col min="1538" max="1538" width="17.33203125" style="321" bestFit="1" customWidth="1"/>
    <col min="1539" max="1539" width="61.5546875" style="321" bestFit="1" customWidth="1"/>
    <col min="1540" max="1540" width="12.33203125" style="321" bestFit="1" customWidth="1"/>
    <col min="1541" max="1541" width="15.33203125" style="321" bestFit="1" customWidth="1"/>
    <col min="1542" max="1542" width="12.33203125" style="321" bestFit="1" customWidth="1"/>
    <col min="1543" max="1543" width="17.33203125" style="321" bestFit="1" customWidth="1"/>
    <col min="1544" max="1793" width="8.88671875" style="321" customWidth="1"/>
    <col min="1794" max="1794" width="17.33203125" style="321" bestFit="1" customWidth="1"/>
    <col min="1795" max="1795" width="61.5546875" style="321" bestFit="1" customWidth="1"/>
    <col min="1796" max="1796" width="12.33203125" style="321" bestFit="1" customWidth="1"/>
    <col min="1797" max="1797" width="15.33203125" style="321" bestFit="1" customWidth="1"/>
    <col min="1798" max="1798" width="12.33203125" style="321" bestFit="1" customWidth="1"/>
    <col min="1799" max="1799" width="17.33203125" style="321" bestFit="1" customWidth="1"/>
    <col min="1800" max="2049" width="8.88671875" style="321" customWidth="1"/>
    <col min="2050" max="2050" width="17.33203125" style="321" bestFit="1" customWidth="1"/>
    <col min="2051" max="2051" width="61.5546875" style="321" bestFit="1" customWidth="1"/>
    <col min="2052" max="2052" width="12.33203125" style="321" bestFit="1" customWidth="1"/>
    <col min="2053" max="2053" width="15.33203125" style="321" bestFit="1" customWidth="1"/>
    <col min="2054" max="2054" width="12.33203125" style="321" bestFit="1" customWidth="1"/>
    <col min="2055" max="2055" width="17.33203125" style="321" bestFit="1" customWidth="1"/>
    <col min="2056" max="2305" width="8.88671875" style="321" customWidth="1"/>
    <col min="2306" max="2306" width="17.33203125" style="321" bestFit="1" customWidth="1"/>
    <col min="2307" max="2307" width="61.5546875" style="321" bestFit="1" customWidth="1"/>
    <col min="2308" max="2308" width="12.33203125" style="321" bestFit="1" customWidth="1"/>
    <col min="2309" max="2309" width="15.33203125" style="321" bestFit="1" customWidth="1"/>
    <col min="2310" max="2310" width="12.33203125" style="321" bestFit="1" customWidth="1"/>
    <col min="2311" max="2311" width="17.33203125" style="321" bestFit="1" customWidth="1"/>
    <col min="2312" max="2561" width="8.88671875" style="321" customWidth="1"/>
    <col min="2562" max="2562" width="17.33203125" style="321" bestFit="1" customWidth="1"/>
    <col min="2563" max="2563" width="61.5546875" style="321" bestFit="1" customWidth="1"/>
    <col min="2564" max="2564" width="12.33203125" style="321" bestFit="1" customWidth="1"/>
    <col min="2565" max="2565" width="15.33203125" style="321" bestFit="1" customWidth="1"/>
    <col min="2566" max="2566" width="12.33203125" style="321" bestFit="1" customWidth="1"/>
    <col min="2567" max="2567" width="17.33203125" style="321" bestFit="1" customWidth="1"/>
    <col min="2568" max="2817" width="8.88671875" style="321" customWidth="1"/>
    <col min="2818" max="2818" width="17.33203125" style="321" bestFit="1" customWidth="1"/>
    <col min="2819" max="2819" width="61.5546875" style="321" bestFit="1" customWidth="1"/>
    <col min="2820" max="2820" width="12.33203125" style="321" bestFit="1" customWidth="1"/>
    <col min="2821" max="2821" width="15.33203125" style="321" bestFit="1" customWidth="1"/>
    <col min="2822" max="2822" width="12.33203125" style="321" bestFit="1" customWidth="1"/>
    <col min="2823" max="2823" width="17.33203125" style="321" bestFit="1" customWidth="1"/>
    <col min="2824" max="3073" width="8.88671875" style="321" customWidth="1"/>
    <col min="3074" max="3074" width="17.33203125" style="321" bestFit="1" customWidth="1"/>
    <col min="3075" max="3075" width="61.5546875" style="321" bestFit="1" customWidth="1"/>
    <col min="3076" max="3076" width="12.33203125" style="321" bestFit="1" customWidth="1"/>
    <col min="3077" max="3077" width="15.33203125" style="321" bestFit="1" customWidth="1"/>
    <col min="3078" max="3078" width="12.33203125" style="321" bestFit="1" customWidth="1"/>
    <col min="3079" max="3079" width="17.33203125" style="321" bestFit="1" customWidth="1"/>
    <col min="3080" max="3329" width="8.88671875" style="321" customWidth="1"/>
    <col min="3330" max="3330" width="17.33203125" style="321" bestFit="1" customWidth="1"/>
    <col min="3331" max="3331" width="61.5546875" style="321" bestFit="1" customWidth="1"/>
    <col min="3332" max="3332" width="12.33203125" style="321" bestFit="1" customWidth="1"/>
    <col min="3333" max="3333" width="15.33203125" style="321" bestFit="1" customWidth="1"/>
    <col min="3334" max="3334" width="12.33203125" style="321" bestFit="1" customWidth="1"/>
    <col min="3335" max="3335" width="17.33203125" style="321" bestFit="1" customWidth="1"/>
    <col min="3336" max="3585" width="8.88671875" style="321" customWidth="1"/>
    <col min="3586" max="3586" width="17.33203125" style="321" bestFit="1" customWidth="1"/>
    <col min="3587" max="3587" width="61.5546875" style="321" bestFit="1" customWidth="1"/>
    <col min="3588" max="3588" width="12.33203125" style="321" bestFit="1" customWidth="1"/>
    <col min="3589" max="3589" width="15.33203125" style="321" bestFit="1" customWidth="1"/>
    <col min="3590" max="3590" width="12.33203125" style="321" bestFit="1" customWidth="1"/>
    <col min="3591" max="3591" width="17.33203125" style="321" bestFit="1" customWidth="1"/>
    <col min="3592" max="3841" width="8.88671875" style="321" customWidth="1"/>
    <col min="3842" max="3842" width="17.33203125" style="321" bestFit="1" customWidth="1"/>
    <col min="3843" max="3843" width="61.5546875" style="321" bestFit="1" customWidth="1"/>
    <col min="3844" max="3844" width="12.33203125" style="321" bestFit="1" customWidth="1"/>
    <col min="3845" max="3845" width="15.33203125" style="321" bestFit="1" customWidth="1"/>
    <col min="3846" max="3846" width="12.33203125" style="321" bestFit="1" customWidth="1"/>
    <col min="3847" max="3847" width="17.33203125" style="321" bestFit="1" customWidth="1"/>
    <col min="3848" max="4097" width="8.88671875" style="321" customWidth="1"/>
    <col min="4098" max="4098" width="17.33203125" style="321" bestFit="1" customWidth="1"/>
    <col min="4099" max="4099" width="61.5546875" style="321" bestFit="1" customWidth="1"/>
    <col min="4100" max="4100" width="12.33203125" style="321" bestFit="1" customWidth="1"/>
    <col min="4101" max="4101" width="15.33203125" style="321" bestFit="1" customWidth="1"/>
    <col min="4102" max="4102" width="12.33203125" style="321" bestFit="1" customWidth="1"/>
    <col min="4103" max="4103" width="17.33203125" style="321" bestFit="1" customWidth="1"/>
    <col min="4104" max="4353" width="8.88671875" style="321" customWidth="1"/>
    <col min="4354" max="4354" width="17.33203125" style="321" bestFit="1" customWidth="1"/>
    <col min="4355" max="4355" width="61.5546875" style="321" bestFit="1" customWidth="1"/>
    <col min="4356" max="4356" width="12.33203125" style="321" bestFit="1" customWidth="1"/>
    <col min="4357" max="4357" width="15.33203125" style="321" bestFit="1" customWidth="1"/>
    <col min="4358" max="4358" width="12.33203125" style="321" bestFit="1" customWidth="1"/>
    <col min="4359" max="4359" width="17.33203125" style="321" bestFit="1" customWidth="1"/>
    <col min="4360" max="4609" width="8.88671875" style="321" customWidth="1"/>
    <col min="4610" max="4610" width="17.33203125" style="321" bestFit="1" customWidth="1"/>
    <col min="4611" max="4611" width="61.5546875" style="321" bestFit="1" customWidth="1"/>
    <col min="4612" max="4612" width="12.33203125" style="321" bestFit="1" customWidth="1"/>
    <col min="4613" max="4613" width="15.33203125" style="321" bestFit="1" customWidth="1"/>
    <col min="4614" max="4614" width="12.33203125" style="321" bestFit="1" customWidth="1"/>
    <col min="4615" max="4615" width="17.33203125" style="321" bestFit="1" customWidth="1"/>
    <col min="4616" max="4865" width="8.88671875" style="321" customWidth="1"/>
    <col min="4866" max="4866" width="17.33203125" style="321" bestFit="1" customWidth="1"/>
    <col min="4867" max="4867" width="61.5546875" style="321" bestFit="1" customWidth="1"/>
    <col min="4868" max="4868" width="12.33203125" style="321" bestFit="1" customWidth="1"/>
    <col min="4869" max="4869" width="15.33203125" style="321" bestFit="1" customWidth="1"/>
    <col min="4870" max="4870" width="12.33203125" style="321" bestFit="1" customWidth="1"/>
    <col min="4871" max="4871" width="17.33203125" style="321" bestFit="1" customWidth="1"/>
    <col min="4872" max="5121" width="8.88671875" style="321" customWidth="1"/>
    <col min="5122" max="5122" width="17.33203125" style="321" bestFit="1" customWidth="1"/>
    <col min="5123" max="5123" width="61.5546875" style="321" bestFit="1" customWidth="1"/>
    <col min="5124" max="5124" width="12.33203125" style="321" bestFit="1" customWidth="1"/>
    <col min="5125" max="5125" width="15.33203125" style="321" bestFit="1" customWidth="1"/>
    <col min="5126" max="5126" width="12.33203125" style="321" bestFit="1" customWidth="1"/>
    <col min="5127" max="5127" width="17.33203125" style="321" bestFit="1" customWidth="1"/>
    <col min="5128" max="5377" width="8.88671875" style="321" customWidth="1"/>
    <col min="5378" max="5378" width="17.33203125" style="321" bestFit="1" customWidth="1"/>
    <col min="5379" max="5379" width="61.5546875" style="321" bestFit="1" customWidth="1"/>
    <col min="5380" max="5380" width="12.33203125" style="321" bestFit="1" customWidth="1"/>
    <col min="5381" max="5381" width="15.33203125" style="321" bestFit="1" customWidth="1"/>
    <col min="5382" max="5382" width="12.33203125" style="321" bestFit="1" customWidth="1"/>
    <col min="5383" max="5383" width="17.33203125" style="321" bestFit="1" customWidth="1"/>
    <col min="5384" max="5633" width="8.88671875" style="321" customWidth="1"/>
    <col min="5634" max="5634" width="17.33203125" style="321" bestFit="1" customWidth="1"/>
    <col min="5635" max="5635" width="61.5546875" style="321" bestFit="1" customWidth="1"/>
    <col min="5636" max="5636" width="12.33203125" style="321" bestFit="1" customWidth="1"/>
    <col min="5637" max="5637" width="15.33203125" style="321" bestFit="1" customWidth="1"/>
    <col min="5638" max="5638" width="12.33203125" style="321" bestFit="1" customWidth="1"/>
    <col min="5639" max="5639" width="17.33203125" style="321" bestFit="1" customWidth="1"/>
    <col min="5640" max="5889" width="8.88671875" style="321" customWidth="1"/>
    <col min="5890" max="5890" width="17.33203125" style="321" bestFit="1" customWidth="1"/>
    <col min="5891" max="5891" width="61.5546875" style="321" bestFit="1" customWidth="1"/>
    <col min="5892" max="5892" width="12.33203125" style="321" bestFit="1" customWidth="1"/>
    <col min="5893" max="5893" width="15.33203125" style="321" bestFit="1" customWidth="1"/>
    <col min="5894" max="5894" width="12.33203125" style="321" bestFit="1" customWidth="1"/>
    <col min="5895" max="5895" width="17.33203125" style="321" bestFit="1" customWidth="1"/>
    <col min="5896" max="6145" width="8.88671875" style="321" customWidth="1"/>
    <col min="6146" max="6146" width="17.33203125" style="321" bestFit="1" customWidth="1"/>
    <col min="6147" max="6147" width="61.5546875" style="321" bestFit="1" customWidth="1"/>
    <col min="6148" max="6148" width="12.33203125" style="321" bestFit="1" customWidth="1"/>
    <col min="6149" max="6149" width="15.33203125" style="321" bestFit="1" customWidth="1"/>
    <col min="6150" max="6150" width="12.33203125" style="321" bestFit="1" customWidth="1"/>
    <col min="6151" max="6151" width="17.33203125" style="321" bestFit="1" customWidth="1"/>
    <col min="6152" max="6401" width="8.88671875" style="321" customWidth="1"/>
    <col min="6402" max="6402" width="17.33203125" style="321" bestFit="1" customWidth="1"/>
    <col min="6403" max="6403" width="61.5546875" style="321" bestFit="1" customWidth="1"/>
    <col min="6404" max="6404" width="12.33203125" style="321" bestFit="1" customWidth="1"/>
    <col min="6405" max="6405" width="15.33203125" style="321" bestFit="1" customWidth="1"/>
    <col min="6406" max="6406" width="12.33203125" style="321" bestFit="1" customWidth="1"/>
    <col min="6407" max="6407" width="17.33203125" style="321" bestFit="1" customWidth="1"/>
    <col min="6408" max="6657" width="8.88671875" style="321" customWidth="1"/>
    <col min="6658" max="6658" width="17.33203125" style="321" bestFit="1" customWidth="1"/>
    <col min="6659" max="6659" width="61.5546875" style="321" bestFit="1" customWidth="1"/>
    <col min="6660" max="6660" width="12.33203125" style="321" bestFit="1" customWidth="1"/>
    <col min="6661" max="6661" width="15.33203125" style="321" bestFit="1" customWidth="1"/>
    <col min="6662" max="6662" width="12.33203125" style="321" bestFit="1" customWidth="1"/>
    <col min="6663" max="6663" width="17.33203125" style="321" bestFit="1" customWidth="1"/>
    <col min="6664" max="6913" width="8.88671875" style="321" customWidth="1"/>
    <col min="6914" max="6914" width="17.33203125" style="321" bestFit="1" customWidth="1"/>
    <col min="6915" max="6915" width="61.5546875" style="321" bestFit="1" customWidth="1"/>
    <col min="6916" max="6916" width="12.33203125" style="321" bestFit="1" customWidth="1"/>
    <col min="6917" max="6917" width="15.33203125" style="321" bestFit="1" customWidth="1"/>
    <col min="6918" max="6918" width="12.33203125" style="321" bestFit="1" customWidth="1"/>
    <col min="6919" max="6919" width="17.33203125" style="321" bestFit="1" customWidth="1"/>
    <col min="6920" max="7169" width="8.88671875" style="321" customWidth="1"/>
    <col min="7170" max="7170" width="17.33203125" style="321" bestFit="1" customWidth="1"/>
    <col min="7171" max="7171" width="61.5546875" style="321" bestFit="1" customWidth="1"/>
    <col min="7172" max="7172" width="12.33203125" style="321" bestFit="1" customWidth="1"/>
    <col min="7173" max="7173" width="15.33203125" style="321" bestFit="1" customWidth="1"/>
    <col min="7174" max="7174" width="12.33203125" style="321" bestFit="1" customWidth="1"/>
    <col min="7175" max="7175" width="17.33203125" style="321" bestFit="1" customWidth="1"/>
    <col min="7176" max="7425" width="8.88671875" style="321" customWidth="1"/>
    <col min="7426" max="7426" width="17.33203125" style="321" bestFit="1" customWidth="1"/>
    <col min="7427" max="7427" width="61.5546875" style="321" bestFit="1" customWidth="1"/>
    <col min="7428" max="7428" width="12.33203125" style="321" bestFit="1" customWidth="1"/>
    <col min="7429" max="7429" width="15.33203125" style="321" bestFit="1" customWidth="1"/>
    <col min="7430" max="7430" width="12.33203125" style="321" bestFit="1" customWidth="1"/>
    <col min="7431" max="7431" width="17.33203125" style="321" bestFit="1" customWidth="1"/>
    <col min="7432" max="7681" width="8.88671875" style="321" customWidth="1"/>
    <col min="7682" max="7682" width="17.33203125" style="321" bestFit="1" customWidth="1"/>
    <col min="7683" max="7683" width="61.5546875" style="321" bestFit="1" customWidth="1"/>
    <col min="7684" max="7684" width="12.33203125" style="321" bestFit="1" customWidth="1"/>
    <col min="7685" max="7685" width="15.33203125" style="321" bestFit="1" customWidth="1"/>
    <col min="7686" max="7686" width="12.33203125" style="321" bestFit="1" customWidth="1"/>
    <col min="7687" max="7687" width="17.33203125" style="321" bestFit="1" customWidth="1"/>
    <col min="7688" max="7937" width="8.88671875" style="321" customWidth="1"/>
    <col min="7938" max="7938" width="17.33203125" style="321" bestFit="1" customWidth="1"/>
    <col min="7939" max="7939" width="61.5546875" style="321" bestFit="1" customWidth="1"/>
    <col min="7940" max="7940" width="12.33203125" style="321" bestFit="1" customWidth="1"/>
    <col min="7941" max="7941" width="15.33203125" style="321" bestFit="1" customWidth="1"/>
    <col min="7942" max="7942" width="12.33203125" style="321" bestFit="1" customWidth="1"/>
    <col min="7943" max="7943" width="17.33203125" style="321" bestFit="1" customWidth="1"/>
    <col min="7944" max="8193" width="8.88671875" style="321" customWidth="1"/>
    <col min="8194" max="8194" width="17.33203125" style="321" bestFit="1" customWidth="1"/>
    <col min="8195" max="8195" width="61.5546875" style="321" bestFit="1" customWidth="1"/>
    <col min="8196" max="8196" width="12.33203125" style="321" bestFit="1" customWidth="1"/>
    <col min="8197" max="8197" width="15.33203125" style="321" bestFit="1" customWidth="1"/>
    <col min="8198" max="8198" width="12.33203125" style="321" bestFit="1" customWidth="1"/>
    <col min="8199" max="8199" width="17.33203125" style="321" bestFit="1" customWidth="1"/>
    <col min="8200" max="8449" width="8.88671875" style="321" customWidth="1"/>
    <col min="8450" max="8450" width="17.33203125" style="321" bestFit="1" customWidth="1"/>
    <col min="8451" max="8451" width="61.5546875" style="321" bestFit="1" customWidth="1"/>
    <col min="8452" max="8452" width="12.33203125" style="321" bestFit="1" customWidth="1"/>
    <col min="8453" max="8453" width="15.33203125" style="321" bestFit="1" customWidth="1"/>
    <col min="8454" max="8454" width="12.33203125" style="321" bestFit="1" customWidth="1"/>
    <col min="8455" max="8455" width="17.33203125" style="321" bestFit="1" customWidth="1"/>
    <col min="8456" max="8705" width="8.88671875" style="321" customWidth="1"/>
    <col min="8706" max="8706" width="17.33203125" style="321" bestFit="1" customWidth="1"/>
    <col min="8707" max="8707" width="61.5546875" style="321" bestFit="1" customWidth="1"/>
    <col min="8708" max="8708" width="12.33203125" style="321" bestFit="1" customWidth="1"/>
    <col min="8709" max="8709" width="15.33203125" style="321" bestFit="1" customWidth="1"/>
    <col min="8710" max="8710" width="12.33203125" style="321" bestFit="1" customWidth="1"/>
    <col min="8711" max="8711" width="17.33203125" style="321" bestFit="1" customWidth="1"/>
    <col min="8712" max="8961" width="8.88671875" style="321" customWidth="1"/>
    <col min="8962" max="8962" width="17.33203125" style="321" bestFit="1" customWidth="1"/>
    <col min="8963" max="8963" width="61.5546875" style="321" bestFit="1" customWidth="1"/>
    <col min="8964" max="8964" width="12.33203125" style="321" bestFit="1" customWidth="1"/>
    <col min="8965" max="8965" width="15.33203125" style="321" bestFit="1" customWidth="1"/>
    <col min="8966" max="8966" width="12.33203125" style="321" bestFit="1" customWidth="1"/>
    <col min="8967" max="8967" width="17.33203125" style="321" bestFit="1" customWidth="1"/>
    <col min="8968" max="9217" width="8.88671875" style="321" customWidth="1"/>
    <col min="9218" max="9218" width="17.33203125" style="321" bestFit="1" customWidth="1"/>
    <col min="9219" max="9219" width="61.5546875" style="321" bestFit="1" customWidth="1"/>
    <col min="9220" max="9220" width="12.33203125" style="321" bestFit="1" customWidth="1"/>
    <col min="9221" max="9221" width="15.33203125" style="321" bestFit="1" customWidth="1"/>
    <col min="9222" max="9222" width="12.33203125" style="321" bestFit="1" customWidth="1"/>
    <col min="9223" max="9223" width="17.33203125" style="321" bestFit="1" customWidth="1"/>
    <col min="9224" max="9473" width="8.88671875" style="321" customWidth="1"/>
    <col min="9474" max="9474" width="17.33203125" style="321" bestFit="1" customWidth="1"/>
    <col min="9475" max="9475" width="61.5546875" style="321" bestFit="1" customWidth="1"/>
    <col min="9476" max="9476" width="12.33203125" style="321" bestFit="1" customWidth="1"/>
    <col min="9477" max="9477" width="15.33203125" style="321" bestFit="1" customWidth="1"/>
    <col min="9478" max="9478" width="12.33203125" style="321" bestFit="1" customWidth="1"/>
    <col min="9479" max="9479" width="17.33203125" style="321" bestFit="1" customWidth="1"/>
    <col min="9480" max="9729" width="8.88671875" style="321" customWidth="1"/>
    <col min="9730" max="9730" width="17.33203125" style="321" bestFit="1" customWidth="1"/>
    <col min="9731" max="9731" width="61.5546875" style="321" bestFit="1" customWidth="1"/>
    <col min="9732" max="9732" width="12.33203125" style="321" bestFit="1" customWidth="1"/>
    <col min="9733" max="9733" width="15.33203125" style="321" bestFit="1" customWidth="1"/>
    <col min="9734" max="9734" width="12.33203125" style="321" bestFit="1" customWidth="1"/>
    <col min="9735" max="9735" width="17.33203125" style="321" bestFit="1" customWidth="1"/>
    <col min="9736" max="9985" width="8.88671875" style="321" customWidth="1"/>
    <col min="9986" max="9986" width="17.33203125" style="321" bestFit="1" customWidth="1"/>
    <col min="9987" max="9987" width="61.5546875" style="321" bestFit="1" customWidth="1"/>
    <col min="9988" max="9988" width="12.33203125" style="321" bestFit="1" customWidth="1"/>
    <col min="9989" max="9989" width="15.33203125" style="321" bestFit="1" customWidth="1"/>
    <col min="9990" max="9990" width="12.33203125" style="321" bestFit="1" customWidth="1"/>
    <col min="9991" max="9991" width="17.33203125" style="321" bestFit="1" customWidth="1"/>
    <col min="9992" max="10241" width="8.88671875" style="321" customWidth="1"/>
    <col min="10242" max="10242" width="17.33203125" style="321" bestFit="1" customWidth="1"/>
    <col min="10243" max="10243" width="61.5546875" style="321" bestFit="1" customWidth="1"/>
    <col min="10244" max="10244" width="12.33203125" style="321" bestFit="1" customWidth="1"/>
    <col min="10245" max="10245" width="15.33203125" style="321" bestFit="1" customWidth="1"/>
    <col min="10246" max="10246" width="12.33203125" style="321" bestFit="1" customWidth="1"/>
    <col min="10247" max="10247" width="17.33203125" style="321" bestFit="1" customWidth="1"/>
    <col min="10248" max="10497" width="8.88671875" style="321" customWidth="1"/>
    <col min="10498" max="10498" width="17.33203125" style="321" bestFit="1" customWidth="1"/>
    <col min="10499" max="10499" width="61.5546875" style="321" bestFit="1" customWidth="1"/>
    <col min="10500" max="10500" width="12.33203125" style="321" bestFit="1" customWidth="1"/>
    <col min="10501" max="10501" width="15.33203125" style="321" bestFit="1" customWidth="1"/>
    <col min="10502" max="10502" width="12.33203125" style="321" bestFit="1" customWidth="1"/>
    <col min="10503" max="10503" width="17.33203125" style="321" bestFit="1" customWidth="1"/>
    <col min="10504" max="10753" width="8.88671875" style="321" customWidth="1"/>
    <col min="10754" max="10754" width="17.33203125" style="321" bestFit="1" customWidth="1"/>
    <col min="10755" max="10755" width="61.5546875" style="321" bestFit="1" customWidth="1"/>
    <col min="10756" max="10756" width="12.33203125" style="321" bestFit="1" customWidth="1"/>
    <col min="10757" max="10757" width="15.33203125" style="321" bestFit="1" customWidth="1"/>
    <col min="10758" max="10758" width="12.33203125" style="321" bestFit="1" customWidth="1"/>
    <col min="10759" max="10759" width="17.33203125" style="321" bestFit="1" customWidth="1"/>
    <col min="10760" max="11009" width="8.88671875" style="321" customWidth="1"/>
    <col min="11010" max="11010" width="17.33203125" style="321" bestFit="1" customWidth="1"/>
    <col min="11011" max="11011" width="61.5546875" style="321" bestFit="1" customWidth="1"/>
    <col min="11012" max="11012" width="12.33203125" style="321" bestFit="1" customWidth="1"/>
    <col min="11013" max="11013" width="15.33203125" style="321" bestFit="1" customWidth="1"/>
    <col min="11014" max="11014" width="12.33203125" style="321" bestFit="1" customWidth="1"/>
    <col min="11015" max="11015" width="17.33203125" style="321" bestFit="1" customWidth="1"/>
    <col min="11016" max="11265" width="8.88671875" style="321" customWidth="1"/>
    <col min="11266" max="11266" width="17.33203125" style="321" bestFit="1" customWidth="1"/>
    <col min="11267" max="11267" width="61.5546875" style="321" bestFit="1" customWidth="1"/>
    <col min="11268" max="11268" width="12.33203125" style="321" bestFit="1" customWidth="1"/>
    <col min="11269" max="11269" width="15.33203125" style="321" bestFit="1" customWidth="1"/>
    <col min="11270" max="11270" width="12.33203125" style="321" bestFit="1" customWidth="1"/>
    <col min="11271" max="11271" width="17.33203125" style="321" bestFit="1" customWidth="1"/>
    <col min="11272" max="11521" width="8.88671875" style="321" customWidth="1"/>
    <col min="11522" max="11522" width="17.33203125" style="321" bestFit="1" customWidth="1"/>
    <col min="11523" max="11523" width="61.5546875" style="321" bestFit="1" customWidth="1"/>
    <col min="11524" max="11524" width="12.33203125" style="321" bestFit="1" customWidth="1"/>
    <col min="11525" max="11525" width="15.33203125" style="321" bestFit="1" customWidth="1"/>
    <col min="11526" max="11526" width="12.33203125" style="321" bestFit="1" customWidth="1"/>
    <col min="11527" max="11527" width="17.33203125" style="321" bestFit="1" customWidth="1"/>
    <col min="11528" max="11777" width="8.88671875" style="321" customWidth="1"/>
    <col min="11778" max="11778" width="17.33203125" style="321" bestFit="1" customWidth="1"/>
    <col min="11779" max="11779" width="61.5546875" style="321" bestFit="1" customWidth="1"/>
    <col min="11780" max="11780" width="12.33203125" style="321" bestFit="1" customWidth="1"/>
    <col min="11781" max="11781" width="15.33203125" style="321" bestFit="1" customWidth="1"/>
    <col min="11782" max="11782" width="12.33203125" style="321" bestFit="1" customWidth="1"/>
    <col min="11783" max="11783" width="17.33203125" style="321" bestFit="1" customWidth="1"/>
    <col min="11784" max="12033" width="8.88671875" style="321" customWidth="1"/>
    <col min="12034" max="12034" width="17.33203125" style="321" bestFit="1" customWidth="1"/>
    <col min="12035" max="12035" width="61.5546875" style="321" bestFit="1" customWidth="1"/>
    <col min="12036" max="12036" width="12.33203125" style="321" bestFit="1" customWidth="1"/>
    <col min="12037" max="12037" width="15.33203125" style="321" bestFit="1" customWidth="1"/>
    <col min="12038" max="12038" width="12.33203125" style="321" bestFit="1" customWidth="1"/>
    <col min="12039" max="12039" width="17.33203125" style="321" bestFit="1" customWidth="1"/>
    <col min="12040" max="12289" width="8.88671875" style="321" customWidth="1"/>
    <col min="12290" max="12290" width="17.33203125" style="321" bestFit="1" customWidth="1"/>
    <col min="12291" max="12291" width="61.5546875" style="321" bestFit="1" customWidth="1"/>
    <col min="12292" max="12292" width="12.33203125" style="321" bestFit="1" customWidth="1"/>
    <col min="12293" max="12293" width="15.33203125" style="321" bestFit="1" customWidth="1"/>
    <col min="12294" max="12294" width="12.33203125" style="321" bestFit="1" customWidth="1"/>
    <col min="12295" max="12295" width="17.33203125" style="321" bestFit="1" customWidth="1"/>
    <col min="12296" max="12545" width="8.88671875" style="321" customWidth="1"/>
    <col min="12546" max="12546" width="17.33203125" style="321" bestFit="1" customWidth="1"/>
    <col min="12547" max="12547" width="61.5546875" style="321" bestFit="1" customWidth="1"/>
    <col min="12548" max="12548" width="12.33203125" style="321" bestFit="1" customWidth="1"/>
    <col min="12549" max="12549" width="15.33203125" style="321" bestFit="1" customWidth="1"/>
    <col min="12550" max="12550" width="12.33203125" style="321" bestFit="1" customWidth="1"/>
    <col min="12551" max="12551" width="17.33203125" style="321" bestFit="1" customWidth="1"/>
    <col min="12552" max="12801" width="8.88671875" style="321" customWidth="1"/>
    <col min="12802" max="12802" width="17.33203125" style="321" bestFit="1" customWidth="1"/>
    <col min="12803" max="12803" width="61.5546875" style="321" bestFit="1" customWidth="1"/>
    <col min="12804" max="12804" width="12.33203125" style="321" bestFit="1" customWidth="1"/>
    <col min="12805" max="12805" width="15.33203125" style="321" bestFit="1" customWidth="1"/>
    <col min="12806" max="12806" width="12.33203125" style="321" bestFit="1" customWidth="1"/>
    <col min="12807" max="12807" width="17.33203125" style="321" bestFit="1" customWidth="1"/>
    <col min="12808" max="13057" width="8.88671875" style="321" customWidth="1"/>
    <col min="13058" max="13058" width="17.33203125" style="321" bestFit="1" customWidth="1"/>
    <col min="13059" max="13059" width="61.5546875" style="321" bestFit="1" customWidth="1"/>
    <col min="13060" max="13060" width="12.33203125" style="321" bestFit="1" customWidth="1"/>
    <col min="13061" max="13061" width="15.33203125" style="321" bestFit="1" customWidth="1"/>
    <col min="13062" max="13062" width="12.33203125" style="321" bestFit="1" customWidth="1"/>
    <col min="13063" max="13063" width="17.33203125" style="321" bestFit="1" customWidth="1"/>
    <col min="13064" max="13313" width="8.88671875" style="321" customWidth="1"/>
    <col min="13314" max="13314" width="17.33203125" style="321" bestFit="1" customWidth="1"/>
    <col min="13315" max="13315" width="61.5546875" style="321" bestFit="1" customWidth="1"/>
    <col min="13316" max="13316" width="12.33203125" style="321" bestFit="1" customWidth="1"/>
    <col min="13317" max="13317" width="15.33203125" style="321" bestFit="1" customWidth="1"/>
    <col min="13318" max="13318" width="12.33203125" style="321" bestFit="1" customWidth="1"/>
    <col min="13319" max="13319" width="17.33203125" style="321" bestFit="1" customWidth="1"/>
    <col min="13320" max="13569" width="8.88671875" style="321" customWidth="1"/>
    <col min="13570" max="13570" width="17.33203125" style="321" bestFit="1" customWidth="1"/>
    <col min="13571" max="13571" width="61.5546875" style="321" bestFit="1" customWidth="1"/>
    <col min="13572" max="13572" width="12.33203125" style="321" bestFit="1" customWidth="1"/>
    <col min="13573" max="13573" width="15.33203125" style="321" bestFit="1" customWidth="1"/>
    <col min="13574" max="13574" width="12.33203125" style="321" bestFit="1" customWidth="1"/>
    <col min="13575" max="13575" width="17.33203125" style="321" bestFit="1" customWidth="1"/>
    <col min="13576" max="13825" width="8.88671875" style="321" customWidth="1"/>
    <col min="13826" max="13826" width="17.33203125" style="321" bestFit="1" customWidth="1"/>
    <col min="13827" max="13827" width="61.5546875" style="321" bestFit="1" customWidth="1"/>
    <col min="13828" max="13828" width="12.33203125" style="321" bestFit="1" customWidth="1"/>
    <col min="13829" max="13829" width="15.33203125" style="321" bestFit="1" customWidth="1"/>
    <col min="13830" max="13830" width="12.33203125" style="321" bestFit="1" customWidth="1"/>
    <col min="13831" max="13831" width="17.33203125" style="321" bestFit="1" customWidth="1"/>
    <col min="13832" max="14081" width="8.88671875" style="321" customWidth="1"/>
    <col min="14082" max="14082" width="17.33203125" style="321" bestFit="1" customWidth="1"/>
    <col min="14083" max="14083" width="61.5546875" style="321" bestFit="1" customWidth="1"/>
    <col min="14084" max="14084" width="12.33203125" style="321" bestFit="1" customWidth="1"/>
    <col min="14085" max="14085" width="15.33203125" style="321" bestFit="1" customWidth="1"/>
    <col min="14086" max="14086" width="12.33203125" style="321" bestFit="1" customWidth="1"/>
    <col min="14087" max="14087" width="17.33203125" style="321" bestFit="1" customWidth="1"/>
    <col min="14088" max="14337" width="8.88671875" style="321" customWidth="1"/>
    <col min="14338" max="14338" width="17.33203125" style="321" bestFit="1" customWidth="1"/>
    <col min="14339" max="14339" width="61.5546875" style="321" bestFit="1" customWidth="1"/>
    <col min="14340" max="14340" width="12.33203125" style="321" bestFit="1" customWidth="1"/>
    <col min="14341" max="14341" width="15.33203125" style="321" bestFit="1" customWidth="1"/>
    <col min="14342" max="14342" width="12.33203125" style="321" bestFit="1" customWidth="1"/>
    <col min="14343" max="14343" width="17.33203125" style="321" bestFit="1" customWidth="1"/>
    <col min="14344" max="14593" width="8.88671875" style="321" customWidth="1"/>
    <col min="14594" max="14594" width="17.33203125" style="321" bestFit="1" customWidth="1"/>
    <col min="14595" max="14595" width="61.5546875" style="321" bestFit="1" customWidth="1"/>
    <col min="14596" max="14596" width="12.33203125" style="321" bestFit="1" customWidth="1"/>
    <col min="14597" max="14597" width="15.33203125" style="321" bestFit="1" customWidth="1"/>
    <col min="14598" max="14598" width="12.33203125" style="321" bestFit="1" customWidth="1"/>
    <col min="14599" max="14599" width="17.33203125" style="321" bestFit="1" customWidth="1"/>
    <col min="14600" max="14849" width="8.88671875" style="321" customWidth="1"/>
    <col min="14850" max="14850" width="17.33203125" style="321" bestFit="1" customWidth="1"/>
    <col min="14851" max="14851" width="61.5546875" style="321" bestFit="1" customWidth="1"/>
    <col min="14852" max="14852" width="12.33203125" style="321" bestFit="1" customWidth="1"/>
    <col min="14853" max="14853" width="15.33203125" style="321" bestFit="1" customWidth="1"/>
    <col min="14854" max="14854" width="12.33203125" style="321" bestFit="1" customWidth="1"/>
    <col min="14855" max="14855" width="17.33203125" style="321" bestFit="1" customWidth="1"/>
    <col min="14856" max="15105" width="8.88671875" style="321" customWidth="1"/>
    <col min="15106" max="15106" width="17.33203125" style="321" bestFit="1" customWidth="1"/>
    <col min="15107" max="15107" width="61.5546875" style="321" bestFit="1" customWidth="1"/>
    <col min="15108" max="15108" width="12.33203125" style="321" bestFit="1" customWidth="1"/>
    <col min="15109" max="15109" width="15.33203125" style="321" bestFit="1" customWidth="1"/>
    <col min="15110" max="15110" width="12.33203125" style="321" bestFit="1" customWidth="1"/>
    <col min="15111" max="15111" width="17.33203125" style="321" bestFit="1" customWidth="1"/>
    <col min="15112" max="15361" width="8.88671875" style="321" customWidth="1"/>
    <col min="15362" max="15362" width="17.33203125" style="321" bestFit="1" customWidth="1"/>
    <col min="15363" max="15363" width="61.5546875" style="321" bestFit="1" customWidth="1"/>
    <col min="15364" max="15364" width="12.33203125" style="321" bestFit="1" customWidth="1"/>
    <col min="15365" max="15365" width="15.33203125" style="321" bestFit="1" customWidth="1"/>
    <col min="15366" max="15366" width="12.33203125" style="321" bestFit="1" customWidth="1"/>
    <col min="15367" max="15367" width="17.33203125" style="321" bestFit="1" customWidth="1"/>
    <col min="15368" max="15617" width="8.88671875" style="321" customWidth="1"/>
    <col min="15618" max="15618" width="17.33203125" style="321" bestFit="1" customWidth="1"/>
    <col min="15619" max="15619" width="61.5546875" style="321" bestFit="1" customWidth="1"/>
    <col min="15620" max="15620" width="12.33203125" style="321" bestFit="1" customWidth="1"/>
    <col min="15621" max="15621" width="15.33203125" style="321" bestFit="1" customWidth="1"/>
    <col min="15622" max="15622" width="12.33203125" style="321" bestFit="1" customWidth="1"/>
    <col min="15623" max="15623" width="17.33203125" style="321" bestFit="1" customWidth="1"/>
    <col min="15624" max="15873" width="8.88671875" style="321" customWidth="1"/>
    <col min="15874" max="15874" width="17.33203125" style="321" bestFit="1" customWidth="1"/>
    <col min="15875" max="15875" width="61.5546875" style="321" bestFit="1" customWidth="1"/>
    <col min="15876" max="15876" width="12.33203125" style="321" bestFit="1" customWidth="1"/>
    <col min="15877" max="15877" width="15.33203125" style="321" bestFit="1" customWidth="1"/>
    <col min="15878" max="15878" width="12.33203125" style="321" bestFit="1" customWidth="1"/>
    <col min="15879" max="15879" width="17.33203125" style="321" bestFit="1" customWidth="1"/>
    <col min="15880" max="16129" width="8.88671875" style="321" customWidth="1"/>
    <col min="16130" max="16130" width="17.33203125" style="321" bestFit="1" customWidth="1"/>
    <col min="16131" max="16131" width="61.5546875" style="321" bestFit="1" customWidth="1"/>
    <col min="16132" max="16132" width="12.33203125" style="321" bestFit="1" customWidth="1"/>
    <col min="16133" max="16133" width="15.33203125" style="321" bestFit="1" customWidth="1"/>
    <col min="16134" max="16134" width="12.33203125" style="321" bestFit="1" customWidth="1"/>
    <col min="16135" max="16135" width="17.33203125" style="321" bestFit="1" customWidth="1"/>
    <col min="16136" max="16384" width="8.88671875" style="321" customWidth="1"/>
  </cols>
  <sheetData>
    <row r="1" spans="1:10">
      <c r="H1" s="321">
        <v>0</v>
      </c>
      <c r="J1" s="319">
        <v>0</v>
      </c>
    </row>
    <row r="2" spans="1:10" ht="13.8">
      <c r="A2" s="397" t="s">
        <v>419</v>
      </c>
      <c r="B2" s="397" t="s">
        <v>420</v>
      </c>
      <c r="C2" s="397" t="s">
        <v>420</v>
      </c>
      <c r="D2" s="397" t="s">
        <v>420</v>
      </c>
      <c r="E2" s="398" t="s">
        <v>421</v>
      </c>
      <c r="F2" s="398" t="s">
        <v>2111</v>
      </c>
    </row>
    <row r="3" spans="1:10" ht="13.8">
      <c r="A3" s="397" t="s">
        <v>420</v>
      </c>
      <c r="B3" s="397" t="s">
        <v>420</v>
      </c>
      <c r="C3" s="397" t="s">
        <v>420</v>
      </c>
      <c r="D3" s="397" t="s">
        <v>420</v>
      </c>
      <c r="E3" s="398" t="s">
        <v>422</v>
      </c>
      <c r="F3" s="398" t="s">
        <v>2112</v>
      </c>
    </row>
    <row r="4" spans="1:10">
      <c r="A4" s="480" t="s">
        <v>423</v>
      </c>
      <c r="B4" s="481"/>
      <c r="C4" s="481"/>
      <c r="D4" s="481"/>
      <c r="E4" s="481"/>
      <c r="F4" s="481"/>
    </row>
    <row r="5" spans="1:10" ht="13.8">
      <c r="A5" s="397" t="s">
        <v>424</v>
      </c>
      <c r="B5" s="397" t="s">
        <v>425</v>
      </c>
      <c r="C5" s="397" t="s">
        <v>2113</v>
      </c>
      <c r="D5" s="397" t="s">
        <v>420</v>
      </c>
      <c r="E5" s="397" t="s">
        <v>420</v>
      </c>
      <c r="F5" s="397" t="s">
        <v>420</v>
      </c>
    </row>
    <row r="6" spans="1:10" ht="13.8">
      <c r="A6" s="397" t="s">
        <v>420</v>
      </c>
      <c r="B6" s="397" t="s">
        <v>420</v>
      </c>
      <c r="C6" s="397" t="s">
        <v>420</v>
      </c>
      <c r="D6" s="397" t="s">
        <v>420</v>
      </c>
      <c r="E6" s="397" t="s">
        <v>420</v>
      </c>
      <c r="F6" s="397" t="s">
        <v>420</v>
      </c>
    </row>
    <row r="7" spans="1:10" ht="15" customHeight="1">
      <c r="A7" s="399" t="s">
        <v>426</v>
      </c>
      <c r="B7" s="399" t="s">
        <v>427</v>
      </c>
      <c r="C7" s="399" t="s">
        <v>428</v>
      </c>
      <c r="D7" s="400" t="s">
        <v>429</v>
      </c>
      <c r="E7" s="400" t="s">
        <v>430</v>
      </c>
      <c r="F7" s="400" t="s">
        <v>431</v>
      </c>
      <c r="I7" s="320" t="s">
        <v>642</v>
      </c>
      <c r="J7" s="320" t="s">
        <v>2106</v>
      </c>
    </row>
    <row r="8" spans="1:10">
      <c r="A8" s="401" t="s">
        <v>421</v>
      </c>
      <c r="B8" s="402" t="s">
        <v>2114</v>
      </c>
    </row>
    <row r="9" spans="1:10" ht="13.8" hidden="1" customHeight="1">
      <c r="A9" s="394">
        <v>1</v>
      </c>
      <c r="B9" s="394" t="s">
        <v>1</v>
      </c>
      <c r="C9" s="394" t="s">
        <v>432</v>
      </c>
      <c r="D9" s="395">
        <v>8342672854</v>
      </c>
      <c r="E9" s="395">
        <v>1043584.18</v>
      </c>
      <c r="F9" s="395">
        <v>8342672854</v>
      </c>
      <c r="G9" s="321">
        <f t="shared" ref="G9:G72" si="0">+LEN(A9)</f>
        <v>1</v>
      </c>
      <c r="H9" s="382"/>
      <c r="I9" s="322"/>
      <c r="J9" s="322"/>
    </row>
    <row r="10" spans="1:10" ht="13.8" hidden="1" customHeight="1">
      <c r="A10" s="394">
        <v>11</v>
      </c>
      <c r="B10" s="394" t="s">
        <v>433</v>
      </c>
      <c r="C10" s="394" t="s">
        <v>432</v>
      </c>
      <c r="D10" s="395">
        <v>2594378229</v>
      </c>
      <c r="E10" s="395">
        <v>324530.53000000003</v>
      </c>
      <c r="F10" s="395">
        <v>2594378229</v>
      </c>
      <c r="G10" s="321">
        <f t="shared" si="0"/>
        <v>2</v>
      </c>
      <c r="H10" s="382"/>
      <c r="I10" s="322"/>
      <c r="J10" s="322"/>
    </row>
    <row r="11" spans="1:10" ht="13.8" hidden="1" customHeight="1">
      <c r="A11" s="394">
        <v>11020</v>
      </c>
      <c r="B11" s="394" t="s">
        <v>10</v>
      </c>
      <c r="C11" s="394" t="s">
        <v>432</v>
      </c>
      <c r="D11" s="395">
        <v>2594378229</v>
      </c>
      <c r="E11" s="395">
        <v>324530.53000000003</v>
      </c>
      <c r="F11" s="395">
        <v>2594378229</v>
      </c>
      <c r="G11" s="321">
        <f t="shared" si="0"/>
        <v>5</v>
      </c>
      <c r="H11" s="382"/>
      <c r="I11" s="322"/>
      <c r="J11" s="322"/>
    </row>
    <row r="12" spans="1:10" ht="13.8" hidden="1" customHeight="1">
      <c r="A12" s="394">
        <v>11020105</v>
      </c>
      <c r="B12" s="394" t="s">
        <v>434</v>
      </c>
      <c r="C12" s="394" t="s">
        <v>432</v>
      </c>
      <c r="D12" s="395">
        <v>46971250</v>
      </c>
      <c r="E12" s="395">
        <v>5875.63</v>
      </c>
      <c r="F12" s="395">
        <v>46971250</v>
      </c>
      <c r="G12" s="321">
        <f t="shared" si="0"/>
        <v>8</v>
      </c>
      <c r="H12" s="382"/>
      <c r="I12" s="322"/>
      <c r="J12" s="322"/>
    </row>
    <row r="13" spans="1:10" ht="13.8" hidden="1" customHeight="1">
      <c r="A13" s="394">
        <v>11020105002</v>
      </c>
      <c r="B13" s="394" t="s">
        <v>435</v>
      </c>
      <c r="C13" s="394" t="s">
        <v>432</v>
      </c>
      <c r="D13" s="395">
        <v>46971250</v>
      </c>
      <c r="E13" s="395">
        <v>5875.63</v>
      </c>
      <c r="F13" s="395">
        <v>46971250</v>
      </c>
      <c r="G13" s="321">
        <f t="shared" si="0"/>
        <v>11</v>
      </c>
      <c r="H13" s="382"/>
      <c r="I13" s="322"/>
      <c r="J13" s="322"/>
    </row>
    <row r="14" spans="1:10" ht="13.8" hidden="1" customHeight="1">
      <c r="A14" s="394">
        <v>1102010500202</v>
      </c>
      <c r="B14" s="394" t="s">
        <v>435</v>
      </c>
      <c r="C14" s="394" t="s">
        <v>432</v>
      </c>
      <c r="D14" s="395">
        <v>46971250</v>
      </c>
      <c r="E14" s="395">
        <v>5875.63</v>
      </c>
      <c r="F14" s="395">
        <v>46971250</v>
      </c>
      <c r="G14" s="321">
        <f t="shared" si="0"/>
        <v>13</v>
      </c>
      <c r="H14" s="382"/>
    </row>
    <row r="15" spans="1:10" ht="13.8" hidden="1" customHeight="1">
      <c r="A15" s="408">
        <v>110201050020201</v>
      </c>
      <c r="B15" s="408" t="s">
        <v>436</v>
      </c>
      <c r="C15" s="408" t="s">
        <v>227</v>
      </c>
      <c r="D15" s="409">
        <v>5000</v>
      </c>
      <c r="E15" s="409">
        <v>5000</v>
      </c>
      <c r="F15" s="409">
        <v>39971250</v>
      </c>
      <c r="G15" s="321">
        <f t="shared" si="0"/>
        <v>15</v>
      </c>
      <c r="H15" s="382"/>
      <c r="I15" s="319" t="s">
        <v>10</v>
      </c>
      <c r="J15" s="319" t="s">
        <v>10</v>
      </c>
    </row>
    <row r="16" spans="1:10" ht="13.8" hidden="1" customHeight="1">
      <c r="A16" s="408">
        <v>110201050020299</v>
      </c>
      <c r="B16" s="408" t="s">
        <v>437</v>
      </c>
      <c r="C16" s="408" t="s">
        <v>432</v>
      </c>
      <c r="D16" s="409">
        <v>7000000</v>
      </c>
      <c r="E16" s="409">
        <v>875.63</v>
      </c>
      <c r="F16" s="409">
        <v>7000000</v>
      </c>
      <c r="G16" s="321">
        <f t="shared" si="0"/>
        <v>15</v>
      </c>
      <c r="H16" s="382"/>
      <c r="I16" s="319" t="s">
        <v>10</v>
      </c>
    </row>
    <row r="17" spans="1:10" ht="13.8" hidden="1" customHeight="1">
      <c r="A17" s="394">
        <v>11020107</v>
      </c>
      <c r="B17" s="394" t="s">
        <v>438</v>
      </c>
      <c r="C17" s="394" t="s">
        <v>432</v>
      </c>
      <c r="D17" s="395">
        <v>2547406979</v>
      </c>
      <c r="E17" s="395">
        <v>318654.90999999997</v>
      </c>
      <c r="F17" s="395">
        <v>2547406979</v>
      </c>
      <c r="G17" s="321">
        <f t="shared" si="0"/>
        <v>8</v>
      </c>
      <c r="H17" s="382"/>
    </row>
    <row r="18" spans="1:10" ht="13.8" hidden="1" customHeight="1">
      <c r="A18" s="394">
        <v>11020107001</v>
      </c>
      <c r="B18" s="394" t="s">
        <v>438</v>
      </c>
      <c r="C18" s="394" t="s">
        <v>432</v>
      </c>
      <c r="D18" s="395">
        <v>2547406979</v>
      </c>
      <c r="E18" s="395">
        <v>318654.90999999997</v>
      </c>
      <c r="F18" s="395">
        <v>2547406979</v>
      </c>
      <c r="G18" s="321">
        <f t="shared" si="0"/>
        <v>11</v>
      </c>
      <c r="H18" s="382"/>
    </row>
    <row r="19" spans="1:10" ht="13.8" hidden="1" customHeight="1">
      <c r="A19" s="394">
        <v>1102010700106</v>
      </c>
      <c r="B19" s="394" t="s">
        <v>438</v>
      </c>
      <c r="C19" s="394" t="s">
        <v>432</v>
      </c>
      <c r="D19" s="395">
        <v>2507751659</v>
      </c>
      <c r="E19" s="395">
        <v>313694.43</v>
      </c>
      <c r="F19" s="395">
        <v>2507751659</v>
      </c>
      <c r="G19" s="321">
        <f t="shared" si="0"/>
        <v>13</v>
      </c>
      <c r="H19" s="382"/>
    </row>
    <row r="20" spans="1:10" ht="13.8" hidden="1" customHeight="1">
      <c r="A20" s="408">
        <v>110201070010601</v>
      </c>
      <c r="B20" s="408" t="s">
        <v>439</v>
      </c>
      <c r="C20" s="408" t="s">
        <v>227</v>
      </c>
      <c r="D20" s="409">
        <v>14552.53</v>
      </c>
      <c r="E20" s="409">
        <v>14552.53</v>
      </c>
      <c r="F20" s="409">
        <v>116336563</v>
      </c>
      <c r="G20" s="321">
        <f t="shared" si="0"/>
        <v>15</v>
      </c>
      <c r="H20" s="382"/>
      <c r="I20" s="319" t="s">
        <v>10</v>
      </c>
      <c r="J20" s="319" t="s">
        <v>10</v>
      </c>
    </row>
    <row r="21" spans="1:10" ht="13.8" hidden="1" customHeight="1">
      <c r="A21" s="408">
        <v>110201070010699</v>
      </c>
      <c r="B21" s="408" t="s">
        <v>440</v>
      </c>
      <c r="C21" s="408" t="s">
        <v>432</v>
      </c>
      <c r="D21" s="409">
        <v>2391415096</v>
      </c>
      <c r="E21" s="409">
        <v>299141.90000000002</v>
      </c>
      <c r="F21" s="409">
        <v>2391415096</v>
      </c>
      <c r="G21" s="321">
        <f t="shared" si="0"/>
        <v>15</v>
      </c>
      <c r="H21" s="382"/>
      <c r="I21" s="319" t="s">
        <v>10</v>
      </c>
    </row>
    <row r="22" spans="1:10" ht="13.8" hidden="1" customHeight="1">
      <c r="A22" s="394">
        <v>1102010700107</v>
      </c>
      <c r="B22" s="394" t="s">
        <v>438</v>
      </c>
      <c r="C22" s="394" t="s">
        <v>432</v>
      </c>
      <c r="D22" s="395">
        <v>7595979</v>
      </c>
      <c r="E22" s="395">
        <v>950.18</v>
      </c>
      <c r="F22" s="395">
        <v>7595979</v>
      </c>
      <c r="G22" s="321">
        <f t="shared" si="0"/>
        <v>13</v>
      </c>
      <c r="H22" s="382"/>
    </row>
    <row r="23" spans="1:10" ht="13.8" hidden="1" customHeight="1">
      <c r="A23" s="408">
        <v>110201070010701</v>
      </c>
      <c r="B23" s="408" t="s">
        <v>783</v>
      </c>
      <c r="C23" s="408" t="s">
        <v>227</v>
      </c>
      <c r="D23" s="409">
        <v>4010.3</v>
      </c>
      <c r="E23" s="409">
        <v>4010.3</v>
      </c>
      <c r="F23" s="409">
        <v>32059341</v>
      </c>
      <c r="G23" s="321">
        <f t="shared" si="0"/>
        <v>15</v>
      </c>
      <c r="H23" s="382"/>
      <c r="I23" s="319" t="s">
        <v>10</v>
      </c>
      <c r="J23" s="319" t="s">
        <v>10</v>
      </c>
    </row>
    <row r="24" spans="1:10" ht="13.8" hidden="1" customHeight="1">
      <c r="A24" s="408">
        <v>110201070010799</v>
      </c>
      <c r="B24" s="408" t="s">
        <v>441</v>
      </c>
      <c r="C24" s="408" t="s">
        <v>432</v>
      </c>
      <c r="D24" s="409">
        <v>7595979</v>
      </c>
      <c r="E24" s="409">
        <v>950.18</v>
      </c>
      <c r="F24" s="409">
        <v>7595979</v>
      </c>
      <c r="G24" s="321">
        <f t="shared" si="0"/>
        <v>15</v>
      </c>
      <c r="H24" s="382"/>
      <c r="I24" s="319" t="s">
        <v>10</v>
      </c>
    </row>
    <row r="25" spans="1:10" ht="13.8" hidden="1" customHeight="1">
      <c r="A25" s="394">
        <v>12</v>
      </c>
      <c r="B25" s="394" t="s">
        <v>2115</v>
      </c>
      <c r="C25" s="394" t="s">
        <v>432</v>
      </c>
      <c r="D25" s="395">
        <v>254000000</v>
      </c>
      <c r="E25" s="395">
        <v>31772.84</v>
      </c>
      <c r="F25" s="395">
        <v>254000000</v>
      </c>
      <c r="G25" s="321">
        <f t="shared" si="0"/>
        <v>2</v>
      </c>
      <c r="H25" s="382"/>
    </row>
    <row r="26" spans="1:10" ht="13.8" hidden="1" customHeight="1">
      <c r="A26" s="394">
        <v>12010</v>
      </c>
      <c r="B26" s="394" t="s">
        <v>442</v>
      </c>
      <c r="C26" s="394" t="s">
        <v>432</v>
      </c>
      <c r="D26" s="395">
        <v>254000000</v>
      </c>
      <c r="E26" s="395">
        <v>31772.84</v>
      </c>
      <c r="F26" s="395">
        <v>254000000</v>
      </c>
      <c r="G26" s="321">
        <f t="shared" si="0"/>
        <v>5</v>
      </c>
      <c r="H26" s="382"/>
    </row>
    <row r="27" spans="1:10" ht="13.8" hidden="1" customHeight="1">
      <c r="A27" s="394">
        <v>12010115</v>
      </c>
      <c r="B27" s="394" t="s">
        <v>443</v>
      </c>
      <c r="C27" s="394" t="s">
        <v>432</v>
      </c>
      <c r="D27" s="395">
        <v>254000000</v>
      </c>
      <c r="E27" s="395">
        <v>31772.84</v>
      </c>
      <c r="F27" s="395">
        <v>254000000</v>
      </c>
      <c r="G27" s="321">
        <f t="shared" si="0"/>
        <v>8</v>
      </c>
      <c r="H27" s="382"/>
    </row>
    <row r="28" spans="1:10" ht="13.8" hidden="1" customHeight="1">
      <c r="A28" s="394">
        <v>12010115008</v>
      </c>
      <c r="B28" s="394" t="s">
        <v>2116</v>
      </c>
      <c r="C28" s="394" t="s">
        <v>432</v>
      </c>
      <c r="D28" s="395">
        <v>254000000</v>
      </c>
      <c r="E28" s="395">
        <v>31772.84</v>
      </c>
      <c r="F28" s="395">
        <v>254000000</v>
      </c>
      <c r="G28" s="321">
        <f t="shared" si="0"/>
        <v>11</v>
      </c>
      <c r="H28" s="382"/>
    </row>
    <row r="29" spans="1:10" ht="13.8" hidden="1" customHeight="1">
      <c r="A29" s="394">
        <v>1201011500801</v>
      </c>
      <c r="B29" s="394" t="s">
        <v>2116</v>
      </c>
      <c r="C29" s="394" t="s">
        <v>432</v>
      </c>
      <c r="D29" s="395">
        <v>254000000</v>
      </c>
      <c r="E29" s="395">
        <v>31772.84</v>
      </c>
      <c r="F29" s="395">
        <v>254000000</v>
      </c>
      <c r="G29" s="321">
        <f t="shared" si="0"/>
        <v>13</v>
      </c>
      <c r="H29" s="382"/>
    </row>
    <row r="30" spans="1:10" ht="13.8" hidden="1" customHeight="1">
      <c r="A30" s="408">
        <v>120101150080199</v>
      </c>
      <c r="B30" s="408" t="s">
        <v>863</v>
      </c>
      <c r="C30" s="408" t="s">
        <v>432</v>
      </c>
      <c r="D30" s="409">
        <v>254000000</v>
      </c>
      <c r="E30" s="409">
        <v>31772.84</v>
      </c>
      <c r="F30" s="409">
        <v>254000000</v>
      </c>
      <c r="G30" s="321">
        <f t="shared" si="0"/>
        <v>15</v>
      </c>
      <c r="H30" s="382"/>
      <c r="I30" s="319" t="s">
        <v>2132</v>
      </c>
    </row>
    <row r="31" spans="1:10" ht="13.8" hidden="1" customHeight="1">
      <c r="A31" s="394">
        <v>13</v>
      </c>
      <c r="B31" s="394" t="s">
        <v>449</v>
      </c>
      <c r="C31" s="394" t="s">
        <v>432</v>
      </c>
      <c r="D31" s="395">
        <v>4614470647</v>
      </c>
      <c r="E31" s="395">
        <v>577223.71</v>
      </c>
      <c r="F31" s="395">
        <v>4614470647</v>
      </c>
      <c r="G31" s="321">
        <f t="shared" si="0"/>
        <v>2</v>
      </c>
      <c r="H31" s="382"/>
    </row>
    <row r="32" spans="1:10" ht="13.8" hidden="1" customHeight="1">
      <c r="A32" s="394">
        <v>13010</v>
      </c>
      <c r="B32" s="394" t="s">
        <v>450</v>
      </c>
      <c r="C32" s="394" t="s">
        <v>432</v>
      </c>
      <c r="D32" s="395">
        <v>685202639</v>
      </c>
      <c r="E32" s="395">
        <v>85711.94</v>
      </c>
      <c r="F32" s="395">
        <v>685202639</v>
      </c>
      <c r="G32" s="321">
        <f t="shared" si="0"/>
        <v>5</v>
      </c>
      <c r="H32" s="382"/>
    </row>
    <row r="33" spans="1:10" ht="13.8" hidden="1" customHeight="1">
      <c r="A33" s="394">
        <v>13010159</v>
      </c>
      <c r="B33" s="394" t="s">
        <v>680</v>
      </c>
      <c r="C33" s="394" t="s">
        <v>432</v>
      </c>
      <c r="D33" s="395">
        <v>623585765</v>
      </c>
      <c r="E33" s="395">
        <v>78004.289999999994</v>
      </c>
      <c r="F33" s="395">
        <v>623585765</v>
      </c>
      <c r="G33" s="321">
        <f t="shared" si="0"/>
        <v>8</v>
      </c>
      <c r="H33" s="382"/>
    </row>
    <row r="34" spans="1:10" ht="13.8" hidden="1" customHeight="1">
      <c r="A34" s="394">
        <v>13010159001</v>
      </c>
      <c r="B34" s="394" t="s">
        <v>680</v>
      </c>
      <c r="C34" s="394" t="s">
        <v>432</v>
      </c>
      <c r="D34" s="395">
        <v>623585765</v>
      </c>
      <c r="E34" s="395">
        <v>78004.289999999994</v>
      </c>
      <c r="F34" s="395">
        <v>623585765</v>
      </c>
      <c r="G34" s="321">
        <f t="shared" si="0"/>
        <v>11</v>
      </c>
      <c r="H34" s="382"/>
    </row>
    <row r="35" spans="1:10" ht="13.8" hidden="1" customHeight="1">
      <c r="A35" s="394">
        <v>1301015900101</v>
      </c>
      <c r="B35" s="394" t="s">
        <v>680</v>
      </c>
      <c r="C35" s="394" t="s">
        <v>432</v>
      </c>
      <c r="D35" s="395">
        <v>623585765</v>
      </c>
      <c r="E35" s="395">
        <v>78004.289999999994</v>
      </c>
      <c r="F35" s="395">
        <v>623585765</v>
      </c>
      <c r="G35" s="321">
        <f t="shared" si="0"/>
        <v>13</v>
      </c>
      <c r="H35" s="382"/>
    </row>
    <row r="36" spans="1:10" ht="13.8" hidden="1" customHeight="1">
      <c r="A36" s="408">
        <v>130101590010101</v>
      </c>
      <c r="B36" s="408" t="s">
        <v>681</v>
      </c>
      <c r="C36" s="408" t="s">
        <v>227</v>
      </c>
      <c r="D36" s="409">
        <v>43542.92</v>
      </c>
      <c r="E36" s="409">
        <v>43542.92</v>
      </c>
      <c r="F36" s="409">
        <v>348092988</v>
      </c>
      <c r="G36" s="321">
        <f t="shared" si="0"/>
        <v>15</v>
      </c>
      <c r="H36" s="382"/>
      <c r="I36" s="319" t="s">
        <v>223</v>
      </c>
      <c r="J36" s="319" t="s">
        <v>198</v>
      </c>
    </row>
    <row r="37" spans="1:10" ht="13.8" hidden="1" customHeight="1">
      <c r="A37" s="408">
        <v>130101590010199</v>
      </c>
      <c r="B37" s="408" t="s">
        <v>682</v>
      </c>
      <c r="C37" s="408" t="s">
        <v>432</v>
      </c>
      <c r="D37" s="409">
        <v>275492777</v>
      </c>
      <c r="E37" s="409">
        <v>34461.370000000003</v>
      </c>
      <c r="F37" s="409">
        <v>275492777</v>
      </c>
      <c r="G37" s="321">
        <f t="shared" si="0"/>
        <v>15</v>
      </c>
      <c r="H37" s="382"/>
      <c r="I37" s="319" t="s">
        <v>223</v>
      </c>
    </row>
    <row r="38" spans="1:10" ht="13.8" hidden="1" customHeight="1">
      <c r="A38" s="394">
        <v>13010177</v>
      </c>
      <c r="B38" s="394" t="s">
        <v>454</v>
      </c>
      <c r="C38" s="394" t="s">
        <v>432</v>
      </c>
      <c r="D38" s="395">
        <v>61616874</v>
      </c>
      <c r="E38" s="395">
        <v>7707.65</v>
      </c>
      <c r="F38" s="395">
        <v>61616874</v>
      </c>
      <c r="G38" s="321">
        <f t="shared" si="0"/>
        <v>8</v>
      </c>
      <c r="H38" s="382"/>
    </row>
    <row r="39" spans="1:10" ht="13.8" hidden="1" customHeight="1">
      <c r="A39" s="394">
        <v>13010177007</v>
      </c>
      <c r="B39" s="394" t="s">
        <v>455</v>
      </c>
      <c r="C39" s="394" t="s">
        <v>432</v>
      </c>
      <c r="D39" s="395">
        <v>61616874</v>
      </c>
      <c r="E39" s="395">
        <v>7707.65</v>
      </c>
      <c r="F39" s="395">
        <v>61616874</v>
      </c>
      <c r="G39" s="321">
        <f t="shared" si="0"/>
        <v>11</v>
      </c>
      <c r="H39" s="382"/>
    </row>
    <row r="40" spans="1:10" ht="13.8" hidden="1" customHeight="1">
      <c r="A40" s="394">
        <v>1301017700701</v>
      </c>
      <c r="B40" s="394" t="s">
        <v>455</v>
      </c>
      <c r="C40" s="394" t="s">
        <v>432</v>
      </c>
      <c r="D40" s="395">
        <v>61616874</v>
      </c>
      <c r="E40" s="395">
        <v>7707.65</v>
      </c>
      <c r="F40" s="395">
        <v>61616874</v>
      </c>
      <c r="G40" s="321">
        <f t="shared" si="0"/>
        <v>13</v>
      </c>
      <c r="H40" s="382"/>
    </row>
    <row r="41" spans="1:10" ht="13.8" hidden="1" customHeight="1">
      <c r="A41" s="408">
        <v>130101770070101</v>
      </c>
      <c r="B41" s="408" t="s">
        <v>456</v>
      </c>
      <c r="C41" s="408" t="s">
        <v>227</v>
      </c>
      <c r="D41" s="409">
        <v>5382.05</v>
      </c>
      <c r="E41" s="409">
        <v>5382.05</v>
      </c>
      <c r="F41" s="409">
        <v>43025453</v>
      </c>
      <c r="G41" s="321">
        <f t="shared" si="0"/>
        <v>15</v>
      </c>
      <c r="H41" s="382"/>
      <c r="I41" s="319" t="s">
        <v>223</v>
      </c>
      <c r="J41" s="319" t="s">
        <v>368</v>
      </c>
    </row>
    <row r="42" spans="1:10" ht="13.8" hidden="1" customHeight="1">
      <c r="A42" s="408">
        <v>130101770070199</v>
      </c>
      <c r="B42" s="408" t="s">
        <v>457</v>
      </c>
      <c r="C42" s="408" t="s">
        <v>432</v>
      </c>
      <c r="D42" s="409">
        <v>18591421</v>
      </c>
      <c r="E42" s="409">
        <v>2325.6</v>
      </c>
      <c r="F42" s="409">
        <v>18591421</v>
      </c>
      <c r="G42" s="321">
        <f t="shared" si="0"/>
        <v>15</v>
      </c>
      <c r="H42" s="382"/>
      <c r="I42" s="319" t="s">
        <v>223</v>
      </c>
    </row>
    <row r="43" spans="1:10" ht="13.8" hidden="1" customHeight="1">
      <c r="A43" s="394">
        <v>13020</v>
      </c>
      <c r="B43" s="394" t="s">
        <v>683</v>
      </c>
      <c r="C43" s="394" t="s">
        <v>432</v>
      </c>
      <c r="D43" s="395">
        <v>3203037004</v>
      </c>
      <c r="E43" s="395">
        <v>400667.61</v>
      </c>
      <c r="F43" s="395">
        <v>3203037004</v>
      </c>
      <c r="G43" s="321">
        <f t="shared" si="0"/>
        <v>5</v>
      </c>
      <c r="H43" s="382"/>
    </row>
    <row r="44" spans="1:10" ht="13.8" hidden="1" customHeight="1">
      <c r="A44" s="394">
        <v>13020189</v>
      </c>
      <c r="B44" s="394" t="s">
        <v>684</v>
      </c>
      <c r="C44" s="394" t="s">
        <v>432</v>
      </c>
      <c r="D44" s="395">
        <v>3203037004</v>
      </c>
      <c r="E44" s="395">
        <v>400667.61</v>
      </c>
      <c r="F44" s="395">
        <v>3203037004</v>
      </c>
      <c r="G44" s="321">
        <f t="shared" si="0"/>
        <v>8</v>
      </c>
      <c r="H44" s="382"/>
    </row>
    <row r="45" spans="1:10" ht="13.8" hidden="1" customHeight="1">
      <c r="A45" s="394">
        <v>13020189001</v>
      </c>
      <c r="B45" s="394" t="s">
        <v>685</v>
      </c>
      <c r="C45" s="394" t="s">
        <v>432</v>
      </c>
      <c r="D45" s="395">
        <v>2284281250</v>
      </c>
      <c r="E45" s="395">
        <v>285740.53000000003</v>
      </c>
      <c r="F45" s="395">
        <v>2284281250</v>
      </c>
      <c r="G45" s="321">
        <f t="shared" si="0"/>
        <v>11</v>
      </c>
      <c r="H45" s="382"/>
    </row>
    <row r="46" spans="1:10" ht="13.8" hidden="1" customHeight="1">
      <c r="A46" s="394">
        <v>1302018900101</v>
      </c>
      <c r="B46" s="394" t="s">
        <v>685</v>
      </c>
      <c r="C46" s="394" t="s">
        <v>432</v>
      </c>
      <c r="D46" s="395">
        <v>2284281250</v>
      </c>
      <c r="E46" s="395">
        <v>285740.53000000003</v>
      </c>
      <c r="F46" s="395">
        <v>2284281250</v>
      </c>
      <c r="G46" s="321">
        <f t="shared" si="0"/>
        <v>13</v>
      </c>
      <c r="H46" s="382"/>
    </row>
    <row r="47" spans="1:10" ht="13.8" hidden="1" customHeight="1">
      <c r="A47" s="408">
        <v>130201890010101</v>
      </c>
      <c r="B47" s="408" t="s">
        <v>1123</v>
      </c>
      <c r="C47" s="408" t="s">
        <v>227</v>
      </c>
      <c r="D47" s="409">
        <v>125000</v>
      </c>
      <c r="E47" s="409">
        <v>125000</v>
      </c>
      <c r="F47" s="409">
        <v>999281250</v>
      </c>
      <c r="G47" s="321">
        <f t="shared" si="0"/>
        <v>15</v>
      </c>
      <c r="H47" s="382"/>
      <c r="I47" s="319" t="s">
        <v>773</v>
      </c>
      <c r="J47" s="319" t="s">
        <v>773</v>
      </c>
    </row>
    <row r="48" spans="1:10" ht="13.8" hidden="1" customHeight="1">
      <c r="A48" s="408">
        <v>130201890010199</v>
      </c>
      <c r="B48" s="408" t="s">
        <v>686</v>
      </c>
      <c r="C48" s="408" t="s">
        <v>432</v>
      </c>
      <c r="D48" s="409">
        <v>1285000000</v>
      </c>
      <c r="E48" s="409">
        <v>160740.53</v>
      </c>
      <c r="F48" s="409">
        <v>1285000000</v>
      </c>
      <c r="G48" s="321">
        <f t="shared" si="0"/>
        <v>15</v>
      </c>
      <c r="H48" s="382"/>
      <c r="I48" s="319" t="s">
        <v>773</v>
      </c>
    </row>
    <row r="49" spans="1:9" ht="13.8" hidden="1" customHeight="1">
      <c r="A49" s="394">
        <v>13020189003</v>
      </c>
      <c r="B49" s="394" t="s">
        <v>687</v>
      </c>
      <c r="C49" s="394" t="s">
        <v>432</v>
      </c>
      <c r="D49" s="395">
        <v>306544521</v>
      </c>
      <c r="E49" s="395">
        <v>38345.629999999997</v>
      </c>
      <c r="F49" s="395">
        <v>306544521</v>
      </c>
      <c r="G49" s="321">
        <f t="shared" si="0"/>
        <v>11</v>
      </c>
      <c r="H49" s="382"/>
    </row>
    <row r="50" spans="1:9" ht="13.8" hidden="1" customHeight="1">
      <c r="A50" s="394">
        <v>1302018900301</v>
      </c>
      <c r="B50" s="394" t="s">
        <v>687</v>
      </c>
      <c r="C50" s="394" t="s">
        <v>432</v>
      </c>
      <c r="D50" s="395">
        <v>306544521</v>
      </c>
      <c r="E50" s="395">
        <v>38345.629999999997</v>
      </c>
      <c r="F50" s="395">
        <v>306544521</v>
      </c>
      <c r="G50" s="321">
        <f t="shared" si="0"/>
        <v>13</v>
      </c>
      <c r="H50" s="382"/>
    </row>
    <row r="51" spans="1:9" ht="13.8" hidden="1" customHeight="1">
      <c r="A51" s="408">
        <v>130201890030199</v>
      </c>
      <c r="B51" s="408" t="s">
        <v>688</v>
      </c>
      <c r="C51" s="408" t="s">
        <v>432</v>
      </c>
      <c r="D51" s="409">
        <v>306544521</v>
      </c>
      <c r="E51" s="409">
        <v>38345.629999999997</v>
      </c>
      <c r="F51" s="409">
        <v>306544521</v>
      </c>
      <c r="G51" s="321">
        <f t="shared" si="0"/>
        <v>15</v>
      </c>
      <c r="H51" s="382"/>
      <c r="I51" s="319" t="s">
        <v>773</v>
      </c>
    </row>
    <row r="52" spans="1:9" ht="13.8" hidden="1" customHeight="1">
      <c r="A52" s="394">
        <v>13020189004</v>
      </c>
      <c r="B52" s="394" t="s">
        <v>2117</v>
      </c>
      <c r="C52" s="394" t="s">
        <v>432</v>
      </c>
      <c r="D52" s="395">
        <v>612211233</v>
      </c>
      <c r="E52" s="395">
        <v>76581.45</v>
      </c>
      <c r="F52" s="395">
        <v>612211233</v>
      </c>
      <c r="G52" s="321">
        <f t="shared" si="0"/>
        <v>11</v>
      </c>
      <c r="H52" s="382"/>
    </row>
    <row r="53" spans="1:9" ht="13.8" hidden="1" customHeight="1">
      <c r="A53" s="394">
        <v>1302018900401</v>
      </c>
      <c r="B53" s="394" t="s">
        <v>2117</v>
      </c>
      <c r="C53" s="394" t="s">
        <v>432</v>
      </c>
      <c r="D53" s="395">
        <v>612211233</v>
      </c>
      <c r="E53" s="395">
        <v>76581.45</v>
      </c>
      <c r="F53" s="395">
        <v>612211233</v>
      </c>
      <c r="G53" s="321">
        <f t="shared" si="0"/>
        <v>13</v>
      </c>
      <c r="H53" s="382"/>
    </row>
    <row r="54" spans="1:9" ht="13.8" hidden="1" customHeight="1">
      <c r="A54" s="408">
        <v>130201890040199</v>
      </c>
      <c r="B54" s="408" t="s">
        <v>787</v>
      </c>
      <c r="C54" s="408" t="s">
        <v>432</v>
      </c>
      <c r="D54" s="409">
        <v>612211233</v>
      </c>
      <c r="E54" s="409">
        <v>76581.45</v>
      </c>
      <c r="F54" s="409">
        <v>612211233</v>
      </c>
      <c r="G54" s="321">
        <f t="shared" si="0"/>
        <v>15</v>
      </c>
      <c r="H54" s="382"/>
      <c r="I54" s="319" t="s">
        <v>773</v>
      </c>
    </row>
    <row r="55" spans="1:9" ht="13.8" hidden="1" customHeight="1">
      <c r="A55" s="394">
        <v>13040</v>
      </c>
      <c r="B55" s="394" t="s">
        <v>222</v>
      </c>
      <c r="C55" s="394" t="s">
        <v>432</v>
      </c>
      <c r="D55" s="395">
        <v>714290278</v>
      </c>
      <c r="E55" s="395">
        <v>89350.51</v>
      </c>
      <c r="F55" s="395">
        <v>714290278</v>
      </c>
      <c r="G55" s="321">
        <f t="shared" si="0"/>
        <v>5</v>
      </c>
      <c r="H55" s="382"/>
    </row>
    <row r="56" spans="1:9" ht="13.8" hidden="1" customHeight="1">
      <c r="A56" s="394">
        <v>13040203</v>
      </c>
      <c r="B56" s="394" t="s">
        <v>458</v>
      </c>
      <c r="C56" s="394" t="s">
        <v>432</v>
      </c>
      <c r="D56" s="395">
        <v>576690651</v>
      </c>
      <c r="E56" s="395">
        <v>72138.179999999993</v>
      </c>
      <c r="F56" s="395">
        <v>576690651</v>
      </c>
      <c r="G56" s="321">
        <f t="shared" si="0"/>
        <v>8</v>
      </c>
      <c r="H56" s="382"/>
    </row>
    <row r="57" spans="1:9" ht="13.8" hidden="1" customHeight="1">
      <c r="A57" s="394">
        <v>13040203001</v>
      </c>
      <c r="B57" s="394" t="s">
        <v>689</v>
      </c>
      <c r="C57" s="394" t="s">
        <v>432</v>
      </c>
      <c r="D57" s="395">
        <v>576690651</v>
      </c>
      <c r="E57" s="395">
        <v>72138.179999999993</v>
      </c>
      <c r="F57" s="395">
        <v>576690651</v>
      </c>
      <c r="G57" s="321">
        <f t="shared" si="0"/>
        <v>11</v>
      </c>
      <c r="H57" s="382"/>
    </row>
    <row r="58" spans="1:9" ht="13.8" hidden="1" customHeight="1">
      <c r="A58" s="394">
        <v>1304020300104</v>
      </c>
      <c r="B58" s="394" t="s">
        <v>459</v>
      </c>
      <c r="C58" s="394" t="s">
        <v>432</v>
      </c>
      <c r="D58" s="395">
        <v>177126974</v>
      </c>
      <c r="E58" s="395">
        <v>22156.799999999999</v>
      </c>
      <c r="F58" s="395">
        <v>177126974</v>
      </c>
      <c r="G58" s="321">
        <f t="shared" si="0"/>
        <v>13</v>
      </c>
      <c r="H58" s="382"/>
    </row>
    <row r="59" spans="1:9" ht="13.8" hidden="1" customHeight="1">
      <c r="A59" s="408">
        <v>130402030010499</v>
      </c>
      <c r="B59" s="408" t="s">
        <v>460</v>
      </c>
      <c r="C59" s="408" t="s">
        <v>432</v>
      </c>
      <c r="D59" s="409">
        <v>177126974</v>
      </c>
      <c r="E59" s="409">
        <v>22156.799999999999</v>
      </c>
      <c r="F59" s="409">
        <v>177126974</v>
      </c>
      <c r="G59" s="321">
        <f t="shared" si="0"/>
        <v>15</v>
      </c>
      <c r="H59" s="382"/>
      <c r="I59" s="319" t="s">
        <v>92</v>
      </c>
    </row>
    <row r="60" spans="1:9" ht="13.8" hidden="1" customHeight="1">
      <c r="A60" s="394">
        <v>1304020300106</v>
      </c>
      <c r="B60" s="394" t="s">
        <v>461</v>
      </c>
      <c r="C60" s="394" t="s">
        <v>432</v>
      </c>
      <c r="D60" s="395">
        <v>399563677</v>
      </c>
      <c r="E60" s="395">
        <v>49981.38</v>
      </c>
      <c r="F60" s="395">
        <v>399563677</v>
      </c>
      <c r="G60" s="321">
        <f t="shared" si="0"/>
        <v>13</v>
      </c>
      <c r="H60" s="382"/>
    </row>
    <row r="61" spans="1:9" ht="13.8" hidden="1" customHeight="1">
      <c r="A61" s="408">
        <v>130402030010699</v>
      </c>
      <c r="B61" s="408" t="s">
        <v>462</v>
      </c>
      <c r="C61" s="408" t="s">
        <v>432</v>
      </c>
      <c r="D61" s="409">
        <v>399563677</v>
      </c>
      <c r="E61" s="409">
        <v>49981.38</v>
      </c>
      <c r="F61" s="409">
        <v>399563677</v>
      </c>
      <c r="G61" s="321">
        <f t="shared" si="0"/>
        <v>15</v>
      </c>
      <c r="H61" s="382"/>
      <c r="I61" s="319" t="s">
        <v>125</v>
      </c>
    </row>
    <row r="62" spans="1:9" ht="13.8" hidden="1" customHeight="1">
      <c r="A62" s="394">
        <v>13040207</v>
      </c>
      <c r="B62" s="394" t="s">
        <v>463</v>
      </c>
      <c r="C62" s="394" t="s">
        <v>432</v>
      </c>
      <c r="D62" s="395">
        <v>19619331</v>
      </c>
      <c r="E62" s="395">
        <v>2454.1799999999998</v>
      </c>
      <c r="F62" s="395">
        <v>19619331</v>
      </c>
      <c r="G62" s="321">
        <f t="shared" si="0"/>
        <v>8</v>
      </c>
      <c r="H62" s="382"/>
    </row>
    <row r="63" spans="1:9" ht="13.8" hidden="1" customHeight="1">
      <c r="A63" s="394">
        <v>13040207001</v>
      </c>
      <c r="B63" s="394" t="s">
        <v>464</v>
      </c>
      <c r="C63" s="394" t="s">
        <v>432</v>
      </c>
      <c r="D63" s="395">
        <v>19619331</v>
      </c>
      <c r="E63" s="395">
        <v>2454.1799999999998</v>
      </c>
      <c r="F63" s="395">
        <v>19619331</v>
      </c>
      <c r="G63" s="321">
        <f t="shared" si="0"/>
        <v>11</v>
      </c>
      <c r="H63" s="382"/>
    </row>
    <row r="64" spans="1:9" ht="13.8" hidden="1" customHeight="1">
      <c r="A64" s="394">
        <v>1304020700101</v>
      </c>
      <c r="B64" s="394" t="s">
        <v>464</v>
      </c>
      <c r="C64" s="394" t="s">
        <v>432</v>
      </c>
      <c r="D64" s="395">
        <v>19619331</v>
      </c>
      <c r="E64" s="395">
        <v>2454.1799999999998</v>
      </c>
      <c r="F64" s="395">
        <v>19619331</v>
      </c>
      <c r="G64" s="321">
        <f t="shared" si="0"/>
        <v>13</v>
      </c>
      <c r="H64" s="382"/>
    </row>
    <row r="65" spans="1:10" ht="13.8" hidden="1" customHeight="1">
      <c r="A65" s="408">
        <v>130402070010101</v>
      </c>
      <c r="B65" s="408" t="s">
        <v>465</v>
      </c>
      <c r="C65" s="408" t="s">
        <v>227</v>
      </c>
      <c r="D65" s="409">
        <v>2695</v>
      </c>
      <c r="E65" s="409">
        <v>2695</v>
      </c>
      <c r="F65" s="409">
        <v>19619331</v>
      </c>
      <c r="G65" s="321">
        <f t="shared" si="0"/>
        <v>15</v>
      </c>
      <c r="H65" s="382"/>
      <c r="I65" s="319" t="s">
        <v>125</v>
      </c>
      <c r="J65" s="319" t="s">
        <v>2107</v>
      </c>
    </row>
    <row r="66" spans="1:10" ht="13.8" hidden="1" customHeight="1">
      <c r="A66" s="394">
        <v>13040209</v>
      </c>
      <c r="B66" s="394" t="s">
        <v>466</v>
      </c>
      <c r="C66" s="394" t="s">
        <v>432</v>
      </c>
      <c r="D66" s="395">
        <v>117980296</v>
      </c>
      <c r="E66" s="395">
        <v>14758.14</v>
      </c>
      <c r="F66" s="395">
        <v>117980296</v>
      </c>
      <c r="G66" s="321">
        <f t="shared" si="0"/>
        <v>8</v>
      </c>
      <c r="H66" s="382"/>
    </row>
    <row r="67" spans="1:10" ht="13.8" hidden="1" customHeight="1">
      <c r="A67" s="394">
        <v>13040209001</v>
      </c>
      <c r="B67" s="394" t="s">
        <v>691</v>
      </c>
      <c r="C67" s="394" t="s">
        <v>432</v>
      </c>
      <c r="D67" s="395">
        <v>117980296</v>
      </c>
      <c r="E67" s="395">
        <v>14758.14</v>
      </c>
      <c r="F67" s="395">
        <v>117980296</v>
      </c>
      <c r="G67" s="321">
        <f t="shared" si="0"/>
        <v>11</v>
      </c>
      <c r="H67" s="382"/>
    </row>
    <row r="68" spans="1:10" ht="13.8" hidden="1" customHeight="1">
      <c r="A68" s="394">
        <v>1304020900110</v>
      </c>
      <c r="B68" s="394" t="s">
        <v>467</v>
      </c>
      <c r="C68" s="394" t="s">
        <v>432</v>
      </c>
      <c r="D68" s="395">
        <v>12044285</v>
      </c>
      <c r="E68" s="395">
        <v>1506.62</v>
      </c>
      <c r="F68" s="395">
        <v>12044285</v>
      </c>
      <c r="G68" s="321">
        <f t="shared" si="0"/>
        <v>13</v>
      </c>
      <c r="H68" s="382"/>
    </row>
    <row r="69" spans="1:10" ht="13.8" hidden="1" customHeight="1">
      <c r="A69" s="408">
        <v>130402090011001</v>
      </c>
      <c r="B69" s="408" t="s">
        <v>468</v>
      </c>
      <c r="C69" s="408" t="s">
        <v>227</v>
      </c>
      <c r="D69" s="409">
        <v>1553.01</v>
      </c>
      <c r="E69" s="409">
        <v>1553.01</v>
      </c>
      <c r="F69" s="409">
        <v>12044285</v>
      </c>
      <c r="G69" s="321">
        <f t="shared" si="0"/>
        <v>15</v>
      </c>
      <c r="H69" s="382"/>
      <c r="I69" s="319" t="s">
        <v>92</v>
      </c>
      <c r="J69" s="319" t="s">
        <v>2107</v>
      </c>
    </row>
    <row r="70" spans="1:10" ht="13.8" hidden="1" customHeight="1">
      <c r="A70" s="394">
        <v>1304020900111</v>
      </c>
      <c r="B70" s="394" t="s">
        <v>469</v>
      </c>
      <c r="C70" s="394" t="s">
        <v>432</v>
      </c>
      <c r="D70" s="395">
        <v>13058732</v>
      </c>
      <c r="E70" s="395">
        <v>1633.52</v>
      </c>
      <c r="F70" s="395">
        <v>13058732</v>
      </c>
      <c r="G70" s="321">
        <f t="shared" si="0"/>
        <v>13</v>
      </c>
      <c r="H70" s="382"/>
    </row>
    <row r="71" spans="1:10" ht="13.8" hidden="1" customHeight="1">
      <c r="A71" s="408">
        <v>130402090011101</v>
      </c>
      <c r="B71" s="408" t="s">
        <v>470</v>
      </c>
      <c r="C71" s="408" t="s">
        <v>227</v>
      </c>
      <c r="D71" s="409">
        <v>1666.68</v>
      </c>
      <c r="E71" s="409">
        <v>1666.68</v>
      </c>
      <c r="F71" s="409">
        <v>13058732</v>
      </c>
      <c r="G71" s="321">
        <f t="shared" si="0"/>
        <v>15</v>
      </c>
      <c r="H71" s="382"/>
      <c r="I71" s="319" t="s">
        <v>92</v>
      </c>
      <c r="J71" s="319" t="s">
        <v>2107</v>
      </c>
    </row>
    <row r="72" spans="1:10" ht="13.8" hidden="1" customHeight="1">
      <c r="A72" s="408">
        <v>130402090011201</v>
      </c>
      <c r="B72" s="408" t="s">
        <v>2118</v>
      </c>
      <c r="C72" s="408" t="s">
        <v>227</v>
      </c>
      <c r="D72" s="409">
        <v>13106.12</v>
      </c>
      <c r="E72" s="409">
        <v>13106.12</v>
      </c>
      <c r="F72" s="409">
        <v>92877279</v>
      </c>
      <c r="G72" s="321">
        <f t="shared" si="0"/>
        <v>15</v>
      </c>
      <c r="H72" s="382"/>
      <c r="I72" s="319" t="s">
        <v>92</v>
      </c>
      <c r="J72" s="319" t="s">
        <v>2107</v>
      </c>
    </row>
    <row r="73" spans="1:10" ht="13.8" hidden="1" customHeight="1">
      <c r="A73" s="394">
        <v>13080</v>
      </c>
      <c r="B73" s="394" t="s">
        <v>471</v>
      </c>
      <c r="C73" s="394" t="s">
        <v>432</v>
      </c>
      <c r="D73" s="395">
        <v>11940726</v>
      </c>
      <c r="E73" s="395">
        <v>1493.66</v>
      </c>
      <c r="F73" s="395">
        <v>11940726</v>
      </c>
      <c r="G73" s="321">
        <f t="shared" ref="G73:G136" si="1">+LEN(A73)</f>
        <v>5</v>
      </c>
      <c r="H73" s="382"/>
    </row>
    <row r="74" spans="1:10" ht="13.8" hidden="1" customHeight="1">
      <c r="A74" s="394">
        <v>13080221</v>
      </c>
      <c r="B74" s="394" t="s">
        <v>695</v>
      </c>
      <c r="C74" s="394" t="s">
        <v>432</v>
      </c>
      <c r="D74" s="395">
        <v>11940726</v>
      </c>
      <c r="E74" s="395">
        <v>1493.66</v>
      </c>
      <c r="F74" s="395">
        <v>11940726</v>
      </c>
      <c r="G74" s="321">
        <f t="shared" si="1"/>
        <v>8</v>
      </c>
      <c r="H74" s="382"/>
    </row>
    <row r="75" spans="1:10" ht="13.8" hidden="1" customHeight="1">
      <c r="A75" s="394">
        <v>13080221001</v>
      </c>
      <c r="B75" s="394" t="s">
        <v>696</v>
      </c>
      <c r="C75" s="394" t="s">
        <v>432</v>
      </c>
      <c r="D75" s="395">
        <v>31086609</v>
      </c>
      <c r="E75" s="395">
        <v>3888.62</v>
      </c>
      <c r="F75" s="395">
        <v>31086609</v>
      </c>
      <c r="G75" s="321">
        <f t="shared" si="1"/>
        <v>11</v>
      </c>
      <c r="H75" s="382"/>
    </row>
    <row r="76" spans="1:10" ht="13.8" hidden="1" customHeight="1">
      <c r="A76" s="394">
        <v>1308022100101</v>
      </c>
      <c r="B76" s="394" t="s">
        <v>696</v>
      </c>
      <c r="C76" s="394" t="s">
        <v>432</v>
      </c>
      <c r="D76" s="395">
        <v>31086609</v>
      </c>
      <c r="E76" s="395">
        <v>3888.62</v>
      </c>
      <c r="F76" s="395">
        <v>31086609</v>
      </c>
      <c r="G76" s="321">
        <f t="shared" si="1"/>
        <v>13</v>
      </c>
      <c r="H76" s="382"/>
    </row>
    <row r="77" spans="1:10" ht="13.8" hidden="1" customHeight="1">
      <c r="A77" s="408">
        <v>130802210010101</v>
      </c>
      <c r="B77" s="408" t="s">
        <v>1197</v>
      </c>
      <c r="C77" s="408" t="s">
        <v>227</v>
      </c>
      <c r="D77" s="409">
        <v>793.07</v>
      </c>
      <c r="E77" s="409">
        <v>793.07</v>
      </c>
      <c r="F77" s="409">
        <v>6340000</v>
      </c>
      <c r="G77" s="321">
        <f t="shared" si="1"/>
        <v>15</v>
      </c>
      <c r="H77" s="382"/>
      <c r="I77" s="319" t="s">
        <v>773</v>
      </c>
      <c r="J77" s="319" t="s">
        <v>773</v>
      </c>
    </row>
    <row r="78" spans="1:10" ht="13.8" hidden="1" customHeight="1">
      <c r="A78" s="408">
        <v>130802210010199</v>
      </c>
      <c r="B78" s="408" t="s">
        <v>697</v>
      </c>
      <c r="C78" s="408" t="s">
        <v>432</v>
      </c>
      <c r="D78" s="409">
        <v>24746609</v>
      </c>
      <c r="E78" s="409">
        <v>3095.55</v>
      </c>
      <c r="F78" s="409">
        <v>24746609</v>
      </c>
      <c r="G78" s="321">
        <f t="shared" si="1"/>
        <v>15</v>
      </c>
      <c r="H78" s="382"/>
      <c r="I78" s="319" t="s">
        <v>773</v>
      </c>
    </row>
    <row r="79" spans="1:10" ht="13.8" hidden="1" customHeight="1">
      <c r="A79" s="394">
        <v>13080221003</v>
      </c>
      <c r="B79" s="394" t="s">
        <v>700</v>
      </c>
      <c r="C79" s="394" t="s">
        <v>432</v>
      </c>
      <c r="D79" s="395">
        <v>1278667</v>
      </c>
      <c r="E79" s="395">
        <v>159.94999999999999</v>
      </c>
      <c r="F79" s="395">
        <v>1278667</v>
      </c>
      <c r="G79" s="321">
        <f t="shared" si="1"/>
        <v>11</v>
      </c>
      <c r="H79" s="382"/>
    </row>
    <row r="80" spans="1:10" ht="13.8" hidden="1" customHeight="1">
      <c r="A80" s="394">
        <v>1308022100301</v>
      </c>
      <c r="B80" s="394" t="s">
        <v>700</v>
      </c>
      <c r="C80" s="394" t="s">
        <v>432</v>
      </c>
      <c r="D80" s="395">
        <v>1278667</v>
      </c>
      <c r="E80" s="395">
        <v>159.94999999999999</v>
      </c>
      <c r="F80" s="395">
        <v>1278667</v>
      </c>
      <c r="G80" s="321">
        <f t="shared" si="1"/>
        <v>13</v>
      </c>
      <c r="H80" s="382"/>
    </row>
    <row r="81" spans="1:10" ht="13.8" hidden="1" customHeight="1">
      <c r="A81" s="408">
        <v>130802210030199</v>
      </c>
      <c r="B81" s="408" t="s">
        <v>701</v>
      </c>
      <c r="C81" s="408" t="s">
        <v>432</v>
      </c>
      <c r="D81" s="409">
        <v>1278667</v>
      </c>
      <c r="E81" s="409">
        <v>159.94999999999999</v>
      </c>
      <c r="F81" s="409">
        <v>1278667</v>
      </c>
      <c r="G81" s="321">
        <f t="shared" si="1"/>
        <v>15</v>
      </c>
      <c r="H81" s="382"/>
      <c r="I81" s="319" t="s">
        <v>773</v>
      </c>
    </row>
    <row r="82" spans="1:10" ht="13.8" hidden="1" customHeight="1">
      <c r="A82" s="394">
        <v>13080221004</v>
      </c>
      <c r="B82" s="394" t="s">
        <v>2119</v>
      </c>
      <c r="C82" s="394" t="s">
        <v>432</v>
      </c>
      <c r="D82" s="395">
        <v>11829095</v>
      </c>
      <c r="E82" s="395">
        <v>1479.7</v>
      </c>
      <c r="F82" s="395">
        <v>11829095</v>
      </c>
      <c r="G82" s="321">
        <f t="shared" si="1"/>
        <v>11</v>
      </c>
      <c r="H82" s="382"/>
    </row>
    <row r="83" spans="1:10" ht="13.8" hidden="1" customHeight="1">
      <c r="A83" s="394">
        <v>1308022100401</v>
      </c>
      <c r="B83" s="394" t="s">
        <v>2119</v>
      </c>
      <c r="C83" s="394" t="s">
        <v>432</v>
      </c>
      <c r="D83" s="395">
        <v>11829095</v>
      </c>
      <c r="E83" s="395">
        <v>1479.7</v>
      </c>
      <c r="F83" s="395">
        <v>11829095</v>
      </c>
      <c r="G83" s="321">
        <f t="shared" si="1"/>
        <v>13</v>
      </c>
      <c r="H83" s="382"/>
    </row>
    <row r="84" spans="1:10" ht="13.8" hidden="1" customHeight="1">
      <c r="A84" s="408">
        <v>130802210040199</v>
      </c>
      <c r="B84" s="408" t="s">
        <v>789</v>
      </c>
      <c r="C84" s="408" t="s">
        <v>432</v>
      </c>
      <c r="D84" s="409">
        <v>11829095</v>
      </c>
      <c r="E84" s="409">
        <v>1479.7</v>
      </c>
      <c r="F84" s="409">
        <v>11829095</v>
      </c>
      <c r="G84" s="321">
        <f t="shared" si="1"/>
        <v>15</v>
      </c>
      <c r="H84" s="382"/>
      <c r="I84" s="319" t="s">
        <v>773</v>
      </c>
    </row>
    <row r="85" spans="1:10" ht="13.8" hidden="1" customHeight="1">
      <c r="A85" s="394">
        <v>13080221901</v>
      </c>
      <c r="B85" s="394" t="s">
        <v>702</v>
      </c>
      <c r="C85" s="394" t="s">
        <v>432</v>
      </c>
      <c r="D85" s="395">
        <v>-25039897</v>
      </c>
      <c r="E85" s="395">
        <v>-3132.24</v>
      </c>
      <c r="F85" s="395">
        <v>-25039897</v>
      </c>
      <c r="G85" s="321">
        <f t="shared" si="1"/>
        <v>11</v>
      </c>
      <c r="H85" s="382"/>
    </row>
    <row r="86" spans="1:10" ht="13.8" hidden="1" customHeight="1">
      <c r="A86" s="394">
        <v>1308022190101</v>
      </c>
      <c r="B86" s="394" t="s">
        <v>702</v>
      </c>
      <c r="C86" s="394" t="s">
        <v>432</v>
      </c>
      <c r="D86" s="395">
        <v>-25039897</v>
      </c>
      <c r="E86" s="395">
        <v>-3132.24</v>
      </c>
      <c r="F86" s="395">
        <v>-25039897</v>
      </c>
      <c r="G86" s="321">
        <f t="shared" si="1"/>
        <v>13</v>
      </c>
      <c r="H86" s="382"/>
    </row>
    <row r="87" spans="1:10" ht="13.8" hidden="1" customHeight="1">
      <c r="A87" s="408">
        <v>130802219010101</v>
      </c>
      <c r="B87" s="408" t="s">
        <v>1208</v>
      </c>
      <c r="C87" s="408" t="s">
        <v>227</v>
      </c>
      <c r="D87" s="409">
        <v>-495.72</v>
      </c>
      <c r="E87" s="409">
        <v>-495.72</v>
      </c>
      <c r="F87" s="409">
        <v>-3962910</v>
      </c>
      <c r="G87" s="321">
        <f t="shared" si="1"/>
        <v>15</v>
      </c>
      <c r="H87" s="382"/>
      <c r="I87" s="319" t="s">
        <v>773</v>
      </c>
      <c r="J87" s="319" t="s">
        <v>773</v>
      </c>
    </row>
    <row r="88" spans="1:10" ht="13.8" hidden="1" customHeight="1">
      <c r="A88" s="408">
        <v>130802219010199</v>
      </c>
      <c r="B88" s="408" t="s">
        <v>703</v>
      </c>
      <c r="C88" s="408" t="s">
        <v>432</v>
      </c>
      <c r="D88" s="409">
        <v>-21076987</v>
      </c>
      <c r="E88" s="409">
        <v>-2636.52</v>
      </c>
      <c r="F88" s="409">
        <v>-21076987</v>
      </c>
      <c r="G88" s="321">
        <f t="shared" si="1"/>
        <v>15</v>
      </c>
      <c r="H88" s="382"/>
      <c r="I88" s="319" t="s">
        <v>773</v>
      </c>
    </row>
    <row r="89" spans="1:10" ht="13.8" hidden="1" customHeight="1">
      <c r="A89" s="394">
        <v>13080221903</v>
      </c>
      <c r="B89" s="394" t="s">
        <v>706</v>
      </c>
      <c r="C89" s="394" t="s">
        <v>432</v>
      </c>
      <c r="D89" s="395">
        <v>-974223</v>
      </c>
      <c r="E89" s="395">
        <v>-121.87</v>
      </c>
      <c r="F89" s="395">
        <v>-974223</v>
      </c>
      <c r="G89" s="321">
        <f t="shared" si="1"/>
        <v>11</v>
      </c>
      <c r="H89" s="382"/>
    </row>
    <row r="90" spans="1:10" ht="13.8" hidden="1" customHeight="1">
      <c r="A90" s="394">
        <v>1308022190301</v>
      </c>
      <c r="B90" s="394" t="s">
        <v>706</v>
      </c>
      <c r="C90" s="394" t="s">
        <v>432</v>
      </c>
      <c r="D90" s="395">
        <v>-974223</v>
      </c>
      <c r="E90" s="395">
        <v>-121.87</v>
      </c>
      <c r="F90" s="395">
        <v>-974223</v>
      </c>
      <c r="G90" s="321">
        <f t="shared" si="1"/>
        <v>13</v>
      </c>
      <c r="H90" s="382"/>
    </row>
    <row r="91" spans="1:10" ht="13.8" hidden="1" customHeight="1">
      <c r="A91" s="408">
        <v>130802219030199</v>
      </c>
      <c r="B91" s="408" t="s">
        <v>707</v>
      </c>
      <c r="C91" s="408" t="s">
        <v>432</v>
      </c>
      <c r="D91" s="409">
        <v>-974223</v>
      </c>
      <c r="E91" s="409">
        <v>-121.87</v>
      </c>
      <c r="F91" s="409">
        <v>-974223</v>
      </c>
      <c r="G91" s="321">
        <f t="shared" si="1"/>
        <v>15</v>
      </c>
      <c r="H91" s="382"/>
      <c r="I91" s="319" t="s">
        <v>773</v>
      </c>
    </row>
    <row r="92" spans="1:10" ht="13.8" hidden="1" customHeight="1">
      <c r="A92" s="394">
        <v>13080221904</v>
      </c>
      <c r="B92" s="394" t="s">
        <v>2120</v>
      </c>
      <c r="C92" s="394" t="s">
        <v>432</v>
      </c>
      <c r="D92" s="395">
        <v>-6239525</v>
      </c>
      <c r="E92" s="395">
        <v>-780.5</v>
      </c>
      <c r="F92" s="395">
        <v>-6239525</v>
      </c>
      <c r="G92" s="321">
        <f t="shared" si="1"/>
        <v>11</v>
      </c>
      <c r="H92" s="382"/>
    </row>
    <row r="93" spans="1:10" ht="13.8" hidden="1" customHeight="1">
      <c r="A93" s="394">
        <v>1308022190401</v>
      </c>
      <c r="B93" s="394" t="s">
        <v>2120</v>
      </c>
      <c r="C93" s="394" t="s">
        <v>432</v>
      </c>
      <c r="D93" s="395">
        <v>-6239525</v>
      </c>
      <c r="E93" s="395">
        <v>-780.5</v>
      </c>
      <c r="F93" s="395">
        <v>-6239525</v>
      </c>
      <c r="G93" s="321">
        <f t="shared" si="1"/>
        <v>13</v>
      </c>
      <c r="H93" s="382"/>
    </row>
    <row r="94" spans="1:10" ht="13.8" hidden="1" customHeight="1">
      <c r="A94" s="408">
        <v>130802219040199</v>
      </c>
      <c r="B94" s="408" t="s">
        <v>1220</v>
      </c>
      <c r="C94" s="408" t="s">
        <v>432</v>
      </c>
      <c r="D94" s="409">
        <v>-6239525</v>
      </c>
      <c r="E94" s="409">
        <v>-780.5</v>
      </c>
      <c r="F94" s="409">
        <v>-6239525</v>
      </c>
      <c r="G94" s="321">
        <f t="shared" si="1"/>
        <v>15</v>
      </c>
      <c r="H94" s="382"/>
      <c r="I94" s="319" t="s">
        <v>773</v>
      </c>
    </row>
    <row r="95" spans="1:10" ht="13.8" hidden="1" customHeight="1">
      <c r="A95" s="394">
        <v>14</v>
      </c>
      <c r="B95" s="394" t="s">
        <v>476</v>
      </c>
      <c r="C95" s="394" t="s">
        <v>432</v>
      </c>
      <c r="D95" s="395">
        <v>250818517</v>
      </c>
      <c r="E95" s="395">
        <v>31374.87</v>
      </c>
      <c r="F95" s="395">
        <v>250818517</v>
      </c>
      <c r="G95" s="321">
        <f t="shared" si="1"/>
        <v>2</v>
      </c>
      <c r="H95" s="382"/>
    </row>
    <row r="96" spans="1:10" ht="13.8" hidden="1" customHeight="1">
      <c r="A96" s="394">
        <v>14010</v>
      </c>
      <c r="B96" s="394" t="s">
        <v>477</v>
      </c>
      <c r="C96" s="394" t="s">
        <v>432</v>
      </c>
      <c r="D96" s="395">
        <v>250818517</v>
      </c>
      <c r="E96" s="395">
        <v>31374.87</v>
      </c>
      <c r="F96" s="395">
        <v>250818517</v>
      </c>
      <c r="G96" s="321">
        <f t="shared" si="1"/>
        <v>5</v>
      </c>
      <c r="H96" s="382"/>
    </row>
    <row r="97" spans="1:10" ht="13.8" hidden="1" customHeight="1">
      <c r="A97" s="394">
        <v>14010237</v>
      </c>
      <c r="B97" s="394" t="s">
        <v>478</v>
      </c>
      <c r="C97" s="394" t="s">
        <v>432</v>
      </c>
      <c r="D97" s="395">
        <v>250818517</v>
      </c>
      <c r="E97" s="395">
        <v>31374.87</v>
      </c>
      <c r="F97" s="395">
        <v>250818517</v>
      </c>
      <c r="G97" s="321">
        <f t="shared" si="1"/>
        <v>8</v>
      </c>
      <c r="H97" s="382"/>
    </row>
    <row r="98" spans="1:10" ht="13.8" hidden="1" customHeight="1">
      <c r="A98" s="394">
        <v>14010237004</v>
      </c>
      <c r="B98" s="394" t="s">
        <v>479</v>
      </c>
      <c r="C98" s="394" t="s">
        <v>432</v>
      </c>
      <c r="D98" s="395">
        <v>69130909</v>
      </c>
      <c r="E98" s="395">
        <v>8647.58</v>
      </c>
      <c r="F98" s="395">
        <v>69130909</v>
      </c>
      <c r="G98" s="321">
        <f t="shared" si="1"/>
        <v>11</v>
      </c>
      <c r="H98" s="382"/>
    </row>
    <row r="99" spans="1:10" ht="13.8" hidden="1" customHeight="1">
      <c r="A99" s="394">
        <v>1401023700401</v>
      </c>
      <c r="B99" s="394" t="s">
        <v>479</v>
      </c>
      <c r="C99" s="394" t="s">
        <v>432</v>
      </c>
      <c r="D99" s="395">
        <v>69130909</v>
      </c>
      <c r="E99" s="395">
        <v>8647.58</v>
      </c>
      <c r="F99" s="395">
        <v>69130909</v>
      </c>
      <c r="G99" s="321">
        <f t="shared" si="1"/>
        <v>13</v>
      </c>
      <c r="H99" s="382"/>
    </row>
    <row r="100" spans="1:10" ht="13.8" hidden="1" customHeight="1">
      <c r="A100" s="408">
        <v>140102370040199</v>
      </c>
      <c r="B100" s="408" t="s">
        <v>480</v>
      </c>
      <c r="C100" s="408" t="s">
        <v>432</v>
      </c>
      <c r="D100" s="409">
        <v>69130909</v>
      </c>
      <c r="E100" s="409">
        <v>8647.58</v>
      </c>
      <c r="F100" s="409">
        <v>69130909</v>
      </c>
      <c r="G100" s="321">
        <f t="shared" si="1"/>
        <v>15</v>
      </c>
      <c r="H100" s="382"/>
      <c r="I100" s="319" t="s">
        <v>93</v>
      </c>
    </row>
    <row r="101" spans="1:10" ht="13.8" hidden="1" customHeight="1">
      <c r="A101" s="394">
        <v>14010237005</v>
      </c>
      <c r="B101" s="394" t="s">
        <v>242</v>
      </c>
      <c r="C101" s="394" t="s">
        <v>432</v>
      </c>
      <c r="D101" s="395">
        <v>197514889</v>
      </c>
      <c r="E101" s="395">
        <v>24707.119999999999</v>
      </c>
      <c r="F101" s="395">
        <v>197514889</v>
      </c>
      <c r="G101" s="321">
        <f t="shared" si="1"/>
        <v>11</v>
      </c>
      <c r="H101" s="382"/>
    </row>
    <row r="102" spans="1:10" ht="13.8" hidden="1" customHeight="1">
      <c r="A102" s="394">
        <v>1401023700501</v>
      </c>
      <c r="B102" s="394" t="s">
        <v>242</v>
      </c>
      <c r="C102" s="394" t="s">
        <v>432</v>
      </c>
      <c r="D102" s="395">
        <v>197514889</v>
      </c>
      <c r="E102" s="395">
        <v>24707.119999999999</v>
      </c>
      <c r="F102" s="395">
        <v>197514889</v>
      </c>
      <c r="G102" s="321">
        <f t="shared" si="1"/>
        <v>13</v>
      </c>
      <c r="H102" s="382"/>
    </row>
    <row r="103" spans="1:10" ht="13.8" hidden="1" customHeight="1">
      <c r="A103" s="408">
        <v>140102370050101</v>
      </c>
      <c r="B103" s="408" t="s">
        <v>481</v>
      </c>
      <c r="C103" s="408" t="s">
        <v>227</v>
      </c>
      <c r="D103" s="409">
        <v>2322.7199999999998</v>
      </c>
      <c r="E103" s="409">
        <v>2322.7199999999998</v>
      </c>
      <c r="F103" s="409">
        <v>16966276</v>
      </c>
      <c r="G103" s="321">
        <f t="shared" si="1"/>
        <v>15</v>
      </c>
      <c r="H103" s="382"/>
      <c r="I103" s="319" t="s">
        <v>93</v>
      </c>
      <c r="J103" s="319" t="s">
        <v>2107</v>
      </c>
    </row>
    <row r="104" spans="1:10" ht="13.8" hidden="1" customHeight="1">
      <c r="A104" s="408">
        <v>140102370050199</v>
      </c>
      <c r="B104" s="408" t="s">
        <v>482</v>
      </c>
      <c r="C104" s="408" t="s">
        <v>432</v>
      </c>
      <c r="D104" s="409">
        <v>180548613</v>
      </c>
      <c r="E104" s="409">
        <v>22584.81</v>
      </c>
      <c r="F104" s="409">
        <v>180548613</v>
      </c>
      <c r="G104" s="321">
        <f t="shared" si="1"/>
        <v>15</v>
      </c>
      <c r="H104" s="382"/>
      <c r="I104" s="319" t="s">
        <v>93</v>
      </c>
    </row>
    <row r="105" spans="1:10" ht="13.8" hidden="1" customHeight="1">
      <c r="A105" s="394">
        <v>14010237009</v>
      </c>
      <c r="B105" s="394" t="s">
        <v>483</v>
      </c>
      <c r="C105" s="394" t="s">
        <v>432</v>
      </c>
      <c r="D105" s="395">
        <v>275185305</v>
      </c>
      <c r="E105" s="395">
        <v>34422.9</v>
      </c>
      <c r="F105" s="395">
        <v>275185305</v>
      </c>
      <c r="G105" s="321">
        <f t="shared" si="1"/>
        <v>11</v>
      </c>
      <c r="H105" s="382"/>
    </row>
    <row r="106" spans="1:10" ht="13.8" hidden="1" customHeight="1">
      <c r="A106" s="394">
        <v>1401023700901</v>
      </c>
      <c r="B106" s="394" t="s">
        <v>483</v>
      </c>
      <c r="C106" s="394" t="s">
        <v>432</v>
      </c>
      <c r="D106" s="395">
        <v>275185305</v>
      </c>
      <c r="E106" s="395">
        <v>34422.9</v>
      </c>
      <c r="F106" s="395">
        <v>275185305</v>
      </c>
      <c r="G106" s="321">
        <f t="shared" si="1"/>
        <v>13</v>
      </c>
      <c r="H106" s="382"/>
    </row>
    <row r="107" spans="1:10" ht="13.8" hidden="1" customHeight="1">
      <c r="A107" s="408">
        <v>140102370090199</v>
      </c>
      <c r="B107" s="408" t="s">
        <v>484</v>
      </c>
      <c r="C107" s="408" t="s">
        <v>432</v>
      </c>
      <c r="D107" s="409">
        <v>275185305</v>
      </c>
      <c r="E107" s="409">
        <v>34422.9</v>
      </c>
      <c r="F107" s="409">
        <v>275185305</v>
      </c>
      <c r="G107" s="321">
        <f t="shared" si="1"/>
        <v>15</v>
      </c>
      <c r="H107" s="382"/>
      <c r="I107" s="319" t="s">
        <v>93</v>
      </c>
    </row>
    <row r="108" spans="1:10" ht="13.8" hidden="1" customHeight="1">
      <c r="A108" s="394">
        <v>14010237903</v>
      </c>
      <c r="B108" s="394" t="s">
        <v>485</v>
      </c>
      <c r="C108" s="394" t="s">
        <v>432</v>
      </c>
      <c r="D108" s="395">
        <v>-15554460</v>
      </c>
      <c r="E108" s="395">
        <v>-1945.71</v>
      </c>
      <c r="F108" s="395">
        <v>-15554460</v>
      </c>
      <c r="G108" s="321">
        <f t="shared" si="1"/>
        <v>11</v>
      </c>
      <c r="H108" s="382"/>
    </row>
    <row r="109" spans="1:10" ht="13.8" hidden="1" customHeight="1">
      <c r="A109" s="394">
        <v>1401023790301</v>
      </c>
      <c r="B109" s="394" t="s">
        <v>485</v>
      </c>
      <c r="C109" s="394" t="s">
        <v>432</v>
      </c>
      <c r="D109" s="395">
        <v>-15554460</v>
      </c>
      <c r="E109" s="395">
        <v>-1945.71</v>
      </c>
      <c r="F109" s="395">
        <v>-15554460</v>
      </c>
      <c r="G109" s="321">
        <f t="shared" si="1"/>
        <v>13</v>
      </c>
      <c r="H109" s="382"/>
    </row>
    <row r="110" spans="1:10" ht="13.8" hidden="1" customHeight="1">
      <c r="A110" s="408">
        <v>140102379030199</v>
      </c>
      <c r="B110" s="408" t="s">
        <v>486</v>
      </c>
      <c r="C110" s="408" t="s">
        <v>432</v>
      </c>
      <c r="D110" s="409">
        <v>-15554460</v>
      </c>
      <c r="E110" s="409">
        <v>-1945.71</v>
      </c>
      <c r="F110" s="409">
        <v>-15554460</v>
      </c>
      <c r="G110" s="321">
        <f t="shared" si="1"/>
        <v>15</v>
      </c>
      <c r="H110" s="382"/>
      <c r="I110" s="319" t="s">
        <v>224</v>
      </c>
    </row>
    <row r="111" spans="1:10" ht="13.8" hidden="1" customHeight="1">
      <c r="A111" s="394">
        <v>14010237904</v>
      </c>
      <c r="B111" s="394" t="s">
        <v>487</v>
      </c>
      <c r="C111" s="394" t="s">
        <v>432</v>
      </c>
      <c r="D111" s="395">
        <v>-103467301</v>
      </c>
      <c r="E111" s="395">
        <v>-12942.72</v>
      </c>
      <c r="F111" s="395">
        <v>-103467301</v>
      </c>
      <c r="G111" s="321">
        <f t="shared" si="1"/>
        <v>11</v>
      </c>
      <c r="H111" s="382"/>
    </row>
    <row r="112" spans="1:10" ht="13.8" hidden="1" customHeight="1">
      <c r="A112" s="394">
        <v>1401023790401</v>
      </c>
      <c r="B112" s="394" t="s">
        <v>487</v>
      </c>
      <c r="C112" s="394" t="s">
        <v>432</v>
      </c>
      <c r="D112" s="395">
        <v>-103467301</v>
      </c>
      <c r="E112" s="395">
        <v>-12942.72</v>
      </c>
      <c r="F112" s="395">
        <v>-103467301</v>
      </c>
      <c r="G112" s="321">
        <f t="shared" si="1"/>
        <v>13</v>
      </c>
      <c r="H112" s="382"/>
    </row>
    <row r="113" spans="1:10" ht="13.8" hidden="1" customHeight="1">
      <c r="A113" s="408">
        <v>140102379040199</v>
      </c>
      <c r="B113" s="408" t="s">
        <v>488</v>
      </c>
      <c r="C113" s="408" t="s">
        <v>432</v>
      </c>
      <c r="D113" s="409">
        <v>-103467301</v>
      </c>
      <c r="E113" s="409">
        <v>-12942.72</v>
      </c>
      <c r="F113" s="409">
        <v>-103467301</v>
      </c>
      <c r="G113" s="321">
        <f t="shared" si="1"/>
        <v>15</v>
      </c>
      <c r="H113" s="382"/>
      <c r="I113" s="319" t="s">
        <v>224</v>
      </c>
    </row>
    <row r="114" spans="1:10" ht="13.8" hidden="1" customHeight="1">
      <c r="A114" s="394">
        <v>14010237908</v>
      </c>
      <c r="B114" s="394" t="s">
        <v>489</v>
      </c>
      <c r="C114" s="394" t="s">
        <v>432</v>
      </c>
      <c r="D114" s="395">
        <v>-171990825</v>
      </c>
      <c r="E114" s="395">
        <v>-21514.32</v>
      </c>
      <c r="F114" s="395">
        <v>-171990825</v>
      </c>
      <c r="G114" s="321">
        <f t="shared" si="1"/>
        <v>11</v>
      </c>
      <c r="H114" s="382"/>
    </row>
    <row r="115" spans="1:10" ht="13.8" hidden="1" customHeight="1">
      <c r="A115" s="394">
        <v>1401023790801</v>
      </c>
      <c r="B115" s="394" t="s">
        <v>489</v>
      </c>
      <c r="C115" s="394" t="s">
        <v>432</v>
      </c>
      <c r="D115" s="395">
        <v>-171990825</v>
      </c>
      <c r="E115" s="395">
        <v>-21514.32</v>
      </c>
      <c r="F115" s="395">
        <v>-171990825</v>
      </c>
      <c r="G115" s="321">
        <f t="shared" si="1"/>
        <v>13</v>
      </c>
      <c r="H115" s="382"/>
    </row>
    <row r="116" spans="1:10" ht="13.8" hidden="1" customHeight="1">
      <c r="A116" s="408">
        <v>140102379080199</v>
      </c>
      <c r="B116" s="408" t="s">
        <v>490</v>
      </c>
      <c r="C116" s="408" t="s">
        <v>432</v>
      </c>
      <c r="D116" s="409">
        <v>-171990825</v>
      </c>
      <c r="E116" s="409">
        <v>-21514.32</v>
      </c>
      <c r="F116" s="409">
        <v>-171990825</v>
      </c>
      <c r="G116" s="321">
        <f t="shared" si="1"/>
        <v>15</v>
      </c>
      <c r="H116" s="382"/>
      <c r="I116" s="319" t="s">
        <v>224</v>
      </c>
    </row>
    <row r="117" spans="1:10" ht="13.8" hidden="1" customHeight="1">
      <c r="A117" s="394">
        <v>15</v>
      </c>
      <c r="B117" s="394" t="s">
        <v>491</v>
      </c>
      <c r="C117" s="394" t="s">
        <v>432</v>
      </c>
      <c r="D117" s="395">
        <v>629005461</v>
      </c>
      <c r="E117" s="395">
        <v>78682.240000000005</v>
      </c>
      <c r="F117" s="395">
        <v>629005461</v>
      </c>
      <c r="G117" s="321">
        <f t="shared" si="1"/>
        <v>2</v>
      </c>
      <c r="H117" s="382"/>
    </row>
    <row r="118" spans="1:10" ht="13.8" hidden="1" customHeight="1">
      <c r="A118" s="394">
        <v>15010</v>
      </c>
      <c r="B118" s="394" t="s">
        <v>492</v>
      </c>
      <c r="C118" s="394" t="s">
        <v>432</v>
      </c>
      <c r="D118" s="395">
        <v>319680373</v>
      </c>
      <c r="E118" s="395">
        <v>39988.79</v>
      </c>
      <c r="F118" s="395">
        <v>319680373</v>
      </c>
      <c r="G118" s="321">
        <f t="shared" si="1"/>
        <v>5</v>
      </c>
      <c r="H118" s="382"/>
    </row>
    <row r="119" spans="1:10" ht="13.8" hidden="1" customHeight="1">
      <c r="A119" s="394">
        <v>15010239</v>
      </c>
      <c r="B119" s="394" t="s">
        <v>492</v>
      </c>
      <c r="C119" s="394" t="s">
        <v>432</v>
      </c>
      <c r="D119" s="395">
        <v>319680373</v>
      </c>
      <c r="E119" s="395">
        <v>39988.79</v>
      </c>
      <c r="F119" s="395">
        <v>319680373</v>
      </c>
      <c r="G119" s="321">
        <f t="shared" si="1"/>
        <v>8</v>
      </c>
      <c r="H119" s="382"/>
    </row>
    <row r="120" spans="1:10" ht="13.8" hidden="1" customHeight="1">
      <c r="A120" s="394">
        <v>15010239003</v>
      </c>
      <c r="B120" s="394" t="s">
        <v>493</v>
      </c>
      <c r="C120" s="394" t="s">
        <v>432</v>
      </c>
      <c r="D120" s="395">
        <v>374139781</v>
      </c>
      <c r="E120" s="395">
        <v>46801.11</v>
      </c>
      <c r="F120" s="395">
        <v>374139781</v>
      </c>
      <c r="G120" s="321">
        <f t="shared" si="1"/>
        <v>11</v>
      </c>
      <c r="H120" s="382"/>
    </row>
    <row r="121" spans="1:10" ht="13.8" hidden="1" customHeight="1">
      <c r="A121" s="394">
        <v>1501023900301</v>
      </c>
      <c r="B121" s="394" t="s">
        <v>493</v>
      </c>
      <c r="C121" s="394" t="s">
        <v>432</v>
      </c>
      <c r="D121" s="395">
        <v>374139781</v>
      </c>
      <c r="E121" s="395">
        <v>46801.11</v>
      </c>
      <c r="F121" s="395">
        <v>374139781</v>
      </c>
      <c r="G121" s="321">
        <f t="shared" si="1"/>
        <v>13</v>
      </c>
      <c r="H121" s="382"/>
    </row>
    <row r="122" spans="1:10" ht="13.8" hidden="1" customHeight="1">
      <c r="A122" s="408">
        <v>150102390030101</v>
      </c>
      <c r="B122" s="408" t="s">
        <v>494</v>
      </c>
      <c r="C122" s="408" t="s">
        <v>227</v>
      </c>
      <c r="D122" s="409">
        <v>46250</v>
      </c>
      <c r="E122" s="409">
        <v>46250</v>
      </c>
      <c r="F122" s="409">
        <v>344939781</v>
      </c>
      <c r="G122" s="321">
        <f t="shared" si="1"/>
        <v>15</v>
      </c>
      <c r="H122" s="382"/>
      <c r="I122" s="319" t="s">
        <v>94</v>
      </c>
      <c r="J122" s="319" t="s">
        <v>2107</v>
      </c>
    </row>
    <row r="123" spans="1:10" ht="13.8" hidden="1" customHeight="1">
      <c r="A123" s="408">
        <v>150102390030199</v>
      </c>
      <c r="B123" s="408" t="s">
        <v>495</v>
      </c>
      <c r="C123" s="408" t="s">
        <v>432</v>
      </c>
      <c r="D123" s="409">
        <v>29200000</v>
      </c>
      <c r="E123" s="409">
        <v>3652.63</v>
      </c>
      <c r="F123" s="409">
        <v>29200000</v>
      </c>
      <c r="G123" s="321">
        <f t="shared" si="1"/>
        <v>15</v>
      </c>
      <c r="H123" s="382"/>
      <c r="I123" s="319" t="s">
        <v>94</v>
      </c>
    </row>
    <row r="124" spans="1:10" s="379" customFormat="1" ht="13.8" hidden="1" customHeight="1">
      <c r="A124" s="394">
        <v>15010239903</v>
      </c>
      <c r="B124" s="394" t="s">
        <v>496</v>
      </c>
      <c r="C124" s="394" t="s">
        <v>432</v>
      </c>
      <c r="D124" s="395">
        <v>-54459408</v>
      </c>
      <c r="E124" s="395">
        <v>-6812.32</v>
      </c>
      <c r="F124" s="395">
        <v>-54459408</v>
      </c>
      <c r="G124" s="321">
        <f t="shared" si="1"/>
        <v>11</v>
      </c>
      <c r="H124" s="388"/>
      <c r="I124" s="319"/>
      <c r="J124" s="319"/>
    </row>
    <row r="125" spans="1:10" s="379" customFormat="1" ht="13.8" hidden="1" customHeight="1">
      <c r="A125" s="394">
        <v>1501023990301</v>
      </c>
      <c r="B125" s="394" t="s">
        <v>496</v>
      </c>
      <c r="C125" s="394" t="s">
        <v>432</v>
      </c>
      <c r="D125" s="395">
        <v>-54459408</v>
      </c>
      <c r="E125" s="395">
        <v>-6812.32</v>
      </c>
      <c r="F125" s="395">
        <v>-54459408</v>
      </c>
      <c r="G125" s="321">
        <f t="shared" si="1"/>
        <v>13</v>
      </c>
      <c r="H125" s="388"/>
      <c r="I125" s="319"/>
      <c r="J125" s="319"/>
    </row>
    <row r="126" spans="1:10" ht="13.8" hidden="1" customHeight="1">
      <c r="A126" s="408">
        <v>150102399030101</v>
      </c>
      <c r="B126" s="408" t="s">
        <v>497</v>
      </c>
      <c r="C126" s="408" t="s">
        <v>227</v>
      </c>
      <c r="D126" s="409">
        <v>-6620</v>
      </c>
      <c r="E126" s="409">
        <v>-6620</v>
      </c>
      <c r="F126" s="409">
        <v>-48286078</v>
      </c>
      <c r="G126" s="321">
        <f t="shared" si="1"/>
        <v>15</v>
      </c>
      <c r="H126" s="382"/>
      <c r="I126" s="319" t="s">
        <v>643</v>
      </c>
      <c r="J126" s="319" t="s">
        <v>2107</v>
      </c>
    </row>
    <row r="127" spans="1:10" ht="13.8" hidden="1" customHeight="1">
      <c r="A127" s="408">
        <v>150102399030199</v>
      </c>
      <c r="B127" s="408" t="s">
        <v>498</v>
      </c>
      <c r="C127" s="408" t="s">
        <v>432</v>
      </c>
      <c r="D127" s="409">
        <v>-6173330</v>
      </c>
      <c r="E127" s="409">
        <v>-772.22</v>
      </c>
      <c r="F127" s="409">
        <v>-6173330</v>
      </c>
      <c r="G127" s="321">
        <f t="shared" si="1"/>
        <v>15</v>
      </c>
      <c r="H127" s="382"/>
      <c r="I127" s="319" t="s">
        <v>643</v>
      </c>
    </row>
    <row r="128" spans="1:10" ht="13.8" hidden="1" customHeight="1">
      <c r="A128" s="394">
        <v>15020</v>
      </c>
      <c r="B128" s="394" t="s">
        <v>499</v>
      </c>
      <c r="C128" s="394" t="s">
        <v>432</v>
      </c>
      <c r="D128" s="395">
        <v>309325088</v>
      </c>
      <c r="E128" s="395">
        <v>38693.449999999997</v>
      </c>
      <c r="F128" s="395">
        <v>309325088</v>
      </c>
      <c r="G128" s="321">
        <f t="shared" si="1"/>
        <v>5</v>
      </c>
      <c r="H128" s="382"/>
    </row>
    <row r="129" spans="1:10" ht="13.8" hidden="1" customHeight="1">
      <c r="A129" s="394">
        <v>15020241</v>
      </c>
      <c r="B129" s="394" t="s">
        <v>499</v>
      </c>
      <c r="C129" s="394" t="s">
        <v>432</v>
      </c>
      <c r="D129" s="395">
        <v>309325088</v>
      </c>
      <c r="E129" s="395">
        <v>38693.449999999997</v>
      </c>
      <c r="F129" s="395">
        <v>309325088</v>
      </c>
      <c r="G129" s="321">
        <f t="shared" si="1"/>
        <v>8</v>
      </c>
      <c r="H129" s="382"/>
    </row>
    <row r="130" spans="1:10" ht="13.8" hidden="1" customHeight="1">
      <c r="A130" s="394">
        <v>15020241001</v>
      </c>
      <c r="B130" s="394" t="s">
        <v>500</v>
      </c>
      <c r="C130" s="394" t="s">
        <v>432</v>
      </c>
      <c r="D130" s="395">
        <v>403467500</v>
      </c>
      <c r="E130" s="395">
        <v>50469.71</v>
      </c>
      <c r="F130" s="395">
        <v>403467500</v>
      </c>
      <c r="G130" s="321">
        <f t="shared" si="1"/>
        <v>11</v>
      </c>
      <c r="H130" s="382"/>
    </row>
    <row r="131" spans="1:10" ht="13.8" hidden="1" customHeight="1">
      <c r="A131" s="394">
        <v>1502024100101</v>
      </c>
      <c r="B131" s="394" t="s">
        <v>500</v>
      </c>
      <c r="C131" s="394" t="s">
        <v>432</v>
      </c>
      <c r="D131" s="395">
        <v>403467500</v>
      </c>
      <c r="E131" s="395">
        <v>50469.71</v>
      </c>
      <c r="F131" s="395">
        <v>403467500</v>
      </c>
      <c r="G131" s="321">
        <f t="shared" si="1"/>
        <v>13</v>
      </c>
      <c r="H131" s="382"/>
    </row>
    <row r="132" spans="1:10" ht="13.8" hidden="1" customHeight="1">
      <c r="A132" s="408">
        <v>150202410010199</v>
      </c>
      <c r="B132" s="408" t="s">
        <v>501</v>
      </c>
      <c r="C132" s="408" t="s">
        <v>432</v>
      </c>
      <c r="D132" s="409">
        <v>403467500</v>
      </c>
      <c r="E132" s="409">
        <v>50469.71</v>
      </c>
      <c r="F132" s="409">
        <v>403467500</v>
      </c>
      <c r="G132" s="321">
        <f t="shared" si="1"/>
        <v>15</v>
      </c>
      <c r="H132" s="382"/>
      <c r="I132" s="319" t="s">
        <v>94</v>
      </c>
    </row>
    <row r="133" spans="1:10" ht="13.8" hidden="1" customHeight="1">
      <c r="A133" s="394">
        <v>15020241901</v>
      </c>
      <c r="B133" s="394" t="s">
        <v>502</v>
      </c>
      <c r="C133" s="394" t="s">
        <v>432</v>
      </c>
      <c r="D133" s="395">
        <v>-94142412</v>
      </c>
      <c r="E133" s="395">
        <v>-11776.27</v>
      </c>
      <c r="F133" s="395">
        <v>-94142412</v>
      </c>
      <c r="G133" s="321">
        <f t="shared" si="1"/>
        <v>11</v>
      </c>
      <c r="H133" s="382"/>
    </row>
    <row r="134" spans="1:10" ht="13.8" hidden="1" customHeight="1">
      <c r="A134" s="394">
        <v>1502024190101</v>
      </c>
      <c r="B134" s="394" t="s">
        <v>502</v>
      </c>
      <c r="C134" s="394" t="s">
        <v>432</v>
      </c>
      <c r="D134" s="395">
        <v>-94142412</v>
      </c>
      <c r="E134" s="395">
        <v>-11776.27</v>
      </c>
      <c r="F134" s="395">
        <v>-94142412</v>
      </c>
      <c r="G134" s="321">
        <f t="shared" si="1"/>
        <v>13</v>
      </c>
      <c r="H134" s="382" t="s">
        <v>2103</v>
      </c>
    </row>
    <row r="135" spans="1:10" ht="13.8" hidden="1" customHeight="1">
      <c r="A135" s="408">
        <v>150202419010199</v>
      </c>
      <c r="B135" s="408" t="s">
        <v>503</v>
      </c>
      <c r="C135" s="408" t="s">
        <v>432</v>
      </c>
      <c r="D135" s="409">
        <v>-94142412</v>
      </c>
      <c r="E135" s="409">
        <v>-11776.27</v>
      </c>
      <c r="F135" s="409">
        <v>-94142412</v>
      </c>
      <c r="G135" s="321">
        <f t="shared" si="1"/>
        <v>15</v>
      </c>
      <c r="H135" s="382"/>
      <c r="I135" s="319" t="s">
        <v>643</v>
      </c>
    </row>
    <row r="136" spans="1:10" ht="13.8" hidden="1" customHeight="1">
      <c r="A136" s="394">
        <v>2</v>
      </c>
      <c r="B136" s="394" t="s">
        <v>4</v>
      </c>
      <c r="C136" s="394" t="s">
        <v>432</v>
      </c>
      <c r="D136" s="395">
        <v>-863435427</v>
      </c>
      <c r="E136" s="395">
        <v>-108007.06</v>
      </c>
      <c r="F136" s="395">
        <v>-863435427</v>
      </c>
      <c r="G136" s="321">
        <f t="shared" si="1"/>
        <v>1</v>
      </c>
      <c r="H136" s="382" t="s">
        <v>2103</v>
      </c>
    </row>
    <row r="137" spans="1:10" ht="13.8" hidden="1" customHeight="1">
      <c r="A137" s="394">
        <v>21</v>
      </c>
      <c r="B137" s="394" t="s">
        <v>504</v>
      </c>
      <c r="C137" s="394" t="s">
        <v>432</v>
      </c>
      <c r="D137" s="395">
        <v>-479885718</v>
      </c>
      <c r="E137" s="395">
        <v>-60028.86</v>
      </c>
      <c r="F137" s="395">
        <v>-479885718</v>
      </c>
      <c r="G137" s="321">
        <f t="shared" ref="G137:G200" si="2">+LEN(A137)</f>
        <v>2</v>
      </c>
      <c r="H137" s="382"/>
    </row>
    <row r="138" spans="1:10" ht="13.8" hidden="1" customHeight="1">
      <c r="A138" s="394">
        <v>21010</v>
      </c>
      <c r="B138" s="394" t="s">
        <v>283</v>
      </c>
      <c r="C138" s="394" t="s">
        <v>432</v>
      </c>
      <c r="D138" s="395">
        <v>-479885718</v>
      </c>
      <c r="E138" s="395">
        <v>-60028.86</v>
      </c>
      <c r="F138" s="395">
        <v>-479885718</v>
      </c>
      <c r="G138" s="321">
        <f t="shared" si="2"/>
        <v>5</v>
      </c>
      <c r="H138" s="382"/>
    </row>
    <row r="139" spans="1:10" ht="13.8" hidden="1" customHeight="1">
      <c r="A139" s="394">
        <v>21010102</v>
      </c>
      <c r="B139" s="394" t="s">
        <v>505</v>
      </c>
      <c r="C139" s="394" t="s">
        <v>432</v>
      </c>
      <c r="D139" s="395">
        <v>-471783616</v>
      </c>
      <c r="E139" s="395">
        <v>-59015.37</v>
      </c>
      <c r="F139" s="395">
        <v>-471783616</v>
      </c>
      <c r="G139" s="321">
        <f t="shared" si="2"/>
        <v>8</v>
      </c>
      <c r="H139" s="382"/>
    </row>
    <row r="140" spans="1:10" ht="13.8" hidden="1" customHeight="1">
      <c r="A140" s="394">
        <v>21010102002</v>
      </c>
      <c r="B140" s="394" t="s">
        <v>508</v>
      </c>
      <c r="C140" s="394" t="s">
        <v>432</v>
      </c>
      <c r="D140" s="395">
        <v>-78339046</v>
      </c>
      <c r="E140" s="395">
        <v>-9799.42</v>
      </c>
      <c r="F140" s="395">
        <v>-78339046</v>
      </c>
      <c r="G140" s="321">
        <f t="shared" si="2"/>
        <v>11</v>
      </c>
      <c r="H140" s="382"/>
    </row>
    <row r="141" spans="1:10" s="379" customFormat="1" ht="13.8" hidden="1" customHeight="1">
      <c r="A141" s="394">
        <v>2101010200201</v>
      </c>
      <c r="B141" s="394" t="s">
        <v>508</v>
      </c>
      <c r="C141" s="394" t="s">
        <v>432</v>
      </c>
      <c r="D141" s="395">
        <v>-78339046</v>
      </c>
      <c r="E141" s="395">
        <v>-9799.42</v>
      </c>
      <c r="F141" s="395">
        <v>-78339046</v>
      </c>
      <c r="G141" s="321">
        <f t="shared" si="2"/>
        <v>13</v>
      </c>
      <c r="H141" s="388"/>
      <c r="I141" s="319"/>
      <c r="J141" s="319"/>
    </row>
    <row r="142" spans="1:10" ht="13.8" hidden="1" customHeight="1">
      <c r="A142" s="408">
        <v>210101020020101</v>
      </c>
      <c r="B142" s="408" t="s">
        <v>509</v>
      </c>
      <c r="C142" s="408" t="s">
        <v>227</v>
      </c>
      <c r="D142" s="409">
        <v>-8462.2999999999993</v>
      </c>
      <c r="E142" s="409">
        <v>-8462.2999999999993</v>
      </c>
      <c r="F142" s="409">
        <v>-67649742</v>
      </c>
      <c r="G142" s="321">
        <f t="shared" si="2"/>
        <v>15</v>
      </c>
      <c r="H142" s="382"/>
      <c r="I142" s="319" t="s">
        <v>283</v>
      </c>
      <c r="J142" s="319" t="s">
        <v>288</v>
      </c>
    </row>
    <row r="143" spans="1:10" ht="13.8" hidden="1" customHeight="1">
      <c r="A143" s="408">
        <v>210101020020199</v>
      </c>
      <c r="B143" s="408" t="s">
        <v>510</v>
      </c>
      <c r="C143" s="408" t="s">
        <v>432</v>
      </c>
      <c r="D143" s="409">
        <v>-10689304</v>
      </c>
      <c r="E143" s="409">
        <v>-1337.12</v>
      </c>
      <c r="F143" s="409">
        <v>-10689304</v>
      </c>
      <c r="G143" s="321">
        <f t="shared" si="2"/>
        <v>15</v>
      </c>
      <c r="H143" s="382"/>
      <c r="I143" s="319" t="s">
        <v>283</v>
      </c>
    </row>
    <row r="144" spans="1:10" s="379" customFormat="1" ht="13.8" hidden="1" customHeight="1">
      <c r="A144" s="394">
        <v>21010102005</v>
      </c>
      <c r="B144" s="394" t="s">
        <v>711</v>
      </c>
      <c r="C144" s="394" t="s">
        <v>432</v>
      </c>
      <c r="D144" s="395">
        <v>-393444570</v>
      </c>
      <c r="E144" s="395">
        <v>-49215.95</v>
      </c>
      <c r="F144" s="395">
        <v>-393444570</v>
      </c>
      <c r="G144" s="321">
        <f t="shared" si="2"/>
        <v>11</v>
      </c>
      <c r="H144" s="382"/>
      <c r="I144" s="319"/>
      <c r="J144" s="319"/>
    </row>
    <row r="145" spans="1:10" s="379" customFormat="1" ht="13.8" hidden="1" customHeight="1">
      <c r="A145" s="394">
        <v>2101010200501</v>
      </c>
      <c r="B145" s="394" t="s">
        <v>711</v>
      </c>
      <c r="C145" s="394" t="s">
        <v>432</v>
      </c>
      <c r="D145" s="395">
        <v>-393444570</v>
      </c>
      <c r="E145" s="395">
        <v>-49215.95</v>
      </c>
      <c r="F145" s="395">
        <v>-393444570</v>
      </c>
      <c r="G145" s="321">
        <f t="shared" si="2"/>
        <v>13</v>
      </c>
      <c r="H145" s="388"/>
      <c r="I145" s="319"/>
      <c r="J145" s="319"/>
    </row>
    <row r="146" spans="1:10" ht="13.8" hidden="1" customHeight="1">
      <c r="A146" s="408">
        <v>210101020050101</v>
      </c>
      <c r="B146" s="408" t="s">
        <v>1367</v>
      </c>
      <c r="C146" s="408" t="s">
        <v>227</v>
      </c>
      <c r="D146" s="409">
        <v>-20000</v>
      </c>
      <c r="E146" s="409">
        <v>-20000</v>
      </c>
      <c r="F146" s="409">
        <v>-159885000</v>
      </c>
      <c r="G146" s="321">
        <f t="shared" si="2"/>
        <v>15</v>
      </c>
      <c r="H146" s="382"/>
      <c r="I146" s="319" t="s">
        <v>80</v>
      </c>
      <c r="J146" s="319" t="s">
        <v>81</v>
      </c>
    </row>
    <row r="147" spans="1:10" ht="13.8" hidden="1" customHeight="1">
      <c r="A147" s="408">
        <v>210101020050199</v>
      </c>
      <c r="B147" s="408" t="s">
        <v>712</v>
      </c>
      <c r="C147" s="408" t="s">
        <v>432</v>
      </c>
      <c r="D147" s="409">
        <v>-233559570</v>
      </c>
      <c r="E147" s="409">
        <v>-29215.95</v>
      </c>
      <c r="F147" s="409">
        <v>-233559570</v>
      </c>
      <c r="G147" s="321">
        <f t="shared" si="2"/>
        <v>15</v>
      </c>
      <c r="H147" s="382"/>
      <c r="I147" s="319" t="s">
        <v>80</v>
      </c>
    </row>
    <row r="148" spans="1:10" s="379" customFormat="1" ht="13.8" hidden="1" customHeight="1">
      <c r="A148" s="394">
        <v>21010104</v>
      </c>
      <c r="B148" s="394" t="s">
        <v>2093</v>
      </c>
      <c r="C148" s="394" t="s">
        <v>432</v>
      </c>
      <c r="D148" s="395">
        <v>-8102102</v>
      </c>
      <c r="E148" s="395">
        <v>-1013.49</v>
      </c>
      <c r="F148" s="395">
        <v>-8102102</v>
      </c>
      <c r="G148" s="321">
        <f t="shared" si="2"/>
        <v>8</v>
      </c>
      <c r="H148" s="388"/>
      <c r="I148" s="319"/>
      <c r="J148" s="319"/>
    </row>
    <row r="149" spans="1:10" ht="13.8" hidden="1" customHeight="1">
      <c r="A149" s="394">
        <v>21010104002</v>
      </c>
      <c r="B149" s="394" t="s">
        <v>2094</v>
      </c>
      <c r="C149" s="394" t="s">
        <v>432</v>
      </c>
      <c r="D149" s="395">
        <v>-8102102</v>
      </c>
      <c r="E149" s="395">
        <v>-1013.49</v>
      </c>
      <c r="F149" s="395">
        <v>-8102102</v>
      </c>
      <c r="G149" s="321">
        <f t="shared" si="2"/>
        <v>11</v>
      </c>
      <c r="H149" s="382"/>
    </row>
    <row r="150" spans="1:10" ht="13.8" hidden="1" customHeight="1">
      <c r="A150" s="394">
        <v>2101010400201</v>
      </c>
      <c r="B150" s="394" t="s">
        <v>2094</v>
      </c>
      <c r="C150" s="394" t="s">
        <v>432</v>
      </c>
      <c r="D150" s="395">
        <v>-8102102</v>
      </c>
      <c r="E150" s="395">
        <v>-1013.49</v>
      </c>
      <c r="F150" s="395">
        <v>-8102102</v>
      </c>
      <c r="G150" s="321">
        <f t="shared" si="2"/>
        <v>13</v>
      </c>
      <c r="H150" s="382"/>
    </row>
    <row r="151" spans="1:10" ht="13.8" hidden="1" customHeight="1">
      <c r="A151" s="408">
        <v>210101040020199</v>
      </c>
      <c r="B151" s="408" t="s">
        <v>1375</v>
      </c>
      <c r="C151" s="408" t="s">
        <v>432</v>
      </c>
      <c r="D151" s="409">
        <v>-8102102</v>
      </c>
      <c r="E151" s="409">
        <v>-1013.49</v>
      </c>
      <c r="F151" s="409">
        <v>-8102102</v>
      </c>
      <c r="G151" s="321">
        <f t="shared" si="2"/>
        <v>15</v>
      </c>
      <c r="H151" s="382"/>
      <c r="I151" s="319" t="s">
        <v>80</v>
      </c>
    </row>
    <row r="152" spans="1:10" ht="13.8" hidden="1" customHeight="1">
      <c r="A152" s="394">
        <v>22</v>
      </c>
      <c r="B152" s="394" t="s">
        <v>713</v>
      </c>
      <c r="C152" s="394" t="s">
        <v>432</v>
      </c>
      <c r="D152" s="395">
        <v>-6629553</v>
      </c>
      <c r="E152" s="395">
        <v>-829.29</v>
      </c>
      <c r="F152" s="395">
        <v>-6629553</v>
      </c>
      <c r="G152" s="321">
        <f t="shared" si="2"/>
        <v>2</v>
      </c>
      <c r="H152" s="382"/>
    </row>
    <row r="153" spans="1:10" ht="13.8" hidden="1" customHeight="1">
      <c r="A153" s="394">
        <v>22010</v>
      </c>
      <c r="B153" s="394" t="s">
        <v>714</v>
      </c>
      <c r="C153" s="394" t="s">
        <v>432</v>
      </c>
      <c r="D153" s="395">
        <v>-6629553</v>
      </c>
      <c r="E153" s="395">
        <v>-829.29</v>
      </c>
      <c r="F153" s="395">
        <v>-6629553</v>
      </c>
      <c r="G153" s="321">
        <f t="shared" si="2"/>
        <v>5</v>
      </c>
      <c r="H153" s="382"/>
    </row>
    <row r="154" spans="1:10" s="379" customFormat="1" ht="13.8" hidden="1" customHeight="1">
      <c r="A154" s="394">
        <v>22010110</v>
      </c>
      <c r="B154" s="394" t="s">
        <v>2121</v>
      </c>
      <c r="C154" s="394" t="s">
        <v>432</v>
      </c>
      <c r="D154" s="395">
        <v>-6629553</v>
      </c>
      <c r="E154" s="395">
        <v>-829.29</v>
      </c>
      <c r="F154" s="395">
        <v>-6629553</v>
      </c>
      <c r="G154" s="321">
        <f t="shared" si="2"/>
        <v>8</v>
      </c>
      <c r="H154" s="388"/>
      <c r="I154" s="319"/>
      <c r="J154" s="319"/>
    </row>
    <row r="155" spans="1:10" ht="13.8" hidden="1" customHeight="1">
      <c r="A155" s="394">
        <v>22010110008</v>
      </c>
      <c r="B155" s="394" t="s">
        <v>2122</v>
      </c>
      <c r="C155" s="394" t="s">
        <v>432</v>
      </c>
      <c r="D155" s="395">
        <v>-6629553</v>
      </c>
      <c r="E155" s="395">
        <v>-829.29</v>
      </c>
      <c r="F155" s="395">
        <v>-6629553</v>
      </c>
      <c r="G155" s="321">
        <f t="shared" si="2"/>
        <v>11</v>
      </c>
      <c r="H155" s="382"/>
    </row>
    <row r="156" spans="1:10" ht="13.8" hidden="1" customHeight="1">
      <c r="A156" s="394">
        <v>2201011000801</v>
      </c>
      <c r="B156" s="394" t="s">
        <v>2122</v>
      </c>
      <c r="C156" s="394" t="s">
        <v>432</v>
      </c>
      <c r="D156" s="395">
        <v>-6629553</v>
      </c>
      <c r="E156" s="395">
        <v>-829.29</v>
      </c>
      <c r="F156" s="395">
        <v>-6629553</v>
      </c>
      <c r="G156" s="321">
        <f t="shared" si="2"/>
        <v>13</v>
      </c>
      <c r="H156" s="382"/>
    </row>
    <row r="157" spans="1:10" ht="13.8" hidden="1" customHeight="1">
      <c r="A157" s="408">
        <v>220101100080199</v>
      </c>
      <c r="B157" s="408" t="s">
        <v>1421</v>
      </c>
      <c r="C157" s="408" t="s">
        <v>432</v>
      </c>
      <c r="D157" s="409">
        <v>-6629553</v>
      </c>
      <c r="E157" s="409">
        <v>-829.29</v>
      </c>
      <c r="F157" s="409">
        <v>-6629553</v>
      </c>
      <c r="G157" s="321">
        <f t="shared" si="2"/>
        <v>15</v>
      </c>
      <c r="H157" s="382"/>
      <c r="I157" s="319" t="s">
        <v>81</v>
      </c>
    </row>
    <row r="158" spans="1:10" ht="13.8" hidden="1" customHeight="1">
      <c r="A158" s="394">
        <v>25</v>
      </c>
      <c r="B158" s="394" t="s">
        <v>511</v>
      </c>
      <c r="C158" s="394" t="s">
        <v>432</v>
      </c>
      <c r="D158" s="395">
        <v>-376920156</v>
      </c>
      <c r="E158" s="395">
        <v>-47148.91</v>
      </c>
      <c r="F158" s="395">
        <v>-376920156</v>
      </c>
      <c r="G158" s="321">
        <f t="shared" si="2"/>
        <v>2</v>
      </c>
      <c r="H158" s="382"/>
    </row>
    <row r="159" spans="1:10" ht="13.8" hidden="1" customHeight="1">
      <c r="A159" s="394">
        <v>25010</v>
      </c>
      <c r="B159" s="394" t="s">
        <v>512</v>
      </c>
      <c r="C159" s="394" t="s">
        <v>432</v>
      </c>
      <c r="D159" s="395">
        <v>-376920156</v>
      </c>
      <c r="E159" s="395">
        <v>-47148.91</v>
      </c>
      <c r="F159" s="395">
        <v>-376920156</v>
      </c>
      <c r="G159" s="321">
        <f t="shared" si="2"/>
        <v>5</v>
      </c>
      <c r="H159" s="382"/>
    </row>
    <row r="160" spans="1:10" ht="13.8" hidden="1" customHeight="1">
      <c r="A160" s="394">
        <v>25010140</v>
      </c>
      <c r="B160" s="394" t="s">
        <v>512</v>
      </c>
      <c r="C160" s="394" t="s">
        <v>432</v>
      </c>
      <c r="D160" s="395">
        <v>-372514289</v>
      </c>
      <c r="E160" s="395">
        <v>-46597.78</v>
      </c>
      <c r="F160" s="395">
        <v>-372514289</v>
      </c>
      <c r="G160" s="321">
        <f t="shared" si="2"/>
        <v>8</v>
      </c>
      <c r="H160" s="382"/>
    </row>
    <row r="161" spans="1:10" ht="13.8" hidden="1" customHeight="1">
      <c r="A161" s="394">
        <v>25010140001</v>
      </c>
      <c r="B161" s="394" t="s">
        <v>512</v>
      </c>
      <c r="C161" s="394" t="s">
        <v>432</v>
      </c>
      <c r="D161" s="395">
        <v>-372514289</v>
      </c>
      <c r="E161" s="395">
        <v>-46597.78</v>
      </c>
      <c r="F161" s="395">
        <v>-372514289</v>
      </c>
      <c r="G161" s="321">
        <f t="shared" si="2"/>
        <v>11</v>
      </c>
      <c r="H161" s="382"/>
    </row>
    <row r="162" spans="1:10" ht="13.8" hidden="1" customHeight="1">
      <c r="A162" s="394">
        <v>2501014000102</v>
      </c>
      <c r="B162" s="394" t="s">
        <v>513</v>
      </c>
      <c r="C162" s="394" t="s">
        <v>432</v>
      </c>
      <c r="D162" s="395">
        <v>-140119343</v>
      </c>
      <c r="E162" s="395">
        <v>-17527.52</v>
      </c>
      <c r="F162" s="395">
        <v>-140119343</v>
      </c>
      <c r="G162" s="321">
        <f t="shared" si="2"/>
        <v>13</v>
      </c>
      <c r="H162" s="382"/>
    </row>
    <row r="163" spans="1:10" ht="13.8" hidden="1" customHeight="1">
      <c r="A163" s="408">
        <v>250101400010299</v>
      </c>
      <c r="B163" s="408" t="s">
        <v>514</v>
      </c>
      <c r="C163" s="408" t="s">
        <v>432</v>
      </c>
      <c r="D163" s="409">
        <v>-140119343</v>
      </c>
      <c r="E163" s="409">
        <v>-17527.52</v>
      </c>
      <c r="F163" s="409">
        <v>-140119343</v>
      </c>
      <c r="G163" s="321">
        <f t="shared" si="2"/>
        <v>15</v>
      </c>
      <c r="H163" s="382"/>
      <c r="I163" s="319" t="s">
        <v>81</v>
      </c>
    </row>
    <row r="164" spans="1:10" ht="13.8" hidden="1" customHeight="1">
      <c r="A164" s="394">
        <v>2501014000107</v>
      </c>
      <c r="B164" s="394" t="s">
        <v>515</v>
      </c>
      <c r="C164" s="394" t="s">
        <v>432</v>
      </c>
      <c r="D164" s="395">
        <v>-154651189</v>
      </c>
      <c r="E164" s="395">
        <v>-19345.3</v>
      </c>
      <c r="F164" s="395">
        <v>-154651189</v>
      </c>
      <c r="G164" s="321">
        <f t="shared" si="2"/>
        <v>13</v>
      </c>
      <c r="H164" s="382"/>
    </row>
    <row r="165" spans="1:10" ht="13.8" hidden="1" customHeight="1">
      <c r="A165" s="408">
        <v>250101400010799</v>
      </c>
      <c r="B165" s="408" t="s">
        <v>516</v>
      </c>
      <c r="C165" s="408" t="s">
        <v>432</v>
      </c>
      <c r="D165" s="409">
        <v>-154651189</v>
      </c>
      <c r="E165" s="409">
        <v>-19345.3</v>
      </c>
      <c r="F165" s="409">
        <v>-154651189</v>
      </c>
      <c r="G165" s="321">
        <f t="shared" si="2"/>
        <v>15</v>
      </c>
      <c r="H165" s="382"/>
      <c r="I165" s="319" t="s">
        <v>81</v>
      </c>
    </row>
    <row r="166" spans="1:10" ht="13.8" hidden="1" customHeight="1">
      <c r="A166" s="394">
        <v>2501014000109</v>
      </c>
      <c r="B166" s="394" t="s">
        <v>517</v>
      </c>
      <c r="C166" s="394" t="s">
        <v>432</v>
      </c>
      <c r="D166" s="395">
        <v>-43401225</v>
      </c>
      <c r="E166" s="395">
        <v>-5429.06</v>
      </c>
      <c r="F166" s="395">
        <v>-43401225</v>
      </c>
      <c r="G166" s="321">
        <f t="shared" si="2"/>
        <v>13</v>
      </c>
      <c r="H166" s="382"/>
    </row>
    <row r="167" spans="1:10" ht="13.8" hidden="1" customHeight="1">
      <c r="A167" s="408">
        <v>250101400010999</v>
      </c>
      <c r="B167" s="408" t="s">
        <v>518</v>
      </c>
      <c r="C167" s="408" t="s">
        <v>432</v>
      </c>
      <c r="D167" s="409">
        <v>-43401225</v>
      </c>
      <c r="E167" s="409">
        <v>-5429.06</v>
      </c>
      <c r="F167" s="409">
        <v>-43401225</v>
      </c>
      <c r="G167" s="321">
        <f t="shared" si="2"/>
        <v>15</v>
      </c>
      <c r="H167" s="382"/>
      <c r="I167" s="319" t="s">
        <v>81</v>
      </c>
    </row>
    <row r="168" spans="1:10" ht="13.8" hidden="1" customHeight="1">
      <c r="A168" s="394">
        <v>2501014000112</v>
      </c>
      <c r="B168" s="394" t="s">
        <v>519</v>
      </c>
      <c r="C168" s="394" t="s">
        <v>432</v>
      </c>
      <c r="D168" s="395">
        <v>-32643241</v>
      </c>
      <c r="E168" s="395">
        <v>-4083.34</v>
      </c>
      <c r="F168" s="395">
        <v>-32643241</v>
      </c>
      <c r="G168" s="321">
        <f t="shared" si="2"/>
        <v>13</v>
      </c>
      <c r="H168" s="382"/>
    </row>
    <row r="169" spans="1:10" ht="13.8" hidden="1" customHeight="1">
      <c r="A169" s="408">
        <v>250101400011201</v>
      </c>
      <c r="B169" s="408" t="s">
        <v>520</v>
      </c>
      <c r="C169" s="408" t="s">
        <v>227</v>
      </c>
      <c r="D169" s="409">
        <v>-4083.34</v>
      </c>
      <c r="E169" s="409">
        <v>-4083.34</v>
      </c>
      <c r="F169" s="409">
        <v>-32643241</v>
      </c>
      <c r="G169" s="321">
        <f t="shared" si="2"/>
        <v>15</v>
      </c>
      <c r="H169" s="382"/>
      <c r="I169" s="319" t="s">
        <v>81</v>
      </c>
      <c r="J169" s="319" t="s">
        <v>81</v>
      </c>
    </row>
    <row r="170" spans="1:10" ht="13.8" hidden="1" customHeight="1">
      <c r="A170" s="408">
        <v>250101400011699</v>
      </c>
      <c r="B170" s="408" t="s">
        <v>2095</v>
      </c>
      <c r="C170" s="408" t="s">
        <v>432</v>
      </c>
      <c r="D170" s="409">
        <v>-1699291</v>
      </c>
      <c r="E170" s="409">
        <v>-212.56</v>
      </c>
      <c r="F170" s="409">
        <v>-1699291</v>
      </c>
      <c r="G170" s="321">
        <f t="shared" si="2"/>
        <v>15</v>
      </c>
      <c r="H170" s="382"/>
      <c r="I170" s="319" t="s">
        <v>81</v>
      </c>
    </row>
    <row r="171" spans="1:10" ht="13.8" hidden="1" customHeight="1">
      <c r="A171" s="394">
        <v>25010142</v>
      </c>
      <c r="B171" s="394" t="s">
        <v>523</v>
      </c>
      <c r="C171" s="394" t="s">
        <v>432</v>
      </c>
      <c r="D171" s="395">
        <v>-4405867</v>
      </c>
      <c r="E171" s="395">
        <v>-551.13</v>
      </c>
      <c r="F171" s="395">
        <v>-4405867</v>
      </c>
      <c r="G171" s="321">
        <f t="shared" si="2"/>
        <v>8</v>
      </c>
      <c r="H171" s="382"/>
    </row>
    <row r="172" spans="1:10" ht="13.8" hidden="1" customHeight="1">
      <c r="A172" s="394">
        <v>25010142001</v>
      </c>
      <c r="B172" s="394" t="s">
        <v>719</v>
      </c>
      <c r="C172" s="394" t="s">
        <v>432</v>
      </c>
      <c r="D172" s="395">
        <v>-4405867</v>
      </c>
      <c r="E172" s="395">
        <v>-551.13</v>
      </c>
      <c r="F172" s="395">
        <v>-4405867</v>
      </c>
      <c r="G172" s="321">
        <f t="shared" si="2"/>
        <v>11</v>
      </c>
      <c r="H172" s="382"/>
    </row>
    <row r="173" spans="1:10" ht="13.8" hidden="1" customHeight="1">
      <c r="A173" s="394">
        <v>2501014200104</v>
      </c>
      <c r="B173" s="394" t="s">
        <v>524</v>
      </c>
      <c r="C173" s="394" t="s">
        <v>432</v>
      </c>
      <c r="D173" s="395">
        <v>-622789</v>
      </c>
      <c r="E173" s="395">
        <v>-77.900000000000006</v>
      </c>
      <c r="F173" s="395">
        <v>-622789</v>
      </c>
      <c r="G173" s="321">
        <f t="shared" si="2"/>
        <v>13</v>
      </c>
      <c r="H173" s="382"/>
    </row>
    <row r="174" spans="1:10" ht="13.8" hidden="1" customHeight="1">
      <c r="A174" s="408">
        <v>250101420010499</v>
      </c>
      <c r="B174" s="408" t="s">
        <v>525</v>
      </c>
      <c r="C174" s="408" t="s">
        <v>432</v>
      </c>
      <c r="D174" s="409">
        <v>-622789</v>
      </c>
      <c r="E174" s="409">
        <v>-77.900000000000006</v>
      </c>
      <c r="F174" s="409">
        <v>-622789</v>
      </c>
      <c r="G174" s="321">
        <f t="shared" si="2"/>
        <v>15</v>
      </c>
      <c r="H174" s="382"/>
      <c r="I174" s="319" t="s">
        <v>64</v>
      </c>
    </row>
    <row r="175" spans="1:10" ht="13.8" hidden="1" customHeight="1">
      <c r="A175" s="394">
        <v>2501014200105</v>
      </c>
      <c r="B175" s="394" t="s">
        <v>526</v>
      </c>
      <c r="C175" s="394" t="s">
        <v>432</v>
      </c>
      <c r="D175" s="395">
        <v>-3783078</v>
      </c>
      <c r="E175" s="395">
        <v>-473.22</v>
      </c>
      <c r="F175" s="395">
        <v>-3783078</v>
      </c>
      <c r="G175" s="321">
        <f t="shared" si="2"/>
        <v>13</v>
      </c>
      <c r="H175" s="382"/>
    </row>
    <row r="176" spans="1:10" ht="13.8" hidden="1" customHeight="1">
      <c r="A176" s="408">
        <v>250101420010599</v>
      </c>
      <c r="B176" s="408" t="s">
        <v>527</v>
      </c>
      <c r="C176" s="408" t="s">
        <v>432</v>
      </c>
      <c r="D176" s="409">
        <v>-3783078</v>
      </c>
      <c r="E176" s="409">
        <v>-473.22</v>
      </c>
      <c r="F176" s="409">
        <v>-3783078</v>
      </c>
      <c r="G176" s="321">
        <f t="shared" si="2"/>
        <v>15</v>
      </c>
      <c r="H176" s="382"/>
      <c r="I176" s="319" t="s">
        <v>64</v>
      </c>
    </row>
    <row r="177" spans="1:9" ht="13.8" hidden="1" customHeight="1">
      <c r="A177" s="394">
        <v>3</v>
      </c>
      <c r="B177" s="394" t="s">
        <v>12</v>
      </c>
      <c r="C177" s="394" t="s">
        <v>432</v>
      </c>
      <c r="D177" s="395">
        <v>-7479237427</v>
      </c>
      <c r="E177" s="395">
        <v>-935577.12</v>
      </c>
      <c r="F177" s="395">
        <v>-7479237427</v>
      </c>
      <c r="G177" s="321">
        <f t="shared" si="2"/>
        <v>1</v>
      </c>
      <c r="H177" s="382"/>
    </row>
    <row r="178" spans="1:9" ht="13.8" hidden="1" customHeight="1">
      <c r="A178" s="394">
        <v>31</v>
      </c>
      <c r="B178" s="394" t="s">
        <v>529</v>
      </c>
      <c r="C178" s="394" t="s">
        <v>432</v>
      </c>
      <c r="D178" s="395">
        <v>-7479237427</v>
      </c>
      <c r="E178" s="395">
        <v>-935577.12</v>
      </c>
      <c r="F178" s="395">
        <v>-7479237427</v>
      </c>
      <c r="G178" s="321">
        <f t="shared" si="2"/>
        <v>2</v>
      </c>
      <c r="H178" s="382"/>
    </row>
    <row r="179" spans="1:9" ht="13.8" hidden="1" customHeight="1">
      <c r="A179" s="394">
        <v>31010</v>
      </c>
      <c r="B179" s="394" t="s">
        <v>530</v>
      </c>
      <c r="C179" s="394" t="s">
        <v>432</v>
      </c>
      <c r="D179" s="395">
        <v>-11600000000</v>
      </c>
      <c r="E179" s="395">
        <v>-1451042.94</v>
      </c>
      <c r="F179" s="395">
        <v>-11600000000</v>
      </c>
      <c r="G179" s="321">
        <f t="shared" si="2"/>
        <v>5</v>
      </c>
      <c r="H179" s="382"/>
    </row>
    <row r="180" spans="1:9" ht="13.8" hidden="1" customHeight="1">
      <c r="A180" s="394">
        <v>31010502</v>
      </c>
      <c r="B180" s="394" t="s">
        <v>530</v>
      </c>
      <c r="C180" s="394" t="s">
        <v>432</v>
      </c>
      <c r="D180" s="395">
        <v>-11600000000</v>
      </c>
      <c r="E180" s="395">
        <v>-1451042.94</v>
      </c>
      <c r="F180" s="395">
        <v>-11600000000</v>
      </c>
      <c r="G180" s="321">
        <f t="shared" si="2"/>
        <v>8</v>
      </c>
      <c r="H180" s="382"/>
    </row>
    <row r="181" spans="1:9" ht="13.8" hidden="1" customHeight="1">
      <c r="A181" s="394">
        <v>31010502001</v>
      </c>
      <c r="B181" s="394" t="s">
        <v>531</v>
      </c>
      <c r="C181" s="394" t="s">
        <v>432</v>
      </c>
      <c r="D181" s="395">
        <v>-11600000000</v>
      </c>
      <c r="E181" s="395">
        <v>-1451042.94</v>
      </c>
      <c r="F181" s="395">
        <v>-11600000000</v>
      </c>
      <c r="G181" s="321">
        <f t="shared" si="2"/>
        <v>11</v>
      </c>
      <c r="H181" s="382"/>
    </row>
    <row r="182" spans="1:9" ht="13.8" hidden="1" customHeight="1">
      <c r="A182" s="394">
        <v>3101050200101</v>
      </c>
      <c r="B182" s="394" t="s">
        <v>531</v>
      </c>
      <c r="C182" s="394" t="s">
        <v>432</v>
      </c>
      <c r="D182" s="395">
        <v>-50000000000</v>
      </c>
      <c r="E182" s="395">
        <v>-6254495.4199999999</v>
      </c>
      <c r="F182" s="395">
        <v>-50000000000</v>
      </c>
      <c r="G182" s="321">
        <f t="shared" si="2"/>
        <v>13</v>
      </c>
      <c r="H182" s="382"/>
    </row>
    <row r="183" spans="1:9" ht="13.8" hidden="1" customHeight="1">
      <c r="A183" s="408">
        <v>310105020010199</v>
      </c>
      <c r="B183" s="408" t="s">
        <v>532</v>
      </c>
      <c r="C183" s="408" t="s">
        <v>432</v>
      </c>
      <c r="D183" s="409">
        <v>-50000000000</v>
      </c>
      <c r="E183" s="409">
        <v>-6254495.4199999999</v>
      </c>
      <c r="F183" s="409">
        <v>-50000000000</v>
      </c>
      <c r="G183" s="321">
        <f t="shared" si="2"/>
        <v>15</v>
      </c>
      <c r="H183" s="382"/>
      <c r="I183" s="319" t="s">
        <v>263</v>
      </c>
    </row>
    <row r="184" spans="1:9" ht="13.8" hidden="1" customHeight="1">
      <c r="A184" s="394">
        <v>3101050200102</v>
      </c>
      <c r="B184" s="394" t="s">
        <v>531</v>
      </c>
      <c r="C184" s="394" t="s">
        <v>432</v>
      </c>
      <c r="D184" s="395">
        <v>38400000000</v>
      </c>
      <c r="E184" s="395">
        <v>4803452.4800000004</v>
      </c>
      <c r="F184" s="395">
        <v>38400000000</v>
      </c>
      <c r="G184" s="321">
        <f t="shared" si="2"/>
        <v>13</v>
      </c>
      <c r="H184" s="382"/>
    </row>
    <row r="185" spans="1:9" ht="13.8" hidden="1" customHeight="1">
      <c r="A185" s="408">
        <v>310105020010299</v>
      </c>
      <c r="B185" s="408" t="s">
        <v>533</v>
      </c>
      <c r="C185" s="408" t="s">
        <v>432</v>
      </c>
      <c r="D185" s="409">
        <v>38400000000</v>
      </c>
      <c r="E185" s="409">
        <v>4803452.4800000004</v>
      </c>
      <c r="F185" s="409">
        <v>38400000000</v>
      </c>
      <c r="G185" s="321">
        <f t="shared" si="2"/>
        <v>15</v>
      </c>
      <c r="H185" s="382"/>
      <c r="I185" s="319" t="s">
        <v>263</v>
      </c>
    </row>
    <row r="186" spans="1:9" ht="13.8" hidden="1" customHeight="1">
      <c r="A186" s="394">
        <v>31040</v>
      </c>
      <c r="B186" s="394" t="s">
        <v>534</v>
      </c>
      <c r="C186" s="394" t="s">
        <v>432</v>
      </c>
      <c r="D186" s="395">
        <v>4120762573</v>
      </c>
      <c r="E186" s="395">
        <v>515465.81</v>
      </c>
      <c r="F186" s="395">
        <v>4120762573</v>
      </c>
      <c r="G186" s="321">
        <f t="shared" si="2"/>
        <v>5</v>
      </c>
      <c r="H186" s="382"/>
    </row>
    <row r="187" spans="1:9" ht="13.8" hidden="1" customHeight="1">
      <c r="A187" s="394">
        <v>31040516</v>
      </c>
      <c r="B187" s="394" t="s">
        <v>535</v>
      </c>
      <c r="C187" s="394" t="s">
        <v>432</v>
      </c>
      <c r="D187" s="395">
        <v>4258040398</v>
      </c>
      <c r="E187" s="395">
        <v>532637.88</v>
      </c>
      <c r="F187" s="395">
        <v>4258040398</v>
      </c>
      <c r="G187" s="321">
        <f t="shared" si="2"/>
        <v>8</v>
      </c>
      <c r="H187" s="382"/>
    </row>
    <row r="188" spans="1:9" ht="13.8" hidden="1" customHeight="1">
      <c r="A188" s="394">
        <v>31040516002</v>
      </c>
      <c r="B188" s="394" t="s">
        <v>536</v>
      </c>
      <c r="C188" s="394" t="s">
        <v>432</v>
      </c>
      <c r="D188" s="395">
        <v>4258040398</v>
      </c>
      <c r="E188" s="395">
        <v>532637.88</v>
      </c>
      <c r="F188" s="395">
        <v>4258040398</v>
      </c>
      <c r="G188" s="321">
        <f t="shared" si="2"/>
        <v>11</v>
      </c>
      <c r="H188" s="382"/>
    </row>
    <row r="189" spans="1:9" ht="13.8" hidden="1" customHeight="1">
      <c r="A189" s="394">
        <v>3104051600201</v>
      </c>
      <c r="B189" s="394" t="s">
        <v>536</v>
      </c>
      <c r="C189" s="394" t="s">
        <v>432</v>
      </c>
      <c r="D189" s="395">
        <v>4258040398</v>
      </c>
      <c r="E189" s="395">
        <v>532637.88</v>
      </c>
      <c r="F189" s="395">
        <v>4258040398</v>
      </c>
      <c r="G189" s="321">
        <f t="shared" si="2"/>
        <v>13</v>
      </c>
      <c r="H189" s="382"/>
    </row>
    <row r="190" spans="1:9" ht="13.8" hidden="1" customHeight="1">
      <c r="A190" s="408">
        <v>310405160020199</v>
      </c>
      <c r="B190" s="408" t="s">
        <v>537</v>
      </c>
      <c r="C190" s="408" t="s">
        <v>432</v>
      </c>
      <c r="D190" s="409">
        <v>4258040398</v>
      </c>
      <c r="E190" s="409">
        <v>532637.88</v>
      </c>
      <c r="F190" s="409">
        <v>4258040398</v>
      </c>
      <c r="G190" s="321">
        <f t="shared" si="2"/>
        <v>15</v>
      </c>
      <c r="H190" s="382"/>
      <c r="I190" s="319" t="s">
        <v>266</v>
      </c>
    </row>
    <row r="191" spans="1:9" ht="13.8" hidden="1" customHeight="1">
      <c r="A191" s="394">
        <v>31040518</v>
      </c>
      <c r="B191" s="394" t="s">
        <v>538</v>
      </c>
      <c r="C191" s="394" t="s">
        <v>432</v>
      </c>
      <c r="D191" s="395">
        <v>-137277825</v>
      </c>
      <c r="E191" s="395">
        <v>-17172.07</v>
      </c>
      <c r="F191" s="395">
        <v>-137277825</v>
      </c>
      <c r="G191" s="321">
        <f t="shared" si="2"/>
        <v>8</v>
      </c>
      <c r="H191" s="382"/>
    </row>
    <row r="192" spans="1:9" ht="13.8" hidden="1" customHeight="1">
      <c r="A192" s="394">
        <v>31040518001</v>
      </c>
      <c r="B192" s="394" t="s">
        <v>2123</v>
      </c>
      <c r="C192" s="394" t="s">
        <v>432</v>
      </c>
      <c r="D192" s="395">
        <v>-137277825</v>
      </c>
      <c r="E192" s="395">
        <v>-17172.07</v>
      </c>
      <c r="F192" s="395">
        <v>-137277825</v>
      </c>
      <c r="G192" s="321">
        <f t="shared" si="2"/>
        <v>11</v>
      </c>
      <c r="H192" s="382"/>
    </row>
    <row r="193" spans="1:10" ht="13.8" hidden="1" customHeight="1">
      <c r="A193" s="394">
        <v>3104051800101</v>
      </c>
      <c r="B193" s="394" t="s">
        <v>2123</v>
      </c>
      <c r="C193" s="394" t="s">
        <v>432</v>
      </c>
      <c r="D193" s="395">
        <v>-137277825</v>
      </c>
      <c r="E193" s="395">
        <v>-17172.07</v>
      </c>
      <c r="F193" s="395">
        <v>-137277825</v>
      </c>
      <c r="G193" s="321">
        <f t="shared" si="2"/>
        <v>13</v>
      </c>
      <c r="H193" s="382"/>
    </row>
    <row r="194" spans="1:10" ht="13.8" hidden="1" customHeight="1">
      <c r="A194" s="408">
        <v>310405180010199</v>
      </c>
      <c r="B194" s="408" t="s">
        <v>1618</v>
      </c>
      <c r="C194" s="408" t="s">
        <v>432</v>
      </c>
      <c r="D194" s="409">
        <v>-137277825</v>
      </c>
      <c r="E194" s="409">
        <v>-17172.07</v>
      </c>
      <c r="F194" s="409">
        <v>-137277825</v>
      </c>
      <c r="G194" s="321">
        <f t="shared" si="2"/>
        <v>15</v>
      </c>
      <c r="H194" s="382"/>
      <c r="I194" s="319" t="s">
        <v>116</v>
      </c>
    </row>
    <row r="195" spans="1:10" ht="13.8" hidden="1" customHeight="1">
      <c r="A195" s="394">
        <v>6</v>
      </c>
      <c r="B195" s="394" t="s">
        <v>54</v>
      </c>
      <c r="C195" s="394" t="s">
        <v>432</v>
      </c>
      <c r="D195" s="395">
        <v>-1822909931</v>
      </c>
      <c r="E195" s="395">
        <v>-228027.64</v>
      </c>
      <c r="F195" s="395">
        <v>-1822909931</v>
      </c>
      <c r="G195" s="321">
        <f t="shared" si="2"/>
        <v>1</v>
      </c>
      <c r="H195" s="382"/>
    </row>
    <row r="196" spans="1:10" ht="13.8" hidden="1" customHeight="1">
      <c r="A196" s="394">
        <v>61</v>
      </c>
      <c r="B196" s="394" t="s">
        <v>541</v>
      </c>
      <c r="C196" s="394" t="s">
        <v>432</v>
      </c>
      <c r="D196" s="395">
        <v>-1822909931</v>
      </c>
      <c r="E196" s="395">
        <v>-228027.64</v>
      </c>
      <c r="F196" s="395">
        <v>-1822909931</v>
      </c>
      <c r="G196" s="321">
        <f t="shared" si="2"/>
        <v>2</v>
      </c>
      <c r="H196" s="382"/>
    </row>
    <row r="197" spans="1:10" ht="13.8" hidden="1" customHeight="1">
      <c r="A197" s="394">
        <v>61020</v>
      </c>
      <c r="B197" s="394" t="s">
        <v>542</v>
      </c>
      <c r="C197" s="394" t="s">
        <v>432</v>
      </c>
      <c r="D197" s="395">
        <v>-1556767530</v>
      </c>
      <c r="E197" s="395">
        <v>-194735.91</v>
      </c>
      <c r="F197" s="395">
        <v>-1556767530</v>
      </c>
      <c r="G197" s="321">
        <f t="shared" si="2"/>
        <v>5</v>
      </c>
      <c r="H197" s="382"/>
    </row>
    <row r="198" spans="1:10" ht="13.8" hidden="1" customHeight="1">
      <c r="A198" s="394">
        <v>61020710</v>
      </c>
      <c r="B198" s="394" t="s">
        <v>720</v>
      </c>
      <c r="C198" s="394" t="s">
        <v>432</v>
      </c>
      <c r="D198" s="395">
        <v>-1556767530</v>
      </c>
      <c r="E198" s="395">
        <v>-194735.91</v>
      </c>
      <c r="F198" s="395">
        <v>-1556767530</v>
      </c>
      <c r="G198" s="321">
        <f t="shared" si="2"/>
        <v>8</v>
      </c>
      <c r="H198" s="382"/>
    </row>
    <row r="199" spans="1:10" ht="13.8" hidden="1" customHeight="1">
      <c r="A199" s="394">
        <v>61020710001</v>
      </c>
      <c r="B199" s="394" t="s">
        <v>721</v>
      </c>
      <c r="C199" s="394" t="s">
        <v>432</v>
      </c>
      <c r="D199" s="395">
        <v>-1556767530</v>
      </c>
      <c r="E199" s="395">
        <v>-194735.91</v>
      </c>
      <c r="F199" s="395">
        <v>-1556767530</v>
      </c>
      <c r="G199" s="321">
        <f t="shared" si="2"/>
        <v>11</v>
      </c>
      <c r="H199" s="382"/>
    </row>
    <row r="200" spans="1:10" ht="13.8" hidden="1" customHeight="1">
      <c r="A200" s="394">
        <v>6102071000101</v>
      </c>
      <c r="B200" s="394" t="s">
        <v>721</v>
      </c>
      <c r="C200" s="394" t="s">
        <v>432</v>
      </c>
      <c r="D200" s="395">
        <v>-1556767530</v>
      </c>
      <c r="E200" s="395">
        <v>-194735.91</v>
      </c>
      <c r="F200" s="395">
        <v>-1556767530</v>
      </c>
      <c r="G200" s="321">
        <f t="shared" si="2"/>
        <v>13</v>
      </c>
      <c r="H200" s="382"/>
    </row>
    <row r="201" spans="1:10" ht="13.8" hidden="1" customHeight="1">
      <c r="A201" s="408">
        <v>610207100010101</v>
      </c>
      <c r="B201" s="408" t="s">
        <v>722</v>
      </c>
      <c r="C201" s="408" t="s">
        <v>227</v>
      </c>
      <c r="D201" s="409">
        <v>-117714.38</v>
      </c>
      <c r="E201" s="409">
        <v>-117714.38</v>
      </c>
      <c r="F201" s="409">
        <v>-932484114</v>
      </c>
      <c r="G201" s="321">
        <f t="shared" ref="G201:G264" si="3">+LEN(A201)</f>
        <v>15</v>
      </c>
      <c r="H201" s="382"/>
      <c r="I201" s="319" t="s">
        <v>107</v>
      </c>
      <c r="J201" s="319" t="s">
        <v>203</v>
      </c>
    </row>
    <row r="202" spans="1:10" ht="13.8" hidden="1" customHeight="1">
      <c r="A202" s="408">
        <v>610207100010199</v>
      </c>
      <c r="B202" s="408" t="s">
        <v>723</v>
      </c>
      <c r="C202" s="408" t="s">
        <v>432</v>
      </c>
      <c r="D202" s="409">
        <v>-624283416</v>
      </c>
      <c r="E202" s="409">
        <v>-78091.56</v>
      </c>
      <c r="F202" s="409">
        <v>-624283416</v>
      </c>
      <c r="G202" s="321">
        <f t="shared" si="3"/>
        <v>15</v>
      </c>
      <c r="H202" s="382"/>
      <c r="I202" s="319" t="s">
        <v>107</v>
      </c>
      <c r="J202" s="319" t="s">
        <v>117</v>
      </c>
    </row>
    <row r="203" spans="1:10" ht="13.8" hidden="1" customHeight="1">
      <c r="A203" s="394">
        <v>61040</v>
      </c>
      <c r="B203" s="394" t="s">
        <v>543</v>
      </c>
      <c r="C203" s="394" t="s">
        <v>432</v>
      </c>
      <c r="D203" s="395">
        <v>-79029197</v>
      </c>
      <c r="E203" s="395">
        <v>-9885.76</v>
      </c>
      <c r="F203" s="395">
        <v>-79029197</v>
      </c>
      <c r="G203" s="321">
        <f t="shared" si="3"/>
        <v>5</v>
      </c>
      <c r="H203" s="382"/>
    </row>
    <row r="204" spans="1:10" ht="13.8" hidden="1" customHeight="1">
      <c r="A204" s="394">
        <v>61040742</v>
      </c>
      <c r="B204" s="394" t="s">
        <v>544</v>
      </c>
      <c r="C204" s="394" t="s">
        <v>432</v>
      </c>
      <c r="D204" s="395">
        <v>-77360881</v>
      </c>
      <c r="E204" s="395">
        <v>-9677.07</v>
      </c>
      <c r="F204" s="395">
        <v>-77360881</v>
      </c>
      <c r="G204" s="321">
        <f t="shared" si="3"/>
        <v>8</v>
      </c>
      <c r="H204" s="382"/>
    </row>
    <row r="205" spans="1:10" ht="13.8" hidden="1" customHeight="1">
      <c r="A205" s="394">
        <v>61040742003</v>
      </c>
      <c r="B205" s="394" t="s">
        <v>724</v>
      </c>
      <c r="C205" s="394" t="s">
        <v>432</v>
      </c>
      <c r="D205" s="395">
        <v>-77360881</v>
      </c>
      <c r="E205" s="395">
        <v>-9677.07</v>
      </c>
      <c r="F205" s="395">
        <v>-77360881</v>
      </c>
      <c r="G205" s="321">
        <f t="shared" si="3"/>
        <v>11</v>
      </c>
      <c r="H205" s="382"/>
    </row>
    <row r="206" spans="1:10" ht="13.8" hidden="1" customHeight="1">
      <c r="A206" s="394">
        <v>6104074200301</v>
      </c>
      <c r="B206" s="394" t="s">
        <v>2124</v>
      </c>
      <c r="C206" s="394" t="s">
        <v>432</v>
      </c>
      <c r="D206" s="395">
        <v>-4864198</v>
      </c>
      <c r="E206" s="395">
        <v>-608.46</v>
      </c>
      <c r="F206" s="395">
        <v>-4864198</v>
      </c>
      <c r="G206" s="321">
        <f t="shared" si="3"/>
        <v>13</v>
      </c>
      <c r="H206" s="382"/>
    </row>
    <row r="207" spans="1:10" ht="13.8" customHeight="1">
      <c r="A207" s="408">
        <v>610407420030101</v>
      </c>
      <c r="B207" s="408" t="s">
        <v>1737</v>
      </c>
      <c r="C207" s="408" t="s">
        <v>227</v>
      </c>
      <c r="D207" s="409">
        <v>-610.66</v>
      </c>
      <c r="E207" s="409">
        <v>-610.66</v>
      </c>
      <c r="F207" s="409">
        <v>-4864198</v>
      </c>
      <c r="G207" s="321">
        <f t="shared" si="3"/>
        <v>15</v>
      </c>
      <c r="H207" s="382"/>
      <c r="I207" s="319" t="s">
        <v>90</v>
      </c>
      <c r="J207" s="319" t="s">
        <v>2088</v>
      </c>
    </row>
    <row r="208" spans="1:10" ht="13.8" hidden="1" customHeight="1">
      <c r="A208" s="394">
        <v>6104074200302</v>
      </c>
      <c r="B208" s="394" t="s">
        <v>791</v>
      </c>
      <c r="C208" s="394" t="s">
        <v>432</v>
      </c>
      <c r="D208" s="395">
        <v>-15401527</v>
      </c>
      <c r="E208" s="395">
        <v>-1926.58</v>
      </c>
      <c r="F208" s="395">
        <v>-15401527</v>
      </c>
      <c r="G208" s="321">
        <f t="shared" si="3"/>
        <v>13</v>
      </c>
      <c r="H208" s="382"/>
    </row>
    <row r="209" spans="1:10" ht="13.8" customHeight="1">
      <c r="A209" s="408">
        <v>610407420030201</v>
      </c>
      <c r="B209" s="408" t="s">
        <v>792</v>
      </c>
      <c r="C209" s="408" t="s">
        <v>227</v>
      </c>
      <c r="D209" s="409">
        <v>-142.06</v>
      </c>
      <c r="E209" s="409">
        <v>-142.06</v>
      </c>
      <c r="F209" s="409">
        <v>-1126323</v>
      </c>
      <c r="G209" s="321">
        <f t="shared" si="3"/>
        <v>15</v>
      </c>
      <c r="H209" s="382"/>
      <c r="I209" s="319" t="s">
        <v>90</v>
      </c>
      <c r="J209" s="319" t="s">
        <v>2088</v>
      </c>
    </row>
    <row r="210" spans="1:10" ht="13.8" customHeight="1">
      <c r="A210" s="408">
        <v>610407420030299</v>
      </c>
      <c r="B210" s="408" t="s">
        <v>793</v>
      </c>
      <c r="C210" s="408" t="s">
        <v>432</v>
      </c>
      <c r="D210" s="409">
        <v>-14275204</v>
      </c>
      <c r="E210" s="409">
        <v>-1785.68</v>
      </c>
      <c r="F210" s="409">
        <v>-14275204</v>
      </c>
      <c r="G210" s="321">
        <f t="shared" si="3"/>
        <v>15</v>
      </c>
      <c r="H210" s="382"/>
      <c r="I210" s="319" t="s">
        <v>90</v>
      </c>
      <c r="J210" s="319" t="s">
        <v>2088</v>
      </c>
    </row>
    <row r="211" spans="1:10" ht="13.8" hidden="1" customHeight="1">
      <c r="A211" s="394">
        <v>6104074200303</v>
      </c>
      <c r="B211" s="394" t="s">
        <v>794</v>
      </c>
      <c r="C211" s="394" t="s">
        <v>432</v>
      </c>
      <c r="D211" s="395">
        <v>-20630501</v>
      </c>
      <c r="E211" s="395">
        <v>-2580.67</v>
      </c>
      <c r="F211" s="395">
        <v>-20630501</v>
      </c>
      <c r="G211" s="321">
        <f t="shared" si="3"/>
        <v>13</v>
      </c>
      <c r="H211" s="382"/>
    </row>
    <row r="212" spans="1:10" ht="13.8" customHeight="1">
      <c r="A212" s="408">
        <v>610407420030399</v>
      </c>
      <c r="B212" s="408" t="s">
        <v>795</v>
      </c>
      <c r="C212" s="408" t="s">
        <v>432</v>
      </c>
      <c r="D212" s="409">
        <v>-20630501</v>
      </c>
      <c r="E212" s="409">
        <v>-2580.67</v>
      </c>
      <c r="F212" s="409">
        <v>-20630501</v>
      </c>
      <c r="G212" s="321">
        <f t="shared" si="3"/>
        <v>15</v>
      </c>
      <c r="H212" s="382"/>
      <c r="I212" s="319" t="s">
        <v>90</v>
      </c>
      <c r="J212" s="319" t="s">
        <v>2088</v>
      </c>
    </row>
    <row r="213" spans="1:10" ht="13.8" hidden="1" customHeight="1">
      <c r="A213" s="394">
        <v>6104074200304</v>
      </c>
      <c r="B213" s="394" t="s">
        <v>796</v>
      </c>
      <c r="C213" s="394" t="s">
        <v>432</v>
      </c>
      <c r="D213" s="395">
        <v>-17379348</v>
      </c>
      <c r="E213" s="395">
        <v>-2173.98</v>
      </c>
      <c r="F213" s="395">
        <v>-17379348</v>
      </c>
      <c r="G213" s="321">
        <f t="shared" si="3"/>
        <v>13</v>
      </c>
      <c r="H213" s="382"/>
    </row>
    <row r="214" spans="1:10" ht="13.8" customHeight="1">
      <c r="A214" s="408">
        <v>610407420030401</v>
      </c>
      <c r="B214" s="408" t="s">
        <v>797</v>
      </c>
      <c r="C214" s="408" t="s">
        <v>227</v>
      </c>
      <c r="D214" s="409">
        <v>-193.3</v>
      </c>
      <c r="E214" s="409">
        <v>-193.3</v>
      </c>
      <c r="F214" s="409">
        <v>-1535116</v>
      </c>
      <c r="G214" s="321">
        <f t="shared" si="3"/>
        <v>15</v>
      </c>
      <c r="H214" s="382"/>
      <c r="I214" s="319" t="s">
        <v>90</v>
      </c>
      <c r="J214" s="319" t="s">
        <v>2088</v>
      </c>
    </row>
    <row r="215" spans="1:10" ht="13.8" customHeight="1">
      <c r="A215" s="408">
        <v>610407420030499</v>
      </c>
      <c r="B215" s="408" t="s">
        <v>798</v>
      </c>
      <c r="C215" s="408" t="s">
        <v>432</v>
      </c>
      <c r="D215" s="409">
        <v>-15844232</v>
      </c>
      <c r="E215" s="409">
        <v>-1981.95</v>
      </c>
      <c r="F215" s="409">
        <v>-15844232</v>
      </c>
      <c r="G215" s="321">
        <f t="shared" si="3"/>
        <v>15</v>
      </c>
      <c r="H215" s="382"/>
      <c r="I215" s="319" t="s">
        <v>90</v>
      </c>
      <c r="J215" s="319" t="s">
        <v>2088</v>
      </c>
    </row>
    <row r="216" spans="1:10" ht="13.8" hidden="1" customHeight="1">
      <c r="A216" s="394">
        <v>6104074200308</v>
      </c>
      <c r="B216" s="394" t="s">
        <v>725</v>
      </c>
      <c r="C216" s="394" t="s">
        <v>432</v>
      </c>
      <c r="D216" s="395">
        <v>-19085307</v>
      </c>
      <c r="E216" s="395">
        <v>-2387.38</v>
      </c>
      <c r="F216" s="395">
        <v>-19085307</v>
      </c>
      <c r="G216" s="321">
        <f t="shared" si="3"/>
        <v>13</v>
      </c>
      <c r="H216" s="382"/>
    </row>
    <row r="217" spans="1:10" ht="13.8" customHeight="1">
      <c r="A217" s="408">
        <v>610407420030899</v>
      </c>
      <c r="B217" s="408" t="s">
        <v>726</v>
      </c>
      <c r="C217" s="408" t="s">
        <v>432</v>
      </c>
      <c r="D217" s="409">
        <v>-19085307</v>
      </c>
      <c r="E217" s="409">
        <v>-2387.38</v>
      </c>
      <c r="F217" s="409">
        <v>-19085307</v>
      </c>
      <c r="G217" s="321">
        <f t="shared" si="3"/>
        <v>15</v>
      </c>
      <c r="H217" s="382"/>
      <c r="I217" s="319" t="s">
        <v>90</v>
      </c>
      <c r="J217" s="319" t="s">
        <v>2088</v>
      </c>
    </row>
    <row r="218" spans="1:10" ht="13.8" hidden="1" customHeight="1">
      <c r="A218" s="394">
        <v>61040746</v>
      </c>
      <c r="B218" s="394" t="s">
        <v>2125</v>
      </c>
      <c r="C218" s="394" t="s">
        <v>432</v>
      </c>
      <c r="D218" s="395">
        <v>-1668316</v>
      </c>
      <c r="E218" s="395">
        <v>-208.69</v>
      </c>
      <c r="F218" s="395">
        <v>-1668316</v>
      </c>
      <c r="G218" s="321">
        <f t="shared" si="3"/>
        <v>8</v>
      </c>
      <c r="H218" s="382"/>
    </row>
    <row r="219" spans="1:10" ht="13.8" hidden="1" customHeight="1">
      <c r="A219" s="394">
        <v>61040746002</v>
      </c>
      <c r="B219" s="394" t="s">
        <v>2126</v>
      </c>
      <c r="C219" s="394" t="s">
        <v>432</v>
      </c>
      <c r="D219" s="395">
        <v>-1668316</v>
      </c>
      <c r="E219" s="395">
        <v>-208.69</v>
      </c>
      <c r="F219" s="395">
        <v>-1668316</v>
      </c>
      <c r="G219" s="321">
        <f t="shared" si="3"/>
        <v>11</v>
      </c>
      <c r="H219" s="382"/>
    </row>
    <row r="220" spans="1:10" ht="13.8" hidden="1" customHeight="1">
      <c r="A220" s="394">
        <v>6104074600204</v>
      </c>
      <c r="B220" s="394" t="s">
        <v>2127</v>
      </c>
      <c r="C220" s="394" t="s">
        <v>432</v>
      </c>
      <c r="D220" s="395">
        <v>-1668316</v>
      </c>
      <c r="E220" s="395">
        <v>-208.69</v>
      </c>
      <c r="F220" s="395">
        <v>-1668316</v>
      </c>
      <c r="G220" s="321">
        <f t="shared" si="3"/>
        <v>13</v>
      </c>
      <c r="H220" s="382"/>
    </row>
    <row r="221" spans="1:10" ht="13.8" customHeight="1">
      <c r="A221" s="408">
        <v>610407460020499</v>
      </c>
      <c r="B221" s="408" t="s">
        <v>1768</v>
      </c>
      <c r="C221" s="408" t="s">
        <v>432</v>
      </c>
      <c r="D221" s="409">
        <v>-1668316</v>
      </c>
      <c r="E221" s="409">
        <v>-208.69</v>
      </c>
      <c r="F221" s="409">
        <v>-1668316</v>
      </c>
      <c r="G221" s="321">
        <f t="shared" si="3"/>
        <v>15</v>
      </c>
      <c r="H221" s="382"/>
      <c r="I221" s="319" t="s">
        <v>90</v>
      </c>
      <c r="J221" s="319" t="s">
        <v>2149</v>
      </c>
    </row>
    <row r="222" spans="1:10" ht="13.8" hidden="1" customHeight="1">
      <c r="A222" s="394">
        <v>61050</v>
      </c>
      <c r="B222" s="394" t="s">
        <v>547</v>
      </c>
      <c r="C222" s="394" t="s">
        <v>432</v>
      </c>
      <c r="D222" s="395">
        <v>-187113204</v>
      </c>
      <c r="E222" s="395">
        <v>-23405.97</v>
      </c>
      <c r="F222" s="395">
        <v>-187113204</v>
      </c>
      <c r="G222" s="321">
        <f t="shared" si="3"/>
        <v>5</v>
      </c>
      <c r="H222" s="382"/>
    </row>
    <row r="223" spans="1:10" ht="13.8" hidden="1" customHeight="1">
      <c r="A223" s="394">
        <v>61050758</v>
      </c>
      <c r="B223" s="394" t="s">
        <v>547</v>
      </c>
      <c r="C223" s="394" t="s">
        <v>432</v>
      </c>
      <c r="D223" s="395">
        <v>-168221445</v>
      </c>
      <c r="E223" s="395">
        <v>-21042.81</v>
      </c>
      <c r="F223" s="395">
        <v>-168221445</v>
      </c>
      <c r="G223" s="321">
        <f t="shared" si="3"/>
        <v>8</v>
      </c>
      <c r="H223" s="382"/>
    </row>
    <row r="224" spans="1:10" ht="13.8" hidden="1" customHeight="1">
      <c r="A224" s="394">
        <v>61050758002</v>
      </c>
      <c r="B224" s="394" t="s">
        <v>548</v>
      </c>
      <c r="C224" s="394" t="s">
        <v>432</v>
      </c>
      <c r="D224" s="395">
        <v>-691</v>
      </c>
      <c r="E224" s="395">
        <v>-0.09</v>
      </c>
      <c r="F224" s="395">
        <v>-691</v>
      </c>
      <c r="G224" s="321">
        <f t="shared" si="3"/>
        <v>11</v>
      </c>
      <c r="H224" s="382"/>
    </row>
    <row r="225" spans="1:10" ht="13.8" hidden="1" customHeight="1">
      <c r="A225" s="394">
        <v>6105075800201</v>
      </c>
      <c r="B225" s="394" t="s">
        <v>548</v>
      </c>
      <c r="C225" s="394" t="s">
        <v>432</v>
      </c>
      <c r="D225" s="395">
        <v>-691</v>
      </c>
      <c r="E225" s="395">
        <v>-0.09</v>
      </c>
      <c r="F225" s="395">
        <v>-691</v>
      </c>
      <c r="G225" s="321">
        <f t="shared" si="3"/>
        <v>13</v>
      </c>
      <c r="H225" s="382"/>
    </row>
    <row r="226" spans="1:10" ht="13.8" customHeight="1">
      <c r="A226" s="408">
        <v>610507580020101</v>
      </c>
      <c r="B226" s="408" t="s">
        <v>799</v>
      </c>
      <c r="C226" s="408" t="s">
        <v>227</v>
      </c>
      <c r="D226" s="409">
        <v>-0.04</v>
      </c>
      <c r="E226" s="409">
        <v>-0.04</v>
      </c>
      <c r="F226" s="409">
        <v>-320</v>
      </c>
      <c r="G226" s="321">
        <f t="shared" si="3"/>
        <v>15</v>
      </c>
      <c r="H226" s="382"/>
      <c r="I226" s="319" t="s">
        <v>90</v>
      </c>
      <c r="J226" s="319" t="s">
        <v>780</v>
      </c>
    </row>
    <row r="227" spans="1:10" ht="13.8" customHeight="1">
      <c r="A227" s="408">
        <v>610507580020199</v>
      </c>
      <c r="B227" s="408" t="s">
        <v>549</v>
      </c>
      <c r="C227" s="408" t="s">
        <v>432</v>
      </c>
      <c r="D227" s="409">
        <v>-371</v>
      </c>
      <c r="E227" s="409">
        <v>-0.05</v>
      </c>
      <c r="F227" s="409">
        <v>-371</v>
      </c>
      <c r="G227" s="321">
        <f t="shared" si="3"/>
        <v>15</v>
      </c>
      <c r="H227" s="382"/>
      <c r="I227" s="319" t="s">
        <v>90</v>
      </c>
      <c r="J227" s="319" t="s">
        <v>780</v>
      </c>
    </row>
    <row r="228" spans="1:10" ht="13.8" hidden="1" customHeight="1">
      <c r="A228" s="394">
        <v>61050758005</v>
      </c>
      <c r="B228" s="394" t="s">
        <v>550</v>
      </c>
      <c r="C228" s="394" t="s">
        <v>432</v>
      </c>
      <c r="D228" s="395">
        <v>-988</v>
      </c>
      <c r="E228" s="395">
        <v>-0.12</v>
      </c>
      <c r="F228" s="395">
        <v>-988</v>
      </c>
      <c r="G228" s="321">
        <f t="shared" si="3"/>
        <v>11</v>
      </c>
      <c r="H228" s="382"/>
    </row>
    <row r="229" spans="1:10" ht="13.8" hidden="1" customHeight="1">
      <c r="A229" s="394">
        <v>6105075800501</v>
      </c>
      <c r="B229" s="394" t="s">
        <v>550</v>
      </c>
      <c r="C229" s="394" t="s">
        <v>432</v>
      </c>
      <c r="D229" s="395">
        <v>-988</v>
      </c>
      <c r="E229" s="395">
        <v>-0.12</v>
      </c>
      <c r="F229" s="395">
        <v>-988</v>
      </c>
      <c r="G229" s="321">
        <f t="shared" si="3"/>
        <v>13</v>
      </c>
      <c r="H229" s="382"/>
    </row>
    <row r="230" spans="1:10" ht="13.8" customHeight="1">
      <c r="A230" s="408">
        <v>610507580050101</v>
      </c>
      <c r="B230" s="408" t="s">
        <v>551</v>
      </c>
      <c r="C230" s="408" t="s">
        <v>227</v>
      </c>
      <c r="D230" s="409">
        <v>-0.1</v>
      </c>
      <c r="E230" s="409">
        <v>-0.1</v>
      </c>
      <c r="F230" s="409">
        <v>-793</v>
      </c>
      <c r="G230" s="321">
        <f t="shared" si="3"/>
        <v>15</v>
      </c>
      <c r="H230" s="382"/>
      <c r="I230" s="319" t="s">
        <v>90</v>
      </c>
      <c r="J230" s="319" t="s">
        <v>205</v>
      </c>
    </row>
    <row r="231" spans="1:10" ht="13.8" customHeight="1">
      <c r="A231" s="408">
        <v>610507580050199</v>
      </c>
      <c r="B231" s="408" t="s">
        <v>552</v>
      </c>
      <c r="C231" s="408" t="s">
        <v>432</v>
      </c>
      <c r="D231" s="409">
        <v>-195</v>
      </c>
      <c r="E231" s="409">
        <v>-0.02</v>
      </c>
      <c r="F231" s="409">
        <v>-195</v>
      </c>
      <c r="G231" s="321">
        <f t="shared" si="3"/>
        <v>15</v>
      </c>
      <c r="H231" s="382"/>
      <c r="I231" s="319" t="s">
        <v>90</v>
      </c>
      <c r="J231" s="319" t="s">
        <v>205</v>
      </c>
    </row>
    <row r="232" spans="1:10" ht="13.8" hidden="1" customHeight="1">
      <c r="A232" s="394">
        <v>61050758008</v>
      </c>
      <c r="B232" s="394" t="s">
        <v>553</v>
      </c>
      <c r="C232" s="394" t="s">
        <v>432</v>
      </c>
      <c r="D232" s="395">
        <v>-86521315</v>
      </c>
      <c r="E232" s="395">
        <v>-10822.94</v>
      </c>
      <c r="F232" s="395">
        <v>-86521315</v>
      </c>
      <c r="G232" s="321">
        <f t="shared" si="3"/>
        <v>11</v>
      </c>
      <c r="H232" s="382"/>
    </row>
    <row r="233" spans="1:10" ht="13.8" hidden="1" customHeight="1">
      <c r="A233" s="394">
        <v>6105075800801</v>
      </c>
      <c r="B233" s="394" t="s">
        <v>553</v>
      </c>
      <c r="C233" s="394" t="s">
        <v>432</v>
      </c>
      <c r="D233" s="395">
        <v>-86521315</v>
      </c>
      <c r="E233" s="395">
        <v>-10822.94</v>
      </c>
      <c r="F233" s="395">
        <v>-86521315</v>
      </c>
      <c r="G233" s="321">
        <f t="shared" si="3"/>
        <v>13</v>
      </c>
      <c r="H233" s="382"/>
    </row>
    <row r="234" spans="1:10" ht="13.8" customHeight="1">
      <c r="A234" s="408">
        <v>610507580080199</v>
      </c>
      <c r="B234" s="408" t="s">
        <v>554</v>
      </c>
      <c r="C234" s="408" t="s">
        <v>432</v>
      </c>
      <c r="D234" s="409">
        <v>-86521315</v>
      </c>
      <c r="E234" s="409">
        <v>-10822.94</v>
      </c>
      <c r="F234" s="409">
        <v>-86521315</v>
      </c>
      <c r="G234" s="321">
        <f t="shared" si="3"/>
        <v>15</v>
      </c>
      <c r="H234" s="382"/>
      <c r="I234" s="319" t="s">
        <v>90</v>
      </c>
      <c r="J234" s="319" t="s">
        <v>204</v>
      </c>
    </row>
    <row r="235" spans="1:10" ht="13.8" hidden="1" customHeight="1">
      <c r="A235" s="394">
        <v>61050758009</v>
      </c>
      <c r="B235" s="394" t="s">
        <v>555</v>
      </c>
      <c r="C235" s="394" t="s">
        <v>432</v>
      </c>
      <c r="D235" s="395">
        <v>-42359621</v>
      </c>
      <c r="E235" s="395">
        <v>-5298.76</v>
      </c>
      <c r="F235" s="395">
        <v>-42359621</v>
      </c>
      <c r="G235" s="321">
        <f t="shared" si="3"/>
        <v>11</v>
      </c>
      <c r="H235" s="382"/>
    </row>
    <row r="236" spans="1:10" ht="13.8" hidden="1" customHeight="1">
      <c r="A236" s="394">
        <v>6105075800901</v>
      </c>
      <c r="B236" s="394" t="s">
        <v>555</v>
      </c>
      <c r="C236" s="394" t="s">
        <v>432</v>
      </c>
      <c r="D236" s="395">
        <v>-42359621</v>
      </c>
      <c r="E236" s="395">
        <v>-5298.76</v>
      </c>
      <c r="F236" s="395">
        <v>-42359621</v>
      </c>
      <c r="G236" s="321">
        <f t="shared" si="3"/>
        <v>13</v>
      </c>
      <c r="H236" s="382"/>
    </row>
    <row r="237" spans="1:10" ht="13.8" customHeight="1">
      <c r="A237" s="408">
        <v>610507580090199</v>
      </c>
      <c r="B237" s="408" t="s">
        <v>556</v>
      </c>
      <c r="C237" s="408" t="s">
        <v>432</v>
      </c>
      <c r="D237" s="409">
        <v>-42359621</v>
      </c>
      <c r="E237" s="409">
        <v>-5298.76</v>
      </c>
      <c r="F237" s="409">
        <v>-42359621</v>
      </c>
      <c r="G237" s="321">
        <f t="shared" si="3"/>
        <v>15</v>
      </c>
      <c r="H237" s="382"/>
      <c r="I237" s="319" t="s">
        <v>90</v>
      </c>
      <c r="J237" s="319" t="s">
        <v>204</v>
      </c>
    </row>
    <row r="238" spans="1:10" ht="13.8" hidden="1" customHeight="1">
      <c r="A238" s="394">
        <v>61050758010</v>
      </c>
      <c r="B238" s="394" t="s">
        <v>800</v>
      </c>
      <c r="C238" s="394" t="s">
        <v>432</v>
      </c>
      <c r="D238" s="395">
        <v>-39338830</v>
      </c>
      <c r="E238" s="395">
        <v>-4920.8900000000003</v>
      </c>
      <c r="F238" s="395">
        <v>-39338830</v>
      </c>
      <c r="G238" s="321">
        <f t="shared" si="3"/>
        <v>11</v>
      </c>
      <c r="H238" s="382"/>
    </row>
    <row r="239" spans="1:10" ht="13.8" hidden="1" customHeight="1">
      <c r="A239" s="408">
        <v>610507580100399</v>
      </c>
      <c r="B239" s="408" t="s">
        <v>2097</v>
      </c>
      <c r="C239" s="408" t="s">
        <v>432</v>
      </c>
      <c r="D239" s="409">
        <v>-39338830</v>
      </c>
      <c r="E239" s="409">
        <v>-4920.8900000000003</v>
      </c>
      <c r="F239" s="409">
        <v>-39338830</v>
      </c>
      <c r="G239" s="321">
        <f t="shared" si="3"/>
        <v>15</v>
      </c>
      <c r="H239" s="382"/>
      <c r="I239" s="319" t="s">
        <v>107</v>
      </c>
      <c r="J239" s="319" t="s">
        <v>206</v>
      </c>
    </row>
    <row r="240" spans="1:10" ht="13.8" hidden="1" customHeight="1">
      <c r="A240" s="394">
        <v>61050760</v>
      </c>
      <c r="B240" s="394" t="s">
        <v>557</v>
      </c>
      <c r="C240" s="394" t="s">
        <v>432</v>
      </c>
      <c r="D240" s="395">
        <v>-18891759</v>
      </c>
      <c r="E240" s="395">
        <v>-2363.17</v>
      </c>
      <c r="F240" s="395">
        <v>-18891759</v>
      </c>
      <c r="G240" s="321">
        <f t="shared" si="3"/>
        <v>8</v>
      </c>
      <c r="H240" s="382"/>
    </row>
    <row r="241" spans="1:10" ht="13.8" hidden="1" customHeight="1">
      <c r="A241" s="394">
        <v>61050760003</v>
      </c>
      <c r="B241" s="394" t="s">
        <v>550</v>
      </c>
      <c r="C241" s="394" t="s">
        <v>432</v>
      </c>
      <c r="D241" s="395">
        <v>-6460736</v>
      </c>
      <c r="E241" s="395">
        <v>-808.17</v>
      </c>
      <c r="F241" s="395">
        <v>-6460736</v>
      </c>
      <c r="G241" s="321">
        <f t="shared" si="3"/>
        <v>11</v>
      </c>
      <c r="H241" s="382"/>
    </row>
    <row r="242" spans="1:10" ht="13.8" hidden="1" customHeight="1">
      <c r="A242" s="394">
        <v>6105076000301</v>
      </c>
      <c r="B242" s="394" t="s">
        <v>550</v>
      </c>
      <c r="C242" s="394" t="s">
        <v>432</v>
      </c>
      <c r="D242" s="395">
        <v>-6460736</v>
      </c>
      <c r="E242" s="395">
        <v>-808.17</v>
      </c>
      <c r="F242" s="395">
        <v>-6460736</v>
      </c>
      <c r="G242" s="321">
        <f t="shared" si="3"/>
        <v>13</v>
      </c>
      <c r="H242" s="382"/>
    </row>
    <row r="243" spans="1:10" ht="13.8" customHeight="1">
      <c r="A243" s="408">
        <v>610507600030101</v>
      </c>
      <c r="B243" s="408" t="s">
        <v>801</v>
      </c>
      <c r="C243" s="408" t="s">
        <v>227</v>
      </c>
      <c r="D243" s="409">
        <v>-134.82</v>
      </c>
      <c r="E243" s="409">
        <v>-134.82</v>
      </c>
      <c r="F243" s="409">
        <v>-1068084</v>
      </c>
      <c r="G243" s="321">
        <f t="shared" si="3"/>
        <v>15</v>
      </c>
      <c r="H243" s="382"/>
      <c r="I243" s="319" t="s">
        <v>90</v>
      </c>
      <c r="J243" s="319" t="s">
        <v>205</v>
      </c>
    </row>
    <row r="244" spans="1:10" ht="13.8" customHeight="1">
      <c r="A244" s="408">
        <v>610507600030199</v>
      </c>
      <c r="B244" s="408" t="s">
        <v>802</v>
      </c>
      <c r="C244" s="408" t="s">
        <v>432</v>
      </c>
      <c r="D244" s="409">
        <v>-5392652</v>
      </c>
      <c r="E244" s="409">
        <v>-674.57</v>
      </c>
      <c r="F244" s="409">
        <v>-5392652</v>
      </c>
      <c r="G244" s="321">
        <f t="shared" si="3"/>
        <v>15</v>
      </c>
      <c r="H244" s="382"/>
      <c r="I244" s="319" t="s">
        <v>90</v>
      </c>
      <c r="J244" s="319" t="s">
        <v>205</v>
      </c>
    </row>
    <row r="245" spans="1:10" ht="13.8" hidden="1" customHeight="1">
      <c r="A245" s="394">
        <v>61050760005</v>
      </c>
      <c r="B245" s="394" t="s">
        <v>558</v>
      </c>
      <c r="C245" s="394" t="s">
        <v>432</v>
      </c>
      <c r="D245" s="395">
        <v>-12431023</v>
      </c>
      <c r="E245" s="395">
        <v>-1555</v>
      </c>
      <c r="F245" s="395">
        <v>-12431023</v>
      </c>
      <c r="G245" s="321">
        <f t="shared" si="3"/>
        <v>11</v>
      </c>
      <c r="H245" s="382"/>
    </row>
    <row r="246" spans="1:10" ht="13.8" hidden="1" customHeight="1">
      <c r="A246" s="394">
        <v>6105076000501</v>
      </c>
      <c r="B246" s="394" t="s">
        <v>558</v>
      </c>
      <c r="C246" s="394" t="s">
        <v>432</v>
      </c>
      <c r="D246" s="395">
        <v>-12431023</v>
      </c>
      <c r="E246" s="395">
        <v>-1555</v>
      </c>
      <c r="F246" s="395">
        <v>-12431023</v>
      </c>
      <c r="G246" s="321">
        <f t="shared" si="3"/>
        <v>13</v>
      </c>
      <c r="H246" s="382"/>
    </row>
    <row r="247" spans="1:10" ht="13.8" hidden="1" customHeight="1">
      <c r="A247" s="408">
        <v>610507600050199</v>
      </c>
      <c r="B247" s="408" t="s">
        <v>2098</v>
      </c>
      <c r="C247" s="408" t="s">
        <v>432</v>
      </c>
      <c r="D247" s="409">
        <v>-12431023</v>
      </c>
      <c r="E247" s="409">
        <v>-1555</v>
      </c>
      <c r="F247" s="409">
        <v>-12431023</v>
      </c>
      <c r="G247" s="321">
        <f t="shared" si="3"/>
        <v>15</v>
      </c>
      <c r="H247" s="382"/>
      <c r="I247" s="319" t="s">
        <v>107</v>
      </c>
      <c r="J247" s="319" t="s">
        <v>206</v>
      </c>
    </row>
    <row r="248" spans="1:10" ht="13.8" hidden="1" customHeight="1">
      <c r="A248" s="394">
        <v>7</v>
      </c>
      <c r="B248" s="394" t="s">
        <v>55</v>
      </c>
      <c r="C248" s="394" t="s">
        <v>432</v>
      </c>
      <c r="D248" s="395">
        <v>1685632106</v>
      </c>
      <c r="E248" s="395">
        <v>210855.57</v>
      </c>
      <c r="F248" s="395">
        <v>1685632106</v>
      </c>
      <c r="G248" s="321">
        <f t="shared" si="3"/>
        <v>1</v>
      </c>
      <c r="H248" s="382"/>
    </row>
    <row r="249" spans="1:10" ht="13.8" hidden="1" customHeight="1">
      <c r="A249" s="394">
        <v>71</v>
      </c>
      <c r="B249" s="394" t="s">
        <v>561</v>
      </c>
      <c r="C249" s="394" t="s">
        <v>432</v>
      </c>
      <c r="D249" s="395">
        <v>1685632106</v>
      </c>
      <c r="E249" s="395">
        <v>210855.57</v>
      </c>
      <c r="F249" s="395">
        <v>1685632106</v>
      </c>
      <c r="G249" s="321">
        <f t="shared" si="3"/>
        <v>2</v>
      </c>
      <c r="H249" s="382"/>
    </row>
    <row r="250" spans="1:10" ht="13.8" hidden="1" customHeight="1">
      <c r="A250" s="394">
        <v>71010</v>
      </c>
      <c r="B250" s="394" t="s">
        <v>562</v>
      </c>
      <c r="C250" s="394" t="s">
        <v>432</v>
      </c>
      <c r="D250" s="395">
        <v>27306760</v>
      </c>
      <c r="E250" s="395">
        <v>3415.8</v>
      </c>
      <c r="F250" s="395">
        <v>27306760</v>
      </c>
      <c r="G250" s="321">
        <f t="shared" si="3"/>
        <v>5</v>
      </c>
      <c r="H250" s="382"/>
    </row>
    <row r="251" spans="1:10" ht="13.8" hidden="1" customHeight="1">
      <c r="A251" s="394">
        <v>71010705</v>
      </c>
      <c r="B251" s="394" t="s">
        <v>566</v>
      </c>
      <c r="C251" s="394" t="s">
        <v>432</v>
      </c>
      <c r="D251" s="395">
        <v>27306760</v>
      </c>
      <c r="E251" s="395">
        <v>3415.8</v>
      </c>
      <c r="F251" s="395">
        <v>27306760</v>
      </c>
      <c r="G251" s="321">
        <f t="shared" si="3"/>
        <v>8</v>
      </c>
      <c r="H251" s="382"/>
    </row>
    <row r="252" spans="1:10" ht="13.8" hidden="1" customHeight="1">
      <c r="A252" s="394">
        <v>71010705005</v>
      </c>
      <c r="B252" s="394" t="s">
        <v>727</v>
      </c>
      <c r="C252" s="394" t="s">
        <v>432</v>
      </c>
      <c r="D252" s="395">
        <v>23068760</v>
      </c>
      <c r="E252" s="395">
        <v>2885.67</v>
      </c>
      <c r="F252" s="395">
        <v>23068760</v>
      </c>
      <c r="G252" s="321">
        <f t="shared" si="3"/>
        <v>11</v>
      </c>
      <c r="H252" s="382"/>
    </row>
    <row r="253" spans="1:10" ht="13.8" hidden="1" customHeight="1">
      <c r="A253" s="394">
        <v>7101070500501</v>
      </c>
      <c r="B253" s="394" t="s">
        <v>727</v>
      </c>
      <c r="C253" s="394" t="s">
        <v>432</v>
      </c>
      <c r="D253" s="395">
        <v>23068760</v>
      </c>
      <c r="E253" s="395">
        <v>2885.67</v>
      </c>
      <c r="F253" s="395">
        <v>23068760</v>
      </c>
      <c r="G253" s="321">
        <f t="shared" si="3"/>
        <v>13</v>
      </c>
      <c r="H253" s="382"/>
    </row>
    <row r="254" spans="1:10" ht="13.8" hidden="1" customHeight="1">
      <c r="A254" s="408">
        <v>710107050050199</v>
      </c>
      <c r="B254" s="408" t="s">
        <v>728</v>
      </c>
      <c r="C254" s="408" t="s">
        <v>432</v>
      </c>
      <c r="D254" s="409">
        <v>23068760</v>
      </c>
      <c r="E254" s="409">
        <v>2885.67</v>
      </c>
      <c r="F254" s="409">
        <v>23068760</v>
      </c>
      <c r="G254" s="321">
        <f t="shared" si="3"/>
        <v>15</v>
      </c>
      <c r="H254" s="382"/>
      <c r="I254" s="319" t="s">
        <v>87</v>
      </c>
      <c r="J254" s="319" t="s">
        <v>778</v>
      </c>
    </row>
    <row r="255" spans="1:10" ht="13.8" hidden="1" customHeight="1">
      <c r="A255" s="394">
        <v>71010705006</v>
      </c>
      <c r="B255" s="394" t="s">
        <v>567</v>
      </c>
      <c r="C255" s="394" t="s">
        <v>432</v>
      </c>
      <c r="D255" s="395">
        <v>4238000</v>
      </c>
      <c r="E255" s="395">
        <v>530.13</v>
      </c>
      <c r="F255" s="395">
        <v>4238000</v>
      </c>
      <c r="G255" s="321">
        <f t="shared" si="3"/>
        <v>11</v>
      </c>
      <c r="H255" s="382"/>
    </row>
    <row r="256" spans="1:10" ht="13.8" hidden="1" customHeight="1">
      <c r="A256" s="394">
        <v>7101070500601</v>
      </c>
      <c r="B256" s="394" t="s">
        <v>567</v>
      </c>
      <c r="C256" s="394" t="s">
        <v>432</v>
      </c>
      <c r="D256" s="395">
        <v>4238000</v>
      </c>
      <c r="E256" s="395">
        <v>530.13</v>
      </c>
      <c r="F256" s="395">
        <v>4238000</v>
      </c>
      <c r="G256" s="321">
        <f t="shared" si="3"/>
        <v>13</v>
      </c>
      <c r="H256" s="382"/>
    </row>
    <row r="257" spans="1:10" ht="13.8" hidden="1" customHeight="1">
      <c r="A257" s="408">
        <v>710107050060199</v>
      </c>
      <c r="B257" s="408" t="s">
        <v>568</v>
      </c>
      <c r="C257" s="408" t="s">
        <v>432</v>
      </c>
      <c r="D257" s="409">
        <v>4238000</v>
      </c>
      <c r="E257" s="409">
        <v>530.13</v>
      </c>
      <c r="F257" s="409">
        <v>4238000</v>
      </c>
      <c r="G257" s="321">
        <f t="shared" si="3"/>
        <v>15</v>
      </c>
      <c r="H257" s="382"/>
      <c r="I257" s="319" t="s">
        <v>87</v>
      </c>
      <c r="J257" s="319" t="s">
        <v>405</v>
      </c>
    </row>
    <row r="258" spans="1:10" ht="13.8" hidden="1" customHeight="1">
      <c r="A258" s="394">
        <v>71020</v>
      </c>
      <c r="B258" s="394" t="s">
        <v>2128</v>
      </c>
      <c r="C258" s="394" t="s">
        <v>432</v>
      </c>
      <c r="D258" s="395">
        <v>6662</v>
      </c>
      <c r="E258" s="395">
        <v>0.83</v>
      </c>
      <c r="F258" s="395">
        <v>6662</v>
      </c>
      <c r="G258" s="321">
        <f t="shared" si="3"/>
        <v>5</v>
      </c>
      <c r="H258" s="382"/>
    </row>
    <row r="259" spans="1:10" ht="13.8" hidden="1" customHeight="1">
      <c r="A259" s="394">
        <v>71020707</v>
      </c>
      <c r="B259" s="394" t="s">
        <v>2129</v>
      </c>
      <c r="C259" s="394" t="s">
        <v>432</v>
      </c>
      <c r="D259" s="395">
        <v>6662</v>
      </c>
      <c r="E259" s="395">
        <v>0.83</v>
      </c>
      <c r="F259" s="395">
        <v>6662</v>
      </c>
      <c r="G259" s="321">
        <f t="shared" si="3"/>
        <v>8</v>
      </c>
      <c r="H259" s="382"/>
    </row>
    <row r="260" spans="1:10" ht="13.8" hidden="1" customHeight="1">
      <c r="A260" s="394">
        <v>71020707002</v>
      </c>
      <c r="B260" s="394" t="s">
        <v>2130</v>
      </c>
      <c r="C260" s="394" t="s">
        <v>432</v>
      </c>
      <c r="D260" s="395">
        <v>6662</v>
      </c>
      <c r="E260" s="395">
        <v>0.83</v>
      </c>
      <c r="F260" s="395">
        <v>6662</v>
      </c>
      <c r="G260" s="321">
        <f t="shared" si="3"/>
        <v>11</v>
      </c>
      <c r="H260" s="382"/>
    </row>
    <row r="261" spans="1:10" ht="13.8" hidden="1" customHeight="1">
      <c r="A261" s="394">
        <v>7102070700204</v>
      </c>
      <c r="B261" s="394" t="s">
        <v>2131</v>
      </c>
      <c r="C261" s="394" t="s">
        <v>432</v>
      </c>
      <c r="D261" s="395">
        <v>6662</v>
      </c>
      <c r="E261" s="395">
        <v>0.83</v>
      </c>
      <c r="F261" s="395">
        <v>6662</v>
      </c>
      <c r="G261" s="321">
        <f t="shared" si="3"/>
        <v>13</v>
      </c>
      <c r="H261" s="382"/>
    </row>
    <row r="262" spans="1:10" ht="13.8" hidden="1" customHeight="1">
      <c r="A262" s="408">
        <v>710207070020499</v>
      </c>
      <c r="B262" s="408" t="s">
        <v>1877</v>
      </c>
      <c r="C262" s="408" t="s">
        <v>432</v>
      </c>
      <c r="D262" s="409">
        <v>6662</v>
      </c>
      <c r="E262" s="409">
        <v>0.83</v>
      </c>
      <c r="F262" s="409">
        <v>6662</v>
      </c>
      <c r="G262" s="321">
        <f t="shared" si="3"/>
        <v>15</v>
      </c>
      <c r="H262" s="382"/>
      <c r="I262" s="319" t="s">
        <v>67</v>
      </c>
      <c r="J262" s="319" t="s">
        <v>2156</v>
      </c>
    </row>
    <row r="263" spans="1:10" ht="13.8" hidden="1" customHeight="1">
      <c r="A263" s="394">
        <v>71040</v>
      </c>
      <c r="B263" s="394" t="s">
        <v>573</v>
      </c>
      <c r="C263" s="394" t="s">
        <v>432</v>
      </c>
      <c r="D263" s="395">
        <v>1658318684</v>
      </c>
      <c r="E263" s="395">
        <v>207438.93</v>
      </c>
      <c r="F263" s="395">
        <v>1658318684</v>
      </c>
      <c r="G263" s="321">
        <f t="shared" si="3"/>
        <v>5</v>
      </c>
      <c r="H263" s="382"/>
    </row>
    <row r="264" spans="1:10" ht="13.8" hidden="1" customHeight="1">
      <c r="A264" s="394">
        <v>71040731</v>
      </c>
      <c r="B264" s="394" t="s">
        <v>574</v>
      </c>
      <c r="C264" s="394" t="s">
        <v>432</v>
      </c>
      <c r="D264" s="395">
        <v>53542583</v>
      </c>
      <c r="E264" s="395">
        <v>6697.64</v>
      </c>
      <c r="F264" s="395">
        <v>53542583</v>
      </c>
      <c r="G264" s="321">
        <f t="shared" si="3"/>
        <v>8</v>
      </c>
      <c r="H264" s="382"/>
    </row>
    <row r="265" spans="1:10" ht="13.8" hidden="1" customHeight="1">
      <c r="A265" s="394">
        <v>71040731001</v>
      </c>
      <c r="B265" s="394" t="s">
        <v>575</v>
      </c>
      <c r="C265" s="394" t="s">
        <v>432</v>
      </c>
      <c r="D265" s="395">
        <v>37491553</v>
      </c>
      <c r="E265" s="395">
        <v>4689.8100000000004</v>
      </c>
      <c r="F265" s="395">
        <v>37491553</v>
      </c>
      <c r="G265" s="321">
        <f t="shared" ref="G265:G328" si="4">+LEN(A265)</f>
        <v>11</v>
      </c>
      <c r="H265" s="382"/>
    </row>
    <row r="266" spans="1:10" ht="13.8" hidden="1" customHeight="1">
      <c r="A266" s="394">
        <v>7104073100101</v>
      </c>
      <c r="B266" s="394" t="s">
        <v>575</v>
      </c>
      <c r="C266" s="394" t="s">
        <v>432</v>
      </c>
      <c r="D266" s="395">
        <v>37491553</v>
      </c>
      <c r="E266" s="395">
        <v>4689.8100000000004</v>
      </c>
      <c r="F266" s="395">
        <v>37491553</v>
      </c>
      <c r="G266" s="321">
        <f t="shared" si="4"/>
        <v>13</v>
      </c>
      <c r="H266" s="382"/>
    </row>
    <row r="267" spans="1:10" ht="13.8" hidden="1" customHeight="1">
      <c r="A267" s="408">
        <v>710407310010101</v>
      </c>
      <c r="B267" s="408" t="s">
        <v>576</v>
      </c>
      <c r="C267" s="408" t="s">
        <v>227</v>
      </c>
      <c r="D267" s="409">
        <v>567.91</v>
      </c>
      <c r="E267" s="409">
        <v>567.91</v>
      </c>
      <c r="F267" s="409">
        <v>4491553</v>
      </c>
      <c r="G267" s="321">
        <f t="shared" si="4"/>
        <v>15</v>
      </c>
      <c r="H267" s="382"/>
      <c r="I267" s="319" t="s">
        <v>86</v>
      </c>
      <c r="J267" s="319" t="s">
        <v>208</v>
      </c>
    </row>
    <row r="268" spans="1:10" ht="13.8" hidden="1" customHeight="1">
      <c r="A268" s="408">
        <v>710407310010199</v>
      </c>
      <c r="B268" s="408" t="s">
        <v>577</v>
      </c>
      <c r="C268" s="408" t="s">
        <v>432</v>
      </c>
      <c r="D268" s="409">
        <v>33000000</v>
      </c>
      <c r="E268" s="409">
        <v>4127.97</v>
      </c>
      <c r="F268" s="409">
        <v>33000000</v>
      </c>
      <c r="G268" s="321">
        <f t="shared" si="4"/>
        <v>15</v>
      </c>
      <c r="H268" s="382"/>
      <c r="I268" s="319" t="s">
        <v>86</v>
      </c>
      <c r="J268" s="319" t="s">
        <v>208</v>
      </c>
    </row>
    <row r="269" spans="1:10" ht="13.8" hidden="1" customHeight="1">
      <c r="A269" s="394">
        <v>71040731004</v>
      </c>
      <c r="B269" s="394" t="s">
        <v>578</v>
      </c>
      <c r="C269" s="394" t="s">
        <v>432</v>
      </c>
      <c r="D269" s="395">
        <v>16051030</v>
      </c>
      <c r="E269" s="395">
        <v>2007.82</v>
      </c>
      <c r="F269" s="395">
        <v>16051030</v>
      </c>
      <c r="G269" s="321">
        <f t="shared" si="4"/>
        <v>11</v>
      </c>
      <c r="H269" s="382"/>
    </row>
    <row r="270" spans="1:10" ht="13.8" hidden="1" customHeight="1">
      <c r="A270" s="394">
        <v>7104073100401</v>
      </c>
      <c r="B270" s="394" t="s">
        <v>578</v>
      </c>
      <c r="C270" s="394" t="s">
        <v>432</v>
      </c>
      <c r="D270" s="395">
        <v>16051030</v>
      </c>
      <c r="E270" s="395">
        <v>2007.82</v>
      </c>
      <c r="F270" s="395">
        <v>16051030</v>
      </c>
      <c r="G270" s="321">
        <f t="shared" si="4"/>
        <v>13</v>
      </c>
      <c r="H270" s="382"/>
    </row>
    <row r="271" spans="1:10" ht="13.8" hidden="1" customHeight="1">
      <c r="A271" s="408">
        <v>710407310040199</v>
      </c>
      <c r="B271" s="408" t="s">
        <v>730</v>
      </c>
      <c r="C271" s="408" t="s">
        <v>432</v>
      </c>
      <c r="D271" s="409">
        <v>16051030</v>
      </c>
      <c r="E271" s="409">
        <v>2007.82</v>
      </c>
      <c r="F271" s="409">
        <v>16051030</v>
      </c>
      <c r="G271" s="321">
        <f t="shared" si="4"/>
        <v>15</v>
      </c>
      <c r="H271" s="382"/>
      <c r="I271" s="319" t="s">
        <v>86</v>
      </c>
      <c r="J271" s="319" t="s">
        <v>278</v>
      </c>
    </row>
    <row r="272" spans="1:10" ht="13.8" hidden="1" customHeight="1">
      <c r="A272" s="394">
        <v>71040733</v>
      </c>
      <c r="B272" s="394" t="s">
        <v>580</v>
      </c>
      <c r="C272" s="394" t="s">
        <v>432</v>
      </c>
      <c r="D272" s="395">
        <v>1465192867</v>
      </c>
      <c r="E272" s="395">
        <v>183280.84</v>
      </c>
      <c r="F272" s="395">
        <v>1465192867</v>
      </c>
      <c r="G272" s="321">
        <f t="shared" si="4"/>
        <v>8</v>
      </c>
      <c r="H272" s="382"/>
    </row>
    <row r="273" spans="1:10" ht="13.8" hidden="1">
      <c r="A273" s="394">
        <v>71040733001</v>
      </c>
      <c r="B273" s="394" t="s">
        <v>105</v>
      </c>
      <c r="C273" s="394" t="s">
        <v>432</v>
      </c>
      <c r="D273" s="395">
        <v>367380385</v>
      </c>
      <c r="E273" s="395">
        <v>45955.58</v>
      </c>
      <c r="F273" s="395">
        <v>367380385</v>
      </c>
      <c r="G273" s="321">
        <f t="shared" si="4"/>
        <v>11</v>
      </c>
      <c r="H273" s="382"/>
    </row>
    <row r="274" spans="1:10" ht="13.8" hidden="1">
      <c r="A274" s="394">
        <v>7104073300102</v>
      </c>
      <c r="B274" s="394" t="s">
        <v>581</v>
      </c>
      <c r="C274" s="394" t="s">
        <v>432</v>
      </c>
      <c r="D274" s="395">
        <v>318112666</v>
      </c>
      <c r="E274" s="395">
        <v>39792.68</v>
      </c>
      <c r="F274" s="395">
        <v>318112666</v>
      </c>
      <c r="G274" s="321">
        <f t="shared" si="4"/>
        <v>13</v>
      </c>
      <c r="H274" s="382"/>
    </row>
    <row r="275" spans="1:10" ht="13.8" hidden="1">
      <c r="A275" s="408">
        <v>710407330010299</v>
      </c>
      <c r="B275" s="408" t="s">
        <v>582</v>
      </c>
      <c r="C275" s="408" t="s">
        <v>432</v>
      </c>
      <c r="D275" s="409">
        <v>318112666</v>
      </c>
      <c r="E275" s="409">
        <v>39792.68</v>
      </c>
      <c r="F275" s="409">
        <v>318112666</v>
      </c>
      <c r="G275" s="321">
        <f t="shared" si="4"/>
        <v>15</v>
      </c>
      <c r="H275" s="382"/>
      <c r="I275" s="319" t="s">
        <v>67</v>
      </c>
      <c r="J275" s="319" t="s">
        <v>2157</v>
      </c>
    </row>
    <row r="276" spans="1:10" ht="13.8" hidden="1">
      <c r="A276" s="394">
        <v>7104073300103</v>
      </c>
      <c r="B276" s="394" t="s">
        <v>583</v>
      </c>
      <c r="C276" s="394" t="s">
        <v>432</v>
      </c>
      <c r="D276" s="395">
        <v>3600000</v>
      </c>
      <c r="E276" s="395">
        <v>450.32</v>
      </c>
      <c r="F276" s="395">
        <v>3600000</v>
      </c>
      <c r="G276" s="321">
        <f t="shared" si="4"/>
        <v>13</v>
      </c>
      <c r="H276" s="382"/>
    </row>
    <row r="277" spans="1:10" ht="13.8" hidden="1">
      <c r="A277" s="408">
        <v>710407330010399</v>
      </c>
      <c r="B277" s="408" t="s">
        <v>584</v>
      </c>
      <c r="C277" s="408" t="s">
        <v>432</v>
      </c>
      <c r="D277" s="409">
        <v>3600000</v>
      </c>
      <c r="E277" s="409">
        <v>450.32</v>
      </c>
      <c r="F277" s="409">
        <v>3600000</v>
      </c>
      <c r="G277" s="321">
        <f t="shared" si="4"/>
        <v>15</v>
      </c>
      <c r="H277" s="382"/>
      <c r="I277" s="319" t="s">
        <v>87</v>
      </c>
      <c r="J277" s="319" t="s">
        <v>105</v>
      </c>
    </row>
    <row r="278" spans="1:10" ht="13.8" hidden="1">
      <c r="A278" s="408">
        <v>710407330010901</v>
      </c>
      <c r="B278" s="408" t="s">
        <v>805</v>
      </c>
      <c r="C278" s="408" t="s">
        <v>227</v>
      </c>
      <c r="D278" s="409">
        <v>2698.65</v>
      </c>
      <c r="E278" s="409">
        <v>2698.65</v>
      </c>
      <c r="F278" s="409">
        <v>21299537</v>
      </c>
      <c r="G278" s="321">
        <f t="shared" si="4"/>
        <v>15</v>
      </c>
      <c r="H278" s="382"/>
      <c r="I278" s="319" t="s">
        <v>87</v>
      </c>
      <c r="J278" s="319" t="s">
        <v>105</v>
      </c>
    </row>
    <row r="279" spans="1:10" ht="13.8" hidden="1">
      <c r="A279" s="408">
        <v>710407330010999</v>
      </c>
      <c r="B279" s="408" t="s">
        <v>806</v>
      </c>
      <c r="C279" s="408" t="s">
        <v>432</v>
      </c>
      <c r="D279" s="409">
        <v>24368182</v>
      </c>
      <c r="E279" s="409">
        <v>3048.21</v>
      </c>
      <c r="F279" s="409">
        <v>24368182</v>
      </c>
      <c r="G279" s="321">
        <f t="shared" si="4"/>
        <v>15</v>
      </c>
      <c r="H279" s="382"/>
      <c r="I279" s="319" t="s">
        <v>87</v>
      </c>
      <c r="J279" s="319" t="s">
        <v>105</v>
      </c>
    </row>
    <row r="280" spans="1:10" ht="13.8" hidden="1">
      <c r="A280" s="394">
        <v>71040733002</v>
      </c>
      <c r="B280" s="394" t="s">
        <v>735</v>
      </c>
      <c r="C280" s="394" t="s">
        <v>432</v>
      </c>
      <c r="D280" s="395">
        <v>22487040</v>
      </c>
      <c r="E280" s="395">
        <v>2812.9</v>
      </c>
      <c r="F280" s="395">
        <v>22487040</v>
      </c>
      <c r="G280" s="321">
        <f t="shared" si="4"/>
        <v>11</v>
      </c>
      <c r="H280" s="382"/>
    </row>
    <row r="281" spans="1:10" ht="13.8" hidden="1">
      <c r="A281" s="394">
        <v>7104073300201</v>
      </c>
      <c r="B281" s="394" t="s">
        <v>736</v>
      </c>
      <c r="C281" s="394" t="s">
        <v>432</v>
      </c>
      <c r="D281" s="395">
        <v>13448916</v>
      </c>
      <c r="E281" s="395">
        <v>1682.32</v>
      </c>
      <c r="F281" s="395">
        <v>13448916</v>
      </c>
      <c r="G281" s="321">
        <f t="shared" si="4"/>
        <v>13</v>
      </c>
      <c r="H281" s="382"/>
    </row>
    <row r="282" spans="1:10" ht="13.8" hidden="1">
      <c r="A282" s="408">
        <v>710407330020199</v>
      </c>
      <c r="B282" s="408" t="s">
        <v>602</v>
      </c>
      <c r="C282" s="408" t="s">
        <v>432</v>
      </c>
      <c r="D282" s="409">
        <v>13448916</v>
      </c>
      <c r="E282" s="409">
        <v>1682.32</v>
      </c>
      <c r="F282" s="409">
        <v>13448916</v>
      </c>
      <c r="G282" s="321">
        <f t="shared" si="4"/>
        <v>15</v>
      </c>
      <c r="H282" s="382"/>
      <c r="I282" s="319" t="s">
        <v>87</v>
      </c>
      <c r="J282" s="319" t="s">
        <v>676</v>
      </c>
    </row>
    <row r="283" spans="1:10" ht="13.8" hidden="1">
      <c r="A283" s="394">
        <v>7104073300202</v>
      </c>
      <c r="B283" s="394" t="s">
        <v>737</v>
      </c>
      <c r="C283" s="394" t="s">
        <v>432</v>
      </c>
      <c r="D283" s="395">
        <v>9038124</v>
      </c>
      <c r="E283" s="395">
        <v>1130.58</v>
      </c>
      <c r="F283" s="395">
        <v>9038124</v>
      </c>
      <c r="G283" s="321">
        <f t="shared" si="4"/>
        <v>13</v>
      </c>
      <c r="H283" s="382"/>
    </row>
    <row r="284" spans="1:10" ht="13.8" hidden="1">
      <c r="A284" s="408">
        <v>710407330020299</v>
      </c>
      <c r="B284" s="408" t="s">
        <v>603</v>
      </c>
      <c r="C284" s="408" t="s">
        <v>432</v>
      </c>
      <c r="D284" s="409">
        <v>9038124</v>
      </c>
      <c r="E284" s="409">
        <v>1130.58</v>
      </c>
      <c r="F284" s="409">
        <v>9038124</v>
      </c>
      <c r="G284" s="321">
        <f t="shared" si="4"/>
        <v>15</v>
      </c>
      <c r="H284" s="382"/>
      <c r="I284" s="319" t="s">
        <v>87</v>
      </c>
      <c r="J284" s="319" t="s">
        <v>676</v>
      </c>
    </row>
    <row r="285" spans="1:10" ht="13.8" hidden="1">
      <c r="A285" s="394">
        <v>71040733003</v>
      </c>
      <c r="B285" s="394" t="s">
        <v>738</v>
      </c>
      <c r="C285" s="394" t="s">
        <v>432</v>
      </c>
      <c r="D285" s="395">
        <v>247313777</v>
      </c>
      <c r="E285" s="395">
        <v>30936.46</v>
      </c>
      <c r="F285" s="395">
        <v>247313777</v>
      </c>
      <c r="G285" s="321">
        <f t="shared" si="4"/>
        <v>11</v>
      </c>
      <c r="H285" s="382"/>
    </row>
    <row r="286" spans="1:10" ht="13.8" hidden="1">
      <c r="A286" s="394">
        <v>7104073300307</v>
      </c>
      <c r="B286" s="394" t="s">
        <v>120</v>
      </c>
      <c r="C286" s="394" t="s">
        <v>432</v>
      </c>
      <c r="D286" s="395">
        <v>25842000</v>
      </c>
      <c r="E286" s="395">
        <v>3232.57</v>
      </c>
      <c r="F286" s="395">
        <v>25842000</v>
      </c>
      <c r="G286" s="321">
        <f t="shared" si="4"/>
        <v>13</v>
      </c>
      <c r="H286" s="382"/>
    </row>
    <row r="287" spans="1:10" ht="13.8" hidden="1">
      <c r="A287" s="408">
        <v>710407330030799</v>
      </c>
      <c r="B287" s="408" t="s">
        <v>597</v>
      </c>
      <c r="C287" s="408" t="s">
        <v>432</v>
      </c>
      <c r="D287" s="409">
        <v>25842000</v>
      </c>
      <c r="E287" s="409">
        <v>3232.57</v>
      </c>
      <c r="F287" s="409">
        <v>25842000</v>
      </c>
      <c r="G287" s="321">
        <f t="shared" si="4"/>
        <v>15</v>
      </c>
      <c r="H287" s="382"/>
      <c r="I287" s="319" t="s">
        <v>87</v>
      </c>
      <c r="J287" s="319" t="s">
        <v>120</v>
      </c>
    </row>
    <row r="288" spans="1:10" ht="13.8" hidden="1">
      <c r="A288" s="394">
        <v>7104073300308</v>
      </c>
      <c r="B288" s="394" t="s">
        <v>741</v>
      </c>
      <c r="C288" s="394" t="s">
        <v>432</v>
      </c>
      <c r="D288" s="395">
        <v>954544</v>
      </c>
      <c r="E288" s="395">
        <v>119.4</v>
      </c>
      <c r="F288" s="395">
        <v>954544</v>
      </c>
      <c r="G288" s="321">
        <f t="shared" si="4"/>
        <v>13</v>
      </c>
      <c r="H288" s="382"/>
    </row>
    <row r="289" spans="1:10" ht="13.8" hidden="1">
      <c r="A289" s="408">
        <v>710407330030899</v>
      </c>
      <c r="B289" s="408" t="s">
        <v>742</v>
      </c>
      <c r="C289" s="408" t="s">
        <v>432</v>
      </c>
      <c r="D289" s="409">
        <v>954544</v>
      </c>
      <c r="E289" s="409">
        <v>119.4</v>
      </c>
      <c r="F289" s="409">
        <v>954544</v>
      </c>
      <c r="G289" s="321">
        <f t="shared" si="4"/>
        <v>15</v>
      </c>
      <c r="H289" s="382"/>
      <c r="I289" s="319" t="s">
        <v>87</v>
      </c>
      <c r="J289" s="319" t="s">
        <v>742</v>
      </c>
    </row>
    <row r="290" spans="1:10" ht="13.8" hidden="1">
      <c r="A290" s="394">
        <v>7104073300309</v>
      </c>
      <c r="B290" s="394" t="s">
        <v>743</v>
      </c>
      <c r="C290" s="394" t="s">
        <v>432</v>
      </c>
      <c r="D290" s="395">
        <v>11590908</v>
      </c>
      <c r="E290" s="395">
        <v>1449.91</v>
      </c>
      <c r="F290" s="395">
        <v>11590908</v>
      </c>
      <c r="G290" s="321">
        <f t="shared" si="4"/>
        <v>13</v>
      </c>
      <c r="H290" s="382"/>
    </row>
    <row r="291" spans="1:10" ht="13.8" hidden="1">
      <c r="A291" s="408">
        <v>710407330030999</v>
      </c>
      <c r="B291" s="408" t="s">
        <v>744</v>
      </c>
      <c r="C291" s="408" t="s">
        <v>432</v>
      </c>
      <c r="D291" s="409">
        <v>11590908</v>
      </c>
      <c r="E291" s="409">
        <v>1449.91</v>
      </c>
      <c r="F291" s="409">
        <v>11590908</v>
      </c>
      <c r="G291" s="321">
        <f t="shared" si="4"/>
        <v>15</v>
      </c>
      <c r="H291" s="382"/>
      <c r="I291" s="319" t="s">
        <v>87</v>
      </c>
      <c r="J291" s="319" t="s">
        <v>744</v>
      </c>
    </row>
    <row r="292" spans="1:10" ht="13.8" hidden="1">
      <c r="A292" s="394">
        <v>7104073300310</v>
      </c>
      <c r="B292" s="394" t="s">
        <v>621</v>
      </c>
      <c r="C292" s="394" t="s">
        <v>432</v>
      </c>
      <c r="D292" s="395">
        <v>18344325</v>
      </c>
      <c r="E292" s="395">
        <v>2294.69</v>
      </c>
      <c r="F292" s="395">
        <v>18344325</v>
      </c>
      <c r="G292" s="321">
        <f t="shared" si="4"/>
        <v>13</v>
      </c>
      <c r="H292" s="382"/>
    </row>
    <row r="293" spans="1:10" ht="13.8" hidden="1">
      <c r="A293" s="408">
        <v>710407330031099</v>
      </c>
      <c r="B293" s="408" t="s">
        <v>622</v>
      </c>
      <c r="C293" s="408" t="s">
        <v>432</v>
      </c>
      <c r="D293" s="409">
        <v>18344325</v>
      </c>
      <c r="E293" s="409">
        <v>2294.69</v>
      </c>
      <c r="F293" s="409">
        <v>18344325</v>
      </c>
      <c r="G293" s="321">
        <f t="shared" si="4"/>
        <v>15</v>
      </c>
      <c r="H293" s="382"/>
      <c r="I293" s="319" t="s">
        <v>67</v>
      </c>
      <c r="J293" s="319" t="s">
        <v>2157</v>
      </c>
    </row>
    <row r="294" spans="1:10" ht="13.8" hidden="1">
      <c r="A294" s="394">
        <v>7104073300311</v>
      </c>
      <c r="B294" s="394" t="s">
        <v>598</v>
      </c>
      <c r="C294" s="394" t="s">
        <v>432</v>
      </c>
      <c r="D294" s="395">
        <v>9202520</v>
      </c>
      <c r="E294" s="395">
        <v>1151.1400000000001</v>
      </c>
      <c r="F294" s="395">
        <v>9202520</v>
      </c>
      <c r="G294" s="321">
        <f t="shared" si="4"/>
        <v>13</v>
      </c>
      <c r="H294" s="382"/>
    </row>
    <row r="295" spans="1:10" ht="13.8" hidden="1">
      <c r="A295" s="408">
        <v>710407330031199</v>
      </c>
      <c r="B295" s="408" t="s">
        <v>599</v>
      </c>
      <c r="C295" s="408" t="s">
        <v>432</v>
      </c>
      <c r="D295" s="409">
        <v>9202520</v>
      </c>
      <c r="E295" s="409">
        <v>1151.1400000000001</v>
      </c>
      <c r="F295" s="409">
        <v>9202520</v>
      </c>
      <c r="G295" s="321">
        <f t="shared" si="4"/>
        <v>15</v>
      </c>
      <c r="H295" s="382"/>
      <c r="I295" s="319" t="s">
        <v>87</v>
      </c>
      <c r="J295" s="319" t="s">
        <v>212</v>
      </c>
    </row>
    <row r="296" spans="1:10" ht="13.8" hidden="1">
      <c r="A296" s="394">
        <v>7104073300314</v>
      </c>
      <c r="B296" s="394" t="s">
        <v>745</v>
      </c>
      <c r="C296" s="394" t="s">
        <v>432</v>
      </c>
      <c r="D296" s="395">
        <v>3296364</v>
      </c>
      <c r="E296" s="395">
        <v>412.34</v>
      </c>
      <c r="F296" s="395">
        <v>3296364</v>
      </c>
      <c r="G296" s="321">
        <f t="shared" si="4"/>
        <v>13</v>
      </c>
      <c r="H296" s="382"/>
    </row>
    <row r="297" spans="1:10" ht="13.8" hidden="1">
      <c r="A297" s="408">
        <v>710407330031499</v>
      </c>
      <c r="B297" s="408" t="s">
        <v>746</v>
      </c>
      <c r="C297" s="408" t="s">
        <v>432</v>
      </c>
      <c r="D297" s="409">
        <v>3296364</v>
      </c>
      <c r="E297" s="409">
        <v>412.34</v>
      </c>
      <c r="F297" s="409">
        <v>3296364</v>
      </c>
      <c r="G297" s="321">
        <f t="shared" si="4"/>
        <v>15</v>
      </c>
      <c r="H297" s="382"/>
      <c r="I297" s="319" t="s">
        <v>87</v>
      </c>
      <c r="J297" s="319" t="s">
        <v>2155</v>
      </c>
    </row>
    <row r="298" spans="1:10" ht="13.8" hidden="1">
      <c r="A298" s="394">
        <v>7104073300315</v>
      </c>
      <c r="B298" s="394" t="s">
        <v>604</v>
      </c>
      <c r="C298" s="394" t="s">
        <v>432</v>
      </c>
      <c r="D298" s="395">
        <v>113809306</v>
      </c>
      <c r="E298" s="395">
        <v>14236.4</v>
      </c>
      <c r="F298" s="395">
        <v>113809306</v>
      </c>
      <c r="G298" s="321">
        <f t="shared" si="4"/>
        <v>13</v>
      </c>
      <c r="H298" s="382"/>
    </row>
    <row r="299" spans="1:10" ht="13.8" hidden="1">
      <c r="A299" s="408">
        <v>710407330031501</v>
      </c>
      <c r="B299" s="408" t="s">
        <v>605</v>
      </c>
      <c r="C299" s="408" t="s">
        <v>227</v>
      </c>
      <c r="D299" s="409">
        <v>13236.28</v>
      </c>
      <c r="E299" s="409">
        <v>13236.28</v>
      </c>
      <c r="F299" s="409">
        <v>113809306</v>
      </c>
      <c r="G299" s="321">
        <f t="shared" si="4"/>
        <v>15</v>
      </c>
      <c r="H299" s="382"/>
      <c r="I299" s="319" t="s">
        <v>87</v>
      </c>
      <c r="J299" s="319" t="s">
        <v>677</v>
      </c>
    </row>
    <row r="300" spans="1:10" ht="13.8" hidden="1">
      <c r="A300" s="394">
        <v>7104073300317</v>
      </c>
      <c r="B300" s="394" t="s">
        <v>606</v>
      </c>
      <c r="C300" s="394" t="s">
        <v>432</v>
      </c>
      <c r="D300" s="395">
        <v>658636</v>
      </c>
      <c r="E300" s="395">
        <v>82.39</v>
      </c>
      <c r="F300" s="395">
        <v>658636</v>
      </c>
      <c r="G300" s="321">
        <f t="shared" si="4"/>
        <v>13</v>
      </c>
      <c r="H300" s="382"/>
    </row>
    <row r="301" spans="1:10" ht="13.8" hidden="1">
      <c r="A301" s="408">
        <v>710407330031799</v>
      </c>
      <c r="B301" s="408" t="s">
        <v>607</v>
      </c>
      <c r="C301" s="408" t="s">
        <v>432</v>
      </c>
      <c r="D301" s="409">
        <v>658636</v>
      </c>
      <c r="E301" s="409">
        <v>82.39</v>
      </c>
      <c r="F301" s="409">
        <v>658636</v>
      </c>
      <c r="G301" s="321">
        <f t="shared" si="4"/>
        <v>15</v>
      </c>
      <c r="H301" s="382"/>
      <c r="I301" s="319" t="s">
        <v>87</v>
      </c>
      <c r="J301" s="319" t="s">
        <v>215</v>
      </c>
    </row>
    <row r="302" spans="1:10" ht="13.8" hidden="1">
      <c r="A302" s="394">
        <v>7104073300318</v>
      </c>
      <c r="B302" s="394" t="s">
        <v>608</v>
      </c>
      <c r="C302" s="394" t="s">
        <v>432</v>
      </c>
      <c r="D302" s="395">
        <v>19604190</v>
      </c>
      <c r="E302" s="395">
        <v>2452.29</v>
      </c>
      <c r="F302" s="395">
        <v>19604190</v>
      </c>
      <c r="G302" s="321">
        <f t="shared" si="4"/>
        <v>13</v>
      </c>
      <c r="H302" s="382"/>
    </row>
    <row r="303" spans="1:10" ht="13.8" hidden="1">
      <c r="A303" s="408">
        <v>710407330031899</v>
      </c>
      <c r="B303" s="408" t="s">
        <v>609</v>
      </c>
      <c r="C303" s="408" t="s">
        <v>432</v>
      </c>
      <c r="D303" s="409">
        <v>19604190</v>
      </c>
      <c r="E303" s="409">
        <v>2452.29</v>
      </c>
      <c r="F303" s="409">
        <v>19604190</v>
      </c>
      <c r="G303" s="321">
        <f t="shared" si="4"/>
        <v>15</v>
      </c>
      <c r="H303" s="382"/>
      <c r="I303" s="319" t="s">
        <v>87</v>
      </c>
      <c r="J303" s="319" t="s">
        <v>678</v>
      </c>
    </row>
    <row r="304" spans="1:10" ht="13.8" hidden="1">
      <c r="A304" s="394">
        <v>7104073300320</v>
      </c>
      <c r="B304" s="394" t="s">
        <v>613</v>
      </c>
      <c r="C304" s="394" t="s">
        <v>432</v>
      </c>
      <c r="D304" s="395">
        <v>4209541</v>
      </c>
      <c r="E304" s="395">
        <v>526.57000000000005</v>
      </c>
      <c r="F304" s="395">
        <v>4209541</v>
      </c>
      <c r="G304" s="321">
        <f t="shared" si="4"/>
        <v>13</v>
      </c>
      <c r="H304" s="382"/>
    </row>
    <row r="305" spans="1:10" ht="13.8" hidden="1">
      <c r="A305" s="408">
        <v>710407330032099</v>
      </c>
      <c r="B305" s="408" t="s">
        <v>614</v>
      </c>
      <c r="C305" s="408" t="s">
        <v>432</v>
      </c>
      <c r="D305" s="409">
        <v>4209541</v>
      </c>
      <c r="E305" s="409">
        <v>526.57000000000005</v>
      </c>
      <c r="F305" s="409">
        <v>4209541</v>
      </c>
      <c r="G305" s="321">
        <f t="shared" si="4"/>
        <v>15</v>
      </c>
      <c r="H305" s="382"/>
      <c r="I305" s="319" t="s">
        <v>87</v>
      </c>
      <c r="J305" s="319" t="s">
        <v>123</v>
      </c>
    </row>
    <row r="306" spans="1:10" ht="13.8" hidden="1">
      <c r="A306" s="394">
        <v>7104073300321</v>
      </c>
      <c r="B306" s="394" t="s">
        <v>615</v>
      </c>
      <c r="C306" s="394" t="s">
        <v>432</v>
      </c>
      <c r="D306" s="395">
        <v>200000</v>
      </c>
      <c r="E306" s="395">
        <v>25.02</v>
      </c>
      <c r="F306" s="395">
        <v>200000</v>
      </c>
      <c r="G306" s="321">
        <f t="shared" si="4"/>
        <v>13</v>
      </c>
      <c r="H306" s="382"/>
    </row>
    <row r="307" spans="1:10" ht="13.8" hidden="1">
      <c r="A307" s="408">
        <v>710407330032199</v>
      </c>
      <c r="B307" s="408" t="s">
        <v>616</v>
      </c>
      <c r="C307" s="408" t="s">
        <v>432</v>
      </c>
      <c r="D307" s="409">
        <v>200000</v>
      </c>
      <c r="E307" s="409">
        <v>25.02</v>
      </c>
      <c r="F307" s="409">
        <v>200000</v>
      </c>
      <c r="G307" s="321">
        <f t="shared" si="4"/>
        <v>15</v>
      </c>
      <c r="H307" s="382"/>
      <c r="I307" s="319" t="s">
        <v>87</v>
      </c>
      <c r="J307" s="319" t="s">
        <v>123</v>
      </c>
    </row>
    <row r="308" spans="1:10" ht="13.8" hidden="1">
      <c r="A308" s="394">
        <v>7104073300323</v>
      </c>
      <c r="B308" s="394" t="s">
        <v>617</v>
      </c>
      <c r="C308" s="394" t="s">
        <v>432</v>
      </c>
      <c r="D308" s="395">
        <v>3596330</v>
      </c>
      <c r="E308" s="395">
        <v>449.86</v>
      </c>
      <c r="F308" s="395">
        <v>3596330</v>
      </c>
      <c r="G308" s="321">
        <f t="shared" si="4"/>
        <v>13</v>
      </c>
      <c r="H308" s="382"/>
    </row>
    <row r="309" spans="1:10" ht="13.8" hidden="1">
      <c r="A309" s="408">
        <v>710407330032399</v>
      </c>
      <c r="B309" s="408" t="s">
        <v>618</v>
      </c>
      <c r="C309" s="408" t="s">
        <v>432</v>
      </c>
      <c r="D309" s="409">
        <v>3596330</v>
      </c>
      <c r="E309" s="409">
        <v>449.86</v>
      </c>
      <c r="F309" s="409">
        <v>3596330</v>
      </c>
      <c r="G309" s="321">
        <f t="shared" si="4"/>
        <v>15</v>
      </c>
      <c r="H309" s="382"/>
      <c r="I309" s="319" t="s">
        <v>87</v>
      </c>
      <c r="J309" s="319" t="s">
        <v>679</v>
      </c>
    </row>
    <row r="310" spans="1:10" ht="13.8" hidden="1">
      <c r="A310" s="394">
        <v>7104073300327</v>
      </c>
      <c r="B310" s="394" t="s">
        <v>122</v>
      </c>
      <c r="C310" s="394" t="s">
        <v>432</v>
      </c>
      <c r="D310" s="395">
        <v>7320000</v>
      </c>
      <c r="E310" s="395">
        <v>915.66</v>
      </c>
      <c r="F310" s="395">
        <v>7320000</v>
      </c>
      <c r="G310" s="321">
        <f t="shared" si="4"/>
        <v>13</v>
      </c>
      <c r="H310" s="382"/>
    </row>
    <row r="311" spans="1:10" ht="13.8" hidden="1">
      <c r="A311" s="408">
        <v>710407330032799</v>
      </c>
      <c r="B311" s="408" t="s">
        <v>751</v>
      </c>
      <c r="C311" s="408" t="s">
        <v>432</v>
      </c>
      <c r="D311" s="409">
        <v>7320000</v>
      </c>
      <c r="E311" s="409">
        <v>915.66</v>
      </c>
      <c r="F311" s="409">
        <v>7320000</v>
      </c>
      <c r="G311" s="321">
        <f t="shared" si="4"/>
        <v>15</v>
      </c>
      <c r="H311" s="382"/>
      <c r="I311" s="319" t="s">
        <v>87</v>
      </c>
      <c r="J311" s="319" t="s">
        <v>122</v>
      </c>
    </row>
    <row r="312" spans="1:10" ht="13.8" hidden="1">
      <c r="A312" s="394">
        <v>7104073300330</v>
      </c>
      <c r="B312" s="394" t="s">
        <v>623</v>
      </c>
      <c r="C312" s="394" t="s">
        <v>432</v>
      </c>
      <c r="D312" s="395">
        <v>3610909</v>
      </c>
      <c r="E312" s="395">
        <v>451.69</v>
      </c>
      <c r="F312" s="395">
        <v>3610909</v>
      </c>
      <c r="G312" s="321">
        <f t="shared" si="4"/>
        <v>13</v>
      </c>
      <c r="H312" s="382"/>
    </row>
    <row r="313" spans="1:10" ht="13.8" hidden="1">
      <c r="A313" s="408">
        <v>710407330033099</v>
      </c>
      <c r="B313" s="408" t="s">
        <v>624</v>
      </c>
      <c r="C313" s="408" t="s">
        <v>432</v>
      </c>
      <c r="D313" s="409">
        <v>3610909</v>
      </c>
      <c r="E313" s="409">
        <v>451.69</v>
      </c>
      <c r="F313" s="409">
        <v>3610909</v>
      </c>
      <c r="G313" s="321">
        <f t="shared" si="4"/>
        <v>15</v>
      </c>
      <c r="H313" s="382"/>
      <c r="I313" s="319" t="s">
        <v>87</v>
      </c>
      <c r="J313" s="319" t="s">
        <v>624</v>
      </c>
    </row>
    <row r="314" spans="1:10" ht="13.8" hidden="1">
      <c r="A314" s="394">
        <v>7104073300331</v>
      </c>
      <c r="B314" s="394" t="s">
        <v>214</v>
      </c>
      <c r="C314" s="394" t="s">
        <v>432</v>
      </c>
      <c r="D314" s="395">
        <v>16359842</v>
      </c>
      <c r="E314" s="395">
        <v>2046.45</v>
      </c>
      <c r="F314" s="395">
        <v>16359842</v>
      </c>
      <c r="G314" s="321">
        <f t="shared" si="4"/>
        <v>13</v>
      </c>
      <c r="H314" s="382"/>
    </row>
    <row r="315" spans="1:10" ht="13.8" hidden="1">
      <c r="A315" s="408">
        <v>710407330033101</v>
      </c>
      <c r="B315" s="408" t="s">
        <v>625</v>
      </c>
      <c r="C315" s="408" t="s">
        <v>227</v>
      </c>
      <c r="D315" s="409">
        <v>2093.4299999999998</v>
      </c>
      <c r="E315" s="409">
        <v>2093.4299999999998</v>
      </c>
      <c r="F315" s="409">
        <v>16359842</v>
      </c>
      <c r="G315" s="321">
        <f t="shared" si="4"/>
        <v>15</v>
      </c>
      <c r="H315" s="382"/>
      <c r="I315" s="319" t="s">
        <v>87</v>
      </c>
      <c r="J315" s="319" t="s">
        <v>214</v>
      </c>
    </row>
    <row r="316" spans="1:10" ht="13.8" hidden="1">
      <c r="A316" s="394">
        <v>7104073300332</v>
      </c>
      <c r="B316" s="394" t="s">
        <v>626</v>
      </c>
      <c r="C316" s="394" t="s">
        <v>432</v>
      </c>
      <c r="D316" s="395">
        <v>7835241</v>
      </c>
      <c r="E316" s="395">
        <v>980.11</v>
      </c>
      <c r="F316" s="395">
        <v>7835241</v>
      </c>
      <c r="G316" s="321">
        <f t="shared" si="4"/>
        <v>13</v>
      </c>
      <c r="H316" s="382"/>
    </row>
    <row r="317" spans="1:10" ht="13.8" hidden="1">
      <c r="A317" s="408">
        <v>710407330033201</v>
      </c>
      <c r="B317" s="408" t="s">
        <v>627</v>
      </c>
      <c r="C317" s="408" t="s">
        <v>227</v>
      </c>
      <c r="D317" s="409">
        <v>999.99</v>
      </c>
      <c r="E317" s="409">
        <v>999.99</v>
      </c>
      <c r="F317" s="409">
        <v>7835241</v>
      </c>
      <c r="G317" s="321">
        <f t="shared" si="4"/>
        <v>15</v>
      </c>
      <c r="H317" s="382"/>
      <c r="I317" s="319" t="s">
        <v>87</v>
      </c>
      <c r="J317" s="319" t="s">
        <v>280</v>
      </c>
    </row>
    <row r="318" spans="1:10" ht="13.8" hidden="1">
      <c r="A318" s="394">
        <v>7104073300333</v>
      </c>
      <c r="B318" s="394" t="s">
        <v>628</v>
      </c>
      <c r="C318" s="394" t="s">
        <v>432</v>
      </c>
      <c r="D318" s="395">
        <v>774546</v>
      </c>
      <c r="E318" s="395">
        <v>96.89</v>
      </c>
      <c r="F318" s="395">
        <v>774546</v>
      </c>
      <c r="G318" s="321">
        <f t="shared" si="4"/>
        <v>13</v>
      </c>
      <c r="H318" s="382"/>
    </row>
    <row r="319" spans="1:10" ht="13.8" hidden="1">
      <c r="A319" s="408">
        <v>710407330033399</v>
      </c>
      <c r="B319" s="408" t="s">
        <v>629</v>
      </c>
      <c r="C319" s="408" t="s">
        <v>432</v>
      </c>
      <c r="D319" s="409">
        <v>774546</v>
      </c>
      <c r="E319" s="409">
        <v>96.89</v>
      </c>
      <c r="F319" s="409">
        <v>774546</v>
      </c>
      <c r="G319" s="321">
        <f t="shared" si="4"/>
        <v>15</v>
      </c>
      <c r="H319" s="382"/>
      <c r="I319" s="319" t="s">
        <v>87</v>
      </c>
      <c r="J319" s="319" t="s">
        <v>628</v>
      </c>
    </row>
    <row r="320" spans="1:10" ht="13.8" hidden="1">
      <c r="A320" s="394">
        <v>7104073300334</v>
      </c>
      <c r="B320" s="394" t="s">
        <v>754</v>
      </c>
      <c r="C320" s="394" t="s">
        <v>432</v>
      </c>
      <c r="D320" s="395">
        <v>104575</v>
      </c>
      <c r="E320" s="395">
        <v>13.08</v>
      </c>
      <c r="F320" s="395">
        <v>104575</v>
      </c>
      <c r="G320" s="321">
        <f t="shared" si="4"/>
        <v>13</v>
      </c>
      <c r="H320" s="382"/>
    </row>
    <row r="321" spans="1:10" ht="13.8" hidden="1">
      <c r="A321" s="408">
        <v>710407330033499</v>
      </c>
      <c r="B321" s="408" t="s">
        <v>755</v>
      </c>
      <c r="C321" s="408" t="s">
        <v>432</v>
      </c>
      <c r="D321" s="409">
        <v>104575</v>
      </c>
      <c r="E321" s="409">
        <v>13.08</v>
      </c>
      <c r="F321" s="409">
        <v>104575</v>
      </c>
      <c r="G321" s="321">
        <f t="shared" si="4"/>
        <v>15</v>
      </c>
      <c r="H321" s="382"/>
      <c r="I321" s="319" t="s">
        <v>87</v>
      </c>
      <c r="J321" s="319" t="s">
        <v>755</v>
      </c>
    </row>
    <row r="322" spans="1:10" ht="13.8" hidden="1">
      <c r="A322" s="394">
        <v>71040733004</v>
      </c>
      <c r="B322" s="394" t="s">
        <v>578</v>
      </c>
      <c r="C322" s="394" t="s">
        <v>432</v>
      </c>
      <c r="D322" s="395">
        <v>212179916</v>
      </c>
      <c r="E322" s="395">
        <v>26541.57</v>
      </c>
      <c r="F322" s="395">
        <v>212179916</v>
      </c>
      <c r="G322" s="321">
        <f t="shared" si="4"/>
        <v>11</v>
      </c>
      <c r="H322" s="382"/>
    </row>
    <row r="323" spans="1:10" ht="13.8" hidden="1">
      <c r="A323" s="394">
        <v>7104073300401</v>
      </c>
      <c r="B323" s="394" t="s">
        <v>578</v>
      </c>
      <c r="C323" s="394" t="s">
        <v>432</v>
      </c>
      <c r="D323" s="395">
        <v>212179916</v>
      </c>
      <c r="E323" s="395">
        <v>26541.57</v>
      </c>
      <c r="F323" s="395">
        <v>212179916</v>
      </c>
      <c r="G323" s="321">
        <f t="shared" si="4"/>
        <v>13</v>
      </c>
      <c r="H323" s="382"/>
    </row>
    <row r="324" spans="1:10" ht="13.8" hidden="1">
      <c r="A324" s="408">
        <v>710407330040199</v>
      </c>
      <c r="B324" s="408" t="s">
        <v>730</v>
      </c>
      <c r="C324" s="408" t="s">
        <v>432</v>
      </c>
      <c r="D324" s="409">
        <v>212179916</v>
      </c>
      <c r="E324" s="409">
        <v>26541.57</v>
      </c>
      <c r="F324" s="409">
        <v>212179916</v>
      </c>
      <c r="G324" s="321">
        <f t="shared" si="4"/>
        <v>15</v>
      </c>
      <c r="H324" s="382"/>
      <c r="I324" s="319" t="s">
        <v>86</v>
      </c>
      <c r="J324" s="319" t="s">
        <v>278</v>
      </c>
    </row>
    <row r="325" spans="1:10" ht="13.8" hidden="1">
      <c r="A325" s="394">
        <v>71040733005</v>
      </c>
      <c r="B325" s="394" t="s">
        <v>756</v>
      </c>
      <c r="C325" s="394" t="s">
        <v>432</v>
      </c>
      <c r="D325" s="395">
        <v>37042559</v>
      </c>
      <c r="E325" s="395">
        <v>4633.6499999999996</v>
      </c>
      <c r="F325" s="395">
        <v>37042559</v>
      </c>
      <c r="G325" s="321">
        <f t="shared" si="4"/>
        <v>11</v>
      </c>
      <c r="H325" s="382"/>
    </row>
    <row r="326" spans="1:10" ht="13.8" hidden="1">
      <c r="A326" s="394">
        <v>7104073300504</v>
      </c>
      <c r="B326" s="394" t="s">
        <v>595</v>
      </c>
      <c r="C326" s="394" t="s">
        <v>432</v>
      </c>
      <c r="D326" s="395">
        <v>37042559</v>
      </c>
      <c r="E326" s="395">
        <v>4633.6499999999996</v>
      </c>
      <c r="F326" s="395">
        <v>37042559</v>
      </c>
      <c r="G326" s="321">
        <f t="shared" si="4"/>
        <v>13</v>
      </c>
      <c r="H326" s="382"/>
    </row>
    <row r="327" spans="1:10" ht="13.8" hidden="1">
      <c r="A327" s="408">
        <v>710407330050499</v>
      </c>
      <c r="B327" s="408" t="s">
        <v>596</v>
      </c>
      <c r="C327" s="408" t="s">
        <v>432</v>
      </c>
      <c r="D327" s="409">
        <v>37042559</v>
      </c>
      <c r="E327" s="409">
        <v>4633.6499999999996</v>
      </c>
      <c r="F327" s="409">
        <v>37042559</v>
      </c>
      <c r="G327" s="321">
        <f t="shared" si="4"/>
        <v>15</v>
      </c>
      <c r="H327" s="382"/>
      <c r="I327" s="319" t="s">
        <v>87</v>
      </c>
      <c r="J327" s="319" t="s">
        <v>209</v>
      </c>
    </row>
    <row r="328" spans="1:10" ht="13.8" hidden="1">
      <c r="A328" s="394">
        <v>71040733006</v>
      </c>
      <c r="B328" s="394" t="s">
        <v>757</v>
      </c>
      <c r="C328" s="394" t="s">
        <v>432</v>
      </c>
      <c r="D328" s="395">
        <v>14377371</v>
      </c>
      <c r="E328" s="395">
        <v>1798.46</v>
      </c>
      <c r="F328" s="395">
        <v>14377371</v>
      </c>
      <c r="G328" s="321">
        <f t="shared" si="4"/>
        <v>11</v>
      </c>
      <c r="H328" s="382"/>
    </row>
    <row r="329" spans="1:10" ht="13.8" hidden="1">
      <c r="A329" s="394">
        <v>7104073300601</v>
      </c>
      <c r="B329" s="394" t="s">
        <v>611</v>
      </c>
      <c r="C329" s="394" t="s">
        <v>432</v>
      </c>
      <c r="D329" s="395">
        <v>14377371</v>
      </c>
      <c r="E329" s="395">
        <v>1798.46</v>
      </c>
      <c r="F329" s="395">
        <v>14377371</v>
      </c>
      <c r="G329" s="321">
        <f t="shared" ref="G329:G370" si="5">+LEN(A329)</f>
        <v>13</v>
      </c>
      <c r="H329" s="382"/>
    </row>
    <row r="330" spans="1:10" ht="13.8" hidden="1">
      <c r="A330" s="408">
        <v>710407330060199</v>
      </c>
      <c r="B330" s="408" t="s">
        <v>612</v>
      </c>
      <c r="C330" s="408" t="s">
        <v>432</v>
      </c>
      <c r="D330" s="409">
        <v>14377371</v>
      </c>
      <c r="E330" s="409">
        <v>1798.46</v>
      </c>
      <c r="F330" s="409">
        <v>14377371</v>
      </c>
      <c r="G330" s="321">
        <f t="shared" si="5"/>
        <v>15</v>
      </c>
      <c r="H330" s="382"/>
      <c r="I330" s="319" t="s">
        <v>87</v>
      </c>
      <c r="J330" s="319" t="s">
        <v>213</v>
      </c>
    </row>
    <row r="331" spans="1:10" ht="13.8" hidden="1">
      <c r="A331" s="394">
        <v>71040733007</v>
      </c>
      <c r="B331" s="394" t="s">
        <v>760</v>
      </c>
      <c r="C331" s="394" t="s">
        <v>432</v>
      </c>
      <c r="D331" s="395">
        <v>59729481</v>
      </c>
      <c r="E331" s="395">
        <v>7471.56</v>
      </c>
      <c r="F331" s="395">
        <v>59729481</v>
      </c>
      <c r="G331" s="321">
        <f t="shared" si="5"/>
        <v>11</v>
      </c>
      <c r="H331" s="382"/>
    </row>
    <row r="332" spans="1:10" ht="13.8" hidden="1">
      <c r="A332" s="394">
        <v>7104073300701</v>
      </c>
      <c r="B332" s="394" t="s">
        <v>600</v>
      </c>
      <c r="C332" s="394" t="s">
        <v>432</v>
      </c>
      <c r="D332" s="395">
        <v>59729481</v>
      </c>
      <c r="E332" s="395">
        <v>7471.56</v>
      </c>
      <c r="F332" s="395">
        <v>59729481</v>
      </c>
      <c r="G332" s="321">
        <f t="shared" si="5"/>
        <v>13</v>
      </c>
      <c r="H332" s="382"/>
    </row>
    <row r="333" spans="1:10" ht="13.8" hidden="1">
      <c r="A333" s="408">
        <v>710407330070199</v>
      </c>
      <c r="B333" s="408" t="s">
        <v>601</v>
      </c>
      <c r="C333" s="408" t="s">
        <v>432</v>
      </c>
      <c r="D333" s="409">
        <v>59729481</v>
      </c>
      <c r="E333" s="409">
        <v>7471.56</v>
      </c>
      <c r="F333" s="409">
        <v>59729481</v>
      </c>
      <c r="G333" s="321">
        <f t="shared" si="5"/>
        <v>15</v>
      </c>
      <c r="H333" s="382"/>
      <c r="I333" s="319" t="s">
        <v>87</v>
      </c>
      <c r="J333" s="319" t="s">
        <v>676</v>
      </c>
    </row>
    <row r="334" spans="1:10" ht="13.8" hidden="1">
      <c r="A334" s="394">
        <v>71040733008</v>
      </c>
      <c r="B334" s="394" t="s">
        <v>585</v>
      </c>
      <c r="C334" s="394" t="s">
        <v>432</v>
      </c>
      <c r="D334" s="395">
        <v>297600000</v>
      </c>
      <c r="E334" s="395">
        <v>37226.76</v>
      </c>
      <c r="F334" s="395">
        <v>297600000</v>
      </c>
      <c r="G334" s="321">
        <f t="shared" si="5"/>
        <v>11</v>
      </c>
      <c r="H334" s="382"/>
    </row>
    <row r="335" spans="1:10" ht="13.8" hidden="1">
      <c r="A335" s="394">
        <v>7104073300801</v>
      </c>
      <c r="B335" s="394" t="s">
        <v>585</v>
      </c>
      <c r="C335" s="394" t="s">
        <v>432</v>
      </c>
      <c r="D335" s="395">
        <v>297600000</v>
      </c>
      <c r="E335" s="395">
        <v>37226.76</v>
      </c>
      <c r="F335" s="395">
        <v>297600000</v>
      </c>
      <c r="G335" s="321">
        <f t="shared" si="5"/>
        <v>13</v>
      </c>
      <c r="H335" s="382"/>
    </row>
    <row r="336" spans="1:10" ht="13.8" hidden="1">
      <c r="A336" s="408">
        <v>710407330080199</v>
      </c>
      <c r="B336" s="408" t="s">
        <v>586</v>
      </c>
      <c r="C336" s="408" t="s">
        <v>432</v>
      </c>
      <c r="D336" s="409">
        <v>297600000</v>
      </c>
      <c r="E336" s="409">
        <v>37226.76</v>
      </c>
      <c r="F336" s="409">
        <v>297600000</v>
      </c>
      <c r="G336" s="321">
        <f t="shared" si="5"/>
        <v>15</v>
      </c>
      <c r="H336" s="382"/>
      <c r="I336" s="319" t="s">
        <v>87</v>
      </c>
      <c r="J336" s="319" t="s">
        <v>118</v>
      </c>
    </row>
    <row r="337" spans="1:10" ht="13.8" hidden="1">
      <c r="A337" s="394">
        <v>71040733009</v>
      </c>
      <c r="B337" s="394" t="s">
        <v>98</v>
      </c>
      <c r="C337" s="394" t="s">
        <v>432</v>
      </c>
      <c r="D337" s="395">
        <v>55448182</v>
      </c>
      <c r="E337" s="395">
        <v>6936.01</v>
      </c>
      <c r="F337" s="395">
        <v>55448182</v>
      </c>
      <c r="G337" s="321">
        <f t="shared" si="5"/>
        <v>11</v>
      </c>
      <c r="H337" s="382"/>
    </row>
    <row r="338" spans="1:10" ht="13.8" hidden="1">
      <c r="A338" s="394">
        <v>7104073300901</v>
      </c>
      <c r="B338" s="394" t="s">
        <v>98</v>
      </c>
      <c r="C338" s="394" t="s">
        <v>432</v>
      </c>
      <c r="D338" s="395">
        <v>55448182</v>
      </c>
      <c r="E338" s="395">
        <v>6936.01</v>
      </c>
      <c r="F338" s="395">
        <v>55448182</v>
      </c>
      <c r="G338" s="321">
        <f t="shared" si="5"/>
        <v>13</v>
      </c>
      <c r="H338" s="382"/>
    </row>
    <row r="339" spans="1:10" ht="13.8" hidden="1">
      <c r="A339" s="408">
        <v>710407330090199</v>
      </c>
      <c r="B339" s="408" t="s">
        <v>588</v>
      </c>
      <c r="C339" s="408" t="s">
        <v>432</v>
      </c>
      <c r="D339" s="409">
        <v>55448182</v>
      </c>
      <c r="E339" s="409">
        <v>6936.01</v>
      </c>
      <c r="F339" s="409">
        <v>55448182</v>
      </c>
      <c r="G339" s="321">
        <f t="shared" si="5"/>
        <v>15</v>
      </c>
      <c r="H339" s="382"/>
      <c r="I339" s="319" t="s">
        <v>87</v>
      </c>
      <c r="J339" s="319" t="s">
        <v>98</v>
      </c>
    </row>
    <row r="340" spans="1:10" ht="13.8" hidden="1">
      <c r="A340" s="394">
        <v>71040733012</v>
      </c>
      <c r="B340" s="394" t="s">
        <v>591</v>
      </c>
      <c r="C340" s="394" t="s">
        <v>432</v>
      </c>
      <c r="D340" s="395">
        <v>84113687</v>
      </c>
      <c r="E340" s="395">
        <v>10521.77</v>
      </c>
      <c r="F340" s="395">
        <v>84113687</v>
      </c>
      <c r="G340" s="321">
        <f t="shared" si="5"/>
        <v>11</v>
      </c>
      <c r="H340" s="382"/>
    </row>
    <row r="341" spans="1:10" ht="13.8" hidden="1">
      <c r="A341" s="394">
        <v>7104073301201</v>
      </c>
      <c r="B341" s="394" t="s">
        <v>591</v>
      </c>
      <c r="C341" s="394" t="s">
        <v>432</v>
      </c>
      <c r="D341" s="395">
        <v>84113687</v>
      </c>
      <c r="E341" s="395">
        <v>10521.77</v>
      </c>
      <c r="F341" s="395">
        <v>84113687</v>
      </c>
      <c r="G341" s="321">
        <f t="shared" si="5"/>
        <v>13</v>
      </c>
      <c r="H341" s="382"/>
    </row>
    <row r="342" spans="1:10" ht="13.8" hidden="1">
      <c r="A342" s="408">
        <v>710407330120199</v>
      </c>
      <c r="B342" s="408" t="s">
        <v>592</v>
      </c>
      <c r="C342" s="408" t="s">
        <v>432</v>
      </c>
      <c r="D342" s="409">
        <v>84113687</v>
      </c>
      <c r="E342" s="409">
        <v>10521.77</v>
      </c>
      <c r="F342" s="409">
        <v>84113687</v>
      </c>
      <c r="G342" s="321">
        <f t="shared" si="5"/>
        <v>15</v>
      </c>
      <c r="H342" s="382"/>
      <c r="I342" s="319" t="s">
        <v>87</v>
      </c>
      <c r="J342" s="319" t="s">
        <v>119</v>
      </c>
    </row>
    <row r="343" spans="1:10" ht="13.8" hidden="1">
      <c r="A343" s="394">
        <v>71040733014</v>
      </c>
      <c r="B343" s="394" t="s">
        <v>610</v>
      </c>
      <c r="C343" s="394" t="s">
        <v>432</v>
      </c>
      <c r="D343" s="395">
        <v>63687369</v>
      </c>
      <c r="E343" s="395">
        <v>7966.65</v>
      </c>
      <c r="F343" s="395">
        <v>63687369</v>
      </c>
      <c r="G343" s="321">
        <f t="shared" si="5"/>
        <v>11</v>
      </c>
      <c r="H343" s="382"/>
    </row>
    <row r="344" spans="1:10" ht="13.8" hidden="1">
      <c r="A344" s="408">
        <v>710407330140101</v>
      </c>
      <c r="B344" s="408" t="s">
        <v>762</v>
      </c>
      <c r="C344" s="408" t="s">
        <v>227</v>
      </c>
      <c r="D344" s="409">
        <v>8085</v>
      </c>
      <c r="E344" s="409">
        <v>8085</v>
      </c>
      <c r="F344" s="409">
        <v>63305550</v>
      </c>
      <c r="G344" s="321">
        <f t="shared" si="5"/>
        <v>15</v>
      </c>
      <c r="H344" s="382"/>
      <c r="I344" s="319" t="s">
        <v>87</v>
      </c>
      <c r="J344" s="319" t="s">
        <v>121</v>
      </c>
    </row>
    <row r="345" spans="1:10" ht="13.8" hidden="1">
      <c r="A345" s="408">
        <v>710407330140299</v>
      </c>
      <c r="B345" s="408" t="s">
        <v>764</v>
      </c>
      <c r="C345" s="408" t="s">
        <v>432</v>
      </c>
      <c r="D345" s="409">
        <v>381819</v>
      </c>
      <c r="E345" s="409">
        <v>47.76</v>
      </c>
      <c r="F345" s="409">
        <v>381819</v>
      </c>
      <c r="G345" s="321">
        <f t="shared" si="5"/>
        <v>15</v>
      </c>
      <c r="H345" s="382"/>
      <c r="I345" s="319" t="s">
        <v>87</v>
      </c>
      <c r="J345" s="319" t="s">
        <v>281</v>
      </c>
    </row>
    <row r="346" spans="1:10" ht="13.8" hidden="1">
      <c r="A346" s="394">
        <v>71040733046</v>
      </c>
      <c r="B346" s="394" t="s">
        <v>619</v>
      </c>
      <c r="C346" s="394" t="s">
        <v>432</v>
      </c>
      <c r="D346" s="395">
        <v>3833100</v>
      </c>
      <c r="E346" s="395">
        <v>479.48</v>
      </c>
      <c r="F346" s="395">
        <v>3833100</v>
      </c>
      <c r="G346" s="321">
        <f t="shared" si="5"/>
        <v>11</v>
      </c>
      <c r="H346" s="382"/>
    </row>
    <row r="347" spans="1:10" ht="13.8" hidden="1">
      <c r="A347" s="394">
        <v>7104073304601</v>
      </c>
      <c r="B347" s="394" t="s">
        <v>619</v>
      </c>
      <c r="C347" s="394" t="s">
        <v>432</v>
      </c>
      <c r="D347" s="395">
        <v>3833100</v>
      </c>
      <c r="E347" s="395">
        <v>479.48</v>
      </c>
      <c r="F347" s="395">
        <v>3833100</v>
      </c>
      <c r="G347" s="321">
        <f t="shared" si="5"/>
        <v>13</v>
      </c>
      <c r="H347" s="382"/>
    </row>
    <row r="348" spans="1:10" ht="13.8" hidden="1">
      <c r="A348" s="408">
        <v>710407330460199</v>
      </c>
      <c r="B348" s="408" t="s">
        <v>620</v>
      </c>
      <c r="C348" s="408" t="s">
        <v>432</v>
      </c>
      <c r="D348" s="409">
        <v>3833100</v>
      </c>
      <c r="E348" s="409">
        <v>479.48</v>
      </c>
      <c r="F348" s="409">
        <v>3833100</v>
      </c>
      <c r="G348" s="321">
        <f t="shared" si="5"/>
        <v>15</v>
      </c>
      <c r="H348" s="382"/>
      <c r="I348" s="319" t="s">
        <v>87</v>
      </c>
      <c r="J348" s="319" t="s">
        <v>217</v>
      </c>
    </row>
    <row r="349" spans="1:10" ht="13.8" hidden="1">
      <c r="A349" s="394">
        <v>71040735</v>
      </c>
      <c r="B349" s="394" t="s">
        <v>270</v>
      </c>
      <c r="C349" s="394" t="s">
        <v>432</v>
      </c>
      <c r="D349" s="395">
        <v>131786078</v>
      </c>
      <c r="E349" s="395">
        <v>16485.11</v>
      </c>
      <c r="F349" s="395">
        <v>131786078</v>
      </c>
      <c r="G349" s="321">
        <f t="shared" si="5"/>
        <v>8</v>
      </c>
      <c r="H349" s="382"/>
    </row>
    <row r="350" spans="1:10" ht="13.8" hidden="1">
      <c r="A350" s="394">
        <v>71040735004</v>
      </c>
      <c r="B350" s="394" t="s">
        <v>630</v>
      </c>
      <c r="C350" s="394" t="s">
        <v>432</v>
      </c>
      <c r="D350" s="395">
        <v>19860396</v>
      </c>
      <c r="E350" s="395">
        <v>2484.34</v>
      </c>
      <c r="F350" s="395">
        <v>19860396</v>
      </c>
      <c r="G350" s="321">
        <f t="shared" si="5"/>
        <v>11</v>
      </c>
      <c r="H350" s="382"/>
    </row>
    <row r="351" spans="1:10" ht="13.8" hidden="1">
      <c r="A351" s="394">
        <v>7104073500401</v>
      </c>
      <c r="B351" s="394" t="s">
        <v>765</v>
      </c>
      <c r="C351" s="394" t="s">
        <v>432</v>
      </c>
      <c r="D351" s="395">
        <v>1938946</v>
      </c>
      <c r="E351" s="395">
        <v>242.54</v>
      </c>
      <c r="F351" s="395">
        <v>1938946</v>
      </c>
      <c r="G351" s="321">
        <f t="shared" si="5"/>
        <v>13</v>
      </c>
      <c r="H351" s="382"/>
    </row>
    <row r="352" spans="1:10" ht="13.8" hidden="1">
      <c r="A352" s="408">
        <v>710407350040101</v>
      </c>
      <c r="B352" s="408" t="s">
        <v>631</v>
      </c>
      <c r="C352" s="408" t="s">
        <v>227</v>
      </c>
      <c r="D352" s="409">
        <v>163.63999999999999</v>
      </c>
      <c r="E352" s="409">
        <v>163.63999999999999</v>
      </c>
      <c r="F352" s="409">
        <v>1303673</v>
      </c>
      <c r="G352" s="321">
        <f t="shared" si="5"/>
        <v>15</v>
      </c>
      <c r="H352" s="382"/>
      <c r="I352" s="319" t="s">
        <v>87</v>
      </c>
      <c r="J352" s="319" t="s">
        <v>218</v>
      </c>
    </row>
    <row r="353" spans="1:10" ht="13.8" hidden="1">
      <c r="A353" s="408">
        <v>710407350040199</v>
      </c>
      <c r="B353" s="408" t="s">
        <v>632</v>
      </c>
      <c r="C353" s="408" t="s">
        <v>432</v>
      </c>
      <c r="D353" s="409">
        <v>635273</v>
      </c>
      <c r="E353" s="409">
        <v>79.47</v>
      </c>
      <c r="F353" s="409">
        <v>635273</v>
      </c>
      <c r="G353" s="321">
        <f t="shared" si="5"/>
        <v>15</v>
      </c>
      <c r="H353" s="382"/>
      <c r="I353" s="319" t="s">
        <v>87</v>
      </c>
      <c r="J353" s="319" t="s">
        <v>218</v>
      </c>
    </row>
    <row r="354" spans="1:10" ht="13.8" hidden="1">
      <c r="A354" s="394">
        <v>7104073500402</v>
      </c>
      <c r="B354" s="394" t="s">
        <v>766</v>
      </c>
      <c r="C354" s="394" t="s">
        <v>432</v>
      </c>
      <c r="D354" s="395">
        <v>16091467</v>
      </c>
      <c r="E354" s="395">
        <v>2012.88</v>
      </c>
      <c r="F354" s="395">
        <v>16091467</v>
      </c>
      <c r="G354" s="321">
        <f t="shared" si="5"/>
        <v>13</v>
      </c>
      <c r="H354" s="382"/>
    </row>
    <row r="355" spans="1:10" ht="13.8" hidden="1">
      <c r="A355" s="408">
        <v>710407350040201</v>
      </c>
      <c r="B355" s="408" t="s">
        <v>633</v>
      </c>
      <c r="C355" s="408" t="s">
        <v>227</v>
      </c>
      <c r="D355" s="409">
        <v>896.89</v>
      </c>
      <c r="E355" s="409">
        <v>896.89</v>
      </c>
      <c r="F355" s="409">
        <v>7063727</v>
      </c>
      <c r="G355" s="321">
        <f t="shared" si="5"/>
        <v>15</v>
      </c>
      <c r="H355" s="382"/>
      <c r="I355" s="319" t="s">
        <v>87</v>
      </c>
      <c r="J355" s="319" t="s">
        <v>219</v>
      </c>
    </row>
    <row r="356" spans="1:10" ht="13.8" hidden="1">
      <c r="A356" s="408">
        <v>710407350040299</v>
      </c>
      <c r="B356" s="408" t="s">
        <v>634</v>
      </c>
      <c r="C356" s="408" t="s">
        <v>432</v>
      </c>
      <c r="D356" s="409">
        <v>9027740</v>
      </c>
      <c r="E356" s="409">
        <v>1129.28</v>
      </c>
      <c r="F356" s="409">
        <v>9027740</v>
      </c>
      <c r="G356" s="321">
        <f t="shared" si="5"/>
        <v>15</v>
      </c>
      <c r="H356" s="382"/>
      <c r="I356" s="319" t="s">
        <v>87</v>
      </c>
      <c r="J356" s="319" t="s">
        <v>219</v>
      </c>
    </row>
    <row r="357" spans="1:10" ht="13.8" hidden="1">
      <c r="A357" s="394">
        <v>7104073500403</v>
      </c>
      <c r="B357" s="394" t="s">
        <v>767</v>
      </c>
      <c r="C357" s="394" t="s">
        <v>432</v>
      </c>
      <c r="D357" s="395">
        <v>1829983</v>
      </c>
      <c r="E357" s="395">
        <v>228.91</v>
      </c>
      <c r="F357" s="395">
        <v>1829983</v>
      </c>
      <c r="G357" s="321">
        <f t="shared" si="5"/>
        <v>13</v>
      </c>
      <c r="H357" s="382"/>
    </row>
    <row r="358" spans="1:10" ht="13.8" hidden="1">
      <c r="A358" s="408">
        <v>710407350040399</v>
      </c>
      <c r="B358" s="408" t="s">
        <v>768</v>
      </c>
      <c r="C358" s="408" t="s">
        <v>432</v>
      </c>
      <c r="D358" s="409">
        <v>1829983</v>
      </c>
      <c r="E358" s="409">
        <v>228.91</v>
      </c>
      <c r="F358" s="409">
        <v>1829983</v>
      </c>
      <c r="G358" s="321">
        <f t="shared" si="5"/>
        <v>15</v>
      </c>
      <c r="H358" s="382"/>
      <c r="I358" s="319" t="s">
        <v>87</v>
      </c>
      <c r="J358" s="319" t="s">
        <v>218</v>
      </c>
    </row>
    <row r="359" spans="1:10" ht="13.8" hidden="1">
      <c r="A359" s="394">
        <v>71040735007</v>
      </c>
      <c r="B359" s="394" t="s">
        <v>635</v>
      </c>
      <c r="C359" s="394" t="s">
        <v>432</v>
      </c>
      <c r="D359" s="395">
        <v>90812635</v>
      </c>
      <c r="E359" s="395">
        <v>11359.74</v>
      </c>
      <c r="F359" s="395">
        <v>90812635</v>
      </c>
      <c r="G359" s="321">
        <f t="shared" si="5"/>
        <v>11</v>
      </c>
      <c r="H359" s="382"/>
    </row>
    <row r="360" spans="1:10" ht="13.8" hidden="1">
      <c r="A360" s="394">
        <v>7104073500701</v>
      </c>
      <c r="B360" s="394" t="s">
        <v>635</v>
      </c>
      <c r="C360" s="394" t="s">
        <v>432</v>
      </c>
      <c r="D360" s="395">
        <v>90812635</v>
      </c>
      <c r="E360" s="395">
        <v>11359.74</v>
      </c>
      <c r="F360" s="395">
        <v>90812635</v>
      </c>
      <c r="G360" s="321">
        <f t="shared" si="5"/>
        <v>13</v>
      </c>
      <c r="H360" s="382"/>
    </row>
    <row r="361" spans="1:10" ht="13.8" hidden="1">
      <c r="A361" s="408">
        <v>710407350070199</v>
      </c>
      <c r="B361" s="408" t="s">
        <v>636</v>
      </c>
      <c r="C361" s="408" t="s">
        <v>432</v>
      </c>
      <c r="D361" s="409">
        <v>90812635</v>
      </c>
      <c r="E361" s="409">
        <v>11359.74</v>
      </c>
      <c r="F361" s="409">
        <v>90812635</v>
      </c>
      <c r="G361" s="321">
        <f t="shared" si="5"/>
        <v>15</v>
      </c>
      <c r="H361" s="382"/>
      <c r="I361" s="319" t="s">
        <v>89</v>
      </c>
      <c r="J361" s="319" t="s">
        <v>124</v>
      </c>
    </row>
    <row r="362" spans="1:10" ht="13.8" hidden="1">
      <c r="A362" s="394">
        <v>71040735008</v>
      </c>
      <c r="B362" s="394" t="s">
        <v>637</v>
      </c>
      <c r="C362" s="394" t="s">
        <v>432</v>
      </c>
      <c r="D362" s="395">
        <v>21113047</v>
      </c>
      <c r="E362" s="395">
        <v>2641.03</v>
      </c>
      <c r="F362" s="395">
        <v>21113047</v>
      </c>
      <c r="G362" s="321">
        <f t="shared" si="5"/>
        <v>11</v>
      </c>
      <c r="H362" s="382"/>
    </row>
    <row r="363" spans="1:10" ht="13.8" hidden="1">
      <c r="A363" s="394">
        <v>7104073500801</v>
      </c>
      <c r="B363" s="394" t="s">
        <v>637</v>
      </c>
      <c r="C363" s="394" t="s">
        <v>432</v>
      </c>
      <c r="D363" s="395">
        <v>21113047</v>
      </c>
      <c r="E363" s="395">
        <v>2641.03</v>
      </c>
      <c r="F363" s="395">
        <v>21113047</v>
      </c>
      <c r="G363" s="321">
        <f t="shared" si="5"/>
        <v>13</v>
      </c>
      <c r="H363" s="382"/>
    </row>
    <row r="364" spans="1:10" ht="13.8" hidden="1">
      <c r="A364" s="408">
        <v>710407350080199</v>
      </c>
      <c r="B364" s="408" t="s">
        <v>638</v>
      </c>
      <c r="C364" s="408" t="s">
        <v>432</v>
      </c>
      <c r="D364" s="409">
        <v>21113047</v>
      </c>
      <c r="E364" s="409">
        <v>2641.03</v>
      </c>
      <c r="F364" s="409">
        <v>21113047</v>
      </c>
      <c r="G364" s="321">
        <f t="shared" si="5"/>
        <v>15</v>
      </c>
      <c r="H364" s="382"/>
      <c r="I364" s="319" t="s">
        <v>89</v>
      </c>
      <c r="J364" s="319" t="s">
        <v>124</v>
      </c>
    </row>
    <row r="365" spans="1:10" ht="13.8" hidden="1">
      <c r="A365" s="394">
        <v>71040737</v>
      </c>
      <c r="B365" s="394" t="s">
        <v>639</v>
      </c>
      <c r="C365" s="394" t="s">
        <v>432</v>
      </c>
      <c r="D365" s="395">
        <v>7797156</v>
      </c>
      <c r="E365" s="395">
        <v>975.35</v>
      </c>
      <c r="F365" s="395">
        <v>7797156</v>
      </c>
      <c r="G365" s="321">
        <f t="shared" si="5"/>
        <v>8</v>
      </c>
      <c r="H365" s="382"/>
    </row>
    <row r="366" spans="1:10" ht="13.8" hidden="1">
      <c r="A366" s="394">
        <v>71040737001</v>
      </c>
      <c r="B366" s="394" t="s">
        <v>769</v>
      </c>
      <c r="C366" s="394" t="s">
        <v>432</v>
      </c>
      <c r="D366" s="395">
        <v>7797156</v>
      </c>
      <c r="E366" s="395">
        <v>975.35</v>
      </c>
      <c r="F366" s="395">
        <v>7797156</v>
      </c>
      <c r="G366" s="321">
        <f t="shared" si="5"/>
        <v>11</v>
      </c>
      <c r="H366" s="382"/>
    </row>
    <row r="367" spans="1:10" ht="13.8" hidden="1">
      <c r="A367" s="394">
        <v>7104073700101</v>
      </c>
      <c r="B367" s="394" t="s">
        <v>221</v>
      </c>
      <c r="C367" s="394" t="s">
        <v>432</v>
      </c>
      <c r="D367" s="395">
        <v>7174367</v>
      </c>
      <c r="E367" s="395">
        <v>897.44</v>
      </c>
      <c r="F367" s="395">
        <v>7174367</v>
      </c>
      <c r="G367" s="321">
        <f t="shared" si="5"/>
        <v>13</v>
      </c>
      <c r="H367" s="382"/>
    </row>
    <row r="368" spans="1:10" ht="13.8" hidden="1">
      <c r="A368" s="408">
        <v>710407370010199</v>
      </c>
      <c r="B368" s="408" t="s">
        <v>640</v>
      </c>
      <c r="C368" s="408" t="s">
        <v>432</v>
      </c>
      <c r="D368" s="409">
        <v>7174367</v>
      </c>
      <c r="E368" s="409">
        <v>897.44</v>
      </c>
      <c r="F368" s="409">
        <v>7174367</v>
      </c>
      <c r="G368" s="321">
        <f t="shared" si="5"/>
        <v>15</v>
      </c>
      <c r="H368" s="382"/>
      <c r="I368" s="319" t="s">
        <v>87</v>
      </c>
      <c r="J368" s="319" t="s">
        <v>221</v>
      </c>
    </row>
    <row r="369" spans="1:10" ht="13.8" hidden="1">
      <c r="A369" s="394">
        <v>7104073700104</v>
      </c>
      <c r="B369" s="394" t="s">
        <v>220</v>
      </c>
      <c r="C369" s="394" t="s">
        <v>432</v>
      </c>
      <c r="D369" s="395">
        <v>622789</v>
      </c>
      <c r="E369" s="395">
        <v>77.900000000000006</v>
      </c>
      <c r="F369" s="395">
        <v>622789</v>
      </c>
      <c r="G369" s="321">
        <f t="shared" si="5"/>
        <v>13</v>
      </c>
      <c r="H369" s="382"/>
    </row>
    <row r="370" spans="1:10" ht="13.8" hidden="1">
      <c r="A370" s="408">
        <v>710407370010499</v>
      </c>
      <c r="B370" s="408" t="s">
        <v>641</v>
      </c>
      <c r="C370" s="408" t="s">
        <v>432</v>
      </c>
      <c r="D370" s="409">
        <v>622789</v>
      </c>
      <c r="E370" s="409">
        <v>77.900000000000006</v>
      </c>
      <c r="F370" s="409">
        <v>622789</v>
      </c>
      <c r="G370" s="321">
        <f t="shared" si="5"/>
        <v>15</v>
      </c>
      <c r="H370" s="382"/>
      <c r="I370" s="319" t="s">
        <v>88</v>
      </c>
      <c r="J370" s="319" t="s">
        <v>220</v>
      </c>
    </row>
    <row r="371" spans="1:10" hidden="1">
      <c r="H371" s="382"/>
    </row>
    <row r="372" spans="1:10" hidden="1">
      <c r="H372" s="382"/>
    </row>
    <row r="373" spans="1:10" hidden="1">
      <c r="H373" s="382"/>
    </row>
    <row r="374" spans="1:10" hidden="1">
      <c r="H374" s="382"/>
    </row>
    <row r="375" spans="1:10" hidden="1">
      <c r="H375" s="382"/>
    </row>
    <row r="376" spans="1:10" hidden="1">
      <c r="H376" s="382"/>
    </row>
    <row r="377" spans="1:10" hidden="1">
      <c r="H377" s="382"/>
    </row>
    <row r="378" spans="1:10" hidden="1">
      <c r="H378" s="382"/>
    </row>
    <row r="379" spans="1:10" hidden="1">
      <c r="H379" s="382"/>
    </row>
    <row r="380" spans="1:10" hidden="1">
      <c r="H380" s="382"/>
    </row>
    <row r="381" spans="1:10" hidden="1">
      <c r="H381" s="382"/>
    </row>
    <row r="382" spans="1:10" hidden="1">
      <c r="H382" s="382"/>
    </row>
    <row r="383" spans="1:10" hidden="1">
      <c r="H383" s="382"/>
    </row>
    <row r="384" spans="1:10" hidden="1">
      <c r="H384" s="382"/>
    </row>
    <row r="385" spans="8:8" hidden="1">
      <c r="H385" s="382"/>
    </row>
    <row r="386" spans="8:8" hidden="1"/>
    <row r="387" spans="8:8" hidden="1"/>
    <row r="388" spans="8:8" hidden="1"/>
    <row r="389" spans="8:8" hidden="1"/>
    <row r="390" spans="8:8" hidden="1"/>
    <row r="391" spans="8:8" hidden="1"/>
    <row r="392" spans="8:8" hidden="1"/>
    <row r="393" spans="8:8" hidden="1"/>
    <row r="394" spans="8:8" hidden="1"/>
    <row r="395" spans="8:8" hidden="1"/>
  </sheetData>
  <autoFilter ref="A8:I395" xr:uid="{8FF09CFB-7FE3-495A-9DD8-1E95D0095680}">
    <filterColumn colId="6">
      <filters>
        <filter val="15"/>
      </filters>
    </filterColumn>
    <filterColumn colId="8">
      <filters>
        <filter val="Ingresos financieros"/>
      </filters>
    </filterColumn>
  </autoFilter>
  <customSheetViews>
    <customSheetView guid="{0A2CCCB3-571A-4A67-B569-64E7C0BD6DFC}" showGridLines="0" showAutoFilter="1" topLeftCell="A332">
      <selection activeCell="E352" sqref="E352"/>
      <pageMargins left="0.7" right="0.7" top="0.75" bottom="0.75" header="0.3" footer="0.3"/>
      <autoFilter ref="A8:I395" xr:uid="{260F10A8-8EAE-42BE-B0EB-1C2D9B069204}"/>
    </customSheetView>
    <customSheetView guid="{52ACAEC5-A07E-476F-A492-622AB5A07DC8}" showGridLines="0" filter="1" showAutoFilter="1" topLeftCell="A76">
      <selection activeCell="F216" sqref="F216"/>
      <pageMargins left="0.7" right="0.7" top="0.75" bottom="0.75" header="0.3" footer="0.3"/>
      <autoFilter ref="A8:J395" xr:uid="{DB6C270B-BA5C-474A-B1C2-C13B7670D715}">
        <filterColumn colId="6">
          <filters>
            <filter val="15"/>
          </filters>
        </filterColumn>
      </autoFilter>
    </customSheetView>
  </customSheetViews>
  <mergeCells count="1">
    <mergeCell ref="A4:F4"/>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5BED6D-1604-425F-B563-426C32760CC4}">
  <sheetPr>
    <tabColor theme="0"/>
    <pageSetUpPr fitToPage="1"/>
  </sheetPr>
  <dimension ref="B1:Q58"/>
  <sheetViews>
    <sheetView showGridLines="0" topLeftCell="B1" zoomScale="85" zoomScaleNormal="85" zoomScaleSheetLayoutView="80" workbookViewId="0">
      <pane ySplit="14" topLeftCell="A15" activePane="bottomLeft" state="frozen"/>
      <selection pane="bottomLeft" activeCell="C61" sqref="C61"/>
    </sheetView>
  </sheetViews>
  <sheetFormatPr baseColWidth="10" defaultColWidth="11.44140625" defaultRowHeight="15" customHeight="1"/>
  <cols>
    <col min="1" max="1" width="3" style="68" customWidth="1"/>
    <col min="2" max="2" width="53.109375" style="68" customWidth="1"/>
    <col min="3" max="3" width="22.44140625" style="68" bestFit="1" customWidth="1"/>
    <col min="4" max="5" width="19.5546875" style="68" customWidth="1"/>
    <col min="6" max="6" width="1.109375" style="68" customWidth="1"/>
    <col min="7" max="7" width="51.109375" style="68" customWidth="1"/>
    <col min="8" max="8" width="12" style="69" customWidth="1"/>
    <col min="9" max="10" width="19.5546875" style="68" customWidth="1"/>
    <col min="11" max="11" width="2.5546875" style="68" customWidth="1"/>
    <col min="12" max="12" width="17.6640625" style="71" customWidth="1"/>
    <col min="13" max="13" width="16.6640625" style="68" customWidth="1"/>
    <col min="14" max="14" width="18.88671875" style="68" bestFit="1" customWidth="1"/>
    <col min="15" max="15" width="13.5546875" style="68" bestFit="1" customWidth="1"/>
    <col min="16" max="16" width="13.88671875" style="68" bestFit="1" customWidth="1"/>
    <col min="17" max="16384" width="11.44140625" style="68"/>
  </cols>
  <sheetData>
    <row r="1" spans="2:12" s="66" customFormat="1" ht="13.8">
      <c r="L1" s="67"/>
    </row>
    <row r="2" spans="2:12" s="66" customFormat="1" ht="13.8">
      <c r="L2" s="67"/>
    </row>
    <row r="3" spans="2:12" s="66" customFormat="1" ht="13.8">
      <c r="L3" s="67"/>
    </row>
    <row r="4" spans="2:12" s="66" customFormat="1" ht="13.8">
      <c r="L4" s="67"/>
    </row>
    <row r="5" spans="2:12" s="66" customFormat="1" ht="13.8">
      <c r="L5" s="67"/>
    </row>
    <row r="6" spans="2:12" s="66" customFormat="1" ht="13.8">
      <c r="L6" s="67"/>
    </row>
    <row r="7" spans="2:12" ht="13.8">
      <c r="J7" s="70"/>
    </row>
    <row r="8" spans="2:12" ht="13.8">
      <c r="B8" s="463" t="s">
        <v>109</v>
      </c>
      <c r="C8" s="463"/>
      <c r="D8" s="463"/>
      <c r="E8" s="463"/>
      <c r="F8" s="463"/>
      <c r="G8" s="463"/>
      <c r="H8" s="463"/>
      <c r="I8" s="463"/>
      <c r="J8" s="463"/>
    </row>
    <row r="9" spans="2:12" ht="13.8">
      <c r="B9" s="482" t="s">
        <v>77</v>
      </c>
      <c r="C9" s="482"/>
      <c r="D9" s="482"/>
      <c r="E9" s="482"/>
      <c r="F9" s="482"/>
      <c r="G9" s="482"/>
      <c r="H9" s="482"/>
      <c r="I9" s="482"/>
      <c r="J9" s="482"/>
    </row>
    <row r="10" spans="2:12" ht="13.8">
      <c r="B10" s="484" t="s">
        <v>2136</v>
      </c>
      <c r="C10" s="484"/>
      <c r="D10" s="484"/>
      <c r="E10" s="484"/>
      <c r="F10" s="484"/>
      <c r="G10" s="484"/>
      <c r="H10" s="484"/>
      <c r="I10" s="484"/>
      <c r="J10" s="484"/>
    </row>
    <row r="11" spans="2:12" ht="13.8">
      <c r="B11" s="484" t="s">
        <v>326</v>
      </c>
      <c r="C11" s="484"/>
      <c r="D11" s="484"/>
      <c r="E11" s="484"/>
      <c r="F11" s="484"/>
      <c r="G11" s="484"/>
      <c r="H11" s="484"/>
      <c r="I11" s="484"/>
      <c r="J11" s="484"/>
    </row>
    <row r="12" spans="2:12" ht="13.8"/>
    <row r="13" spans="2:12" ht="25.2" customHeight="1">
      <c r="B13" s="74" t="s">
        <v>1</v>
      </c>
      <c r="C13" s="75"/>
      <c r="D13" s="76">
        <v>45747</v>
      </c>
      <c r="E13" s="76">
        <v>45657</v>
      </c>
      <c r="F13" s="76"/>
      <c r="G13" s="74" t="s">
        <v>4</v>
      </c>
      <c r="H13" s="74"/>
      <c r="I13" s="76">
        <v>45747</v>
      </c>
      <c r="J13" s="76">
        <v>45657</v>
      </c>
    </row>
    <row r="14" spans="2:12" ht="16.2" customHeight="1">
      <c r="B14" s="77" t="s">
        <v>2</v>
      </c>
      <c r="C14" s="78"/>
      <c r="D14" s="79"/>
      <c r="E14" s="79"/>
      <c r="F14" s="80"/>
      <c r="G14" s="144" t="s">
        <v>5</v>
      </c>
      <c r="H14" s="81"/>
      <c r="I14" s="286"/>
      <c r="J14" s="287"/>
      <c r="K14" s="82"/>
    </row>
    <row r="15" spans="2:12" ht="15" customHeight="1">
      <c r="B15" s="83" t="s">
        <v>74</v>
      </c>
      <c r="C15" s="84" t="s">
        <v>91</v>
      </c>
      <c r="D15" s="282">
        <v>2594378229</v>
      </c>
      <c r="E15" s="282">
        <v>4357119135</v>
      </c>
      <c r="F15" s="85"/>
      <c r="G15" s="86" t="s">
        <v>283</v>
      </c>
      <c r="H15" s="87" t="s">
        <v>327</v>
      </c>
      <c r="I15" s="283">
        <v>78339046</v>
      </c>
      <c r="J15" s="283">
        <v>11514123</v>
      </c>
      <c r="K15" s="82"/>
    </row>
    <row r="16" spans="2:12" ht="15" customHeight="1">
      <c r="B16" s="88" t="s">
        <v>10</v>
      </c>
      <c r="C16" s="89"/>
      <c r="D16" s="283">
        <v>2594378229</v>
      </c>
      <c r="E16" s="283">
        <v>4357119135</v>
      </c>
      <c r="F16" s="90"/>
      <c r="G16" s="86" t="s">
        <v>282</v>
      </c>
      <c r="H16" s="87"/>
      <c r="I16" s="283">
        <v>0</v>
      </c>
      <c r="J16" s="283">
        <v>0</v>
      </c>
      <c r="K16" s="82"/>
    </row>
    <row r="17" spans="2:17" ht="15" customHeight="1">
      <c r="B17" s="88"/>
      <c r="C17" s="89"/>
      <c r="D17" s="283"/>
      <c r="E17" s="283"/>
      <c r="F17" s="90"/>
      <c r="G17" s="86" t="s">
        <v>80</v>
      </c>
      <c r="H17" s="87" t="s">
        <v>328</v>
      </c>
      <c r="I17" s="283">
        <v>401546672</v>
      </c>
      <c r="J17" s="283">
        <v>109615795</v>
      </c>
      <c r="K17" s="82"/>
    </row>
    <row r="18" spans="2:17" ht="15" customHeight="1">
      <c r="B18" s="88"/>
      <c r="C18" s="89"/>
      <c r="D18" s="283"/>
      <c r="E18" s="283"/>
      <c r="F18" s="90"/>
      <c r="G18" s="86" t="s">
        <v>64</v>
      </c>
      <c r="H18" s="87"/>
      <c r="I18" s="283">
        <v>4405867</v>
      </c>
      <c r="J18" s="283">
        <v>4342627</v>
      </c>
      <c r="K18" s="82"/>
    </row>
    <row r="19" spans="2:17" ht="15" customHeight="1">
      <c r="B19" s="83" t="s">
        <v>49</v>
      </c>
      <c r="C19" s="84" t="s">
        <v>97</v>
      </c>
      <c r="D19" s="282">
        <v>3468977730</v>
      </c>
      <c r="E19" s="282">
        <v>0</v>
      </c>
      <c r="F19" s="85"/>
      <c r="G19" s="86" t="s">
        <v>81</v>
      </c>
      <c r="H19" s="87" t="s">
        <v>329</v>
      </c>
      <c r="I19" s="283">
        <v>379143842</v>
      </c>
      <c r="J19" s="283">
        <v>239199141</v>
      </c>
      <c r="K19" s="82"/>
    </row>
    <row r="20" spans="2:17" ht="15" customHeight="1">
      <c r="B20" s="88" t="s">
        <v>2132</v>
      </c>
      <c r="C20" s="84"/>
      <c r="D20" s="283">
        <v>254000000</v>
      </c>
      <c r="E20" s="283">
        <v>0</v>
      </c>
      <c r="F20" s="85"/>
      <c r="G20" s="92"/>
      <c r="H20" s="87"/>
      <c r="I20" s="283"/>
      <c r="J20" s="283"/>
      <c r="K20" s="82"/>
    </row>
    <row r="21" spans="2:17" ht="15" customHeight="1">
      <c r="B21" s="88" t="s">
        <v>773</v>
      </c>
      <c r="C21" s="84"/>
      <c r="D21" s="283">
        <v>3214977730</v>
      </c>
      <c r="E21" s="283">
        <v>0</v>
      </c>
      <c r="F21" s="85"/>
      <c r="G21" s="92"/>
      <c r="H21" s="87"/>
      <c r="I21" s="283"/>
      <c r="J21" s="283"/>
      <c r="K21" s="82"/>
    </row>
    <row r="22" spans="2:17" ht="13.8">
      <c r="B22" s="88"/>
      <c r="C22" s="89"/>
      <c r="D22" s="283"/>
      <c r="E22" s="283"/>
      <c r="F22" s="90"/>
      <c r="G22" s="92"/>
      <c r="H22" s="87"/>
      <c r="I22" s="283"/>
      <c r="J22" s="283"/>
      <c r="K22" s="82"/>
    </row>
    <row r="23" spans="2:17" ht="13.8">
      <c r="B23" s="83" t="s">
        <v>222</v>
      </c>
      <c r="C23" s="84" t="s">
        <v>246</v>
      </c>
      <c r="D23" s="282">
        <v>685202639</v>
      </c>
      <c r="E23" s="282">
        <v>840139132</v>
      </c>
      <c r="F23" s="85"/>
      <c r="G23" s="92"/>
      <c r="H23" s="87"/>
      <c r="I23" s="283"/>
      <c r="J23" s="283"/>
      <c r="K23" s="82"/>
    </row>
    <row r="24" spans="2:17" ht="13.8">
      <c r="B24" s="88" t="s">
        <v>223</v>
      </c>
      <c r="C24" s="84"/>
      <c r="D24" s="283">
        <v>685202639</v>
      </c>
      <c r="E24" s="283">
        <v>840139132</v>
      </c>
      <c r="F24" s="85"/>
      <c r="G24" s="92"/>
      <c r="H24" s="87"/>
      <c r="I24" s="288"/>
      <c r="J24" s="288"/>
      <c r="K24" s="82"/>
    </row>
    <row r="25" spans="2:17" ht="13.8">
      <c r="B25" s="93"/>
      <c r="C25" s="94"/>
      <c r="D25" s="283"/>
      <c r="E25" s="283"/>
      <c r="F25" s="95"/>
      <c r="G25" s="96"/>
      <c r="H25" s="96"/>
      <c r="I25" s="282"/>
      <c r="J25" s="282"/>
      <c r="K25" s="97"/>
    </row>
    <row r="26" spans="2:17" s="69" customFormat="1" ht="13.8">
      <c r="B26" s="83" t="s">
        <v>92</v>
      </c>
      <c r="C26" s="84" t="s">
        <v>247</v>
      </c>
      <c r="D26" s="282">
        <v>295107270</v>
      </c>
      <c r="E26" s="282">
        <v>349820309</v>
      </c>
      <c r="F26" s="85"/>
      <c r="G26" s="92"/>
      <c r="H26" s="87"/>
      <c r="I26" s="283"/>
      <c r="J26" s="283"/>
      <c r="K26" s="82"/>
      <c r="L26" s="98"/>
      <c r="M26" s="68"/>
      <c r="N26" s="68"/>
      <c r="O26" s="68"/>
      <c r="P26" s="68"/>
      <c r="Q26" s="68"/>
    </row>
    <row r="27" spans="2:17" ht="13.8">
      <c r="B27" s="88"/>
      <c r="C27" s="99"/>
      <c r="D27" s="283"/>
      <c r="E27" s="283"/>
      <c r="F27" s="90"/>
      <c r="G27" s="87" t="s">
        <v>15</v>
      </c>
      <c r="H27" s="87"/>
      <c r="I27" s="282">
        <v>863435427</v>
      </c>
      <c r="J27" s="282">
        <v>364671686</v>
      </c>
      <c r="K27" s="82"/>
    </row>
    <row r="28" spans="2:17" ht="13.8">
      <c r="B28" s="83" t="s">
        <v>11</v>
      </c>
      <c r="C28" s="100"/>
      <c r="D28" s="282">
        <v>7043665868</v>
      </c>
      <c r="E28" s="282">
        <v>5547078576</v>
      </c>
      <c r="F28" s="85"/>
      <c r="G28" s="87"/>
      <c r="H28" s="87"/>
      <c r="I28" s="282"/>
      <c r="J28" s="282"/>
      <c r="K28" s="82"/>
    </row>
    <row r="29" spans="2:17" ht="13.8">
      <c r="B29" s="83"/>
      <c r="C29" s="100"/>
      <c r="D29" s="282"/>
      <c r="E29" s="282"/>
      <c r="F29" s="85"/>
      <c r="G29" s="101" t="s">
        <v>31</v>
      </c>
      <c r="H29" s="101"/>
      <c r="I29" s="283"/>
      <c r="J29" s="283"/>
      <c r="K29" s="82"/>
    </row>
    <row r="30" spans="2:17" ht="13.8">
      <c r="B30" s="83" t="s">
        <v>3</v>
      </c>
      <c r="C30" s="100"/>
      <c r="D30" s="283"/>
      <c r="E30" s="283"/>
      <c r="F30" s="90"/>
      <c r="G30" s="101"/>
      <c r="H30" s="101"/>
      <c r="I30" s="283"/>
      <c r="J30" s="283"/>
      <c r="K30" s="82"/>
    </row>
    <row r="31" spans="2:17" ht="13.8">
      <c r="B31" s="83"/>
      <c r="C31" s="100"/>
      <c r="D31" s="283"/>
      <c r="E31" s="283"/>
      <c r="F31" s="90"/>
      <c r="G31" s="101" t="s">
        <v>130</v>
      </c>
      <c r="H31" s="101"/>
      <c r="I31" s="282">
        <v>0</v>
      </c>
      <c r="J31" s="282">
        <v>0</v>
      </c>
      <c r="K31" s="82"/>
    </row>
    <row r="32" spans="2:17" ht="13.8">
      <c r="B32" s="83" t="s">
        <v>73</v>
      </c>
      <c r="C32" s="100"/>
      <c r="D32" s="282">
        <v>0</v>
      </c>
      <c r="E32" s="282">
        <v>0</v>
      </c>
      <c r="F32" s="85"/>
      <c r="H32" s="102"/>
      <c r="I32" s="282"/>
      <c r="J32" s="282"/>
      <c r="K32" s="82"/>
    </row>
    <row r="33" spans="2:17" ht="13.8">
      <c r="B33" s="88"/>
      <c r="C33" s="99"/>
      <c r="D33" s="283"/>
      <c r="E33" s="283"/>
      <c r="F33" s="90"/>
      <c r="G33" s="101"/>
      <c r="H33" s="102"/>
      <c r="I33" s="283"/>
      <c r="J33" s="283"/>
      <c r="K33" s="82"/>
    </row>
    <row r="34" spans="2:17" ht="13.8">
      <c r="B34" s="83" t="s">
        <v>59</v>
      </c>
      <c r="C34" s="100"/>
      <c r="D34" s="282">
        <v>0</v>
      </c>
      <c r="E34" s="282">
        <v>0</v>
      </c>
      <c r="F34" s="90"/>
      <c r="G34" s="87" t="s">
        <v>32</v>
      </c>
      <c r="H34" s="87"/>
      <c r="I34" s="284">
        <v>0</v>
      </c>
      <c r="J34" s="284">
        <v>0</v>
      </c>
      <c r="K34" s="82"/>
    </row>
    <row r="35" spans="2:17" ht="13.8">
      <c r="B35" s="103"/>
      <c r="C35" s="104"/>
      <c r="D35" s="283"/>
      <c r="E35" s="283"/>
      <c r="F35" s="85"/>
      <c r="I35" s="284"/>
      <c r="J35" s="284"/>
      <c r="K35" s="82"/>
    </row>
    <row r="36" spans="2:17" ht="13.8">
      <c r="B36" s="83" t="s">
        <v>93</v>
      </c>
      <c r="C36" s="84" t="s">
        <v>248</v>
      </c>
      <c r="D36" s="282">
        <v>541831103</v>
      </c>
      <c r="E36" s="282">
        <v>541831103</v>
      </c>
      <c r="F36" s="90"/>
      <c r="G36" s="87" t="s">
        <v>106</v>
      </c>
      <c r="H36" s="87"/>
      <c r="I36" s="284">
        <v>863435427</v>
      </c>
      <c r="J36" s="284">
        <v>364671686</v>
      </c>
      <c r="K36" s="82"/>
    </row>
    <row r="37" spans="2:17" ht="13.8">
      <c r="B37" s="88" t="s">
        <v>224</v>
      </c>
      <c r="C37" s="73"/>
      <c r="D37" s="380">
        <v>-291012586</v>
      </c>
      <c r="E37" s="380">
        <v>-231283105</v>
      </c>
      <c r="F37" s="90"/>
      <c r="G37" s="105"/>
      <c r="H37" s="102"/>
      <c r="I37" s="283"/>
      <c r="J37" s="283"/>
      <c r="K37" s="82"/>
    </row>
    <row r="38" spans="2:17" ht="13.8">
      <c r="B38" s="93"/>
      <c r="C38" s="94"/>
      <c r="D38" s="283"/>
      <c r="E38" s="283"/>
      <c r="F38" s="90"/>
      <c r="G38" s="105"/>
      <c r="H38" s="102"/>
      <c r="I38" s="283"/>
      <c r="J38" s="283"/>
      <c r="K38" s="82"/>
    </row>
    <row r="39" spans="2:17" ht="13.8">
      <c r="B39" s="106" t="s">
        <v>94</v>
      </c>
      <c r="C39" s="84" t="s">
        <v>249</v>
      </c>
      <c r="D39" s="282">
        <v>777607281</v>
      </c>
      <c r="E39" s="282">
        <v>755936486</v>
      </c>
      <c r="F39" s="90"/>
      <c r="G39" s="105"/>
      <c r="H39" s="102"/>
      <c r="I39" s="283"/>
      <c r="J39" s="283"/>
      <c r="K39" s="82"/>
    </row>
    <row r="40" spans="2:17" ht="13.8">
      <c r="B40" s="88" t="s">
        <v>643</v>
      </c>
      <c r="C40" s="73"/>
      <c r="D40" s="380">
        <v>-148601820</v>
      </c>
      <c r="E40" s="380">
        <v>-126114780</v>
      </c>
      <c r="F40" s="90"/>
      <c r="G40" s="87" t="s">
        <v>12</v>
      </c>
      <c r="H40" s="102"/>
      <c r="I40" s="282">
        <v>7479237427</v>
      </c>
      <c r="J40" s="282">
        <v>6541959602</v>
      </c>
      <c r="K40" s="82"/>
    </row>
    <row r="41" spans="2:17" ht="13.8">
      <c r="B41" s="106"/>
      <c r="C41" s="89"/>
      <c r="D41" s="282"/>
      <c r="E41" s="282"/>
      <c r="F41" s="90"/>
      <c r="H41" s="87"/>
      <c r="I41" s="284"/>
      <c r="J41" s="284"/>
      <c r="K41" s="82"/>
    </row>
    <row r="42" spans="2:17" ht="13.8">
      <c r="B42" s="107" t="s">
        <v>125</v>
      </c>
      <c r="C42" s="84" t="s">
        <v>247</v>
      </c>
      <c r="D42" s="282">
        <v>419183008</v>
      </c>
      <c r="E42" s="282">
        <v>419183008</v>
      </c>
      <c r="F42" s="85"/>
      <c r="G42" s="428" t="s">
        <v>263</v>
      </c>
      <c r="H42" s="427"/>
      <c r="I42" s="283">
        <v>11600000000</v>
      </c>
      <c r="J42" s="283">
        <v>10800000000</v>
      </c>
      <c r="K42" s="82"/>
    </row>
    <row r="43" spans="2:17" ht="13.8" customHeight="1">
      <c r="B43" s="82"/>
      <c r="C43" s="84"/>
      <c r="D43" s="282"/>
      <c r="E43" s="282"/>
      <c r="F43" s="95"/>
      <c r="G43" s="428" t="s">
        <v>266</v>
      </c>
      <c r="H43" s="427"/>
      <c r="I43" s="380">
        <v>-4258040398</v>
      </c>
      <c r="J43" s="380">
        <v>-1898251378</v>
      </c>
      <c r="K43" s="82"/>
    </row>
    <row r="44" spans="2:17" ht="13.8" customHeight="1">
      <c r="B44" s="107" t="s">
        <v>13</v>
      </c>
      <c r="C44" s="72"/>
      <c r="D44" s="284">
        <v>1299006986</v>
      </c>
      <c r="E44" s="284">
        <v>1359552712</v>
      </c>
      <c r="F44" s="108"/>
      <c r="G44" s="429" t="s">
        <v>116</v>
      </c>
      <c r="H44" s="281"/>
      <c r="I44" s="283">
        <v>137277825</v>
      </c>
      <c r="J44" s="380">
        <v>-2359789020</v>
      </c>
      <c r="K44" s="111"/>
    </row>
    <row r="45" spans="2:17" ht="13.8" customHeight="1">
      <c r="B45" s="83"/>
      <c r="C45" s="84"/>
      <c r="D45" s="282"/>
      <c r="E45" s="282"/>
      <c r="F45" s="109"/>
      <c r="I45" s="283"/>
      <c r="J45" s="283"/>
      <c r="K45" s="111"/>
    </row>
    <row r="46" spans="2:17" ht="15" customHeight="1">
      <c r="B46" s="83"/>
      <c r="C46" s="84"/>
      <c r="D46" s="282"/>
      <c r="E46" s="282"/>
      <c r="F46" s="109"/>
      <c r="G46" s="110"/>
      <c r="H46" s="101"/>
      <c r="I46" s="283"/>
      <c r="J46" s="283"/>
      <c r="K46" s="111"/>
    </row>
    <row r="47" spans="2:17" ht="15" customHeight="1">
      <c r="B47" s="113" t="s">
        <v>14</v>
      </c>
      <c r="C47" s="114"/>
      <c r="D47" s="381">
        <v>8342672854</v>
      </c>
      <c r="E47" s="285">
        <v>6906631288</v>
      </c>
      <c r="F47" s="115"/>
      <c r="G47" s="483" t="s">
        <v>16</v>
      </c>
      <c r="H47" s="483"/>
      <c r="I47" s="285">
        <v>8342672854</v>
      </c>
      <c r="J47" s="285">
        <v>6906631288</v>
      </c>
      <c r="K47" s="111"/>
      <c r="L47" s="116"/>
      <c r="M47" s="116"/>
    </row>
    <row r="48" spans="2:17" s="36" customFormat="1" ht="7.2" customHeight="1">
      <c r="B48" s="171"/>
      <c r="E48" s="172"/>
      <c r="G48" s="166"/>
      <c r="H48" s="166"/>
      <c r="I48" s="166"/>
      <c r="M48" s="68"/>
      <c r="N48" s="68"/>
      <c r="O48" s="68"/>
      <c r="P48" s="68"/>
      <c r="Q48" s="68"/>
    </row>
    <row r="49" spans="2:14" ht="15" customHeight="1">
      <c r="B49" s="91" t="s">
        <v>2158</v>
      </c>
      <c r="C49" s="91"/>
      <c r="D49" s="410"/>
      <c r="E49" s="91"/>
      <c r="F49" s="91"/>
      <c r="G49" s="91"/>
      <c r="H49" s="91"/>
      <c r="I49" s="410"/>
      <c r="J49" s="91"/>
      <c r="K49" s="71"/>
      <c r="M49" s="112"/>
      <c r="N49" s="112"/>
    </row>
    <row r="50" spans="2:14" ht="15" customHeight="1">
      <c r="K50" s="71"/>
      <c r="M50" s="112"/>
      <c r="N50" s="112"/>
    </row>
    <row r="51" spans="2:14" ht="15" customHeight="1">
      <c r="K51" s="71"/>
      <c r="M51" s="112"/>
      <c r="N51" s="112"/>
    </row>
    <row r="52" spans="2:14" ht="15" customHeight="1">
      <c r="K52" s="71"/>
      <c r="M52" s="112"/>
      <c r="N52" s="112"/>
    </row>
    <row r="53" spans="2:14" ht="15" customHeight="1">
      <c r="D53" s="117"/>
      <c r="K53" s="71"/>
      <c r="M53" s="112"/>
      <c r="N53" s="112"/>
    </row>
    <row r="54" spans="2:14" ht="15" customHeight="1">
      <c r="B54" s="118"/>
      <c r="C54" s="118"/>
      <c r="D54" s="118"/>
      <c r="E54" s="118"/>
      <c r="F54" s="118"/>
      <c r="G54" s="118"/>
      <c r="H54" s="118"/>
      <c r="I54" s="118"/>
      <c r="J54" s="118"/>
      <c r="M54" s="112"/>
      <c r="N54" s="112"/>
    </row>
    <row r="55" spans="2:14" s="84" customFormat="1" ht="15" customHeight="1">
      <c r="B55" s="119"/>
      <c r="C55" s="119"/>
      <c r="D55" s="119"/>
      <c r="F55" s="118"/>
      <c r="G55" s="119"/>
      <c r="K55" s="66"/>
      <c r="L55" s="120"/>
      <c r="M55" s="121"/>
      <c r="N55" s="121"/>
    </row>
    <row r="56" spans="2:14" s="89" customFormat="1" ht="15" customHeight="1">
      <c r="B56" s="122"/>
      <c r="D56" s="122"/>
      <c r="F56" s="122"/>
      <c r="G56" s="122"/>
      <c r="J56" s="122"/>
      <c r="K56" s="123"/>
      <c r="L56" s="124"/>
      <c r="M56" s="125"/>
      <c r="N56" s="125"/>
    </row>
    <row r="57" spans="2:14" s="84" customFormat="1" ht="15" customHeight="1">
      <c r="B57" s="126"/>
      <c r="L57" s="120"/>
      <c r="M57" s="121"/>
      <c r="N57" s="121"/>
    </row>
    <row r="58" spans="2:14" ht="15" customHeight="1">
      <c r="B58" s="127"/>
      <c r="C58" s="127"/>
    </row>
  </sheetData>
  <customSheetViews>
    <customSheetView guid="{0A2CCCB3-571A-4A67-B569-64E7C0BD6DFC}" scale="70" showPageBreaks="1" showGridLines="0" fitToPage="1" printArea="1">
      <pane ySplit="14" topLeftCell="A41" activePane="bottomLeft" state="frozen"/>
      <selection pane="bottomLeft" activeCell="B48" sqref="B48"/>
      <colBreaks count="1" manualBreakCount="1">
        <brk id="10" max="1048575" man="1"/>
      </colBreaks>
      <pageMargins left="0.23622047244094491" right="0.23622047244094491" top="0.74803149606299213" bottom="0.74803149606299213" header="0.31496062992125984" footer="0.31496062992125984"/>
      <pageSetup paperSize="9" scale="64" orientation="landscape" r:id="rId1"/>
    </customSheetView>
    <customSheetView guid="{52ACAEC5-A07E-476F-A492-622AB5A07DC8}" scale="90" showGridLines="0" fitToPage="1">
      <pane ySplit="13" topLeftCell="A14" activePane="bottomLeft" state="frozen"/>
      <selection pane="bottomLeft" activeCell="M29" sqref="M29"/>
      <colBreaks count="1" manualBreakCount="1">
        <brk id="10" max="1048575" man="1"/>
      </colBreaks>
      <pageMargins left="0.23622047244094491" right="0.23622047244094491" top="0.74803149606299213" bottom="0.74803149606299213" header="0.31496062992125984" footer="0.31496062992125984"/>
      <pageSetup paperSize="9" scale="64" orientation="landscape" r:id="rId2"/>
    </customSheetView>
  </customSheetViews>
  <mergeCells count="5">
    <mergeCell ref="B8:J8"/>
    <mergeCell ref="B9:J9"/>
    <mergeCell ref="G47:H47"/>
    <mergeCell ref="B10:J10"/>
    <mergeCell ref="B11:J11"/>
  </mergeCells>
  <pageMargins left="0.23622047244094491" right="0.23622047244094491" top="0.74803149606299213" bottom="0.74803149606299213" header="0.31496062992125984" footer="0.31496062992125984"/>
  <pageSetup paperSize="9" scale="64" orientation="landscape" r:id="rId3"/>
  <colBreaks count="1" manualBreakCount="1">
    <brk id="10" max="1048575" man="1"/>
  </col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97656-223E-4655-836D-E1F67322B26B}">
  <sheetPr>
    <tabColor theme="0"/>
    <pageSetUpPr fitToPage="1"/>
  </sheetPr>
  <dimension ref="A1:G39"/>
  <sheetViews>
    <sheetView showGridLines="0" zoomScale="90" zoomScaleNormal="90" zoomScaleSheetLayoutView="90" workbookViewId="0">
      <pane ySplit="13" topLeftCell="A14" activePane="bottomLeft" state="frozen"/>
      <selection pane="bottomLeft" activeCell="I29" sqref="I29"/>
    </sheetView>
  </sheetViews>
  <sheetFormatPr baseColWidth="10" defaultColWidth="11.44140625" defaultRowHeight="13.2"/>
  <cols>
    <col min="1" max="1" width="2.88671875" style="36" customWidth="1"/>
    <col min="2" max="2" width="53.88671875" style="36" customWidth="1"/>
    <col min="3" max="4" width="15.44140625" style="36" customWidth="1"/>
    <col min="5" max="6" width="19.6640625" style="36" customWidth="1"/>
    <col min="7" max="7" width="17.88671875" style="36" bestFit="1" customWidth="1"/>
    <col min="8" max="16384" width="11.44140625" style="36"/>
  </cols>
  <sheetData>
    <row r="1" spans="1:7" s="33" customFormat="1"/>
    <row r="2" spans="1:7" s="33" customFormat="1"/>
    <row r="3" spans="1:7" s="33" customFormat="1"/>
    <row r="4" spans="1:7" s="33" customFormat="1"/>
    <row r="5" spans="1:7" s="33" customFormat="1"/>
    <row r="6" spans="1:7" s="33" customFormat="1"/>
    <row r="7" spans="1:7" s="33" customFormat="1"/>
    <row r="8" spans="1:7">
      <c r="B8" s="485" t="s">
        <v>109</v>
      </c>
      <c r="C8" s="485"/>
      <c r="D8" s="485"/>
      <c r="E8" s="485"/>
      <c r="F8" s="485"/>
      <c r="G8" s="143"/>
    </row>
    <row r="9" spans="1:7">
      <c r="B9" s="486" t="s">
        <v>76</v>
      </c>
      <c r="C9" s="486"/>
      <c r="D9" s="486"/>
      <c r="E9" s="486"/>
      <c r="F9" s="486"/>
      <c r="G9" s="39"/>
    </row>
    <row r="10" spans="1:7" ht="26.4" customHeight="1">
      <c r="B10" s="488" t="s">
        <v>2137</v>
      </c>
      <c r="C10" s="488"/>
      <c r="D10" s="488"/>
      <c r="E10" s="488"/>
      <c r="F10" s="488"/>
      <c r="G10" s="40"/>
    </row>
    <row r="11" spans="1:7">
      <c r="B11" s="465" t="s">
        <v>326</v>
      </c>
      <c r="C11" s="465"/>
      <c r="D11" s="465"/>
      <c r="E11" s="465"/>
      <c r="F11" s="465"/>
      <c r="G11" s="39"/>
    </row>
    <row r="12" spans="1:7">
      <c r="B12" s="486"/>
      <c r="C12" s="486"/>
      <c r="D12" s="486"/>
      <c r="E12" s="486"/>
      <c r="F12" s="486"/>
      <c r="G12" s="39"/>
    </row>
    <row r="13" spans="1:7" ht="25.2" customHeight="1">
      <c r="B13" s="145"/>
      <c r="C13" s="145"/>
      <c r="D13" s="145"/>
      <c r="E13" s="76">
        <v>45747</v>
      </c>
      <c r="F13" s="76">
        <v>45382</v>
      </c>
    </row>
    <row r="14" spans="1:7" ht="15" customHeight="1">
      <c r="A14" s="146"/>
      <c r="B14" s="147" t="s">
        <v>54</v>
      </c>
      <c r="C14" s="148"/>
      <c r="D14" s="148"/>
      <c r="E14" s="149">
        <v>1822909931</v>
      </c>
      <c r="F14" s="437">
        <v>471156586</v>
      </c>
    </row>
    <row r="15" spans="1:7" ht="15" customHeight="1">
      <c r="A15" s="146"/>
      <c r="B15" s="150" t="s">
        <v>128</v>
      </c>
      <c r="C15" s="151"/>
      <c r="D15" s="59"/>
      <c r="E15" s="383">
        <v>0</v>
      </c>
      <c r="F15" s="383">
        <v>0</v>
      </c>
    </row>
    <row r="16" spans="1:7" ht="15" customHeight="1">
      <c r="A16" s="146"/>
      <c r="B16" s="154" t="s">
        <v>90</v>
      </c>
      <c r="C16" s="155"/>
      <c r="D16" s="156" t="s">
        <v>267</v>
      </c>
      <c r="E16" s="371">
        <v>214372548</v>
      </c>
      <c r="F16" s="383">
        <v>42313255</v>
      </c>
    </row>
    <row r="17" spans="1:7" ht="15" customHeight="1">
      <c r="A17" s="146"/>
      <c r="B17" s="154" t="s">
        <v>107</v>
      </c>
      <c r="C17" s="155"/>
      <c r="D17" s="156" t="s">
        <v>267</v>
      </c>
      <c r="E17" s="371">
        <v>1608537383</v>
      </c>
      <c r="F17" s="383">
        <v>428843331</v>
      </c>
    </row>
    <row r="18" spans="1:7" ht="15" customHeight="1">
      <c r="A18" s="146"/>
      <c r="B18" s="150"/>
      <c r="C18" s="157"/>
      <c r="D18" s="59"/>
      <c r="E18" s="152"/>
      <c r="F18" s="438"/>
    </row>
    <row r="19" spans="1:7" ht="15" customHeight="1">
      <c r="A19" s="146"/>
      <c r="B19" s="158" t="s">
        <v>55</v>
      </c>
      <c r="C19" s="151"/>
      <c r="D19" s="159"/>
      <c r="E19" s="160">
        <v>-1685632106</v>
      </c>
      <c r="F19" s="160">
        <v>-1245217153</v>
      </c>
    </row>
    <row r="20" spans="1:7" ht="15" customHeight="1">
      <c r="A20" s="146"/>
      <c r="B20" s="154" t="s">
        <v>86</v>
      </c>
      <c r="C20" s="155"/>
      <c r="D20" s="59" t="s">
        <v>297</v>
      </c>
      <c r="E20" s="152">
        <v>-265722499</v>
      </c>
      <c r="F20" s="152">
        <v>-121941969</v>
      </c>
    </row>
    <row r="21" spans="1:7" ht="15" customHeight="1">
      <c r="A21" s="146"/>
      <c r="B21" s="154" t="s">
        <v>87</v>
      </c>
      <c r="C21" s="155"/>
      <c r="D21" s="59" t="s">
        <v>297</v>
      </c>
      <c r="E21" s="152">
        <v>-970897483</v>
      </c>
      <c r="F21" s="152">
        <v>-796851402</v>
      </c>
    </row>
    <row r="22" spans="1:7" ht="15" customHeight="1">
      <c r="A22" s="146"/>
      <c r="B22" s="154" t="s">
        <v>88</v>
      </c>
      <c r="C22" s="155"/>
      <c r="D22" s="59" t="s">
        <v>297</v>
      </c>
      <c r="E22" s="152">
        <v>-622789</v>
      </c>
      <c r="F22" s="152">
        <v>-1387316</v>
      </c>
    </row>
    <row r="23" spans="1:7" ht="15" customHeight="1">
      <c r="A23" s="161"/>
      <c r="B23" s="150" t="s">
        <v>89</v>
      </c>
      <c r="C23" s="151"/>
      <c r="D23" s="59" t="s">
        <v>297</v>
      </c>
      <c r="E23" s="152">
        <v>-111925682</v>
      </c>
      <c r="F23" s="152">
        <v>-8072295</v>
      </c>
    </row>
    <row r="24" spans="1:7" ht="15" customHeight="1">
      <c r="A24" s="162"/>
      <c r="B24" s="163" t="s">
        <v>67</v>
      </c>
      <c r="C24" s="164"/>
      <c r="D24" s="59" t="s">
        <v>297</v>
      </c>
      <c r="E24" s="152">
        <v>-336463653</v>
      </c>
      <c r="F24" s="152">
        <v>-316964171</v>
      </c>
    </row>
    <row r="25" spans="1:7" ht="15" customHeight="1">
      <c r="A25" s="165"/>
      <c r="B25" s="150"/>
      <c r="D25" s="59"/>
      <c r="E25" s="152"/>
      <c r="F25" s="438"/>
    </row>
    <row r="26" spans="1:7" ht="15" customHeight="1">
      <c r="A26" s="146"/>
      <c r="B26" s="158" t="s">
        <v>82</v>
      </c>
      <c r="C26" s="157"/>
      <c r="D26" s="157"/>
      <c r="E26" s="160">
        <v>137277825</v>
      </c>
      <c r="F26" s="160">
        <v>-774060567</v>
      </c>
    </row>
    <row r="27" spans="1:7" ht="15" customHeight="1">
      <c r="A27" s="146"/>
      <c r="B27" s="158"/>
      <c r="C27" s="157"/>
      <c r="D27" s="157"/>
      <c r="E27" s="152"/>
      <c r="F27" s="438"/>
    </row>
    <row r="28" spans="1:7" ht="15" customHeight="1">
      <c r="A28" s="146"/>
      <c r="B28" s="158" t="s">
        <v>9</v>
      </c>
      <c r="C28" s="157"/>
      <c r="D28" s="157"/>
      <c r="E28" s="437">
        <v>0</v>
      </c>
      <c r="F28" s="437">
        <v>0</v>
      </c>
    </row>
    <row r="29" spans="1:7" ht="15" customHeight="1">
      <c r="A29" s="146"/>
      <c r="B29" s="158"/>
      <c r="C29" s="157"/>
      <c r="D29" s="157"/>
      <c r="E29" s="383"/>
      <c r="F29" s="438"/>
    </row>
    <row r="30" spans="1:7" ht="15" customHeight="1">
      <c r="A30" s="167"/>
      <c r="B30" s="168" t="s">
        <v>8</v>
      </c>
      <c r="C30" s="169"/>
      <c r="D30" s="169"/>
      <c r="E30" s="170">
        <v>137277825</v>
      </c>
      <c r="F30" s="170">
        <v>-774060567</v>
      </c>
      <c r="G30" s="323"/>
    </row>
    <row r="31" spans="1:7" ht="7.2" customHeight="1">
      <c r="B31" s="171"/>
      <c r="E31" s="172"/>
    </row>
    <row r="32" spans="1:7" ht="15" customHeight="1">
      <c r="B32" s="487" t="s">
        <v>2158</v>
      </c>
      <c r="C32" s="487"/>
      <c r="D32" s="487"/>
      <c r="E32" s="487"/>
      <c r="F32" s="487"/>
    </row>
    <row r="33" spans="2:7" ht="15" customHeight="1">
      <c r="E33" s="153"/>
      <c r="G33" s="128"/>
    </row>
    <row r="34" spans="2:7" ht="15" customHeight="1">
      <c r="E34" s="153"/>
      <c r="F34" s="173"/>
      <c r="G34" s="128"/>
    </row>
    <row r="35" spans="2:7" ht="15" customHeight="1">
      <c r="E35" s="153"/>
      <c r="F35" s="173"/>
      <c r="G35" s="128"/>
    </row>
    <row r="36" spans="2:7" ht="15" customHeight="1">
      <c r="E36" s="153"/>
      <c r="F36" s="173"/>
      <c r="G36" s="128"/>
    </row>
    <row r="37" spans="2:7">
      <c r="B37" s="60"/>
      <c r="D37" s="60"/>
      <c r="E37" s="60"/>
      <c r="F37" s="142"/>
      <c r="G37" s="142"/>
    </row>
    <row r="38" spans="2:7">
      <c r="B38" s="143"/>
      <c r="D38" s="59"/>
      <c r="E38" s="59"/>
      <c r="F38" s="59"/>
      <c r="G38" s="59"/>
    </row>
    <row r="39" spans="2:7">
      <c r="B39" s="60"/>
      <c r="C39" s="60"/>
      <c r="E39" s="60"/>
      <c r="G39" s="60"/>
    </row>
  </sheetData>
  <customSheetViews>
    <customSheetView guid="{0A2CCCB3-571A-4A67-B569-64E7C0BD6DFC}" scale="90" showPageBreaks="1" showGridLines="0" fitToPage="1" printArea="1">
      <pane ySplit="13" topLeftCell="A24" activePane="bottomLeft" state="frozen"/>
      <selection pane="bottomLeft" activeCell="B32" sqref="B32:F32"/>
      <pageMargins left="0.48" right="0.39" top="0.74803149606299213" bottom="0.74803149606299213" header="0.31496062992125984" footer="0.31496062992125984"/>
      <printOptions horizontalCentered="1"/>
      <pageSetup paperSize="9" scale="74" orientation="portrait" r:id="rId1"/>
    </customSheetView>
    <customSheetView guid="{52ACAEC5-A07E-476F-A492-622AB5A07DC8}" scale="90" showGridLines="0" fitToPage="1">
      <pane ySplit="13" topLeftCell="A16" activePane="bottomLeft" state="frozen"/>
      <selection pane="bottomLeft" activeCell="G37" sqref="G37"/>
      <pageMargins left="0.48" right="0.39" top="0.74803149606299213" bottom="0.74803149606299213" header="0.31496062992125984" footer="0.31496062992125984"/>
      <printOptions horizontalCentered="1"/>
      <pageSetup paperSize="9" scale="74" orientation="portrait" r:id="rId2"/>
    </customSheetView>
  </customSheetViews>
  <mergeCells count="6">
    <mergeCell ref="B8:F8"/>
    <mergeCell ref="B11:F11"/>
    <mergeCell ref="B12:F12"/>
    <mergeCell ref="B32:F32"/>
    <mergeCell ref="B9:F9"/>
    <mergeCell ref="B10:F10"/>
  </mergeCells>
  <printOptions horizontalCentered="1"/>
  <pageMargins left="0.48" right="0.39" top="0.74803149606299213" bottom="0.74803149606299213" header="0.31496062992125984" footer="0.31496062992125984"/>
  <pageSetup paperSize="9" scale="74" orientation="portrait"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60FBF-96B0-4661-A816-680219E93B65}">
  <sheetPr>
    <tabColor theme="0"/>
    <pageSetUpPr fitToPage="1"/>
  </sheetPr>
  <dimension ref="B1:P57"/>
  <sheetViews>
    <sheetView showGridLines="0" zoomScale="85" zoomScaleNormal="85" zoomScaleSheetLayoutView="80" workbookViewId="0">
      <pane ySplit="15" topLeftCell="A16" activePane="bottomLeft" state="frozen"/>
      <selection pane="bottomLeft" activeCell="C17" sqref="C17"/>
    </sheetView>
  </sheetViews>
  <sheetFormatPr baseColWidth="10" defaultColWidth="11.44140625" defaultRowHeight="13.2"/>
  <cols>
    <col min="1" max="1" width="3.5546875" style="36" customWidth="1"/>
    <col min="2" max="2" width="34.33203125" style="128" customWidth="1"/>
    <col min="3" max="12" width="17.6640625" style="36" customWidth="1"/>
    <col min="13" max="13" width="19.44140625" style="36" bestFit="1" customWidth="1"/>
    <col min="14" max="14" width="15.109375" style="36" bestFit="1" customWidth="1"/>
    <col min="15" max="15" width="15.44140625" style="36" bestFit="1" customWidth="1"/>
    <col min="16" max="16" width="21.88671875" style="36" bestFit="1" customWidth="1"/>
    <col min="17" max="16384" width="11.44140625" style="36"/>
  </cols>
  <sheetData>
    <row r="1" spans="2:13" s="33" customFormat="1"/>
    <row r="2" spans="2:13" s="33" customFormat="1"/>
    <row r="3" spans="2:13" s="33" customFormat="1"/>
    <row r="4" spans="2:13" s="33" customFormat="1"/>
    <row r="5" spans="2:13" s="33" customFormat="1"/>
    <row r="6" spans="2:13" s="33" customFormat="1"/>
    <row r="7" spans="2:13" s="33" customFormat="1"/>
    <row r="8" spans="2:13">
      <c r="B8" s="489" t="s">
        <v>109</v>
      </c>
      <c r="C8" s="489"/>
      <c r="D8" s="489"/>
      <c r="E8" s="489"/>
      <c r="F8" s="489"/>
      <c r="G8" s="489"/>
      <c r="H8" s="489"/>
      <c r="I8" s="489"/>
      <c r="J8" s="489"/>
      <c r="K8" s="489"/>
      <c r="L8" s="489"/>
    </row>
    <row r="9" spans="2:13">
      <c r="B9" s="490" t="s">
        <v>95</v>
      </c>
      <c r="C9" s="490"/>
      <c r="D9" s="490"/>
      <c r="E9" s="490"/>
      <c r="F9" s="490"/>
      <c r="G9" s="490"/>
      <c r="H9" s="490"/>
      <c r="I9" s="490"/>
      <c r="J9" s="490"/>
      <c r="K9" s="490"/>
      <c r="L9" s="490"/>
    </row>
    <row r="10" spans="2:13">
      <c r="B10" s="465" t="s">
        <v>2137</v>
      </c>
      <c r="C10" s="465"/>
      <c r="D10" s="465"/>
      <c r="E10" s="465"/>
      <c r="F10" s="465"/>
      <c r="G10" s="465"/>
      <c r="H10" s="465"/>
      <c r="I10" s="465"/>
      <c r="J10" s="465"/>
      <c r="K10" s="465"/>
      <c r="L10" s="465"/>
    </row>
    <row r="11" spans="2:13">
      <c r="B11" s="465" t="s">
        <v>326</v>
      </c>
      <c r="C11" s="465"/>
      <c r="D11" s="465"/>
      <c r="E11" s="465"/>
      <c r="F11" s="465"/>
      <c r="G11" s="465"/>
      <c r="H11" s="465"/>
      <c r="I11" s="465"/>
      <c r="J11" s="465"/>
      <c r="K11" s="465"/>
      <c r="L11" s="465"/>
    </row>
    <row r="12" spans="2:13">
      <c r="B12" s="40"/>
      <c r="C12" s="39"/>
      <c r="D12" s="39"/>
      <c r="E12" s="39"/>
      <c r="F12" s="39"/>
      <c r="G12" s="39"/>
      <c r="H12" s="39"/>
      <c r="I12" s="39"/>
      <c r="J12" s="39"/>
      <c r="K12" s="39"/>
      <c r="L12" s="39"/>
    </row>
    <row r="13" spans="2:13" s="40" customFormat="1" ht="31.5" customHeight="1">
      <c r="B13" s="491" t="s">
        <v>18</v>
      </c>
      <c r="C13" s="491" t="s">
        <v>6</v>
      </c>
      <c r="D13" s="491"/>
      <c r="E13" s="491"/>
      <c r="F13" s="491" t="s">
        <v>7</v>
      </c>
      <c r="G13" s="491"/>
      <c r="H13" s="491"/>
      <c r="I13" s="491" t="s">
        <v>39</v>
      </c>
      <c r="J13" s="491"/>
      <c r="K13" s="491" t="s">
        <v>330</v>
      </c>
      <c r="L13" s="492"/>
    </row>
    <row r="14" spans="2:13" s="40" customFormat="1" ht="30" customHeight="1">
      <c r="B14" s="491"/>
      <c r="C14" s="48" t="s">
        <v>34</v>
      </c>
      <c r="D14" s="48" t="s">
        <v>35</v>
      </c>
      <c r="E14" s="48" t="s">
        <v>284</v>
      </c>
      <c r="F14" s="48" t="s">
        <v>36</v>
      </c>
      <c r="G14" s="48" t="s">
        <v>37</v>
      </c>
      <c r="H14" s="48" t="s">
        <v>38</v>
      </c>
      <c r="I14" s="48" t="s">
        <v>40</v>
      </c>
      <c r="J14" s="48" t="s">
        <v>41</v>
      </c>
      <c r="K14" s="76">
        <v>45747</v>
      </c>
      <c r="L14" s="76">
        <v>45382</v>
      </c>
    </row>
    <row r="15" spans="2:13" s="40" customFormat="1" ht="33.6" customHeight="1">
      <c r="B15" s="129" t="s">
        <v>2201</v>
      </c>
      <c r="C15" s="131">
        <v>50000000000</v>
      </c>
      <c r="D15" s="131">
        <v>-39200000000</v>
      </c>
      <c r="E15" s="131">
        <v>10800000000</v>
      </c>
      <c r="F15" s="289">
        <v>0</v>
      </c>
      <c r="G15" s="289">
        <v>0</v>
      </c>
      <c r="H15" s="289">
        <v>0</v>
      </c>
      <c r="I15" s="131">
        <v>-1898251378</v>
      </c>
      <c r="J15" s="131">
        <v>-2359789020</v>
      </c>
      <c r="K15" s="131">
        <v>6541959602</v>
      </c>
      <c r="L15" s="289">
        <v>3101748622</v>
      </c>
      <c r="M15" s="132"/>
    </row>
    <row r="16" spans="2:13" s="40" customFormat="1" ht="35.1" customHeight="1">
      <c r="B16" s="133" t="s">
        <v>42</v>
      </c>
      <c r="C16" s="134"/>
      <c r="D16" s="134"/>
      <c r="E16" s="134"/>
      <c r="F16" s="134"/>
      <c r="G16" s="134"/>
      <c r="H16" s="134"/>
      <c r="I16" s="134"/>
      <c r="J16" s="134"/>
      <c r="K16" s="134"/>
      <c r="L16" s="130"/>
      <c r="M16" s="135"/>
    </row>
    <row r="17" spans="2:16" s="40" customFormat="1" ht="35.1" customHeight="1">
      <c r="B17" s="136" t="s">
        <v>126</v>
      </c>
      <c r="C17" s="290">
        <v>0</v>
      </c>
      <c r="D17" s="134">
        <v>800000000</v>
      </c>
      <c r="E17" s="134">
        <v>800000000</v>
      </c>
      <c r="F17" s="290">
        <v>0</v>
      </c>
      <c r="G17" s="290">
        <v>0</v>
      </c>
      <c r="H17" s="290">
        <v>0</v>
      </c>
      <c r="I17" s="290">
        <v>0</v>
      </c>
      <c r="J17" s="290">
        <v>0</v>
      </c>
      <c r="K17" s="131">
        <v>800000000</v>
      </c>
      <c r="L17" s="131">
        <v>2000000000</v>
      </c>
      <c r="O17" s="137"/>
    </row>
    <row r="18" spans="2:16" s="40" customFormat="1" ht="35.1" customHeight="1">
      <c r="B18" s="136" t="s">
        <v>104</v>
      </c>
      <c r="C18" s="290">
        <v>0</v>
      </c>
      <c r="D18" s="290">
        <v>0</v>
      </c>
      <c r="E18" s="290">
        <v>0</v>
      </c>
      <c r="F18" s="290">
        <v>0</v>
      </c>
      <c r="G18" s="290">
        <v>0</v>
      </c>
      <c r="H18" s="290">
        <v>0</v>
      </c>
      <c r="I18" s="134">
        <v>-2359789020</v>
      </c>
      <c r="J18" s="290">
        <v>2359789020</v>
      </c>
      <c r="K18" s="289">
        <v>0</v>
      </c>
      <c r="L18" s="131">
        <v>0</v>
      </c>
      <c r="O18" s="137"/>
    </row>
    <row r="19" spans="2:16" s="40" customFormat="1" ht="35.1" customHeight="1">
      <c r="B19" s="136" t="s">
        <v>43</v>
      </c>
      <c r="C19" s="290">
        <v>0</v>
      </c>
      <c r="D19" s="290">
        <v>0</v>
      </c>
      <c r="E19" s="290">
        <v>0</v>
      </c>
      <c r="F19" s="290">
        <v>0</v>
      </c>
      <c r="G19" s="290">
        <v>0</v>
      </c>
      <c r="H19" s="290">
        <v>0</v>
      </c>
      <c r="I19" s="290">
        <v>0</v>
      </c>
      <c r="J19" s="290">
        <v>0</v>
      </c>
      <c r="K19" s="289">
        <v>0</v>
      </c>
      <c r="L19" s="289">
        <v>0</v>
      </c>
      <c r="O19" s="137"/>
    </row>
    <row r="20" spans="2:16" s="40" customFormat="1" ht="35.1" customHeight="1">
      <c r="B20" s="129" t="s">
        <v>19</v>
      </c>
      <c r="C20" s="290">
        <v>0</v>
      </c>
      <c r="D20" s="290">
        <v>0</v>
      </c>
      <c r="E20" s="290">
        <v>0</v>
      </c>
      <c r="F20" s="290">
        <v>0</v>
      </c>
      <c r="G20" s="290">
        <v>0</v>
      </c>
      <c r="H20" s="290">
        <v>0</v>
      </c>
      <c r="I20" s="290">
        <v>0</v>
      </c>
      <c r="J20" s="134">
        <v>137277825</v>
      </c>
      <c r="K20" s="131">
        <v>137277825</v>
      </c>
      <c r="L20" s="131">
        <v>-774060567</v>
      </c>
      <c r="O20" s="137"/>
    </row>
    <row r="21" spans="2:16" s="40" customFormat="1" ht="35.1" customHeight="1">
      <c r="B21" s="133" t="s">
        <v>2138</v>
      </c>
      <c r="C21" s="131">
        <v>50000000000</v>
      </c>
      <c r="D21" s="131">
        <v>-38400000000</v>
      </c>
      <c r="E21" s="131">
        <v>11600000000</v>
      </c>
      <c r="F21" s="289">
        <v>0</v>
      </c>
      <c r="G21" s="289">
        <v>0</v>
      </c>
      <c r="H21" s="289">
        <v>0</v>
      </c>
      <c r="I21" s="131">
        <v>-4258040398</v>
      </c>
      <c r="J21" s="131">
        <v>137277825</v>
      </c>
      <c r="K21" s="131">
        <v>7479237427</v>
      </c>
      <c r="L21" s="289">
        <v>0</v>
      </c>
      <c r="M21" s="138"/>
      <c r="N21" s="135"/>
    </row>
    <row r="22" spans="2:16" s="40" customFormat="1" ht="35.1" customHeight="1">
      <c r="B22" s="133" t="s">
        <v>2200</v>
      </c>
      <c r="C22" s="289">
        <v>50000000000</v>
      </c>
      <c r="D22" s="131">
        <v>-43000000000</v>
      </c>
      <c r="E22" s="289">
        <v>7000000000</v>
      </c>
      <c r="F22" s="289">
        <v>0</v>
      </c>
      <c r="G22" s="289">
        <v>0</v>
      </c>
      <c r="H22" s="289">
        <v>0</v>
      </c>
      <c r="I22" s="131">
        <v>-1898251378</v>
      </c>
      <c r="J22" s="131">
        <v>-774060567</v>
      </c>
      <c r="K22" s="289">
        <v>0</v>
      </c>
      <c r="L22" s="289">
        <v>4327688055</v>
      </c>
      <c r="M22" s="139"/>
      <c r="N22" s="135"/>
    </row>
    <row r="23" spans="2:16" ht="7.2" customHeight="1">
      <c r="B23" s="171"/>
      <c r="E23" s="172"/>
      <c r="G23" s="166"/>
      <c r="H23" s="166"/>
      <c r="I23" s="166"/>
    </row>
    <row r="24" spans="2:16" s="140" customFormat="1">
      <c r="B24" s="487" t="s">
        <v>2158</v>
      </c>
      <c r="C24" s="487"/>
      <c r="D24" s="487"/>
      <c r="E24" s="487"/>
      <c r="F24" s="487"/>
      <c r="G24" s="487"/>
      <c r="H24" s="487"/>
      <c r="I24" s="487"/>
      <c r="J24" s="487"/>
      <c r="K24" s="487"/>
      <c r="L24" s="487"/>
    </row>
    <row r="25" spans="2:16">
      <c r="B25" s="36"/>
      <c r="M25" s="140"/>
      <c r="P25" s="141"/>
    </row>
    <row r="26" spans="2:16">
      <c r="B26" s="140"/>
      <c r="C26" s="140"/>
      <c r="D26" s="140"/>
      <c r="E26" s="140"/>
      <c r="F26" s="140"/>
      <c r="G26" s="140"/>
      <c r="H26" s="140"/>
      <c r="I26" s="140"/>
      <c r="J26" s="140"/>
      <c r="K26" s="140"/>
      <c r="L26" s="140"/>
      <c r="M26" s="140"/>
      <c r="N26" s="140"/>
      <c r="P26" s="141"/>
    </row>
    <row r="27" spans="2:16">
      <c r="B27" s="140"/>
      <c r="C27" s="140"/>
      <c r="D27" s="140"/>
      <c r="E27" s="140"/>
      <c r="F27" s="140"/>
      <c r="G27" s="140"/>
      <c r="H27" s="140"/>
      <c r="I27" s="140"/>
      <c r="J27" s="140"/>
      <c r="K27" s="140"/>
      <c r="L27" s="140"/>
      <c r="M27" s="140"/>
      <c r="N27" s="140"/>
      <c r="P27" s="141"/>
    </row>
    <row r="28" spans="2:16">
      <c r="B28" s="140"/>
      <c r="C28" s="140"/>
      <c r="D28" s="140"/>
      <c r="E28" s="140"/>
      <c r="F28" s="140"/>
      <c r="G28" s="140"/>
      <c r="H28" s="140"/>
      <c r="I28" s="140"/>
      <c r="J28" s="140"/>
      <c r="K28" s="140"/>
      <c r="L28" s="140"/>
      <c r="M28" s="140"/>
      <c r="N28" s="140"/>
      <c r="P28" s="141"/>
    </row>
    <row r="29" spans="2:16">
      <c r="B29" s="140"/>
      <c r="C29" s="140"/>
      <c r="D29" s="140"/>
      <c r="E29" s="140"/>
      <c r="F29" s="140"/>
      <c r="G29" s="140"/>
      <c r="H29" s="140"/>
      <c r="I29" s="140"/>
      <c r="J29" s="140"/>
      <c r="K29" s="140"/>
      <c r="L29" s="140"/>
      <c r="M29" s="140"/>
      <c r="N29" s="140"/>
      <c r="P29" s="141"/>
    </row>
    <row r="30" spans="2:16" s="142" customFormat="1" ht="15" customHeight="1">
      <c r="B30" s="140"/>
      <c r="C30" s="140"/>
      <c r="D30" s="140"/>
      <c r="E30" s="140"/>
      <c r="F30" s="140"/>
      <c r="G30" s="140"/>
      <c r="H30" s="140"/>
      <c r="I30" s="140"/>
      <c r="J30" s="140"/>
      <c r="K30" s="140"/>
      <c r="L30" s="140"/>
      <c r="M30" s="140"/>
      <c r="N30" s="140"/>
    </row>
    <row r="31" spans="2:16" s="59" customFormat="1" ht="15" customHeight="1">
      <c r="B31" s="140"/>
      <c r="C31" s="140"/>
      <c r="D31" s="140"/>
      <c r="E31" s="140"/>
      <c r="F31" s="140"/>
      <c r="G31" s="140"/>
      <c r="H31" s="140"/>
      <c r="I31" s="140"/>
      <c r="J31" s="140"/>
      <c r="K31" s="140"/>
      <c r="L31" s="140"/>
      <c r="M31" s="140"/>
      <c r="N31" s="140"/>
    </row>
    <row r="32" spans="2:16">
      <c r="B32" s="140"/>
      <c r="C32" s="140"/>
      <c r="D32" s="140"/>
      <c r="E32" s="140"/>
      <c r="F32" s="140"/>
      <c r="G32" s="140"/>
      <c r="H32" s="140"/>
      <c r="I32" s="140"/>
      <c r="J32" s="140"/>
      <c r="K32" s="140"/>
      <c r="L32" s="140"/>
      <c r="M32" s="140"/>
      <c r="N32" s="140"/>
      <c r="O32" s="141"/>
    </row>
    <row r="33" spans="2:15">
      <c r="B33" s="140"/>
      <c r="C33" s="140"/>
      <c r="D33" s="140"/>
      <c r="E33" s="140"/>
      <c r="F33" s="140"/>
      <c r="G33" s="140"/>
      <c r="H33" s="140"/>
      <c r="I33" s="140"/>
      <c r="J33" s="140"/>
      <c r="K33" s="140"/>
      <c r="L33" s="140"/>
      <c r="M33" s="140"/>
      <c r="N33" s="140"/>
      <c r="O33" s="141"/>
    </row>
    <row r="34" spans="2:15">
      <c r="B34" s="140"/>
      <c r="C34" s="140"/>
      <c r="D34" s="140"/>
      <c r="E34" s="140"/>
      <c r="F34" s="140"/>
      <c r="G34" s="140"/>
      <c r="H34" s="140"/>
      <c r="I34" s="140"/>
      <c r="J34" s="140"/>
      <c r="K34" s="140"/>
      <c r="L34" s="140"/>
      <c r="M34" s="140"/>
      <c r="N34" s="140"/>
    </row>
    <row r="35" spans="2:15">
      <c r="B35" s="140"/>
      <c r="C35" s="140"/>
      <c r="D35" s="140"/>
      <c r="E35" s="140"/>
      <c r="F35" s="140"/>
      <c r="G35" s="140"/>
      <c r="H35" s="140"/>
      <c r="I35" s="140"/>
      <c r="J35" s="140"/>
      <c r="K35" s="140"/>
      <c r="L35" s="140"/>
      <c r="M35" s="140"/>
      <c r="N35" s="140"/>
    </row>
    <row r="36" spans="2:15">
      <c r="B36" s="140"/>
      <c r="C36" s="140"/>
      <c r="D36" s="140"/>
      <c r="E36" s="140"/>
      <c r="F36" s="140"/>
      <c r="G36" s="140"/>
      <c r="H36" s="140"/>
      <c r="I36" s="140"/>
      <c r="J36" s="140"/>
      <c r="K36" s="140"/>
      <c r="L36" s="140"/>
      <c r="M36" s="140"/>
      <c r="N36" s="140"/>
    </row>
    <row r="37" spans="2:15">
      <c r="B37" s="140"/>
      <c r="C37" s="140"/>
      <c r="D37" s="140"/>
      <c r="E37" s="140"/>
      <c r="F37" s="140"/>
      <c r="G37" s="140"/>
      <c r="H37" s="140"/>
      <c r="I37" s="140"/>
      <c r="J37" s="140"/>
      <c r="K37" s="140"/>
      <c r="L37" s="140"/>
      <c r="M37" s="140"/>
      <c r="N37" s="140"/>
    </row>
    <row r="38" spans="2:15">
      <c r="B38" s="140"/>
      <c r="C38" s="140"/>
      <c r="D38" s="140"/>
      <c r="E38" s="140"/>
      <c r="F38" s="140"/>
      <c r="G38" s="140"/>
      <c r="H38" s="140"/>
      <c r="I38" s="140"/>
      <c r="J38" s="140"/>
      <c r="K38" s="140"/>
      <c r="L38" s="140"/>
      <c r="M38" s="140"/>
      <c r="N38" s="140"/>
    </row>
    <row r="39" spans="2:15">
      <c r="B39" s="140"/>
      <c r="C39" s="140"/>
      <c r="D39" s="140"/>
      <c r="E39" s="140"/>
      <c r="F39" s="140"/>
      <c r="G39" s="140"/>
      <c r="H39" s="140"/>
      <c r="I39" s="140"/>
      <c r="J39" s="140"/>
      <c r="K39" s="140"/>
      <c r="L39" s="140"/>
      <c r="M39" s="140"/>
      <c r="N39" s="140"/>
    </row>
    <row r="40" spans="2:15">
      <c r="B40" s="140"/>
      <c r="C40" s="140"/>
      <c r="D40" s="140"/>
      <c r="E40" s="140"/>
      <c r="F40" s="140"/>
      <c r="G40" s="140"/>
      <c r="H40" s="140"/>
      <c r="I40" s="140"/>
      <c r="J40" s="140"/>
      <c r="K40" s="140"/>
      <c r="L40" s="140"/>
      <c r="M40" s="140"/>
      <c r="N40" s="140"/>
    </row>
    <row r="41" spans="2:15">
      <c r="B41" s="140"/>
      <c r="C41" s="140"/>
      <c r="D41" s="140"/>
      <c r="E41" s="140"/>
      <c r="F41" s="140"/>
      <c r="G41" s="140"/>
      <c r="H41" s="140"/>
      <c r="I41" s="140"/>
      <c r="J41" s="140"/>
      <c r="K41" s="140"/>
      <c r="L41" s="140"/>
      <c r="M41" s="140"/>
      <c r="N41" s="140"/>
    </row>
    <row r="42" spans="2:15">
      <c r="B42" s="140"/>
      <c r="C42" s="140"/>
      <c r="D42" s="140"/>
      <c r="E42" s="140"/>
      <c r="F42" s="140"/>
      <c r="G42" s="140"/>
      <c r="H42" s="140"/>
      <c r="I42" s="140"/>
      <c r="J42" s="140"/>
      <c r="K42" s="140"/>
      <c r="L42" s="140"/>
      <c r="M42" s="140"/>
      <c r="N42" s="140"/>
    </row>
    <row r="43" spans="2:15">
      <c r="B43" s="140"/>
      <c r="C43" s="140"/>
      <c r="D43" s="140"/>
      <c r="E43" s="140"/>
      <c r="F43" s="140"/>
      <c r="G43" s="140"/>
      <c r="H43" s="140"/>
      <c r="I43" s="140"/>
      <c r="J43" s="140"/>
      <c r="K43" s="140"/>
      <c r="L43" s="140"/>
      <c r="M43" s="140"/>
      <c r="N43" s="140"/>
    </row>
    <row r="44" spans="2:15">
      <c r="B44" s="140"/>
      <c r="C44" s="140"/>
      <c r="D44" s="140"/>
      <c r="E44" s="140"/>
      <c r="F44" s="140"/>
      <c r="G44" s="140"/>
      <c r="H44" s="140"/>
      <c r="I44" s="140"/>
      <c r="J44" s="140"/>
      <c r="K44" s="140"/>
      <c r="L44" s="140"/>
      <c r="M44" s="140"/>
      <c r="N44" s="140"/>
    </row>
    <row r="57" spans="4:4">
      <c r="D57" s="36">
        <v>0</v>
      </c>
    </row>
  </sheetData>
  <customSheetViews>
    <customSheetView guid="{0A2CCCB3-571A-4A67-B569-64E7C0BD6DFC}" scale="80" showPageBreaks="1" showGridLines="0" fitToPage="1" printArea="1">
      <pane ySplit="15" topLeftCell="A20" activePane="bottomLeft" state="frozen"/>
      <selection pane="bottomLeft" activeCell="B24" sqref="B24:L24"/>
      <pageMargins left="0.23622047244094491" right="0.23622047244094491" top="0.74803149606299213" bottom="0.74803149606299213" header="0.31496062992125984" footer="0.31496062992125984"/>
      <pageSetup paperSize="9" scale="69" orientation="landscape" r:id="rId1"/>
      <headerFooter alignWithMargins="0"/>
    </customSheetView>
    <customSheetView guid="{52ACAEC5-A07E-476F-A492-622AB5A07DC8}" scale="80" showGridLines="0" fitToPage="1">
      <pane ySplit="14" topLeftCell="A15" activePane="bottomLeft" state="frozen"/>
      <selection pane="bottomLeft" activeCell="F21" sqref="F21"/>
      <pageMargins left="0.23622047244094491" right="0.23622047244094491" top="0.74803149606299213" bottom="0.74803149606299213" header="0.31496062992125984" footer="0.31496062992125984"/>
      <pageSetup paperSize="9" scale="69" orientation="landscape" r:id="rId2"/>
      <headerFooter alignWithMargins="0"/>
    </customSheetView>
  </customSheetViews>
  <mergeCells count="10">
    <mergeCell ref="B24:L24"/>
    <mergeCell ref="B8:L8"/>
    <mergeCell ref="B9:L9"/>
    <mergeCell ref="B10:L10"/>
    <mergeCell ref="B11:L11"/>
    <mergeCell ref="B13:B14"/>
    <mergeCell ref="C13:E13"/>
    <mergeCell ref="F13:H13"/>
    <mergeCell ref="I13:J13"/>
    <mergeCell ref="K13:L13"/>
  </mergeCells>
  <pageMargins left="0.23622047244094491" right="0.23622047244094491" top="0.74803149606299213" bottom="0.74803149606299213" header="0.31496062992125984" footer="0.31496062992125984"/>
  <pageSetup paperSize="9" scale="69" orientation="landscape" r:id="rId3"/>
  <headerFooter alignWithMargins="0"/>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A6ECA-6AA7-4151-82E7-78161449B9DA}">
  <sheetPr>
    <tabColor theme="0"/>
    <pageSetUpPr fitToPage="1"/>
  </sheetPr>
  <dimension ref="B1:L61"/>
  <sheetViews>
    <sheetView showGridLines="0" zoomScale="90" zoomScaleNormal="90" zoomScaleSheetLayoutView="90" workbookViewId="0">
      <pane ySplit="14" topLeftCell="A15" activePane="bottomLeft" state="frozen"/>
      <selection pane="bottomLeft" activeCell="J20" sqref="J20"/>
    </sheetView>
  </sheetViews>
  <sheetFormatPr baseColWidth="10" defaultColWidth="11.44140625" defaultRowHeight="13.2"/>
  <cols>
    <col min="1" max="1" width="3.33203125" style="36" customWidth="1"/>
    <col min="2" max="2" width="52.5546875" style="128" customWidth="1"/>
    <col min="3" max="3" width="17" style="128" bestFit="1" customWidth="1"/>
    <col min="4" max="4" width="10.44140625" style="128" customWidth="1"/>
    <col min="5" max="5" width="24.5546875" style="128" customWidth="1"/>
    <col min="6" max="6" width="21.6640625" style="174" customWidth="1"/>
    <col min="7" max="7" width="3.109375" style="36" customWidth="1"/>
    <col min="8" max="8" width="3" style="36" customWidth="1"/>
    <col min="9" max="9" width="17.44140625" style="36" customWidth="1"/>
    <col min="10" max="10" width="19" style="36" bestFit="1" customWidth="1"/>
    <col min="11" max="16384" width="11.44140625" style="36"/>
  </cols>
  <sheetData>
    <row r="1" spans="2:9" s="33" customFormat="1"/>
    <row r="2" spans="2:9" s="33" customFormat="1"/>
    <row r="3" spans="2:9" s="33" customFormat="1"/>
    <row r="4" spans="2:9" s="33" customFormat="1"/>
    <row r="5" spans="2:9" s="33" customFormat="1"/>
    <row r="6" spans="2:9" s="33" customFormat="1"/>
    <row r="7" spans="2:9" s="33" customFormat="1"/>
    <row r="8" spans="2:9">
      <c r="B8" s="485" t="s">
        <v>109</v>
      </c>
      <c r="C8" s="485"/>
      <c r="D8" s="485"/>
      <c r="E8" s="485"/>
      <c r="F8" s="485"/>
      <c r="G8" s="485"/>
      <c r="H8" s="143"/>
      <c r="I8" s="143"/>
    </row>
    <row r="9" spans="2:9">
      <c r="B9" s="489" t="s">
        <v>75</v>
      </c>
      <c r="C9" s="489"/>
      <c r="D9" s="489"/>
      <c r="E9" s="489"/>
      <c r="F9" s="489"/>
      <c r="G9" s="175"/>
      <c r="H9" s="176"/>
      <c r="I9" s="176"/>
    </row>
    <row r="10" spans="2:9" ht="31.2" customHeight="1">
      <c r="B10" s="501" t="s">
        <v>2137</v>
      </c>
      <c r="C10" s="501"/>
      <c r="D10" s="501"/>
      <c r="E10" s="501"/>
      <c r="F10" s="501"/>
      <c r="G10" s="175"/>
      <c r="H10" s="176"/>
      <c r="I10" s="176"/>
    </row>
    <row r="11" spans="2:9">
      <c r="B11" s="465" t="s">
        <v>326</v>
      </c>
      <c r="C11" s="465"/>
      <c r="D11" s="465"/>
      <c r="E11" s="465"/>
      <c r="F11" s="465"/>
      <c r="G11" s="465"/>
      <c r="H11" s="176"/>
      <c r="I11" s="176"/>
    </row>
    <row r="12" spans="2:9">
      <c r="B12" s="45"/>
      <c r="C12" s="45"/>
      <c r="D12" s="45"/>
      <c r="E12" s="45"/>
      <c r="F12" s="40"/>
      <c r="G12" s="128"/>
    </row>
    <row r="13" spans="2:9" ht="25.2" customHeight="1">
      <c r="B13" s="177"/>
      <c r="C13" s="177"/>
      <c r="D13" s="177"/>
      <c r="E13" s="76">
        <v>45747</v>
      </c>
      <c r="F13" s="76">
        <v>45382</v>
      </c>
    </row>
    <row r="14" spans="2:9" ht="7.2" customHeight="1">
      <c r="B14" s="178"/>
      <c r="C14" s="179"/>
      <c r="D14" s="179"/>
      <c r="E14" s="180"/>
      <c r="F14" s="439"/>
    </row>
    <row r="15" spans="2:9">
      <c r="B15" s="494" t="s">
        <v>70</v>
      </c>
      <c r="C15" s="495"/>
      <c r="D15" s="495"/>
      <c r="E15" s="183"/>
      <c r="F15" s="183"/>
    </row>
    <row r="16" spans="2:9" ht="7.2" customHeight="1">
      <c r="B16" s="181"/>
      <c r="C16" s="182"/>
      <c r="D16" s="182"/>
      <c r="E16" s="183"/>
      <c r="F16" s="183"/>
    </row>
    <row r="17" spans="2:10" s="40" customFormat="1">
      <c r="B17" s="184" t="s">
        <v>65</v>
      </c>
      <c r="C17" s="185"/>
      <c r="D17" s="185"/>
      <c r="E17" s="183">
        <v>1711704023</v>
      </c>
      <c r="F17" s="183">
        <v>344965204</v>
      </c>
      <c r="I17" s="36"/>
      <c r="J17" s="36"/>
    </row>
    <row r="18" spans="2:10" s="40" customFormat="1">
      <c r="B18" s="184" t="s">
        <v>102</v>
      </c>
      <c r="C18" s="185"/>
      <c r="D18" s="185"/>
      <c r="E18" s="291">
        <v>0</v>
      </c>
      <c r="F18" s="291">
        <v>0</v>
      </c>
      <c r="I18" s="36"/>
      <c r="J18" s="36"/>
    </row>
    <row r="19" spans="2:10" s="40" customFormat="1">
      <c r="B19" s="184" t="s">
        <v>20</v>
      </c>
      <c r="C19" s="185"/>
      <c r="D19" s="185"/>
      <c r="E19" s="183">
        <v>-565228098</v>
      </c>
      <c r="F19" s="183">
        <v>-299109000</v>
      </c>
      <c r="I19" s="36"/>
      <c r="J19" s="36"/>
    </row>
    <row r="20" spans="2:10" s="40" customFormat="1">
      <c r="B20" s="184" t="s">
        <v>103</v>
      </c>
      <c r="C20" s="185"/>
      <c r="D20" s="185"/>
      <c r="E20" s="291">
        <v>0</v>
      </c>
      <c r="F20" s="291">
        <v>0</v>
      </c>
      <c r="I20" s="36"/>
      <c r="J20" s="36"/>
    </row>
    <row r="21" spans="2:10" s="40" customFormat="1" ht="31.5" customHeight="1">
      <c r="B21" s="496" t="s">
        <v>21</v>
      </c>
      <c r="C21" s="497"/>
      <c r="D21" s="497"/>
      <c r="E21" s="186">
        <v>1146475925</v>
      </c>
      <c r="F21" s="186">
        <v>45856204</v>
      </c>
      <c r="I21" s="36"/>
      <c r="J21" s="36"/>
    </row>
    <row r="22" spans="2:10" s="40" customFormat="1">
      <c r="B22" s="181" t="s">
        <v>44</v>
      </c>
      <c r="C22" s="182"/>
      <c r="D22" s="182"/>
      <c r="E22" s="292">
        <v>0</v>
      </c>
      <c r="F22" s="292">
        <v>0</v>
      </c>
      <c r="I22" s="36"/>
      <c r="J22" s="36"/>
    </row>
    <row r="23" spans="2:10" s="40" customFormat="1">
      <c r="B23" s="184" t="s">
        <v>45</v>
      </c>
      <c r="C23" s="185"/>
      <c r="D23" s="182"/>
      <c r="E23" s="291">
        <v>0</v>
      </c>
      <c r="F23" s="291">
        <v>0</v>
      </c>
      <c r="H23" s="36"/>
      <c r="I23" s="36"/>
      <c r="J23" s="36"/>
    </row>
    <row r="24" spans="2:10" s="40" customFormat="1">
      <c r="B24" s="181" t="s">
        <v>46</v>
      </c>
      <c r="C24" s="182"/>
      <c r="D24" s="182"/>
      <c r="E24" s="186">
        <v>-733446390</v>
      </c>
      <c r="F24" s="186">
        <v>-806783486.1263001</v>
      </c>
      <c r="H24" s="36"/>
      <c r="I24" s="36"/>
      <c r="J24" s="36"/>
    </row>
    <row r="25" spans="2:10" s="40" customFormat="1">
      <c r="B25" s="184" t="s">
        <v>83</v>
      </c>
      <c r="C25" s="185"/>
      <c r="D25" s="182"/>
      <c r="E25" s="183">
        <v>-733446390</v>
      </c>
      <c r="F25" s="183">
        <v>-806783486.1263001</v>
      </c>
      <c r="H25" s="36"/>
      <c r="I25" s="36"/>
      <c r="J25" s="36"/>
    </row>
    <row r="26" spans="2:10" s="40" customFormat="1">
      <c r="B26" s="496" t="s">
        <v>47</v>
      </c>
      <c r="C26" s="497"/>
      <c r="D26" s="497"/>
      <c r="E26" s="186">
        <v>413029535</v>
      </c>
      <c r="F26" s="186">
        <v>-760927282.1263001</v>
      </c>
      <c r="H26" s="36"/>
      <c r="I26" s="36"/>
      <c r="J26" s="36"/>
    </row>
    <row r="27" spans="2:10" s="40" customFormat="1">
      <c r="B27" s="184" t="s">
        <v>96</v>
      </c>
      <c r="C27" s="185"/>
      <c r="D27" s="182"/>
      <c r="E27" s="291">
        <v>0</v>
      </c>
      <c r="F27" s="291">
        <v>0</v>
      </c>
      <c r="H27" s="36"/>
      <c r="I27" s="36"/>
      <c r="J27" s="36"/>
    </row>
    <row r="28" spans="2:10" s="40" customFormat="1">
      <c r="B28" s="181" t="s">
        <v>22</v>
      </c>
      <c r="C28" s="182"/>
      <c r="D28" s="182"/>
      <c r="E28" s="186">
        <v>413029535</v>
      </c>
      <c r="F28" s="186">
        <v>-760927282.1263001</v>
      </c>
      <c r="H28" s="36"/>
      <c r="I28" s="36"/>
      <c r="J28" s="36"/>
    </row>
    <row r="29" spans="2:10" s="40" customFormat="1">
      <c r="B29" s="181"/>
      <c r="C29" s="182"/>
      <c r="D29" s="182"/>
      <c r="E29" s="183"/>
      <c r="F29" s="183"/>
      <c r="H29" s="36"/>
      <c r="I29" s="36"/>
      <c r="J29" s="36"/>
    </row>
    <row r="30" spans="2:10" s="40" customFormat="1">
      <c r="B30" s="494" t="s">
        <v>108</v>
      </c>
      <c r="C30" s="495"/>
      <c r="D30" s="495"/>
      <c r="E30" s="183"/>
      <c r="F30" s="183"/>
      <c r="H30" s="36"/>
      <c r="I30" s="36"/>
      <c r="J30" s="36"/>
    </row>
    <row r="31" spans="2:10" ht="7.2" customHeight="1">
      <c r="B31" s="181"/>
      <c r="C31" s="182"/>
      <c r="D31" s="182"/>
      <c r="E31" s="183"/>
      <c r="F31" s="183"/>
    </row>
    <row r="32" spans="2:10" s="40" customFormat="1">
      <c r="B32" s="187" t="s">
        <v>48</v>
      </c>
      <c r="C32" s="188"/>
      <c r="D32" s="182"/>
      <c r="E32" s="291">
        <v>0</v>
      </c>
      <c r="F32" s="291">
        <v>0</v>
      </c>
      <c r="G32" s="36"/>
      <c r="H32" s="36"/>
      <c r="I32" s="36"/>
      <c r="J32" s="36"/>
    </row>
    <row r="33" spans="2:11" s="40" customFormat="1">
      <c r="B33" s="187" t="s">
        <v>49</v>
      </c>
      <c r="C33" s="188"/>
      <c r="D33" s="182"/>
      <c r="E33" s="183">
        <v>-2817237818</v>
      </c>
      <c r="F33" s="291">
        <v>0</v>
      </c>
      <c r="G33" s="36"/>
      <c r="H33" s="36"/>
      <c r="I33" s="36"/>
      <c r="J33" s="36"/>
    </row>
    <row r="34" spans="2:11" s="40" customFormat="1">
      <c r="B34" s="498" t="s">
        <v>84</v>
      </c>
      <c r="C34" s="499"/>
      <c r="D34" s="499"/>
      <c r="E34" s="183">
        <v>-247370447</v>
      </c>
      <c r="F34" s="291">
        <v>0</v>
      </c>
      <c r="G34" s="36"/>
      <c r="H34" s="36"/>
      <c r="I34" s="36"/>
      <c r="J34" s="36"/>
    </row>
    <row r="35" spans="2:11" s="40" customFormat="1">
      <c r="B35" s="184" t="s">
        <v>50</v>
      </c>
      <c r="C35" s="185"/>
      <c r="D35" s="185"/>
      <c r="E35" s="183">
        <v>71882570</v>
      </c>
      <c r="F35" s="183">
        <v>31226985</v>
      </c>
      <c r="G35" s="36"/>
      <c r="H35" s="36"/>
      <c r="I35" s="36"/>
      <c r="J35" s="36"/>
    </row>
    <row r="36" spans="2:11" s="40" customFormat="1">
      <c r="B36" s="184" t="s">
        <v>51</v>
      </c>
      <c r="C36" s="185"/>
      <c r="D36" s="185"/>
      <c r="E36" s="291">
        <v>0</v>
      </c>
      <c r="F36" s="291">
        <v>0</v>
      </c>
      <c r="G36" s="36"/>
      <c r="H36" s="36"/>
      <c r="I36" s="36"/>
      <c r="J36" s="36"/>
    </row>
    <row r="37" spans="2:11" s="40" customFormat="1">
      <c r="B37" s="181" t="s">
        <v>52</v>
      </c>
      <c r="C37" s="182"/>
      <c r="D37" s="182"/>
      <c r="E37" s="186">
        <v>-2992725695</v>
      </c>
      <c r="F37" s="186">
        <v>31226985</v>
      </c>
      <c r="G37" s="36"/>
      <c r="H37" s="36"/>
      <c r="I37" s="36"/>
      <c r="J37" s="36"/>
    </row>
    <row r="38" spans="2:11" s="40" customFormat="1">
      <c r="B38" s="181"/>
      <c r="C38" s="182"/>
      <c r="D38" s="182"/>
      <c r="E38" s="183"/>
      <c r="F38" s="183"/>
      <c r="I38" s="36"/>
      <c r="J38" s="36"/>
    </row>
    <row r="39" spans="2:11" s="40" customFormat="1" ht="31.5" customHeight="1">
      <c r="B39" s="494" t="s">
        <v>71</v>
      </c>
      <c r="C39" s="495"/>
      <c r="D39" s="495"/>
      <c r="E39" s="183"/>
      <c r="F39" s="183"/>
      <c r="I39" s="36"/>
      <c r="J39" s="36"/>
    </row>
    <row r="40" spans="2:11" s="40" customFormat="1">
      <c r="B40" s="184" t="s">
        <v>53</v>
      </c>
      <c r="C40" s="185"/>
      <c r="D40" s="185"/>
      <c r="E40" s="183">
        <v>800000000</v>
      </c>
      <c r="F40" s="183">
        <v>2000000000</v>
      </c>
      <c r="I40" s="36"/>
      <c r="J40" s="36"/>
    </row>
    <row r="41" spans="2:11" s="40" customFormat="1">
      <c r="B41" s="184" t="s">
        <v>23</v>
      </c>
      <c r="C41" s="185"/>
      <c r="D41" s="185"/>
      <c r="E41" s="291">
        <v>0</v>
      </c>
      <c r="F41" s="291">
        <v>0</v>
      </c>
      <c r="I41" s="36"/>
      <c r="J41" s="36"/>
    </row>
    <row r="42" spans="2:11" s="40" customFormat="1">
      <c r="B42" s="184" t="s">
        <v>85</v>
      </c>
      <c r="C42" s="185"/>
      <c r="D42" s="185"/>
      <c r="E42" s="291">
        <v>0</v>
      </c>
      <c r="F42" s="291">
        <v>0</v>
      </c>
      <c r="H42" s="189"/>
      <c r="I42" s="36"/>
      <c r="J42" s="36"/>
    </row>
    <row r="43" spans="2:11" s="40" customFormat="1">
      <c r="B43" s="184" t="s">
        <v>30</v>
      </c>
      <c r="C43" s="185"/>
      <c r="D43" s="185"/>
      <c r="E43" s="291">
        <v>0</v>
      </c>
      <c r="F43" s="291">
        <v>0</v>
      </c>
      <c r="H43" s="190"/>
      <c r="I43" s="36"/>
      <c r="J43" s="36"/>
    </row>
    <row r="44" spans="2:11" s="40" customFormat="1">
      <c r="B44" s="181" t="s">
        <v>24</v>
      </c>
      <c r="C44" s="182"/>
      <c r="D44" s="182"/>
      <c r="E44" s="186">
        <v>800000000</v>
      </c>
      <c r="F44" s="186">
        <v>2000000000</v>
      </c>
      <c r="H44" s="190"/>
      <c r="I44" s="36"/>
      <c r="J44" s="36"/>
      <c r="K44" s="191"/>
    </row>
    <row r="45" spans="2:11" s="40" customFormat="1">
      <c r="B45" s="181"/>
      <c r="C45" s="182"/>
      <c r="D45" s="182"/>
      <c r="E45" s="183"/>
      <c r="F45" s="183"/>
      <c r="H45" s="190"/>
      <c r="I45" s="36"/>
      <c r="J45" s="36"/>
      <c r="K45" s="191"/>
    </row>
    <row r="46" spans="2:11" s="40" customFormat="1" ht="26.4">
      <c r="B46" s="181" t="s">
        <v>304</v>
      </c>
      <c r="C46" s="182"/>
      <c r="D46" s="182"/>
      <c r="E46" s="186">
        <v>16955254</v>
      </c>
      <c r="F46" s="186">
        <v>3200270</v>
      </c>
      <c r="H46" s="190"/>
      <c r="I46" s="36"/>
      <c r="J46" s="36"/>
      <c r="K46" s="191"/>
    </row>
    <row r="47" spans="2:11" s="40" customFormat="1">
      <c r="B47" s="181"/>
      <c r="C47" s="182"/>
      <c r="D47" s="182"/>
      <c r="E47" s="183"/>
      <c r="F47" s="183"/>
      <c r="H47" s="190"/>
      <c r="I47" s="36"/>
      <c r="J47" s="36"/>
      <c r="K47" s="191"/>
    </row>
    <row r="48" spans="2:11" s="40" customFormat="1">
      <c r="B48" s="496" t="s">
        <v>25</v>
      </c>
      <c r="C48" s="497"/>
      <c r="D48" s="497"/>
      <c r="E48" s="186">
        <v>-1762740906</v>
      </c>
      <c r="F48" s="186">
        <v>1273499972.8736999</v>
      </c>
      <c r="I48" s="36"/>
      <c r="J48" s="36"/>
      <c r="K48" s="191"/>
    </row>
    <row r="49" spans="2:12" s="40" customFormat="1">
      <c r="B49" s="184" t="s">
        <v>26</v>
      </c>
      <c r="C49" s="182"/>
      <c r="D49" s="182"/>
      <c r="E49" s="291">
        <v>4357119135</v>
      </c>
      <c r="F49" s="291">
        <v>1174685255</v>
      </c>
      <c r="I49" s="36"/>
      <c r="J49" s="36"/>
      <c r="K49" s="191"/>
    </row>
    <row r="50" spans="2:12" s="40" customFormat="1">
      <c r="B50" s="192" t="s">
        <v>27</v>
      </c>
      <c r="C50" s="193"/>
      <c r="D50" s="193"/>
      <c r="E50" s="194">
        <v>2594378229</v>
      </c>
      <c r="F50" s="194">
        <v>2448185227.8737001</v>
      </c>
      <c r="I50" s="153"/>
      <c r="J50" s="36"/>
      <c r="K50" s="191"/>
      <c r="L50" s="191"/>
    </row>
    <row r="51" spans="2:12" s="40" customFormat="1">
      <c r="B51" s="182"/>
      <c r="C51" s="182"/>
      <c r="D51" s="182"/>
      <c r="E51" s="195"/>
      <c r="F51" s="195"/>
      <c r="I51" s="196"/>
      <c r="J51" s="196"/>
      <c r="K51" s="196"/>
      <c r="L51" s="191"/>
    </row>
    <row r="52" spans="2:12" s="40" customFormat="1">
      <c r="B52" s="487" t="s">
        <v>2158</v>
      </c>
      <c r="C52" s="487"/>
      <c r="D52" s="487"/>
      <c r="E52" s="487"/>
      <c r="F52" s="487"/>
      <c r="I52" s="197"/>
      <c r="J52" s="197"/>
      <c r="K52" s="191"/>
      <c r="L52" s="191"/>
    </row>
    <row r="53" spans="2:12">
      <c r="E53" s="36"/>
      <c r="F53" s="36"/>
      <c r="I53" s="166"/>
      <c r="J53" s="166"/>
      <c r="K53" s="166"/>
    </row>
    <row r="54" spans="2:12">
      <c r="B54" s="36"/>
      <c r="C54" s="36"/>
      <c r="D54" s="36"/>
      <c r="E54" s="198"/>
      <c r="F54" s="36"/>
      <c r="G54" s="128"/>
      <c r="I54" s="191"/>
      <c r="J54" s="166"/>
      <c r="K54" s="166"/>
    </row>
    <row r="55" spans="2:12">
      <c r="E55" s="36"/>
      <c r="F55" s="36"/>
      <c r="G55" s="128"/>
      <c r="I55" s="40"/>
    </row>
    <row r="56" spans="2:12">
      <c r="E56" s="36"/>
      <c r="F56" s="36"/>
      <c r="G56" s="128"/>
      <c r="I56" s="40"/>
    </row>
    <row r="57" spans="2:12">
      <c r="B57" s="57"/>
      <c r="C57" s="500"/>
      <c r="D57" s="500"/>
      <c r="E57" s="57"/>
      <c r="F57" s="59"/>
      <c r="K57" s="40"/>
    </row>
    <row r="58" spans="2:12">
      <c r="B58" s="60"/>
      <c r="C58" s="493"/>
      <c r="D58" s="493"/>
      <c r="E58" s="60"/>
      <c r="F58" s="60"/>
      <c r="K58" s="40"/>
    </row>
    <row r="60" spans="2:12">
      <c r="B60" s="60"/>
      <c r="C60" s="60"/>
      <c r="D60" s="60"/>
      <c r="E60" s="60"/>
      <c r="F60" s="142"/>
      <c r="H60" s="142"/>
    </row>
    <row r="61" spans="2:12">
      <c r="B61" s="143"/>
      <c r="C61" s="59"/>
      <c r="D61" s="59"/>
      <c r="E61" s="59"/>
      <c r="F61" s="59"/>
      <c r="H61" s="59"/>
    </row>
  </sheetData>
  <customSheetViews>
    <customSheetView guid="{0A2CCCB3-571A-4A67-B569-64E7C0BD6DFC}" scale="90" showPageBreaks="1" showGridLines="0" fitToPage="1" printArea="1">
      <pane ySplit="14" topLeftCell="A46" activePane="bottomLeft" state="frozen"/>
      <selection pane="bottomLeft" activeCell="B52" sqref="B52:F52"/>
      <pageMargins left="0.7" right="0.7" top="0.75" bottom="0.75" header="0.3" footer="0.3"/>
      <pageSetup paperSize="9" scale="67" fitToHeight="0" orientation="portrait" r:id="rId1"/>
    </customSheetView>
    <customSheetView guid="{52ACAEC5-A07E-476F-A492-622AB5A07DC8}" scale="90" showGridLines="0" fitToPage="1">
      <pane ySplit="13" topLeftCell="A14" activePane="bottomLeft" state="frozen"/>
      <selection pane="bottomLeft" activeCell="E50" sqref="E50"/>
      <pageMargins left="0.7" right="0.7" top="0.75" bottom="0.75" header="0.3" footer="0.3"/>
      <pageSetup paperSize="9" scale="67" fitToHeight="0" orientation="portrait" r:id="rId2"/>
    </customSheetView>
  </customSheetViews>
  <mergeCells count="14">
    <mergeCell ref="C58:D58"/>
    <mergeCell ref="B8:G8"/>
    <mergeCell ref="B11:G11"/>
    <mergeCell ref="B15:D15"/>
    <mergeCell ref="B21:D21"/>
    <mergeCell ref="B26:D26"/>
    <mergeCell ref="B30:D30"/>
    <mergeCell ref="B34:D34"/>
    <mergeCell ref="B39:D39"/>
    <mergeCell ref="B48:D48"/>
    <mergeCell ref="B52:F52"/>
    <mergeCell ref="C57:D57"/>
    <mergeCell ref="B9:F9"/>
    <mergeCell ref="B10:F10"/>
  </mergeCells>
  <pageMargins left="0.7" right="0.7" top="0.75" bottom="0.75" header="0.3" footer="0.3"/>
  <pageSetup paperSize="9" scale="67" fitToHeight="0" orientation="portrait" r:id="rId3"/>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59593-41F4-42F5-AFFA-389A9D2B1683}">
  <sheetPr>
    <tabColor rgb="FFFFC000"/>
  </sheetPr>
  <dimension ref="A1:AM1568"/>
  <sheetViews>
    <sheetView zoomScaleNormal="100" workbookViewId="0">
      <pane xSplit="8" ySplit="3" topLeftCell="Q1554" activePane="bottomRight" state="frozen"/>
      <selection pane="topRight" activeCell="I1" sqref="I1"/>
      <selection pane="bottomLeft" activeCell="A4" sqref="A4"/>
      <selection pane="bottomRight" activeCell="E1578" sqref="E1578"/>
    </sheetView>
  </sheetViews>
  <sheetFormatPr baseColWidth="10" defaultColWidth="9.109375" defaultRowHeight="15" customHeight="1" outlineLevelCol="1"/>
  <cols>
    <col min="1" max="1" width="9.109375" customWidth="1"/>
    <col min="2" max="2" width="14.5546875" bestFit="1" customWidth="1"/>
    <col min="3" max="3" width="40.44140625" bestFit="1" customWidth="1"/>
    <col min="4" max="4" width="17.5546875" bestFit="1" customWidth="1"/>
    <col min="5" max="6" width="16.88671875" customWidth="1" outlineLevel="1"/>
    <col min="7" max="7" width="17.5546875" style="353" customWidth="1" outlineLevel="1"/>
    <col min="8" max="8" width="17.88671875" style="353" customWidth="1"/>
    <col min="9" max="9" width="19.6640625" customWidth="1"/>
    <col min="10" max="10" width="20.44140625" bestFit="1" customWidth="1"/>
    <col min="11" max="11" width="16" bestFit="1" customWidth="1"/>
    <col min="12" max="12" width="16.6640625" bestFit="1" customWidth="1"/>
    <col min="13" max="13" width="13.33203125" bestFit="1" customWidth="1"/>
    <col min="14" max="14" width="16.44140625" bestFit="1" customWidth="1"/>
    <col min="15" max="15" width="15.44140625" bestFit="1" customWidth="1"/>
    <col min="16" max="18" width="15.5546875" customWidth="1"/>
    <col min="19" max="19" width="15.44140625" bestFit="1" customWidth="1"/>
    <col min="20" max="20" width="15.5546875" customWidth="1"/>
    <col min="21" max="21" width="16.109375" bestFit="1" customWidth="1"/>
    <col min="22" max="23" width="12.44140625" bestFit="1" customWidth="1"/>
    <col min="24" max="24" width="14.88671875" bestFit="1" customWidth="1"/>
    <col min="25" max="25" width="17.6640625" bestFit="1" customWidth="1"/>
    <col min="26" max="26" width="17.5546875" bestFit="1" customWidth="1"/>
    <col min="27" max="27" width="15.88671875" bestFit="1" customWidth="1"/>
    <col min="262" max="262" width="33.6640625" customWidth="1"/>
    <col min="263" max="263" width="16" customWidth="1"/>
    <col min="264" max="265" width="15" bestFit="1" customWidth="1"/>
    <col min="266" max="266" width="16.5546875" bestFit="1" customWidth="1"/>
    <col min="267" max="267" width="12.5546875" customWidth="1"/>
    <col min="268" max="268" width="17.5546875" bestFit="1" customWidth="1"/>
    <col min="269" max="270" width="18.109375" bestFit="1" customWidth="1"/>
    <col min="271" max="271" width="12.88671875" bestFit="1" customWidth="1"/>
    <col min="272" max="273" width="16.5546875" bestFit="1" customWidth="1"/>
    <col min="274" max="275" width="13.109375" bestFit="1" customWidth="1"/>
    <col min="276" max="276" width="15.5546875" bestFit="1" customWidth="1"/>
    <col min="277" max="277" width="13.6640625" bestFit="1" customWidth="1"/>
    <col min="278" max="280" width="12.33203125" bestFit="1" customWidth="1"/>
    <col min="281" max="281" width="17.5546875" bestFit="1" customWidth="1"/>
    <col min="282" max="282" width="12.33203125" bestFit="1" customWidth="1"/>
    <col min="283" max="283" width="13.44140625" bestFit="1" customWidth="1"/>
    <col min="518" max="518" width="33.6640625" customWidth="1"/>
    <col min="519" max="519" width="16" customWidth="1"/>
    <col min="520" max="521" width="15" bestFit="1" customWidth="1"/>
    <col min="522" max="522" width="16.5546875" bestFit="1" customWidth="1"/>
    <col min="523" max="523" width="12.5546875" customWidth="1"/>
    <col min="524" max="524" width="17.5546875" bestFit="1" customWidth="1"/>
    <col min="525" max="526" width="18.109375" bestFit="1" customWidth="1"/>
    <col min="527" max="527" width="12.88671875" bestFit="1" customWidth="1"/>
    <col min="528" max="529" width="16.5546875" bestFit="1" customWidth="1"/>
    <col min="530" max="531" width="13.109375" bestFit="1" customWidth="1"/>
    <col min="532" max="532" width="15.5546875" bestFit="1" customWidth="1"/>
    <col min="533" max="533" width="13.6640625" bestFit="1" customWidth="1"/>
    <col min="534" max="536" width="12.33203125" bestFit="1" customWidth="1"/>
    <col min="537" max="537" width="17.5546875" bestFit="1" customWidth="1"/>
    <col min="538" max="538" width="12.33203125" bestFit="1" customWidth="1"/>
    <col min="539" max="539" width="13.44140625" bestFit="1" customWidth="1"/>
    <col min="774" max="774" width="33.6640625" customWidth="1"/>
    <col min="775" max="775" width="16" customWidth="1"/>
    <col min="776" max="777" width="15" bestFit="1" customWidth="1"/>
    <col min="778" max="778" width="16.5546875" bestFit="1" customWidth="1"/>
    <col min="779" max="779" width="12.5546875" customWidth="1"/>
    <col min="780" max="780" width="17.5546875" bestFit="1" customWidth="1"/>
    <col min="781" max="782" width="18.109375" bestFit="1" customWidth="1"/>
    <col min="783" max="783" width="12.88671875" bestFit="1" customWidth="1"/>
    <col min="784" max="785" width="16.5546875" bestFit="1" customWidth="1"/>
    <col min="786" max="787" width="13.109375" bestFit="1" customWidth="1"/>
    <col min="788" max="788" width="15.5546875" bestFit="1" customWidth="1"/>
    <col min="789" max="789" width="13.6640625" bestFit="1" customWidth="1"/>
    <col min="790" max="792" width="12.33203125" bestFit="1" customWidth="1"/>
    <col min="793" max="793" width="17.5546875" bestFit="1" customWidth="1"/>
    <col min="794" max="794" width="12.33203125" bestFit="1" customWidth="1"/>
    <col min="795" max="795" width="13.44140625" bestFit="1" customWidth="1"/>
    <col min="1030" max="1030" width="33.6640625" customWidth="1"/>
    <col min="1031" max="1031" width="16" customWidth="1"/>
    <col min="1032" max="1033" width="15" bestFit="1" customWidth="1"/>
    <col min="1034" max="1034" width="16.5546875" bestFit="1" customWidth="1"/>
    <col min="1035" max="1035" width="12.5546875" customWidth="1"/>
    <col min="1036" max="1036" width="17.5546875" bestFit="1" customWidth="1"/>
    <col min="1037" max="1038" width="18.109375" bestFit="1" customWidth="1"/>
    <col min="1039" max="1039" width="12.88671875" bestFit="1" customWidth="1"/>
    <col min="1040" max="1041" width="16.5546875" bestFit="1" customWidth="1"/>
    <col min="1042" max="1043" width="13.109375" bestFit="1" customWidth="1"/>
    <col min="1044" max="1044" width="15.5546875" bestFit="1" customWidth="1"/>
    <col min="1045" max="1045" width="13.6640625" bestFit="1" customWidth="1"/>
    <col min="1046" max="1048" width="12.33203125" bestFit="1" customWidth="1"/>
    <col min="1049" max="1049" width="17.5546875" bestFit="1" customWidth="1"/>
    <col min="1050" max="1050" width="12.33203125" bestFit="1" customWidth="1"/>
    <col min="1051" max="1051" width="13.44140625" bestFit="1" customWidth="1"/>
    <col min="1286" max="1286" width="33.6640625" customWidth="1"/>
    <col min="1287" max="1287" width="16" customWidth="1"/>
    <col min="1288" max="1289" width="15" bestFit="1" customWidth="1"/>
    <col min="1290" max="1290" width="16.5546875" bestFit="1" customWidth="1"/>
    <col min="1291" max="1291" width="12.5546875" customWidth="1"/>
    <col min="1292" max="1292" width="17.5546875" bestFit="1" customWidth="1"/>
    <col min="1293" max="1294" width="18.109375" bestFit="1" customWidth="1"/>
    <col min="1295" max="1295" width="12.88671875" bestFit="1" customWidth="1"/>
    <col min="1296" max="1297" width="16.5546875" bestFit="1" customWidth="1"/>
    <col min="1298" max="1299" width="13.109375" bestFit="1" customWidth="1"/>
    <col min="1300" max="1300" width="15.5546875" bestFit="1" customWidth="1"/>
    <col min="1301" max="1301" width="13.6640625" bestFit="1" customWidth="1"/>
    <col min="1302" max="1304" width="12.33203125" bestFit="1" customWidth="1"/>
    <col min="1305" max="1305" width="17.5546875" bestFit="1" customWidth="1"/>
    <col min="1306" max="1306" width="12.33203125" bestFit="1" customWidth="1"/>
    <col min="1307" max="1307" width="13.44140625" bestFit="1" customWidth="1"/>
    <col min="1542" max="1542" width="33.6640625" customWidth="1"/>
    <col min="1543" max="1543" width="16" customWidth="1"/>
    <col min="1544" max="1545" width="15" bestFit="1" customWidth="1"/>
    <col min="1546" max="1546" width="16.5546875" bestFit="1" customWidth="1"/>
    <col min="1547" max="1547" width="12.5546875" customWidth="1"/>
    <col min="1548" max="1548" width="17.5546875" bestFit="1" customWidth="1"/>
    <col min="1549" max="1550" width="18.109375" bestFit="1" customWidth="1"/>
    <col min="1551" max="1551" width="12.88671875" bestFit="1" customWidth="1"/>
    <col min="1552" max="1553" width="16.5546875" bestFit="1" customWidth="1"/>
    <col min="1554" max="1555" width="13.109375" bestFit="1" customWidth="1"/>
    <col min="1556" max="1556" width="15.5546875" bestFit="1" customWidth="1"/>
    <col min="1557" max="1557" width="13.6640625" bestFit="1" customWidth="1"/>
    <col min="1558" max="1560" width="12.33203125" bestFit="1" customWidth="1"/>
    <col min="1561" max="1561" width="17.5546875" bestFit="1" customWidth="1"/>
    <col min="1562" max="1562" width="12.33203125" bestFit="1" customWidth="1"/>
    <col min="1563" max="1563" width="13.44140625" bestFit="1" customWidth="1"/>
    <col min="1798" max="1798" width="33.6640625" customWidth="1"/>
    <col min="1799" max="1799" width="16" customWidth="1"/>
    <col min="1800" max="1801" width="15" bestFit="1" customWidth="1"/>
    <col min="1802" max="1802" width="16.5546875" bestFit="1" customWidth="1"/>
    <col min="1803" max="1803" width="12.5546875" customWidth="1"/>
    <col min="1804" max="1804" width="17.5546875" bestFit="1" customWidth="1"/>
    <col min="1805" max="1806" width="18.109375" bestFit="1" customWidth="1"/>
    <col min="1807" max="1807" width="12.88671875" bestFit="1" customWidth="1"/>
    <col min="1808" max="1809" width="16.5546875" bestFit="1" customWidth="1"/>
    <col min="1810" max="1811" width="13.109375" bestFit="1" customWidth="1"/>
    <col min="1812" max="1812" width="15.5546875" bestFit="1" customWidth="1"/>
    <col min="1813" max="1813" width="13.6640625" bestFit="1" customWidth="1"/>
    <col min="1814" max="1816" width="12.33203125" bestFit="1" customWidth="1"/>
    <col min="1817" max="1817" width="17.5546875" bestFit="1" customWidth="1"/>
    <col min="1818" max="1818" width="12.33203125" bestFit="1" customWidth="1"/>
    <col min="1819" max="1819" width="13.44140625" bestFit="1" customWidth="1"/>
    <col min="2054" max="2054" width="33.6640625" customWidth="1"/>
    <col min="2055" max="2055" width="16" customWidth="1"/>
    <col min="2056" max="2057" width="15" bestFit="1" customWidth="1"/>
    <col min="2058" max="2058" width="16.5546875" bestFit="1" customWidth="1"/>
    <col min="2059" max="2059" width="12.5546875" customWidth="1"/>
    <col min="2060" max="2060" width="17.5546875" bestFit="1" customWidth="1"/>
    <col min="2061" max="2062" width="18.109375" bestFit="1" customWidth="1"/>
    <col min="2063" max="2063" width="12.88671875" bestFit="1" customWidth="1"/>
    <col min="2064" max="2065" width="16.5546875" bestFit="1" customWidth="1"/>
    <col min="2066" max="2067" width="13.109375" bestFit="1" customWidth="1"/>
    <col min="2068" max="2068" width="15.5546875" bestFit="1" customWidth="1"/>
    <col min="2069" max="2069" width="13.6640625" bestFit="1" customWidth="1"/>
    <col min="2070" max="2072" width="12.33203125" bestFit="1" customWidth="1"/>
    <col min="2073" max="2073" width="17.5546875" bestFit="1" customWidth="1"/>
    <col min="2074" max="2074" width="12.33203125" bestFit="1" customWidth="1"/>
    <col min="2075" max="2075" width="13.44140625" bestFit="1" customWidth="1"/>
    <col min="2310" max="2310" width="33.6640625" customWidth="1"/>
    <col min="2311" max="2311" width="16" customWidth="1"/>
    <col min="2312" max="2313" width="15" bestFit="1" customWidth="1"/>
    <col min="2314" max="2314" width="16.5546875" bestFit="1" customWidth="1"/>
    <col min="2315" max="2315" width="12.5546875" customWidth="1"/>
    <col min="2316" max="2316" width="17.5546875" bestFit="1" customWidth="1"/>
    <col min="2317" max="2318" width="18.109375" bestFit="1" customWidth="1"/>
    <col min="2319" max="2319" width="12.88671875" bestFit="1" customWidth="1"/>
    <col min="2320" max="2321" width="16.5546875" bestFit="1" customWidth="1"/>
    <col min="2322" max="2323" width="13.109375" bestFit="1" customWidth="1"/>
    <col min="2324" max="2324" width="15.5546875" bestFit="1" customWidth="1"/>
    <col min="2325" max="2325" width="13.6640625" bestFit="1" customWidth="1"/>
    <col min="2326" max="2328" width="12.33203125" bestFit="1" customWidth="1"/>
    <col min="2329" max="2329" width="17.5546875" bestFit="1" customWidth="1"/>
    <col min="2330" max="2330" width="12.33203125" bestFit="1" customWidth="1"/>
    <col min="2331" max="2331" width="13.44140625" bestFit="1" customWidth="1"/>
    <col min="2566" max="2566" width="33.6640625" customWidth="1"/>
    <col min="2567" max="2567" width="16" customWidth="1"/>
    <col min="2568" max="2569" width="15" bestFit="1" customWidth="1"/>
    <col min="2570" max="2570" width="16.5546875" bestFit="1" customWidth="1"/>
    <col min="2571" max="2571" width="12.5546875" customWidth="1"/>
    <col min="2572" max="2572" width="17.5546875" bestFit="1" customWidth="1"/>
    <col min="2573" max="2574" width="18.109375" bestFit="1" customWidth="1"/>
    <col min="2575" max="2575" width="12.88671875" bestFit="1" customWidth="1"/>
    <col min="2576" max="2577" width="16.5546875" bestFit="1" customWidth="1"/>
    <col min="2578" max="2579" width="13.109375" bestFit="1" customWidth="1"/>
    <col min="2580" max="2580" width="15.5546875" bestFit="1" customWidth="1"/>
    <col min="2581" max="2581" width="13.6640625" bestFit="1" customWidth="1"/>
    <col min="2582" max="2584" width="12.33203125" bestFit="1" customWidth="1"/>
    <col min="2585" max="2585" width="17.5546875" bestFit="1" customWidth="1"/>
    <col min="2586" max="2586" width="12.33203125" bestFit="1" customWidth="1"/>
    <col min="2587" max="2587" width="13.44140625" bestFit="1" customWidth="1"/>
    <col min="2822" max="2822" width="33.6640625" customWidth="1"/>
    <col min="2823" max="2823" width="16" customWidth="1"/>
    <col min="2824" max="2825" width="15" bestFit="1" customWidth="1"/>
    <col min="2826" max="2826" width="16.5546875" bestFit="1" customWidth="1"/>
    <col min="2827" max="2827" width="12.5546875" customWidth="1"/>
    <col min="2828" max="2828" width="17.5546875" bestFit="1" customWidth="1"/>
    <col min="2829" max="2830" width="18.109375" bestFit="1" customWidth="1"/>
    <col min="2831" max="2831" width="12.88671875" bestFit="1" customWidth="1"/>
    <col min="2832" max="2833" width="16.5546875" bestFit="1" customWidth="1"/>
    <col min="2834" max="2835" width="13.109375" bestFit="1" customWidth="1"/>
    <col min="2836" max="2836" width="15.5546875" bestFit="1" customWidth="1"/>
    <col min="2837" max="2837" width="13.6640625" bestFit="1" customWidth="1"/>
    <col min="2838" max="2840" width="12.33203125" bestFit="1" customWidth="1"/>
    <col min="2841" max="2841" width="17.5546875" bestFit="1" customWidth="1"/>
    <col min="2842" max="2842" width="12.33203125" bestFit="1" customWidth="1"/>
    <col min="2843" max="2843" width="13.44140625" bestFit="1" customWidth="1"/>
    <col min="3078" max="3078" width="33.6640625" customWidth="1"/>
    <col min="3079" max="3079" width="16" customWidth="1"/>
    <col min="3080" max="3081" width="15" bestFit="1" customWidth="1"/>
    <col min="3082" max="3082" width="16.5546875" bestFit="1" customWidth="1"/>
    <col min="3083" max="3083" width="12.5546875" customWidth="1"/>
    <col min="3084" max="3084" width="17.5546875" bestFit="1" customWidth="1"/>
    <col min="3085" max="3086" width="18.109375" bestFit="1" customWidth="1"/>
    <col min="3087" max="3087" width="12.88671875" bestFit="1" customWidth="1"/>
    <col min="3088" max="3089" width="16.5546875" bestFit="1" customWidth="1"/>
    <col min="3090" max="3091" width="13.109375" bestFit="1" customWidth="1"/>
    <col min="3092" max="3092" width="15.5546875" bestFit="1" customWidth="1"/>
    <col min="3093" max="3093" width="13.6640625" bestFit="1" customWidth="1"/>
    <col min="3094" max="3096" width="12.33203125" bestFit="1" customWidth="1"/>
    <col min="3097" max="3097" width="17.5546875" bestFit="1" customWidth="1"/>
    <col min="3098" max="3098" width="12.33203125" bestFit="1" customWidth="1"/>
    <col min="3099" max="3099" width="13.44140625" bestFit="1" customWidth="1"/>
    <col min="3334" max="3334" width="33.6640625" customWidth="1"/>
    <col min="3335" max="3335" width="16" customWidth="1"/>
    <col min="3336" max="3337" width="15" bestFit="1" customWidth="1"/>
    <col min="3338" max="3338" width="16.5546875" bestFit="1" customWidth="1"/>
    <col min="3339" max="3339" width="12.5546875" customWidth="1"/>
    <col min="3340" max="3340" width="17.5546875" bestFit="1" customWidth="1"/>
    <col min="3341" max="3342" width="18.109375" bestFit="1" customWidth="1"/>
    <col min="3343" max="3343" width="12.88671875" bestFit="1" customWidth="1"/>
    <col min="3344" max="3345" width="16.5546875" bestFit="1" customWidth="1"/>
    <col min="3346" max="3347" width="13.109375" bestFit="1" customWidth="1"/>
    <col min="3348" max="3348" width="15.5546875" bestFit="1" customWidth="1"/>
    <col min="3349" max="3349" width="13.6640625" bestFit="1" customWidth="1"/>
    <col min="3350" max="3352" width="12.33203125" bestFit="1" customWidth="1"/>
    <col min="3353" max="3353" width="17.5546875" bestFit="1" customWidth="1"/>
    <col min="3354" max="3354" width="12.33203125" bestFit="1" customWidth="1"/>
    <col min="3355" max="3355" width="13.44140625" bestFit="1" customWidth="1"/>
    <col min="3590" max="3590" width="33.6640625" customWidth="1"/>
    <col min="3591" max="3591" width="16" customWidth="1"/>
    <col min="3592" max="3593" width="15" bestFit="1" customWidth="1"/>
    <col min="3594" max="3594" width="16.5546875" bestFit="1" customWidth="1"/>
    <col min="3595" max="3595" width="12.5546875" customWidth="1"/>
    <col min="3596" max="3596" width="17.5546875" bestFit="1" customWidth="1"/>
    <col min="3597" max="3598" width="18.109375" bestFit="1" customWidth="1"/>
    <col min="3599" max="3599" width="12.88671875" bestFit="1" customWidth="1"/>
    <col min="3600" max="3601" width="16.5546875" bestFit="1" customWidth="1"/>
    <col min="3602" max="3603" width="13.109375" bestFit="1" customWidth="1"/>
    <col min="3604" max="3604" width="15.5546875" bestFit="1" customWidth="1"/>
    <col min="3605" max="3605" width="13.6640625" bestFit="1" customWidth="1"/>
    <col min="3606" max="3608" width="12.33203125" bestFit="1" customWidth="1"/>
    <col min="3609" max="3609" width="17.5546875" bestFit="1" customWidth="1"/>
    <col min="3610" max="3610" width="12.33203125" bestFit="1" customWidth="1"/>
    <col min="3611" max="3611" width="13.44140625" bestFit="1" customWidth="1"/>
    <col min="3846" max="3846" width="33.6640625" customWidth="1"/>
    <col min="3847" max="3847" width="16" customWidth="1"/>
    <col min="3848" max="3849" width="15" bestFit="1" customWidth="1"/>
    <col min="3850" max="3850" width="16.5546875" bestFit="1" customWidth="1"/>
    <col min="3851" max="3851" width="12.5546875" customWidth="1"/>
    <col min="3852" max="3852" width="17.5546875" bestFit="1" customWidth="1"/>
    <col min="3853" max="3854" width="18.109375" bestFit="1" customWidth="1"/>
    <col min="3855" max="3855" width="12.88671875" bestFit="1" customWidth="1"/>
    <col min="3856" max="3857" width="16.5546875" bestFit="1" customWidth="1"/>
    <col min="3858" max="3859" width="13.109375" bestFit="1" customWidth="1"/>
    <col min="3860" max="3860" width="15.5546875" bestFit="1" customWidth="1"/>
    <col min="3861" max="3861" width="13.6640625" bestFit="1" customWidth="1"/>
    <col min="3862" max="3864" width="12.33203125" bestFit="1" customWidth="1"/>
    <col min="3865" max="3865" width="17.5546875" bestFit="1" customWidth="1"/>
    <col min="3866" max="3866" width="12.33203125" bestFit="1" customWidth="1"/>
    <col min="3867" max="3867" width="13.44140625" bestFit="1" customWidth="1"/>
    <col min="4102" max="4102" width="33.6640625" customWidth="1"/>
    <col min="4103" max="4103" width="16" customWidth="1"/>
    <col min="4104" max="4105" width="15" bestFit="1" customWidth="1"/>
    <col min="4106" max="4106" width="16.5546875" bestFit="1" customWidth="1"/>
    <col min="4107" max="4107" width="12.5546875" customWidth="1"/>
    <col min="4108" max="4108" width="17.5546875" bestFit="1" customWidth="1"/>
    <col min="4109" max="4110" width="18.109375" bestFit="1" customWidth="1"/>
    <col min="4111" max="4111" width="12.88671875" bestFit="1" customWidth="1"/>
    <col min="4112" max="4113" width="16.5546875" bestFit="1" customWidth="1"/>
    <col min="4114" max="4115" width="13.109375" bestFit="1" customWidth="1"/>
    <col min="4116" max="4116" width="15.5546875" bestFit="1" customWidth="1"/>
    <col min="4117" max="4117" width="13.6640625" bestFit="1" customWidth="1"/>
    <col min="4118" max="4120" width="12.33203125" bestFit="1" customWidth="1"/>
    <col min="4121" max="4121" width="17.5546875" bestFit="1" customWidth="1"/>
    <col min="4122" max="4122" width="12.33203125" bestFit="1" customWidth="1"/>
    <col min="4123" max="4123" width="13.44140625" bestFit="1" customWidth="1"/>
    <col min="4358" max="4358" width="33.6640625" customWidth="1"/>
    <col min="4359" max="4359" width="16" customWidth="1"/>
    <col min="4360" max="4361" width="15" bestFit="1" customWidth="1"/>
    <col min="4362" max="4362" width="16.5546875" bestFit="1" customWidth="1"/>
    <col min="4363" max="4363" width="12.5546875" customWidth="1"/>
    <col min="4364" max="4364" width="17.5546875" bestFit="1" customWidth="1"/>
    <col min="4365" max="4366" width="18.109375" bestFit="1" customWidth="1"/>
    <col min="4367" max="4367" width="12.88671875" bestFit="1" customWidth="1"/>
    <col min="4368" max="4369" width="16.5546875" bestFit="1" customWidth="1"/>
    <col min="4370" max="4371" width="13.109375" bestFit="1" customWidth="1"/>
    <col min="4372" max="4372" width="15.5546875" bestFit="1" customWidth="1"/>
    <col min="4373" max="4373" width="13.6640625" bestFit="1" customWidth="1"/>
    <col min="4374" max="4376" width="12.33203125" bestFit="1" customWidth="1"/>
    <col min="4377" max="4377" width="17.5546875" bestFit="1" customWidth="1"/>
    <col min="4378" max="4378" width="12.33203125" bestFit="1" customWidth="1"/>
    <col min="4379" max="4379" width="13.44140625" bestFit="1" customWidth="1"/>
    <col min="4614" max="4614" width="33.6640625" customWidth="1"/>
    <col min="4615" max="4615" width="16" customWidth="1"/>
    <col min="4616" max="4617" width="15" bestFit="1" customWidth="1"/>
    <col min="4618" max="4618" width="16.5546875" bestFit="1" customWidth="1"/>
    <col min="4619" max="4619" width="12.5546875" customWidth="1"/>
    <col min="4620" max="4620" width="17.5546875" bestFit="1" customWidth="1"/>
    <col min="4621" max="4622" width="18.109375" bestFit="1" customWidth="1"/>
    <col min="4623" max="4623" width="12.88671875" bestFit="1" customWidth="1"/>
    <col min="4624" max="4625" width="16.5546875" bestFit="1" customWidth="1"/>
    <col min="4626" max="4627" width="13.109375" bestFit="1" customWidth="1"/>
    <col min="4628" max="4628" width="15.5546875" bestFit="1" customWidth="1"/>
    <col min="4629" max="4629" width="13.6640625" bestFit="1" customWidth="1"/>
    <col min="4630" max="4632" width="12.33203125" bestFit="1" customWidth="1"/>
    <col min="4633" max="4633" width="17.5546875" bestFit="1" customWidth="1"/>
    <col min="4634" max="4634" width="12.33203125" bestFit="1" customWidth="1"/>
    <col min="4635" max="4635" width="13.44140625" bestFit="1" customWidth="1"/>
    <col min="4870" max="4870" width="33.6640625" customWidth="1"/>
    <col min="4871" max="4871" width="16" customWidth="1"/>
    <col min="4872" max="4873" width="15" bestFit="1" customWidth="1"/>
    <col min="4874" max="4874" width="16.5546875" bestFit="1" customWidth="1"/>
    <col min="4875" max="4875" width="12.5546875" customWidth="1"/>
    <col min="4876" max="4876" width="17.5546875" bestFit="1" customWidth="1"/>
    <col min="4877" max="4878" width="18.109375" bestFit="1" customWidth="1"/>
    <col min="4879" max="4879" width="12.88671875" bestFit="1" customWidth="1"/>
    <col min="4880" max="4881" width="16.5546875" bestFit="1" customWidth="1"/>
    <col min="4882" max="4883" width="13.109375" bestFit="1" customWidth="1"/>
    <col min="4884" max="4884" width="15.5546875" bestFit="1" customWidth="1"/>
    <col min="4885" max="4885" width="13.6640625" bestFit="1" customWidth="1"/>
    <col min="4886" max="4888" width="12.33203125" bestFit="1" customWidth="1"/>
    <col min="4889" max="4889" width="17.5546875" bestFit="1" customWidth="1"/>
    <col min="4890" max="4890" width="12.33203125" bestFit="1" customWidth="1"/>
    <col min="4891" max="4891" width="13.44140625" bestFit="1" customWidth="1"/>
    <col min="5126" max="5126" width="33.6640625" customWidth="1"/>
    <col min="5127" max="5127" width="16" customWidth="1"/>
    <col min="5128" max="5129" width="15" bestFit="1" customWidth="1"/>
    <col min="5130" max="5130" width="16.5546875" bestFit="1" customWidth="1"/>
    <col min="5131" max="5131" width="12.5546875" customWidth="1"/>
    <col min="5132" max="5132" width="17.5546875" bestFit="1" customWidth="1"/>
    <col min="5133" max="5134" width="18.109375" bestFit="1" customWidth="1"/>
    <col min="5135" max="5135" width="12.88671875" bestFit="1" customWidth="1"/>
    <col min="5136" max="5137" width="16.5546875" bestFit="1" customWidth="1"/>
    <col min="5138" max="5139" width="13.109375" bestFit="1" customWidth="1"/>
    <col min="5140" max="5140" width="15.5546875" bestFit="1" customWidth="1"/>
    <col min="5141" max="5141" width="13.6640625" bestFit="1" customWidth="1"/>
    <col min="5142" max="5144" width="12.33203125" bestFit="1" customWidth="1"/>
    <col min="5145" max="5145" width="17.5546875" bestFit="1" customWidth="1"/>
    <col min="5146" max="5146" width="12.33203125" bestFit="1" customWidth="1"/>
    <col min="5147" max="5147" width="13.44140625" bestFit="1" customWidth="1"/>
    <col min="5382" max="5382" width="33.6640625" customWidth="1"/>
    <col min="5383" max="5383" width="16" customWidth="1"/>
    <col min="5384" max="5385" width="15" bestFit="1" customWidth="1"/>
    <col min="5386" max="5386" width="16.5546875" bestFit="1" customWidth="1"/>
    <col min="5387" max="5387" width="12.5546875" customWidth="1"/>
    <col min="5388" max="5388" width="17.5546875" bestFit="1" customWidth="1"/>
    <col min="5389" max="5390" width="18.109375" bestFit="1" customWidth="1"/>
    <col min="5391" max="5391" width="12.88671875" bestFit="1" customWidth="1"/>
    <col min="5392" max="5393" width="16.5546875" bestFit="1" customWidth="1"/>
    <col min="5394" max="5395" width="13.109375" bestFit="1" customWidth="1"/>
    <col min="5396" max="5396" width="15.5546875" bestFit="1" customWidth="1"/>
    <col min="5397" max="5397" width="13.6640625" bestFit="1" customWidth="1"/>
    <col min="5398" max="5400" width="12.33203125" bestFit="1" customWidth="1"/>
    <col min="5401" max="5401" width="17.5546875" bestFit="1" customWidth="1"/>
    <col min="5402" max="5402" width="12.33203125" bestFit="1" customWidth="1"/>
    <col min="5403" max="5403" width="13.44140625" bestFit="1" customWidth="1"/>
    <col min="5638" max="5638" width="33.6640625" customWidth="1"/>
    <col min="5639" max="5639" width="16" customWidth="1"/>
    <col min="5640" max="5641" width="15" bestFit="1" customWidth="1"/>
    <col min="5642" max="5642" width="16.5546875" bestFit="1" customWidth="1"/>
    <col min="5643" max="5643" width="12.5546875" customWidth="1"/>
    <col min="5644" max="5644" width="17.5546875" bestFit="1" customWidth="1"/>
    <col min="5645" max="5646" width="18.109375" bestFit="1" customWidth="1"/>
    <col min="5647" max="5647" width="12.88671875" bestFit="1" customWidth="1"/>
    <col min="5648" max="5649" width="16.5546875" bestFit="1" customWidth="1"/>
    <col min="5650" max="5651" width="13.109375" bestFit="1" customWidth="1"/>
    <col min="5652" max="5652" width="15.5546875" bestFit="1" customWidth="1"/>
    <col min="5653" max="5653" width="13.6640625" bestFit="1" customWidth="1"/>
    <col min="5654" max="5656" width="12.33203125" bestFit="1" customWidth="1"/>
    <col min="5657" max="5657" width="17.5546875" bestFit="1" customWidth="1"/>
    <col min="5658" max="5658" width="12.33203125" bestFit="1" customWidth="1"/>
    <col min="5659" max="5659" width="13.44140625" bestFit="1" customWidth="1"/>
    <col min="5894" max="5894" width="33.6640625" customWidth="1"/>
    <col min="5895" max="5895" width="16" customWidth="1"/>
    <col min="5896" max="5897" width="15" bestFit="1" customWidth="1"/>
    <col min="5898" max="5898" width="16.5546875" bestFit="1" customWidth="1"/>
    <col min="5899" max="5899" width="12.5546875" customWidth="1"/>
    <col min="5900" max="5900" width="17.5546875" bestFit="1" customWidth="1"/>
    <col min="5901" max="5902" width="18.109375" bestFit="1" customWidth="1"/>
    <col min="5903" max="5903" width="12.88671875" bestFit="1" customWidth="1"/>
    <col min="5904" max="5905" width="16.5546875" bestFit="1" customWidth="1"/>
    <col min="5906" max="5907" width="13.109375" bestFit="1" customWidth="1"/>
    <col min="5908" max="5908" width="15.5546875" bestFit="1" customWidth="1"/>
    <col min="5909" max="5909" width="13.6640625" bestFit="1" customWidth="1"/>
    <col min="5910" max="5912" width="12.33203125" bestFit="1" customWidth="1"/>
    <col min="5913" max="5913" width="17.5546875" bestFit="1" customWidth="1"/>
    <col min="5914" max="5914" width="12.33203125" bestFit="1" customWidth="1"/>
    <col min="5915" max="5915" width="13.44140625" bestFit="1" customWidth="1"/>
    <col min="6150" max="6150" width="33.6640625" customWidth="1"/>
    <col min="6151" max="6151" width="16" customWidth="1"/>
    <col min="6152" max="6153" width="15" bestFit="1" customWidth="1"/>
    <col min="6154" max="6154" width="16.5546875" bestFit="1" customWidth="1"/>
    <col min="6155" max="6155" width="12.5546875" customWidth="1"/>
    <col min="6156" max="6156" width="17.5546875" bestFit="1" customWidth="1"/>
    <col min="6157" max="6158" width="18.109375" bestFit="1" customWidth="1"/>
    <col min="6159" max="6159" width="12.88671875" bestFit="1" customWidth="1"/>
    <col min="6160" max="6161" width="16.5546875" bestFit="1" customWidth="1"/>
    <col min="6162" max="6163" width="13.109375" bestFit="1" customWidth="1"/>
    <col min="6164" max="6164" width="15.5546875" bestFit="1" customWidth="1"/>
    <col min="6165" max="6165" width="13.6640625" bestFit="1" customWidth="1"/>
    <col min="6166" max="6168" width="12.33203125" bestFit="1" customWidth="1"/>
    <col min="6169" max="6169" width="17.5546875" bestFit="1" customWidth="1"/>
    <col min="6170" max="6170" width="12.33203125" bestFit="1" customWidth="1"/>
    <col min="6171" max="6171" width="13.44140625" bestFit="1" customWidth="1"/>
    <col min="6406" max="6406" width="33.6640625" customWidth="1"/>
    <col min="6407" max="6407" width="16" customWidth="1"/>
    <col min="6408" max="6409" width="15" bestFit="1" customWidth="1"/>
    <col min="6410" max="6410" width="16.5546875" bestFit="1" customWidth="1"/>
    <col min="6411" max="6411" width="12.5546875" customWidth="1"/>
    <col min="6412" max="6412" width="17.5546875" bestFit="1" customWidth="1"/>
    <col min="6413" max="6414" width="18.109375" bestFit="1" customWidth="1"/>
    <col min="6415" max="6415" width="12.88671875" bestFit="1" customWidth="1"/>
    <col min="6416" max="6417" width="16.5546875" bestFit="1" customWidth="1"/>
    <col min="6418" max="6419" width="13.109375" bestFit="1" customWidth="1"/>
    <col min="6420" max="6420" width="15.5546875" bestFit="1" customWidth="1"/>
    <col min="6421" max="6421" width="13.6640625" bestFit="1" customWidth="1"/>
    <col min="6422" max="6424" width="12.33203125" bestFit="1" customWidth="1"/>
    <col min="6425" max="6425" width="17.5546875" bestFit="1" customWidth="1"/>
    <col min="6426" max="6426" width="12.33203125" bestFit="1" customWidth="1"/>
    <col min="6427" max="6427" width="13.44140625" bestFit="1" customWidth="1"/>
    <col min="6662" max="6662" width="33.6640625" customWidth="1"/>
    <col min="6663" max="6663" width="16" customWidth="1"/>
    <col min="6664" max="6665" width="15" bestFit="1" customWidth="1"/>
    <col min="6666" max="6666" width="16.5546875" bestFit="1" customWidth="1"/>
    <col min="6667" max="6667" width="12.5546875" customWidth="1"/>
    <col min="6668" max="6668" width="17.5546875" bestFit="1" customWidth="1"/>
    <col min="6669" max="6670" width="18.109375" bestFit="1" customWidth="1"/>
    <col min="6671" max="6671" width="12.88671875" bestFit="1" customWidth="1"/>
    <col min="6672" max="6673" width="16.5546875" bestFit="1" customWidth="1"/>
    <col min="6674" max="6675" width="13.109375" bestFit="1" customWidth="1"/>
    <col min="6676" max="6676" width="15.5546875" bestFit="1" customWidth="1"/>
    <col min="6677" max="6677" width="13.6640625" bestFit="1" customWidth="1"/>
    <col min="6678" max="6680" width="12.33203125" bestFit="1" customWidth="1"/>
    <col min="6681" max="6681" width="17.5546875" bestFit="1" customWidth="1"/>
    <col min="6682" max="6682" width="12.33203125" bestFit="1" customWidth="1"/>
    <col min="6683" max="6683" width="13.44140625" bestFit="1" customWidth="1"/>
    <col min="6918" max="6918" width="33.6640625" customWidth="1"/>
    <col min="6919" max="6919" width="16" customWidth="1"/>
    <col min="6920" max="6921" width="15" bestFit="1" customWidth="1"/>
    <col min="6922" max="6922" width="16.5546875" bestFit="1" customWidth="1"/>
    <col min="6923" max="6923" width="12.5546875" customWidth="1"/>
    <col min="6924" max="6924" width="17.5546875" bestFit="1" customWidth="1"/>
    <col min="6925" max="6926" width="18.109375" bestFit="1" customWidth="1"/>
    <col min="6927" max="6927" width="12.88671875" bestFit="1" customWidth="1"/>
    <col min="6928" max="6929" width="16.5546875" bestFit="1" customWidth="1"/>
    <col min="6930" max="6931" width="13.109375" bestFit="1" customWidth="1"/>
    <col min="6932" max="6932" width="15.5546875" bestFit="1" customWidth="1"/>
    <col min="6933" max="6933" width="13.6640625" bestFit="1" customWidth="1"/>
    <col min="6934" max="6936" width="12.33203125" bestFit="1" customWidth="1"/>
    <col min="6937" max="6937" width="17.5546875" bestFit="1" customWidth="1"/>
    <col min="6938" max="6938" width="12.33203125" bestFit="1" customWidth="1"/>
    <col min="6939" max="6939" width="13.44140625" bestFit="1" customWidth="1"/>
    <col min="7174" max="7174" width="33.6640625" customWidth="1"/>
    <col min="7175" max="7175" width="16" customWidth="1"/>
    <col min="7176" max="7177" width="15" bestFit="1" customWidth="1"/>
    <col min="7178" max="7178" width="16.5546875" bestFit="1" customWidth="1"/>
    <col min="7179" max="7179" width="12.5546875" customWidth="1"/>
    <col min="7180" max="7180" width="17.5546875" bestFit="1" customWidth="1"/>
    <col min="7181" max="7182" width="18.109375" bestFit="1" customWidth="1"/>
    <col min="7183" max="7183" width="12.88671875" bestFit="1" customWidth="1"/>
    <col min="7184" max="7185" width="16.5546875" bestFit="1" customWidth="1"/>
    <col min="7186" max="7187" width="13.109375" bestFit="1" customWidth="1"/>
    <col min="7188" max="7188" width="15.5546875" bestFit="1" customWidth="1"/>
    <col min="7189" max="7189" width="13.6640625" bestFit="1" customWidth="1"/>
    <col min="7190" max="7192" width="12.33203125" bestFit="1" customWidth="1"/>
    <col min="7193" max="7193" width="17.5546875" bestFit="1" customWidth="1"/>
    <col min="7194" max="7194" width="12.33203125" bestFit="1" customWidth="1"/>
    <col min="7195" max="7195" width="13.44140625" bestFit="1" customWidth="1"/>
    <col min="7430" max="7430" width="33.6640625" customWidth="1"/>
    <col min="7431" max="7431" width="16" customWidth="1"/>
    <col min="7432" max="7433" width="15" bestFit="1" customWidth="1"/>
    <col min="7434" max="7434" width="16.5546875" bestFit="1" customWidth="1"/>
    <col min="7435" max="7435" width="12.5546875" customWidth="1"/>
    <col min="7436" max="7436" width="17.5546875" bestFit="1" customWidth="1"/>
    <col min="7437" max="7438" width="18.109375" bestFit="1" customWidth="1"/>
    <col min="7439" max="7439" width="12.88671875" bestFit="1" customWidth="1"/>
    <col min="7440" max="7441" width="16.5546875" bestFit="1" customWidth="1"/>
    <col min="7442" max="7443" width="13.109375" bestFit="1" customWidth="1"/>
    <col min="7444" max="7444" width="15.5546875" bestFit="1" customWidth="1"/>
    <col min="7445" max="7445" width="13.6640625" bestFit="1" customWidth="1"/>
    <col min="7446" max="7448" width="12.33203125" bestFit="1" customWidth="1"/>
    <col min="7449" max="7449" width="17.5546875" bestFit="1" customWidth="1"/>
    <col min="7450" max="7450" width="12.33203125" bestFit="1" customWidth="1"/>
    <col min="7451" max="7451" width="13.44140625" bestFit="1" customWidth="1"/>
    <col min="7686" max="7686" width="33.6640625" customWidth="1"/>
    <col min="7687" max="7687" width="16" customWidth="1"/>
    <col min="7688" max="7689" width="15" bestFit="1" customWidth="1"/>
    <col min="7690" max="7690" width="16.5546875" bestFit="1" customWidth="1"/>
    <col min="7691" max="7691" width="12.5546875" customWidth="1"/>
    <col min="7692" max="7692" width="17.5546875" bestFit="1" customWidth="1"/>
    <col min="7693" max="7694" width="18.109375" bestFit="1" customWidth="1"/>
    <col min="7695" max="7695" width="12.88671875" bestFit="1" customWidth="1"/>
    <col min="7696" max="7697" width="16.5546875" bestFit="1" customWidth="1"/>
    <col min="7698" max="7699" width="13.109375" bestFit="1" customWidth="1"/>
    <col min="7700" max="7700" width="15.5546875" bestFit="1" customWidth="1"/>
    <col min="7701" max="7701" width="13.6640625" bestFit="1" customWidth="1"/>
    <col min="7702" max="7704" width="12.33203125" bestFit="1" customWidth="1"/>
    <col min="7705" max="7705" width="17.5546875" bestFit="1" customWidth="1"/>
    <col min="7706" max="7706" width="12.33203125" bestFit="1" customWidth="1"/>
    <col min="7707" max="7707" width="13.44140625" bestFit="1" customWidth="1"/>
    <col min="7942" max="7942" width="33.6640625" customWidth="1"/>
    <col min="7943" max="7943" width="16" customWidth="1"/>
    <col min="7944" max="7945" width="15" bestFit="1" customWidth="1"/>
    <col min="7946" max="7946" width="16.5546875" bestFit="1" customWidth="1"/>
    <col min="7947" max="7947" width="12.5546875" customWidth="1"/>
    <col min="7948" max="7948" width="17.5546875" bestFit="1" customWidth="1"/>
    <col min="7949" max="7950" width="18.109375" bestFit="1" customWidth="1"/>
    <col min="7951" max="7951" width="12.88671875" bestFit="1" customWidth="1"/>
    <col min="7952" max="7953" width="16.5546875" bestFit="1" customWidth="1"/>
    <col min="7954" max="7955" width="13.109375" bestFit="1" customWidth="1"/>
    <col min="7956" max="7956" width="15.5546875" bestFit="1" customWidth="1"/>
    <col min="7957" max="7957" width="13.6640625" bestFit="1" customWidth="1"/>
    <col min="7958" max="7960" width="12.33203125" bestFit="1" customWidth="1"/>
    <col min="7961" max="7961" width="17.5546875" bestFit="1" customWidth="1"/>
    <col min="7962" max="7962" width="12.33203125" bestFit="1" customWidth="1"/>
    <col min="7963" max="7963" width="13.44140625" bestFit="1" customWidth="1"/>
    <col min="8198" max="8198" width="33.6640625" customWidth="1"/>
    <col min="8199" max="8199" width="16" customWidth="1"/>
    <col min="8200" max="8201" width="15" bestFit="1" customWidth="1"/>
    <col min="8202" max="8202" width="16.5546875" bestFit="1" customWidth="1"/>
    <col min="8203" max="8203" width="12.5546875" customWidth="1"/>
    <col min="8204" max="8204" width="17.5546875" bestFit="1" customWidth="1"/>
    <col min="8205" max="8206" width="18.109375" bestFit="1" customWidth="1"/>
    <col min="8207" max="8207" width="12.88671875" bestFit="1" customWidth="1"/>
    <col min="8208" max="8209" width="16.5546875" bestFit="1" customWidth="1"/>
    <col min="8210" max="8211" width="13.109375" bestFit="1" customWidth="1"/>
    <col min="8212" max="8212" width="15.5546875" bestFit="1" customWidth="1"/>
    <col min="8213" max="8213" width="13.6640625" bestFit="1" customWidth="1"/>
    <col min="8214" max="8216" width="12.33203125" bestFit="1" customWidth="1"/>
    <col min="8217" max="8217" width="17.5546875" bestFit="1" customWidth="1"/>
    <col min="8218" max="8218" width="12.33203125" bestFit="1" customWidth="1"/>
    <col min="8219" max="8219" width="13.44140625" bestFit="1" customWidth="1"/>
    <col min="8454" max="8454" width="33.6640625" customWidth="1"/>
    <col min="8455" max="8455" width="16" customWidth="1"/>
    <col min="8456" max="8457" width="15" bestFit="1" customWidth="1"/>
    <col min="8458" max="8458" width="16.5546875" bestFit="1" customWidth="1"/>
    <col min="8459" max="8459" width="12.5546875" customWidth="1"/>
    <col min="8460" max="8460" width="17.5546875" bestFit="1" customWidth="1"/>
    <col min="8461" max="8462" width="18.109375" bestFit="1" customWidth="1"/>
    <col min="8463" max="8463" width="12.88671875" bestFit="1" customWidth="1"/>
    <col min="8464" max="8465" width="16.5546875" bestFit="1" customWidth="1"/>
    <col min="8466" max="8467" width="13.109375" bestFit="1" customWidth="1"/>
    <col min="8468" max="8468" width="15.5546875" bestFit="1" customWidth="1"/>
    <col min="8469" max="8469" width="13.6640625" bestFit="1" customWidth="1"/>
    <col min="8470" max="8472" width="12.33203125" bestFit="1" customWidth="1"/>
    <col min="8473" max="8473" width="17.5546875" bestFit="1" customWidth="1"/>
    <col min="8474" max="8474" width="12.33203125" bestFit="1" customWidth="1"/>
    <col min="8475" max="8475" width="13.44140625" bestFit="1" customWidth="1"/>
    <col min="8710" max="8710" width="33.6640625" customWidth="1"/>
    <col min="8711" max="8711" width="16" customWidth="1"/>
    <col min="8712" max="8713" width="15" bestFit="1" customWidth="1"/>
    <col min="8714" max="8714" width="16.5546875" bestFit="1" customWidth="1"/>
    <col min="8715" max="8715" width="12.5546875" customWidth="1"/>
    <col min="8716" max="8716" width="17.5546875" bestFit="1" customWidth="1"/>
    <col min="8717" max="8718" width="18.109375" bestFit="1" customWidth="1"/>
    <col min="8719" max="8719" width="12.88671875" bestFit="1" customWidth="1"/>
    <col min="8720" max="8721" width="16.5546875" bestFit="1" customWidth="1"/>
    <col min="8722" max="8723" width="13.109375" bestFit="1" customWidth="1"/>
    <col min="8724" max="8724" width="15.5546875" bestFit="1" customWidth="1"/>
    <col min="8725" max="8725" width="13.6640625" bestFit="1" customWidth="1"/>
    <col min="8726" max="8728" width="12.33203125" bestFit="1" customWidth="1"/>
    <col min="8729" max="8729" width="17.5546875" bestFit="1" customWidth="1"/>
    <col min="8730" max="8730" width="12.33203125" bestFit="1" customWidth="1"/>
    <col min="8731" max="8731" width="13.44140625" bestFit="1" customWidth="1"/>
    <col min="8966" max="8966" width="33.6640625" customWidth="1"/>
    <col min="8967" max="8967" width="16" customWidth="1"/>
    <col min="8968" max="8969" width="15" bestFit="1" customWidth="1"/>
    <col min="8970" max="8970" width="16.5546875" bestFit="1" customWidth="1"/>
    <col min="8971" max="8971" width="12.5546875" customWidth="1"/>
    <col min="8972" max="8972" width="17.5546875" bestFit="1" customWidth="1"/>
    <col min="8973" max="8974" width="18.109375" bestFit="1" customWidth="1"/>
    <col min="8975" max="8975" width="12.88671875" bestFit="1" customWidth="1"/>
    <col min="8976" max="8977" width="16.5546875" bestFit="1" customWidth="1"/>
    <col min="8978" max="8979" width="13.109375" bestFit="1" customWidth="1"/>
    <col min="8980" max="8980" width="15.5546875" bestFit="1" customWidth="1"/>
    <col min="8981" max="8981" width="13.6640625" bestFit="1" customWidth="1"/>
    <col min="8982" max="8984" width="12.33203125" bestFit="1" customWidth="1"/>
    <col min="8985" max="8985" width="17.5546875" bestFit="1" customWidth="1"/>
    <col min="8986" max="8986" width="12.33203125" bestFit="1" customWidth="1"/>
    <col min="8987" max="8987" width="13.44140625" bestFit="1" customWidth="1"/>
    <col min="9222" max="9222" width="33.6640625" customWidth="1"/>
    <col min="9223" max="9223" width="16" customWidth="1"/>
    <col min="9224" max="9225" width="15" bestFit="1" customWidth="1"/>
    <col min="9226" max="9226" width="16.5546875" bestFit="1" customWidth="1"/>
    <col min="9227" max="9227" width="12.5546875" customWidth="1"/>
    <col min="9228" max="9228" width="17.5546875" bestFit="1" customWidth="1"/>
    <col min="9229" max="9230" width="18.109375" bestFit="1" customWidth="1"/>
    <col min="9231" max="9231" width="12.88671875" bestFit="1" customWidth="1"/>
    <col min="9232" max="9233" width="16.5546875" bestFit="1" customWidth="1"/>
    <col min="9234" max="9235" width="13.109375" bestFit="1" customWidth="1"/>
    <col min="9236" max="9236" width="15.5546875" bestFit="1" customWidth="1"/>
    <col min="9237" max="9237" width="13.6640625" bestFit="1" customWidth="1"/>
    <col min="9238" max="9240" width="12.33203125" bestFit="1" customWidth="1"/>
    <col min="9241" max="9241" width="17.5546875" bestFit="1" customWidth="1"/>
    <col min="9242" max="9242" width="12.33203125" bestFit="1" customWidth="1"/>
    <col min="9243" max="9243" width="13.44140625" bestFit="1" customWidth="1"/>
    <col min="9478" max="9478" width="33.6640625" customWidth="1"/>
    <col min="9479" max="9479" width="16" customWidth="1"/>
    <col min="9480" max="9481" width="15" bestFit="1" customWidth="1"/>
    <col min="9482" max="9482" width="16.5546875" bestFit="1" customWidth="1"/>
    <col min="9483" max="9483" width="12.5546875" customWidth="1"/>
    <col min="9484" max="9484" width="17.5546875" bestFit="1" customWidth="1"/>
    <col min="9485" max="9486" width="18.109375" bestFit="1" customWidth="1"/>
    <col min="9487" max="9487" width="12.88671875" bestFit="1" customWidth="1"/>
    <col min="9488" max="9489" width="16.5546875" bestFit="1" customWidth="1"/>
    <col min="9490" max="9491" width="13.109375" bestFit="1" customWidth="1"/>
    <col min="9492" max="9492" width="15.5546875" bestFit="1" customWidth="1"/>
    <col min="9493" max="9493" width="13.6640625" bestFit="1" customWidth="1"/>
    <col min="9494" max="9496" width="12.33203125" bestFit="1" customWidth="1"/>
    <col min="9497" max="9497" width="17.5546875" bestFit="1" customWidth="1"/>
    <col min="9498" max="9498" width="12.33203125" bestFit="1" customWidth="1"/>
    <col min="9499" max="9499" width="13.44140625" bestFit="1" customWidth="1"/>
    <col min="9734" max="9734" width="33.6640625" customWidth="1"/>
    <col min="9735" max="9735" width="16" customWidth="1"/>
    <col min="9736" max="9737" width="15" bestFit="1" customWidth="1"/>
    <col min="9738" max="9738" width="16.5546875" bestFit="1" customWidth="1"/>
    <col min="9739" max="9739" width="12.5546875" customWidth="1"/>
    <col min="9740" max="9740" width="17.5546875" bestFit="1" customWidth="1"/>
    <col min="9741" max="9742" width="18.109375" bestFit="1" customWidth="1"/>
    <col min="9743" max="9743" width="12.88671875" bestFit="1" customWidth="1"/>
    <col min="9744" max="9745" width="16.5546875" bestFit="1" customWidth="1"/>
    <col min="9746" max="9747" width="13.109375" bestFit="1" customWidth="1"/>
    <col min="9748" max="9748" width="15.5546875" bestFit="1" customWidth="1"/>
    <col min="9749" max="9749" width="13.6640625" bestFit="1" customWidth="1"/>
    <col min="9750" max="9752" width="12.33203125" bestFit="1" customWidth="1"/>
    <col min="9753" max="9753" width="17.5546875" bestFit="1" customWidth="1"/>
    <col min="9754" max="9754" width="12.33203125" bestFit="1" customWidth="1"/>
    <col min="9755" max="9755" width="13.44140625" bestFit="1" customWidth="1"/>
    <col min="9990" max="9990" width="33.6640625" customWidth="1"/>
    <col min="9991" max="9991" width="16" customWidth="1"/>
    <col min="9992" max="9993" width="15" bestFit="1" customWidth="1"/>
    <col min="9994" max="9994" width="16.5546875" bestFit="1" customWidth="1"/>
    <col min="9995" max="9995" width="12.5546875" customWidth="1"/>
    <col min="9996" max="9996" width="17.5546875" bestFit="1" customWidth="1"/>
    <col min="9997" max="9998" width="18.109375" bestFit="1" customWidth="1"/>
    <col min="9999" max="9999" width="12.88671875" bestFit="1" customWidth="1"/>
    <col min="10000" max="10001" width="16.5546875" bestFit="1" customWidth="1"/>
    <col min="10002" max="10003" width="13.109375" bestFit="1" customWidth="1"/>
    <col min="10004" max="10004" width="15.5546875" bestFit="1" customWidth="1"/>
    <col min="10005" max="10005" width="13.6640625" bestFit="1" customWidth="1"/>
    <col min="10006" max="10008" width="12.33203125" bestFit="1" customWidth="1"/>
    <col min="10009" max="10009" width="17.5546875" bestFit="1" customWidth="1"/>
    <col min="10010" max="10010" width="12.33203125" bestFit="1" customWidth="1"/>
    <col min="10011" max="10011" width="13.44140625" bestFit="1" customWidth="1"/>
    <col min="10246" max="10246" width="33.6640625" customWidth="1"/>
    <col min="10247" max="10247" width="16" customWidth="1"/>
    <col min="10248" max="10249" width="15" bestFit="1" customWidth="1"/>
    <col min="10250" max="10250" width="16.5546875" bestFit="1" customWidth="1"/>
    <col min="10251" max="10251" width="12.5546875" customWidth="1"/>
    <col min="10252" max="10252" width="17.5546875" bestFit="1" customWidth="1"/>
    <col min="10253" max="10254" width="18.109375" bestFit="1" customWidth="1"/>
    <col min="10255" max="10255" width="12.88671875" bestFit="1" customWidth="1"/>
    <col min="10256" max="10257" width="16.5546875" bestFit="1" customWidth="1"/>
    <col min="10258" max="10259" width="13.109375" bestFit="1" customWidth="1"/>
    <col min="10260" max="10260" width="15.5546875" bestFit="1" customWidth="1"/>
    <col min="10261" max="10261" width="13.6640625" bestFit="1" customWidth="1"/>
    <col min="10262" max="10264" width="12.33203125" bestFit="1" customWidth="1"/>
    <col min="10265" max="10265" width="17.5546875" bestFit="1" customWidth="1"/>
    <col min="10266" max="10266" width="12.33203125" bestFit="1" customWidth="1"/>
    <col min="10267" max="10267" width="13.44140625" bestFit="1" customWidth="1"/>
    <col min="10502" max="10502" width="33.6640625" customWidth="1"/>
    <col min="10503" max="10503" width="16" customWidth="1"/>
    <col min="10504" max="10505" width="15" bestFit="1" customWidth="1"/>
    <col min="10506" max="10506" width="16.5546875" bestFit="1" customWidth="1"/>
    <col min="10507" max="10507" width="12.5546875" customWidth="1"/>
    <col min="10508" max="10508" width="17.5546875" bestFit="1" customWidth="1"/>
    <col min="10509" max="10510" width="18.109375" bestFit="1" customWidth="1"/>
    <col min="10511" max="10511" width="12.88671875" bestFit="1" customWidth="1"/>
    <col min="10512" max="10513" width="16.5546875" bestFit="1" customWidth="1"/>
    <col min="10514" max="10515" width="13.109375" bestFit="1" customWidth="1"/>
    <col min="10516" max="10516" width="15.5546875" bestFit="1" customWidth="1"/>
    <col min="10517" max="10517" width="13.6640625" bestFit="1" customWidth="1"/>
    <col min="10518" max="10520" width="12.33203125" bestFit="1" customWidth="1"/>
    <col min="10521" max="10521" width="17.5546875" bestFit="1" customWidth="1"/>
    <col min="10522" max="10522" width="12.33203125" bestFit="1" customWidth="1"/>
    <col min="10523" max="10523" width="13.44140625" bestFit="1" customWidth="1"/>
    <col min="10758" max="10758" width="33.6640625" customWidth="1"/>
    <col min="10759" max="10759" width="16" customWidth="1"/>
    <col min="10760" max="10761" width="15" bestFit="1" customWidth="1"/>
    <col min="10762" max="10762" width="16.5546875" bestFit="1" customWidth="1"/>
    <col min="10763" max="10763" width="12.5546875" customWidth="1"/>
    <col min="10764" max="10764" width="17.5546875" bestFit="1" customWidth="1"/>
    <col min="10765" max="10766" width="18.109375" bestFit="1" customWidth="1"/>
    <col min="10767" max="10767" width="12.88671875" bestFit="1" customWidth="1"/>
    <col min="10768" max="10769" width="16.5546875" bestFit="1" customWidth="1"/>
    <col min="10770" max="10771" width="13.109375" bestFit="1" customWidth="1"/>
    <col min="10772" max="10772" width="15.5546875" bestFit="1" customWidth="1"/>
    <col min="10773" max="10773" width="13.6640625" bestFit="1" customWidth="1"/>
    <col min="10774" max="10776" width="12.33203125" bestFit="1" customWidth="1"/>
    <col min="10777" max="10777" width="17.5546875" bestFit="1" customWidth="1"/>
    <col min="10778" max="10778" width="12.33203125" bestFit="1" customWidth="1"/>
    <col min="10779" max="10779" width="13.44140625" bestFit="1" customWidth="1"/>
    <col min="11014" max="11014" width="33.6640625" customWidth="1"/>
    <col min="11015" max="11015" width="16" customWidth="1"/>
    <col min="11016" max="11017" width="15" bestFit="1" customWidth="1"/>
    <col min="11018" max="11018" width="16.5546875" bestFit="1" customWidth="1"/>
    <col min="11019" max="11019" width="12.5546875" customWidth="1"/>
    <col min="11020" max="11020" width="17.5546875" bestFit="1" customWidth="1"/>
    <col min="11021" max="11022" width="18.109375" bestFit="1" customWidth="1"/>
    <col min="11023" max="11023" width="12.88671875" bestFit="1" customWidth="1"/>
    <col min="11024" max="11025" width="16.5546875" bestFit="1" customWidth="1"/>
    <col min="11026" max="11027" width="13.109375" bestFit="1" customWidth="1"/>
    <col min="11028" max="11028" width="15.5546875" bestFit="1" customWidth="1"/>
    <col min="11029" max="11029" width="13.6640625" bestFit="1" customWidth="1"/>
    <col min="11030" max="11032" width="12.33203125" bestFit="1" customWidth="1"/>
    <col min="11033" max="11033" width="17.5546875" bestFit="1" customWidth="1"/>
    <col min="11034" max="11034" width="12.33203125" bestFit="1" customWidth="1"/>
    <col min="11035" max="11035" width="13.44140625" bestFit="1" customWidth="1"/>
    <col min="11270" max="11270" width="33.6640625" customWidth="1"/>
    <col min="11271" max="11271" width="16" customWidth="1"/>
    <col min="11272" max="11273" width="15" bestFit="1" customWidth="1"/>
    <col min="11274" max="11274" width="16.5546875" bestFit="1" customWidth="1"/>
    <col min="11275" max="11275" width="12.5546875" customWidth="1"/>
    <col min="11276" max="11276" width="17.5546875" bestFit="1" customWidth="1"/>
    <col min="11277" max="11278" width="18.109375" bestFit="1" customWidth="1"/>
    <col min="11279" max="11279" width="12.88671875" bestFit="1" customWidth="1"/>
    <col min="11280" max="11281" width="16.5546875" bestFit="1" customWidth="1"/>
    <col min="11282" max="11283" width="13.109375" bestFit="1" customWidth="1"/>
    <col min="11284" max="11284" width="15.5546875" bestFit="1" customWidth="1"/>
    <col min="11285" max="11285" width="13.6640625" bestFit="1" customWidth="1"/>
    <col min="11286" max="11288" width="12.33203125" bestFit="1" customWidth="1"/>
    <col min="11289" max="11289" width="17.5546875" bestFit="1" customWidth="1"/>
    <col min="11290" max="11290" width="12.33203125" bestFit="1" customWidth="1"/>
    <col min="11291" max="11291" width="13.44140625" bestFit="1" customWidth="1"/>
    <col min="11526" max="11526" width="33.6640625" customWidth="1"/>
    <col min="11527" max="11527" width="16" customWidth="1"/>
    <col min="11528" max="11529" width="15" bestFit="1" customWidth="1"/>
    <col min="11530" max="11530" width="16.5546875" bestFit="1" customWidth="1"/>
    <col min="11531" max="11531" width="12.5546875" customWidth="1"/>
    <col min="11532" max="11532" width="17.5546875" bestFit="1" customWidth="1"/>
    <col min="11533" max="11534" width="18.109375" bestFit="1" customWidth="1"/>
    <col min="11535" max="11535" width="12.88671875" bestFit="1" customWidth="1"/>
    <col min="11536" max="11537" width="16.5546875" bestFit="1" customWidth="1"/>
    <col min="11538" max="11539" width="13.109375" bestFit="1" customWidth="1"/>
    <col min="11540" max="11540" width="15.5546875" bestFit="1" customWidth="1"/>
    <col min="11541" max="11541" width="13.6640625" bestFit="1" customWidth="1"/>
    <col min="11542" max="11544" width="12.33203125" bestFit="1" customWidth="1"/>
    <col min="11545" max="11545" width="17.5546875" bestFit="1" customWidth="1"/>
    <col min="11546" max="11546" width="12.33203125" bestFit="1" customWidth="1"/>
    <col min="11547" max="11547" width="13.44140625" bestFit="1" customWidth="1"/>
    <col min="11782" max="11782" width="33.6640625" customWidth="1"/>
    <col min="11783" max="11783" width="16" customWidth="1"/>
    <col min="11784" max="11785" width="15" bestFit="1" customWidth="1"/>
    <col min="11786" max="11786" width="16.5546875" bestFit="1" customWidth="1"/>
    <col min="11787" max="11787" width="12.5546875" customWidth="1"/>
    <col min="11788" max="11788" width="17.5546875" bestFit="1" customWidth="1"/>
    <col min="11789" max="11790" width="18.109375" bestFit="1" customWidth="1"/>
    <col min="11791" max="11791" width="12.88671875" bestFit="1" customWidth="1"/>
    <col min="11792" max="11793" width="16.5546875" bestFit="1" customWidth="1"/>
    <col min="11794" max="11795" width="13.109375" bestFit="1" customWidth="1"/>
    <col min="11796" max="11796" width="15.5546875" bestFit="1" customWidth="1"/>
    <col min="11797" max="11797" width="13.6640625" bestFit="1" customWidth="1"/>
    <col min="11798" max="11800" width="12.33203125" bestFit="1" customWidth="1"/>
    <col min="11801" max="11801" width="17.5546875" bestFit="1" customWidth="1"/>
    <col min="11802" max="11802" width="12.33203125" bestFit="1" customWidth="1"/>
    <col min="11803" max="11803" width="13.44140625" bestFit="1" customWidth="1"/>
    <col min="12038" max="12038" width="33.6640625" customWidth="1"/>
    <col min="12039" max="12039" width="16" customWidth="1"/>
    <col min="12040" max="12041" width="15" bestFit="1" customWidth="1"/>
    <col min="12042" max="12042" width="16.5546875" bestFit="1" customWidth="1"/>
    <col min="12043" max="12043" width="12.5546875" customWidth="1"/>
    <col min="12044" max="12044" width="17.5546875" bestFit="1" customWidth="1"/>
    <col min="12045" max="12046" width="18.109375" bestFit="1" customWidth="1"/>
    <col min="12047" max="12047" width="12.88671875" bestFit="1" customWidth="1"/>
    <col min="12048" max="12049" width="16.5546875" bestFit="1" customWidth="1"/>
    <col min="12050" max="12051" width="13.109375" bestFit="1" customWidth="1"/>
    <col min="12052" max="12052" width="15.5546875" bestFit="1" customWidth="1"/>
    <col min="12053" max="12053" width="13.6640625" bestFit="1" customWidth="1"/>
    <col min="12054" max="12056" width="12.33203125" bestFit="1" customWidth="1"/>
    <col min="12057" max="12057" width="17.5546875" bestFit="1" customWidth="1"/>
    <col min="12058" max="12058" width="12.33203125" bestFit="1" customWidth="1"/>
    <col min="12059" max="12059" width="13.44140625" bestFit="1" customWidth="1"/>
    <col min="12294" max="12294" width="33.6640625" customWidth="1"/>
    <col min="12295" max="12295" width="16" customWidth="1"/>
    <col min="12296" max="12297" width="15" bestFit="1" customWidth="1"/>
    <col min="12298" max="12298" width="16.5546875" bestFit="1" customWidth="1"/>
    <col min="12299" max="12299" width="12.5546875" customWidth="1"/>
    <col min="12300" max="12300" width="17.5546875" bestFit="1" customWidth="1"/>
    <col min="12301" max="12302" width="18.109375" bestFit="1" customWidth="1"/>
    <col min="12303" max="12303" width="12.88671875" bestFit="1" customWidth="1"/>
    <col min="12304" max="12305" width="16.5546875" bestFit="1" customWidth="1"/>
    <col min="12306" max="12307" width="13.109375" bestFit="1" customWidth="1"/>
    <col min="12308" max="12308" width="15.5546875" bestFit="1" customWidth="1"/>
    <col min="12309" max="12309" width="13.6640625" bestFit="1" customWidth="1"/>
    <col min="12310" max="12312" width="12.33203125" bestFit="1" customWidth="1"/>
    <col min="12313" max="12313" width="17.5546875" bestFit="1" customWidth="1"/>
    <col min="12314" max="12314" width="12.33203125" bestFit="1" customWidth="1"/>
    <col min="12315" max="12315" width="13.44140625" bestFit="1" customWidth="1"/>
    <col min="12550" max="12550" width="33.6640625" customWidth="1"/>
    <col min="12551" max="12551" width="16" customWidth="1"/>
    <col min="12552" max="12553" width="15" bestFit="1" customWidth="1"/>
    <col min="12554" max="12554" width="16.5546875" bestFit="1" customWidth="1"/>
    <col min="12555" max="12555" width="12.5546875" customWidth="1"/>
    <col min="12556" max="12556" width="17.5546875" bestFit="1" customWidth="1"/>
    <col min="12557" max="12558" width="18.109375" bestFit="1" customWidth="1"/>
    <col min="12559" max="12559" width="12.88671875" bestFit="1" customWidth="1"/>
    <col min="12560" max="12561" width="16.5546875" bestFit="1" customWidth="1"/>
    <col min="12562" max="12563" width="13.109375" bestFit="1" customWidth="1"/>
    <col min="12564" max="12564" width="15.5546875" bestFit="1" customWidth="1"/>
    <col min="12565" max="12565" width="13.6640625" bestFit="1" customWidth="1"/>
    <col min="12566" max="12568" width="12.33203125" bestFit="1" customWidth="1"/>
    <col min="12569" max="12569" width="17.5546875" bestFit="1" customWidth="1"/>
    <col min="12570" max="12570" width="12.33203125" bestFit="1" customWidth="1"/>
    <col min="12571" max="12571" width="13.44140625" bestFit="1" customWidth="1"/>
    <col min="12806" max="12806" width="33.6640625" customWidth="1"/>
    <col min="12807" max="12807" width="16" customWidth="1"/>
    <col min="12808" max="12809" width="15" bestFit="1" customWidth="1"/>
    <col min="12810" max="12810" width="16.5546875" bestFit="1" customWidth="1"/>
    <col min="12811" max="12811" width="12.5546875" customWidth="1"/>
    <col min="12812" max="12812" width="17.5546875" bestFit="1" customWidth="1"/>
    <col min="12813" max="12814" width="18.109375" bestFit="1" customWidth="1"/>
    <col min="12815" max="12815" width="12.88671875" bestFit="1" customWidth="1"/>
    <col min="12816" max="12817" width="16.5546875" bestFit="1" customWidth="1"/>
    <col min="12818" max="12819" width="13.109375" bestFit="1" customWidth="1"/>
    <col min="12820" max="12820" width="15.5546875" bestFit="1" customWidth="1"/>
    <col min="12821" max="12821" width="13.6640625" bestFit="1" customWidth="1"/>
    <col min="12822" max="12824" width="12.33203125" bestFit="1" customWidth="1"/>
    <col min="12825" max="12825" width="17.5546875" bestFit="1" customWidth="1"/>
    <col min="12826" max="12826" width="12.33203125" bestFit="1" customWidth="1"/>
    <col min="12827" max="12827" width="13.44140625" bestFit="1" customWidth="1"/>
    <col min="13062" max="13062" width="33.6640625" customWidth="1"/>
    <col min="13063" max="13063" width="16" customWidth="1"/>
    <col min="13064" max="13065" width="15" bestFit="1" customWidth="1"/>
    <col min="13066" max="13066" width="16.5546875" bestFit="1" customWidth="1"/>
    <col min="13067" max="13067" width="12.5546875" customWidth="1"/>
    <col min="13068" max="13068" width="17.5546875" bestFit="1" customWidth="1"/>
    <col min="13069" max="13070" width="18.109375" bestFit="1" customWidth="1"/>
    <col min="13071" max="13071" width="12.88671875" bestFit="1" customWidth="1"/>
    <col min="13072" max="13073" width="16.5546875" bestFit="1" customWidth="1"/>
    <col min="13074" max="13075" width="13.109375" bestFit="1" customWidth="1"/>
    <col min="13076" max="13076" width="15.5546875" bestFit="1" customWidth="1"/>
    <col min="13077" max="13077" width="13.6640625" bestFit="1" customWidth="1"/>
    <col min="13078" max="13080" width="12.33203125" bestFit="1" customWidth="1"/>
    <col min="13081" max="13081" width="17.5546875" bestFit="1" customWidth="1"/>
    <col min="13082" max="13082" width="12.33203125" bestFit="1" customWidth="1"/>
    <col min="13083" max="13083" width="13.44140625" bestFit="1" customWidth="1"/>
    <col min="13318" max="13318" width="33.6640625" customWidth="1"/>
    <col min="13319" max="13319" width="16" customWidth="1"/>
    <col min="13320" max="13321" width="15" bestFit="1" customWidth="1"/>
    <col min="13322" max="13322" width="16.5546875" bestFit="1" customWidth="1"/>
    <col min="13323" max="13323" width="12.5546875" customWidth="1"/>
    <col min="13324" max="13324" width="17.5546875" bestFit="1" customWidth="1"/>
    <col min="13325" max="13326" width="18.109375" bestFit="1" customWidth="1"/>
    <col min="13327" max="13327" width="12.88671875" bestFit="1" customWidth="1"/>
    <col min="13328" max="13329" width="16.5546875" bestFit="1" customWidth="1"/>
    <col min="13330" max="13331" width="13.109375" bestFit="1" customWidth="1"/>
    <col min="13332" max="13332" width="15.5546875" bestFit="1" customWidth="1"/>
    <col min="13333" max="13333" width="13.6640625" bestFit="1" customWidth="1"/>
    <col min="13334" max="13336" width="12.33203125" bestFit="1" customWidth="1"/>
    <col min="13337" max="13337" width="17.5546875" bestFit="1" customWidth="1"/>
    <col min="13338" max="13338" width="12.33203125" bestFit="1" customWidth="1"/>
    <col min="13339" max="13339" width="13.44140625" bestFit="1" customWidth="1"/>
    <col min="13574" max="13574" width="33.6640625" customWidth="1"/>
    <col min="13575" max="13575" width="16" customWidth="1"/>
    <col min="13576" max="13577" width="15" bestFit="1" customWidth="1"/>
    <col min="13578" max="13578" width="16.5546875" bestFit="1" customWidth="1"/>
    <col min="13579" max="13579" width="12.5546875" customWidth="1"/>
    <col min="13580" max="13580" width="17.5546875" bestFit="1" customWidth="1"/>
    <col min="13581" max="13582" width="18.109375" bestFit="1" customWidth="1"/>
    <col min="13583" max="13583" width="12.88671875" bestFit="1" customWidth="1"/>
    <col min="13584" max="13585" width="16.5546875" bestFit="1" customWidth="1"/>
    <col min="13586" max="13587" width="13.109375" bestFit="1" customWidth="1"/>
    <col min="13588" max="13588" width="15.5546875" bestFit="1" customWidth="1"/>
    <col min="13589" max="13589" width="13.6640625" bestFit="1" customWidth="1"/>
    <col min="13590" max="13592" width="12.33203125" bestFit="1" customWidth="1"/>
    <col min="13593" max="13593" width="17.5546875" bestFit="1" customWidth="1"/>
    <col min="13594" max="13594" width="12.33203125" bestFit="1" customWidth="1"/>
    <col min="13595" max="13595" width="13.44140625" bestFit="1" customWidth="1"/>
    <col min="13830" max="13830" width="33.6640625" customWidth="1"/>
    <col min="13831" max="13831" width="16" customWidth="1"/>
    <col min="13832" max="13833" width="15" bestFit="1" customWidth="1"/>
    <col min="13834" max="13834" width="16.5546875" bestFit="1" customWidth="1"/>
    <col min="13835" max="13835" width="12.5546875" customWidth="1"/>
    <col min="13836" max="13836" width="17.5546875" bestFit="1" customWidth="1"/>
    <col min="13837" max="13838" width="18.109375" bestFit="1" customWidth="1"/>
    <col min="13839" max="13839" width="12.88671875" bestFit="1" customWidth="1"/>
    <col min="13840" max="13841" width="16.5546875" bestFit="1" customWidth="1"/>
    <col min="13842" max="13843" width="13.109375" bestFit="1" customWidth="1"/>
    <col min="13844" max="13844" width="15.5546875" bestFit="1" customWidth="1"/>
    <col min="13845" max="13845" width="13.6640625" bestFit="1" customWidth="1"/>
    <col min="13846" max="13848" width="12.33203125" bestFit="1" customWidth="1"/>
    <col min="13849" max="13849" width="17.5546875" bestFit="1" customWidth="1"/>
    <col min="13850" max="13850" width="12.33203125" bestFit="1" customWidth="1"/>
    <col min="13851" max="13851" width="13.44140625" bestFit="1" customWidth="1"/>
    <col min="14086" max="14086" width="33.6640625" customWidth="1"/>
    <col min="14087" max="14087" width="16" customWidth="1"/>
    <col min="14088" max="14089" width="15" bestFit="1" customWidth="1"/>
    <col min="14090" max="14090" width="16.5546875" bestFit="1" customWidth="1"/>
    <col min="14091" max="14091" width="12.5546875" customWidth="1"/>
    <col min="14092" max="14092" width="17.5546875" bestFit="1" customWidth="1"/>
    <col min="14093" max="14094" width="18.109375" bestFit="1" customWidth="1"/>
    <col min="14095" max="14095" width="12.88671875" bestFit="1" customWidth="1"/>
    <col min="14096" max="14097" width="16.5546875" bestFit="1" customWidth="1"/>
    <col min="14098" max="14099" width="13.109375" bestFit="1" customWidth="1"/>
    <col min="14100" max="14100" width="15.5546875" bestFit="1" customWidth="1"/>
    <col min="14101" max="14101" width="13.6640625" bestFit="1" customWidth="1"/>
    <col min="14102" max="14104" width="12.33203125" bestFit="1" customWidth="1"/>
    <col min="14105" max="14105" width="17.5546875" bestFit="1" customWidth="1"/>
    <col min="14106" max="14106" width="12.33203125" bestFit="1" customWidth="1"/>
    <col min="14107" max="14107" width="13.44140625" bestFit="1" customWidth="1"/>
    <col min="14342" max="14342" width="33.6640625" customWidth="1"/>
    <col min="14343" max="14343" width="16" customWidth="1"/>
    <col min="14344" max="14345" width="15" bestFit="1" customWidth="1"/>
    <col min="14346" max="14346" width="16.5546875" bestFit="1" customWidth="1"/>
    <col min="14347" max="14347" width="12.5546875" customWidth="1"/>
    <col min="14348" max="14348" width="17.5546875" bestFit="1" customWidth="1"/>
    <col min="14349" max="14350" width="18.109375" bestFit="1" customWidth="1"/>
    <col min="14351" max="14351" width="12.88671875" bestFit="1" customWidth="1"/>
    <col min="14352" max="14353" width="16.5546875" bestFit="1" customWidth="1"/>
    <col min="14354" max="14355" width="13.109375" bestFit="1" customWidth="1"/>
    <col min="14356" max="14356" width="15.5546875" bestFit="1" customWidth="1"/>
    <col min="14357" max="14357" width="13.6640625" bestFit="1" customWidth="1"/>
    <col min="14358" max="14360" width="12.33203125" bestFit="1" customWidth="1"/>
    <col min="14361" max="14361" width="17.5546875" bestFit="1" customWidth="1"/>
    <col min="14362" max="14362" width="12.33203125" bestFit="1" customWidth="1"/>
    <col min="14363" max="14363" width="13.44140625" bestFit="1" customWidth="1"/>
    <col min="14598" max="14598" width="33.6640625" customWidth="1"/>
    <col min="14599" max="14599" width="16" customWidth="1"/>
    <col min="14600" max="14601" width="15" bestFit="1" customWidth="1"/>
    <col min="14602" max="14602" width="16.5546875" bestFit="1" customWidth="1"/>
    <col min="14603" max="14603" width="12.5546875" customWidth="1"/>
    <col min="14604" max="14604" width="17.5546875" bestFit="1" customWidth="1"/>
    <col min="14605" max="14606" width="18.109375" bestFit="1" customWidth="1"/>
    <col min="14607" max="14607" width="12.88671875" bestFit="1" customWidth="1"/>
    <col min="14608" max="14609" width="16.5546875" bestFit="1" customWidth="1"/>
    <col min="14610" max="14611" width="13.109375" bestFit="1" customWidth="1"/>
    <col min="14612" max="14612" width="15.5546875" bestFit="1" customWidth="1"/>
    <col min="14613" max="14613" width="13.6640625" bestFit="1" customWidth="1"/>
    <col min="14614" max="14616" width="12.33203125" bestFit="1" customWidth="1"/>
    <col min="14617" max="14617" width="17.5546875" bestFit="1" customWidth="1"/>
    <col min="14618" max="14618" width="12.33203125" bestFit="1" customWidth="1"/>
    <col min="14619" max="14619" width="13.44140625" bestFit="1" customWidth="1"/>
    <col min="14854" max="14854" width="33.6640625" customWidth="1"/>
    <col min="14855" max="14855" width="16" customWidth="1"/>
    <col min="14856" max="14857" width="15" bestFit="1" customWidth="1"/>
    <col min="14858" max="14858" width="16.5546875" bestFit="1" customWidth="1"/>
    <col min="14859" max="14859" width="12.5546875" customWidth="1"/>
    <col min="14860" max="14860" width="17.5546875" bestFit="1" customWidth="1"/>
    <col min="14861" max="14862" width="18.109375" bestFit="1" customWidth="1"/>
    <col min="14863" max="14863" width="12.88671875" bestFit="1" customWidth="1"/>
    <col min="14864" max="14865" width="16.5546875" bestFit="1" customWidth="1"/>
    <col min="14866" max="14867" width="13.109375" bestFit="1" customWidth="1"/>
    <col min="14868" max="14868" width="15.5546875" bestFit="1" customWidth="1"/>
    <col min="14869" max="14869" width="13.6640625" bestFit="1" customWidth="1"/>
    <col min="14870" max="14872" width="12.33203125" bestFit="1" customWidth="1"/>
    <col min="14873" max="14873" width="17.5546875" bestFit="1" customWidth="1"/>
    <col min="14874" max="14874" width="12.33203125" bestFit="1" customWidth="1"/>
    <col min="14875" max="14875" width="13.44140625" bestFit="1" customWidth="1"/>
    <col min="15110" max="15110" width="33.6640625" customWidth="1"/>
    <col min="15111" max="15111" width="16" customWidth="1"/>
    <col min="15112" max="15113" width="15" bestFit="1" customWidth="1"/>
    <col min="15114" max="15114" width="16.5546875" bestFit="1" customWidth="1"/>
    <col min="15115" max="15115" width="12.5546875" customWidth="1"/>
    <col min="15116" max="15116" width="17.5546875" bestFit="1" customWidth="1"/>
    <col min="15117" max="15118" width="18.109375" bestFit="1" customWidth="1"/>
    <col min="15119" max="15119" width="12.88671875" bestFit="1" customWidth="1"/>
    <col min="15120" max="15121" width="16.5546875" bestFit="1" customWidth="1"/>
    <col min="15122" max="15123" width="13.109375" bestFit="1" customWidth="1"/>
    <col min="15124" max="15124" width="15.5546875" bestFit="1" customWidth="1"/>
    <col min="15125" max="15125" width="13.6640625" bestFit="1" customWidth="1"/>
    <col min="15126" max="15128" width="12.33203125" bestFit="1" customWidth="1"/>
    <col min="15129" max="15129" width="17.5546875" bestFit="1" customWidth="1"/>
    <col min="15130" max="15130" width="12.33203125" bestFit="1" customWidth="1"/>
    <col min="15131" max="15131" width="13.44140625" bestFit="1" customWidth="1"/>
    <col min="15366" max="15366" width="33.6640625" customWidth="1"/>
    <col min="15367" max="15367" width="16" customWidth="1"/>
    <col min="15368" max="15369" width="15" bestFit="1" customWidth="1"/>
    <col min="15370" max="15370" width="16.5546875" bestFit="1" customWidth="1"/>
    <col min="15371" max="15371" width="12.5546875" customWidth="1"/>
    <col min="15372" max="15372" width="17.5546875" bestFit="1" customWidth="1"/>
    <col min="15373" max="15374" width="18.109375" bestFit="1" customWidth="1"/>
    <col min="15375" max="15375" width="12.88671875" bestFit="1" customWidth="1"/>
    <col min="15376" max="15377" width="16.5546875" bestFit="1" customWidth="1"/>
    <col min="15378" max="15379" width="13.109375" bestFit="1" customWidth="1"/>
    <col min="15380" max="15380" width="15.5546875" bestFit="1" customWidth="1"/>
    <col min="15381" max="15381" width="13.6640625" bestFit="1" customWidth="1"/>
    <col min="15382" max="15384" width="12.33203125" bestFit="1" customWidth="1"/>
    <col min="15385" max="15385" width="17.5546875" bestFit="1" customWidth="1"/>
    <col min="15386" max="15386" width="12.33203125" bestFit="1" customWidth="1"/>
    <col min="15387" max="15387" width="13.44140625" bestFit="1" customWidth="1"/>
    <col min="15622" max="15622" width="33.6640625" customWidth="1"/>
    <col min="15623" max="15623" width="16" customWidth="1"/>
    <col min="15624" max="15625" width="15" bestFit="1" customWidth="1"/>
    <col min="15626" max="15626" width="16.5546875" bestFit="1" customWidth="1"/>
    <col min="15627" max="15627" width="12.5546875" customWidth="1"/>
    <col min="15628" max="15628" width="17.5546875" bestFit="1" customWidth="1"/>
    <col min="15629" max="15630" width="18.109375" bestFit="1" customWidth="1"/>
    <col min="15631" max="15631" width="12.88671875" bestFit="1" customWidth="1"/>
    <col min="15632" max="15633" width="16.5546875" bestFit="1" customWidth="1"/>
    <col min="15634" max="15635" width="13.109375" bestFit="1" customWidth="1"/>
    <col min="15636" max="15636" width="15.5546875" bestFit="1" customWidth="1"/>
    <col min="15637" max="15637" width="13.6640625" bestFit="1" customWidth="1"/>
    <col min="15638" max="15640" width="12.33203125" bestFit="1" customWidth="1"/>
    <col min="15641" max="15641" width="17.5546875" bestFit="1" customWidth="1"/>
    <col min="15642" max="15642" width="12.33203125" bestFit="1" customWidth="1"/>
    <col min="15643" max="15643" width="13.44140625" bestFit="1" customWidth="1"/>
    <col min="15878" max="15878" width="33.6640625" customWidth="1"/>
    <col min="15879" max="15879" width="16" customWidth="1"/>
    <col min="15880" max="15881" width="15" bestFit="1" customWidth="1"/>
    <col min="15882" max="15882" width="16.5546875" bestFit="1" customWidth="1"/>
    <col min="15883" max="15883" width="12.5546875" customWidth="1"/>
    <col min="15884" max="15884" width="17.5546875" bestFit="1" customWidth="1"/>
    <col min="15885" max="15886" width="18.109375" bestFit="1" customWidth="1"/>
    <col min="15887" max="15887" width="12.88671875" bestFit="1" customWidth="1"/>
    <col min="15888" max="15889" width="16.5546875" bestFit="1" customWidth="1"/>
    <col min="15890" max="15891" width="13.109375" bestFit="1" customWidth="1"/>
    <col min="15892" max="15892" width="15.5546875" bestFit="1" customWidth="1"/>
    <col min="15893" max="15893" width="13.6640625" bestFit="1" customWidth="1"/>
    <col min="15894" max="15896" width="12.33203125" bestFit="1" customWidth="1"/>
    <col min="15897" max="15897" width="17.5546875" bestFit="1" customWidth="1"/>
    <col min="15898" max="15898" width="12.33203125" bestFit="1" customWidth="1"/>
    <col min="15899" max="15899" width="13.44140625" bestFit="1" customWidth="1"/>
    <col min="16134" max="16134" width="33.6640625" customWidth="1"/>
    <col min="16135" max="16135" width="16" customWidth="1"/>
    <col min="16136" max="16137" width="15" bestFit="1" customWidth="1"/>
    <col min="16138" max="16138" width="16.5546875" bestFit="1" customWidth="1"/>
    <col min="16139" max="16139" width="12.5546875" customWidth="1"/>
    <col min="16140" max="16140" width="17.5546875" bestFit="1" customWidth="1"/>
    <col min="16141" max="16142" width="18.109375" bestFit="1" customWidth="1"/>
    <col min="16143" max="16143" width="12.88671875" bestFit="1" customWidth="1"/>
    <col min="16144" max="16145" width="16.5546875" bestFit="1" customWidth="1"/>
    <col min="16146" max="16147" width="13.109375" bestFit="1" customWidth="1"/>
    <col min="16148" max="16148" width="15.5546875" bestFit="1" customWidth="1"/>
    <col min="16149" max="16149" width="13.6640625" bestFit="1" customWidth="1"/>
    <col min="16150" max="16152" width="12.33203125" bestFit="1" customWidth="1"/>
    <col min="16153" max="16153" width="17.5546875" bestFit="1" customWidth="1"/>
    <col min="16154" max="16154" width="12.33203125" bestFit="1" customWidth="1"/>
    <col min="16155" max="16155" width="13.44140625" bestFit="1" customWidth="1"/>
  </cols>
  <sheetData>
    <row r="1" spans="1:27" ht="14.4">
      <c r="C1" s="502"/>
      <c r="D1" s="502"/>
      <c r="E1" s="502"/>
      <c r="F1" s="502"/>
      <c r="G1" s="502"/>
      <c r="H1" s="502"/>
      <c r="I1" s="502"/>
      <c r="J1" s="502"/>
      <c r="K1" s="502"/>
      <c r="L1" s="502"/>
      <c r="M1" s="502"/>
      <c r="N1" s="502"/>
      <c r="O1" s="502"/>
      <c r="P1" s="502"/>
      <c r="Q1" s="502"/>
      <c r="R1" s="502"/>
      <c r="S1" s="502"/>
      <c r="T1" s="502"/>
      <c r="U1" s="502"/>
      <c r="V1" s="502"/>
      <c r="W1" s="502"/>
      <c r="X1" s="502"/>
      <c r="Y1" s="502"/>
      <c r="Z1" s="502"/>
    </row>
    <row r="2" spans="1:27" s="326" customFormat="1" ht="31.5" customHeight="1">
      <c r="B2"/>
      <c r="C2" s="503" t="s">
        <v>646</v>
      </c>
      <c r="D2" s="324" t="s">
        <v>647</v>
      </c>
      <c r="E2" s="503" t="s">
        <v>648</v>
      </c>
      <c r="F2" s="503"/>
      <c r="G2" s="325" t="s">
        <v>647</v>
      </c>
      <c r="H2" s="325" t="s">
        <v>649</v>
      </c>
      <c r="I2" s="504" t="s">
        <v>650</v>
      </c>
      <c r="J2" s="505"/>
      <c r="K2" s="505"/>
      <c r="L2" s="505"/>
      <c r="M2" s="505"/>
      <c r="N2" s="505"/>
      <c r="O2" s="506"/>
      <c r="P2" s="507" t="s">
        <v>651</v>
      </c>
      <c r="Q2" s="508"/>
      <c r="R2" s="508"/>
      <c r="S2" s="508"/>
      <c r="T2" s="509"/>
      <c r="U2" s="510" t="s">
        <v>652</v>
      </c>
      <c r="V2" s="511"/>
      <c r="W2" s="511"/>
      <c r="X2" s="512"/>
      <c r="Y2" s="513" t="s">
        <v>653</v>
      </c>
      <c r="Z2" s="515" t="s">
        <v>17</v>
      </c>
    </row>
    <row r="3" spans="1:27" s="326" customFormat="1" ht="39.6" customHeight="1">
      <c r="B3"/>
      <c r="C3" s="503"/>
      <c r="D3" s="327">
        <v>45747</v>
      </c>
      <c r="E3" s="324" t="s">
        <v>654</v>
      </c>
      <c r="F3" s="324" t="s">
        <v>655</v>
      </c>
      <c r="G3" s="328">
        <v>45657</v>
      </c>
      <c r="H3" s="325" t="s">
        <v>656</v>
      </c>
      <c r="I3" s="329" t="s">
        <v>657</v>
      </c>
      <c r="J3" s="330" t="s">
        <v>658</v>
      </c>
      <c r="K3" s="330" t="s">
        <v>659</v>
      </c>
      <c r="L3" s="330" t="s">
        <v>660</v>
      </c>
      <c r="M3" s="330" t="s">
        <v>661</v>
      </c>
      <c r="N3" s="330" t="s">
        <v>662</v>
      </c>
      <c r="O3" s="330" t="s">
        <v>663</v>
      </c>
      <c r="P3" s="331" t="s">
        <v>48</v>
      </c>
      <c r="Q3" s="331" t="s">
        <v>664</v>
      </c>
      <c r="R3" s="331" t="s">
        <v>665</v>
      </c>
      <c r="S3" s="331" t="s">
        <v>50</v>
      </c>
      <c r="T3" s="331" t="s">
        <v>51</v>
      </c>
      <c r="U3" s="332" t="s">
        <v>666</v>
      </c>
      <c r="V3" s="332" t="s">
        <v>667</v>
      </c>
      <c r="W3" s="332" t="s">
        <v>668</v>
      </c>
      <c r="X3" s="332" t="s">
        <v>669</v>
      </c>
      <c r="Y3" s="514"/>
      <c r="Z3" s="515"/>
    </row>
    <row r="4" spans="1:27" s="339" customFormat="1" ht="12.75" customHeight="1">
      <c r="A4" s="333">
        <f>+LEN(B4)</f>
        <v>15</v>
      </c>
      <c r="B4" s="373">
        <v>110101010010101</v>
      </c>
      <c r="C4" s="392" t="s">
        <v>809</v>
      </c>
      <c r="D4" s="334">
        <f>+SUMIF('BG SISTEMA'!A:A,'CA EF'!B4,'BG SISTEMA'!F:F)</f>
        <v>0</v>
      </c>
      <c r="E4" s="335"/>
      <c r="F4" s="335"/>
      <c r="G4" s="393">
        <v>0</v>
      </c>
      <c r="H4" s="336">
        <f t="shared" ref="H4:H512" si="0">+D4+E4-F4-G4</f>
        <v>0</v>
      </c>
      <c r="I4" s="336">
        <v>0</v>
      </c>
      <c r="J4" s="336">
        <v>0</v>
      </c>
      <c r="K4" s="336">
        <v>0</v>
      </c>
      <c r="L4" s="336">
        <v>0</v>
      </c>
      <c r="M4" s="336">
        <v>0</v>
      </c>
      <c r="N4" s="336">
        <v>0</v>
      </c>
      <c r="O4" s="336">
        <v>0</v>
      </c>
      <c r="P4" s="336">
        <v>0</v>
      </c>
      <c r="Q4" s="336">
        <v>0</v>
      </c>
      <c r="R4" s="336">
        <v>0</v>
      </c>
      <c r="S4" s="336">
        <v>0</v>
      </c>
      <c r="T4" s="336">
        <v>0</v>
      </c>
      <c r="U4" s="336">
        <v>0</v>
      </c>
      <c r="V4" s="336">
        <v>0</v>
      </c>
      <c r="W4" s="336">
        <v>0</v>
      </c>
      <c r="X4" s="336">
        <v>0</v>
      </c>
      <c r="Y4" s="336">
        <v>0</v>
      </c>
      <c r="Z4" s="337">
        <f t="shared" ref="Z4:Z542" si="1">SUM(H4:Y4)</f>
        <v>0</v>
      </c>
      <c r="AA4" s="338"/>
    </row>
    <row r="5" spans="1:27" s="339" customFormat="1" ht="12.75" customHeight="1">
      <c r="A5" s="333">
        <f t="shared" ref="A5:A611" si="2">+LEN(B5)</f>
        <v>15</v>
      </c>
      <c r="B5" s="373">
        <v>110101010010199</v>
      </c>
      <c r="C5" s="392" t="s">
        <v>810</v>
      </c>
      <c r="D5" s="334">
        <f>+SUMIF('BG SISTEMA'!A:A,'CA EF'!B5,'BG SISTEMA'!F:F)</f>
        <v>0</v>
      </c>
      <c r="E5" s="335"/>
      <c r="F5" s="335"/>
      <c r="G5" s="393">
        <v>0</v>
      </c>
      <c r="H5" s="336">
        <f t="shared" si="0"/>
        <v>0</v>
      </c>
      <c r="I5" s="336">
        <v>0</v>
      </c>
      <c r="J5" s="336">
        <v>0</v>
      </c>
      <c r="K5" s="336">
        <v>0</v>
      </c>
      <c r="L5" s="336">
        <v>0</v>
      </c>
      <c r="M5" s="336">
        <v>0</v>
      </c>
      <c r="N5" s="336">
        <v>0</v>
      </c>
      <c r="O5" s="336">
        <v>0</v>
      </c>
      <c r="P5" s="336">
        <v>0</v>
      </c>
      <c r="Q5" s="336">
        <v>0</v>
      </c>
      <c r="R5" s="336">
        <v>0</v>
      </c>
      <c r="S5" s="336">
        <v>0</v>
      </c>
      <c r="T5" s="336">
        <v>0</v>
      </c>
      <c r="U5" s="336">
        <v>0</v>
      </c>
      <c r="V5" s="336">
        <v>0</v>
      </c>
      <c r="W5" s="336">
        <v>0</v>
      </c>
      <c r="X5" s="336">
        <v>0</v>
      </c>
      <c r="Y5" s="336">
        <v>0</v>
      </c>
      <c r="Z5" s="337">
        <f t="shared" si="1"/>
        <v>0</v>
      </c>
      <c r="AA5" s="340"/>
    </row>
    <row r="6" spans="1:27" s="339" customFormat="1" ht="12.75" customHeight="1">
      <c r="A6" s="333">
        <f t="shared" si="2"/>
        <v>15</v>
      </c>
      <c r="B6" s="373">
        <v>110101030010101</v>
      </c>
      <c r="C6" s="392" t="s">
        <v>811</v>
      </c>
      <c r="D6" s="334">
        <f>+SUMIF('BG SISTEMA'!A:A,'CA EF'!B6,'BG SISTEMA'!F:F)</f>
        <v>0</v>
      </c>
      <c r="E6" s="335"/>
      <c r="F6" s="335"/>
      <c r="G6" s="393">
        <v>0</v>
      </c>
      <c r="H6" s="336">
        <f t="shared" si="0"/>
        <v>0</v>
      </c>
      <c r="I6" s="336">
        <v>0</v>
      </c>
      <c r="J6" s="336">
        <v>0</v>
      </c>
      <c r="K6" s="336">
        <v>0</v>
      </c>
      <c r="L6" s="336">
        <v>0</v>
      </c>
      <c r="M6" s="336">
        <v>0</v>
      </c>
      <c r="N6" s="336">
        <v>0</v>
      </c>
      <c r="O6" s="336">
        <v>0</v>
      </c>
      <c r="P6" s="336">
        <v>0</v>
      </c>
      <c r="Q6" s="336">
        <v>0</v>
      </c>
      <c r="R6" s="336">
        <v>0</v>
      </c>
      <c r="S6" s="336">
        <v>0</v>
      </c>
      <c r="T6" s="336">
        <v>0</v>
      </c>
      <c r="U6" s="336">
        <v>0</v>
      </c>
      <c r="V6" s="336">
        <v>0</v>
      </c>
      <c r="W6" s="336">
        <v>0</v>
      </c>
      <c r="X6" s="336">
        <v>0</v>
      </c>
      <c r="Y6" s="336">
        <v>0</v>
      </c>
      <c r="Z6" s="337">
        <f t="shared" si="1"/>
        <v>0</v>
      </c>
      <c r="AA6" s="340"/>
    </row>
    <row r="7" spans="1:27" s="339" customFormat="1" ht="12.75" customHeight="1">
      <c r="A7" s="333">
        <f t="shared" si="2"/>
        <v>15</v>
      </c>
      <c r="B7" s="373">
        <v>110101030010199</v>
      </c>
      <c r="C7" s="392" t="s">
        <v>812</v>
      </c>
      <c r="D7" s="334">
        <f>+SUMIF('BG SISTEMA'!A:A,'CA EF'!B7,'BG SISTEMA'!F:F)</f>
        <v>0</v>
      </c>
      <c r="E7" s="335"/>
      <c r="F7" s="335"/>
      <c r="G7" s="393">
        <v>0</v>
      </c>
      <c r="H7" s="336">
        <f t="shared" si="0"/>
        <v>0</v>
      </c>
      <c r="I7" s="336">
        <v>0</v>
      </c>
      <c r="J7" s="336">
        <v>0</v>
      </c>
      <c r="K7" s="336">
        <v>0</v>
      </c>
      <c r="L7" s="336">
        <v>0</v>
      </c>
      <c r="M7" s="336">
        <v>0</v>
      </c>
      <c r="N7" s="336">
        <v>0</v>
      </c>
      <c r="O7" s="336">
        <v>0</v>
      </c>
      <c r="P7" s="336">
        <v>0</v>
      </c>
      <c r="Q7" s="336">
        <v>0</v>
      </c>
      <c r="R7" s="336">
        <v>0</v>
      </c>
      <c r="S7" s="336">
        <v>0</v>
      </c>
      <c r="T7" s="336">
        <v>0</v>
      </c>
      <c r="U7" s="336">
        <v>0</v>
      </c>
      <c r="V7" s="336">
        <v>0</v>
      </c>
      <c r="W7" s="336">
        <v>0</v>
      </c>
      <c r="X7" s="336">
        <v>0</v>
      </c>
      <c r="Y7" s="336">
        <v>0</v>
      </c>
      <c r="Z7" s="337">
        <f t="shared" si="1"/>
        <v>0</v>
      </c>
      <c r="AA7" s="340"/>
    </row>
    <row r="8" spans="1:27" s="339" customFormat="1" ht="12.75" customHeight="1">
      <c r="A8" s="333">
        <f t="shared" si="2"/>
        <v>15</v>
      </c>
      <c r="B8" s="373">
        <v>110201050010101</v>
      </c>
      <c r="C8" s="392" t="s">
        <v>813</v>
      </c>
      <c r="D8" s="334">
        <f>+SUMIF('BG SISTEMA'!A:A,'CA EF'!B8,'BG SISTEMA'!F:F)</f>
        <v>0</v>
      </c>
      <c r="E8" s="335"/>
      <c r="F8" s="335"/>
      <c r="G8" s="393">
        <v>0</v>
      </c>
      <c r="H8" s="336">
        <f t="shared" si="0"/>
        <v>0</v>
      </c>
      <c r="I8" s="336">
        <v>0</v>
      </c>
      <c r="J8" s="336">
        <v>0</v>
      </c>
      <c r="K8" s="336">
        <v>0</v>
      </c>
      <c r="L8" s="336">
        <v>0</v>
      </c>
      <c r="M8" s="336">
        <v>0</v>
      </c>
      <c r="N8" s="336">
        <v>0</v>
      </c>
      <c r="O8" s="336">
        <v>0</v>
      </c>
      <c r="P8" s="336">
        <v>0</v>
      </c>
      <c r="Q8" s="336">
        <v>0</v>
      </c>
      <c r="R8" s="336">
        <v>0</v>
      </c>
      <c r="S8" s="336">
        <v>0</v>
      </c>
      <c r="T8" s="336">
        <v>0</v>
      </c>
      <c r="U8" s="336">
        <v>0</v>
      </c>
      <c r="V8" s="336">
        <v>0</v>
      </c>
      <c r="W8" s="336">
        <v>0</v>
      </c>
      <c r="X8" s="336">
        <v>0</v>
      </c>
      <c r="Y8" s="336">
        <v>0</v>
      </c>
      <c r="Z8" s="337">
        <f t="shared" si="1"/>
        <v>0</v>
      </c>
      <c r="AA8" s="340"/>
    </row>
    <row r="9" spans="1:27" s="339" customFormat="1" ht="12.75" customHeight="1">
      <c r="A9" s="333">
        <f t="shared" si="2"/>
        <v>15</v>
      </c>
      <c r="B9" s="373">
        <v>110201050010199</v>
      </c>
      <c r="C9" s="392" t="s">
        <v>814</v>
      </c>
      <c r="D9" s="334">
        <f>+SUMIF('BG SISTEMA'!A:A,'CA EF'!B9,'BG SISTEMA'!F:F)</f>
        <v>0</v>
      </c>
      <c r="E9" s="335"/>
      <c r="F9" s="335"/>
      <c r="G9" s="393">
        <v>0</v>
      </c>
      <c r="H9" s="336">
        <f t="shared" si="0"/>
        <v>0</v>
      </c>
      <c r="I9" s="336">
        <v>0</v>
      </c>
      <c r="J9" s="336">
        <v>0</v>
      </c>
      <c r="K9" s="336">
        <v>0</v>
      </c>
      <c r="L9" s="336">
        <v>0</v>
      </c>
      <c r="M9" s="336">
        <v>0</v>
      </c>
      <c r="N9" s="336">
        <v>0</v>
      </c>
      <c r="O9" s="336">
        <v>0</v>
      </c>
      <c r="P9" s="336">
        <v>0</v>
      </c>
      <c r="Q9" s="336">
        <v>0</v>
      </c>
      <c r="R9" s="336">
        <v>0</v>
      </c>
      <c r="S9" s="336">
        <v>0</v>
      </c>
      <c r="T9" s="336">
        <v>0</v>
      </c>
      <c r="U9" s="336">
        <v>0</v>
      </c>
      <c r="V9" s="336">
        <v>0</v>
      </c>
      <c r="W9" s="336">
        <v>0</v>
      </c>
      <c r="X9" s="336">
        <v>0</v>
      </c>
      <c r="Y9" s="336">
        <v>0</v>
      </c>
      <c r="Z9" s="337">
        <f t="shared" si="1"/>
        <v>0</v>
      </c>
      <c r="AA9" s="340"/>
    </row>
    <row r="10" spans="1:27" s="339" customFormat="1" ht="12.75" customHeight="1">
      <c r="A10" s="333">
        <f t="shared" ref="A10:A50" si="3">+LEN(B10)</f>
        <v>15</v>
      </c>
      <c r="B10" s="373">
        <v>110201050010201</v>
      </c>
      <c r="C10" s="392" t="s">
        <v>815</v>
      </c>
      <c r="D10" s="334">
        <f>+SUMIF('BG SISTEMA'!A:A,'CA EF'!B10,'BG SISTEMA'!F:F)</f>
        <v>0</v>
      </c>
      <c r="E10" s="335"/>
      <c r="F10" s="335"/>
      <c r="G10" s="393">
        <v>0</v>
      </c>
      <c r="H10" s="336">
        <f t="shared" ref="H10:H50" si="4">+D10+E10-F10-G10</f>
        <v>0</v>
      </c>
      <c r="I10" s="336">
        <v>0</v>
      </c>
      <c r="J10" s="336">
        <v>0</v>
      </c>
      <c r="K10" s="336">
        <v>0</v>
      </c>
      <c r="L10" s="336">
        <v>0</v>
      </c>
      <c r="M10" s="336">
        <v>0</v>
      </c>
      <c r="N10" s="336">
        <v>0</v>
      </c>
      <c r="O10" s="336">
        <v>0</v>
      </c>
      <c r="P10" s="336">
        <v>0</v>
      </c>
      <c r="Q10" s="336">
        <v>0</v>
      </c>
      <c r="R10" s="336">
        <v>0</v>
      </c>
      <c r="S10" s="336">
        <v>0</v>
      </c>
      <c r="T10" s="336">
        <v>0</v>
      </c>
      <c r="U10" s="336">
        <v>0</v>
      </c>
      <c r="V10" s="336">
        <v>0</v>
      </c>
      <c r="W10" s="336">
        <v>0</v>
      </c>
      <c r="X10" s="336">
        <v>0</v>
      </c>
      <c r="Y10" s="336">
        <v>0</v>
      </c>
      <c r="Z10" s="337">
        <f t="shared" ref="Z10:Z50" si="5">SUM(H10:Y10)</f>
        <v>0</v>
      </c>
      <c r="AA10" s="340"/>
    </row>
    <row r="11" spans="1:27" s="339" customFormat="1" ht="12.75" customHeight="1">
      <c r="A11" s="333">
        <f t="shared" si="3"/>
        <v>15</v>
      </c>
      <c r="B11" s="373">
        <v>110201050010299</v>
      </c>
      <c r="C11" s="392" t="s">
        <v>816</v>
      </c>
      <c r="D11" s="334">
        <f>+SUMIF('BG SISTEMA'!A:A,'CA EF'!B11,'BG SISTEMA'!F:F)</f>
        <v>0</v>
      </c>
      <c r="E11" s="335"/>
      <c r="F11" s="335"/>
      <c r="G11" s="393">
        <v>0</v>
      </c>
      <c r="H11" s="336">
        <f t="shared" si="4"/>
        <v>0</v>
      </c>
      <c r="I11" s="336">
        <v>0</v>
      </c>
      <c r="J11" s="336">
        <v>0</v>
      </c>
      <c r="K11" s="336">
        <v>0</v>
      </c>
      <c r="L11" s="336">
        <v>0</v>
      </c>
      <c r="M11" s="336">
        <v>0</v>
      </c>
      <c r="N11" s="336">
        <v>0</v>
      </c>
      <c r="O11" s="336">
        <v>0</v>
      </c>
      <c r="P11" s="336">
        <v>0</v>
      </c>
      <c r="Q11" s="336">
        <v>0</v>
      </c>
      <c r="R11" s="336">
        <v>0</v>
      </c>
      <c r="S11" s="336">
        <v>0</v>
      </c>
      <c r="T11" s="336">
        <v>0</v>
      </c>
      <c r="U11" s="336">
        <v>0</v>
      </c>
      <c r="V11" s="336">
        <v>0</v>
      </c>
      <c r="W11" s="336">
        <v>0</v>
      </c>
      <c r="X11" s="336">
        <v>0</v>
      </c>
      <c r="Y11" s="336">
        <v>0</v>
      </c>
      <c r="Z11" s="337">
        <f t="shared" si="5"/>
        <v>0</v>
      </c>
      <c r="AA11" s="340"/>
    </row>
    <row r="12" spans="1:27" s="339" customFormat="1" ht="12.75" customHeight="1">
      <c r="A12" s="333">
        <f t="shared" si="3"/>
        <v>15</v>
      </c>
      <c r="B12" s="373">
        <v>110201050010301</v>
      </c>
      <c r="C12" s="392" t="s">
        <v>817</v>
      </c>
      <c r="D12" s="334">
        <f>+SUMIF('BG SISTEMA'!A:A,'CA EF'!B12,'BG SISTEMA'!F:F)</f>
        <v>0</v>
      </c>
      <c r="E12" s="335"/>
      <c r="F12" s="335"/>
      <c r="G12" s="393">
        <v>0</v>
      </c>
      <c r="H12" s="336">
        <f t="shared" si="4"/>
        <v>0</v>
      </c>
      <c r="I12" s="336">
        <v>0</v>
      </c>
      <c r="J12" s="336">
        <v>0</v>
      </c>
      <c r="K12" s="336">
        <v>0</v>
      </c>
      <c r="L12" s="336">
        <v>0</v>
      </c>
      <c r="M12" s="336">
        <v>0</v>
      </c>
      <c r="N12" s="336">
        <v>0</v>
      </c>
      <c r="O12" s="336">
        <v>0</v>
      </c>
      <c r="P12" s="336">
        <v>0</v>
      </c>
      <c r="Q12" s="336">
        <v>0</v>
      </c>
      <c r="R12" s="336">
        <v>0</v>
      </c>
      <c r="S12" s="336">
        <v>0</v>
      </c>
      <c r="T12" s="336">
        <v>0</v>
      </c>
      <c r="U12" s="336">
        <v>0</v>
      </c>
      <c r="V12" s="336">
        <v>0</v>
      </c>
      <c r="W12" s="336">
        <v>0</v>
      </c>
      <c r="X12" s="336">
        <v>0</v>
      </c>
      <c r="Y12" s="336">
        <v>0</v>
      </c>
      <c r="Z12" s="337">
        <f t="shared" si="5"/>
        <v>0</v>
      </c>
      <c r="AA12" s="340"/>
    </row>
    <row r="13" spans="1:27" s="339" customFormat="1" ht="12.75" customHeight="1">
      <c r="A13" s="333">
        <f t="shared" si="3"/>
        <v>15</v>
      </c>
      <c r="B13" s="373">
        <v>110201050010399</v>
      </c>
      <c r="C13" s="392" t="s">
        <v>818</v>
      </c>
      <c r="D13" s="334">
        <f>+SUMIF('BG SISTEMA'!A:A,'CA EF'!B13,'BG SISTEMA'!F:F)</f>
        <v>0</v>
      </c>
      <c r="E13" s="335"/>
      <c r="F13" s="335"/>
      <c r="G13" s="393">
        <v>0</v>
      </c>
      <c r="H13" s="336">
        <f t="shared" si="4"/>
        <v>0</v>
      </c>
      <c r="I13" s="336">
        <v>0</v>
      </c>
      <c r="J13" s="336">
        <v>0</v>
      </c>
      <c r="K13" s="336">
        <v>0</v>
      </c>
      <c r="L13" s="336">
        <v>0</v>
      </c>
      <c r="M13" s="336">
        <v>0</v>
      </c>
      <c r="N13" s="336">
        <v>0</v>
      </c>
      <c r="O13" s="336">
        <v>0</v>
      </c>
      <c r="P13" s="336">
        <v>0</v>
      </c>
      <c r="Q13" s="336">
        <v>0</v>
      </c>
      <c r="R13" s="336">
        <v>0</v>
      </c>
      <c r="S13" s="336">
        <v>0</v>
      </c>
      <c r="T13" s="336">
        <v>0</v>
      </c>
      <c r="U13" s="336">
        <v>0</v>
      </c>
      <c r="V13" s="336">
        <v>0</v>
      </c>
      <c r="W13" s="336">
        <v>0</v>
      </c>
      <c r="X13" s="336">
        <v>0</v>
      </c>
      <c r="Y13" s="336">
        <v>0</v>
      </c>
      <c r="Z13" s="337">
        <f t="shared" si="5"/>
        <v>0</v>
      </c>
      <c r="AA13" s="340"/>
    </row>
    <row r="14" spans="1:27" s="339" customFormat="1" ht="12.75" customHeight="1">
      <c r="A14" s="333">
        <f t="shared" si="3"/>
        <v>15</v>
      </c>
      <c r="B14" s="373">
        <v>110201050010401</v>
      </c>
      <c r="C14" s="392" t="s">
        <v>819</v>
      </c>
      <c r="D14" s="334">
        <f>+SUMIF('BG SISTEMA'!A:A,'CA EF'!B14,'BG SISTEMA'!F:F)</f>
        <v>0</v>
      </c>
      <c r="E14" s="335"/>
      <c r="F14" s="335"/>
      <c r="G14" s="393">
        <v>0</v>
      </c>
      <c r="H14" s="336">
        <f t="shared" si="4"/>
        <v>0</v>
      </c>
      <c r="I14" s="336">
        <v>0</v>
      </c>
      <c r="J14" s="336">
        <v>0</v>
      </c>
      <c r="K14" s="336">
        <v>0</v>
      </c>
      <c r="L14" s="336">
        <v>0</v>
      </c>
      <c r="M14" s="336">
        <v>0</v>
      </c>
      <c r="N14" s="336">
        <v>0</v>
      </c>
      <c r="O14" s="336">
        <v>0</v>
      </c>
      <c r="P14" s="336">
        <v>0</v>
      </c>
      <c r="Q14" s="336">
        <v>0</v>
      </c>
      <c r="R14" s="336">
        <v>0</v>
      </c>
      <c r="S14" s="336">
        <v>0</v>
      </c>
      <c r="T14" s="336">
        <v>0</v>
      </c>
      <c r="U14" s="336">
        <v>0</v>
      </c>
      <c r="V14" s="336">
        <v>0</v>
      </c>
      <c r="W14" s="336">
        <v>0</v>
      </c>
      <c r="X14" s="336">
        <v>0</v>
      </c>
      <c r="Y14" s="336">
        <v>0</v>
      </c>
      <c r="Z14" s="337">
        <f t="shared" si="5"/>
        <v>0</v>
      </c>
      <c r="AA14" s="340"/>
    </row>
    <row r="15" spans="1:27" s="339" customFormat="1" ht="12.75" customHeight="1">
      <c r="A15" s="333">
        <f t="shared" si="3"/>
        <v>15</v>
      </c>
      <c r="B15" s="373">
        <v>110201050010499</v>
      </c>
      <c r="C15" s="392" t="s">
        <v>820</v>
      </c>
      <c r="D15" s="334">
        <f>+SUMIF('BG SISTEMA'!A:A,'CA EF'!B15,'BG SISTEMA'!F:F)</f>
        <v>0</v>
      </c>
      <c r="E15" s="335"/>
      <c r="F15" s="335"/>
      <c r="G15" s="393">
        <v>0</v>
      </c>
      <c r="H15" s="336">
        <f t="shared" si="4"/>
        <v>0</v>
      </c>
      <c r="I15" s="336">
        <v>0</v>
      </c>
      <c r="J15" s="336">
        <v>0</v>
      </c>
      <c r="K15" s="336">
        <v>0</v>
      </c>
      <c r="L15" s="336">
        <v>0</v>
      </c>
      <c r="M15" s="336">
        <v>0</v>
      </c>
      <c r="N15" s="336">
        <v>0</v>
      </c>
      <c r="O15" s="336">
        <v>0</v>
      </c>
      <c r="P15" s="336">
        <v>0</v>
      </c>
      <c r="Q15" s="336">
        <v>0</v>
      </c>
      <c r="R15" s="336">
        <v>0</v>
      </c>
      <c r="S15" s="336">
        <v>0</v>
      </c>
      <c r="T15" s="336">
        <v>0</v>
      </c>
      <c r="U15" s="336">
        <v>0</v>
      </c>
      <c r="V15" s="336">
        <v>0</v>
      </c>
      <c r="W15" s="336">
        <v>0</v>
      </c>
      <c r="X15" s="336">
        <v>0</v>
      </c>
      <c r="Y15" s="336">
        <v>0</v>
      </c>
      <c r="Z15" s="337">
        <f t="shared" si="5"/>
        <v>0</v>
      </c>
      <c r="AA15" s="338"/>
    </row>
    <row r="16" spans="1:27" s="339" customFormat="1" ht="12.75" customHeight="1">
      <c r="A16" s="333">
        <f t="shared" si="3"/>
        <v>15</v>
      </c>
      <c r="B16" s="373">
        <v>110201050010501</v>
      </c>
      <c r="C16" s="392" t="s">
        <v>821</v>
      </c>
      <c r="D16" s="334">
        <f>+SUMIF('BG SISTEMA'!A:A,'CA EF'!B16,'BG SISTEMA'!F:F)</f>
        <v>0</v>
      </c>
      <c r="E16" s="335"/>
      <c r="F16" s="335"/>
      <c r="G16" s="393">
        <v>0</v>
      </c>
      <c r="H16" s="336">
        <f t="shared" si="4"/>
        <v>0</v>
      </c>
      <c r="I16" s="336">
        <v>0</v>
      </c>
      <c r="J16" s="336">
        <v>0</v>
      </c>
      <c r="K16" s="336">
        <v>0</v>
      </c>
      <c r="L16" s="336">
        <v>0</v>
      </c>
      <c r="M16" s="336">
        <v>0</v>
      </c>
      <c r="N16" s="336">
        <v>0</v>
      </c>
      <c r="O16" s="336">
        <v>0</v>
      </c>
      <c r="P16" s="336">
        <v>0</v>
      </c>
      <c r="Q16" s="336">
        <v>0</v>
      </c>
      <c r="R16" s="336">
        <v>0</v>
      </c>
      <c r="S16" s="336">
        <v>0</v>
      </c>
      <c r="T16" s="336">
        <v>0</v>
      </c>
      <c r="U16" s="336">
        <v>0</v>
      </c>
      <c r="V16" s="336">
        <v>0</v>
      </c>
      <c r="W16" s="336">
        <v>0</v>
      </c>
      <c r="X16" s="336">
        <v>0</v>
      </c>
      <c r="Y16" s="336">
        <v>0</v>
      </c>
      <c r="Z16" s="337">
        <f t="shared" si="5"/>
        <v>0</v>
      </c>
      <c r="AA16" s="338"/>
    </row>
    <row r="17" spans="1:27" s="339" customFormat="1" ht="12.75" customHeight="1">
      <c r="A17" s="333">
        <f t="shared" si="3"/>
        <v>15</v>
      </c>
      <c r="B17" s="373">
        <v>110201050010599</v>
      </c>
      <c r="C17" s="392" t="s">
        <v>822</v>
      </c>
      <c r="D17" s="334">
        <f>+SUMIF('BG SISTEMA'!A:A,'CA EF'!B17,'BG SISTEMA'!F:F)</f>
        <v>0</v>
      </c>
      <c r="E17" s="335"/>
      <c r="F17" s="335"/>
      <c r="G17" s="393">
        <v>0</v>
      </c>
      <c r="H17" s="336">
        <f t="shared" si="4"/>
        <v>0</v>
      </c>
      <c r="I17" s="336">
        <v>0</v>
      </c>
      <c r="J17" s="336">
        <v>0</v>
      </c>
      <c r="K17" s="336">
        <v>0</v>
      </c>
      <c r="L17" s="336">
        <v>0</v>
      </c>
      <c r="M17" s="336">
        <v>0</v>
      </c>
      <c r="N17" s="336">
        <v>0</v>
      </c>
      <c r="O17" s="336">
        <v>0</v>
      </c>
      <c r="P17" s="336">
        <v>0</v>
      </c>
      <c r="Q17" s="336">
        <v>0</v>
      </c>
      <c r="R17" s="336">
        <v>0</v>
      </c>
      <c r="S17" s="336">
        <v>0</v>
      </c>
      <c r="T17" s="336">
        <v>0</v>
      </c>
      <c r="U17" s="336">
        <v>0</v>
      </c>
      <c r="V17" s="336">
        <v>0</v>
      </c>
      <c r="W17" s="336">
        <v>0</v>
      </c>
      <c r="X17" s="336">
        <v>0</v>
      </c>
      <c r="Y17" s="336">
        <v>0</v>
      </c>
      <c r="Z17" s="337">
        <f t="shared" si="5"/>
        <v>0</v>
      </c>
      <c r="AA17" s="338"/>
    </row>
    <row r="18" spans="1:27" s="339" customFormat="1" ht="12.75" customHeight="1">
      <c r="A18" s="333">
        <f t="shared" si="3"/>
        <v>15</v>
      </c>
      <c r="B18" s="373">
        <v>110201050010601</v>
      </c>
      <c r="C18" s="392" t="s">
        <v>823</v>
      </c>
      <c r="D18" s="334">
        <f>+SUMIF('BG SISTEMA'!A:A,'CA EF'!B18,'BG SISTEMA'!F:F)</f>
        <v>0</v>
      </c>
      <c r="E18" s="335"/>
      <c r="F18" s="335"/>
      <c r="G18" s="393">
        <v>0</v>
      </c>
      <c r="H18" s="336">
        <f t="shared" si="4"/>
        <v>0</v>
      </c>
      <c r="I18" s="336">
        <v>0</v>
      </c>
      <c r="J18" s="336">
        <v>0</v>
      </c>
      <c r="K18" s="336">
        <v>0</v>
      </c>
      <c r="L18" s="336">
        <v>0</v>
      </c>
      <c r="M18" s="336">
        <v>0</v>
      </c>
      <c r="N18" s="336">
        <v>0</v>
      </c>
      <c r="O18" s="336">
        <v>0</v>
      </c>
      <c r="P18" s="336">
        <v>0</v>
      </c>
      <c r="Q18" s="336">
        <v>0</v>
      </c>
      <c r="R18" s="336">
        <v>0</v>
      </c>
      <c r="S18" s="336">
        <v>0</v>
      </c>
      <c r="T18" s="336">
        <v>0</v>
      </c>
      <c r="U18" s="336">
        <v>0</v>
      </c>
      <c r="V18" s="336">
        <v>0</v>
      </c>
      <c r="W18" s="336">
        <v>0</v>
      </c>
      <c r="X18" s="336">
        <v>0</v>
      </c>
      <c r="Y18" s="336">
        <v>0</v>
      </c>
      <c r="Z18" s="337">
        <f t="shared" si="5"/>
        <v>0</v>
      </c>
      <c r="AA18" s="338"/>
    </row>
    <row r="19" spans="1:27" s="339" customFormat="1" ht="12.75" customHeight="1">
      <c r="A19" s="333">
        <f t="shared" si="3"/>
        <v>15</v>
      </c>
      <c r="B19" s="373">
        <v>110201050010699</v>
      </c>
      <c r="C19" s="392" t="s">
        <v>824</v>
      </c>
      <c r="D19" s="334">
        <f>+SUMIF('BG SISTEMA'!A:A,'CA EF'!B19,'BG SISTEMA'!F:F)</f>
        <v>0</v>
      </c>
      <c r="E19" s="335"/>
      <c r="F19" s="335"/>
      <c r="G19" s="393">
        <v>0</v>
      </c>
      <c r="H19" s="336">
        <f t="shared" si="4"/>
        <v>0</v>
      </c>
      <c r="I19" s="336">
        <v>0</v>
      </c>
      <c r="J19" s="336">
        <v>0</v>
      </c>
      <c r="K19" s="336">
        <v>0</v>
      </c>
      <c r="L19" s="336">
        <v>0</v>
      </c>
      <c r="M19" s="336">
        <v>0</v>
      </c>
      <c r="N19" s="336">
        <v>0</v>
      </c>
      <c r="O19" s="336">
        <v>0</v>
      </c>
      <c r="P19" s="336">
        <v>0</v>
      </c>
      <c r="Q19" s="336">
        <v>0</v>
      </c>
      <c r="R19" s="336">
        <v>0</v>
      </c>
      <c r="S19" s="336">
        <v>0</v>
      </c>
      <c r="T19" s="336">
        <v>0</v>
      </c>
      <c r="U19" s="336">
        <v>0</v>
      </c>
      <c r="V19" s="336">
        <v>0</v>
      </c>
      <c r="W19" s="336">
        <v>0</v>
      </c>
      <c r="X19" s="336">
        <v>0</v>
      </c>
      <c r="Y19" s="336">
        <v>0</v>
      </c>
      <c r="Z19" s="337">
        <f t="shared" si="5"/>
        <v>0</v>
      </c>
      <c r="AA19" s="338"/>
    </row>
    <row r="20" spans="1:27" s="339" customFormat="1" ht="12.75" customHeight="1">
      <c r="A20" s="333">
        <f t="shared" si="3"/>
        <v>15</v>
      </c>
      <c r="B20" s="373">
        <v>110201050020101</v>
      </c>
      <c r="C20" s="392" t="s">
        <v>825</v>
      </c>
      <c r="D20" s="334">
        <f>+SUMIF('BG SISTEMA'!A:A,'CA EF'!B20,'BG SISTEMA'!F:F)</f>
        <v>0</v>
      </c>
      <c r="E20" s="335"/>
      <c r="F20" s="335"/>
      <c r="G20" s="393">
        <v>0</v>
      </c>
      <c r="H20" s="336">
        <f t="shared" si="4"/>
        <v>0</v>
      </c>
      <c r="I20" s="336">
        <v>0</v>
      </c>
      <c r="J20" s="336">
        <v>0</v>
      </c>
      <c r="K20" s="336">
        <v>0</v>
      </c>
      <c r="L20" s="336">
        <v>0</v>
      </c>
      <c r="M20" s="336">
        <v>0</v>
      </c>
      <c r="N20" s="336">
        <v>0</v>
      </c>
      <c r="O20" s="336">
        <v>0</v>
      </c>
      <c r="P20" s="336">
        <v>0</v>
      </c>
      <c r="Q20" s="336">
        <v>0</v>
      </c>
      <c r="R20" s="336">
        <v>0</v>
      </c>
      <c r="S20" s="336">
        <v>0</v>
      </c>
      <c r="T20" s="336">
        <v>0</v>
      </c>
      <c r="U20" s="336">
        <v>0</v>
      </c>
      <c r="V20" s="336">
        <v>0</v>
      </c>
      <c r="W20" s="336">
        <v>0</v>
      </c>
      <c r="X20" s="336">
        <v>0</v>
      </c>
      <c r="Y20" s="336">
        <v>0</v>
      </c>
      <c r="Z20" s="337">
        <f t="shared" si="5"/>
        <v>0</v>
      </c>
      <c r="AA20" s="338"/>
    </row>
    <row r="21" spans="1:27" s="339" customFormat="1" ht="12.75" customHeight="1">
      <c r="A21" s="333">
        <f t="shared" si="3"/>
        <v>15</v>
      </c>
      <c r="B21" s="373">
        <v>110201050020199</v>
      </c>
      <c r="C21" s="392" t="s">
        <v>826</v>
      </c>
      <c r="D21" s="334">
        <f>+SUMIF('BG SISTEMA'!A:A,'CA EF'!B21,'BG SISTEMA'!F:F)</f>
        <v>0</v>
      </c>
      <c r="E21" s="335"/>
      <c r="F21" s="335"/>
      <c r="G21" s="393">
        <v>0</v>
      </c>
      <c r="H21" s="336">
        <f t="shared" si="4"/>
        <v>0</v>
      </c>
      <c r="I21" s="336">
        <v>0</v>
      </c>
      <c r="J21" s="336">
        <v>0</v>
      </c>
      <c r="K21" s="336">
        <v>0</v>
      </c>
      <c r="L21" s="336">
        <v>0</v>
      </c>
      <c r="M21" s="336">
        <v>0</v>
      </c>
      <c r="N21" s="336">
        <v>0</v>
      </c>
      <c r="O21" s="336">
        <v>0</v>
      </c>
      <c r="P21" s="336">
        <v>0</v>
      </c>
      <c r="Q21" s="336">
        <v>0</v>
      </c>
      <c r="R21" s="336">
        <v>0</v>
      </c>
      <c r="S21" s="336">
        <v>0</v>
      </c>
      <c r="T21" s="336">
        <v>0</v>
      </c>
      <c r="U21" s="336">
        <v>0</v>
      </c>
      <c r="V21" s="336">
        <v>0</v>
      </c>
      <c r="W21" s="336">
        <v>0</v>
      </c>
      <c r="X21" s="336">
        <v>0</v>
      </c>
      <c r="Y21" s="336">
        <v>0</v>
      </c>
      <c r="Z21" s="337">
        <f t="shared" si="5"/>
        <v>0</v>
      </c>
      <c r="AA21" s="338"/>
    </row>
    <row r="22" spans="1:27" s="339" customFormat="1" ht="12.75" customHeight="1">
      <c r="A22" s="333">
        <f t="shared" si="3"/>
        <v>15</v>
      </c>
      <c r="B22" s="373">
        <v>110201050020201</v>
      </c>
      <c r="C22" s="392" t="s">
        <v>436</v>
      </c>
      <c r="D22" s="334">
        <f>+SUMIF('BG SISTEMA'!A:A,'CA EF'!B22,'BG SISTEMA'!F:F)</f>
        <v>39971250</v>
      </c>
      <c r="E22" s="335"/>
      <c r="F22" s="335"/>
      <c r="G22" s="393">
        <v>39156300</v>
      </c>
      <c r="H22" s="336">
        <f t="shared" si="4"/>
        <v>814950</v>
      </c>
      <c r="I22" s="336">
        <v>0</v>
      </c>
      <c r="J22" s="336">
        <v>0</v>
      </c>
      <c r="K22" s="336">
        <v>0</v>
      </c>
      <c r="L22" s="336">
        <v>0</v>
      </c>
      <c r="M22" s="336">
        <v>0</v>
      </c>
      <c r="N22" s="336">
        <v>0</v>
      </c>
      <c r="O22" s="336">
        <v>0</v>
      </c>
      <c r="P22" s="336">
        <v>0</v>
      </c>
      <c r="Q22" s="336">
        <v>0</v>
      </c>
      <c r="R22" s="336">
        <v>0</v>
      </c>
      <c r="S22" s="336">
        <v>0</v>
      </c>
      <c r="T22" s="336">
        <v>0</v>
      </c>
      <c r="U22" s="336">
        <v>0</v>
      </c>
      <c r="V22" s="336">
        <v>0</v>
      </c>
      <c r="W22" s="336">
        <v>0</v>
      </c>
      <c r="X22" s="336">
        <v>0</v>
      </c>
      <c r="Y22" s="336">
        <v>0</v>
      </c>
      <c r="Z22" s="337">
        <f t="shared" si="5"/>
        <v>814950</v>
      </c>
      <c r="AA22" s="340"/>
    </row>
    <row r="23" spans="1:27" s="339" customFormat="1" ht="12.75" customHeight="1">
      <c r="A23" s="333">
        <f t="shared" si="3"/>
        <v>15</v>
      </c>
      <c r="B23" s="373">
        <v>110201050020299</v>
      </c>
      <c r="C23" s="392" t="s">
        <v>437</v>
      </c>
      <c r="D23" s="334">
        <f>+SUMIF('BG SISTEMA'!A:A,'CA EF'!B23,'BG SISTEMA'!F:F)</f>
        <v>7000000</v>
      </c>
      <c r="E23" s="335"/>
      <c r="F23" s="335"/>
      <c r="G23" s="393">
        <v>7000000</v>
      </c>
      <c r="H23" s="336">
        <f t="shared" si="4"/>
        <v>0</v>
      </c>
      <c r="I23" s="336">
        <v>0</v>
      </c>
      <c r="J23" s="336">
        <v>0</v>
      </c>
      <c r="K23" s="336">
        <v>0</v>
      </c>
      <c r="L23" s="336">
        <v>0</v>
      </c>
      <c r="M23" s="336">
        <v>0</v>
      </c>
      <c r="N23" s="336">
        <v>0</v>
      </c>
      <c r="O23" s="336">
        <v>0</v>
      </c>
      <c r="P23" s="336">
        <v>0</v>
      </c>
      <c r="Q23" s="336">
        <v>0</v>
      </c>
      <c r="R23" s="336">
        <v>0</v>
      </c>
      <c r="S23" s="336">
        <v>0</v>
      </c>
      <c r="T23" s="336">
        <v>0</v>
      </c>
      <c r="U23" s="336">
        <v>0</v>
      </c>
      <c r="V23" s="336">
        <v>0</v>
      </c>
      <c r="W23" s="336">
        <v>0</v>
      </c>
      <c r="X23" s="336">
        <v>0</v>
      </c>
      <c r="Y23" s="336">
        <v>0</v>
      </c>
      <c r="Z23" s="337">
        <f t="shared" si="5"/>
        <v>0</v>
      </c>
      <c r="AA23" s="340"/>
    </row>
    <row r="24" spans="1:27" s="339" customFormat="1" ht="12.75" customHeight="1">
      <c r="A24" s="333">
        <f t="shared" si="3"/>
        <v>15</v>
      </c>
      <c r="B24" s="373">
        <v>110201070010101</v>
      </c>
      <c r="C24" s="392" t="s">
        <v>827</v>
      </c>
      <c r="D24" s="334">
        <f>+SUMIF('BG SISTEMA'!A:A,'CA EF'!B24,'BG SISTEMA'!F:F)</f>
        <v>0</v>
      </c>
      <c r="E24" s="335"/>
      <c r="F24" s="335"/>
      <c r="G24" s="393">
        <v>0</v>
      </c>
      <c r="H24" s="336">
        <f t="shared" si="4"/>
        <v>0</v>
      </c>
      <c r="I24" s="336">
        <v>0</v>
      </c>
      <c r="J24" s="336">
        <v>0</v>
      </c>
      <c r="K24" s="336">
        <v>0</v>
      </c>
      <c r="L24" s="336">
        <v>0</v>
      </c>
      <c r="M24" s="336">
        <v>0</v>
      </c>
      <c r="N24" s="336">
        <v>0</v>
      </c>
      <c r="O24" s="336">
        <v>0</v>
      </c>
      <c r="P24" s="336">
        <v>0</v>
      </c>
      <c r="Q24" s="336">
        <v>0</v>
      </c>
      <c r="R24" s="336">
        <v>0</v>
      </c>
      <c r="S24" s="336">
        <v>0</v>
      </c>
      <c r="T24" s="336">
        <v>0</v>
      </c>
      <c r="U24" s="336">
        <v>0</v>
      </c>
      <c r="V24" s="336">
        <v>0</v>
      </c>
      <c r="W24" s="336">
        <v>0</v>
      </c>
      <c r="X24" s="336">
        <v>0</v>
      </c>
      <c r="Y24" s="336">
        <v>0</v>
      </c>
      <c r="Z24" s="337">
        <f t="shared" si="5"/>
        <v>0</v>
      </c>
      <c r="AA24" s="340"/>
    </row>
    <row r="25" spans="1:27" s="339" customFormat="1" ht="12.75" customHeight="1">
      <c r="A25" s="333">
        <f t="shared" si="3"/>
        <v>15</v>
      </c>
      <c r="B25" s="373">
        <v>110201070010199</v>
      </c>
      <c r="C25" s="392" t="s">
        <v>828</v>
      </c>
      <c r="D25" s="334">
        <f>+SUMIF('BG SISTEMA'!A:A,'CA EF'!B25,'BG SISTEMA'!F:F)</f>
        <v>0</v>
      </c>
      <c r="E25" s="335"/>
      <c r="F25" s="335"/>
      <c r="G25" s="393">
        <v>0</v>
      </c>
      <c r="H25" s="336">
        <f t="shared" si="4"/>
        <v>0</v>
      </c>
      <c r="I25" s="336">
        <v>0</v>
      </c>
      <c r="J25" s="336">
        <v>0</v>
      </c>
      <c r="K25" s="336">
        <v>0</v>
      </c>
      <c r="L25" s="336">
        <v>0</v>
      </c>
      <c r="M25" s="336">
        <v>0</v>
      </c>
      <c r="N25" s="336">
        <v>0</v>
      </c>
      <c r="O25" s="336">
        <v>0</v>
      </c>
      <c r="P25" s="336">
        <v>0</v>
      </c>
      <c r="Q25" s="336">
        <v>0</v>
      </c>
      <c r="R25" s="336">
        <v>0</v>
      </c>
      <c r="S25" s="336">
        <v>0</v>
      </c>
      <c r="T25" s="336">
        <v>0</v>
      </c>
      <c r="U25" s="336">
        <v>0</v>
      </c>
      <c r="V25" s="336">
        <v>0</v>
      </c>
      <c r="W25" s="336">
        <v>0</v>
      </c>
      <c r="X25" s="336">
        <v>0</v>
      </c>
      <c r="Y25" s="336">
        <v>0</v>
      </c>
      <c r="Z25" s="337">
        <f t="shared" si="5"/>
        <v>0</v>
      </c>
      <c r="AA25" s="340"/>
    </row>
    <row r="26" spans="1:27" s="339" customFormat="1" ht="12.75" customHeight="1">
      <c r="A26" s="333">
        <f t="shared" si="3"/>
        <v>15</v>
      </c>
      <c r="B26" s="373">
        <v>110201070010201</v>
      </c>
      <c r="C26" s="392" t="s">
        <v>829</v>
      </c>
      <c r="D26" s="334">
        <f>+SUMIF('BG SISTEMA'!A:A,'CA EF'!B26,'BG SISTEMA'!F:F)</f>
        <v>0</v>
      </c>
      <c r="E26" s="335"/>
      <c r="F26" s="335"/>
      <c r="G26" s="393">
        <v>0</v>
      </c>
      <c r="H26" s="336">
        <f t="shared" si="4"/>
        <v>0</v>
      </c>
      <c r="I26" s="336">
        <v>0</v>
      </c>
      <c r="J26" s="336">
        <v>0</v>
      </c>
      <c r="K26" s="336">
        <v>0</v>
      </c>
      <c r="L26" s="336">
        <v>0</v>
      </c>
      <c r="M26" s="336">
        <v>0</v>
      </c>
      <c r="N26" s="336">
        <v>0</v>
      </c>
      <c r="O26" s="336">
        <v>0</v>
      </c>
      <c r="P26" s="336">
        <v>0</v>
      </c>
      <c r="Q26" s="336">
        <v>0</v>
      </c>
      <c r="R26" s="336">
        <v>0</v>
      </c>
      <c r="S26" s="336">
        <v>0</v>
      </c>
      <c r="T26" s="336">
        <v>0</v>
      </c>
      <c r="U26" s="336">
        <v>0</v>
      </c>
      <c r="V26" s="336">
        <v>0</v>
      </c>
      <c r="W26" s="336">
        <v>0</v>
      </c>
      <c r="X26" s="336">
        <v>0</v>
      </c>
      <c r="Y26" s="336">
        <v>0</v>
      </c>
      <c r="Z26" s="337">
        <f t="shared" si="5"/>
        <v>0</v>
      </c>
      <c r="AA26" s="338"/>
    </row>
    <row r="27" spans="1:27" s="339" customFormat="1" ht="12.75" customHeight="1">
      <c r="A27" s="333">
        <f t="shared" si="3"/>
        <v>15</v>
      </c>
      <c r="B27" s="373">
        <v>110201070010299</v>
      </c>
      <c r="C27" s="392" t="s">
        <v>830</v>
      </c>
      <c r="D27" s="334">
        <f>+SUMIF('BG SISTEMA'!A:A,'CA EF'!B27,'BG SISTEMA'!F:F)</f>
        <v>0</v>
      </c>
      <c r="E27" s="335"/>
      <c r="F27" s="335"/>
      <c r="G27" s="393">
        <v>0</v>
      </c>
      <c r="H27" s="336">
        <f t="shared" si="4"/>
        <v>0</v>
      </c>
      <c r="I27" s="336">
        <v>0</v>
      </c>
      <c r="J27" s="336">
        <v>0</v>
      </c>
      <c r="K27" s="336">
        <v>0</v>
      </c>
      <c r="L27" s="336">
        <v>0</v>
      </c>
      <c r="M27" s="336">
        <v>0</v>
      </c>
      <c r="N27" s="336">
        <v>0</v>
      </c>
      <c r="O27" s="336">
        <v>0</v>
      </c>
      <c r="P27" s="336">
        <v>0</v>
      </c>
      <c r="Q27" s="336">
        <v>0</v>
      </c>
      <c r="R27" s="336">
        <v>0</v>
      </c>
      <c r="S27" s="336">
        <v>0</v>
      </c>
      <c r="T27" s="336">
        <v>0</v>
      </c>
      <c r="U27" s="336">
        <v>0</v>
      </c>
      <c r="V27" s="336">
        <v>0</v>
      </c>
      <c r="W27" s="336">
        <v>0</v>
      </c>
      <c r="X27" s="336">
        <v>0</v>
      </c>
      <c r="Y27" s="336">
        <v>0</v>
      </c>
      <c r="Z27" s="337">
        <f t="shared" si="5"/>
        <v>0</v>
      </c>
      <c r="AA27" s="340"/>
    </row>
    <row r="28" spans="1:27" s="339" customFormat="1" ht="12.75" customHeight="1">
      <c r="A28" s="333">
        <f t="shared" si="3"/>
        <v>15</v>
      </c>
      <c r="B28" s="373">
        <v>110201070010301</v>
      </c>
      <c r="C28" s="392" t="s">
        <v>831</v>
      </c>
      <c r="D28" s="334">
        <f>+SUMIF('BG SISTEMA'!A:A,'CA EF'!B28,'BG SISTEMA'!F:F)</f>
        <v>0</v>
      </c>
      <c r="E28" s="335"/>
      <c r="F28" s="335"/>
      <c r="G28" s="393">
        <v>0</v>
      </c>
      <c r="H28" s="336">
        <f t="shared" si="4"/>
        <v>0</v>
      </c>
      <c r="I28" s="336">
        <v>0</v>
      </c>
      <c r="J28" s="336">
        <v>0</v>
      </c>
      <c r="K28" s="336">
        <v>0</v>
      </c>
      <c r="L28" s="336">
        <v>0</v>
      </c>
      <c r="M28" s="336">
        <v>0</v>
      </c>
      <c r="N28" s="336">
        <v>0</v>
      </c>
      <c r="O28" s="336">
        <v>0</v>
      </c>
      <c r="P28" s="336">
        <v>0</v>
      </c>
      <c r="Q28" s="336">
        <v>0</v>
      </c>
      <c r="R28" s="336">
        <v>0</v>
      </c>
      <c r="S28" s="336">
        <v>0</v>
      </c>
      <c r="T28" s="336">
        <v>0</v>
      </c>
      <c r="U28" s="336">
        <v>0</v>
      </c>
      <c r="V28" s="336">
        <v>0</v>
      </c>
      <c r="W28" s="336">
        <v>0</v>
      </c>
      <c r="X28" s="336">
        <v>0</v>
      </c>
      <c r="Y28" s="336">
        <v>0</v>
      </c>
      <c r="Z28" s="337">
        <f t="shared" si="5"/>
        <v>0</v>
      </c>
      <c r="AA28" s="340"/>
    </row>
    <row r="29" spans="1:27" s="339" customFormat="1" ht="12.75" customHeight="1">
      <c r="A29" s="333">
        <f t="shared" si="3"/>
        <v>15</v>
      </c>
      <c r="B29" s="373">
        <v>110201070010399</v>
      </c>
      <c r="C29" s="392" t="s">
        <v>832</v>
      </c>
      <c r="D29" s="334">
        <f>+SUMIF('BG SISTEMA'!A:A,'CA EF'!B29,'BG SISTEMA'!F:F)</f>
        <v>0</v>
      </c>
      <c r="E29" s="335"/>
      <c r="F29" s="335"/>
      <c r="G29" s="393">
        <v>0</v>
      </c>
      <c r="H29" s="336">
        <f t="shared" si="4"/>
        <v>0</v>
      </c>
      <c r="I29" s="336">
        <v>0</v>
      </c>
      <c r="J29" s="336">
        <v>0</v>
      </c>
      <c r="K29" s="336">
        <v>0</v>
      </c>
      <c r="L29" s="336">
        <v>0</v>
      </c>
      <c r="M29" s="336">
        <v>0</v>
      </c>
      <c r="N29" s="336">
        <v>0</v>
      </c>
      <c r="O29" s="336">
        <v>0</v>
      </c>
      <c r="P29" s="336">
        <v>0</v>
      </c>
      <c r="Q29" s="336">
        <v>0</v>
      </c>
      <c r="R29" s="336">
        <v>0</v>
      </c>
      <c r="S29" s="336">
        <v>0</v>
      </c>
      <c r="T29" s="336">
        <v>0</v>
      </c>
      <c r="U29" s="336">
        <v>0</v>
      </c>
      <c r="V29" s="336">
        <v>0</v>
      </c>
      <c r="W29" s="336">
        <v>0</v>
      </c>
      <c r="X29" s="336">
        <v>0</v>
      </c>
      <c r="Y29" s="336">
        <v>0</v>
      </c>
      <c r="Z29" s="337">
        <f t="shared" si="5"/>
        <v>0</v>
      </c>
      <c r="AA29" s="340"/>
    </row>
    <row r="30" spans="1:27" s="339" customFormat="1" ht="12.75" customHeight="1">
      <c r="A30" s="333">
        <f t="shared" si="3"/>
        <v>15</v>
      </c>
      <c r="B30" s="373">
        <v>110201070010401</v>
      </c>
      <c r="C30" s="392" t="s">
        <v>833</v>
      </c>
      <c r="D30" s="334">
        <f>+SUMIF('BG SISTEMA'!A:A,'CA EF'!B30,'BG SISTEMA'!F:F)</f>
        <v>0</v>
      </c>
      <c r="E30" s="335"/>
      <c r="F30" s="335"/>
      <c r="G30" s="393">
        <v>0</v>
      </c>
      <c r="H30" s="336">
        <f t="shared" si="4"/>
        <v>0</v>
      </c>
      <c r="I30" s="336">
        <v>0</v>
      </c>
      <c r="J30" s="336">
        <v>0</v>
      </c>
      <c r="K30" s="336">
        <v>0</v>
      </c>
      <c r="L30" s="336">
        <v>0</v>
      </c>
      <c r="M30" s="336">
        <v>0</v>
      </c>
      <c r="N30" s="336">
        <v>0</v>
      </c>
      <c r="O30" s="336">
        <v>0</v>
      </c>
      <c r="P30" s="336">
        <v>0</v>
      </c>
      <c r="Q30" s="336">
        <v>0</v>
      </c>
      <c r="R30" s="336">
        <v>0</v>
      </c>
      <c r="S30" s="336">
        <v>0</v>
      </c>
      <c r="T30" s="336">
        <v>0</v>
      </c>
      <c r="U30" s="336">
        <v>0</v>
      </c>
      <c r="V30" s="336">
        <v>0</v>
      </c>
      <c r="W30" s="336">
        <v>0</v>
      </c>
      <c r="X30" s="336">
        <v>0</v>
      </c>
      <c r="Y30" s="336">
        <v>0</v>
      </c>
      <c r="Z30" s="337">
        <f t="shared" si="5"/>
        <v>0</v>
      </c>
      <c r="AA30" s="340"/>
    </row>
    <row r="31" spans="1:27" s="339" customFormat="1" ht="12.75" customHeight="1">
      <c r="A31" s="333">
        <f t="shared" si="3"/>
        <v>15</v>
      </c>
      <c r="B31" s="373">
        <v>110201070010499</v>
      </c>
      <c r="C31" s="392" t="s">
        <v>834</v>
      </c>
      <c r="D31" s="334">
        <f>+SUMIF('BG SISTEMA'!A:A,'CA EF'!B31,'BG SISTEMA'!F:F)</f>
        <v>0</v>
      </c>
      <c r="E31" s="335"/>
      <c r="F31" s="335"/>
      <c r="G31" s="393">
        <v>0</v>
      </c>
      <c r="H31" s="336">
        <f t="shared" si="4"/>
        <v>0</v>
      </c>
      <c r="I31" s="336">
        <v>0</v>
      </c>
      <c r="J31" s="336">
        <v>0</v>
      </c>
      <c r="K31" s="336">
        <v>0</v>
      </c>
      <c r="L31" s="336">
        <v>0</v>
      </c>
      <c r="M31" s="336">
        <v>0</v>
      </c>
      <c r="N31" s="336">
        <v>0</v>
      </c>
      <c r="O31" s="336">
        <v>0</v>
      </c>
      <c r="P31" s="336">
        <v>0</v>
      </c>
      <c r="Q31" s="336">
        <v>0</v>
      </c>
      <c r="R31" s="336">
        <v>0</v>
      </c>
      <c r="S31" s="336">
        <v>0</v>
      </c>
      <c r="T31" s="336">
        <v>0</v>
      </c>
      <c r="U31" s="336">
        <v>0</v>
      </c>
      <c r="V31" s="336">
        <v>0</v>
      </c>
      <c r="W31" s="336">
        <v>0</v>
      </c>
      <c r="X31" s="336">
        <v>0</v>
      </c>
      <c r="Y31" s="336">
        <v>0</v>
      </c>
      <c r="Z31" s="337">
        <f t="shared" si="5"/>
        <v>0</v>
      </c>
      <c r="AA31" s="340"/>
    </row>
    <row r="32" spans="1:27" s="339" customFormat="1" ht="12.75" customHeight="1">
      <c r="A32" s="333">
        <f t="shared" si="3"/>
        <v>15</v>
      </c>
      <c r="B32" s="373">
        <v>110201070010501</v>
      </c>
      <c r="C32" s="392" t="s">
        <v>835</v>
      </c>
      <c r="D32" s="334">
        <f>+SUMIF('BG SISTEMA'!A:A,'CA EF'!B32,'BG SISTEMA'!F:F)</f>
        <v>0</v>
      </c>
      <c r="E32" s="335"/>
      <c r="F32" s="335"/>
      <c r="G32" s="393">
        <v>0</v>
      </c>
      <c r="H32" s="336">
        <f t="shared" si="4"/>
        <v>0</v>
      </c>
      <c r="I32" s="336">
        <v>0</v>
      </c>
      <c r="J32" s="336">
        <v>0</v>
      </c>
      <c r="K32" s="336">
        <v>0</v>
      </c>
      <c r="L32" s="336">
        <v>0</v>
      </c>
      <c r="M32" s="336">
        <v>0</v>
      </c>
      <c r="N32" s="336">
        <v>0</v>
      </c>
      <c r="O32" s="336">
        <v>0</v>
      </c>
      <c r="P32" s="336">
        <v>0</v>
      </c>
      <c r="Q32" s="336">
        <v>0</v>
      </c>
      <c r="R32" s="336">
        <v>0</v>
      </c>
      <c r="S32" s="336">
        <v>0</v>
      </c>
      <c r="T32" s="336">
        <v>0</v>
      </c>
      <c r="U32" s="336">
        <v>0</v>
      </c>
      <c r="V32" s="336">
        <v>0</v>
      </c>
      <c r="W32" s="336">
        <v>0</v>
      </c>
      <c r="X32" s="336">
        <v>0</v>
      </c>
      <c r="Y32" s="336">
        <v>0</v>
      </c>
      <c r="Z32" s="337">
        <f t="shared" si="5"/>
        <v>0</v>
      </c>
      <c r="AA32" s="338"/>
    </row>
    <row r="33" spans="1:27" s="339" customFormat="1" ht="12.75" customHeight="1">
      <c r="A33" s="333">
        <f t="shared" si="3"/>
        <v>15</v>
      </c>
      <c r="B33" s="373">
        <v>110201070010599</v>
      </c>
      <c r="C33" s="392" t="s">
        <v>836</v>
      </c>
      <c r="D33" s="334">
        <f>+SUMIF('BG SISTEMA'!A:A,'CA EF'!B33,'BG SISTEMA'!F:F)</f>
        <v>0</v>
      </c>
      <c r="E33" s="335"/>
      <c r="F33" s="335"/>
      <c r="G33" s="393">
        <v>0</v>
      </c>
      <c r="H33" s="336">
        <f t="shared" si="4"/>
        <v>0</v>
      </c>
      <c r="I33" s="336">
        <v>0</v>
      </c>
      <c r="J33" s="336">
        <v>0</v>
      </c>
      <c r="K33" s="336">
        <v>0</v>
      </c>
      <c r="L33" s="336">
        <v>0</v>
      </c>
      <c r="M33" s="336">
        <v>0</v>
      </c>
      <c r="N33" s="336">
        <v>0</v>
      </c>
      <c r="O33" s="336">
        <v>0</v>
      </c>
      <c r="P33" s="336">
        <v>0</v>
      </c>
      <c r="Q33" s="336">
        <v>0</v>
      </c>
      <c r="R33" s="336">
        <v>0</v>
      </c>
      <c r="S33" s="336">
        <v>0</v>
      </c>
      <c r="T33" s="336">
        <v>0</v>
      </c>
      <c r="U33" s="336">
        <v>0</v>
      </c>
      <c r="V33" s="336">
        <v>0</v>
      </c>
      <c r="W33" s="336">
        <v>0</v>
      </c>
      <c r="X33" s="336">
        <v>0</v>
      </c>
      <c r="Y33" s="336">
        <v>0</v>
      </c>
      <c r="Z33" s="337">
        <f t="shared" si="5"/>
        <v>0</v>
      </c>
      <c r="AA33" s="340"/>
    </row>
    <row r="34" spans="1:27" s="339" customFormat="1" ht="12.75" customHeight="1">
      <c r="A34" s="333">
        <f t="shared" si="3"/>
        <v>15</v>
      </c>
      <c r="B34" s="373">
        <v>110201070010601</v>
      </c>
      <c r="C34" s="392" t="s">
        <v>439</v>
      </c>
      <c r="D34" s="334">
        <f>+SUMIF('BG SISTEMA'!A:A,'CA EF'!B34,'BG SISTEMA'!F:F)</f>
        <v>116336563</v>
      </c>
      <c r="E34" s="335"/>
      <c r="F34" s="335"/>
      <c r="G34" s="393">
        <v>166593533</v>
      </c>
      <c r="H34" s="336">
        <f t="shared" si="4"/>
        <v>-50256970</v>
      </c>
      <c r="I34" s="336">
        <v>0</v>
      </c>
      <c r="J34" s="336">
        <v>0</v>
      </c>
      <c r="K34" s="336">
        <v>0</v>
      </c>
      <c r="L34" s="336">
        <v>0</v>
      </c>
      <c r="M34" s="336">
        <v>0</v>
      </c>
      <c r="N34" s="336">
        <v>0</v>
      </c>
      <c r="O34" s="336">
        <v>0</v>
      </c>
      <c r="P34" s="336">
        <v>0</v>
      </c>
      <c r="Q34" s="336">
        <v>0</v>
      </c>
      <c r="R34" s="336">
        <v>0</v>
      </c>
      <c r="S34" s="336">
        <v>0</v>
      </c>
      <c r="T34" s="336">
        <v>0</v>
      </c>
      <c r="U34" s="336">
        <v>0</v>
      </c>
      <c r="V34" s="336">
        <v>0</v>
      </c>
      <c r="W34" s="336">
        <v>0</v>
      </c>
      <c r="X34" s="336">
        <v>0</v>
      </c>
      <c r="Y34" s="336">
        <v>0</v>
      </c>
      <c r="Z34" s="337">
        <f t="shared" si="5"/>
        <v>-50256970</v>
      </c>
      <c r="AA34" s="340"/>
    </row>
    <row r="35" spans="1:27" s="339" customFormat="1" ht="12.75" customHeight="1">
      <c r="A35" s="333">
        <f t="shared" si="3"/>
        <v>15</v>
      </c>
      <c r="B35" s="373">
        <v>110201070010699</v>
      </c>
      <c r="C35" s="392" t="s">
        <v>440</v>
      </c>
      <c r="D35" s="334">
        <f>+SUMIF('BG SISTEMA'!A:A,'CA EF'!B35,'BG SISTEMA'!F:F)</f>
        <v>2391415096</v>
      </c>
      <c r="E35" s="335"/>
      <c r="F35" s="335"/>
      <c r="G35" s="393">
        <v>4103413010</v>
      </c>
      <c r="H35" s="336">
        <f t="shared" si="4"/>
        <v>-1711997914</v>
      </c>
      <c r="I35" s="336">
        <v>0</v>
      </c>
      <c r="J35" s="336">
        <v>0</v>
      </c>
      <c r="K35" s="336">
        <v>0</v>
      </c>
      <c r="L35" s="336">
        <v>0</v>
      </c>
      <c r="M35" s="336">
        <v>0</v>
      </c>
      <c r="N35" s="336">
        <v>0</v>
      </c>
      <c r="O35" s="336">
        <v>0</v>
      </c>
      <c r="P35" s="336">
        <v>0</v>
      </c>
      <c r="Q35" s="336">
        <v>0</v>
      </c>
      <c r="R35" s="336">
        <v>0</v>
      </c>
      <c r="S35" s="336">
        <v>0</v>
      </c>
      <c r="T35" s="336">
        <v>0</v>
      </c>
      <c r="U35" s="336">
        <v>0</v>
      </c>
      <c r="V35" s="336">
        <v>0</v>
      </c>
      <c r="W35" s="336">
        <v>0</v>
      </c>
      <c r="X35" s="336">
        <v>0</v>
      </c>
      <c r="Y35" s="336">
        <v>0</v>
      </c>
      <c r="Z35" s="337">
        <f t="shared" si="5"/>
        <v>-1711997914</v>
      </c>
      <c r="AA35" s="340"/>
    </row>
    <row r="36" spans="1:27" s="339" customFormat="1" ht="12.75" customHeight="1">
      <c r="A36" s="333">
        <f t="shared" si="3"/>
        <v>15</v>
      </c>
      <c r="B36" s="373">
        <v>110201070010701</v>
      </c>
      <c r="C36" s="392" t="s">
        <v>783</v>
      </c>
      <c r="D36" s="334">
        <f>+SUMIF('BG SISTEMA'!A:A,'CA EF'!B36,'BG SISTEMA'!F:F)</f>
        <v>32059341</v>
      </c>
      <c r="E36" s="335"/>
      <c r="F36" s="335"/>
      <c r="G36" s="393">
        <v>32955508</v>
      </c>
      <c r="H36" s="336">
        <f t="shared" si="4"/>
        <v>-896167</v>
      </c>
      <c r="I36" s="336">
        <v>0</v>
      </c>
      <c r="J36" s="336">
        <v>0</v>
      </c>
      <c r="K36" s="336">
        <v>0</v>
      </c>
      <c r="L36" s="336">
        <v>0</v>
      </c>
      <c r="M36" s="336">
        <v>0</v>
      </c>
      <c r="N36" s="336">
        <v>0</v>
      </c>
      <c r="O36" s="336">
        <v>0</v>
      </c>
      <c r="P36" s="336">
        <v>0</v>
      </c>
      <c r="Q36" s="336">
        <v>0</v>
      </c>
      <c r="R36" s="336">
        <v>0</v>
      </c>
      <c r="S36" s="336">
        <v>0</v>
      </c>
      <c r="T36" s="336">
        <v>0</v>
      </c>
      <c r="U36" s="336">
        <v>0</v>
      </c>
      <c r="V36" s="336">
        <v>0</v>
      </c>
      <c r="W36" s="336">
        <v>0</v>
      </c>
      <c r="X36" s="336">
        <v>0</v>
      </c>
      <c r="Y36" s="336">
        <v>0</v>
      </c>
      <c r="Z36" s="337">
        <f t="shared" si="5"/>
        <v>-896167</v>
      </c>
      <c r="AA36" s="340"/>
    </row>
    <row r="37" spans="1:27" s="339" customFormat="1" ht="12.75" customHeight="1">
      <c r="A37" s="333">
        <f t="shared" si="3"/>
        <v>15</v>
      </c>
      <c r="B37" s="373">
        <v>110201070010799</v>
      </c>
      <c r="C37" s="392" t="s">
        <v>441</v>
      </c>
      <c r="D37" s="334">
        <f>+SUMIF('BG SISTEMA'!A:A,'CA EF'!B37,'BG SISTEMA'!F:F)</f>
        <v>7595979</v>
      </c>
      <c r="E37" s="335"/>
      <c r="F37" s="335"/>
      <c r="G37" s="393">
        <v>8000784</v>
      </c>
      <c r="H37" s="336">
        <f t="shared" si="4"/>
        <v>-404805</v>
      </c>
      <c r="I37" s="336">
        <v>0</v>
      </c>
      <c r="J37" s="336">
        <v>0</v>
      </c>
      <c r="K37" s="336">
        <v>0</v>
      </c>
      <c r="L37" s="336">
        <v>0</v>
      </c>
      <c r="M37" s="336">
        <v>0</v>
      </c>
      <c r="N37" s="336">
        <v>0</v>
      </c>
      <c r="O37" s="336">
        <v>0</v>
      </c>
      <c r="P37" s="336">
        <v>0</v>
      </c>
      <c r="Q37" s="336">
        <v>0</v>
      </c>
      <c r="R37" s="336">
        <v>0</v>
      </c>
      <c r="S37" s="336">
        <v>0</v>
      </c>
      <c r="T37" s="336">
        <v>0</v>
      </c>
      <c r="U37" s="336">
        <v>0</v>
      </c>
      <c r="V37" s="336">
        <v>0</v>
      </c>
      <c r="W37" s="336">
        <v>0</v>
      </c>
      <c r="X37" s="336">
        <v>0</v>
      </c>
      <c r="Y37" s="336">
        <v>0</v>
      </c>
      <c r="Z37" s="337">
        <f t="shared" si="5"/>
        <v>-404805</v>
      </c>
      <c r="AA37" s="340"/>
    </row>
    <row r="38" spans="1:27" s="339" customFormat="1" ht="12.75" customHeight="1">
      <c r="A38" s="333">
        <f t="shared" si="3"/>
        <v>15</v>
      </c>
      <c r="B38" s="373">
        <v>110201070010801</v>
      </c>
      <c r="C38" s="392" t="s">
        <v>837</v>
      </c>
      <c r="D38" s="334">
        <f>+SUMIF('BG SISTEMA'!A:A,'CA EF'!B38,'BG SISTEMA'!F:F)</f>
        <v>0</v>
      </c>
      <c r="E38" s="335"/>
      <c r="F38" s="335"/>
      <c r="G38" s="393">
        <v>0</v>
      </c>
      <c r="H38" s="336">
        <f t="shared" si="4"/>
        <v>0</v>
      </c>
      <c r="I38" s="336">
        <v>0</v>
      </c>
      <c r="J38" s="336">
        <v>0</v>
      </c>
      <c r="K38" s="336">
        <v>0</v>
      </c>
      <c r="L38" s="336">
        <v>0</v>
      </c>
      <c r="M38" s="336">
        <v>0</v>
      </c>
      <c r="N38" s="336">
        <v>0</v>
      </c>
      <c r="O38" s="336">
        <v>0</v>
      </c>
      <c r="P38" s="336">
        <v>0</v>
      </c>
      <c r="Q38" s="336">
        <v>0</v>
      </c>
      <c r="R38" s="336">
        <v>0</v>
      </c>
      <c r="S38" s="336">
        <v>0</v>
      </c>
      <c r="T38" s="336">
        <v>0</v>
      </c>
      <c r="U38" s="336">
        <v>0</v>
      </c>
      <c r="V38" s="336">
        <v>0</v>
      </c>
      <c r="W38" s="336">
        <v>0</v>
      </c>
      <c r="X38" s="336">
        <v>0</v>
      </c>
      <c r="Y38" s="336">
        <v>0</v>
      </c>
      <c r="Z38" s="337">
        <f t="shared" si="5"/>
        <v>0</v>
      </c>
      <c r="AA38" s="340"/>
    </row>
    <row r="39" spans="1:27" s="339" customFormat="1" ht="12.75" customHeight="1">
      <c r="A39" s="333">
        <f t="shared" si="3"/>
        <v>15</v>
      </c>
      <c r="B39" s="373">
        <v>110201070010899</v>
      </c>
      <c r="C39" s="392" t="s">
        <v>838</v>
      </c>
      <c r="D39" s="334">
        <f>+SUMIF('BG SISTEMA'!A:A,'CA EF'!B39,'BG SISTEMA'!F:F)</f>
        <v>0</v>
      </c>
      <c r="E39" s="335"/>
      <c r="F39" s="335"/>
      <c r="G39" s="393">
        <v>0</v>
      </c>
      <c r="H39" s="336">
        <f t="shared" si="4"/>
        <v>0</v>
      </c>
      <c r="I39" s="336">
        <v>0</v>
      </c>
      <c r="J39" s="336">
        <v>0</v>
      </c>
      <c r="K39" s="336">
        <v>0</v>
      </c>
      <c r="L39" s="336">
        <v>0</v>
      </c>
      <c r="M39" s="336">
        <v>0</v>
      </c>
      <c r="N39" s="336">
        <v>0</v>
      </c>
      <c r="O39" s="336">
        <v>0</v>
      </c>
      <c r="P39" s="336">
        <v>0</v>
      </c>
      <c r="Q39" s="336">
        <v>0</v>
      </c>
      <c r="R39" s="336">
        <v>0</v>
      </c>
      <c r="S39" s="336">
        <v>0</v>
      </c>
      <c r="T39" s="336">
        <v>0</v>
      </c>
      <c r="U39" s="336">
        <v>0</v>
      </c>
      <c r="V39" s="336">
        <v>0</v>
      </c>
      <c r="W39" s="336">
        <v>0</v>
      </c>
      <c r="X39" s="336">
        <v>0</v>
      </c>
      <c r="Y39" s="336">
        <v>0</v>
      </c>
      <c r="Z39" s="337">
        <f t="shared" si="5"/>
        <v>0</v>
      </c>
      <c r="AA39" s="340"/>
    </row>
    <row r="40" spans="1:27" s="339" customFormat="1" ht="12.75" customHeight="1">
      <c r="A40" s="333">
        <f t="shared" si="3"/>
        <v>15</v>
      </c>
      <c r="B40" s="373">
        <v>110201070010901</v>
      </c>
      <c r="C40" s="392" t="s">
        <v>839</v>
      </c>
      <c r="D40" s="334">
        <f>+SUMIF('BG SISTEMA'!A:A,'CA EF'!B40,'BG SISTEMA'!F:F)</f>
        <v>0</v>
      </c>
      <c r="E40" s="335"/>
      <c r="F40" s="335"/>
      <c r="G40" s="393">
        <v>0</v>
      </c>
      <c r="H40" s="336">
        <f t="shared" si="4"/>
        <v>0</v>
      </c>
      <c r="I40" s="336">
        <v>0</v>
      </c>
      <c r="J40" s="336">
        <v>0</v>
      </c>
      <c r="K40" s="336">
        <v>0</v>
      </c>
      <c r="L40" s="336">
        <v>0</v>
      </c>
      <c r="M40" s="336">
        <v>0</v>
      </c>
      <c r="N40" s="336">
        <v>0</v>
      </c>
      <c r="O40" s="336">
        <v>0</v>
      </c>
      <c r="P40" s="336">
        <v>0</v>
      </c>
      <c r="Q40" s="336">
        <v>0</v>
      </c>
      <c r="R40" s="336">
        <v>0</v>
      </c>
      <c r="S40" s="336">
        <v>0</v>
      </c>
      <c r="T40" s="336">
        <v>0</v>
      </c>
      <c r="U40" s="336">
        <v>0</v>
      </c>
      <c r="V40" s="336">
        <v>0</v>
      </c>
      <c r="W40" s="336">
        <v>0</v>
      </c>
      <c r="X40" s="336">
        <v>0</v>
      </c>
      <c r="Y40" s="336">
        <v>0</v>
      </c>
      <c r="Z40" s="337">
        <f t="shared" si="5"/>
        <v>0</v>
      </c>
      <c r="AA40" s="340"/>
    </row>
    <row r="41" spans="1:27" s="339" customFormat="1" ht="12.75" customHeight="1">
      <c r="A41" s="333">
        <f t="shared" si="3"/>
        <v>15</v>
      </c>
      <c r="B41" s="373">
        <v>110201070010999</v>
      </c>
      <c r="C41" s="392" t="s">
        <v>840</v>
      </c>
      <c r="D41" s="334">
        <f>+SUMIF('BG SISTEMA'!A:A,'CA EF'!B41,'BG SISTEMA'!F:F)</f>
        <v>0</v>
      </c>
      <c r="E41" s="335"/>
      <c r="F41" s="335"/>
      <c r="G41" s="393">
        <v>0</v>
      </c>
      <c r="H41" s="336">
        <f t="shared" si="4"/>
        <v>0</v>
      </c>
      <c r="I41" s="336">
        <v>0</v>
      </c>
      <c r="J41" s="336">
        <v>0</v>
      </c>
      <c r="K41" s="336">
        <v>0</v>
      </c>
      <c r="L41" s="336">
        <v>0</v>
      </c>
      <c r="M41" s="336">
        <v>0</v>
      </c>
      <c r="N41" s="336">
        <v>0</v>
      </c>
      <c r="O41" s="336">
        <v>0</v>
      </c>
      <c r="P41" s="336">
        <v>0</v>
      </c>
      <c r="Q41" s="336">
        <v>0</v>
      </c>
      <c r="R41" s="336">
        <v>0</v>
      </c>
      <c r="S41" s="336">
        <v>0</v>
      </c>
      <c r="T41" s="336">
        <v>0</v>
      </c>
      <c r="U41" s="336">
        <v>0</v>
      </c>
      <c r="V41" s="336">
        <v>0</v>
      </c>
      <c r="W41" s="336">
        <v>0</v>
      </c>
      <c r="X41" s="336">
        <v>0</v>
      </c>
      <c r="Y41" s="336">
        <v>0</v>
      </c>
      <c r="Z41" s="337">
        <f t="shared" si="5"/>
        <v>0</v>
      </c>
      <c r="AA41" s="340"/>
    </row>
    <row r="42" spans="1:27" s="339" customFormat="1" ht="12.75" customHeight="1">
      <c r="A42" s="333">
        <f t="shared" si="3"/>
        <v>15</v>
      </c>
      <c r="B42" s="373">
        <v>110201090010101</v>
      </c>
      <c r="C42" s="392" t="s">
        <v>841</v>
      </c>
      <c r="D42" s="334">
        <f>+SUMIF('BG SISTEMA'!A:A,'CA EF'!B42,'BG SISTEMA'!F:F)</f>
        <v>0</v>
      </c>
      <c r="E42" s="335"/>
      <c r="F42" s="335"/>
      <c r="G42" s="393">
        <v>0</v>
      </c>
      <c r="H42" s="336">
        <f t="shared" si="4"/>
        <v>0</v>
      </c>
      <c r="I42" s="336">
        <v>0</v>
      </c>
      <c r="J42" s="336">
        <v>0</v>
      </c>
      <c r="K42" s="336">
        <v>0</v>
      </c>
      <c r="L42" s="336">
        <v>0</v>
      </c>
      <c r="M42" s="336">
        <v>0</v>
      </c>
      <c r="N42" s="336">
        <v>0</v>
      </c>
      <c r="O42" s="336">
        <v>0</v>
      </c>
      <c r="P42" s="336">
        <v>0</v>
      </c>
      <c r="Q42" s="336">
        <v>0</v>
      </c>
      <c r="R42" s="336">
        <v>0</v>
      </c>
      <c r="S42" s="336">
        <v>0</v>
      </c>
      <c r="T42" s="336">
        <v>0</v>
      </c>
      <c r="U42" s="336">
        <v>0</v>
      </c>
      <c r="V42" s="336">
        <v>0</v>
      </c>
      <c r="W42" s="336">
        <v>0</v>
      </c>
      <c r="X42" s="336">
        <v>0</v>
      </c>
      <c r="Y42" s="336">
        <v>0</v>
      </c>
      <c r="Z42" s="337">
        <f t="shared" si="5"/>
        <v>0</v>
      </c>
      <c r="AA42" s="340"/>
    </row>
    <row r="43" spans="1:27" s="339" customFormat="1" ht="12.75" customHeight="1">
      <c r="A43" s="333">
        <f t="shared" si="3"/>
        <v>15</v>
      </c>
      <c r="B43" s="373">
        <v>110201090010199</v>
      </c>
      <c r="C43" s="392" t="s">
        <v>842</v>
      </c>
      <c r="D43" s="334">
        <f>+SUMIF('BG SISTEMA'!A:A,'CA EF'!B43,'BG SISTEMA'!F:F)</f>
        <v>0</v>
      </c>
      <c r="E43" s="335"/>
      <c r="F43" s="335"/>
      <c r="G43" s="393">
        <v>0</v>
      </c>
      <c r="H43" s="336">
        <f t="shared" si="4"/>
        <v>0</v>
      </c>
      <c r="I43" s="336">
        <v>0</v>
      </c>
      <c r="J43" s="336">
        <v>0</v>
      </c>
      <c r="K43" s="336">
        <v>0</v>
      </c>
      <c r="L43" s="336">
        <v>0</v>
      </c>
      <c r="M43" s="336">
        <v>0</v>
      </c>
      <c r="N43" s="336">
        <v>0</v>
      </c>
      <c r="O43" s="336">
        <v>0</v>
      </c>
      <c r="P43" s="336">
        <v>0</v>
      </c>
      <c r="Q43" s="336">
        <v>0</v>
      </c>
      <c r="R43" s="336">
        <v>0</v>
      </c>
      <c r="S43" s="336">
        <v>0</v>
      </c>
      <c r="T43" s="336">
        <v>0</v>
      </c>
      <c r="U43" s="336">
        <v>0</v>
      </c>
      <c r="V43" s="336">
        <v>0</v>
      </c>
      <c r="W43" s="336">
        <v>0</v>
      </c>
      <c r="X43" s="336">
        <v>0</v>
      </c>
      <c r="Y43" s="336">
        <v>0</v>
      </c>
      <c r="Z43" s="337">
        <f t="shared" si="5"/>
        <v>0</v>
      </c>
      <c r="AA43" s="340"/>
    </row>
    <row r="44" spans="1:27" s="339" customFormat="1" ht="12.75" customHeight="1">
      <c r="A44" s="333">
        <f t="shared" si="3"/>
        <v>15</v>
      </c>
      <c r="B44" s="373">
        <v>110201090020101</v>
      </c>
      <c r="C44" s="392" t="s">
        <v>843</v>
      </c>
      <c r="D44" s="334">
        <f>+SUMIF('BG SISTEMA'!A:A,'CA EF'!B44,'BG SISTEMA'!F:F)</f>
        <v>0</v>
      </c>
      <c r="E44" s="335"/>
      <c r="F44" s="335"/>
      <c r="G44" s="393">
        <v>0</v>
      </c>
      <c r="H44" s="336">
        <f t="shared" si="4"/>
        <v>0</v>
      </c>
      <c r="I44" s="336">
        <v>0</v>
      </c>
      <c r="J44" s="336">
        <v>0</v>
      </c>
      <c r="K44" s="336">
        <v>0</v>
      </c>
      <c r="L44" s="336">
        <v>0</v>
      </c>
      <c r="M44" s="336">
        <v>0</v>
      </c>
      <c r="N44" s="336">
        <v>0</v>
      </c>
      <c r="O44" s="336">
        <v>0</v>
      </c>
      <c r="P44" s="336">
        <v>0</v>
      </c>
      <c r="Q44" s="336">
        <v>0</v>
      </c>
      <c r="R44" s="336">
        <v>0</v>
      </c>
      <c r="S44" s="336">
        <v>0</v>
      </c>
      <c r="T44" s="336">
        <v>0</v>
      </c>
      <c r="U44" s="336">
        <v>0</v>
      </c>
      <c r="V44" s="336">
        <v>0</v>
      </c>
      <c r="W44" s="336">
        <v>0</v>
      </c>
      <c r="X44" s="336">
        <v>0</v>
      </c>
      <c r="Y44" s="336">
        <v>0</v>
      </c>
      <c r="Z44" s="337">
        <f t="shared" si="5"/>
        <v>0</v>
      </c>
      <c r="AA44" s="340"/>
    </row>
    <row r="45" spans="1:27" s="339" customFormat="1" ht="12.75" customHeight="1">
      <c r="A45" s="333">
        <f t="shared" si="3"/>
        <v>15</v>
      </c>
      <c r="B45" s="373">
        <v>110201090020199</v>
      </c>
      <c r="C45" s="392" t="s">
        <v>844</v>
      </c>
      <c r="D45" s="334">
        <f>+SUMIF('BG SISTEMA'!A:A,'CA EF'!B45,'BG SISTEMA'!F:F)</f>
        <v>0</v>
      </c>
      <c r="E45" s="335"/>
      <c r="F45" s="335"/>
      <c r="G45" s="393">
        <v>0</v>
      </c>
      <c r="H45" s="336">
        <f t="shared" si="4"/>
        <v>0</v>
      </c>
      <c r="I45" s="336">
        <v>0</v>
      </c>
      <c r="J45" s="336">
        <v>0</v>
      </c>
      <c r="K45" s="336">
        <v>0</v>
      </c>
      <c r="L45" s="336">
        <v>0</v>
      </c>
      <c r="M45" s="336">
        <v>0</v>
      </c>
      <c r="N45" s="336">
        <v>0</v>
      </c>
      <c r="O45" s="336">
        <v>0</v>
      </c>
      <c r="P45" s="336">
        <v>0</v>
      </c>
      <c r="Q45" s="336">
        <v>0</v>
      </c>
      <c r="R45" s="336">
        <v>0</v>
      </c>
      <c r="S45" s="336">
        <v>0</v>
      </c>
      <c r="T45" s="336">
        <v>0</v>
      </c>
      <c r="U45" s="336">
        <v>0</v>
      </c>
      <c r="V45" s="336">
        <v>0</v>
      </c>
      <c r="W45" s="336">
        <v>0</v>
      </c>
      <c r="X45" s="336">
        <v>0</v>
      </c>
      <c r="Y45" s="336">
        <v>0</v>
      </c>
      <c r="Z45" s="337">
        <f t="shared" si="5"/>
        <v>0</v>
      </c>
      <c r="AA45" s="338"/>
    </row>
    <row r="46" spans="1:27" s="339" customFormat="1" ht="12.75" customHeight="1">
      <c r="A46" s="333">
        <f t="shared" si="3"/>
        <v>15</v>
      </c>
      <c r="B46" s="373">
        <v>110201110010101</v>
      </c>
      <c r="C46" s="392" t="s">
        <v>845</v>
      </c>
      <c r="D46" s="334">
        <f>+SUMIF('BG SISTEMA'!A:A,'CA EF'!B46,'BG SISTEMA'!F:F)</f>
        <v>0</v>
      </c>
      <c r="E46" s="335"/>
      <c r="F46" s="335"/>
      <c r="G46" s="393">
        <v>0</v>
      </c>
      <c r="H46" s="336">
        <f t="shared" si="4"/>
        <v>0</v>
      </c>
      <c r="I46" s="336">
        <v>0</v>
      </c>
      <c r="J46" s="336">
        <v>0</v>
      </c>
      <c r="K46" s="336">
        <v>0</v>
      </c>
      <c r="L46" s="336">
        <v>0</v>
      </c>
      <c r="M46" s="336">
        <v>0</v>
      </c>
      <c r="N46" s="336">
        <v>0</v>
      </c>
      <c r="O46" s="336">
        <v>0</v>
      </c>
      <c r="P46" s="336">
        <v>0</v>
      </c>
      <c r="Q46" s="336">
        <v>0</v>
      </c>
      <c r="R46" s="336">
        <v>0</v>
      </c>
      <c r="S46" s="336">
        <v>0</v>
      </c>
      <c r="T46" s="336">
        <v>0</v>
      </c>
      <c r="U46" s="336">
        <v>0</v>
      </c>
      <c r="V46" s="336">
        <v>0</v>
      </c>
      <c r="W46" s="336">
        <v>0</v>
      </c>
      <c r="X46" s="336">
        <v>0</v>
      </c>
      <c r="Y46" s="336">
        <v>0</v>
      </c>
      <c r="Z46" s="337">
        <f t="shared" si="5"/>
        <v>0</v>
      </c>
      <c r="AA46" s="338"/>
    </row>
    <row r="47" spans="1:27" s="339" customFormat="1" ht="12.75" customHeight="1">
      <c r="A47" s="333">
        <f t="shared" si="3"/>
        <v>15</v>
      </c>
      <c r="B47" s="373">
        <v>110201110010199</v>
      </c>
      <c r="C47" s="392" t="s">
        <v>846</v>
      </c>
      <c r="D47" s="334">
        <f>+SUMIF('BG SISTEMA'!A:A,'CA EF'!B47,'BG SISTEMA'!F:F)</f>
        <v>0</v>
      </c>
      <c r="E47" s="335"/>
      <c r="F47" s="335"/>
      <c r="G47" s="393">
        <v>0</v>
      </c>
      <c r="H47" s="336">
        <f t="shared" si="4"/>
        <v>0</v>
      </c>
      <c r="I47" s="336">
        <v>0</v>
      </c>
      <c r="J47" s="336">
        <v>0</v>
      </c>
      <c r="K47" s="336">
        <v>0</v>
      </c>
      <c r="L47" s="336">
        <v>0</v>
      </c>
      <c r="M47" s="336">
        <v>0</v>
      </c>
      <c r="N47" s="336">
        <v>0</v>
      </c>
      <c r="O47" s="336">
        <v>0</v>
      </c>
      <c r="P47" s="336">
        <v>0</v>
      </c>
      <c r="Q47" s="336">
        <v>0</v>
      </c>
      <c r="R47" s="336">
        <v>0</v>
      </c>
      <c r="S47" s="336">
        <v>0</v>
      </c>
      <c r="T47" s="336">
        <v>0</v>
      </c>
      <c r="U47" s="336">
        <v>0</v>
      </c>
      <c r="V47" s="336">
        <v>0</v>
      </c>
      <c r="W47" s="336">
        <v>0</v>
      </c>
      <c r="X47" s="336">
        <v>0</v>
      </c>
      <c r="Y47" s="336">
        <v>0</v>
      </c>
      <c r="Z47" s="337">
        <f t="shared" si="5"/>
        <v>0</v>
      </c>
      <c r="AA47" s="338"/>
    </row>
    <row r="48" spans="1:27" s="339" customFormat="1" ht="12.75" customHeight="1">
      <c r="A48" s="333">
        <f t="shared" si="3"/>
        <v>15</v>
      </c>
      <c r="B48" s="373">
        <v>110301130010101</v>
      </c>
      <c r="C48" s="392" t="s">
        <v>847</v>
      </c>
      <c r="D48" s="334">
        <f>+SUMIF('BG SISTEMA'!A:A,'CA EF'!B48,'BG SISTEMA'!F:F)</f>
        <v>0</v>
      </c>
      <c r="E48" s="335"/>
      <c r="F48" s="335"/>
      <c r="G48" s="393">
        <v>0</v>
      </c>
      <c r="H48" s="336">
        <f t="shared" si="4"/>
        <v>0</v>
      </c>
      <c r="I48" s="336">
        <v>0</v>
      </c>
      <c r="J48" s="336">
        <v>0</v>
      </c>
      <c r="K48" s="336">
        <v>0</v>
      </c>
      <c r="L48" s="336">
        <v>0</v>
      </c>
      <c r="M48" s="336">
        <v>0</v>
      </c>
      <c r="N48" s="336">
        <v>0</v>
      </c>
      <c r="O48" s="336">
        <v>0</v>
      </c>
      <c r="P48" s="336">
        <v>0</v>
      </c>
      <c r="Q48" s="336">
        <v>0</v>
      </c>
      <c r="R48" s="336">
        <v>0</v>
      </c>
      <c r="S48" s="336">
        <v>0</v>
      </c>
      <c r="T48" s="336">
        <v>0</v>
      </c>
      <c r="U48" s="336">
        <v>0</v>
      </c>
      <c r="V48" s="336">
        <v>0</v>
      </c>
      <c r="W48" s="336">
        <v>0</v>
      </c>
      <c r="X48" s="336">
        <v>0</v>
      </c>
      <c r="Y48" s="336">
        <v>0</v>
      </c>
      <c r="Z48" s="337">
        <f t="shared" si="5"/>
        <v>0</v>
      </c>
      <c r="AA48" s="338"/>
    </row>
    <row r="49" spans="1:27" s="339" customFormat="1" ht="12.75" customHeight="1">
      <c r="A49" s="333">
        <f t="shared" si="3"/>
        <v>15</v>
      </c>
      <c r="B49" s="373">
        <v>110301130010199</v>
      </c>
      <c r="C49" s="392" t="s">
        <v>848</v>
      </c>
      <c r="D49" s="334">
        <f>+SUMIF('BG SISTEMA'!A:A,'CA EF'!B49,'BG SISTEMA'!F:F)</f>
        <v>0</v>
      </c>
      <c r="E49" s="335"/>
      <c r="F49" s="335"/>
      <c r="G49" s="393">
        <v>0</v>
      </c>
      <c r="H49" s="336">
        <f t="shared" si="4"/>
        <v>0</v>
      </c>
      <c r="I49" s="336">
        <v>0</v>
      </c>
      <c r="J49" s="336">
        <v>0</v>
      </c>
      <c r="K49" s="336">
        <v>0</v>
      </c>
      <c r="L49" s="336">
        <v>0</v>
      </c>
      <c r="M49" s="336">
        <v>0</v>
      </c>
      <c r="N49" s="336">
        <v>0</v>
      </c>
      <c r="O49" s="336">
        <v>0</v>
      </c>
      <c r="P49" s="336">
        <v>0</v>
      </c>
      <c r="Q49" s="336">
        <v>0</v>
      </c>
      <c r="R49" s="336">
        <v>0</v>
      </c>
      <c r="S49" s="336">
        <v>0</v>
      </c>
      <c r="T49" s="336">
        <v>0</v>
      </c>
      <c r="U49" s="336">
        <v>0</v>
      </c>
      <c r="V49" s="336">
        <v>0</v>
      </c>
      <c r="W49" s="336">
        <v>0</v>
      </c>
      <c r="X49" s="336">
        <v>0</v>
      </c>
      <c r="Y49" s="336">
        <v>0</v>
      </c>
      <c r="Z49" s="337">
        <f t="shared" si="5"/>
        <v>0</v>
      </c>
      <c r="AA49" s="338"/>
    </row>
    <row r="50" spans="1:27" s="339" customFormat="1" ht="12.75" customHeight="1">
      <c r="A50" s="333">
        <f t="shared" si="3"/>
        <v>15</v>
      </c>
      <c r="B50" s="373">
        <v>120101150010101</v>
      </c>
      <c r="C50" s="392" t="s">
        <v>849</v>
      </c>
      <c r="D50" s="334">
        <f>+SUMIF('BG SISTEMA'!A:A,'CA EF'!B50,'BG SISTEMA'!F:F)</f>
        <v>0</v>
      </c>
      <c r="E50" s="335"/>
      <c r="F50" s="335"/>
      <c r="G50" s="393">
        <v>0</v>
      </c>
      <c r="H50" s="336">
        <f t="shared" si="4"/>
        <v>0</v>
      </c>
      <c r="I50" s="336">
        <v>0</v>
      </c>
      <c r="J50" s="336">
        <v>0</v>
      </c>
      <c r="K50" s="336">
        <v>0</v>
      </c>
      <c r="L50" s="336">
        <v>0</v>
      </c>
      <c r="M50" s="336">
        <v>0</v>
      </c>
      <c r="N50" s="336">
        <v>0</v>
      </c>
      <c r="O50" s="336">
        <v>0</v>
      </c>
      <c r="P50" s="336">
        <v>0</v>
      </c>
      <c r="Q50" s="336">
        <v>0</v>
      </c>
      <c r="R50" s="336">
        <v>0</v>
      </c>
      <c r="S50" s="336">
        <v>0</v>
      </c>
      <c r="T50" s="336">
        <v>0</v>
      </c>
      <c r="U50" s="336">
        <v>0</v>
      </c>
      <c r="V50" s="336">
        <v>0</v>
      </c>
      <c r="W50" s="336">
        <v>0</v>
      </c>
      <c r="X50" s="336">
        <v>0</v>
      </c>
      <c r="Y50" s="336">
        <v>0</v>
      </c>
      <c r="Z50" s="337">
        <f t="shared" si="5"/>
        <v>0</v>
      </c>
      <c r="AA50" s="338"/>
    </row>
    <row r="51" spans="1:27" s="339" customFormat="1" ht="12.75" customHeight="1">
      <c r="A51" s="333">
        <f t="shared" si="2"/>
        <v>15</v>
      </c>
      <c r="B51" s="373">
        <v>120101150010199</v>
      </c>
      <c r="C51" s="392" t="s">
        <v>445</v>
      </c>
      <c r="D51" s="334">
        <f>+SUMIF('BG SISTEMA'!A:A,'CA EF'!B51,'BG SISTEMA'!F:F)</f>
        <v>0</v>
      </c>
      <c r="E51" s="335"/>
      <c r="F51" s="335"/>
      <c r="G51" s="393">
        <v>0</v>
      </c>
      <c r="H51" s="336">
        <f t="shared" si="0"/>
        <v>0</v>
      </c>
      <c r="I51" s="336">
        <v>0</v>
      </c>
      <c r="J51" s="336">
        <v>0</v>
      </c>
      <c r="K51" s="336">
        <v>0</v>
      </c>
      <c r="L51" s="336">
        <v>0</v>
      </c>
      <c r="M51" s="336">
        <v>0</v>
      </c>
      <c r="N51" s="336">
        <v>0</v>
      </c>
      <c r="O51" s="336">
        <v>0</v>
      </c>
      <c r="P51" s="336">
        <v>0</v>
      </c>
      <c r="Q51" s="336">
        <v>0</v>
      </c>
      <c r="R51" s="336">
        <f>-$H51</f>
        <v>0</v>
      </c>
      <c r="S51" s="336">
        <v>0</v>
      </c>
      <c r="T51" s="336">
        <v>0</v>
      </c>
      <c r="U51" s="336">
        <v>0</v>
      </c>
      <c r="V51" s="336">
        <v>0</v>
      </c>
      <c r="W51" s="336">
        <v>0</v>
      </c>
      <c r="X51" s="336">
        <v>0</v>
      </c>
      <c r="Y51" s="336">
        <v>0</v>
      </c>
      <c r="Z51" s="337">
        <f t="shared" si="1"/>
        <v>0</v>
      </c>
      <c r="AA51" s="340"/>
    </row>
    <row r="52" spans="1:27" s="339" customFormat="1" ht="12.75" customHeight="1">
      <c r="A52" s="333">
        <f t="shared" si="2"/>
        <v>15</v>
      </c>
      <c r="B52" s="373">
        <v>120101150020101</v>
      </c>
      <c r="C52" s="392" t="s">
        <v>850</v>
      </c>
      <c r="D52" s="334">
        <f>+SUMIF('BG SISTEMA'!A:A,'CA EF'!B52,'BG SISTEMA'!F:F)</f>
        <v>0</v>
      </c>
      <c r="E52" s="335"/>
      <c r="F52" s="335"/>
      <c r="G52" s="393">
        <v>0</v>
      </c>
      <c r="H52" s="336">
        <f t="shared" si="0"/>
        <v>0</v>
      </c>
      <c r="I52" s="336">
        <v>0</v>
      </c>
      <c r="J52" s="336">
        <v>0</v>
      </c>
      <c r="K52" s="336">
        <v>0</v>
      </c>
      <c r="L52" s="336">
        <v>0</v>
      </c>
      <c r="M52" s="336">
        <v>0</v>
      </c>
      <c r="N52" s="336">
        <v>0</v>
      </c>
      <c r="O52" s="336">
        <v>0</v>
      </c>
      <c r="P52" s="336">
        <v>0</v>
      </c>
      <c r="Q52" s="336">
        <v>0</v>
      </c>
      <c r="R52" s="336">
        <v>0</v>
      </c>
      <c r="S52" s="336">
        <v>0</v>
      </c>
      <c r="T52" s="336">
        <v>0</v>
      </c>
      <c r="U52" s="336">
        <v>0</v>
      </c>
      <c r="V52" s="336">
        <v>0</v>
      </c>
      <c r="W52" s="336">
        <v>0</v>
      </c>
      <c r="X52" s="336">
        <v>0</v>
      </c>
      <c r="Y52" s="336">
        <v>0</v>
      </c>
      <c r="Z52" s="337">
        <f t="shared" si="1"/>
        <v>0</v>
      </c>
      <c r="AA52" s="340"/>
    </row>
    <row r="53" spans="1:27" s="339" customFormat="1" ht="12.75" customHeight="1">
      <c r="A53" s="333">
        <f t="shared" si="2"/>
        <v>15</v>
      </c>
      <c r="B53" s="373">
        <v>120101150020199</v>
      </c>
      <c r="C53" s="392" t="s">
        <v>851</v>
      </c>
      <c r="D53" s="334">
        <f>+SUMIF('BG SISTEMA'!A:A,'CA EF'!B53,'BG SISTEMA'!F:F)</f>
        <v>0</v>
      </c>
      <c r="E53" s="335"/>
      <c r="F53" s="335"/>
      <c r="G53" s="393">
        <v>0</v>
      </c>
      <c r="H53" s="336">
        <f t="shared" si="0"/>
        <v>0</v>
      </c>
      <c r="I53" s="336">
        <v>0</v>
      </c>
      <c r="J53" s="336">
        <v>0</v>
      </c>
      <c r="K53" s="336">
        <v>0</v>
      </c>
      <c r="L53" s="336">
        <v>0</v>
      </c>
      <c r="M53" s="336">
        <v>0</v>
      </c>
      <c r="N53" s="336">
        <v>0</v>
      </c>
      <c r="O53" s="336">
        <v>0</v>
      </c>
      <c r="P53" s="336">
        <v>0</v>
      </c>
      <c r="Q53" s="336">
        <v>0</v>
      </c>
      <c r="R53" s="336">
        <v>0</v>
      </c>
      <c r="S53" s="336">
        <v>0</v>
      </c>
      <c r="T53" s="336">
        <v>0</v>
      </c>
      <c r="U53" s="336">
        <v>0</v>
      </c>
      <c r="V53" s="336">
        <v>0</v>
      </c>
      <c r="W53" s="336">
        <v>0</v>
      </c>
      <c r="X53" s="336">
        <v>0</v>
      </c>
      <c r="Y53" s="336">
        <v>0</v>
      </c>
      <c r="Z53" s="337">
        <f t="shared" si="1"/>
        <v>0</v>
      </c>
      <c r="AA53" s="340"/>
    </row>
    <row r="54" spans="1:27" s="339" customFormat="1" ht="12.75" customHeight="1">
      <c r="A54" s="333">
        <f t="shared" si="2"/>
        <v>15</v>
      </c>
      <c r="B54" s="373">
        <v>120101150030101</v>
      </c>
      <c r="C54" s="392" t="s">
        <v>852</v>
      </c>
      <c r="D54" s="334">
        <f>+SUMIF('BG SISTEMA'!A:A,'CA EF'!B54,'BG SISTEMA'!F:F)</f>
        <v>0</v>
      </c>
      <c r="E54" s="335"/>
      <c r="F54" s="335"/>
      <c r="G54" s="393">
        <v>0</v>
      </c>
      <c r="H54" s="336">
        <f t="shared" si="0"/>
        <v>0</v>
      </c>
      <c r="I54" s="336">
        <v>0</v>
      </c>
      <c r="J54" s="336">
        <v>0</v>
      </c>
      <c r="K54" s="336">
        <v>0</v>
      </c>
      <c r="L54" s="336">
        <v>0</v>
      </c>
      <c r="M54" s="336">
        <v>0</v>
      </c>
      <c r="N54" s="336">
        <v>0</v>
      </c>
      <c r="O54" s="336">
        <v>0</v>
      </c>
      <c r="P54" s="336">
        <v>0</v>
      </c>
      <c r="Q54" s="336">
        <v>0</v>
      </c>
      <c r="R54" s="336">
        <v>0</v>
      </c>
      <c r="S54" s="336">
        <v>0</v>
      </c>
      <c r="T54" s="336">
        <v>0</v>
      </c>
      <c r="U54" s="336">
        <v>0</v>
      </c>
      <c r="V54" s="336">
        <v>0</v>
      </c>
      <c r="W54" s="336">
        <v>0</v>
      </c>
      <c r="X54" s="336">
        <v>0</v>
      </c>
      <c r="Y54" s="336">
        <v>0</v>
      </c>
      <c r="Z54" s="337">
        <f t="shared" si="1"/>
        <v>0</v>
      </c>
      <c r="AA54" s="340"/>
    </row>
    <row r="55" spans="1:27" s="339" customFormat="1" ht="12.75" customHeight="1">
      <c r="A55" s="333">
        <f t="shared" si="2"/>
        <v>15</v>
      </c>
      <c r="B55" s="373">
        <v>120101150030199</v>
      </c>
      <c r="C55" s="392" t="s">
        <v>853</v>
      </c>
      <c r="D55" s="334">
        <f>+SUMIF('BG SISTEMA'!A:A,'CA EF'!B55,'BG SISTEMA'!F:F)</f>
        <v>0</v>
      </c>
      <c r="E55" s="335"/>
      <c r="F55" s="335"/>
      <c r="G55" s="393">
        <v>0</v>
      </c>
      <c r="H55" s="336">
        <f t="shared" si="0"/>
        <v>0</v>
      </c>
      <c r="I55" s="336">
        <v>0</v>
      </c>
      <c r="J55" s="336">
        <v>0</v>
      </c>
      <c r="K55" s="336">
        <v>0</v>
      </c>
      <c r="L55" s="336">
        <v>0</v>
      </c>
      <c r="M55" s="336">
        <v>0</v>
      </c>
      <c r="N55" s="336">
        <v>0</v>
      </c>
      <c r="O55" s="336">
        <v>0</v>
      </c>
      <c r="P55" s="336">
        <v>0</v>
      </c>
      <c r="Q55" s="336">
        <v>0</v>
      </c>
      <c r="R55" s="336">
        <v>0</v>
      </c>
      <c r="S55" s="336">
        <v>0</v>
      </c>
      <c r="T55" s="336">
        <v>0</v>
      </c>
      <c r="U55" s="336">
        <v>0</v>
      </c>
      <c r="V55" s="336">
        <v>0</v>
      </c>
      <c r="W55" s="336">
        <v>0</v>
      </c>
      <c r="X55" s="336">
        <v>0</v>
      </c>
      <c r="Y55" s="336">
        <v>0</v>
      </c>
      <c r="Z55" s="337">
        <f t="shared" si="1"/>
        <v>0</v>
      </c>
      <c r="AA55" s="340"/>
    </row>
    <row r="56" spans="1:27" s="339" customFormat="1" ht="12.75" customHeight="1">
      <c r="A56" s="333">
        <f t="shared" si="2"/>
        <v>15</v>
      </c>
      <c r="B56" s="373">
        <v>120101150040101</v>
      </c>
      <c r="C56" s="392" t="s">
        <v>854</v>
      </c>
      <c r="D56" s="334">
        <f>+SUMIF('BG SISTEMA'!A:A,'CA EF'!B56,'BG SISTEMA'!F:F)</f>
        <v>0</v>
      </c>
      <c r="E56" s="335"/>
      <c r="F56" s="335"/>
      <c r="G56" s="393">
        <v>0</v>
      </c>
      <c r="H56" s="336">
        <f t="shared" si="0"/>
        <v>0</v>
      </c>
      <c r="I56" s="336">
        <v>0</v>
      </c>
      <c r="J56" s="336">
        <v>0</v>
      </c>
      <c r="K56" s="336">
        <v>0</v>
      </c>
      <c r="L56" s="336">
        <v>0</v>
      </c>
      <c r="M56" s="336">
        <v>0</v>
      </c>
      <c r="N56" s="336">
        <v>0</v>
      </c>
      <c r="O56" s="336">
        <v>0</v>
      </c>
      <c r="P56" s="336">
        <v>0</v>
      </c>
      <c r="Q56" s="336">
        <v>0</v>
      </c>
      <c r="R56" s="336">
        <v>0</v>
      </c>
      <c r="S56" s="336">
        <v>0</v>
      </c>
      <c r="T56" s="336">
        <v>0</v>
      </c>
      <c r="U56" s="336">
        <v>0</v>
      </c>
      <c r="V56" s="336">
        <v>0</v>
      </c>
      <c r="W56" s="336">
        <v>0</v>
      </c>
      <c r="X56" s="336">
        <v>0</v>
      </c>
      <c r="Y56" s="336">
        <v>0</v>
      </c>
      <c r="Z56" s="337">
        <f t="shared" si="1"/>
        <v>0</v>
      </c>
      <c r="AA56" s="340"/>
    </row>
    <row r="57" spans="1:27" s="339" customFormat="1" ht="12.75" customHeight="1">
      <c r="A57" s="333">
        <f t="shared" si="2"/>
        <v>15</v>
      </c>
      <c r="B57" s="373">
        <v>120101150040199</v>
      </c>
      <c r="C57" s="392" t="s">
        <v>855</v>
      </c>
      <c r="D57" s="334">
        <f>+SUMIF('BG SISTEMA'!A:A,'CA EF'!B57,'BG SISTEMA'!F:F)</f>
        <v>0</v>
      </c>
      <c r="E57" s="335"/>
      <c r="F57" s="335"/>
      <c r="G57" s="393">
        <v>0</v>
      </c>
      <c r="H57" s="336">
        <f t="shared" si="0"/>
        <v>0</v>
      </c>
      <c r="I57" s="336">
        <v>0</v>
      </c>
      <c r="J57" s="336">
        <v>0</v>
      </c>
      <c r="K57" s="336">
        <v>0</v>
      </c>
      <c r="L57" s="336">
        <v>0</v>
      </c>
      <c r="M57" s="336">
        <v>0</v>
      </c>
      <c r="N57" s="336">
        <v>0</v>
      </c>
      <c r="O57" s="336">
        <v>0</v>
      </c>
      <c r="P57" s="336">
        <v>0</v>
      </c>
      <c r="Q57" s="336">
        <v>0</v>
      </c>
      <c r="R57" s="336">
        <v>0</v>
      </c>
      <c r="S57" s="336">
        <v>0</v>
      </c>
      <c r="T57" s="336">
        <v>0</v>
      </c>
      <c r="U57" s="336">
        <v>0</v>
      </c>
      <c r="V57" s="336">
        <v>0</v>
      </c>
      <c r="W57" s="336">
        <v>0</v>
      </c>
      <c r="X57" s="336">
        <v>0</v>
      </c>
      <c r="Y57" s="336">
        <v>0</v>
      </c>
      <c r="Z57" s="337">
        <f t="shared" si="1"/>
        <v>0</v>
      </c>
      <c r="AA57" s="340"/>
    </row>
    <row r="58" spans="1:27" s="339" customFormat="1" ht="12.75" customHeight="1">
      <c r="A58" s="333">
        <f t="shared" si="2"/>
        <v>15</v>
      </c>
      <c r="B58" s="373">
        <v>120101150050101</v>
      </c>
      <c r="C58" s="392" t="s">
        <v>856</v>
      </c>
      <c r="D58" s="334">
        <f>+SUMIF('BG SISTEMA'!A:A,'CA EF'!B58,'BG SISTEMA'!F:F)</f>
        <v>0</v>
      </c>
      <c r="E58" s="335"/>
      <c r="F58" s="335"/>
      <c r="G58" s="393">
        <v>0</v>
      </c>
      <c r="H58" s="336">
        <f t="shared" si="0"/>
        <v>0</v>
      </c>
      <c r="I58" s="336">
        <v>0</v>
      </c>
      <c r="J58" s="336">
        <v>0</v>
      </c>
      <c r="K58" s="336">
        <v>0</v>
      </c>
      <c r="L58" s="336">
        <v>0</v>
      </c>
      <c r="M58" s="336">
        <v>0</v>
      </c>
      <c r="N58" s="336">
        <v>0</v>
      </c>
      <c r="O58" s="336">
        <v>0</v>
      </c>
      <c r="P58" s="336">
        <v>0</v>
      </c>
      <c r="Q58" s="336">
        <v>0</v>
      </c>
      <c r="R58" s="336">
        <v>0</v>
      </c>
      <c r="S58" s="336">
        <v>0</v>
      </c>
      <c r="T58" s="336">
        <v>0</v>
      </c>
      <c r="U58" s="336">
        <v>0</v>
      </c>
      <c r="V58" s="336">
        <v>0</v>
      </c>
      <c r="W58" s="336">
        <v>0</v>
      </c>
      <c r="X58" s="336">
        <v>0</v>
      </c>
      <c r="Y58" s="336">
        <v>0</v>
      </c>
      <c r="Z58" s="337">
        <f t="shared" si="1"/>
        <v>0</v>
      </c>
      <c r="AA58" s="340"/>
    </row>
    <row r="59" spans="1:27" s="339" customFormat="1" ht="12.75" customHeight="1">
      <c r="A59" s="333">
        <f t="shared" si="2"/>
        <v>15</v>
      </c>
      <c r="B59" s="373">
        <v>120101150050199</v>
      </c>
      <c r="C59" s="392" t="s">
        <v>857</v>
      </c>
      <c r="D59" s="334">
        <f>+SUMIF('BG SISTEMA'!A:A,'CA EF'!B59,'BG SISTEMA'!F:F)</f>
        <v>0</v>
      </c>
      <c r="E59" s="335"/>
      <c r="F59" s="335"/>
      <c r="G59" s="393">
        <v>0</v>
      </c>
      <c r="H59" s="336">
        <f t="shared" si="0"/>
        <v>0</v>
      </c>
      <c r="I59" s="336">
        <v>0</v>
      </c>
      <c r="J59" s="336">
        <v>0</v>
      </c>
      <c r="K59" s="336">
        <v>0</v>
      </c>
      <c r="L59" s="336">
        <v>0</v>
      </c>
      <c r="M59" s="336">
        <v>0</v>
      </c>
      <c r="N59" s="336">
        <v>0</v>
      </c>
      <c r="O59" s="336">
        <v>0</v>
      </c>
      <c r="P59" s="336">
        <v>0</v>
      </c>
      <c r="Q59" s="336">
        <v>0</v>
      </c>
      <c r="R59" s="336">
        <v>0</v>
      </c>
      <c r="S59" s="336">
        <v>0</v>
      </c>
      <c r="T59" s="336">
        <v>0</v>
      </c>
      <c r="U59" s="336">
        <v>0</v>
      </c>
      <c r="V59" s="336">
        <v>0</v>
      </c>
      <c r="W59" s="336">
        <v>0</v>
      </c>
      <c r="X59" s="336">
        <v>0</v>
      </c>
      <c r="Y59" s="336">
        <v>0</v>
      </c>
      <c r="Z59" s="337">
        <f t="shared" si="1"/>
        <v>0</v>
      </c>
      <c r="AA59" s="340"/>
    </row>
    <row r="60" spans="1:27" s="339" customFormat="1" ht="12.75" customHeight="1">
      <c r="A60" s="333">
        <f t="shared" si="2"/>
        <v>15</v>
      </c>
      <c r="B60" s="373">
        <v>120101150060101</v>
      </c>
      <c r="C60" s="392" t="s">
        <v>858</v>
      </c>
      <c r="D60" s="334">
        <f>+SUMIF('BG SISTEMA'!A:A,'CA EF'!B60,'BG SISTEMA'!F:F)</f>
        <v>0</v>
      </c>
      <c r="E60" s="335"/>
      <c r="F60" s="335"/>
      <c r="G60" s="393">
        <v>0</v>
      </c>
      <c r="H60" s="336">
        <f t="shared" si="0"/>
        <v>0</v>
      </c>
      <c r="I60" s="336">
        <v>0</v>
      </c>
      <c r="J60" s="336">
        <v>0</v>
      </c>
      <c r="K60" s="336">
        <v>0</v>
      </c>
      <c r="L60" s="336">
        <v>0</v>
      </c>
      <c r="M60" s="336">
        <v>0</v>
      </c>
      <c r="N60" s="336">
        <v>0</v>
      </c>
      <c r="O60" s="336">
        <v>0</v>
      </c>
      <c r="P60" s="336">
        <v>0</v>
      </c>
      <c r="Q60" s="336">
        <v>0</v>
      </c>
      <c r="R60" s="336">
        <v>0</v>
      </c>
      <c r="S60" s="336">
        <v>0</v>
      </c>
      <c r="T60" s="336">
        <v>0</v>
      </c>
      <c r="U60" s="336">
        <v>0</v>
      </c>
      <c r="V60" s="336">
        <v>0</v>
      </c>
      <c r="W60" s="336">
        <v>0</v>
      </c>
      <c r="X60" s="336">
        <v>0</v>
      </c>
      <c r="Y60" s="336">
        <v>0</v>
      </c>
      <c r="Z60" s="337">
        <f t="shared" si="1"/>
        <v>0</v>
      </c>
      <c r="AA60" s="338"/>
    </row>
    <row r="61" spans="1:27" s="339" customFormat="1" ht="12.75" customHeight="1">
      <c r="A61" s="333">
        <f t="shared" si="2"/>
        <v>15</v>
      </c>
      <c r="B61" s="373">
        <v>120101150060199</v>
      </c>
      <c r="C61" s="392" t="s">
        <v>859</v>
      </c>
      <c r="D61" s="334">
        <f>+SUMIF('BG SISTEMA'!A:A,'CA EF'!B61,'BG SISTEMA'!F:F)</f>
        <v>0</v>
      </c>
      <c r="E61" s="335"/>
      <c r="F61" s="335"/>
      <c r="G61" s="393">
        <v>0</v>
      </c>
      <c r="H61" s="336">
        <f t="shared" si="0"/>
        <v>0</v>
      </c>
      <c r="I61" s="336">
        <v>0</v>
      </c>
      <c r="J61" s="336">
        <v>0</v>
      </c>
      <c r="K61" s="336">
        <v>0</v>
      </c>
      <c r="L61" s="336">
        <v>0</v>
      </c>
      <c r="M61" s="336">
        <v>0</v>
      </c>
      <c r="N61" s="336">
        <v>0</v>
      </c>
      <c r="O61" s="336">
        <v>0</v>
      </c>
      <c r="P61" s="336">
        <v>0</v>
      </c>
      <c r="Q61" s="336">
        <v>0</v>
      </c>
      <c r="R61" s="336">
        <v>0</v>
      </c>
      <c r="S61" s="336">
        <v>0</v>
      </c>
      <c r="T61" s="336">
        <v>0</v>
      </c>
      <c r="U61" s="336">
        <v>0</v>
      </c>
      <c r="V61" s="336">
        <v>0</v>
      </c>
      <c r="W61" s="336">
        <v>0</v>
      </c>
      <c r="X61" s="336">
        <v>0</v>
      </c>
      <c r="Y61" s="336">
        <v>0</v>
      </c>
      <c r="Z61" s="337">
        <f t="shared" si="1"/>
        <v>0</v>
      </c>
      <c r="AA61" s="340"/>
    </row>
    <row r="62" spans="1:27" s="339" customFormat="1" ht="12.75" customHeight="1">
      <c r="A62" s="333">
        <f t="shared" si="2"/>
        <v>15</v>
      </c>
      <c r="B62" s="373">
        <v>120101150070101</v>
      </c>
      <c r="C62" s="392" t="s">
        <v>860</v>
      </c>
      <c r="D62" s="334">
        <f>+SUMIF('BG SISTEMA'!A:A,'CA EF'!B62,'BG SISTEMA'!F:F)</f>
        <v>0</v>
      </c>
      <c r="E62" s="335"/>
      <c r="F62" s="335"/>
      <c r="G62" s="393">
        <v>0</v>
      </c>
      <c r="H62" s="336">
        <f t="shared" si="0"/>
        <v>0</v>
      </c>
      <c r="I62" s="336">
        <v>0</v>
      </c>
      <c r="J62" s="336">
        <v>0</v>
      </c>
      <c r="K62" s="336">
        <v>0</v>
      </c>
      <c r="L62" s="336">
        <v>0</v>
      </c>
      <c r="M62" s="336">
        <v>0</v>
      </c>
      <c r="N62" s="336">
        <v>0</v>
      </c>
      <c r="O62" s="336">
        <v>0</v>
      </c>
      <c r="P62" s="336">
        <v>0</v>
      </c>
      <c r="Q62" s="336">
        <v>0</v>
      </c>
      <c r="R62" s="336">
        <v>0</v>
      </c>
      <c r="S62" s="336">
        <v>0</v>
      </c>
      <c r="T62" s="336">
        <v>0</v>
      </c>
      <c r="U62" s="336">
        <v>0</v>
      </c>
      <c r="V62" s="336">
        <v>0</v>
      </c>
      <c r="W62" s="336">
        <v>0</v>
      </c>
      <c r="X62" s="336">
        <v>0</v>
      </c>
      <c r="Y62" s="336">
        <v>0</v>
      </c>
      <c r="Z62" s="337">
        <f t="shared" si="1"/>
        <v>0</v>
      </c>
      <c r="AA62" s="340"/>
    </row>
    <row r="63" spans="1:27" s="339" customFormat="1" ht="12.75" customHeight="1">
      <c r="A63" s="333">
        <f t="shared" si="2"/>
        <v>15</v>
      </c>
      <c r="B63" s="373">
        <v>120101150070199</v>
      </c>
      <c r="C63" s="392" t="s">
        <v>861</v>
      </c>
      <c r="D63" s="334">
        <f>+SUMIF('BG SISTEMA'!A:A,'CA EF'!B63,'BG SISTEMA'!F:F)</f>
        <v>0</v>
      </c>
      <c r="E63" s="335"/>
      <c r="F63" s="335"/>
      <c r="G63" s="393">
        <v>0</v>
      </c>
      <c r="H63" s="336">
        <f t="shared" si="0"/>
        <v>0</v>
      </c>
      <c r="I63" s="336">
        <v>0</v>
      </c>
      <c r="J63" s="336">
        <v>0</v>
      </c>
      <c r="K63" s="336">
        <v>0</v>
      </c>
      <c r="L63" s="336">
        <v>0</v>
      </c>
      <c r="M63" s="336">
        <v>0</v>
      </c>
      <c r="N63" s="336">
        <v>0</v>
      </c>
      <c r="O63" s="336">
        <v>0</v>
      </c>
      <c r="P63" s="336">
        <v>0</v>
      </c>
      <c r="Q63" s="336">
        <v>0</v>
      </c>
      <c r="R63" s="336">
        <v>0</v>
      </c>
      <c r="S63" s="336">
        <v>0</v>
      </c>
      <c r="T63" s="336">
        <v>0</v>
      </c>
      <c r="U63" s="336">
        <v>0</v>
      </c>
      <c r="V63" s="336">
        <v>0</v>
      </c>
      <c r="W63" s="336">
        <v>0</v>
      </c>
      <c r="X63" s="336">
        <v>0</v>
      </c>
      <c r="Y63" s="336">
        <v>0</v>
      </c>
      <c r="Z63" s="337">
        <f t="shared" si="1"/>
        <v>0</v>
      </c>
      <c r="AA63" s="338"/>
    </row>
    <row r="64" spans="1:27" s="339" customFormat="1" ht="12.75" customHeight="1">
      <c r="A64" s="333">
        <f t="shared" si="2"/>
        <v>15</v>
      </c>
      <c r="B64" s="373">
        <v>120101150080101</v>
      </c>
      <c r="C64" s="392" t="s">
        <v>862</v>
      </c>
      <c r="D64" s="334">
        <f>+SUMIF('BG SISTEMA'!A:A,'CA EF'!B64,'BG SISTEMA'!F:F)</f>
        <v>0</v>
      </c>
      <c r="E64" s="335"/>
      <c r="F64" s="335"/>
      <c r="G64" s="393">
        <v>0</v>
      </c>
      <c r="H64" s="336">
        <f t="shared" si="0"/>
        <v>0</v>
      </c>
      <c r="I64" s="336">
        <v>0</v>
      </c>
      <c r="J64" s="336">
        <v>0</v>
      </c>
      <c r="K64" s="336">
        <v>0</v>
      </c>
      <c r="L64" s="336">
        <v>0</v>
      </c>
      <c r="M64" s="336">
        <v>0</v>
      </c>
      <c r="N64" s="336">
        <v>0</v>
      </c>
      <c r="O64" s="336">
        <v>0</v>
      </c>
      <c r="P64" s="336">
        <v>0</v>
      </c>
      <c r="Q64" s="336">
        <v>0</v>
      </c>
      <c r="R64" s="336">
        <v>0</v>
      </c>
      <c r="S64" s="336">
        <v>0</v>
      </c>
      <c r="T64" s="336">
        <v>0</v>
      </c>
      <c r="U64" s="336">
        <v>0</v>
      </c>
      <c r="V64" s="336">
        <v>0</v>
      </c>
      <c r="W64" s="336">
        <v>0</v>
      </c>
      <c r="X64" s="336">
        <v>0</v>
      </c>
      <c r="Y64" s="336">
        <v>0</v>
      </c>
      <c r="Z64" s="337">
        <f t="shared" si="1"/>
        <v>0</v>
      </c>
      <c r="AA64" s="338"/>
    </row>
    <row r="65" spans="1:27" s="339" customFormat="1" ht="12.75" customHeight="1">
      <c r="A65" s="333">
        <f t="shared" si="2"/>
        <v>15</v>
      </c>
      <c r="B65" s="373">
        <v>120101150080199</v>
      </c>
      <c r="C65" s="392" t="s">
        <v>863</v>
      </c>
      <c r="D65" s="334">
        <f>+SUMIF('BG SISTEMA'!A:A,'CA EF'!B65,'BG SISTEMA'!F:F)</f>
        <v>254000000</v>
      </c>
      <c r="E65" s="335"/>
      <c r="F65" s="335"/>
      <c r="G65" s="393">
        <v>0</v>
      </c>
      <c r="H65" s="336">
        <f t="shared" si="0"/>
        <v>254000000</v>
      </c>
      <c r="I65" s="336">
        <v>0</v>
      </c>
      <c r="J65" s="336">
        <v>0</v>
      </c>
      <c r="K65" s="336">
        <v>0</v>
      </c>
      <c r="L65" s="336">
        <v>0</v>
      </c>
      <c r="M65" s="336">
        <v>0</v>
      </c>
      <c r="N65" s="336">
        <v>0</v>
      </c>
      <c r="O65" s="336">
        <v>0</v>
      </c>
      <c r="P65" s="336">
        <v>0</v>
      </c>
      <c r="Q65" s="336">
        <f>-$H65</f>
        <v>-254000000</v>
      </c>
      <c r="R65" s="336">
        <v>0</v>
      </c>
      <c r="S65" s="336">
        <v>0</v>
      </c>
      <c r="T65" s="336">
        <v>0</v>
      </c>
      <c r="U65" s="336">
        <v>0</v>
      </c>
      <c r="V65" s="336">
        <v>0</v>
      </c>
      <c r="W65" s="336">
        <v>0</v>
      </c>
      <c r="X65" s="336">
        <v>0</v>
      </c>
      <c r="Y65" s="336">
        <v>0</v>
      </c>
      <c r="Z65" s="337">
        <f t="shared" si="1"/>
        <v>0</v>
      </c>
      <c r="AA65" s="338"/>
    </row>
    <row r="66" spans="1:27" s="339" customFormat="1" ht="12.75" customHeight="1">
      <c r="A66" s="333">
        <f t="shared" si="2"/>
        <v>15</v>
      </c>
      <c r="B66" s="373">
        <v>120101150090101</v>
      </c>
      <c r="C66" s="392" t="s">
        <v>864</v>
      </c>
      <c r="D66" s="334">
        <f>+SUMIF('BG SISTEMA'!A:A,'CA EF'!B66,'BG SISTEMA'!F:F)</f>
        <v>0</v>
      </c>
      <c r="E66" s="335"/>
      <c r="F66" s="335"/>
      <c r="G66" s="393">
        <v>0</v>
      </c>
      <c r="H66" s="336">
        <f t="shared" si="0"/>
        <v>0</v>
      </c>
      <c r="I66" s="336">
        <v>0</v>
      </c>
      <c r="J66" s="336">
        <v>0</v>
      </c>
      <c r="K66" s="336">
        <v>0</v>
      </c>
      <c r="L66" s="336">
        <v>0</v>
      </c>
      <c r="M66" s="336">
        <v>0</v>
      </c>
      <c r="N66" s="336">
        <v>0</v>
      </c>
      <c r="O66" s="336">
        <v>0</v>
      </c>
      <c r="P66" s="336">
        <v>0</v>
      </c>
      <c r="Q66" s="336">
        <v>0</v>
      </c>
      <c r="R66" s="336">
        <v>0</v>
      </c>
      <c r="S66" s="336">
        <v>0</v>
      </c>
      <c r="T66" s="336">
        <v>0</v>
      </c>
      <c r="U66" s="336">
        <v>0</v>
      </c>
      <c r="V66" s="336">
        <v>0</v>
      </c>
      <c r="W66" s="336">
        <v>0</v>
      </c>
      <c r="X66" s="336">
        <v>0</v>
      </c>
      <c r="Y66" s="336">
        <v>0</v>
      </c>
      <c r="Z66" s="337">
        <f t="shared" si="1"/>
        <v>0</v>
      </c>
      <c r="AA66" s="338"/>
    </row>
    <row r="67" spans="1:27" s="339" customFormat="1" ht="12.75" customHeight="1">
      <c r="A67" s="333">
        <f t="shared" si="2"/>
        <v>15</v>
      </c>
      <c r="B67" s="373">
        <v>120101150090199</v>
      </c>
      <c r="C67" s="392" t="s">
        <v>865</v>
      </c>
      <c r="D67" s="334">
        <f>+SUMIF('BG SISTEMA'!A:A,'CA EF'!B67,'BG SISTEMA'!F:F)</f>
        <v>0</v>
      </c>
      <c r="E67" s="335"/>
      <c r="F67" s="335"/>
      <c r="G67" s="393">
        <v>0</v>
      </c>
      <c r="H67" s="336">
        <f t="shared" si="0"/>
        <v>0</v>
      </c>
      <c r="I67" s="336">
        <v>0</v>
      </c>
      <c r="J67" s="336">
        <v>0</v>
      </c>
      <c r="K67" s="336">
        <v>0</v>
      </c>
      <c r="L67" s="336">
        <v>0</v>
      </c>
      <c r="M67" s="336">
        <v>0</v>
      </c>
      <c r="N67" s="336">
        <v>0</v>
      </c>
      <c r="O67" s="336">
        <v>0</v>
      </c>
      <c r="P67" s="336">
        <v>0</v>
      </c>
      <c r="Q67" s="336">
        <v>0</v>
      </c>
      <c r="R67" s="336">
        <v>0</v>
      </c>
      <c r="S67" s="336">
        <v>0</v>
      </c>
      <c r="T67" s="336">
        <v>0</v>
      </c>
      <c r="U67" s="336">
        <v>0</v>
      </c>
      <c r="V67" s="336">
        <v>0</v>
      </c>
      <c r="W67" s="336">
        <v>0</v>
      </c>
      <c r="X67" s="336">
        <v>0</v>
      </c>
      <c r="Y67" s="336">
        <v>0</v>
      </c>
      <c r="Z67" s="337">
        <f t="shared" si="1"/>
        <v>0</v>
      </c>
      <c r="AA67" s="338"/>
    </row>
    <row r="68" spans="1:27" s="339" customFormat="1" ht="12.75" customHeight="1">
      <c r="A68" s="333">
        <f t="shared" si="2"/>
        <v>15</v>
      </c>
      <c r="B68" s="373">
        <v>120101150100101</v>
      </c>
      <c r="C68" s="392" t="s">
        <v>866</v>
      </c>
      <c r="D68" s="334">
        <f>+SUMIF('BG SISTEMA'!A:A,'CA EF'!B68,'BG SISTEMA'!F:F)</f>
        <v>0</v>
      </c>
      <c r="E68" s="335"/>
      <c r="F68" s="335"/>
      <c r="G68" s="393">
        <v>0</v>
      </c>
      <c r="H68" s="336">
        <f t="shared" si="0"/>
        <v>0</v>
      </c>
      <c r="I68" s="336">
        <v>0</v>
      </c>
      <c r="J68" s="336">
        <v>0</v>
      </c>
      <c r="K68" s="336">
        <v>0</v>
      </c>
      <c r="L68" s="336">
        <v>0</v>
      </c>
      <c r="M68" s="336">
        <v>0</v>
      </c>
      <c r="N68" s="336">
        <v>0</v>
      </c>
      <c r="O68" s="336">
        <v>0</v>
      </c>
      <c r="P68" s="336">
        <v>0</v>
      </c>
      <c r="Q68" s="336">
        <v>0</v>
      </c>
      <c r="R68" s="336">
        <v>0</v>
      </c>
      <c r="S68" s="336">
        <v>0</v>
      </c>
      <c r="T68" s="336">
        <v>0</v>
      </c>
      <c r="U68" s="336">
        <v>0</v>
      </c>
      <c r="V68" s="336">
        <v>0</v>
      </c>
      <c r="W68" s="336">
        <v>0</v>
      </c>
      <c r="X68" s="336">
        <v>0</v>
      </c>
      <c r="Y68" s="336">
        <v>0</v>
      </c>
      <c r="Z68" s="337">
        <f t="shared" si="1"/>
        <v>0</v>
      </c>
      <c r="AA68" s="338"/>
    </row>
    <row r="69" spans="1:27" s="339" customFormat="1" ht="12.75" customHeight="1">
      <c r="A69" s="333">
        <f t="shared" si="2"/>
        <v>15</v>
      </c>
      <c r="B69" s="373">
        <v>120101150100199</v>
      </c>
      <c r="C69" s="392" t="s">
        <v>867</v>
      </c>
      <c r="D69" s="334">
        <f>+SUMIF('BG SISTEMA'!A:A,'CA EF'!B69,'BG SISTEMA'!F:F)</f>
        <v>0</v>
      </c>
      <c r="E69" s="335"/>
      <c r="F69" s="335"/>
      <c r="G69" s="393">
        <v>0</v>
      </c>
      <c r="H69" s="336">
        <f t="shared" si="0"/>
        <v>0</v>
      </c>
      <c r="I69" s="336">
        <v>0</v>
      </c>
      <c r="J69" s="336">
        <v>0</v>
      </c>
      <c r="K69" s="336">
        <v>0</v>
      </c>
      <c r="L69" s="336">
        <v>0</v>
      </c>
      <c r="M69" s="336">
        <v>0</v>
      </c>
      <c r="N69" s="336">
        <v>0</v>
      </c>
      <c r="O69" s="336">
        <v>0</v>
      </c>
      <c r="P69" s="336">
        <v>0</v>
      </c>
      <c r="Q69" s="336">
        <v>0</v>
      </c>
      <c r="R69" s="336">
        <v>0</v>
      </c>
      <c r="S69" s="336">
        <v>0</v>
      </c>
      <c r="T69" s="336">
        <v>0</v>
      </c>
      <c r="U69" s="336">
        <v>0</v>
      </c>
      <c r="V69" s="336">
        <v>0</v>
      </c>
      <c r="W69" s="336">
        <v>0</v>
      </c>
      <c r="X69" s="336">
        <v>0</v>
      </c>
      <c r="Y69" s="336">
        <v>0</v>
      </c>
      <c r="Z69" s="337">
        <f t="shared" si="1"/>
        <v>0</v>
      </c>
      <c r="AA69" s="338"/>
    </row>
    <row r="70" spans="1:27" s="339" customFormat="1" ht="12.75" customHeight="1">
      <c r="A70" s="333">
        <f t="shared" si="2"/>
        <v>15</v>
      </c>
      <c r="B70" s="373">
        <v>120101170010101</v>
      </c>
      <c r="C70" s="392" t="s">
        <v>868</v>
      </c>
      <c r="D70" s="334">
        <f>+SUMIF('BG SISTEMA'!A:A,'CA EF'!B70,'BG SISTEMA'!F:F)</f>
        <v>0</v>
      </c>
      <c r="E70" s="335"/>
      <c r="F70" s="335"/>
      <c r="G70" s="393">
        <v>0</v>
      </c>
      <c r="H70" s="336">
        <f t="shared" si="0"/>
        <v>0</v>
      </c>
      <c r="I70" s="336">
        <v>0</v>
      </c>
      <c r="J70" s="336">
        <v>0</v>
      </c>
      <c r="K70" s="336">
        <v>0</v>
      </c>
      <c r="L70" s="336">
        <v>0</v>
      </c>
      <c r="M70" s="336">
        <v>0</v>
      </c>
      <c r="N70" s="336">
        <v>0</v>
      </c>
      <c r="O70" s="336">
        <v>0</v>
      </c>
      <c r="P70" s="336">
        <v>0</v>
      </c>
      <c r="Q70" s="336">
        <v>0</v>
      </c>
      <c r="R70" s="336">
        <v>0</v>
      </c>
      <c r="S70" s="336">
        <v>0</v>
      </c>
      <c r="T70" s="336">
        <v>0</v>
      </c>
      <c r="U70" s="336">
        <v>0</v>
      </c>
      <c r="V70" s="336">
        <v>0</v>
      </c>
      <c r="W70" s="336">
        <v>0</v>
      </c>
      <c r="X70" s="336">
        <v>0</v>
      </c>
      <c r="Y70" s="336">
        <v>0</v>
      </c>
      <c r="Z70" s="337">
        <f t="shared" si="1"/>
        <v>0</v>
      </c>
      <c r="AA70" s="338"/>
    </row>
    <row r="71" spans="1:27" s="339" customFormat="1" ht="12.75" customHeight="1">
      <c r="A71" s="333">
        <f t="shared" si="2"/>
        <v>15</v>
      </c>
      <c r="B71" s="373">
        <v>120101170010199</v>
      </c>
      <c r="C71" s="392" t="s">
        <v>869</v>
      </c>
      <c r="D71" s="334">
        <f>+SUMIF('BG SISTEMA'!A:A,'CA EF'!B71,'BG SISTEMA'!F:F)</f>
        <v>0</v>
      </c>
      <c r="E71" s="335"/>
      <c r="F71" s="335"/>
      <c r="G71" s="393">
        <v>0</v>
      </c>
      <c r="H71" s="336">
        <f t="shared" si="0"/>
        <v>0</v>
      </c>
      <c r="I71" s="336">
        <v>0</v>
      </c>
      <c r="J71" s="336">
        <v>0</v>
      </c>
      <c r="K71" s="336">
        <v>0</v>
      </c>
      <c r="L71" s="336">
        <v>0</v>
      </c>
      <c r="M71" s="336">
        <v>0</v>
      </c>
      <c r="N71" s="336">
        <v>0</v>
      </c>
      <c r="O71" s="336">
        <v>0</v>
      </c>
      <c r="P71" s="336">
        <v>0</v>
      </c>
      <c r="Q71" s="336">
        <v>0</v>
      </c>
      <c r="R71" s="336">
        <v>0</v>
      </c>
      <c r="S71" s="336">
        <v>0</v>
      </c>
      <c r="T71" s="336">
        <v>0</v>
      </c>
      <c r="U71" s="336">
        <v>0</v>
      </c>
      <c r="V71" s="336">
        <v>0</v>
      </c>
      <c r="W71" s="336">
        <v>0</v>
      </c>
      <c r="X71" s="336">
        <v>0</v>
      </c>
      <c r="Y71" s="336">
        <v>0</v>
      </c>
      <c r="Z71" s="337">
        <f t="shared" si="1"/>
        <v>0</v>
      </c>
      <c r="AA71" s="338"/>
    </row>
    <row r="72" spans="1:27" s="339" customFormat="1" ht="12.75" customHeight="1">
      <c r="A72" s="333">
        <f t="shared" si="2"/>
        <v>15</v>
      </c>
      <c r="B72" s="373">
        <v>120101170020101</v>
      </c>
      <c r="C72" s="392" t="s">
        <v>870</v>
      </c>
      <c r="D72" s="334">
        <f>+SUMIF('BG SISTEMA'!A:A,'CA EF'!B72,'BG SISTEMA'!F:F)</f>
        <v>0</v>
      </c>
      <c r="E72" s="335"/>
      <c r="F72" s="335"/>
      <c r="G72" s="393">
        <v>0</v>
      </c>
      <c r="H72" s="336">
        <f t="shared" si="0"/>
        <v>0</v>
      </c>
      <c r="I72" s="336">
        <v>0</v>
      </c>
      <c r="J72" s="336">
        <v>0</v>
      </c>
      <c r="K72" s="336">
        <v>0</v>
      </c>
      <c r="L72" s="336">
        <v>0</v>
      </c>
      <c r="M72" s="336">
        <v>0</v>
      </c>
      <c r="N72" s="336">
        <v>0</v>
      </c>
      <c r="O72" s="336">
        <v>0</v>
      </c>
      <c r="P72" s="336">
        <v>0</v>
      </c>
      <c r="Q72" s="336">
        <v>0</v>
      </c>
      <c r="R72" s="336">
        <v>0</v>
      </c>
      <c r="S72" s="336">
        <v>0</v>
      </c>
      <c r="T72" s="336">
        <v>0</v>
      </c>
      <c r="U72" s="336">
        <v>0</v>
      </c>
      <c r="V72" s="336">
        <v>0</v>
      </c>
      <c r="W72" s="336">
        <v>0</v>
      </c>
      <c r="X72" s="336">
        <v>0</v>
      </c>
      <c r="Y72" s="336">
        <v>0</v>
      </c>
      <c r="Z72" s="337">
        <f t="shared" si="1"/>
        <v>0</v>
      </c>
      <c r="AA72" s="338"/>
    </row>
    <row r="73" spans="1:27" s="339" customFormat="1" ht="12.75" customHeight="1">
      <c r="A73" s="333">
        <f t="shared" si="2"/>
        <v>15</v>
      </c>
      <c r="B73" s="373">
        <v>120101170020199</v>
      </c>
      <c r="C73" s="392" t="s">
        <v>871</v>
      </c>
      <c r="D73" s="334">
        <f>+SUMIF('BG SISTEMA'!A:A,'CA EF'!B73,'BG SISTEMA'!F:F)</f>
        <v>0</v>
      </c>
      <c r="E73" s="335"/>
      <c r="F73" s="335"/>
      <c r="G73" s="393">
        <v>0</v>
      </c>
      <c r="H73" s="336">
        <f t="shared" si="0"/>
        <v>0</v>
      </c>
      <c r="I73" s="336">
        <v>0</v>
      </c>
      <c r="J73" s="336">
        <v>0</v>
      </c>
      <c r="K73" s="336">
        <v>0</v>
      </c>
      <c r="L73" s="336">
        <v>0</v>
      </c>
      <c r="M73" s="336">
        <v>0</v>
      </c>
      <c r="N73" s="336">
        <v>0</v>
      </c>
      <c r="O73" s="336">
        <v>0</v>
      </c>
      <c r="P73" s="336">
        <v>0</v>
      </c>
      <c r="Q73" s="336">
        <v>0</v>
      </c>
      <c r="R73" s="336">
        <v>0</v>
      </c>
      <c r="S73" s="336">
        <v>0</v>
      </c>
      <c r="T73" s="336">
        <v>0</v>
      </c>
      <c r="U73" s="336">
        <v>0</v>
      </c>
      <c r="V73" s="336">
        <v>0</v>
      </c>
      <c r="W73" s="336">
        <v>0</v>
      </c>
      <c r="X73" s="336">
        <v>0</v>
      </c>
      <c r="Y73" s="336">
        <v>0</v>
      </c>
      <c r="Z73" s="337">
        <f t="shared" si="1"/>
        <v>0</v>
      </c>
      <c r="AA73" s="338"/>
    </row>
    <row r="74" spans="1:27" s="339" customFormat="1" ht="12.75" customHeight="1">
      <c r="A74" s="333">
        <f t="shared" si="2"/>
        <v>15</v>
      </c>
      <c r="B74" s="373">
        <v>120101170030101</v>
      </c>
      <c r="C74" s="392" t="s">
        <v>872</v>
      </c>
      <c r="D74" s="334">
        <f>+SUMIF('BG SISTEMA'!A:A,'CA EF'!B74,'BG SISTEMA'!F:F)</f>
        <v>0</v>
      </c>
      <c r="E74" s="335"/>
      <c r="F74" s="335"/>
      <c r="G74" s="393">
        <v>0</v>
      </c>
      <c r="H74" s="336">
        <f t="shared" si="0"/>
        <v>0</v>
      </c>
      <c r="I74" s="336">
        <v>0</v>
      </c>
      <c r="J74" s="336">
        <v>0</v>
      </c>
      <c r="K74" s="336">
        <v>0</v>
      </c>
      <c r="L74" s="336">
        <v>0</v>
      </c>
      <c r="M74" s="336">
        <v>0</v>
      </c>
      <c r="N74" s="336">
        <v>0</v>
      </c>
      <c r="O74" s="336">
        <v>0</v>
      </c>
      <c r="P74" s="336">
        <v>0</v>
      </c>
      <c r="Q74" s="336">
        <v>0</v>
      </c>
      <c r="R74" s="336">
        <v>0</v>
      </c>
      <c r="S74" s="336">
        <v>0</v>
      </c>
      <c r="T74" s="336">
        <v>0</v>
      </c>
      <c r="U74" s="336">
        <v>0</v>
      </c>
      <c r="V74" s="336">
        <v>0</v>
      </c>
      <c r="W74" s="336">
        <v>0</v>
      </c>
      <c r="X74" s="336">
        <v>0</v>
      </c>
      <c r="Y74" s="336">
        <v>0</v>
      </c>
      <c r="Z74" s="337">
        <f t="shared" si="1"/>
        <v>0</v>
      </c>
      <c r="AA74" s="338"/>
    </row>
    <row r="75" spans="1:27" s="339" customFormat="1" ht="12.75" customHeight="1">
      <c r="A75" s="333">
        <f t="shared" si="2"/>
        <v>15</v>
      </c>
      <c r="B75" s="373">
        <v>120101170030199</v>
      </c>
      <c r="C75" s="392" t="s">
        <v>873</v>
      </c>
      <c r="D75" s="334">
        <f>+SUMIF('BG SISTEMA'!A:A,'CA EF'!B75,'BG SISTEMA'!F:F)</f>
        <v>0</v>
      </c>
      <c r="E75" s="335"/>
      <c r="F75" s="335"/>
      <c r="G75" s="393">
        <v>0</v>
      </c>
      <c r="H75" s="336">
        <f t="shared" si="0"/>
        <v>0</v>
      </c>
      <c r="I75" s="336">
        <v>0</v>
      </c>
      <c r="J75" s="336">
        <v>0</v>
      </c>
      <c r="K75" s="336">
        <v>0</v>
      </c>
      <c r="L75" s="336">
        <v>0</v>
      </c>
      <c r="M75" s="336">
        <v>0</v>
      </c>
      <c r="N75" s="336">
        <v>0</v>
      </c>
      <c r="O75" s="336">
        <v>0</v>
      </c>
      <c r="P75" s="336">
        <v>0</v>
      </c>
      <c r="Q75" s="336">
        <v>0</v>
      </c>
      <c r="R75" s="336">
        <v>0</v>
      </c>
      <c r="S75" s="336">
        <v>0</v>
      </c>
      <c r="T75" s="336">
        <v>0</v>
      </c>
      <c r="U75" s="336">
        <v>0</v>
      </c>
      <c r="V75" s="336">
        <v>0</v>
      </c>
      <c r="W75" s="336">
        <v>0</v>
      </c>
      <c r="X75" s="336">
        <v>0</v>
      </c>
      <c r="Y75" s="336">
        <v>0</v>
      </c>
      <c r="Z75" s="337">
        <f t="shared" si="1"/>
        <v>0</v>
      </c>
      <c r="AA75" s="338"/>
    </row>
    <row r="76" spans="1:27" s="339" customFormat="1" ht="12.75" customHeight="1">
      <c r="A76" s="333">
        <f t="shared" si="2"/>
        <v>15</v>
      </c>
      <c r="B76" s="373">
        <v>120101170040101</v>
      </c>
      <c r="C76" s="392" t="s">
        <v>874</v>
      </c>
      <c r="D76" s="334">
        <f>+SUMIF('BG SISTEMA'!A:A,'CA EF'!B76,'BG SISTEMA'!F:F)</f>
        <v>0</v>
      </c>
      <c r="E76" s="335"/>
      <c r="F76" s="335"/>
      <c r="G76" s="393">
        <v>0</v>
      </c>
      <c r="H76" s="336">
        <f t="shared" si="0"/>
        <v>0</v>
      </c>
      <c r="I76" s="336">
        <v>0</v>
      </c>
      <c r="J76" s="336">
        <v>0</v>
      </c>
      <c r="K76" s="336">
        <v>0</v>
      </c>
      <c r="L76" s="336">
        <v>0</v>
      </c>
      <c r="M76" s="336">
        <v>0</v>
      </c>
      <c r="N76" s="336">
        <v>0</v>
      </c>
      <c r="O76" s="336">
        <v>0</v>
      </c>
      <c r="P76" s="336">
        <v>0</v>
      </c>
      <c r="Q76" s="336">
        <v>0</v>
      </c>
      <c r="R76" s="336">
        <v>0</v>
      </c>
      <c r="S76" s="336">
        <v>0</v>
      </c>
      <c r="T76" s="336">
        <v>0</v>
      </c>
      <c r="U76" s="336">
        <v>0</v>
      </c>
      <c r="V76" s="336">
        <v>0</v>
      </c>
      <c r="W76" s="336">
        <v>0</v>
      </c>
      <c r="X76" s="336">
        <v>0</v>
      </c>
      <c r="Y76" s="336">
        <v>0</v>
      </c>
      <c r="Z76" s="337">
        <f t="shared" si="1"/>
        <v>0</v>
      </c>
      <c r="AA76" s="340"/>
    </row>
    <row r="77" spans="1:27" s="339" customFormat="1" ht="12.75" customHeight="1">
      <c r="A77" s="333">
        <f t="shared" si="2"/>
        <v>15</v>
      </c>
      <c r="B77" s="373">
        <v>120101170040199</v>
      </c>
      <c r="C77" s="392" t="s">
        <v>875</v>
      </c>
      <c r="D77" s="334">
        <f>+SUMIF('BG SISTEMA'!A:A,'CA EF'!B77,'BG SISTEMA'!F:F)</f>
        <v>0</v>
      </c>
      <c r="E77" s="335"/>
      <c r="F77" s="335"/>
      <c r="G77" s="393">
        <v>0</v>
      </c>
      <c r="H77" s="336">
        <f t="shared" si="0"/>
        <v>0</v>
      </c>
      <c r="I77" s="336">
        <v>0</v>
      </c>
      <c r="J77" s="336">
        <v>0</v>
      </c>
      <c r="K77" s="336">
        <v>0</v>
      </c>
      <c r="L77" s="336">
        <v>0</v>
      </c>
      <c r="M77" s="336">
        <v>0</v>
      </c>
      <c r="N77" s="336">
        <v>0</v>
      </c>
      <c r="O77" s="336">
        <v>0</v>
      </c>
      <c r="P77" s="336">
        <v>0</v>
      </c>
      <c r="Q77" s="336">
        <v>0</v>
      </c>
      <c r="R77" s="336">
        <v>0</v>
      </c>
      <c r="S77" s="336">
        <v>0</v>
      </c>
      <c r="T77" s="336">
        <v>0</v>
      </c>
      <c r="U77" s="336">
        <v>0</v>
      </c>
      <c r="V77" s="336">
        <v>0</v>
      </c>
      <c r="W77" s="336">
        <v>0</v>
      </c>
      <c r="X77" s="336">
        <v>0</v>
      </c>
      <c r="Y77" s="336">
        <v>0</v>
      </c>
      <c r="Z77" s="337">
        <f t="shared" si="1"/>
        <v>0</v>
      </c>
      <c r="AA77" s="340"/>
    </row>
    <row r="78" spans="1:27" s="339" customFormat="1" ht="12.75" customHeight="1">
      <c r="A78" s="333">
        <f t="shared" si="2"/>
        <v>15</v>
      </c>
      <c r="B78" s="373">
        <v>120101170050101</v>
      </c>
      <c r="C78" s="392" t="s">
        <v>876</v>
      </c>
      <c r="D78" s="334">
        <f>+SUMIF('BG SISTEMA'!A:A,'CA EF'!B78,'BG SISTEMA'!F:F)</f>
        <v>0</v>
      </c>
      <c r="E78" s="335"/>
      <c r="F78" s="335"/>
      <c r="G78" s="393">
        <v>0</v>
      </c>
      <c r="H78" s="336">
        <f t="shared" si="0"/>
        <v>0</v>
      </c>
      <c r="I78" s="336">
        <v>0</v>
      </c>
      <c r="J78" s="336">
        <v>0</v>
      </c>
      <c r="K78" s="336">
        <v>0</v>
      </c>
      <c r="L78" s="336">
        <v>0</v>
      </c>
      <c r="M78" s="336">
        <v>0</v>
      </c>
      <c r="N78" s="336">
        <v>0</v>
      </c>
      <c r="O78" s="336">
        <v>0</v>
      </c>
      <c r="P78" s="336">
        <v>0</v>
      </c>
      <c r="Q78" s="336">
        <v>0</v>
      </c>
      <c r="R78" s="336">
        <v>0</v>
      </c>
      <c r="S78" s="336">
        <v>0</v>
      </c>
      <c r="T78" s="336">
        <v>0</v>
      </c>
      <c r="U78" s="336">
        <v>0</v>
      </c>
      <c r="V78" s="336">
        <v>0</v>
      </c>
      <c r="W78" s="336">
        <v>0</v>
      </c>
      <c r="X78" s="336">
        <v>0</v>
      </c>
      <c r="Y78" s="336">
        <v>0</v>
      </c>
      <c r="Z78" s="337">
        <f t="shared" si="1"/>
        <v>0</v>
      </c>
      <c r="AA78" s="340"/>
    </row>
    <row r="79" spans="1:27" s="339" customFormat="1" ht="12.75" customHeight="1">
      <c r="A79" s="333">
        <f t="shared" si="2"/>
        <v>15</v>
      </c>
      <c r="B79" s="373">
        <v>120101170050199</v>
      </c>
      <c r="C79" s="392" t="s">
        <v>877</v>
      </c>
      <c r="D79" s="334">
        <f>+SUMIF('BG SISTEMA'!A:A,'CA EF'!B79,'BG SISTEMA'!F:F)</f>
        <v>0</v>
      </c>
      <c r="E79" s="335"/>
      <c r="F79" s="335"/>
      <c r="G79" s="393">
        <v>0</v>
      </c>
      <c r="H79" s="336">
        <f t="shared" si="0"/>
        <v>0</v>
      </c>
      <c r="I79" s="336">
        <v>0</v>
      </c>
      <c r="J79" s="336">
        <v>0</v>
      </c>
      <c r="K79" s="336">
        <v>0</v>
      </c>
      <c r="L79" s="336">
        <v>0</v>
      </c>
      <c r="M79" s="336">
        <v>0</v>
      </c>
      <c r="N79" s="336">
        <v>0</v>
      </c>
      <c r="O79" s="336">
        <v>0</v>
      </c>
      <c r="P79" s="336">
        <v>0</v>
      </c>
      <c r="Q79" s="336">
        <v>0</v>
      </c>
      <c r="R79" s="336">
        <v>0</v>
      </c>
      <c r="S79" s="336">
        <v>0</v>
      </c>
      <c r="T79" s="336">
        <v>0</v>
      </c>
      <c r="U79" s="336">
        <v>0</v>
      </c>
      <c r="V79" s="336">
        <v>0</v>
      </c>
      <c r="W79" s="336">
        <v>0</v>
      </c>
      <c r="X79" s="336">
        <v>0</v>
      </c>
      <c r="Y79" s="336">
        <v>0</v>
      </c>
      <c r="Z79" s="337">
        <f t="shared" si="1"/>
        <v>0</v>
      </c>
      <c r="AA79" s="340"/>
    </row>
    <row r="80" spans="1:27" s="339" customFormat="1" ht="12.75" customHeight="1">
      <c r="A80" s="333">
        <f t="shared" si="2"/>
        <v>15</v>
      </c>
      <c r="B80" s="373">
        <v>120101170060101</v>
      </c>
      <c r="C80" s="392" t="s">
        <v>878</v>
      </c>
      <c r="D80" s="334">
        <f>+SUMIF('BG SISTEMA'!A:A,'CA EF'!B80,'BG SISTEMA'!F:F)</f>
        <v>0</v>
      </c>
      <c r="E80" s="335"/>
      <c r="F80" s="335"/>
      <c r="G80" s="393">
        <v>0</v>
      </c>
      <c r="H80" s="336">
        <f t="shared" si="0"/>
        <v>0</v>
      </c>
      <c r="I80" s="336">
        <v>0</v>
      </c>
      <c r="J80" s="336">
        <v>0</v>
      </c>
      <c r="K80" s="336">
        <v>0</v>
      </c>
      <c r="L80" s="336">
        <v>0</v>
      </c>
      <c r="M80" s="336">
        <v>0</v>
      </c>
      <c r="N80" s="336">
        <v>0</v>
      </c>
      <c r="O80" s="336">
        <v>0</v>
      </c>
      <c r="P80" s="336">
        <v>0</v>
      </c>
      <c r="Q80" s="336">
        <v>0</v>
      </c>
      <c r="R80" s="336">
        <v>0</v>
      </c>
      <c r="S80" s="336">
        <v>0</v>
      </c>
      <c r="T80" s="336">
        <v>0</v>
      </c>
      <c r="U80" s="336">
        <v>0</v>
      </c>
      <c r="V80" s="336">
        <v>0</v>
      </c>
      <c r="W80" s="336">
        <v>0</v>
      </c>
      <c r="X80" s="336">
        <v>0</v>
      </c>
      <c r="Y80" s="336">
        <v>0</v>
      </c>
      <c r="Z80" s="337">
        <f t="shared" si="1"/>
        <v>0</v>
      </c>
      <c r="AA80" s="338"/>
    </row>
    <row r="81" spans="1:27" s="339" customFormat="1" ht="12.75" customHeight="1">
      <c r="A81" s="333">
        <f t="shared" si="2"/>
        <v>15</v>
      </c>
      <c r="B81" s="373">
        <v>120101170060199</v>
      </c>
      <c r="C81" s="392" t="s">
        <v>879</v>
      </c>
      <c r="D81" s="334">
        <f>+SUMIF('BG SISTEMA'!A:A,'CA EF'!B81,'BG SISTEMA'!F:F)</f>
        <v>0</v>
      </c>
      <c r="E81" s="335"/>
      <c r="F81" s="335"/>
      <c r="G81" s="393">
        <v>0</v>
      </c>
      <c r="H81" s="336">
        <f t="shared" si="0"/>
        <v>0</v>
      </c>
      <c r="I81" s="336">
        <v>0</v>
      </c>
      <c r="J81" s="336">
        <v>0</v>
      </c>
      <c r="K81" s="336">
        <v>0</v>
      </c>
      <c r="L81" s="336">
        <v>0</v>
      </c>
      <c r="M81" s="336">
        <v>0</v>
      </c>
      <c r="N81" s="336">
        <v>0</v>
      </c>
      <c r="O81" s="336">
        <v>0</v>
      </c>
      <c r="P81" s="336">
        <v>0</v>
      </c>
      <c r="Q81" s="336">
        <v>0</v>
      </c>
      <c r="R81" s="336">
        <v>0</v>
      </c>
      <c r="S81" s="336">
        <v>0</v>
      </c>
      <c r="T81" s="336">
        <v>0</v>
      </c>
      <c r="U81" s="336">
        <v>0</v>
      </c>
      <c r="V81" s="336">
        <v>0</v>
      </c>
      <c r="W81" s="336">
        <v>0</v>
      </c>
      <c r="X81" s="336">
        <v>0</v>
      </c>
      <c r="Y81" s="336">
        <v>0</v>
      </c>
      <c r="Z81" s="337">
        <f t="shared" si="1"/>
        <v>0</v>
      </c>
      <c r="AA81" s="340"/>
    </row>
    <row r="82" spans="1:27" s="339" customFormat="1" ht="12.75" customHeight="1">
      <c r="A82" s="333">
        <f t="shared" si="2"/>
        <v>15</v>
      </c>
      <c r="B82" s="373">
        <v>120101190010101</v>
      </c>
      <c r="C82" s="392" t="s">
        <v>880</v>
      </c>
      <c r="D82" s="334">
        <f>+SUMIF('BG SISTEMA'!A:A,'CA EF'!B82,'BG SISTEMA'!F:F)</f>
        <v>0</v>
      </c>
      <c r="E82" s="335"/>
      <c r="F82" s="335"/>
      <c r="G82" s="393">
        <v>0</v>
      </c>
      <c r="H82" s="336">
        <f t="shared" si="0"/>
        <v>0</v>
      </c>
      <c r="I82" s="336">
        <v>0</v>
      </c>
      <c r="J82" s="336">
        <v>0</v>
      </c>
      <c r="K82" s="336">
        <v>0</v>
      </c>
      <c r="L82" s="336">
        <v>0</v>
      </c>
      <c r="M82" s="336">
        <v>0</v>
      </c>
      <c r="N82" s="336">
        <v>0</v>
      </c>
      <c r="O82" s="336">
        <v>0</v>
      </c>
      <c r="P82" s="336">
        <v>0</v>
      </c>
      <c r="Q82" s="336">
        <v>0</v>
      </c>
      <c r="R82" s="336">
        <v>0</v>
      </c>
      <c r="S82" s="336">
        <v>0</v>
      </c>
      <c r="T82" s="336">
        <v>0</v>
      </c>
      <c r="U82" s="336">
        <v>0</v>
      </c>
      <c r="V82" s="336">
        <v>0</v>
      </c>
      <c r="W82" s="336">
        <v>0</v>
      </c>
      <c r="X82" s="336">
        <v>0</v>
      </c>
      <c r="Y82" s="336">
        <v>0</v>
      </c>
      <c r="Z82" s="337">
        <f t="shared" si="1"/>
        <v>0</v>
      </c>
      <c r="AA82" s="340"/>
    </row>
    <row r="83" spans="1:27" s="339" customFormat="1" ht="12.75" customHeight="1">
      <c r="A83" s="333">
        <f t="shared" ref="A83:A104" si="6">+LEN(B83)</f>
        <v>15</v>
      </c>
      <c r="B83" s="373">
        <v>120101190010199</v>
      </c>
      <c r="C83" s="392" t="s">
        <v>881</v>
      </c>
      <c r="D83" s="334">
        <f>+SUMIF('BG SISTEMA'!A:A,'CA EF'!B83,'BG SISTEMA'!F:F)</f>
        <v>0</v>
      </c>
      <c r="E83" s="335"/>
      <c r="F83" s="335"/>
      <c r="G83" s="393">
        <v>0</v>
      </c>
      <c r="H83" s="336">
        <f t="shared" si="0"/>
        <v>0</v>
      </c>
      <c r="I83" s="336">
        <v>0</v>
      </c>
      <c r="J83" s="336">
        <v>0</v>
      </c>
      <c r="K83" s="336">
        <v>0</v>
      </c>
      <c r="L83" s="336">
        <v>0</v>
      </c>
      <c r="M83" s="336">
        <v>0</v>
      </c>
      <c r="N83" s="336">
        <v>0</v>
      </c>
      <c r="O83" s="336">
        <v>0</v>
      </c>
      <c r="P83" s="336">
        <v>0</v>
      </c>
      <c r="Q83" s="336">
        <v>0</v>
      </c>
      <c r="R83" s="336">
        <v>0</v>
      </c>
      <c r="S83" s="336">
        <v>0</v>
      </c>
      <c r="T83" s="336">
        <v>0</v>
      </c>
      <c r="U83" s="336">
        <v>0</v>
      </c>
      <c r="V83" s="336">
        <v>0</v>
      </c>
      <c r="W83" s="336">
        <v>0</v>
      </c>
      <c r="X83" s="336">
        <v>0</v>
      </c>
      <c r="Y83" s="336">
        <v>0</v>
      </c>
      <c r="Z83" s="337">
        <f t="shared" ref="Z83:Z104" si="7">SUM(H83:Y83)</f>
        <v>0</v>
      </c>
      <c r="AA83" s="340"/>
    </row>
    <row r="84" spans="1:27" s="339" customFormat="1" ht="12.75" customHeight="1">
      <c r="A84" s="333">
        <f t="shared" si="6"/>
        <v>15</v>
      </c>
      <c r="B84" s="373">
        <v>120101190010201</v>
      </c>
      <c r="C84" s="392" t="s">
        <v>882</v>
      </c>
      <c r="D84" s="334">
        <f>+SUMIF('BG SISTEMA'!A:A,'CA EF'!B84,'BG SISTEMA'!F:F)</f>
        <v>0</v>
      </c>
      <c r="E84" s="335"/>
      <c r="F84" s="335"/>
      <c r="G84" s="393">
        <v>0</v>
      </c>
      <c r="H84" s="336">
        <f t="shared" si="0"/>
        <v>0</v>
      </c>
      <c r="I84" s="336">
        <v>0</v>
      </c>
      <c r="J84" s="336">
        <v>0</v>
      </c>
      <c r="K84" s="336">
        <v>0</v>
      </c>
      <c r="L84" s="336">
        <v>0</v>
      </c>
      <c r="M84" s="336">
        <v>0</v>
      </c>
      <c r="N84" s="336">
        <v>0</v>
      </c>
      <c r="O84" s="336">
        <v>0</v>
      </c>
      <c r="P84" s="336">
        <v>0</v>
      </c>
      <c r="Q84" s="336">
        <v>0</v>
      </c>
      <c r="R84" s="336">
        <v>0</v>
      </c>
      <c r="S84" s="336">
        <v>0</v>
      </c>
      <c r="T84" s="336">
        <v>0</v>
      </c>
      <c r="U84" s="336">
        <v>0</v>
      </c>
      <c r="V84" s="336">
        <v>0</v>
      </c>
      <c r="W84" s="336">
        <v>0</v>
      </c>
      <c r="X84" s="336">
        <v>0</v>
      </c>
      <c r="Y84" s="336">
        <v>0</v>
      </c>
      <c r="Z84" s="337">
        <f t="shared" si="7"/>
        <v>0</v>
      </c>
      <c r="AA84" s="340"/>
    </row>
    <row r="85" spans="1:27" s="339" customFormat="1" ht="12.75" customHeight="1">
      <c r="A85" s="333">
        <f t="shared" si="6"/>
        <v>15</v>
      </c>
      <c r="B85" s="373">
        <v>120101190010299</v>
      </c>
      <c r="C85" s="392" t="s">
        <v>883</v>
      </c>
      <c r="D85" s="334">
        <f>+SUMIF('BG SISTEMA'!A:A,'CA EF'!B85,'BG SISTEMA'!F:F)</f>
        <v>0</v>
      </c>
      <c r="E85" s="335"/>
      <c r="F85" s="335"/>
      <c r="G85" s="393">
        <v>0</v>
      </c>
      <c r="H85" s="336">
        <f t="shared" si="0"/>
        <v>0</v>
      </c>
      <c r="I85" s="336">
        <v>0</v>
      </c>
      <c r="J85" s="336">
        <v>0</v>
      </c>
      <c r="K85" s="336">
        <v>0</v>
      </c>
      <c r="L85" s="336">
        <v>0</v>
      </c>
      <c r="M85" s="336">
        <v>0</v>
      </c>
      <c r="N85" s="336">
        <v>0</v>
      </c>
      <c r="O85" s="336">
        <v>0</v>
      </c>
      <c r="P85" s="336">
        <v>0</v>
      </c>
      <c r="Q85" s="336">
        <v>0</v>
      </c>
      <c r="R85" s="336">
        <v>0</v>
      </c>
      <c r="S85" s="336">
        <v>0</v>
      </c>
      <c r="T85" s="336">
        <v>0</v>
      </c>
      <c r="U85" s="336">
        <v>0</v>
      </c>
      <c r="V85" s="336">
        <v>0</v>
      </c>
      <c r="W85" s="336">
        <v>0</v>
      </c>
      <c r="X85" s="336">
        <v>0</v>
      </c>
      <c r="Y85" s="336">
        <v>0</v>
      </c>
      <c r="Z85" s="337">
        <f t="shared" si="7"/>
        <v>0</v>
      </c>
      <c r="AA85" s="340"/>
    </row>
    <row r="86" spans="1:27" s="339" customFormat="1" ht="12.75" customHeight="1">
      <c r="A86" s="333">
        <f t="shared" si="6"/>
        <v>15</v>
      </c>
      <c r="B86" s="373">
        <v>120101190020101</v>
      </c>
      <c r="C86" s="392" t="s">
        <v>884</v>
      </c>
      <c r="D86" s="334">
        <f>+SUMIF('BG SISTEMA'!A:A,'CA EF'!B86,'BG SISTEMA'!F:F)</f>
        <v>0</v>
      </c>
      <c r="E86" s="335"/>
      <c r="F86" s="335"/>
      <c r="G86" s="393">
        <v>0</v>
      </c>
      <c r="H86" s="336">
        <f t="shared" si="0"/>
        <v>0</v>
      </c>
      <c r="I86" s="336">
        <v>0</v>
      </c>
      <c r="J86" s="336">
        <v>0</v>
      </c>
      <c r="K86" s="336">
        <v>0</v>
      </c>
      <c r="L86" s="336">
        <v>0</v>
      </c>
      <c r="M86" s="336">
        <v>0</v>
      </c>
      <c r="N86" s="336">
        <v>0</v>
      </c>
      <c r="O86" s="336">
        <v>0</v>
      </c>
      <c r="P86" s="336">
        <v>0</v>
      </c>
      <c r="Q86" s="336">
        <v>0</v>
      </c>
      <c r="R86" s="336">
        <v>0</v>
      </c>
      <c r="S86" s="336">
        <v>0</v>
      </c>
      <c r="T86" s="336">
        <v>0</v>
      </c>
      <c r="U86" s="336">
        <v>0</v>
      </c>
      <c r="V86" s="336">
        <v>0</v>
      </c>
      <c r="W86" s="336">
        <v>0</v>
      </c>
      <c r="X86" s="336">
        <v>0</v>
      </c>
      <c r="Y86" s="336">
        <v>0</v>
      </c>
      <c r="Z86" s="337">
        <f t="shared" si="7"/>
        <v>0</v>
      </c>
      <c r="AA86" s="338"/>
    </row>
    <row r="87" spans="1:27" s="339" customFormat="1" ht="12.75" customHeight="1">
      <c r="A87" s="333">
        <f t="shared" si="6"/>
        <v>15</v>
      </c>
      <c r="B87" s="373">
        <v>120101190020199</v>
      </c>
      <c r="C87" s="392" t="s">
        <v>885</v>
      </c>
      <c r="D87" s="334">
        <f>+SUMIF('BG SISTEMA'!A:A,'CA EF'!B87,'BG SISTEMA'!F:F)</f>
        <v>0</v>
      </c>
      <c r="E87" s="335"/>
      <c r="F87" s="335"/>
      <c r="G87" s="393">
        <v>0</v>
      </c>
      <c r="H87" s="336">
        <f t="shared" si="0"/>
        <v>0</v>
      </c>
      <c r="I87" s="336">
        <v>0</v>
      </c>
      <c r="J87" s="336">
        <v>0</v>
      </c>
      <c r="K87" s="336">
        <v>0</v>
      </c>
      <c r="L87" s="336">
        <v>0</v>
      </c>
      <c r="M87" s="336">
        <v>0</v>
      </c>
      <c r="N87" s="336">
        <v>0</v>
      </c>
      <c r="O87" s="336">
        <v>0</v>
      </c>
      <c r="P87" s="336">
        <v>0</v>
      </c>
      <c r="Q87" s="336">
        <v>0</v>
      </c>
      <c r="R87" s="336">
        <v>0</v>
      </c>
      <c r="S87" s="336">
        <v>0</v>
      </c>
      <c r="T87" s="336">
        <v>0</v>
      </c>
      <c r="U87" s="336">
        <v>0</v>
      </c>
      <c r="V87" s="336">
        <v>0</v>
      </c>
      <c r="W87" s="336">
        <v>0</v>
      </c>
      <c r="X87" s="336">
        <v>0</v>
      </c>
      <c r="Y87" s="336">
        <v>0</v>
      </c>
      <c r="Z87" s="337">
        <f t="shared" si="7"/>
        <v>0</v>
      </c>
      <c r="AA87" s="340"/>
    </row>
    <row r="88" spans="1:27" s="339" customFormat="1" ht="12.75" customHeight="1">
      <c r="A88" s="333">
        <f t="shared" si="6"/>
        <v>15</v>
      </c>
      <c r="B88" s="373">
        <v>120101190030101</v>
      </c>
      <c r="C88" s="392" t="s">
        <v>886</v>
      </c>
      <c r="D88" s="334">
        <f>+SUMIF('BG SISTEMA'!A:A,'CA EF'!B88,'BG SISTEMA'!F:F)</f>
        <v>0</v>
      </c>
      <c r="E88" s="335"/>
      <c r="F88" s="335"/>
      <c r="G88" s="393">
        <v>0</v>
      </c>
      <c r="H88" s="336">
        <f t="shared" si="0"/>
        <v>0</v>
      </c>
      <c r="I88" s="336">
        <v>0</v>
      </c>
      <c r="J88" s="336">
        <v>0</v>
      </c>
      <c r="K88" s="336">
        <v>0</v>
      </c>
      <c r="L88" s="336">
        <v>0</v>
      </c>
      <c r="M88" s="336">
        <v>0</v>
      </c>
      <c r="N88" s="336">
        <v>0</v>
      </c>
      <c r="O88" s="336">
        <v>0</v>
      </c>
      <c r="P88" s="336">
        <v>0</v>
      </c>
      <c r="Q88" s="336">
        <v>0</v>
      </c>
      <c r="R88" s="336">
        <v>0</v>
      </c>
      <c r="S88" s="336">
        <v>0</v>
      </c>
      <c r="T88" s="336">
        <v>0</v>
      </c>
      <c r="U88" s="336">
        <v>0</v>
      </c>
      <c r="V88" s="336">
        <v>0</v>
      </c>
      <c r="W88" s="336">
        <v>0</v>
      </c>
      <c r="X88" s="336">
        <v>0</v>
      </c>
      <c r="Y88" s="336">
        <v>0</v>
      </c>
      <c r="Z88" s="337">
        <f t="shared" si="7"/>
        <v>0</v>
      </c>
      <c r="AA88" s="340"/>
    </row>
    <row r="89" spans="1:27" s="339" customFormat="1" ht="12.75" customHeight="1">
      <c r="A89" s="333">
        <f t="shared" si="6"/>
        <v>15</v>
      </c>
      <c r="B89" s="373">
        <v>120101190030199</v>
      </c>
      <c r="C89" s="392" t="s">
        <v>887</v>
      </c>
      <c r="D89" s="334">
        <f>+SUMIF('BG SISTEMA'!A:A,'CA EF'!B89,'BG SISTEMA'!F:F)</f>
        <v>0</v>
      </c>
      <c r="E89" s="335"/>
      <c r="F89" s="335"/>
      <c r="G89" s="393">
        <v>0</v>
      </c>
      <c r="H89" s="336">
        <f t="shared" si="0"/>
        <v>0</v>
      </c>
      <c r="I89" s="336">
        <v>0</v>
      </c>
      <c r="J89" s="336">
        <v>0</v>
      </c>
      <c r="K89" s="336">
        <v>0</v>
      </c>
      <c r="L89" s="336">
        <v>0</v>
      </c>
      <c r="M89" s="336">
        <v>0</v>
      </c>
      <c r="N89" s="336">
        <v>0</v>
      </c>
      <c r="O89" s="336">
        <v>0</v>
      </c>
      <c r="P89" s="336">
        <v>0</v>
      </c>
      <c r="Q89" s="336">
        <v>0</v>
      </c>
      <c r="R89" s="336">
        <v>0</v>
      </c>
      <c r="S89" s="336">
        <v>0</v>
      </c>
      <c r="T89" s="336">
        <v>0</v>
      </c>
      <c r="U89" s="336">
        <v>0</v>
      </c>
      <c r="V89" s="336">
        <v>0</v>
      </c>
      <c r="W89" s="336">
        <v>0</v>
      </c>
      <c r="X89" s="336">
        <v>0</v>
      </c>
      <c r="Y89" s="336">
        <v>0</v>
      </c>
      <c r="Z89" s="337">
        <f t="shared" si="7"/>
        <v>0</v>
      </c>
      <c r="AA89" s="340"/>
    </row>
    <row r="90" spans="1:27" s="339" customFormat="1" ht="12.75" customHeight="1">
      <c r="A90" s="333">
        <f t="shared" si="6"/>
        <v>15</v>
      </c>
      <c r="B90" s="373">
        <v>120101190040101</v>
      </c>
      <c r="C90" s="392" t="s">
        <v>888</v>
      </c>
      <c r="D90" s="334">
        <f>+SUMIF('BG SISTEMA'!A:A,'CA EF'!B90,'BG SISTEMA'!F:F)</f>
        <v>0</v>
      </c>
      <c r="E90" s="335"/>
      <c r="F90" s="335"/>
      <c r="G90" s="393">
        <v>0</v>
      </c>
      <c r="H90" s="336">
        <f t="shared" si="0"/>
        <v>0</v>
      </c>
      <c r="I90" s="336">
        <v>0</v>
      </c>
      <c r="J90" s="336">
        <v>0</v>
      </c>
      <c r="K90" s="336">
        <v>0</v>
      </c>
      <c r="L90" s="336">
        <v>0</v>
      </c>
      <c r="M90" s="336">
        <v>0</v>
      </c>
      <c r="N90" s="336">
        <v>0</v>
      </c>
      <c r="O90" s="336">
        <v>0</v>
      </c>
      <c r="P90" s="336">
        <v>0</v>
      </c>
      <c r="Q90" s="336">
        <v>0</v>
      </c>
      <c r="R90" s="336">
        <v>0</v>
      </c>
      <c r="S90" s="336">
        <v>0</v>
      </c>
      <c r="T90" s="336">
        <v>0</v>
      </c>
      <c r="U90" s="336">
        <v>0</v>
      </c>
      <c r="V90" s="336">
        <v>0</v>
      </c>
      <c r="W90" s="336">
        <v>0</v>
      </c>
      <c r="X90" s="336">
        <v>0</v>
      </c>
      <c r="Y90" s="336">
        <v>0</v>
      </c>
      <c r="Z90" s="337">
        <f t="shared" si="7"/>
        <v>0</v>
      </c>
      <c r="AA90" s="340"/>
    </row>
    <row r="91" spans="1:27" s="339" customFormat="1" ht="12.75" customHeight="1">
      <c r="A91" s="333">
        <f t="shared" si="6"/>
        <v>15</v>
      </c>
      <c r="B91" s="373">
        <v>120101190040199</v>
      </c>
      <c r="C91" s="392" t="s">
        <v>889</v>
      </c>
      <c r="D91" s="334">
        <f>+SUMIF('BG SISTEMA'!A:A,'CA EF'!B91,'BG SISTEMA'!F:F)</f>
        <v>0</v>
      </c>
      <c r="E91" s="335"/>
      <c r="F91" s="335"/>
      <c r="G91" s="393">
        <v>0</v>
      </c>
      <c r="H91" s="336">
        <f t="shared" si="0"/>
        <v>0</v>
      </c>
      <c r="I91" s="336">
        <v>0</v>
      </c>
      <c r="J91" s="336">
        <v>0</v>
      </c>
      <c r="K91" s="336">
        <v>0</v>
      </c>
      <c r="L91" s="336">
        <v>0</v>
      </c>
      <c r="M91" s="336">
        <v>0</v>
      </c>
      <c r="N91" s="336">
        <v>0</v>
      </c>
      <c r="O91" s="336">
        <v>0</v>
      </c>
      <c r="P91" s="336">
        <v>0</v>
      </c>
      <c r="Q91" s="336">
        <v>0</v>
      </c>
      <c r="R91" s="336">
        <v>0</v>
      </c>
      <c r="S91" s="336">
        <v>0</v>
      </c>
      <c r="T91" s="336">
        <v>0</v>
      </c>
      <c r="U91" s="336">
        <v>0</v>
      </c>
      <c r="V91" s="336">
        <v>0</v>
      </c>
      <c r="W91" s="336">
        <v>0</v>
      </c>
      <c r="X91" s="336">
        <v>0</v>
      </c>
      <c r="Y91" s="336">
        <v>0</v>
      </c>
      <c r="Z91" s="337">
        <f t="shared" si="7"/>
        <v>0</v>
      </c>
      <c r="AA91" s="340"/>
    </row>
    <row r="92" spans="1:27" s="339" customFormat="1" ht="12.75" customHeight="1">
      <c r="A92" s="333">
        <f t="shared" si="6"/>
        <v>15</v>
      </c>
      <c r="B92" s="373">
        <v>120101190050101</v>
      </c>
      <c r="C92" s="392" t="s">
        <v>890</v>
      </c>
      <c r="D92" s="334">
        <f>+SUMIF('BG SISTEMA'!A:A,'CA EF'!B92,'BG SISTEMA'!F:F)</f>
        <v>0</v>
      </c>
      <c r="E92" s="335"/>
      <c r="F92" s="335"/>
      <c r="G92" s="393">
        <v>0</v>
      </c>
      <c r="H92" s="336">
        <f t="shared" si="0"/>
        <v>0</v>
      </c>
      <c r="I92" s="336">
        <v>0</v>
      </c>
      <c r="J92" s="336">
        <v>0</v>
      </c>
      <c r="K92" s="336">
        <v>0</v>
      </c>
      <c r="L92" s="336">
        <v>0</v>
      </c>
      <c r="M92" s="336">
        <v>0</v>
      </c>
      <c r="N92" s="336">
        <v>0</v>
      </c>
      <c r="O92" s="336">
        <v>0</v>
      </c>
      <c r="P92" s="336">
        <v>0</v>
      </c>
      <c r="Q92" s="336">
        <v>0</v>
      </c>
      <c r="R92" s="336">
        <v>0</v>
      </c>
      <c r="S92" s="336">
        <v>0</v>
      </c>
      <c r="T92" s="336">
        <v>0</v>
      </c>
      <c r="U92" s="336">
        <v>0</v>
      </c>
      <c r="V92" s="336">
        <v>0</v>
      </c>
      <c r="W92" s="336">
        <v>0</v>
      </c>
      <c r="X92" s="336">
        <v>0</v>
      </c>
      <c r="Y92" s="336">
        <v>0</v>
      </c>
      <c r="Z92" s="337">
        <f t="shared" si="7"/>
        <v>0</v>
      </c>
      <c r="AA92" s="340"/>
    </row>
    <row r="93" spans="1:27" s="339" customFormat="1" ht="12.75" customHeight="1">
      <c r="A93" s="333">
        <f t="shared" si="6"/>
        <v>15</v>
      </c>
      <c r="B93" s="373">
        <v>120101190050199</v>
      </c>
      <c r="C93" s="392" t="s">
        <v>891</v>
      </c>
      <c r="D93" s="334">
        <f>+SUMIF('BG SISTEMA'!A:A,'CA EF'!B93,'BG SISTEMA'!F:F)</f>
        <v>0</v>
      </c>
      <c r="E93" s="335"/>
      <c r="F93" s="335"/>
      <c r="G93" s="393">
        <v>0</v>
      </c>
      <c r="H93" s="336">
        <f t="shared" si="0"/>
        <v>0</v>
      </c>
      <c r="I93" s="336">
        <v>0</v>
      </c>
      <c r="J93" s="336">
        <v>0</v>
      </c>
      <c r="K93" s="336">
        <v>0</v>
      </c>
      <c r="L93" s="336">
        <v>0</v>
      </c>
      <c r="M93" s="336">
        <v>0</v>
      </c>
      <c r="N93" s="336">
        <v>0</v>
      </c>
      <c r="O93" s="336">
        <v>0</v>
      </c>
      <c r="P93" s="336">
        <v>0</v>
      </c>
      <c r="Q93" s="336">
        <v>0</v>
      </c>
      <c r="R93" s="336">
        <v>0</v>
      </c>
      <c r="S93" s="336">
        <v>0</v>
      </c>
      <c r="T93" s="336">
        <v>0</v>
      </c>
      <c r="U93" s="336">
        <v>0</v>
      </c>
      <c r="V93" s="336">
        <v>0</v>
      </c>
      <c r="W93" s="336">
        <v>0</v>
      </c>
      <c r="X93" s="336">
        <v>0</v>
      </c>
      <c r="Y93" s="336">
        <v>0</v>
      </c>
      <c r="Z93" s="337">
        <f t="shared" si="7"/>
        <v>0</v>
      </c>
      <c r="AA93" s="340"/>
    </row>
    <row r="94" spans="1:27" s="339" customFormat="1" ht="12.75" customHeight="1">
      <c r="A94" s="333">
        <f t="shared" si="6"/>
        <v>15</v>
      </c>
      <c r="B94" s="373">
        <v>120101190060101</v>
      </c>
      <c r="C94" s="392" t="s">
        <v>892</v>
      </c>
      <c r="D94" s="334">
        <f>+SUMIF('BG SISTEMA'!A:A,'CA EF'!B94,'BG SISTEMA'!F:F)</f>
        <v>0</v>
      </c>
      <c r="E94" s="335"/>
      <c r="F94" s="335"/>
      <c r="G94" s="393">
        <v>0</v>
      </c>
      <c r="H94" s="336">
        <f t="shared" si="0"/>
        <v>0</v>
      </c>
      <c r="I94" s="336">
        <v>0</v>
      </c>
      <c r="J94" s="336">
        <v>0</v>
      </c>
      <c r="K94" s="336">
        <v>0</v>
      </c>
      <c r="L94" s="336">
        <v>0</v>
      </c>
      <c r="M94" s="336">
        <v>0</v>
      </c>
      <c r="N94" s="336">
        <v>0</v>
      </c>
      <c r="O94" s="336">
        <v>0</v>
      </c>
      <c r="P94" s="336">
        <v>0</v>
      </c>
      <c r="Q94" s="336">
        <v>0</v>
      </c>
      <c r="R94" s="336">
        <v>0</v>
      </c>
      <c r="S94" s="336">
        <v>0</v>
      </c>
      <c r="T94" s="336">
        <v>0</v>
      </c>
      <c r="U94" s="336">
        <v>0</v>
      </c>
      <c r="V94" s="336">
        <v>0</v>
      </c>
      <c r="W94" s="336">
        <v>0</v>
      </c>
      <c r="X94" s="336">
        <v>0</v>
      </c>
      <c r="Y94" s="336">
        <v>0</v>
      </c>
      <c r="Z94" s="337">
        <f t="shared" si="7"/>
        <v>0</v>
      </c>
      <c r="AA94" s="340"/>
    </row>
    <row r="95" spans="1:27" s="339" customFormat="1" ht="12.75" customHeight="1">
      <c r="A95" s="333">
        <f t="shared" si="6"/>
        <v>15</v>
      </c>
      <c r="B95" s="373">
        <v>120101190060199</v>
      </c>
      <c r="C95" s="392" t="s">
        <v>893</v>
      </c>
      <c r="D95" s="334">
        <f>+SUMIF('BG SISTEMA'!A:A,'CA EF'!B95,'BG SISTEMA'!F:F)</f>
        <v>0</v>
      </c>
      <c r="E95" s="335"/>
      <c r="F95" s="335"/>
      <c r="G95" s="393">
        <v>0</v>
      </c>
      <c r="H95" s="336">
        <f t="shared" si="0"/>
        <v>0</v>
      </c>
      <c r="I95" s="336">
        <v>0</v>
      </c>
      <c r="J95" s="336">
        <v>0</v>
      </c>
      <c r="K95" s="336">
        <v>0</v>
      </c>
      <c r="L95" s="336">
        <v>0</v>
      </c>
      <c r="M95" s="336">
        <v>0</v>
      </c>
      <c r="N95" s="336">
        <v>0</v>
      </c>
      <c r="O95" s="336">
        <v>0</v>
      </c>
      <c r="P95" s="336">
        <v>0</v>
      </c>
      <c r="Q95" s="336">
        <v>0</v>
      </c>
      <c r="R95" s="336">
        <v>0</v>
      </c>
      <c r="S95" s="336">
        <v>0</v>
      </c>
      <c r="T95" s="336">
        <v>0</v>
      </c>
      <c r="U95" s="336">
        <v>0</v>
      </c>
      <c r="V95" s="336">
        <v>0</v>
      </c>
      <c r="W95" s="336">
        <v>0</v>
      </c>
      <c r="X95" s="336">
        <v>0</v>
      </c>
      <c r="Y95" s="336">
        <v>0</v>
      </c>
      <c r="Z95" s="337">
        <f t="shared" si="7"/>
        <v>0</v>
      </c>
      <c r="AA95" s="340"/>
    </row>
    <row r="96" spans="1:27" s="339" customFormat="1" ht="12.75" customHeight="1">
      <c r="A96" s="333">
        <f t="shared" si="6"/>
        <v>15</v>
      </c>
      <c r="B96" s="373">
        <v>120101190070101</v>
      </c>
      <c r="C96" s="392" t="s">
        <v>894</v>
      </c>
      <c r="D96" s="334">
        <f>+SUMIF('BG SISTEMA'!A:A,'CA EF'!B96,'BG SISTEMA'!F:F)</f>
        <v>0</v>
      </c>
      <c r="E96" s="335"/>
      <c r="F96" s="335"/>
      <c r="G96" s="393">
        <v>0</v>
      </c>
      <c r="H96" s="336">
        <f t="shared" si="0"/>
        <v>0</v>
      </c>
      <c r="I96" s="336">
        <v>0</v>
      </c>
      <c r="J96" s="336">
        <v>0</v>
      </c>
      <c r="K96" s="336">
        <v>0</v>
      </c>
      <c r="L96" s="336">
        <v>0</v>
      </c>
      <c r="M96" s="336">
        <v>0</v>
      </c>
      <c r="N96" s="336">
        <v>0</v>
      </c>
      <c r="O96" s="336">
        <v>0</v>
      </c>
      <c r="P96" s="336">
        <v>0</v>
      </c>
      <c r="Q96" s="336">
        <v>0</v>
      </c>
      <c r="R96" s="336">
        <v>0</v>
      </c>
      <c r="S96" s="336">
        <v>0</v>
      </c>
      <c r="T96" s="336">
        <v>0</v>
      </c>
      <c r="U96" s="336">
        <v>0</v>
      </c>
      <c r="V96" s="336">
        <v>0</v>
      </c>
      <c r="W96" s="336">
        <v>0</v>
      </c>
      <c r="X96" s="336">
        <v>0</v>
      </c>
      <c r="Y96" s="336">
        <v>0</v>
      </c>
      <c r="Z96" s="337">
        <f t="shared" si="7"/>
        <v>0</v>
      </c>
      <c r="AA96" s="340"/>
    </row>
    <row r="97" spans="1:27" s="339" customFormat="1" ht="12.75" customHeight="1">
      <c r="A97" s="333">
        <f t="shared" si="6"/>
        <v>15</v>
      </c>
      <c r="B97" s="373">
        <v>120101190070199</v>
      </c>
      <c r="C97" s="392" t="s">
        <v>895</v>
      </c>
      <c r="D97" s="334">
        <f>+SUMIF('BG SISTEMA'!A:A,'CA EF'!B97,'BG SISTEMA'!F:F)</f>
        <v>0</v>
      </c>
      <c r="E97" s="335"/>
      <c r="F97" s="335"/>
      <c r="G97" s="393">
        <v>0</v>
      </c>
      <c r="H97" s="336">
        <f t="shared" si="0"/>
        <v>0</v>
      </c>
      <c r="I97" s="336">
        <v>0</v>
      </c>
      <c r="J97" s="336">
        <v>0</v>
      </c>
      <c r="K97" s="336">
        <v>0</v>
      </c>
      <c r="L97" s="336">
        <v>0</v>
      </c>
      <c r="M97" s="336">
        <v>0</v>
      </c>
      <c r="N97" s="336">
        <v>0</v>
      </c>
      <c r="O97" s="336">
        <v>0</v>
      </c>
      <c r="P97" s="336">
        <v>0</v>
      </c>
      <c r="Q97" s="336">
        <v>0</v>
      </c>
      <c r="R97" s="336">
        <v>0</v>
      </c>
      <c r="S97" s="336">
        <v>0</v>
      </c>
      <c r="T97" s="336">
        <v>0</v>
      </c>
      <c r="U97" s="336">
        <v>0</v>
      </c>
      <c r="V97" s="336">
        <v>0</v>
      </c>
      <c r="W97" s="336">
        <v>0</v>
      </c>
      <c r="X97" s="336">
        <v>0</v>
      </c>
      <c r="Y97" s="336">
        <v>0</v>
      </c>
      <c r="Z97" s="337">
        <f t="shared" si="7"/>
        <v>0</v>
      </c>
      <c r="AA97" s="340"/>
    </row>
    <row r="98" spans="1:27" s="339" customFormat="1" ht="12.75" customHeight="1">
      <c r="A98" s="333">
        <f t="shared" si="6"/>
        <v>15</v>
      </c>
      <c r="B98" s="373">
        <v>120101190080101</v>
      </c>
      <c r="C98" s="392" t="s">
        <v>896</v>
      </c>
      <c r="D98" s="334">
        <f>+SUMIF('BG SISTEMA'!A:A,'CA EF'!B98,'BG SISTEMA'!F:F)</f>
        <v>0</v>
      </c>
      <c r="E98" s="335"/>
      <c r="F98" s="335"/>
      <c r="G98" s="393">
        <v>0</v>
      </c>
      <c r="H98" s="336">
        <f t="shared" si="0"/>
        <v>0</v>
      </c>
      <c r="I98" s="336">
        <v>0</v>
      </c>
      <c r="J98" s="336">
        <v>0</v>
      </c>
      <c r="K98" s="336">
        <v>0</v>
      </c>
      <c r="L98" s="336">
        <v>0</v>
      </c>
      <c r="M98" s="336">
        <v>0</v>
      </c>
      <c r="N98" s="336">
        <v>0</v>
      </c>
      <c r="O98" s="336">
        <v>0</v>
      </c>
      <c r="P98" s="336">
        <v>0</v>
      </c>
      <c r="Q98" s="336">
        <v>0</v>
      </c>
      <c r="R98" s="336">
        <v>0</v>
      </c>
      <c r="S98" s="336">
        <v>0</v>
      </c>
      <c r="T98" s="336">
        <v>0</v>
      </c>
      <c r="U98" s="336">
        <v>0</v>
      </c>
      <c r="V98" s="336">
        <v>0</v>
      </c>
      <c r="W98" s="336">
        <v>0</v>
      </c>
      <c r="X98" s="336">
        <v>0</v>
      </c>
      <c r="Y98" s="336">
        <v>0</v>
      </c>
      <c r="Z98" s="337">
        <f t="shared" si="7"/>
        <v>0</v>
      </c>
      <c r="AA98" s="340"/>
    </row>
    <row r="99" spans="1:27" s="339" customFormat="1" ht="12.75" customHeight="1">
      <c r="A99" s="333">
        <f t="shared" si="6"/>
        <v>15</v>
      </c>
      <c r="B99" s="373">
        <v>120101190080199</v>
      </c>
      <c r="C99" s="392" t="s">
        <v>897</v>
      </c>
      <c r="D99" s="334">
        <f>+SUMIF('BG SISTEMA'!A:A,'CA EF'!B99,'BG SISTEMA'!F:F)</f>
        <v>0</v>
      </c>
      <c r="E99" s="335"/>
      <c r="F99" s="335"/>
      <c r="G99" s="393">
        <v>0</v>
      </c>
      <c r="H99" s="336">
        <f t="shared" si="0"/>
        <v>0</v>
      </c>
      <c r="I99" s="336">
        <v>0</v>
      </c>
      <c r="J99" s="336">
        <v>0</v>
      </c>
      <c r="K99" s="336">
        <v>0</v>
      </c>
      <c r="L99" s="336">
        <v>0</v>
      </c>
      <c r="M99" s="336">
        <v>0</v>
      </c>
      <c r="N99" s="336">
        <v>0</v>
      </c>
      <c r="O99" s="336">
        <v>0</v>
      </c>
      <c r="P99" s="336">
        <v>0</v>
      </c>
      <c r="Q99" s="336">
        <v>0</v>
      </c>
      <c r="R99" s="336">
        <v>0</v>
      </c>
      <c r="S99" s="336">
        <v>0</v>
      </c>
      <c r="T99" s="336">
        <v>0</v>
      </c>
      <c r="U99" s="336">
        <v>0</v>
      </c>
      <c r="V99" s="336">
        <v>0</v>
      </c>
      <c r="W99" s="336">
        <v>0</v>
      </c>
      <c r="X99" s="336">
        <v>0</v>
      </c>
      <c r="Y99" s="336">
        <v>0</v>
      </c>
      <c r="Z99" s="337">
        <f t="shared" si="7"/>
        <v>0</v>
      </c>
      <c r="AA99" s="338"/>
    </row>
    <row r="100" spans="1:27" s="339" customFormat="1" ht="12.75" customHeight="1">
      <c r="A100" s="333">
        <f t="shared" si="6"/>
        <v>15</v>
      </c>
      <c r="B100" s="373">
        <v>120101210010101</v>
      </c>
      <c r="C100" s="392" t="s">
        <v>898</v>
      </c>
      <c r="D100" s="334">
        <f>+SUMIF('BG SISTEMA'!A:A,'CA EF'!B100,'BG SISTEMA'!F:F)</f>
        <v>0</v>
      </c>
      <c r="E100" s="335"/>
      <c r="F100" s="335"/>
      <c r="G100" s="393">
        <v>0</v>
      </c>
      <c r="H100" s="336">
        <f t="shared" si="0"/>
        <v>0</v>
      </c>
      <c r="I100" s="336">
        <v>0</v>
      </c>
      <c r="J100" s="336">
        <v>0</v>
      </c>
      <c r="K100" s="336">
        <v>0</v>
      </c>
      <c r="L100" s="336">
        <v>0</v>
      </c>
      <c r="M100" s="336">
        <v>0</v>
      </c>
      <c r="N100" s="336">
        <v>0</v>
      </c>
      <c r="O100" s="336">
        <v>0</v>
      </c>
      <c r="P100" s="336">
        <v>0</v>
      </c>
      <c r="Q100" s="336">
        <v>0</v>
      </c>
      <c r="R100" s="336">
        <v>0</v>
      </c>
      <c r="S100" s="336">
        <v>0</v>
      </c>
      <c r="T100" s="336">
        <v>0</v>
      </c>
      <c r="U100" s="336">
        <v>0</v>
      </c>
      <c r="V100" s="336">
        <v>0</v>
      </c>
      <c r="W100" s="336">
        <v>0</v>
      </c>
      <c r="X100" s="336">
        <v>0</v>
      </c>
      <c r="Y100" s="336">
        <v>0</v>
      </c>
      <c r="Z100" s="337">
        <f t="shared" si="7"/>
        <v>0</v>
      </c>
      <c r="AA100" s="338"/>
    </row>
    <row r="101" spans="1:27" s="339" customFormat="1" ht="12.75" customHeight="1">
      <c r="A101" s="333">
        <f t="shared" si="6"/>
        <v>15</v>
      </c>
      <c r="B101" s="373">
        <v>120101210010199</v>
      </c>
      <c r="C101" s="392" t="s">
        <v>448</v>
      </c>
      <c r="D101" s="334">
        <f>+SUMIF('BG SISTEMA'!A:A,'CA EF'!B101,'BG SISTEMA'!F:F)</f>
        <v>0</v>
      </c>
      <c r="E101" s="335"/>
      <c r="F101" s="335"/>
      <c r="G101" s="393">
        <v>0</v>
      </c>
      <c r="H101" s="336">
        <f t="shared" si="0"/>
        <v>0</v>
      </c>
      <c r="I101" s="336">
        <v>0</v>
      </c>
      <c r="J101" s="336">
        <v>0</v>
      </c>
      <c r="K101" s="336">
        <v>0</v>
      </c>
      <c r="L101" s="336">
        <v>0</v>
      </c>
      <c r="M101" s="336">
        <v>0</v>
      </c>
      <c r="N101" s="336">
        <v>0</v>
      </c>
      <c r="O101" s="336">
        <v>0</v>
      </c>
      <c r="P101" s="336">
        <v>0</v>
      </c>
      <c r="Q101" s="336">
        <v>0</v>
      </c>
      <c r="R101" s="336">
        <f>-$H101</f>
        <v>0</v>
      </c>
      <c r="S101" s="336">
        <v>0</v>
      </c>
      <c r="T101" s="336">
        <v>0</v>
      </c>
      <c r="U101" s="336">
        <v>0</v>
      </c>
      <c r="V101" s="336">
        <v>0</v>
      </c>
      <c r="W101" s="336">
        <v>0</v>
      </c>
      <c r="X101" s="336">
        <v>0</v>
      </c>
      <c r="Y101" s="336">
        <v>0</v>
      </c>
      <c r="Z101" s="337">
        <f t="shared" si="7"/>
        <v>0</v>
      </c>
      <c r="AA101" s="338"/>
    </row>
    <row r="102" spans="1:27" s="339" customFormat="1" ht="12.75" customHeight="1">
      <c r="A102" s="333">
        <f t="shared" si="6"/>
        <v>15</v>
      </c>
      <c r="B102" s="373">
        <v>120101210010201</v>
      </c>
      <c r="C102" s="392" t="s">
        <v>899</v>
      </c>
      <c r="D102" s="334">
        <f>+SUMIF('BG SISTEMA'!A:A,'CA EF'!B102,'BG SISTEMA'!F:F)</f>
        <v>0</v>
      </c>
      <c r="E102" s="335"/>
      <c r="F102" s="335"/>
      <c r="G102" s="393">
        <v>0</v>
      </c>
      <c r="H102" s="336">
        <f t="shared" si="0"/>
        <v>0</v>
      </c>
      <c r="I102" s="336">
        <v>0</v>
      </c>
      <c r="J102" s="336">
        <v>0</v>
      </c>
      <c r="K102" s="336">
        <v>0</v>
      </c>
      <c r="L102" s="336">
        <v>0</v>
      </c>
      <c r="M102" s="336">
        <v>0</v>
      </c>
      <c r="N102" s="336">
        <v>0</v>
      </c>
      <c r="O102" s="336">
        <v>0</v>
      </c>
      <c r="P102" s="336">
        <v>0</v>
      </c>
      <c r="Q102" s="336">
        <v>0</v>
      </c>
      <c r="R102" s="336">
        <v>0</v>
      </c>
      <c r="S102" s="336">
        <v>0</v>
      </c>
      <c r="T102" s="336">
        <v>0</v>
      </c>
      <c r="U102" s="336">
        <v>0</v>
      </c>
      <c r="V102" s="336">
        <v>0</v>
      </c>
      <c r="W102" s="336">
        <v>0</v>
      </c>
      <c r="X102" s="336">
        <v>0</v>
      </c>
      <c r="Y102" s="336">
        <v>0</v>
      </c>
      <c r="Z102" s="337">
        <f t="shared" si="7"/>
        <v>0</v>
      </c>
      <c r="AA102" s="338"/>
    </row>
    <row r="103" spans="1:27" s="339" customFormat="1" ht="12.75" customHeight="1">
      <c r="A103" s="333">
        <f t="shared" si="6"/>
        <v>15</v>
      </c>
      <c r="B103" s="373">
        <v>120101210010299</v>
      </c>
      <c r="C103" s="392" t="s">
        <v>900</v>
      </c>
      <c r="D103" s="334">
        <f>+SUMIF('BG SISTEMA'!A:A,'CA EF'!B103,'BG SISTEMA'!F:F)</f>
        <v>0</v>
      </c>
      <c r="E103" s="335"/>
      <c r="F103" s="335"/>
      <c r="G103" s="393">
        <v>0</v>
      </c>
      <c r="H103" s="336">
        <f t="shared" si="0"/>
        <v>0</v>
      </c>
      <c r="I103" s="336">
        <v>0</v>
      </c>
      <c r="J103" s="336">
        <v>0</v>
      </c>
      <c r="K103" s="336">
        <v>0</v>
      </c>
      <c r="L103" s="336">
        <v>0</v>
      </c>
      <c r="M103" s="336">
        <v>0</v>
      </c>
      <c r="N103" s="336">
        <v>0</v>
      </c>
      <c r="O103" s="336">
        <v>0</v>
      </c>
      <c r="P103" s="336">
        <v>0</v>
      </c>
      <c r="Q103" s="336">
        <v>0</v>
      </c>
      <c r="R103" s="336">
        <v>0</v>
      </c>
      <c r="S103" s="336">
        <v>0</v>
      </c>
      <c r="T103" s="336">
        <v>0</v>
      </c>
      <c r="U103" s="336">
        <v>0</v>
      </c>
      <c r="V103" s="336">
        <v>0</v>
      </c>
      <c r="W103" s="336">
        <v>0</v>
      </c>
      <c r="X103" s="336">
        <v>0</v>
      </c>
      <c r="Y103" s="336">
        <v>0</v>
      </c>
      <c r="Z103" s="337">
        <f t="shared" si="7"/>
        <v>0</v>
      </c>
      <c r="AA103" s="338"/>
    </row>
    <row r="104" spans="1:27" s="339" customFormat="1" ht="12.75" customHeight="1">
      <c r="A104" s="333">
        <f t="shared" si="6"/>
        <v>15</v>
      </c>
      <c r="B104" s="373">
        <v>120101210020101</v>
      </c>
      <c r="C104" s="392" t="s">
        <v>901</v>
      </c>
      <c r="D104" s="334">
        <f>+SUMIF('BG SISTEMA'!A:A,'CA EF'!B104,'BG SISTEMA'!F:F)</f>
        <v>0</v>
      </c>
      <c r="E104" s="335"/>
      <c r="F104" s="335"/>
      <c r="G104" s="393">
        <v>0</v>
      </c>
      <c r="H104" s="336">
        <f t="shared" si="0"/>
        <v>0</v>
      </c>
      <c r="I104" s="336">
        <v>0</v>
      </c>
      <c r="J104" s="336">
        <v>0</v>
      </c>
      <c r="K104" s="336">
        <v>0</v>
      </c>
      <c r="L104" s="336">
        <v>0</v>
      </c>
      <c r="M104" s="336">
        <v>0</v>
      </c>
      <c r="N104" s="336">
        <v>0</v>
      </c>
      <c r="O104" s="336">
        <v>0</v>
      </c>
      <c r="P104" s="336">
        <v>0</v>
      </c>
      <c r="Q104" s="336">
        <v>0</v>
      </c>
      <c r="R104" s="336">
        <v>0</v>
      </c>
      <c r="S104" s="336">
        <v>0</v>
      </c>
      <c r="T104" s="336">
        <v>0</v>
      </c>
      <c r="U104" s="336">
        <v>0</v>
      </c>
      <c r="V104" s="336">
        <v>0</v>
      </c>
      <c r="W104" s="336">
        <v>0</v>
      </c>
      <c r="X104" s="336">
        <v>0</v>
      </c>
      <c r="Y104" s="336">
        <v>0</v>
      </c>
      <c r="Z104" s="337">
        <f t="shared" si="7"/>
        <v>0</v>
      </c>
      <c r="AA104" s="338"/>
    </row>
    <row r="105" spans="1:27" s="339" customFormat="1" ht="12.75" customHeight="1">
      <c r="A105" s="333">
        <f t="shared" ref="A105:A158" si="8">+LEN(B105)</f>
        <v>15</v>
      </c>
      <c r="B105" s="373">
        <v>120101210020199</v>
      </c>
      <c r="C105" s="392" t="s">
        <v>902</v>
      </c>
      <c r="D105" s="334">
        <f>+SUMIF('BG SISTEMA'!A:A,'CA EF'!B105,'BG SISTEMA'!F:F)</f>
        <v>0</v>
      </c>
      <c r="E105" s="335"/>
      <c r="F105" s="335"/>
      <c r="G105" s="393">
        <v>0</v>
      </c>
      <c r="H105" s="336">
        <f t="shared" ref="H105:H158" si="9">+D105+E105-F105-G105</f>
        <v>0</v>
      </c>
      <c r="I105" s="336">
        <v>0</v>
      </c>
      <c r="J105" s="336">
        <v>0</v>
      </c>
      <c r="K105" s="336">
        <v>0</v>
      </c>
      <c r="L105" s="336">
        <v>0</v>
      </c>
      <c r="M105" s="336">
        <v>0</v>
      </c>
      <c r="N105" s="336">
        <v>0</v>
      </c>
      <c r="O105" s="336">
        <v>0</v>
      </c>
      <c r="P105" s="336">
        <v>0</v>
      </c>
      <c r="Q105" s="336">
        <v>0</v>
      </c>
      <c r="R105" s="336">
        <v>0</v>
      </c>
      <c r="S105" s="336">
        <v>0</v>
      </c>
      <c r="T105" s="336">
        <v>0</v>
      </c>
      <c r="U105" s="336">
        <v>0</v>
      </c>
      <c r="V105" s="336">
        <v>0</v>
      </c>
      <c r="W105" s="336">
        <v>0</v>
      </c>
      <c r="X105" s="336">
        <v>0</v>
      </c>
      <c r="Y105" s="336">
        <v>0</v>
      </c>
      <c r="Z105" s="337">
        <f t="shared" ref="Z105:Z158" si="10">SUM(H105:Y105)</f>
        <v>0</v>
      </c>
      <c r="AA105" s="340"/>
    </row>
    <row r="106" spans="1:27" s="339" customFormat="1" ht="12.75" customHeight="1">
      <c r="A106" s="333">
        <f t="shared" si="8"/>
        <v>15</v>
      </c>
      <c r="B106" s="373">
        <v>120101210020201</v>
      </c>
      <c r="C106" s="392" t="s">
        <v>903</v>
      </c>
      <c r="D106" s="334">
        <f>+SUMIF('BG SISTEMA'!A:A,'CA EF'!B106,'BG SISTEMA'!F:F)</f>
        <v>0</v>
      </c>
      <c r="E106" s="335"/>
      <c r="F106" s="335"/>
      <c r="G106" s="393">
        <v>0</v>
      </c>
      <c r="H106" s="336">
        <f t="shared" si="9"/>
        <v>0</v>
      </c>
      <c r="I106" s="336">
        <v>0</v>
      </c>
      <c r="J106" s="336">
        <v>0</v>
      </c>
      <c r="K106" s="336">
        <v>0</v>
      </c>
      <c r="L106" s="336">
        <v>0</v>
      </c>
      <c r="M106" s="336">
        <v>0</v>
      </c>
      <c r="N106" s="336">
        <v>0</v>
      </c>
      <c r="O106" s="336">
        <v>0</v>
      </c>
      <c r="P106" s="336">
        <v>0</v>
      </c>
      <c r="Q106" s="336">
        <v>0</v>
      </c>
      <c r="R106" s="336">
        <v>0</v>
      </c>
      <c r="S106" s="336">
        <v>0</v>
      </c>
      <c r="T106" s="336">
        <v>0</v>
      </c>
      <c r="U106" s="336">
        <v>0</v>
      </c>
      <c r="V106" s="336">
        <v>0</v>
      </c>
      <c r="W106" s="336">
        <v>0</v>
      </c>
      <c r="X106" s="336">
        <v>0</v>
      </c>
      <c r="Y106" s="336">
        <v>0</v>
      </c>
      <c r="Z106" s="337">
        <f t="shared" si="10"/>
        <v>0</v>
      </c>
      <c r="AA106" s="340"/>
    </row>
    <row r="107" spans="1:27" s="339" customFormat="1" ht="12.75" customHeight="1">
      <c r="A107" s="333">
        <f t="shared" si="8"/>
        <v>15</v>
      </c>
      <c r="B107" s="373">
        <v>120101210020299</v>
      </c>
      <c r="C107" s="392" t="s">
        <v>904</v>
      </c>
      <c r="D107" s="334">
        <f>+SUMIF('BG SISTEMA'!A:A,'CA EF'!B107,'BG SISTEMA'!F:F)</f>
        <v>0</v>
      </c>
      <c r="E107" s="335"/>
      <c r="F107" s="335"/>
      <c r="G107" s="393">
        <v>0</v>
      </c>
      <c r="H107" s="336">
        <f t="shared" si="9"/>
        <v>0</v>
      </c>
      <c r="I107" s="336">
        <v>0</v>
      </c>
      <c r="J107" s="336">
        <v>0</v>
      </c>
      <c r="K107" s="336">
        <v>0</v>
      </c>
      <c r="L107" s="336">
        <v>0</v>
      </c>
      <c r="M107" s="336">
        <v>0</v>
      </c>
      <c r="N107" s="336">
        <v>0</v>
      </c>
      <c r="O107" s="336">
        <v>0</v>
      </c>
      <c r="P107" s="336">
        <v>0</v>
      </c>
      <c r="Q107" s="336">
        <v>0</v>
      </c>
      <c r="R107" s="336">
        <v>0</v>
      </c>
      <c r="S107" s="336">
        <v>0</v>
      </c>
      <c r="T107" s="336">
        <v>0</v>
      </c>
      <c r="U107" s="336">
        <v>0</v>
      </c>
      <c r="V107" s="336">
        <v>0</v>
      </c>
      <c r="W107" s="336">
        <v>0</v>
      </c>
      <c r="X107" s="336">
        <v>0</v>
      </c>
      <c r="Y107" s="336">
        <v>0</v>
      </c>
      <c r="Z107" s="337">
        <f t="shared" si="10"/>
        <v>0</v>
      </c>
      <c r="AA107" s="340"/>
    </row>
    <row r="108" spans="1:27" s="339" customFormat="1" ht="12.75" customHeight="1">
      <c r="A108" s="333">
        <f t="shared" si="8"/>
        <v>15</v>
      </c>
      <c r="B108" s="373">
        <v>120101210030101</v>
      </c>
      <c r="C108" s="392" t="s">
        <v>905</v>
      </c>
      <c r="D108" s="334">
        <f>+SUMIF('BG SISTEMA'!A:A,'CA EF'!B108,'BG SISTEMA'!F:F)</f>
        <v>0</v>
      </c>
      <c r="E108" s="335"/>
      <c r="F108" s="335"/>
      <c r="G108" s="393">
        <v>0</v>
      </c>
      <c r="H108" s="336">
        <f t="shared" si="9"/>
        <v>0</v>
      </c>
      <c r="I108" s="336">
        <v>0</v>
      </c>
      <c r="J108" s="336">
        <v>0</v>
      </c>
      <c r="K108" s="336">
        <v>0</v>
      </c>
      <c r="L108" s="336">
        <v>0</v>
      </c>
      <c r="M108" s="336">
        <v>0</v>
      </c>
      <c r="N108" s="336">
        <v>0</v>
      </c>
      <c r="O108" s="336">
        <v>0</v>
      </c>
      <c r="P108" s="336">
        <v>0</v>
      </c>
      <c r="Q108" s="336">
        <v>0</v>
      </c>
      <c r="R108" s="336">
        <v>0</v>
      </c>
      <c r="S108" s="336">
        <v>0</v>
      </c>
      <c r="T108" s="336">
        <v>0</v>
      </c>
      <c r="U108" s="336">
        <v>0</v>
      </c>
      <c r="V108" s="336">
        <v>0</v>
      </c>
      <c r="W108" s="336">
        <v>0</v>
      </c>
      <c r="X108" s="336">
        <v>0</v>
      </c>
      <c r="Y108" s="336">
        <v>0</v>
      </c>
      <c r="Z108" s="337">
        <f t="shared" si="10"/>
        <v>0</v>
      </c>
      <c r="AA108" s="340"/>
    </row>
    <row r="109" spans="1:27" s="339" customFormat="1" ht="12.75" customHeight="1">
      <c r="A109" s="333">
        <f t="shared" si="8"/>
        <v>15</v>
      </c>
      <c r="B109" s="373">
        <v>120101210030199</v>
      </c>
      <c r="C109" s="392" t="s">
        <v>906</v>
      </c>
      <c r="D109" s="334">
        <f>+SUMIF('BG SISTEMA'!A:A,'CA EF'!B109,'BG SISTEMA'!F:F)</f>
        <v>0</v>
      </c>
      <c r="E109" s="335"/>
      <c r="F109" s="335"/>
      <c r="G109" s="393">
        <v>0</v>
      </c>
      <c r="H109" s="336">
        <f t="shared" si="9"/>
        <v>0</v>
      </c>
      <c r="I109" s="336">
        <v>0</v>
      </c>
      <c r="J109" s="336">
        <v>0</v>
      </c>
      <c r="K109" s="336">
        <v>0</v>
      </c>
      <c r="L109" s="336">
        <v>0</v>
      </c>
      <c r="M109" s="336">
        <v>0</v>
      </c>
      <c r="N109" s="336">
        <v>0</v>
      </c>
      <c r="O109" s="336">
        <v>0</v>
      </c>
      <c r="P109" s="336">
        <v>0</v>
      </c>
      <c r="Q109" s="336">
        <v>0</v>
      </c>
      <c r="R109" s="336">
        <v>0</v>
      </c>
      <c r="S109" s="336">
        <v>0</v>
      </c>
      <c r="T109" s="336">
        <v>0</v>
      </c>
      <c r="U109" s="336">
        <v>0</v>
      </c>
      <c r="V109" s="336">
        <v>0</v>
      </c>
      <c r="W109" s="336">
        <v>0</v>
      </c>
      <c r="X109" s="336">
        <v>0</v>
      </c>
      <c r="Y109" s="336">
        <v>0</v>
      </c>
      <c r="Z109" s="337">
        <f t="shared" si="10"/>
        <v>0</v>
      </c>
      <c r="AA109" s="340"/>
    </row>
    <row r="110" spans="1:27" s="339" customFormat="1" ht="12.75" customHeight="1">
      <c r="A110" s="333">
        <f t="shared" si="8"/>
        <v>15</v>
      </c>
      <c r="B110" s="373">
        <v>120101210030201</v>
      </c>
      <c r="C110" s="392" t="s">
        <v>907</v>
      </c>
      <c r="D110" s="334">
        <f>+SUMIF('BG SISTEMA'!A:A,'CA EF'!B110,'BG SISTEMA'!F:F)</f>
        <v>0</v>
      </c>
      <c r="E110" s="335"/>
      <c r="F110" s="335"/>
      <c r="G110" s="393">
        <v>0</v>
      </c>
      <c r="H110" s="336">
        <f t="shared" si="9"/>
        <v>0</v>
      </c>
      <c r="I110" s="336">
        <v>0</v>
      </c>
      <c r="J110" s="336">
        <v>0</v>
      </c>
      <c r="K110" s="336">
        <v>0</v>
      </c>
      <c r="L110" s="336">
        <v>0</v>
      </c>
      <c r="M110" s="336">
        <v>0</v>
      </c>
      <c r="N110" s="336">
        <v>0</v>
      </c>
      <c r="O110" s="336">
        <v>0</v>
      </c>
      <c r="P110" s="336">
        <v>0</v>
      </c>
      <c r="Q110" s="336">
        <v>0</v>
      </c>
      <c r="R110" s="336">
        <v>0</v>
      </c>
      <c r="S110" s="336">
        <v>0</v>
      </c>
      <c r="T110" s="336">
        <v>0</v>
      </c>
      <c r="U110" s="336">
        <v>0</v>
      </c>
      <c r="V110" s="336">
        <v>0</v>
      </c>
      <c r="W110" s="336">
        <v>0</v>
      </c>
      <c r="X110" s="336">
        <v>0</v>
      </c>
      <c r="Y110" s="336">
        <v>0</v>
      </c>
      <c r="Z110" s="337">
        <f t="shared" si="10"/>
        <v>0</v>
      </c>
      <c r="AA110" s="340"/>
    </row>
    <row r="111" spans="1:27" s="339" customFormat="1" ht="12.75" customHeight="1">
      <c r="A111" s="333">
        <f t="shared" si="8"/>
        <v>15</v>
      </c>
      <c r="B111" s="373">
        <v>120101210030299</v>
      </c>
      <c r="C111" s="392" t="s">
        <v>908</v>
      </c>
      <c r="D111" s="334">
        <f>+SUMIF('BG SISTEMA'!A:A,'CA EF'!B111,'BG SISTEMA'!F:F)</f>
        <v>0</v>
      </c>
      <c r="E111" s="335"/>
      <c r="F111" s="335"/>
      <c r="G111" s="393">
        <v>0</v>
      </c>
      <c r="H111" s="336">
        <f t="shared" si="9"/>
        <v>0</v>
      </c>
      <c r="I111" s="336">
        <v>0</v>
      </c>
      <c r="J111" s="336">
        <v>0</v>
      </c>
      <c r="K111" s="336">
        <v>0</v>
      </c>
      <c r="L111" s="336">
        <v>0</v>
      </c>
      <c r="M111" s="336">
        <v>0</v>
      </c>
      <c r="N111" s="336">
        <v>0</v>
      </c>
      <c r="O111" s="336">
        <v>0</v>
      </c>
      <c r="P111" s="336">
        <v>0</v>
      </c>
      <c r="Q111" s="336">
        <v>0</v>
      </c>
      <c r="R111" s="336">
        <v>0</v>
      </c>
      <c r="S111" s="336">
        <v>0</v>
      </c>
      <c r="T111" s="336">
        <v>0</v>
      </c>
      <c r="U111" s="336">
        <v>0</v>
      </c>
      <c r="V111" s="336">
        <v>0</v>
      </c>
      <c r="W111" s="336">
        <v>0</v>
      </c>
      <c r="X111" s="336">
        <v>0</v>
      </c>
      <c r="Y111" s="336">
        <v>0</v>
      </c>
      <c r="Z111" s="337">
        <f t="shared" si="10"/>
        <v>0</v>
      </c>
      <c r="AA111" s="340"/>
    </row>
    <row r="112" spans="1:27" s="339" customFormat="1" ht="12.75" customHeight="1">
      <c r="A112" s="333">
        <f t="shared" si="8"/>
        <v>15</v>
      </c>
      <c r="B112" s="373">
        <v>120101210040101</v>
      </c>
      <c r="C112" s="392" t="s">
        <v>909</v>
      </c>
      <c r="D112" s="334">
        <f>+SUMIF('BG SISTEMA'!A:A,'CA EF'!B112,'BG SISTEMA'!F:F)</f>
        <v>0</v>
      </c>
      <c r="E112" s="335"/>
      <c r="F112" s="335"/>
      <c r="G112" s="393">
        <v>0</v>
      </c>
      <c r="H112" s="336">
        <f t="shared" si="9"/>
        <v>0</v>
      </c>
      <c r="I112" s="336">
        <v>0</v>
      </c>
      <c r="J112" s="336">
        <v>0</v>
      </c>
      <c r="K112" s="336">
        <v>0</v>
      </c>
      <c r="L112" s="336">
        <v>0</v>
      </c>
      <c r="M112" s="336">
        <v>0</v>
      </c>
      <c r="N112" s="336">
        <v>0</v>
      </c>
      <c r="O112" s="336">
        <v>0</v>
      </c>
      <c r="P112" s="336">
        <v>0</v>
      </c>
      <c r="Q112" s="336">
        <v>0</v>
      </c>
      <c r="R112" s="336">
        <v>0</v>
      </c>
      <c r="S112" s="336">
        <v>0</v>
      </c>
      <c r="T112" s="336">
        <v>0</v>
      </c>
      <c r="U112" s="336">
        <v>0</v>
      </c>
      <c r="V112" s="336">
        <v>0</v>
      </c>
      <c r="W112" s="336">
        <v>0</v>
      </c>
      <c r="X112" s="336">
        <v>0</v>
      </c>
      <c r="Y112" s="336">
        <v>0</v>
      </c>
      <c r="Z112" s="337">
        <f t="shared" si="10"/>
        <v>0</v>
      </c>
      <c r="AA112" s="340"/>
    </row>
    <row r="113" spans="1:27" s="339" customFormat="1" ht="12.75" customHeight="1">
      <c r="A113" s="333">
        <f t="shared" si="8"/>
        <v>15</v>
      </c>
      <c r="B113" s="373">
        <v>120101210040199</v>
      </c>
      <c r="C113" s="392" t="s">
        <v>910</v>
      </c>
      <c r="D113" s="334">
        <f>+SUMIF('BG SISTEMA'!A:A,'CA EF'!B113,'BG SISTEMA'!F:F)</f>
        <v>0</v>
      </c>
      <c r="E113" s="335"/>
      <c r="F113" s="335"/>
      <c r="G113" s="393">
        <v>0</v>
      </c>
      <c r="H113" s="336">
        <f t="shared" si="9"/>
        <v>0</v>
      </c>
      <c r="I113" s="336">
        <v>0</v>
      </c>
      <c r="J113" s="336">
        <v>0</v>
      </c>
      <c r="K113" s="336">
        <v>0</v>
      </c>
      <c r="L113" s="336">
        <v>0</v>
      </c>
      <c r="M113" s="336">
        <v>0</v>
      </c>
      <c r="N113" s="336">
        <v>0</v>
      </c>
      <c r="O113" s="336">
        <v>0</v>
      </c>
      <c r="P113" s="336">
        <v>0</v>
      </c>
      <c r="Q113" s="336">
        <v>0</v>
      </c>
      <c r="R113" s="336">
        <v>0</v>
      </c>
      <c r="S113" s="336">
        <v>0</v>
      </c>
      <c r="T113" s="336">
        <v>0</v>
      </c>
      <c r="U113" s="336">
        <v>0</v>
      </c>
      <c r="V113" s="336">
        <v>0</v>
      </c>
      <c r="W113" s="336">
        <v>0</v>
      </c>
      <c r="X113" s="336">
        <v>0</v>
      </c>
      <c r="Y113" s="336">
        <v>0</v>
      </c>
      <c r="Z113" s="337">
        <f t="shared" si="10"/>
        <v>0</v>
      </c>
      <c r="AA113" s="340"/>
    </row>
    <row r="114" spans="1:27" s="339" customFormat="1" ht="12.75" customHeight="1">
      <c r="A114" s="333">
        <f t="shared" si="8"/>
        <v>15</v>
      </c>
      <c r="B114" s="373">
        <v>120101210040201</v>
      </c>
      <c r="C114" s="392" t="s">
        <v>911</v>
      </c>
      <c r="D114" s="334">
        <f>+SUMIF('BG SISTEMA'!A:A,'CA EF'!B114,'BG SISTEMA'!F:F)</f>
        <v>0</v>
      </c>
      <c r="E114" s="335"/>
      <c r="F114" s="335"/>
      <c r="G114" s="393">
        <v>0</v>
      </c>
      <c r="H114" s="336">
        <f t="shared" si="9"/>
        <v>0</v>
      </c>
      <c r="I114" s="336">
        <v>0</v>
      </c>
      <c r="J114" s="336">
        <v>0</v>
      </c>
      <c r="K114" s="336">
        <v>0</v>
      </c>
      <c r="L114" s="336">
        <v>0</v>
      </c>
      <c r="M114" s="336">
        <v>0</v>
      </c>
      <c r="N114" s="336">
        <v>0</v>
      </c>
      <c r="O114" s="336">
        <v>0</v>
      </c>
      <c r="P114" s="336">
        <v>0</v>
      </c>
      <c r="Q114" s="336">
        <v>0</v>
      </c>
      <c r="R114" s="336">
        <v>0</v>
      </c>
      <c r="S114" s="336">
        <v>0</v>
      </c>
      <c r="T114" s="336">
        <v>0</v>
      </c>
      <c r="U114" s="336">
        <v>0</v>
      </c>
      <c r="V114" s="336">
        <v>0</v>
      </c>
      <c r="W114" s="336">
        <v>0</v>
      </c>
      <c r="X114" s="336">
        <v>0</v>
      </c>
      <c r="Y114" s="336">
        <v>0</v>
      </c>
      <c r="Z114" s="337">
        <f t="shared" si="10"/>
        <v>0</v>
      </c>
      <c r="AA114" s="338"/>
    </row>
    <row r="115" spans="1:27" s="339" customFormat="1" ht="12.75" customHeight="1">
      <c r="A115" s="333">
        <f t="shared" si="8"/>
        <v>15</v>
      </c>
      <c r="B115" s="373">
        <v>120101210040299</v>
      </c>
      <c r="C115" s="392" t="s">
        <v>912</v>
      </c>
      <c r="D115" s="334">
        <f>+SUMIF('BG SISTEMA'!A:A,'CA EF'!B115,'BG SISTEMA'!F:F)</f>
        <v>0</v>
      </c>
      <c r="E115" s="335"/>
      <c r="F115" s="335"/>
      <c r="G115" s="393">
        <v>0</v>
      </c>
      <c r="H115" s="336">
        <f t="shared" si="9"/>
        <v>0</v>
      </c>
      <c r="I115" s="336">
        <v>0</v>
      </c>
      <c r="J115" s="336">
        <v>0</v>
      </c>
      <c r="K115" s="336">
        <v>0</v>
      </c>
      <c r="L115" s="336">
        <v>0</v>
      </c>
      <c r="M115" s="336">
        <v>0</v>
      </c>
      <c r="N115" s="336">
        <v>0</v>
      </c>
      <c r="O115" s="336">
        <v>0</v>
      </c>
      <c r="P115" s="336">
        <v>0</v>
      </c>
      <c r="Q115" s="336">
        <v>0</v>
      </c>
      <c r="R115" s="336">
        <v>0</v>
      </c>
      <c r="S115" s="336">
        <v>0</v>
      </c>
      <c r="T115" s="336">
        <v>0</v>
      </c>
      <c r="U115" s="336">
        <v>0</v>
      </c>
      <c r="V115" s="336">
        <v>0</v>
      </c>
      <c r="W115" s="336">
        <v>0</v>
      </c>
      <c r="X115" s="336">
        <v>0</v>
      </c>
      <c r="Y115" s="336">
        <v>0</v>
      </c>
      <c r="Z115" s="337">
        <f t="shared" si="10"/>
        <v>0</v>
      </c>
      <c r="AA115" s="340"/>
    </row>
    <row r="116" spans="1:27" s="339" customFormat="1" ht="12.75" customHeight="1">
      <c r="A116" s="333">
        <f t="shared" si="8"/>
        <v>15</v>
      </c>
      <c r="B116" s="373">
        <v>120101210050101</v>
      </c>
      <c r="C116" s="392" t="s">
        <v>913</v>
      </c>
      <c r="D116" s="334">
        <f>+SUMIF('BG SISTEMA'!A:A,'CA EF'!B116,'BG SISTEMA'!F:F)</f>
        <v>0</v>
      </c>
      <c r="E116" s="335"/>
      <c r="F116" s="335"/>
      <c r="G116" s="393">
        <v>0</v>
      </c>
      <c r="H116" s="336">
        <f t="shared" si="9"/>
        <v>0</v>
      </c>
      <c r="I116" s="336">
        <v>0</v>
      </c>
      <c r="J116" s="336">
        <v>0</v>
      </c>
      <c r="K116" s="336">
        <v>0</v>
      </c>
      <c r="L116" s="336">
        <v>0</v>
      </c>
      <c r="M116" s="336">
        <v>0</v>
      </c>
      <c r="N116" s="336">
        <v>0</v>
      </c>
      <c r="O116" s="336">
        <v>0</v>
      </c>
      <c r="P116" s="336">
        <v>0</v>
      </c>
      <c r="Q116" s="336">
        <v>0</v>
      </c>
      <c r="R116" s="336">
        <v>0</v>
      </c>
      <c r="S116" s="336">
        <v>0</v>
      </c>
      <c r="T116" s="336">
        <v>0</v>
      </c>
      <c r="U116" s="336">
        <v>0</v>
      </c>
      <c r="V116" s="336">
        <v>0</v>
      </c>
      <c r="W116" s="336">
        <v>0</v>
      </c>
      <c r="X116" s="336">
        <v>0</v>
      </c>
      <c r="Y116" s="336">
        <v>0</v>
      </c>
      <c r="Z116" s="337">
        <f t="shared" si="10"/>
        <v>0</v>
      </c>
      <c r="AA116" s="340"/>
    </row>
    <row r="117" spans="1:27" s="339" customFormat="1" ht="12.75" customHeight="1">
      <c r="A117" s="333">
        <f t="shared" si="8"/>
        <v>15</v>
      </c>
      <c r="B117" s="373">
        <v>120101210050199</v>
      </c>
      <c r="C117" s="392" t="s">
        <v>914</v>
      </c>
      <c r="D117" s="334">
        <f>+SUMIF('BG SISTEMA'!A:A,'CA EF'!B117,'BG SISTEMA'!F:F)</f>
        <v>0</v>
      </c>
      <c r="E117" s="335"/>
      <c r="F117" s="335"/>
      <c r="G117" s="393">
        <v>0</v>
      </c>
      <c r="H117" s="336">
        <f t="shared" si="9"/>
        <v>0</v>
      </c>
      <c r="I117" s="336">
        <v>0</v>
      </c>
      <c r="J117" s="336">
        <v>0</v>
      </c>
      <c r="K117" s="336">
        <v>0</v>
      </c>
      <c r="L117" s="336">
        <v>0</v>
      </c>
      <c r="M117" s="336">
        <v>0</v>
      </c>
      <c r="N117" s="336">
        <v>0</v>
      </c>
      <c r="O117" s="336">
        <v>0</v>
      </c>
      <c r="P117" s="336">
        <v>0</v>
      </c>
      <c r="Q117" s="336">
        <v>0</v>
      </c>
      <c r="R117" s="336">
        <v>0</v>
      </c>
      <c r="S117" s="336">
        <v>0</v>
      </c>
      <c r="T117" s="336">
        <v>0</v>
      </c>
      <c r="U117" s="336">
        <v>0</v>
      </c>
      <c r="V117" s="336">
        <v>0</v>
      </c>
      <c r="W117" s="336">
        <v>0</v>
      </c>
      <c r="X117" s="336">
        <v>0</v>
      </c>
      <c r="Y117" s="336">
        <v>0</v>
      </c>
      <c r="Z117" s="337">
        <f t="shared" si="10"/>
        <v>0</v>
      </c>
      <c r="AA117" s="338"/>
    </row>
    <row r="118" spans="1:27" s="339" customFormat="1" ht="12.75" customHeight="1">
      <c r="A118" s="333">
        <f t="shared" si="8"/>
        <v>15</v>
      </c>
      <c r="B118" s="373">
        <v>120101210050201</v>
      </c>
      <c r="C118" s="392" t="s">
        <v>915</v>
      </c>
      <c r="D118" s="334">
        <f>+SUMIF('BG SISTEMA'!A:A,'CA EF'!B118,'BG SISTEMA'!F:F)</f>
        <v>0</v>
      </c>
      <c r="E118" s="335"/>
      <c r="F118" s="335"/>
      <c r="G118" s="393">
        <v>0</v>
      </c>
      <c r="H118" s="336">
        <f t="shared" si="9"/>
        <v>0</v>
      </c>
      <c r="I118" s="336">
        <v>0</v>
      </c>
      <c r="J118" s="336">
        <v>0</v>
      </c>
      <c r="K118" s="336">
        <v>0</v>
      </c>
      <c r="L118" s="336">
        <v>0</v>
      </c>
      <c r="M118" s="336">
        <v>0</v>
      </c>
      <c r="N118" s="336">
        <v>0</v>
      </c>
      <c r="O118" s="336">
        <v>0</v>
      </c>
      <c r="P118" s="336">
        <v>0</v>
      </c>
      <c r="Q118" s="336">
        <v>0</v>
      </c>
      <c r="R118" s="336">
        <v>0</v>
      </c>
      <c r="S118" s="336">
        <v>0</v>
      </c>
      <c r="T118" s="336">
        <v>0</v>
      </c>
      <c r="U118" s="336">
        <v>0</v>
      </c>
      <c r="V118" s="336">
        <v>0</v>
      </c>
      <c r="W118" s="336">
        <v>0</v>
      </c>
      <c r="X118" s="336">
        <v>0</v>
      </c>
      <c r="Y118" s="336">
        <v>0</v>
      </c>
      <c r="Z118" s="337">
        <f t="shared" si="10"/>
        <v>0</v>
      </c>
      <c r="AA118" s="338"/>
    </row>
    <row r="119" spans="1:27" s="339" customFormat="1" ht="12.75" customHeight="1">
      <c r="A119" s="333">
        <f t="shared" si="8"/>
        <v>15</v>
      </c>
      <c r="B119" s="373">
        <v>120101210050299</v>
      </c>
      <c r="C119" s="392" t="s">
        <v>916</v>
      </c>
      <c r="D119" s="334">
        <f>+SUMIF('BG SISTEMA'!A:A,'CA EF'!B119,'BG SISTEMA'!F:F)</f>
        <v>0</v>
      </c>
      <c r="E119" s="335"/>
      <c r="F119" s="335"/>
      <c r="G119" s="393">
        <v>0</v>
      </c>
      <c r="H119" s="336">
        <f t="shared" si="9"/>
        <v>0</v>
      </c>
      <c r="I119" s="336">
        <v>0</v>
      </c>
      <c r="J119" s="336">
        <v>0</v>
      </c>
      <c r="K119" s="336">
        <v>0</v>
      </c>
      <c r="L119" s="336">
        <v>0</v>
      </c>
      <c r="M119" s="336">
        <v>0</v>
      </c>
      <c r="N119" s="336">
        <v>0</v>
      </c>
      <c r="O119" s="336">
        <v>0</v>
      </c>
      <c r="P119" s="336">
        <v>0</v>
      </c>
      <c r="Q119" s="336">
        <v>0</v>
      </c>
      <c r="R119" s="336">
        <v>0</v>
      </c>
      <c r="S119" s="336">
        <v>0</v>
      </c>
      <c r="T119" s="336">
        <v>0</v>
      </c>
      <c r="U119" s="336">
        <v>0</v>
      </c>
      <c r="V119" s="336">
        <v>0</v>
      </c>
      <c r="W119" s="336">
        <v>0</v>
      </c>
      <c r="X119" s="336">
        <v>0</v>
      </c>
      <c r="Y119" s="336">
        <v>0</v>
      </c>
      <c r="Z119" s="337">
        <f t="shared" si="10"/>
        <v>0</v>
      </c>
      <c r="AA119" s="338"/>
    </row>
    <row r="120" spans="1:27" s="339" customFormat="1" ht="12.75" customHeight="1">
      <c r="A120" s="333">
        <f t="shared" si="8"/>
        <v>15</v>
      </c>
      <c r="B120" s="373">
        <v>120101210060101</v>
      </c>
      <c r="C120" s="392" t="s">
        <v>917</v>
      </c>
      <c r="D120" s="334">
        <f>+SUMIF('BG SISTEMA'!A:A,'CA EF'!B120,'BG SISTEMA'!F:F)</f>
        <v>0</v>
      </c>
      <c r="E120" s="335"/>
      <c r="F120" s="335"/>
      <c r="G120" s="393">
        <v>0</v>
      </c>
      <c r="H120" s="336">
        <f t="shared" si="9"/>
        <v>0</v>
      </c>
      <c r="I120" s="336">
        <v>0</v>
      </c>
      <c r="J120" s="336">
        <v>0</v>
      </c>
      <c r="K120" s="336">
        <v>0</v>
      </c>
      <c r="L120" s="336">
        <v>0</v>
      </c>
      <c r="M120" s="336">
        <v>0</v>
      </c>
      <c r="N120" s="336">
        <v>0</v>
      </c>
      <c r="O120" s="336">
        <v>0</v>
      </c>
      <c r="P120" s="336">
        <v>0</v>
      </c>
      <c r="Q120" s="336">
        <v>0</v>
      </c>
      <c r="R120" s="336">
        <v>0</v>
      </c>
      <c r="S120" s="336">
        <v>0</v>
      </c>
      <c r="T120" s="336">
        <v>0</v>
      </c>
      <c r="U120" s="336">
        <v>0</v>
      </c>
      <c r="V120" s="336">
        <v>0</v>
      </c>
      <c r="W120" s="336">
        <v>0</v>
      </c>
      <c r="X120" s="336">
        <v>0</v>
      </c>
      <c r="Y120" s="336">
        <v>0</v>
      </c>
      <c r="Z120" s="337">
        <f t="shared" si="10"/>
        <v>0</v>
      </c>
      <c r="AA120" s="338"/>
    </row>
    <row r="121" spans="1:27" s="339" customFormat="1" ht="12.75" customHeight="1">
      <c r="A121" s="333">
        <f t="shared" si="8"/>
        <v>15</v>
      </c>
      <c r="B121" s="373">
        <v>120101210060199</v>
      </c>
      <c r="C121" s="392" t="s">
        <v>918</v>
      </c>
      <c r="D121" s="334">
        <f>+SUMIF('BG SISTEMA'!A:A,'CA EF'!B121,'BG SISTEMA'!F:F)</f>
        <v>0</v>
      </c>
      <c r="E121" s="335"/>
      <c r="F121" s="335"/>
      <c r="G121" s="393">
        <v>0</v>
      </c>
      <c r="H121" s="336">
        <f t="shared" si="9"/>
        <v>0</v>
      </c>
      <c r="I121" s="336">
        <v>0</v>
      </c>
      <c r="J121" s="336">
        <v>0</v>
      </c>
      <c r="K121" s="336">
        <v>0</v>
      </c>
      <c r="L121" s="336">
        <v>0</v>
      </c>
      <c r="M121" s="336">
        <v>0</v>
      </c>
      <c r="N121" s="336">
        <v>0</v>
      </c>
      <c r="O121" s="336">
        <v>0</v>
      </c>
      <c r="P121" s="336">
        <v>0</v>
      </c>
      <c r="Q121" s="336">
        <v>0</v>
      </c>
      <c r="R121" s="336">
        <v>0</v>
      </c>
      <c r="S121" s="336">
        <v>0</v>
      </c>
      <c r="T121" s="336">
        <v>0</v>
      </c>
      <c r="U121" s="336">
        <v>0</v>
      </c>
      <c r="V121" s="336">
        <v>0</v>
      </c>
      <c r="W121" s="336">
        <v>0</v>
      </c>
      <c r="X121" s="336">
        <v>0</v>
      </c>
      <c r="Y121" s="336">
        <v>0</v>
      </c>
      <c r="Z121" s="337">
        <f t="shared" si="10"/>
        <v>0</v>
      </c>
      <c r="AA121" s="338"/>
    </row>
    <row r="122" spans="1:27" s="339" customFormat="1" ht="12.75" customHeight="1">
      <c r="A122" s="333">
        <f t="shared" si="8"/>
        <v>15</v>
      </c>
      <c r="B122" s="373">
        <v>120101210060201</v>
      </c>
      <c r="C122" s="392" t="s">
        <v>919</v>
      </c>
      <c r="D122" s="334">
        <f>+SUMIF('BG SISTEMA'!A:A,'CA EF'!B122,'BG SISTEMA'!F:F)</f>
        <v>0</v>
      </c>
      <c r="E122" s="335"/>
      <c r="F122" s="335"/>
      <c r="G122" s="393">
        <v>0</v>
      </c>
      <c r="H122" s="336">
        <f t="shared" si="9"/>
        <v>0</v>
      </c>
      <c r="I122" s="336">
        <v>0</v>
      </c>
      <c r="J122" s="336">
        <v>0</v>
      </c>
      <c r="K122" s="336">
        <v>0</v>
      </c>
      <c r="L122" s="336">
        <v>0</v>
      </c>
      <c r="M122" s="336">
        <v>0</v>
      </c>
      <c r="N122" s="336">
        <v>0</v>
      </c>
      <c r="O122" s="336">
        <v>0</v>
      </c>
      <c r="P122" s="336">
        <v>0</v>
      </c>
      <c r="Q122" s="336">
        <v>0</v>
      </c>
      <c r="R122" s="336">
        <v>0</v>
      </c>
      <c r="S122" s="336">
        <v>0</v>
      </c>
      <c r="T122" s="336">
        <v>0</v>
      </c>
      <c r="U122" s="336">
        <v>0</v>
      </c>
      <c r="V122" s="336">
        <v>0</v>
      </c>
      <c r="W122" s="336">
        <v>0</v>
      </c>
      <c r="X122" s="336">
        <v>0</v>
      </c>
      <c r="Y122" s="336">
        <v>0</v>
      </c>
      <c r="Z122" s="337">
        <f t="shared" si="10"/>
        <v>0</v>
      </c>
      <c r="AA122" s="338"/>
    </row>
    <row r="123" spans="1:27" s="339" customFormat="1" ht="12.75" customHeight="1">
      <c r="A123" s="333">
        <f t="shared" si="8"/>
        <v>15</v>
      </c>
      <c r="B123" s="373">
        <v>120101210060299</v>
      </c>
      <c r="C123" s="392" t="s">
        <v>920</v>
      </c>
      <c r="D123" s="334">
        <f>+SUMIF('BG SISTEMA'!A:A,'CA EF'!B123,'BG SISTEMA'!F:F)</f>
        <v>0</v>
      </c>
      <c r="E123" s="335"/>
      <c r="F123" s="335"/>
      <c r="G123" s="393">
        <v>0</v>
      </c>
      <c r="H123" s="336">
        <f t="shared" si="9"/>
        <v>0</v>
      </c>
      <c r="I123" s="336">
        <v>0</v>
      </c>
      <c r="J123" s="336">
        <v>0</v>
      </c>
      <c r="K123" s="336">
        <v>0</v>
      </c>
      <c r="L123" s="336">
        <v>0</v>
      </c>
      <c r="M123" s="336">
        <v>0</v>
      </c>
      <c r="N123" s="336">
        <v>0</v>
      </c>
      <c r="O123" s="336">
        <v>0</v>
      </c>
      <c r="P123" s="336">
        <v>0</v>
      </c>
      <c r="Q123" s="336">
        <v>0</v>
      </c>
      <c r="R123" s="336">
        <v>0</v>
      </c>
      <c r="S123" s="336">
        <v>0</v>
      </c>
      <c r="T123" s="336">
        <v>0</v>
      </c>
      <c r="U123" s="336">
        <v>0</v>
      </c>
      <c r="V123" s="336">
        <v>0</v>
      </c>
      <c r="W123" s="336">
        <v>0</v>
      </c>
      <c r="X123" s="336">
        <v>0</v>
      </c>
      <c r="Y123" s="336">
        <v>0</v>
      </c>
      <c r="Z123" s="337">
        <f t="shared" si="10"/>
        <v>0</v>
      </c>
      <c r="AA123" s="338"/>
    </row>
    <row r="124" spans="1:27" s="339" customFormat="1" ht="12.75" customHeight="1">
      <c r="A124" s="333">
        <f t="shared" si="8"/>
        <v>15</v>
      </c>
      <c r="B124" s="373">
        <v>120101210070101</v>
      </c>
      <c r="C124" s="392" t="s">
        <v>921</v>
      </c>
      <c r="D124" s="334">
        <f>+SUMIF('BG SISTEMA'!A:A,'CA EF'!B124,'BG SISTEMA'!F:F)</f>
        <v>0</v>
      </c>
      <c r="E124" s="335"/>
      <c r="F124" s="335"/>
      <c r="G124" s="393">
        <v>0</v>
      </c>
      <c r="H124" s="336">
        <f t="shared" si="9"/>
        <v>0</v>
      </c>
      <c r="I124" s="336">
        <v>0</v>
      </c>
      <c r="J124" s="336">
        <v>0</v>
      </c>
      <c r="K124" s="336">
        <v>0</v>
      </c>
      <c r="L124" s="336">
        <v>0</v>
      </c>
      <c r="M124" s="336">
        <v>0</v>
      </c>
      <c r="N124" s="336">
        <v>0</v>
      </c>
      <c r="O124" s="336">
        <v>0</v>
      </c>
      <c r="P124" s="336">
        <v>0</v>
      </c>
      <c r="Q124" s="336">
        <v>0</v>
      </c>
      <c r="R124" s="336">
        <v>0</v>
      </c>
      <c r="S124" s="336">
        <v>0</v>
      </c>
      <c r="T124" s="336">
        <v>0</v>
      </c>
      <c r="U124" s="336">
        <v>0</v>
      </c>
      <c r="V124" s="336">
        <v>0</v>
      </c>
      <c r="W124" s="336">
        <v>0</v>
      </c>
      <c r="X124" s="336">
        <v>0</v>
      </c>
      <c r="Y124" s="336">
        <v>0</v>
      </c>
      <c r="Z124" s="337">
        <f t="shared" si="10"/>
        <v>0</v>
      </c>
      <c r="AA124" s="338"/>
    </row>
    <row r="125" spans="1:27" s="339" customFormat="1" ht="12.75" customHeight="1">
      <c r="A125" s="333">
        <f t="shared" si="8"/>
        <v>15</v>
      </c>
      <c r="B125" s="373">
        <v>120101210070199</v>
      </c>
      <c r="C125" s="392" t="s">
        <v>922</v>
      </c>
      <c r="D125" s="334">
        <f>+SUMIF('BG SISTEMA'!A:A,'CA EF'!B125,'BG SISTEMA'!F:F)</f>
        <v>0</v>
      </c>
      <c r="E125" s="335"/>
      <c r="F125" s="335"/>
      <c r="G125" s="393">
        <v>0</v>
      </c>
      <c r="H125" s="336">
        <f t="shared" si="9"/>
        <v>0</v>
      </c>
      <c r="I125" s="336">
        <v>0</v>
      </c>
      <c r="J125" s="336">
        <v>0</v>
      </c>
      <c r="K125" s="336">
        <v>0</v>
      </c>
      <c r="L125" s="336">
        <v>0</v>
      </c>
      <c r="M125" s="336">
        <v>0</v>
      </c>
      <c r="N125" s="336">
        <v>0</v>
      </c>
      <c r="O125" s="336">
        <v>0</v>
      </c>
      <c r="P125" s="336">
        <v>0</v>
      </c>
      <c r="Q125" s="336">
        <v>0</v>
      </c>
      <c r="R125" s="336">
        <v>0</v>
      </c>
      <c r="S125" s="336">
        <v>0</v>
      </c>
      <c r="T125" s="336">
        <v>0</v>
      </c>
      <c r="U125" s="336">
        <v>0</v>
      </c>
      <c r="V125" s="336">
        <v>0</v>
      </c>
      <c r="W125" s="336">
        <v>0</v>
      </c>
      <c r="X125" s="336">
        <v>0</v>
      </c>
      <c r="Y125" s="336">
        <v>0</v>
      </c>
      <c r="Z125" s="337">
        <f t="shared" si="10"/>
        <v>0</v>
      </c>
      <c r="AA125" s="338"/>
    </row>
    <row r="126" spans="1:27" s="339" customFormat="1" ht="12.75" customHeight="1">
      <c r="A126" s="333">
        <f t="shared" si="8"/>
        <v>15</v>
      </c>
      <c r="B126" s="373">
        <v>120101210070201</v>
      </c>
      <c r="C126" s="392" t="s">
        <v>923</v>
      </c>
      <c r="D126" s="334">
        <f>+SUMIF('BG SISTEMA'!A:A,'CA EF'!B126,'BG SISTEMA'!F:F)</f>
        <v>0</v>
      </c>
      <c r="E126" s="335"/>
      <c r="F126" s="335"/>
      <c r="G126" s="393">
        <v>0</v>
      </c>
      <c r="H126" s="336">
        <f t="shared" si="9"/>
        <v>0</v>
      </c>
      <c r="I126" s="336">
        <v>0</v>
      </c>
      <c r="J126" s="336">
        <v>0</v>
      </c>
      <c r="K126" s="336">
        <v>0</v>
      </c>
      <c r="L126" s="336">
        <v>0</v>
      </c>
      <c r="M126" s="336">
        <v>0</v>
      </c>
      <c r="N126" s="336">
        <v>0</v>
      </c>
      <c r="O126" s="336">
        <v>0</v>
      </c>
      <c r="P126" s="336">
        <v>0</v>
      </c>
      <c r="Q126" s="336">
        <v>0</v>
      </c>
      <c r="R126" s="336">
        <v>0</v>
      </c>
      <c r="S126" s="336">
        <v>0</v>
      </c>
      <c r="T126" s="336">
        <v>0</v>
      </c>
      <c r="U126" s="336">
        <v>0</v>
      </c>
      <c r="V126" s="336">
        <v>0</v>
      </c>
      <c r="W126" s="336">
        <v>0</v>
      </c>
      <c r="X126" s="336">
        <v>0</v>
      </c>
      <c r="Y126" s="336">
        <v>0</v>
      </c>
      <c r="Z126" s="337">
        <f t="shared" si="10"/>
        <v>0</v>
      </c>
      <c r="AA126" s="338"/>
    </row>
    <row r="127" spans="1:27" s="339" customFormat="1" ht="12.75" customHeight="1">
      <c r="A127" s="333">
        <f t="shared" si="8"/>
        <v>15</v>
      </c>
      <c r="B127" s="373">
        <v>120101210070299</v>
      </c>
      <c r="C127" s="392" t="s">
        <v>924</v>
      </c>
      <c r="D127" s="334">
        <f>+SUMIF('BG SISTEMA'!A:A,'CA EF'!B127,'BG SISTEMA'!F:F)</f>
        <v>0</v>
      </c>
      <c r="E127" s="335"/>
      <c r="F127" s="335"/>
      <c r="G127" s="393">
        <v>0</v>
      </c>
      <c r="H127" s="336">
        <f t="shared" si="9"/>
        <v>0</v>
      </c>
      <c r="I127" s="336">
        <v>0</v>
      </c>
      <c r="J127" s="336">
        <v>0</v>
      </c>
      <c r="K127" s="336">
        <v>0</v>
      </c>
      <c r="L127" s="336">
        <v>0</v>
      </c>
      <c r="M127" s="336">
        <v>0</v>
      </c>
      <c r="N127" s="336">
        <v>0</v>
      </c>
      <c r="O127" s="336">
        <v>0</v>
      </c>
      <c r="P127" s="336">
        <v>0</v>
      </c>
      <c r="Q127" s="336">
        <v>0</v>
      </c>
      <c r="R127" s="336">
        <v>0</v>
      </c>
      <c r="S127" s="336">
        <v>0</v>
      </c>
      <c r="T127" s="336">
        <v>0</v>
      </c>
      <c r="U127" s="336">
        <v>0</v>
      </c>
      <c r="V127" s="336">
        <v>0</v>
      </c>
      <c r="W127" s="336">
        <v>0</v>
      </c>
      <c r="X127" s="336">
        <v>0</v>
      </c>
      <c r="Y127" s="336">
        <v>0</v>
      </c>
      <c r="Z127" s="337">
        <f t="shared" si="10"/>
        <v>0</v>
      </c>
      <c r="AA127" s="338"/>
    </row>
    <row r="128" spans="1:27" s="339" customFormat="1" ht="12.75" customHeight="1">
      <c r="A128" s="333">
        <f t="shared" si="8"/>
        <v>15</v>
      </c>
      <c r="B128" s="373">
        <v>120101210080101</v>
      </c>
      <c r="C128" s="392" t="s">
        <v>925</v>
      </c>
      <c r="D128" s="334">
        <f>+SUMIF('BG SISTEMA'!A:A,'CA EF'!B128,'BG SISTEMA'!F:F)</f>
        <v>0</v>
      </c>
      <c r="E128" s="335"/>
      <c r="F128" s="335"/>
      <c r="G128" s="393">
        <v>0</v>
      </c>
      <c r="H128" s="336">
        <f t="shared" si="9"/>
        <v>0</v>
      </c>
      <c r="I128" s="336">
        <v>0</v>
      </c>
      <c r="J128" s="336">
        <v>0</v>
      </c>
      <c r="K128" s="336">
        <v>0</v>
      </c>
      <c r="L128" s="336">
        <v>0</v>
      </c>
      <c r="M128" s="336">
        <v>0</v>
      </c>
      <c r="N128" s="336">
        <v>0</v>
      </c>
      <c r="O128" s="336">
        <v>0</v>
      </c>
      <c r="P128" s="336">
        <v>0</v>
      </c>
      <c r="Q128" s="336">
        <v>0</v>
      </c>
      <c r="R128" s="336">
        <v>0</v>
      </c>
      <c r="S128" s="336">
        <v>0</v>
      </c>
      <c r="T128" s="336">
        <v>0</v>
      </c>
      <c r="U128" s="336">
        <v>0</v>
      </c>
      <c r="V128" s="336">
        <v>0</v>
      </c>
      <c r="W128" s="336">
        <v>0</v>
      </c>
      <c r="X128" s="336">
        <v>0</v>
      </c>
      <c r="Y128" s="336">
        <v>0</v>
      </c>
      <c r="Z128" s="337">
        <f t="shared" si="10"/>
        <v>0</v>
      </c>
      <c r="AA128" s="338"/>
    </row>
    <row r="129" spans="1:27" s="339" customFormat="1" ht="12.75" customHeight="1">
      <c r="A129" s="333">
        <f t="shared" si="8"/>
        <v>15</v>
      </c>
      <c r="B129" s="373">
        <v>120101210080199</v>
      </c>
      <c r="C129" s="392" t="s">
        <v>926</v>
      </c>
      <c r="D129" s="334">
        <f>+SUMIF('BG SISTEMA'!A:A,'CA EF'!B129,'BG SISTEMA'!F:F)</f>
        <v>0</v>
      </c>
      <c r="E129" s="335"/>
      <c r="F129" s="335"/>
      <c r="G129" s="393">
        <v>0</v>
      </c>
      <c r="H129" s="336">
        <f t="shared" si="9"/>
        <v>0</v>
      </c>
      <c r="I129" s="336">
        <v>0</v>
      </c>
      <c r="J129" s="336">
        <v>0</v>
      </c>
      <c r="K129" s="336">
        <v>0</v>
      </c>
      <c r="L129" s="336">
        <v>0</v>
      </c>
      <c r="M129" s="336">
        <v>0</v>
      </c>
      <c r="N129" s="336">
        <v>0</v>
      </c>
      <c r="O129" s="336">
        <v>0</v>
      </c>
      <c r="P129" s="336">
        <v>0</v>
      </c>
      <c r="Q129" s="336">
        <v>0</v>
      </c>
      <c r="R129" s="336">
        <v>0</v>
      </c>
      <c r="S129" s="336">
        <v>0</v>
      </c>
      <c r="T129" s="336">
        <v>0</v>
      </c>
      <c r="U129" s="336">
        <v>0</v>
      </c>
      <c r="V129" s="336">
        <v>0</v>
      </c>
      <c r="W129" s="336">
        <v>0</v>
      </c>
      <c r="X129" s="336">
        <v>0</v>
      </c>
      <c r="Y129" s="336">
        <v>0</v>
      </c>
      <c r="Z129" s="337">
        <f t="shared" si="10"/>
        <v>0</v>
      </c>
      <c r="AA129" s="338"/>
    </row>
    <row r="130" spans="1:27" s="339" customFormat="1" ht="12.75" customHeight="1">
      <c r="A130" s="333">
        <f t="shared" si="8"/>
        <v>15</v>
      </c>
      <c r="B130" s="373">
        <v>120101210080201</v>
      </c>
      <c r="C130" s="392" t="s">
        <v>927</v>
      </c>
      <c r="D130" s="334">
        <f>+SUMIF('BG SISTEMA'!A:A,'CA EF'!B130,'BG SISTEMA'!F:F)</f>
        <v>0</v>
      </c>
      <c r="E130" s="335"/>
      <c r="F130" s="335"/>
      <c r="G130" s="393">
        <v>0</v>
      </c>
      <c r="H130" s="336">
        <f t="shared" si="9"/>
        <v>0</v>
      </c>
      <c r="I130" s="336">
        <v>0</v>
      </c>
      <c r="J130" s="336">
        <v>0</v>
      </c>
      <c r="K130" s="336">
        <v>0</v>
      </c>
      <c r="L130" s="336">
        <v>0</v>
      </c>
      <c r="M130" s="336">
        <v>0</v>
      </c>
      <c r="N130" s="336">
        <v>0</v>
      </c>
      <c r="O130" s="336">
        <v>0</v>
      </c>
      <c r="P130" s="336">
        <v>0</v>
      </c>
      <c r="Q130" s="336">
        <v>0</v>
      </c>
      <c r="R130" s="336">
        <v>0</v>
      </c>
      <c r="S130" s="336">
        <v>0</v>
      </c>
      <c r="T130" s="336">
        <v>0</v>
      </c>
      <c r="U130" s="336">
        <v>0</v>
      </c>
      <c r="V130" s="336">
        <v>0</v>
      </c>
      <c r="W130" s="336">
        <v>0</v>
      </c>
      <c r="X130" s="336">
        <v>0</v>
      </c>
      <c r="Y130" s="336">
        <v>0</v>
      </c>
      <c r="Z130" s="337">
        <f t="shared" si="10"/>
        <v>0</v>
      </c>
      <c r="AA130" s="340"/>
    </row>
    <row r="131" spans="1:27" s="339" customFormat="1" ht="12.75" customHeight="1">
      <c r="A131" s="333">
        <f t="shared" si="8"/>
        <v>15</v>
      </c>
      <c r="B131" s="373">
        <v>120101210080299</v>
      </c>
      <c r="C131" s="392" t="s">
        <v>928</v>
      </c>
      <c r="D131" s="334">
        <f>+SUMIF('BG SISTEMA'!A:A,'CA EF'!B131,'BG SISTEMA'!F:F)</f>
        <v>0</v>
      </c>
      <c r="E131" s="335"/>
      <c r="F131" s="335"/>
      <c r="G131" s="393">
        <v>0</v>
      </c>
      <c r="H131" s="336">
        <f t="shared" si="9"/>
        <v>0</v>
      </c>
      <c r="I131" s="336">
        <v>0</v>
      </c>
      <c r="J131" s="336">
        <v>0</v>
      </c>
      <c r="K131" s="336">
        <v>0</v>
      </c>
      <c r="L131" s="336">
        <v>0</v>
      </c>
      <c r="M131" s="336">
        <v>0</v>
      </c>
      <c r="N131" s="336">
        <v>0</v>
      </c>
      <c r="O131" s="336">
        <v>0</v>
      </c>
      <c r="P131" s="336">
        <v>0</v>
      </c>
      <c r="Q131" s="336">
        <v>0</v>
      </c>
      <c r="R131" s="336">
        <v>0</v>
      </c>
      <c r="S131" s="336">
        <v>0</v>
      </c>
      <c r="T131" s="336">
        <v>0</v>
      </c>
      <c r="U131" s="336">
        <v>0</v>
      </c>
      <c r="V131" s="336">
        <v>0</v>
      </c>
      <c r="W131" s="336">
        <v>0</v>
      </c>
      <c r="X131" s="336">
        <v>0</v>
      </c>
      <c r="Y131" s="336">
        <v>0</v>
      </c>
      <c r="Z131" s="337">
        <f t="shared" si="10"/>
        <v>0</v>
      </c>
      <c r="AA131" s="340"/>
    </row>
    <row r="132" spans="1:27" s="339" customFormat="1" ht="12.75" customHeight="1">
      <c r="A132" s="333">
        <f t="shared" si="8"/>
        <v>15</v>
      </c>
      <c r="B132" s="373">
        <v>120101230010101</v>
      </c>
      <c r="C132" s="392" t="s">
        <v>929</v>
      </c>
      <c r="D132" s="334">
        <f>+SUMIF('BG SISTEMA'!A:A,'CA EF'!B132,'BG SISTEMA'!F:F)</f>
        <v>0</v>
      </c>
      <c r="E132" s="335"/>
      <c r="F132" s="335"/>
      <c r="G132" s="393">
        <v>0</v>
      </c>
      <c r="H132" s="336">
        <f t="shared" si="9"/>
        <v>0</v>
      </c>
      <c r="I132" s="336">
        <v>0</v>
      </c>
      <c r="J132" s="336">
        <v>0</v>
      </c>
      <c r="K132" s="336">
        <v>0</v>
      </c>
      <c r="L132" s="336">
        <v>0</v>
      </c>
      <c r="M132" s="336">
        <v>0</v>
      </c>
      <c r="N132" s="336">
        <v>0</v>
      </c>
      <c r="O132" s="336">
        <v>0</v>
      </c>
      <c r="P132" s="336">
        <v>0</v>
      </c>
      <c r="Q132" s="336">
        <v>0</v>
      </c>
      <c r="R132" s="336">
        <v>0</v>
      </c>
      <c r="S132" s="336">
        <v>0</v>
      </c>
      <c r="T132" s="336">
        <v>0</v>
      </c>
      <c r="U132" s="336">
        <v>0</v>
      </c>
      <c r="V132" s="336">
        <v>0</v>
      </c>
      <c r="W132" s="336">
        <v>0</v>
      </c>
      <c r="X132" s="336">
        <v>0</v>
      </c>
      <c r="Y132" s="336">
        <v>0</v>
      </c>
      <c r="Z132" s="337">
        <f t="shared" si="10"/>
        <v>0</v>
      </c>
      <c r="AA132" s="340"/>
    </row>
    <row r="133" spans="1:27" s="339" customFormat="1" ht="12.75" customHeight="1">
      <c r="A133" s="333">
        <f t="shared" si="8"/>
        <v>15</v>
      </c>
      <c r="B133" s="373">
        <v>120101230010199</v>
      </c>
      <c r="C133" s="392" t="s">
        <v>930</v>
      </c>
      <c r="D133" s="334">
        <f>+SUMIF('BG SISTEMA'!A:A,'CA EF'!B133,'BG SISTEMA'!F:F)</f>
        <v>0</v>
      </c>
      <c r="E133" s="335"/>
      <c r="F133" s="335"/>
      <c r="G133" s="393">
        <v>0</v>
      </c>
      <c r="H133" s="336">
        <f t="shared" si="9"/>
        <v>0</v>
      </c>
      <c r="I133" s="336">
        <v>0</v>
      </c>
      <c r="J133" s="336">
        <v>0</v>
      </c>
      <c r="K133" s="336">
        <v>0</v>
      </c>
      <c r="L133" s="336">
        <v>0</v>
      </c>
      <c r="M133" s="336">
        <v>0</v>
      </c>
      <c r="N133" s="336">
        <v>0</v>
      </c>
      <c r="O133" s="336">
        <v>0</v>
      </c>
      <c r="P133" s="336">
        <v>0</v>
      </c>
      <c r="Q133" s="336">
        <v>0</v>
      </c>
      <c r="R133" s="336">
        <v>0</v>
      </c>
      <c r="S133" s="336">
        <v>0</v>
      </c>
      <c r="T133" s="336">
        <v>0</v>
      </c>
      <c r="U133" s="336">
        <v>0</v>
      </c>
      <c r="V133" s="336">
        <v>0</v>
      </c>
      <c r="W133" s="336">
        <v>0</v>
      </c>
      <c r="X133" s="336">
        <v>0</v>
      </c>
      <c r="Y133" s="336">
        <v>0</v>
      </c>
      <c r="Z133" s="337">
        <f t="shared" si="10"/>
        <v>0</v>
      </c>
      <c r="AA133" s="340"/>
    </row>
    <row r="134" spans="1:27" s="339" customFormat="1" ht="12.75" customHeight="1">
      <c r="A134" s="333">
        <f t="shared" si="8"/>
        <v>15</v>
      </c>
      <c r="B134" s="373">
        <v>120101230020101</v>
      </c>
      <c r="C134" s="392" t="s">
        <v>931</v>
      </c>
      <c r="D134" s="334">
        <f>+SUMIF('BG SISTEMA'!A:A,'CA EF'!B134,'BG SISTEMA'!F:F)</f>
        <v>0</v>
      </c>
      <c r="E134" s="335"/>
      <c r="F134" s="335"/>
      <c r="G134" s="393">
        <v>0</v>
      </c>
      <c r="H134" s="336">
        <f t="shared" si="9"/>
        <v>0</v>
      </c>
      <c r="I134" s="336">
        <v>0</v>
      </c>
      <c r="J134" s="336">
        <v>0</v>
      </c>
      <c r="K134" s="336">
        <v>0</v>
      </c>
      <c r="L134" s="336">
        <v>0</v>
      </c>
      <c r="M134" s="336">
        <v>0</v>
      </c>
      <c r="N134" s="336">
        <v>0</v>
      </c>
      <c r="O134" s="336">
        <v>0</v>
      </c>
      <c r="P134" s="336">
        <v>0</v>
      </c>
      <c r="Q134" s="336">
        <v>0</v>
      </c>
      <c r="R134" s="336">
        <v>0</v>
      </c>
      <c r="S134" s="336">
        <v>0</v>
      </c>
      <c r="T134" s="336">
        <v>0</v>
      </c>
      <c r="U134" s="336">
        <v>0</v>
      </c>
      <c r="V134" s="336">
        <v>0</v>
      </c>
      <c r="W134" s="336">
        <v>0</v>
      </c>
      <c r="X134" s="336">
        <v>0</v>
      </c>
      <c r="Y134" s="336">
        <v>0</v>
      </c>
      <c r="Z134" s="337">
        <f t="shared" si="10"/>
        <v>0</v>
      </c>
      <c r="AA134" s="338"/>
    </row>
    <row r="135" spans="1:27" s="339" customFormat="1" ht="12.75" customHeight="1">
      <c r="A135" s="333">
        <f t="shared" si="8"/>
        <v>15</v>
      </c>
      <c r="B135" s="373">
        <v>120101230020199</v>
      </c>
      <c r="C135" s="392" t="s">
        <v>932</v>
      </c>
      <c r="D135" s="334">
        <f>+SUMIF('BG SISTEMA'!A:A,'CA EF'!B135,'BG SISTEMA'!F:F)</f>
        <v>0</v>
      </c>
      <c r="E135" s="335"/>
      <c r="F135" s="335"/>
      <c r="G135" s="393">
        <v>0</v>
      </c>
      <c r="H135" s="336">
        <f t="shared" si="9"/>
        <v>0</v>
      </c>
      <c r="I135" s="336">
        <v>0</v>
      </c>
      <c r="J135" s="336">
        <v>0</v>
      </c>
      <c r="K135" s="336">
        <v>0</v>
      </c>
      <c r="L135" s="336">
        <v>0</v>
      </c>
      <c r="M135" s="336">
        <v>0</v>
      </c>
      <c r="N135" s="336">
        <v>0</v>
      </c>
      <c r="O135" s="336">
        <v>0</v>
      </c>
      <c r="P135" s="336">
        <v>0</v>
      </c>
      <c r="Q135" s="336">
        <v>0</v>
      </c>
      <c r="R135" s="336">
        <v>0</v>
      </c>
      <c r="S135" s="336">
        <v>0</v>
      </c>
      <c r="T135" s="336">
        <v>0</v>
      </c>
      <c r="U135" s="336">
        <v>0</v>
      </c>
      <c r="V135" s="336">
        <v>0</v>
      </c>
      <c r="W135" s="336">
        <v>0</v>
      </c>
      <c r="X135" s="336">
        <v>0</v>
      </c>
      <c r="Y135" s="336">
        <v>0</v>
      </c>
      <c r="Z135" s="337">
        <f t="shared" si="10"/>
        <v>0</v>
      </c>
      <c r="AA135" s="340"/>
    </row>
    <row r="136" spans="1:27" s="339" customFormat="1" ht="12.75" customHeight="1">
      <c r="A136" s="333">
        <f t="shared" si="8"/>
        <v>15</v>
      </c>
      <c r="B136" s="373">
        <v>120101230030101</v>
      </c>
      <c r="C136" s="392" t="s">
        <v>933</v>
      </c>
      <c r="D136" s="334">
        <f>+SUMIF('BG SISTEMA'!A:A,'CA EF'!B136,'BG SISTEMA'!F:F)</f>
        <v>0</v>
      </c>
      <c r="E136" s="335"/>
      <c r="F136" s="335"/>
      <c r="G136" s="393">
        <v>0</v>
      </c>
      <c r="H136" s="336">
        <f t="shared" si="9"/>
        <v>0</v>
      </c>
      <c r="I136" s="336">
        <v>0</v>
      </c>
      <c r="J136" s="336">
        <v>0</v>
      </c>
      <c r="K136" s="336">
        <v>0</v>
      </c>
      <c r="L136" s="336">
        <v>0</v>
      </c>
      <c r="M136" s="336">
        <v>0</v>
      </c>
      <c r="N136" s="336">
        <v>0</v>
      </c>
      <c r="O136" s="336">
        <v>0</v>
      </c>
      <c r="P136" s="336">
        <v>0</v>
      </c>
      <c r="Q136" s="336">
        <v>0</v>
      </c>
      <c r="R136" s="336">
        <v>0</v>
      </c>
      <c r="S136" s="336">
        <v>0</v>
      </c>
      <c r="T136" s="336">
        <v>0</v>
      </c>
      <c r="U136" s="336">
        <v>0</v>
      </c>
      <c r="V136" s="336">
        <v>0</v>
      </c>
      <c r="W136" s="336">
        <v>0</v>
      </c>
      <c r="X136" s="336">
        <v>0</v>
      </c>
      <c r="Y136" s="336">
        <v>0</v>
      </c>
      <c r="Z136" s="337">
        <f t="shared" si="10"/>
        <v>0</v>
      </c>
      <c r="AA136" s="340"/>
    </row>
    <row r="137" spans="1:27" s="339" customFormat="1" ht="12.75" customHeight="1">
      <c r="A137" s="333">
        <f t="shared" si="8"/>
        <v>15</v>
      </c>
      <c r="B137" s="373">
        <v>120101230030199</v>
      </c>
      <c r="C137" s="392" t="s">
        <v>934</v>
      </c>
      <c r="D137" s="334">
        <f>+SUMIF('BG SISTEMA'!A:A,'CA EF'!B137,'BG SISTEMA'!F:F)</f>
        <v>0</v>
      </c>
      <c r="E137" s="335"/>
      <c r="F137" s="335"/>
      <c r="G137" s="393">
        <v>0</v>
      </c>
      <c r="H137" s="336">
        <f t="shared" si="9"/>
        <v>0</v>
      </c>
      <c r="I137" s="336">
        <v>0</v>
      </c>
      <c r="J137" s="336">
        <v>0</v>
      </c>
      <c r="K137" s="336">
        <v>0</v>
      </c>
      <c r="L137" s="336">
        <v>0</v>
      </c>
      <c r="M137" s="336">
        <v>0</v>
      </c>
      <c r="N137" s="336">
        <v>0</v>
      </c>
      <c r="O137" s="336">
        <v>0</v>
      </c>
      <c r="P137" s="336">
        <v>0</v>
      </c>
      <c r="Q137" s="336">
        <v>0</v>
      </c>
      <c r="R137" s="336">
        <v>0</v>
      </c>
      <c r="S137" s="336">
        <v>0</v>
      </c>
      <c r="T137" s="336">
        <v>0</v>
      </c>
      <c r="U137" s="336">
        <v>0</v>
      </c>
      <c r="V137" s="336">
        <v>0</v>
      </c>
      <c r="W137" s="336">
        <v>0</v>
      </c>
      <c r="X137" s="336">
        <v>0</v>
      </c>
      <c r="Y137" s="336">
        <v>0</v>
      </c>
      <c r="Z137" s="337">
        <f t="shared" si="10"/>
        <v>0</v>
      </c>
      <c r="AA137" s="340"/>
    </row>
    <row r="138" spans="1:27" s="339" customFormat="1" ht="12.75" customHeight="1">
      <c r="A138" s="333">
        <f t="shared" si="8"/>
        <v>15</v>
      </c>
      <c r="B138" s="373">
        <v>120101230040101</v>
      </c>
      <c r="C138" s="392" t="s">
        <v>935</v>
      </c>
      <c r="D138" s="334">
        <f>+SUMIF('BG SISTEMA'!A:A,'CA EF'!B138,'BG SISTEMA'!F:F)</f>
        <v>0</v>
      </c>
      <c r="E138" s="335"/>
      <c r="F138" s="335"/>
      <c r="G138" s="393">
        <v>0</v>
      </c>
      <c r="H138" s="336">
        <f t="shared" si="9"/>
        <v>0</v>
      </c>
      <c r="I138" s="336">
        <v>0</v>
      </c>
      <c r="J138" s="336">
        <v>0</v>
      </c>
      <c r="K138" s="336">
        <v>0</v>
      </c>
      <c r="L138" s="336">
        <v>0</v>
      </c>
      <c r="M138" s="336">
        <v>0</v>
      </c>
      <c r="N138" s="336">
        <v>0</v>
      </c>
      <c r="O138" s="336">
        <v>0</v>
      </c>
      <c r="P138" s="336">
        <v>0</v>
      </c>
      <c r="Q138" s="336">
        <v>0</v>
      </c>
      <c r="R138" s="336">
        <v>0</v>
      </c>
      <c r="S138" s="336">
        <v>0</v>
      </c>
      <c r="T138" s="336">
        <v>0</v>
      </c>
      <c r="U138" s="336">
        <v>0</v>
      </c>
      <c r="V138" s="336">
        <v>0</v>
      </c>
      <c r="W138" s="336">
        <v>0</v>
      </c>
      <c r="X138" s="336">
        <v>0</v>
      </c>
      <c r="Y138" s="336">
        <v>0</v>
      </c>
      <c r="Z138" s="337">
        <f t="shared" si="10"/>
        <v>0</v>
      </c>
      <c r="AA138" s="340"/>
    </row>
    <row r="139" spans="1:27" s="339" customFormat="1" ht="12.75" customHeight="1">
      <c r="A139" s="333">
        <f t="shared" si="8"/>
        <v>15</v>
      </c>
      <c r="B139" s="373">
        <v>120101230040199</v>
      </c>
      <c r="C139" s="392" t="s">
        <v>936</v>
      </c>
      <c r="D139" s="334">
        <f>+SUMIF('BG SISTEMA'!A:A,'CA EF'!B139,'BG SISTEMA'!F:F)</f>
        <v>0</v>
      </c>
      <c r="E139" s="335"/>
      <c r="F139" s="335"/>
      <c r="G139" s="393">
        <v>0</v>
      </c>
      <c r="H139" s="336">
        <f t="shared" si="9"/>
        <v>0</v>
      </c>
      <c r="I139" s="336">
        <v>0</v>
      </c>
      <c r="J139" s="336">
        <v>0</v>
      </c>
      <c r="K139" s="336">
        <v>0</v>
      </c>
      <c r="L139" s="336">
        <v>0</v>
      </c>
      <c r="M139" s="336">
        <v>0</v>
      </c>
      <c r="N139" s="336">
        <v>0</v>
      </c>
      <c r="O139" s="336">
        <v>0</v>
      </c>
      <c r="P139" s="336">
        <v>0</v>
      </c>
      <c r="Q139" s="336">
        <v>0</v>
      </c>
      <c r="R139" s="336">
        <v>0</v>
      </c>
      <c r="S139" s="336">
        <v>0</v>
      </c>
      <c r="T139" s="336">
        <v>0</v>
      </c>
      <c r="U139" s="336">
        <v>0</v>
      </c>
      <c r="V139" s="336">
        <v>0</v>
      </c>
      <c r="W139" s="336">
        <v>0</v>
      </c>
      <c r="X139" s="336">
        <v>0</v>
      </c>
      <c r="Y139" s="336">
        <v>0</v>
      </c>
      <c r="Z139" s="337">
        <f t="shared" si="10"/>
        <v>0</v>
      </c>
      <c r="AA139" s="340"/>
    </row>
    <row r="140" spans="1:27" s="339" customFormat="1" ht="12.75" customHeight="1">
      <c r="A140" s="333">
        <f t="shared" si="8"/>
        <v>15</v>
      </c>
      <c r="B140" s="373">
        <v>120101230050101</v>
      </c>
      <c r="C140" s="392" t="s">
        <v>937</v>
      </c>
      <c r="D140" s="334">
        <f>+SUMIF('BG SISTEMA'!A:A,'CA EF'!B140,'BG SISTEMA'!F:F)</f>
        <v>0</v>
      </c>
      <c r="E140" s="335"/>
      <c r="F140" s="335"/>
      <c r="G140" s="393">
        <v>0</v>
      </c>
      <c r="H140" s="336">
        <f t="shared" si="9"/>
        <v>0</v>
      </c>
      <c r="I140" s="336">
        <v>0</v>
      </c>
      <c r="J140" s="336">
        <v>0</v>
      </c>
      <c r="K140" s="336">
        <v>0</v>
      </c>
      <c r="L140" s="336">
        <v>0</v>
      </c>
      <c r="M140" s="336">
        <v>0</v>
      </c>
      <c r="N140" s="336">
        <v>0</v>
      </c>
      <c r="O140" s="336">
        <v>0</v>
      </c>
      <c r="P140" s="336">
        <v>0</v>
      </c>
      <c r="Q140" s="336">
        <v>0</v>
      </c>
      <c r="R140" s="336">
        <v>0</v>
      </c>
      <c r="S140" s="336">
        <v>0</v>
      </c>
      <c r="T140" s="336">
        <v>0</v>
      </c>
      <c r="U140" s="336">
        <v>0</v>
      </c>
      <c r="V140" s="336">
        <v>0</v>
      </c>
      <c r="W140" s="336">
        <v>0</v>
      </c>
      <c r="X140" s="336">
        <v>0</v>
      </c>
      <c r="Y140" s="336">
        <v>0</v>
      </c>
      <c r="Z140" s="337">
        <f t="shared" si="10"/>
        <v>0</v>
      </c>
      <c r="AA140" s="338"/>
    </row>
    <row r="141" spans="1:27" s="339" customFormat="1" ht="12.75" customHeight="1">
      <c r="A141" s="333">
        <f t="shared" si="8"/>
        <v>15</v>
      </c>
      <c r="B141" s="373">
        <v>120101230050199</v>
      </c>
      <c r="C141" s="392" t="s">
        <v>938</v>
      </c>
      <c r="D141" s="334">
        <f>+SUMIF('BG SISTEMA'!A:A,'CA EF'!B141,'BG SISTEMA'!F:F)</f>
        <v>0</v>
      </c>
      <c r="E141" s="335"/>
      <c r="F141" s="335"/>
      <c r="G141" s="393">
        <v>0</v>
      </c>
      <c r="H141" s="336">
        <f t="shared" si="9"/>
        <v>0</v>
      </c>
      <c r="I141" s="336">
        <v>0</v>
      </c>
      <c r="J141" s="336">
        <v>0</v>
      </c>
      <c r="K141" s="336">
        <v>0</v>
      </c>
      <c r="L141" s="336">
        <v>0</v>
      </c>
      <c r="M141" s="336">
        <v>0</v>
      </c>
      <c r="N141" s="336">
        <v>0</v>
      </c>
      <c r="O141" s="336">
        <v>0</v>
      </c>
      <c r="P141" s="336">
        <v>0</v>
      </c>
      <c r="Q141" s="336">
        <v>0</v>
      </c>
      <c r="R141" s="336">
        <v>0</v>
      </c>
      <c r="S141" s="336">
        <v>0</v>
      </c>
      <c r="T141" s="336">
        <v>0</v>
      </c>
      <c r="U141" s="336">
        <v>0</v>
      </c>
      <c r="V141" s="336">
        <v>0</v>
      </c>
      <c r="W141" s="336">
        <v>0</v>
      </c>
      <c r="X141" s="336">
        <v>0</v>
      </c>
      <c r="Y141" s="336">
        <v>0</v>
      </c>
      <c r="Z141" s="337">
        <f t="shared" si="10"/>
        <v>0</v>
      </c>
      <c r="AA141" s="340"/>
    </row>
    <row r="142" spans="1:27" s="339" customFormat="1" ht="12.75" customHeight="1">
      <c r="A142" s="333">
        <f t="shared" si="8"/>
        <v>15</v>
      </c>
      <c r="B142" s="373">
        <v>120101250010101</v>
      </c>
      <c r="C142" s="392" t="s">
        <v>939</v>
      </c>
      <c r="D142" s="334">
        <f>+SUMIF('BG SISTEMA'!A:A,'CA EF'!B142,'BG SISTEMA'!F:F)</f>
        <v>0</v>
      </c>
      <c r="E142" s="335"/>
      <c r="F142" s="335"/>
      <c r="G142" s="393">
        <v>0</v>
      </c>
      <c r="H142" s="336">
        <f t="shared" si="9"/>
        <v>0</v>
      </c>
      <c r="I142" s="336">
        <v>0</v>
      </c>
      <c r="J142" s="336">
        <v>0</v>
      </c>
      <c r="K142" s="336">
        <v>0</v>
      </c>
      <c r="L142" s="336">
        <v>0</v>
      </c>
      <c r="M142" s="336">
        <v>0</v>
      </c>
      <c r="N142" s="336">
        <v>0</v>
      </c>
      <c r="O142" s="336">
        <v>0</v>
      </c>
      <c r="P142" s="336">
        <v>0</v>
      </c>
      <c r="Q142" s="336">
        <v>0</v>
      </c>
      <c r="R142" s="336">
        <v>0</v>
      </c>
      <c r="S142" s="336">
        <v>0</v>
      </c>
      <c r="T142" s="336">
        <v>0</v>
      </c>
      <c r="U142" s="336">
        <v>0</v>
      </c>
      <c r="V142" s="336">
        <v>0</v>
      </c>
      <c r="W142" s="336">
        <v>0</v>
      </c>
      <c r="X142" s="336">
        <v>0</v>
      </c>
      <c r="Y142" s="336">
        <v>0</v>
      </c>
      <c r="Z142" s="337">
        <f t="shared" si="10"/>
        <v>0</v>
      </c>
      <c r="AA142" s="340"/>
    </row>
    <row r="143" spans="1:27" s="339" customFormat="1" ht="12.75" customHeight="1">
      <c r="A143" s="333">
        <f t="shared" si="8"/>
        <v>15</v>
      </c>
      <c r="B143" s="373">
        <v>120101250010199</v>
      </c>
      <c r="C143" s="392" t="s">
        <v>940</v>
      </c>
      <c r="D143" s="334">
        <f>+SUMIF('BG SISTEMA'!A:A,'CA EF'!B143,'BG SISTEMA'!F:F)</f>
        <v>0</v>
      </c>
      <c r="E143" s="335"/>
      <c r="F143" s="335"/>
      <c r="G143" s="393">
        <v>0</v>
      </c>
      <c r="H143" s="336">
        <f t="shared" si="9"/>
        <v>0</v>
      </c>
      <c r="I143" s="336">
        <v>0</v>
      </c>
      <c r="J143" s="336">
        <v>0</v>
      </c>
      <c r="K143" s="336">
        <v>0</v>
      </c>
      <c r="L143" s="336">
        <v>0</v>
      </c>
      <c r="M143" s="336">
        <v>0</v>
      </c>
      <c r="N143" s="336">
        <v>0</v>
      </c>
      <c r="O143" s="336">
        <v>0</v>
      </c>
      <c r="P143" s="336">
        <v>0</v>
      </c>
      <c r="Q143" s="336">
        <v>0</v>
      </c>
      <c r="R143" s="336">
        <v>0</v>
      </c>
      <c r="S143" s="336">
        <v>0</v>
      </c>
      <c r="T143" s="336">
        <v>0</v>
      </c>
      <c r="U143" s="336">
        <v>0</v>
      </c>
      <c r="V143" s="336">
        <v>0</v>
      </c>
      <c r="W143" s="336">
        <v>0</v>
      </c>
      <c r="X143" s="336">
        <v>0</v>
      </c>
      <c r="Y143" s="336">
        <v>0</v>
      </c>
      <c r="Z143" s="337">
        <f t="shared" si="10"/>
        <v>0</v>
      </c>
      <c r="AA143" s="340"/>
    </row>
    <row r="144" spans="1:27" s="339" customFormat="1" ht="12.75" customHeight="1">
      <c r="A144" s="333">
        <f t="shared" si="8"/>
        <v>15</v>
      </c>
      <c r="B144" s="373">
        <v>120101250020101</v>
      </c>
      <c r="C144" s="392" t="s">
        <v>941</v>
      </c>
      <c r="D144" s="334">
        <f>+SUMIF('BG SISTEMA'!A:A,'CA EF'!B144,'BG SISTEMA'!F:F)</f>
        <v>0</v>
      </c>
      <c r="E144" s="335"/>
      <c r="F144" s="335"/>
      <c r="G144" s="393">
        <v>0</v>
      </c>
      <c r="H144" s="336">
        <f t="shared" si="9"/>
        <v>0</v>
      </c>
      <c r="I144" s="336">
        <v>0</v>
      </c>
      <c r="J144" s="336">
        <v>0</v>
      </c>
      <c r="K144" s="336">
        <v>0</v>
      </c>
      <c r="L144" s="336">
        <v>0</v>
      </c>
      <c r="M144" s="336">
        <v>0</v>
      </c>
      <c r="N144" s="336">
        <v>0</v>
      </c>
      <c r="O144" s="336">
        <v>0</v>
      </c>
      <c r="P144" s="336">
        <v>0</v>
      </c>
      <c r="Q144" s="336">
        <v>0</v>
      </c>
      <c r="R144" s="336">
        <v>0</v>
      </c>
      <c r="S144" s="336">
        <v>0</v>
      </c>
      <c r="T144" s="336">
        <v>0</v>
      </c>
      <c r="U144" s="336">
        <v>0</v>
      </c>
      <c r="V144" s="336">
        <v>0</v>
      </c>
      <c r="W144" s="336">
        <v>0</v>
      </c>
      <c r="X144" s="336">
        <v>0</v>
      </c>
      <c r="Y144" s="336">
        <v>0</v>
      </c>
      <c r="Z144" s="337">
        <f t="shared" si="10"/>
        <v>0</v>
      </c>
      <c r="AA144" s="340"/>
    </row>
    <row r="145" spans="1:27" s="339" customFormat="1" ht="12.75" customHeight="1">
      <c r="A145" s="333">
        <f t="shared" si="8"/>
        <v>15</v>
      </c>
      <c r="B145" s="373">
        <v>120101250020199</v>
      </c>
      <c r="C145" s="392" t="s">
        <v>942</v>
      </c>
      <c r="D145" s="334">
        <f>+SUMIF('BG SISTEMA'!A:A,'CA EF'!B145,'BG SISTEMA'!F:F)</f>
        <v>0</v>
      </c>
      <c r="E145" s="335"/>
      <c r="F145" s="335"/>
      <c r="G145" s="393">
        <v>0</v>
      </c>
      <c r="H145" s="336">
        <f t="shared" si="9"/>
        <v>0</v>
      </c>
      <c r="I145" s="336">
        <v>0</v>
      </c>
      <c r="J145" s="336">
        <v>0</v>
      </c>
      <c r="K145" s="336">
        <v>0</v>
      </c>
      <c r="L145" s="336">
        <v>0</v>
      </c>
      <c r="M145" s="336">
        <v>0</v>
      </c>
      <c r="N145" s="336">
        <v>0</v>
      </c>
      <c r="O145" s="336">
        <v>0</v>
      </c>
      <c r="P145" s="336">
        <v>0</v>
      </c>
      <c r="Q145" s="336">
        <v>0</v>
      </c>
      <c r="R145" s="336">
        <v>0</v>
      </c>
      <c r="S145" s="336">
        <v>0</v>
      </c>
      <c r="T145" s="336">
        <v>0</v>
      </c>
      <c r="U145" s="336">
        <v>0</v>
      </c>
      <c r="V145" s="336">
        <v>0</v>
      </c>
      <c r="W145" s="336">
        <v>0</v>
      </c>
      <c r="X145" s="336">
        <v>0</v>
      </c>
      <c r="Y145" s="336">
        <v>0</v>
      </c>
      <c r="Z145" s="337">
        <f t="shared" si="10"/>
        <v>0</v>
      </c>
      <c r="AA145" s="340"/>
    </row>
    <row r="146" spans="1:27" s="339" customFormat="1" ht="12.75" customHeight="1">
      <c r="A146" s="333">
        <f t="shared" si="8"/>
        <v>15</v>
      </c>
      <c r="B146" s="373">
        <v>120101270010101</v>
      </c>
      <c r="C146" s="392" t="s">
        <v>943</v>
      </c>
      <c r="D146" s="334">
        <f>+SUMIF('BG SISTEMA'!A:A,'CA EF'!B146,'BG SISTEMA'!F:F)</f>
        <v>0</v>
      </c>
      <c r="E146" s="335"/>
      <c r="F146" s="335"/>
      <c r="G146" s="393">
        <v>0</v>
      </c>
      <c r="H146" s="336">
        <f t="shared" si="9"/>
        <v>0</v>
      </c>
      <c r="I146" s="336">
        <v>0</v>
      </c>
      <c r="J146" s="336">
        <v>0</v>
      </c>
      <c r="K146" s="336">
        <v>0</v>
      </c>
      <c r="L146" s="336">
        <v>0</v>
      </c>
      <c r="M146" s="336">
        <v>0</v>
      </c>
      <c r="N146" s="336">
        <v>0</v>
      </c>
      <c r="O146" s="336">
        <v>0</v>
      </c>
      <c r="P146" s="336">
        <v>0</v>
      </c>
      <c r="Q146" s="336">
        <v>0</v>
      </c>
      <c r="R146" s="336">
        <v>0</v>
      </c>
      <c r="S146" s="336">
        <v>0</v>
      </c>
      <c r="T146" s="336">
        <v>0</v>
      </c>
      <c r="U146" s="336">
        <v>0</v>
      </c>
      <c r="V146" s="336">
        <v>0</v>
      </c>
      <c r="W146" s="336">
        <v>0</v>
      </c>
      <c r="X146" s="336">
        <v>0</v>
      </c>
      <c r="Y146" s="336">
        <v>0</v>
      </c>
      <c r="Z146" s="337">
        <f t="shared" si="10"/>
        <v>0</v>
      </c>
      <c r="AA146" s="340"/>
    </row>
    <row r="147" spans="1:27" s="339" customFormat="1" ht="12.75" customHeight="1">
      <c r="A147" s="333">
        <f t="shared" si="8"/>
        <v>15</v>
      </c>
      <c r="B147" s="373">
        <v>120101270010199</v>
      </c>
      <c r="C147" s="392" t="s">
        <v>944</v>
      </c>
      <c r="D147" s="334">
        <f>+SUMIF('BG SISTEMA'!A:A,'CA EF'!B147,'BG SISTEMA'!F:F)</f>
        <v>0</v>
      </c>
      <c r="E147" s="335"/>
      <c r="F147" s="335"/>
      <c r="G147" s="393">
        <v>0</v>
      </c>
      <c r="H147" s="336">
        <f t="shared" si="9"/>
        <v>0</v>
      </c>
      <c r="I147" s="336">
        <v>0</v>
      </c>
      <c r="J147" s="336">
        <v>0</v>
      </c>
      <c r="K147" s="336">
        <v>0</v>
      </c>
      <c r="L147" s="336">
        <v>0</v>
      </c>
      <c r="M147" s="336">
        <v>0</v>
      </c>
      <c r="N147" s="336">
        <v>0</v>
      </c>
      <c r="O147" s="336">
        <v>0</v>
      </c>
      <c r="P147" s="336">
        <v>0</v>
      </c>
      <c r="Q147" s="336">
        <v>0</v>
      </c>
      <c r="R147" s="336">
        <v>0</v>
      </c>
      <c r="S147" s="336">
        <v>0</v>
      </c>
      <c r="T147" s="336">
        <v>0</v>
      </c>
      <c r="U147" s="336">
        <v>0</v>
      </c>
      <c r="V147" s="336">
        <v>0</v>
      </c>
      <c r="W147" s="336">
        <v>0</v>
      </c>
      <c r="X147" s="336">
        <v>0</v>
      </c>
      <c r="Y147" s="336">
        <v>0</v>
      </c>
      <c r="Z147" s="337">
        <f t="shared" si="10"/>
        <v>0</v>
      </c>
      <c r="AA147" s="340"/>
    </row>
    <row r="148" spans="1:27" s="339" customFormat="1" ht="12.75" customHeight="1">
      <c r="A148" s="333">
        <f t="shared" si="8"/>
        <v>15</v>
      </c>
      <c r="B148" s="373">
        <v>120101290010101</v>
      </c>
      <c r="C148" s="392" t="s">
        <v>945</v>
      </c>
      <c r="D148" s="334">
        <f>+SUMIF('BG SISTEMA'!A:A,'CA EF'!B148,'BG SISTEMA'!F:F)</f>
        <v>0</v>
      </c>
      <c r="E148" s="335"/>
      <c r="F148" s="335"/>
      <c r="G148" s="393">
        <v>0</v>
      </c>
      <c r="H148" s="336">
        <f t="shared" si="9"/>
        <v>0</v>
      </c>
      <c r="I148" s="336">
        <v>0</v>
      </c>
      <c r="J148" s="336">
        <v>0</v>
      </c>
      <c r="K148" s="336">
        <v>0</v>
      </c>
      <c r="L148" s="336">
        <v>0</v>
      </c>
      <c r="M148" s="336">
        <v>0</v>
      </c>
      <c r="N148" s="336">
        <v>0</v>
      </c>
      <c r="O148" s="336">
        <v>0</v>
      </c>
      <c r="P148" s="336">
        <v>0</v>
      </c>
      <c r="Q148" s="336">
        <v>0</v>
      </c>
      <c r="R148" s="336">
        <v>0</v>
      </c>
      <c r="S148" s="336">
        <v>0</v>
      </c>
      <c r="T148" s="336">
        <v>0</v>
      </c>
      <c r="U148" s="336">
        <v>0</v>
      </c>
      <c r="V148" s="336">
        <v>0</v>
      </c>
      <c r="W148" s="336">
        <v>0</v>
      </c>
      <c r="X148" s="336">
        <v>0</v>
      </c>
      <c r="Y148" s="336">
        <v>0</v>
      </c>
      <c r="Z148" s="337">
        <f t="shared" si="10"/>
        <v>0</v>
      </c>
      <c r="AA148" s="340"/>
    </row>
    <row r="149" spans="1:27" s="339" customFormat="1" ht="12.75" customHeight="1">
      <c r="A149" s="333">
        <f t="shared" si="8"/>
        <v>15</v>
      </c>
      <c r="B149" s="373">
        <v>120101290010199</v>
      </c>
      <c r="C149" s="392" t="s">
        <v>946</v>
      </c>
      <c r="D149" s="334">
        <f>+SUMIF('BG SISTEMA'!A:A,'CA EF'!B149,'BG SISTEMA'!F:F)</f>
        <v>0</v>
      </c>
      <c r="E149" s="335"/>
      <c r="F149" s="335"/>
      <c r="G149" s="393">
        <v>0</v>
      </c>
      <c r="H149" s="336">
        <f t="shared" si="9"/>
        <v>0</v>
      </c>
      <c r="I149" s="336">
        <v>0</v>
      </c>
      <c r="J149" s="336">
        <v>0</v>
      </c>
      <c r="K149" s="336">
        <v>0</v>
      </c>
      <c r="L149" s="336">
        <v>0</v>
      </c>
      <c r="M149" s="336">
        <v>0</v>
      </c>
      <c r="N149" s="336">
        <v>0</v>
      </c>
      <c r="O149" s="336">
        <v>0</v>
      </c>
      <c r="P149" s="336">
        <v>0</v>
      </c>
      <c r="Q149" s="336">
        <v>0</v>
      </c>
      <c r="R149" s="336">
        <v>0</v>
      </c>
      <c r="S149" s="336">
        <v>0</v>
      </c>
      <c r="T149" s="336">
        <v>0</v>
      </c>
      <c r="U149" s="336">
        <v>0</v>
      </c>
      <c r="V149" s="336">
        <v>0</v>
      </c>
      <c r="W149" s="336">
        <v>0</v>
      </c>
      <c r="X149" s="336">
        <v>0</v>
      </c>
      <c r="Y149" s="336">
        <v>0</v>
      </c>
      <c r="Z149" s="337">
        <f t="shared" si="10"/>
        <v>0</v>
      </c>
      <c r="AA149" s="340"/>
    </row>
    <row r="150" spans="1:27" s="339" customFormat="1" ht="12.75" customHeight="1">
      <c r="A150" s="333">
        <f t="shared" si="8"/>
        <v>15</v>
      </c>
      <c r="B150" s="373">
        <v>120201310010101</v>
      </c>
      <c r="C150" s="392" t="s">
        <v>947</v>
      </c>
      <c r="D150" s="334">
        <f>+SUMIF('BG SISTEMA'!A:A,'CA EF'!B150,'BG SISTEMA'!F:F)</f>
        <v>0</v>
      </c>
      <c r="E150" s="335"/>
      <c r="F150" s="335"/>
      <c r="G150" s="393">
        <v>0</v>
      </c>
      <c r="H150" s="336">
        <f t="shared" si="9"/>
        <v>0</v>
      </c>
      <c r="I150" s="336">
        <v>0</v>
      </c>
      <c r="J150" s="336">
        <v>0</v>
      </c>
      <c r="K150" s="336">
        <v>0</v>
      </c>
      <c r="L150" s="336">
        <v>0</v>
      </c>
      <c r="M150" s="336">
        <v>0</v>
      </c>
      <c r="N150" s="336">
        <v>0</v>
      </c>
      <c r="O150" s="336">
        <v>0</v>
      </c>
      <c r="P150" s="336">
        <v>0</v>
      </c>
      <c r="Q150" s="336">
        <v>0</v>
      </c>
      <c r="R150" s="336">
        <v>0</v>
      </c>
      <c r="S150" s="336">
        <v>0</v>
      </c>
      <c r="T150" s="336">
        <v>0</v>
      </c>
      <c r="U150" s="336">
        <v>0</v>
      </c>
      <c r="V150" s="336">
        <v>0</v>
      </c>
      <c r="W150" s="336">
        <v>0</v>
      </c>
      <c r="X150" s="336">
        <v>0</v>
      </c>
      <c r="Y150" s="336">
        <v>0</v>
      </c>
      <c r="Z150" s="337">
        <f t="shared" si="10"/>
        <v>0</v>
      </c>
      <c r="AA150" s="340"/>
    </row>
    <row r="151" spans="1:27" s="339" customFormat="1" ht="12.75" customHeight="1">
      <c r="A151" s="333">
        <f t="shared" si="8"/>
        <v>15</v>
      </c>
      <c r="B151" s="373">
        <v>120201310010199</v>
      </c>
      <c r="C151" s="392" t="s">
        <v>948</v>
      </c>
      <c r="D151" s="334">
        <f>+SUMIF('BG SISTEMA'!A:A,'CA EF'!B151,'BG SISTEMA'!F:F)</f>
        <v>0</v>
      </c>
      <c r="E151" s="335"/>
      <c r="F151" s="335"/>
      <c r="G151" s="393">
        <v>0</v>
      </c>
      <c r="H151" s="336">
        <f t="shared" si="9"/>
        <v>0</v>
      </c>
      <c r="I151" s="336">
        <v>0</v>
      </c>
      <c r="J151" s="336">
        <v>0</v>
      </c>
      <c r="K151" s="336">
        <v>0</v>
      </c>
      <c r="L151" s="336">
        <v>0</v>
      </c>
      <c r="M151" s="336">
        <v>0</v>
      </c>
      <c r="N151" s="336">
        <v>0</v>
      </c>
      <c r="O151" s="336">
        <v>0</v>
      </c>
      <c r="P151" s="336">
        <v>0</v>
      </c>
      <c r="Q151" s="336">
        <v>0</v>
      </c>
      <c r="R151" s="336">
        <v>0</v>
      </c>
      <c r="S151" s="336">
        <v>0</v>
      </c>
      <c r="T151" s="336">
        <v>0</v>
      </c>
      <c r="U151" s="336">
        <v>0</v>
      </c>
      <c r="V151" s="336">
        <v>0</v>
      </c>
      <c r="W151" s="336">
        <v>0</v>
      </c>
      <c r="X151" s="336">
        <v>0</v>
      </c>
      <c r="Y151" s="336">
        <v>0</v>
      </c>
      <c r="Z151" s="337">
        <f t="shared" si="10"/>
        <v>0</v>
      </c>
      <c r="AA151" s="340"/>
    </row>
    <row r="152" spans="1:27" s="339" customFormat="1" ht="12.75" customHeight="1">
      <c r="A152" s="333">
        <f t="shared" si="8"/>
        <v>15</v>
      </c>
      <c r="B152" s="373">
        <v>120201310020101</v>
      </c>
      <c r="C152" s="392" t="s">
        <v>949</v>
      </c>
      <c r="D152" s="334">
        <f>+SUMIF('BG SISTEMA'!A:A,'CA EF'!B152,'BG SISTEMA'!F:F)</f>
        <v>0</v>
      </c>
      <c r="E152" s="335"/>
      <c r="F152" s="335"/>
      <c r="G152" s="393">
        <v>0</v>
      </c>
      <c r="H152" s="336">
        <f t="shared" si="9"/>
        <v>0</v>
      </c>
      <c r="I152" s="336">
        <v>0</v>
      </c>
      <c r="J152" s="336">
        <v>0</v>
      </c>
      <c r="K152" s="336">
        <v>0</v>
      </c>
      <c r="L152" s="336">
        <v>0</v>
      </c>
      <c r="M152" s="336">
        <v>0</v>
      </c>
      <c r="N152" s="336">
        <v>0</v>
      </c>
      <c r="O152" s="336">
        <v>0</v>
      </c>
      <c r="P152" s="336">
        <v>0</v>
      </c>
      <c r="Q152" s="336">
        <v>0</v>
      </c>
      <c r="R152" s="336">
        <v>0</v>
      </c>
      <c r="S152" s="336">
        <v>0</v>
      </c>
      <c r="T152" s="336">
        <v>0</v>
      </c>
      <c r="U152" s="336">
        <v>0</v>
      </c>
      <c r="V152" s="336">
        <v>0</v>
      </c>
      <c r="W152" s="336">
        <v>0</v>
      </c>
      <c r="X152" s="336">
        <v>0</v>
      </c>
      <c r="Y152" s="336">
        <v>0</v>
      </c>
      <c r="Z152" s="337">
        <f t="shared" si="10"/>
        <v>0</v>
      </c>
      <c r="AA152" s="340"/>
    </row>
    <row r="153" spans="1:27" s="339" customFormat="1" ht="12.75" customHeight="1">
      <c r="A153" s="333">
        <f t="shared" si="8"/>
        <v>15</v>
      </c>
      <c r="B153" s="373">
        <v>120201310020199</v>
      </c>
      <c r="C153" s="392" t="s">
        <v>950</v>
      </c>
      <c r="D153" s="334">
        <f>+SUMIF('BG SISTEMA'!A:A,'CA EF'!B153,'BG SISTEMA'!F:F)</f>
        <v>0</v>
      </c>
      <c r="E153" s="335"/>
      <c r="F153" s="335"/>
      <c r="G153" s="393">
        <v>0</v>
      </c>
      <c r="H153" s="336">
        <f t="shared" si="9"/>
        <v>0</v>
      </c>
      <c r="I153" s="336">
        <v>0</v>
      </c>
      <c r="J153" s="336">
        <v>0</v>
      </c>
      <c r="K153" s="336">
        <v>0</v>
      </c>
      <c r="L153" s="336">
        <v>0</v>
      </c>
      <c r="M153" s="336">
        <v>0</v>
      </c>
      <c r="N153" s="336">
        <v>0</v>
      </c>
      <c r="O153" s="336">
        <v>0</v>
      </c>
      <c r="P153" s="336">
        <v>0</v>
      </c>
      <c r="Q153" s="336">
        <v>0</v>
      </c>
      <c r="R153" s="336">
        <v>0</v>
      </c>
      <c r="S153" s="336">
        <v>0</v>
      </c>
      <c r="T153" s="336">
        <v>0</v>
      </c>
      <c r="U153" s="336">
        <v>0</v>
      </c>
      <c r="V153" s="336">
        <v>0</v>
      </c>
      <c r="W153" s="336">
        <v>0</v>
      </c>
      <c r="X153" s="336">
        <v>0</v>
      </c>
      <c r="Y153" s="336">
        <v>0</v>
      </c>
      <c r="Z153" s="337">
        <f t="shared" si="10"/>
        <v>0</v>
      </c>
      <c r="AA153" s="338"/>
    </row>
    <row r="154" spans="1:27" s="339" customFormat="1" ht="12.75" customHeight="1">
      <c r="A154" s="333">
        <f t="shared" si="8"/>
        <v>15</v>
      </c>
      <c r="B154" s="373">
        <v>120201310030101</v>
      </c>
      <c r="C154" s="392" t="s">
        <v>951</v>
      </c>
      <c r="D154" s="334">
        <f>+SUMIF('BG SISTEMA'!A:A,'CA EF'!B154,'BG SISTEMA'!F:F)</f>
        <v>0</v>
      </c>
      <c r="E154" s="335"/>
      <c r="F154" s="335"/>
      <c r="G154" s="393">
        <v>0</v>
      </c>
      <c r="H154" s="336">
        <f t="shared" si="9"/>
        <v>0</v>
      </c>
      <c r="I154" s="336">
        <v>0</v>
      </c>
      <c r="J154" s="336">
        <v>0</v>
      </c>
      <c r="K154" s="336">
        <v>0</v>
      </c>
      <c r="L154" s="336">
        <v>0</v>
      </c>
      <c r="M154" s="336">
        <v>0</v>
      </c>
      <c r="N154" s="336">
        <v>0</v>
      </c>
      <c r="O154" s="336">
        <v>0</v>
      </c>
      <c r="P154" s="336">
        <v>0</v>
      </c>
      <c r="Q154" s="336">
        <v>0</v>
      </c>
      <c r="R154" s="336">
        <v>0</v>
      </c>
      <c r="S154" s="336">
        <v>0</v>
      </c>
      <c r="T154" s="336">
        <v>0</v>
      </c>
      <c r="U154" s="336">
        <v>0</v>
      </c>
      <c r="V154" s="336">
        <v>0</v>
      </c>
      <c r="W154" s="336">
        <v>0</v>
      </c>
      <c r="X154" s="336">
        <v>0</v>
      </c>
      <c r="Y154" s="336">
        <v>0</v>
      </c>
      <c r="Z154" s="337">
        <f t="shared" si="10"/>
        <v>0</v>
      </c>
      <c r="AA154" s="338"/>
    </row>
    <row r="155" spans="1:27" s="339" customFormat="1" ht="12.75" customHeight="1">
      <c r="A155" s="333">
        <f t="shared" si="8"/>
        <v>15</v>
      </c>
      <c r="B155" s="373">
        <v>120201310030199</v>
      </c>
      <c r="C155" s="392" t="s">
        <v>952</v>
      </c>
      <c r="D155" s="334">
        <f>+SUMIF('BG SISTEMA'!A:A,'CA EF'!B155,'BG SISTEMA'!F:F)</f>
        <v>0</v>
      </c>
      <c r="E155" s="335"/>
      <c r="F155" s="335"/>
      <c r="G155" s="393">
        <v>0</v>
      </c>
      <c r="H155" s="336">
        <f t="shared" si="9"/>
        <v>0</v>
      </c>
      <c r="I155" s="336">
        <v>0</v>
      </c>
      <c r="J155" s="336">
        <v>0</v>
      </c>
      <c r="K155" s="336">
        <v>0</v>
      </c>
      <c r="L155" s="336">
        <v>0</v>
      </c>
      <c r="M155" s="336">
        <v>0</v>
      </c>
      <c r="N155" s="336">
        <v>0</v>
      </c>
      <c r="O155" s="336">
        <v>0</v>
      </c>
      <c r="P155" s="336">
        <v>0</v>
      </c>
      <c r="Q155" s="336">
        <v>0</v>
      </c>
      <c r="R155" s="336">
        <v>0</v>
      </c>
      <c r="S155" s="336">
        <v>0</v>
      </c>
      <c r="T155" s="336">
        <v>0</v>
      </c>
      <c r="U155" s="336">
        <v>0</v>
      </c>
      <c r="V155" s="336">
        <v>0</v>
      </c>
      <c r="W155" s="336">
        <v>0</v>
      </c>
      <c r="X155" s="336">
        <v>0</v>
      </c>
      <c r="Y155" s="336">
        <v>0</v>
      </c>
      <c r="Z155" s="337">
        <f t="shared" si="10"/>
        <v>0</v>
      </c>
      <c r="AA155" s="338"/>
    </row>
    <row r="156" spans="1:27" s="339" customFormat="1" ht="12.75" customHeight="1">
      <c r="A156" s="333">
        <f t="shared" si="8"/>
        <v>15</v>
      </c>
      <c r="B156" s="373">
        <v>120201310040101</v>
      </c>
      <c r="C156" s="392" t="s">
        <v>953</v>
      </c>
      <c r="D156" s="334">
        <f>+SUMIF('BG SISTEMA'!A:A,'CA EF'!B156,'BG SISTEMA'!F:F)</f>
        <v>0</v>
      </c>
      <c r="E156" s="335"/>
      <c r="F156" s="335"/>
      <c r="G156" s="393">
        <v>0</v>
      </c>
      <c r="H156" s="336">
        <f t="shared" si="9"/>
        <v>0</v>
      </c>
      <c r="I156" s="336">
        <v>0</v>
      </c>
      <c r="J156" s="336">
        <v>0</v>
      </c>
      <c r="K156" s="336">
        <v>0</v>
      </c>
      <c r="L156" s="336">
        <v>0</v>
      </c>
      <c r="M156" s="336">
        <v>0</v>
      </c>
      <c r="N156" s="336">
        <v>0</v>
      </c>
      <c r="O156" s="336">
        <v>0</v>
      </c>
      <c r="P156" s="336">
        <v>0</v>
      </c>
      <c r="Q156" s="336">
        <v>0</v>
      </c>
      <c r="R156" s="336">
        <v>0</v>
      </c>
      <c r="S156" s="336">
        <v>0</v>
      </c>
      <c r="T156" s="336">
        <v>0</v>
      </c>
      <c r="U156" s="336">
        <v>0</v>
      </c>
      <c r="V156" s="336">
        <v>0</v>
      </c>
      <c r="W156" s="336">
        <v>0</v>
      </c>
      <c r="X156" s="336">
        <v>0</v>
      </c>
      <c r="Y156" s="336">
        <v>0</v>
      </c>
      <c r="Z156" s="337">
        <f t="shared" si="10"/>
        <v>0</v>
      </c>
      <c r="AA156" s="338"/>
    </row>
    <row r="157" spans="1:27" s="339" customFormat="1" ht="12.75" customHeight="1">
      <c r="A157" s="333">
        <f t="shared" si="8"/>
        <v>15</v>
      </c>
      <c r="B157" s="373">
        <v>120201310040199</v>
      </c>
      <c r="C157" s="392" t="s">
        <v>954</v>
      </c>
      <c r="D157" s="334">
        <f>+SUMIF('BG SISTEMA'!A:A,'CA EF'!B157,'BG SISTEMA'!F:F)</f>
        <v>0</v>
      </c>
      <c r="E157" s="335"/>
      <c r="F157" s="335"/>
      <c r="G157" s="393">
        <v>0</v>
      </c>
      <c r="H157" s="336">
        <f t="shared" si="9"/>
        <v>0</v>
      </c>
      <c r="I157" s="336">
        <v>0</v>
      </c>
      <c r="J157" s="336">
        <v>0</v>
      </c>
      <c r="K157" s="336">
        <v>0</v>
      </c>
      <c r="L157" s="336">
        <v>0</v>
      </c>
      <c r="M157" s="336">
        <v>0</v>
      </c>
      <c r="N157" s="336">
        <v>0</v>
      </c>
      <c r="O157" s="336">
        <v>0</v>
      </c>
      <c r="P157" s="336">
        <v>0</v>
      </c>
      <c r="Q157" s="336">
        <v>0</v>
      </c>
      <c r="R157" s="336">
        <v>0</v>
      </c>
      <c r="S157" s="336">
        <v>0</v>
      </c>
      <c r="T157" s="336">
        <v>0</v>
      </c>
      <c r="U157" s="336">
        <v>0</v>
      </c>
      <c r="V157" s="336">
        <v>0</v>
      </c>
      <c r="W157" s="336">
        <v>0</v>
      </c>
      <c r="X157" s="336">
        <v>0</v>
      </c>
      <c r="Y157" s="336">
        <v>0</v>
      </c>
      <c r="Z157" s="337">
        <f t="shared" si="10"/>
        <v>0</v>
      </c>
      <c r="AA157" s="338"/>
    </row>
    <row r="158" spans="1:27" s="339" customFormat="1" ht="12.75" customHeight="1">
      <c r="A158" s="333">
        <f t="shared" si="8"/>
        <v>15</v>
      </c>
      <c r="B158" s="373">
        <v>120201310050101</v>
      </c>
      <c r="C158" s="392" t="s">
        <v>955</v>
      </c>
      <c r="D158" s="334">
        <f>+SUMIF('BG SISTEMA'!A:A,'CA EF'!B158,'BG SISTEMA'!F:F)</f>
        <v>0</v>
      </c>
      <c r="E158" s="335"/>
      <c r="F158" s="335"/>
      <c r="G158" s="393">
        <v>0</v>
      </c>
      <c r="H158" s="336">
        <f t="shared" si="9"/>
        <v>0</v>
      </c>
      <c r="I158" s="336">
        <v>0</v>
      </c>
      <c r="J158" s="336">
        <v>0</v>
      </c>
      <c r="K158" s="336">
        <v>0</v>
      </c>
      <c r="L158" s="336">
        <v>0</v>
      </c>
      <c r="M158" s="336">
        <v>0</v>
      </c>
      <c r="N158" s="336">
        <v>0</v>
      </c>
      <c r="O158" s="336">
        <v>0</v>
      </c>
      <c r="P158" s="336">
        <v>0</v>
      </c>
      <c r="Q158" s="336">
        <v>0</v>
      </c>
      <c r="R158" s="336">
        <v>0</v>
      </c>
      <c r="S158" s="336">
        <v>0</v>
      </c>
      <c r="T158" s="336">
        <v>0</v>
      </c>
      <c r="U158" s="336">
        <v>0</v>
      </c>
      <c r="V158" s="336">
        <v>0</v>
      </c>
      <c r="W158" s="336">
        <v>0</v>
      </c>
      <c r="X158" s="336">
        <v>0</v>
      </c>
      <c r="Y158" s="336">
        <v>0</v>
      </c>
      <c r="Z158" s="337">
        <f t="shared" si="10"/>
        <v>0</v>
      </c>
      <c r="AA158" s="338"/>
    </row>
    <row r="159" spans="1:27" s="339" customFormat="1" ht="12.75" customHeight="1">
      <c r="A159" s="333">
        <f t="shared" si="2"/>
        <v>15</v>
      </c>
      <c r="B159" s="373">
        <v>120201310050199</v>
      </c>
      <c r="C159" s="392" t="s">
        <v>956</v>
      </c>
      <c r="D159" s="334">
        <f>+SUMIF('BG SISTEMA'!A:A,'CA EF'!B159,'BG SISTEMA'!F:F)</f>
        <v>0</v>
      </c>
      <c r="E159" s="335"/>
      <c r="F159" s="335"/>
      <c r="G159" s="393">
        <v>0</v>
      </c>
      <c r="H159" s="336">
        <f t="shared" si="0"/>
        <v>0</v>
      </c>
      <c r="I159" s="336">
        <v>0</v>
      </c>
      <c r="J159" s="336">
        <v>0</v>
      </c>
      <c r="K159" s="336">
        <v>0</v>
      </c>
      <c r="L159" s="336">
        <v>0</v>
      </c>
      <c r="M159" s="336">
        <v>0</v>
      </c>
      <c r="N159" s="336">
        <v>0</v>
      </c>
      <c r="O159" s="336">
        <v>0</v>
      </c>
      <c r="P159" s="336">
        <v>0</v>
      </c>
      <c r="Q159" s="336">
        <v>0</v>
      </c>
      <c r="R159" s="336">
        <v>0</v>
      </c>
      <c r="S159" s="336">
        <v>0</v>
      </c>
      <c r="T159" s="336">
        <v>0</v>
      </c>
      <c r="U159" s="336">
        <v>0</v>
      </c>
      <c r="V159" s="336">
        <v>0</v>
      </c>
      <c r="W159" s="336">
        <v>0</v>
      </c>
      <c r="X159" s="336">
        <v>0</v>
      </c>
      <c r="Y159" s="336">
        <v>0</v>
      </c>
      <c r="Z159" s="337">
        <f t="shared" si="1"/>
        <v>0</v>
      </c>
      <c r="AA159" s="340"/>
    </row>
    <row r="160" spans="1:27" s="339" customFormat="1" ht="12.75" customHeight="1">
      <c r="A160" s="333">
        <f t="shared" si="2"/>
        <v>15</v>
      </c>
      <c r="B160" s="373">
        <v>120201310060101</v>
      </c>
      <c r="C160" s="392" t="s">
        <v>957</v>
      </c>
      <c r="D160" s="334">
        <f>+SUMIF('BG SISTEMA'!A:A,'CA EF'!B160,'BG SISTEMA'!F:F)</f>
        <v>0</v>
      </c>
      <c r="E160" s="335"/>
      <c r="F160" s="335"/>
      <c r="G160" s="393">
        <v>0</v>
      </c>
      <c r="H160" s="336">
        <f t="shared" si="0"/>
        <v>0</v>
      </c>
      <c r="I160" s="336">
        <v>0</v>
      </c>
      <c r="J160" s="336">
        <v>0</v>
      </c>
      <c r="K160" s="336">
        <v>0</v>
      </c>
      <c r="L160" s="336">
        <v>0</v>
      </c>
      <c r="M160" s="336">
        <v>0</v>
      </c>
      <c r="N160" s="336">
        <v>0</v>
      </c>
      <c r="O160" s="336">
        <v>0</v>
      </c>
      <c r="P160" s="336">
        <v>0</v>
      </c>
      <c r="Q160" s="336">
        <v>0</v>
      </c>
      <c r="R160" s="336">
        <v>0</v>
      </c>
      <c r="S160" s="336">
        <v>0</v>
      </c>
      <c r="T160" s="336">
        <v>0</v>
      </c>
      <c r="U160" s="336">
        <v>0</v>
      </c>
      <c r="V160" s="336">
        <v>0</v>
      </c>
      <c r="W160" s="336">
        <v>0</v>
      </c>
      <c r="X160" s="336">
        <v>0</v>
      </c>
      <c r="Y160" s="336">
        <v>0</v>
      </c>
      <c r="Z160" s="337">
        <f t="shared" si="1"/>
        <v>0</v>
      </c>
      <c r="AA160" s="340"/>
    </row>
    <row r="161" spans="1:27" s="339" customFormat="1" ht="12.75" customHeight="1">
      <c r="A161" s="333">
        <f t="shared" si="2"/>
        <v>15</v>
      </c>
      <c r="B161" s="373">
        <v>120201310060199</v>
      </c>
      <c r="C161" s="392" t="s">
        <v>958</v>
      </c>
      <c r="D161" s="334">
        <f>+SUMIF('BG SISTEMA'!A:A,'CA EF'!B161,'BG SISTEMA'!F:F)</f>
        <v>0</v>
      </c>
      <c r="E161" s="335"/>
      <c r="F161" s="335"/>
      <c r="G161" s="393">
        <v>0</v>
      </c>
      <c r="H161" s="336">
        <f t="shared" si="0"/>
        <v>0</v>
      </c>
      <c r="I161" s="336">
        <v>0</v>
      </c>
      <c r="J161" s="336">
        <v>0</v>
      </c>
      <c r="K161" s="336">
        <v>0</v>
      </c>
      <c r="L161" s="336">
        <v>0</v>
      </c>
      <c r="M161" s="336">
        <v>0</v>
      </c>
      <c r="N161" s="336">
        <v>0</v>
      </c>
      <c r="O161" s="336">
        <v>0</v>
      </c>
      <c r="P161" s="336">
        <v>0</v>
      </c>
      <c r="Q161" s="336">
        <v>0</v>
      </c>
      <c r="R161" s="336">
        <v>0</v>
      </c>
      <c r="S161" s="336">
        <v>0</v>
      </c>
      <c r="T161" s="336">
        <v>0</v>
      </c>
      <c r="U161" s="336">
        <v>0</v>
      </c>
      <c r="V161" s="336">
        <v>0</v>
      </c>
      <c r="W161" s="336">
        <v>0</v>
      </c>
      <c r="X161" s="336">
        <v>0</v>
      </c>
      <c r="Y161" s="336">
        <v>0</v>
      </c>
      <c r="Z161" s="337">
        <f t="shared" si="1"/>
        <v>0</v>
      </c>
      <c r="AA161" s="340"/>
    </row>
    <row r="162" spans="1:27" s="339" customFormat="1" ht="12.75" customHeight="1">
      <c r="A162" s="333">
        <f t="shared" si="2"/>
        <v>15</v>
      </c>
      <c r="B162" s="373">
        <v>120201310070101</v>
      </c>
      <c r="C162" s="392" t="s">
        <v>959</v>
      </c>
      <c r="D162" s="334">
        <f>+SUMIF('BG SISTEMA'!A:A,'CA EF'!B162,'BG SISTEMA'!F:F)</f>
        <v>0</v>
      </c>
      <c r="E162" s="335"/>
      <c r="F162" s="335"/>
      <c r="G162" s="393">
        <v>0</v>
      </c>
      <c r="H162" s="336">
        <f t="shared" si="0"/>
        <v>0</v>
      </c>
      <c r="I162" s="336">
        <v>0</v>
      </c>
      <c r="J162" s="336">
        <v>0</v>
      </c>
      <c r="K162" s="336">
        <v>0</v>
      </c>
      <c r="L162" s="336">
        <v>0</v>
      </c>
      <c r="M162" s="336">
        <v>0</v>
      </c>
      <c r="N162" s="336">
        <v>0</v>
      </c>
      <c r="O162" s="336">
        <v>0</v>
      </c>
      <c r="P162" s="336">
        <v>0</v>
      </c>
      <c r="Q162" s="336">
        <v>0</v>
      </c>
      <c r="R162" s="336">
        <v>0</v>
      </c>
      <c r="S162" s="336">
        <v>0</v>
      </c>
      <c r="T162" s="336">
        <v>0</v>
      </c>
      <c r="U162" s="336">
        <v>0</v>
      </c>
      <c r="V162" s="336">
        <v>0</v>
      </c>
      <c r="W162" s="336">
        <v>0</v>
      </c>
      <c r="X162" s="336">
        <v>0</v>
      </c>
      <c r="Y162" s="336">
        <v>0</v>
      </c>
      <c r="Z162" s="337">
        <f t="shared" si="1"/>
        <v>0</v>
      </c>
      <c r="AA162" s="340"/>
    </row>
    <row r="163" spans="1:27" s="339" customFormat="1" ht="12.75" customHeight="1">
      <c r="A163" s="333">
        <f t="shared" si="2"/>
        <v>15</v>
      </c>
      <c r="B163" s="373">
        <v>120201310070199</v>
      </c>
      <c r="C163" s="392" t="s">
        <v>960</v>
      </c>
      <c r="D163" s="334">
        <f>+SUMIF('BG SISTEMA'!A:A,'CA EF'!B163,'BG SISTEMA'!F:F)</f>
        <v>0</v>
      </c>
      <c r="E163" s="335"/>
      <c r="F163" s="335"/>
      <c r="G163" s="393">
        <v>0</v>
      </c>
      <c r="H163" s="336">
        <f t="shared" si="0"/>
        <v>0</v>
      </c>
      <c r="I163" s="336">
        <v>0</v>
      </c>
      <c r="J163" s="336">
        <v>0</v>
      </c>
      <c r="K163" s="336">
        <v>0</v>
      </c>
      <c r="L163" s="336">
        <v>0</v>
      </c>
      <c r="M163" s="336">
        <v>0</v>
      </c>
      <c r="N163" s="336">
        <v>0</v>
      </c>
      <c r="O163" s="336">
        <v>0</v>
      </c>
      <c r="P163" s="336">
        <v>0</v>
      </c>
      <c r="Q163" s="336">
        <v>0</v>
      </c>
      <c r="R163" s="336">
        <v>0</v>
      </c>
      <c r="S163" s="336">
        <v>0</v>
      </c>
      <c r="T163" s="336">
        <v>0</v>
      </c>
      <c r="U163" s="336">
        <v>0</v>
      </c>
      <c r="V163" s="336">
        <v>0</v>
      </c>
      <c r="W163" s="336">
        <v>0</v>
      </c>
      <c r="X163" s="336">
        <v>0</v>
      </c>
      <c r="Y163" s="336">
        <v>0</v>
      </c>
      <c r="Z163" s="337">
        <f t="shared" si="1"/>
        <v>0</v>
      </c>
      <c r="AA163" s="340"/>
    </row>
    <row r="164" spans="1:27" s="339" customFormat="1" ht="12.75" customHeight="1">
      <c r="A164" s="333">
        <f t="shared" si="2"/>
        <v>15</v>
      </c>
      <c r="B164" s="373">
        <v>120201310080101</v>
      </c>
      <c r="C164" s="392" t="s">
        <v>961</v>
      </c>
      <c r="D164" s="334">
        <f>+SUMIF('BG SISTEMA'!A:A,'CA EF'!B164,'BG SISTEMA'!F:F)</f>
        <v>0</v>
      </c>
      <c r="E164" s="335"/>
      <c r="F164" s="335"/>
      <c r="G164" s="393">
        <v>0</v>
      </c>
      <c r="H164" s="336">
        <f t="shared" si="0"/>
        <v>0</v>
      </c>
      <c r="I164" s="336">
        <v>0</v>
      </c>
      <c r="J164" s="336">
        <v>0</v>
      </c>
      <c r="K164" s="336">
        <v>0</v>
      </c>
      <c r="L164" s="336">
        <v>0</v>
      </c>
      <c r="M164" s="336">
        <v>0</v>
      </c>
      <c r="N164" s="336">
        <v>0</v>
      </c>
      <c r="O164" s="336">
        <v>0</v>
      </c>
      <c r="P164" s="336">
        <v>0</v>
      </c>
      <c r="Q164" s="336">
        <v>0</v>
      </c>
      <c r="R164" s="336">
        <v>0</v>
      </c>
      <c r="S164" s="336">
        <v>0</v>
      </c>
      <c r="T164" s="336">
        <v>0</v>
      </c>
      <c r="U164" s="336">
        <v>0</v>
      </c>
      <c r="V164" s="336">
        <v>0</v>
      </c>
      <c r="W164" s="336">
        <v>0</v>
      </c>
      <c r="X164" s="336">
        <v>0</v>
      </c>
      <c r="Y164" s="336">
        <v>0</v>
      </c>
      <c r="Z164" s="337">
        <f t="shared" si="1"/>
        <v>0</v>
      </c>
      <c r="AA164" s="340"/>
    </row>
    <row r="165" spans="1:27" s="339" customFormat="1" ht="12.75" customHeight="1">
      <c r="A165" s="333">
        <f t="shared" si="2"/>
        <v>15</v>
      </c>
      <c r="B165" s="373">
        <v>120201310080199</v>
      </c>
      <c r="C165" s="392" t="s">
        <v>962</v>
      </c>
      <c r="D165" s="334">
        <f>+SUMIF('BG SISTEMA'!A:A,'CA EF'!B165,'BG SISTEMA'!F:F)</f>
        <v>0</v>
      </c>
      <c r="E165" s="335"/>
      <c r="F165" s="335"/>
      <c r="G165" s="393">
        <v>0</v>
      </c>
      <c r="H165" s="336">
        <f t="shared" si="0"/>
        <v>0</v>
      </c>
      <c r="I165" s="336">
        <v>0</v>
      </c>
      <c r="J165" s="336">
        <v>0</v>
      </c>
      <c r="K165" s="336">
        <v>0</v>
      </c>
      <c r="L165" s="336">
        <v>0</v>
      </c>
      <c r="M165" s="336">
        <v>0</v>
      </c>
      <c r="N165" s="336">
        <v>0</v>
      </c>
      <c r="O165" s="336">
        <v>0</v>
      </c>
      <c r="P165" s="336">
        <v>0</v>
      </c>
      <c r="Q165" s="336">
        <v>0</v>
      </c>
      <c r="R165" s="336">
        <v>0</v>
      </c>
      <c r="S165" s="336">
        <v>0</v>
      </c>
      <c r="T165" s="336">
        <v>0</v>
      </c>
      <c r="U165" s="336">
        <v>0</v>
      </c>
      <c r="V165" s="336">
        <v>0</v>
      </c>
      <c r="W165" s="336">
        <v>0</v>
      </c>
      <c r="X165" s="336">
        <v>0</v>
      </c>
      <c r="Y165" s="336">
        <v>0</v>
      </c>
      <c r="Z165" s="337">
        <f t="shared" si="1"/>
        <v>0</v>
      </c>
      <c r="AA165" s="340"/>
    </row>
    <row r="166" spans="1:27" s="339" customFormat="1" ht="12.75" customHeight="1">
      <c r="A166" s="333">
        <f t="shared" si="2"/>
        <v>15</v>
      </c>
      <c r="B166" s="373">
        <v>120201310090101</v>
      </c>
      <c r="C166" s="392" t="s">
        <v>963</v>
      </c>
      <c r="D166" s="334">
        <f>+SUMIF('BG SISTEMA'!A:A,'CA EF'!B166,'BG SISTEMA'!F:F)</f>
        <v>0</v>
      </c>
      <c r="E166" s="335"/>
      <c r="F166" s="335"/>
      <c r="G166" s="393">
        <v>0</v>
      </c>
      <c r="H166" s="336">
        <f t="shared" si="0"/>
        <v>0</v>
      </c>
      <c r="I166" s="336">
        <v>0</v>
      </c>
      <c r="J166" s="336">
        <v>0</v>
      </c>
      <c r="K166" s="336">
        <v>0</v>
      </c>
      <c r="L166" s="336">
        <v>0</v>
      </c>
      <c r="M166" s="336">
        <v>0</v>
      </c>
      <c r="N166" s="336">
        <v>0</v>
      </c>
      <c r="O166" s="336">
        <v>0</v>
      </c>
      <c r="P166" s="336">
        <v>0</v>
      </c>
      <c r="Q166" s="336">
        <v>0</v>
      </c>
      <c r="R166" s="336">
        <v>0</v>
      </c>
      <c r="S166" s="336">
        <v>0</v>
      </c>
      <c r="T166" s="336">
        <v>0</v>
      </c>
      <c r="U166" s="336">
        <v>0</v>
      </c>
      <c r="V166" s="336">
        <v>0</v>
      </c>
      <c r="W166" s="336">
        <v>0</v>
      </c>
      <c r="X166" s="336">
        <v>0</v>
      </c>
      <c r="Y166" s="336">
        <v>0</v>
      </c>
      <c r="Z166" s="337">
        <f t="shared" si="1"/>
        <v>0</v>
      </c>
      <c r="AA166" s="340"/>
    </row>
    <row r="167" spans="1:27" s="339" customFormat="1" ht="12.75" customHeight="1">
      <c r="A167" s="333">
        <f t="shared" si="2"/>
        <v>15</v>
      </c>
      <c r="B167" s="373">
        <v>120201310090199</v>
      </c>
      <c r="C167" s="392" t="s">
        <v>964</v>
      </c>
      <c r="D167" s="334">
        <f>+SUMIF('BG SISTEMA'!A:A,'CA EF'!B167,'BG SISTEMA'!F:F)</f>
        <v>0</v>
      </c>
      <c r="E167" s="335"/>
      <c r="F167" s="335"/>
      <c r="G167" s="393">
        <v>0</v>
      </c>
      <c r="H167" s="336">
        <f t="shared" si="0"/>
        <v>0</v>
      </c>
      <c r="I167" s="336">
        <v>0</v>
      </c>
      <c r="J167" s="336">
        <v>0</v>
      </c>
      <c r="K167" s="336">
        <v>0</v>
      </c>
      <c r="L167" s="336">
        <v>0</v>
      </c>
      <c r="M167" s="336">
        <v>0</v>
      </c>
      <c r="N167" s="336">
        <v>0</v>
      </c>
      <c r="O167" s="336">
        <v>0</v>
      </c>
      <c r="P167" s="336">
        <v>0</v>
      </c>
      <c r="Q167" s="336">
        <v>0</v>
      </c>
      <c r="R167" s="336">
        <v>0</v>
      </c>
      <c r="S167" s="336">
        <v>0</v>
      </c>
      <c r="T167" s="336">
        <v>0</v>
      </c>
      <c r="U167" s="336">
        <v>0</v>
      </c>
      <c r="V167" s="336">
        <v>0</v>
      </c>
      <c r="W167" s="336">
        <v>0</v>
      </c>
      <c r="X167" s="336">
        <v>0</v>
      </c>
      <c r="Y167" s="336">
        <v>0</v>
      </c>
      <c r="Z167" s="337">
        <f t="shared" si="1"/>
        <v>0</v>
      </c>
      <c r="AA167" s="340"/>
    </row>
    <row r="168" spans="1:27" s="339" customFormat="1" ht="12.75" customHeight="1">
      <c r="A168" s="333">
        <f t="shared" si="2"/>
        <v>15</v>
      </c>
      <c r="B168" s="373">
        <v>120201310100101</v>
      </c>
      <c r="C168" s="392" t="s">
        <v>965</v>
      </c>
      <c r="D168" s="334">
        <f>+SUMIF('BG SISTEMA'!A:A,'CA EF'!B168,'BG SISTEMA'!F:F)</f>
        <v>0</v>
      </c>
      <c r="E168" s="335"/>
      <c r="F168" s="335"/>
      <c r="G168" s="393">
        <v>0</v>
      </c>
      <c r="H168" s="336">
        <f t="shared" si="0"/>
        <v>0</v>
      </c>
      <c r="I168" s="336">
        <v>0</v>
      </c>
      <c r="J168" s="336">
        <v>0</v>
      </c>
      <c r="K168" s="336">
        <v>0</v>
      </c>
      <c r="L168" s="336">
        <v>0</v>
      </c>
      <c r="M168" s="336">
        <v>0</v>
      </c>
      <c r="N168" s="336">
        <v>0</v>
      </c>
      <c r="O168" s="336">
        <v>0</v>
      </c>
      <c r="P168" s="336">
        <v>0</v>
      </c>
      <c r="Q168" s="336">
        <v>0</v>
      </c>
      <c r="R168" s="336">
        <v>0</v>
      </c>
      <c r="S168" s="336">
        <v>0</v>
      </c>
      <c r="T168" s="336">
        <v>0</v>
      </c>
      <c r="U168" s="336">
        <v>0</v>
      </c>
      <c r="V168" s="336">
        <v>0</v>
      </c>
      <c r="W168" s="336">
        <v>0</v>
      </c>
      <c r="X168" s="336">
        <v>0</v>
      </c>
      <c r="Y168" s="336">
        <v>0</v>
      </c>
      <c r="Z168" s="337">
        <f t="shared" si="1"/>
        <v>0</v>
      </c>
      <c r="AA168" s="338"/>
    </row>
    <row r="169" spans="1:27" s="339" customFormat="1" ht="12.75" customHeight="1">
      <c r="A169" s="333">
        <f t="shared" si="2"/>
        <v>15</v>
      </c>
      <c r="B169" s="373">
        <v>120201310100199</v>
      </c>
      <c r="C169" s="392" t="s">
        <v>966</v>
      </c>
      <c r="D169" s="334">
        <f>+SUMIF('BG SISTEMA'!A:A,'CA EF'!B169,'BG SISTEMA'!F:F)</f>
        <v>0</v>
      </c>
      <c r="E169" s="335"/>
      <c r="F169" s="335"/>
      <c r="G169" s="393">
        <v>0</v>
      </c>
      <c r="H169" s="336">
        <f t="shared" si="0"/>
        <v>0</v>
      </c>
      <c r="I169" s="336">
        <v>0</v>
      </c>
      <c r="J169" s="336">
        <v>0</v>
      </c>
      <c r="K169" s="336">
        <v>0</v>
      </c>
      <c r="L169" s="336">
        <v>0</v>
      </c>
      <c r="M169" s="336">
        <v>0</v>
      </c>
      <c r="N169" s="336">
        <v>0</v>
      </c>
      <c r="O169" s="336">
        <v>0</v>
      </c>
      <c r="P169" s="336">
        <v>0</v>
      </c>
      <c r="Q169" s="336">
        <v>0</v>
      </c>
      <c r="R169" s="336">
        <v>0</v>
      </c>
      <c r="S169" s="336">
        <v>0</v>
      </c>
      <c r="T169" s="336">
        <v>0</v>
      </c>
      <c r="U169" s="336">
        <v>0</v>
      </c>
      <c r="V169" s="336">
        <v>0</v>
      </c>
      <c r="W169" s="336">
        <v>0</v>
      </c>
      <c r="X169" s="336">
        <v>0</v>
      </c>
      <c r="Y169" s="336">
        <v>0</v>
      </c>
      <c r="Z169" s="337">
        <f t="shared" si="1"/>
        <v>0</v>
      </c>
      <c r="AA169" s="340"/>
    </row>
    <row r="170" spans="1:27" s="339" customFormat="1" ht="12.75" customHeight="1">
      <c r="A170" s="333">
        <f t="shared" si="2"/>
        <v>15</v>
      </c>
      <c r="B170" s="373">
        <v>120201310110101</v>
      </c>
      <c r="C170" s="392" t="s">
        <v>967</v>
      </c>
      <c r="D170" s="334">
        <f>+SUMIF('BG SISTEMA'!A:A,'CA EF'!B170,'BG SISTEMA'!F:F)</f>
        <v>0</v>
      </c>
      <c r="E170" s="335"/>
      <c r="F170" s="335"/>
      <c r="G170" s="393">
        <v>0</v>
      </c>
      <c r="H170" s="336">
        <f t="shared" si="0"/>
        <v>0</v>
      </c>
      <c r="I170" s="336">
        <v>0</v>
      </c>
      <c r="J170" s="336">
        <v>0</v>
      </c>
      <c r="K170" s="336">
        <v>0</v>
      </c>
      <c r="L170" s="336">
        <v>0</v>
      </c>
      <c r="M170" s="336">
        <v>0</v>
      </c>
      <c r="N170" s="336">
        <v>0</v>
      </c>
      <c r="O170" s="336">
        <v>0</v>
      </c>
      <c r="P170" s="336">
        <v>0</v>
      </c>
      <c r="Q170" s="336">
        <v>0</v>
      </c>
      <c r="R170" s="336">
        <v>0</v>
      </c>
      <c r="S170" s="336">
        <v>0</v>
      </c>
      <c r="T170" s="336">
        <v>0</v>
      </c>
      <c r="U170" s="336">
        <v>0</v>
      </c>
      <c r="V170" s="336">
        <v>0</v>
      </c>
      <c r="W170" s="336">
        <v>0</v>
      </c>
      <c r="X170" s="336">
        <v>0</v>
      </c>
      <c r="Y170" s="336">
        <v>0</v>
      </c>
      <c r="Z170" s="337">
        <f t="shared" si="1"/>
        <v>0</v>
      </c>
      <c r="AA170" s="340"/>
    </row>
    <row r="171" spans="1:27" s="339" customFormat="1" ht="12.75" customHeight="1">
      <c r="A171" s="333">
        <f t="shared" si="2"/>
        <v>15</v>
      </c>
      <c r="B171" s="373">
        <v>120201310110199</v>
      </c>
      <c r="C171" s="392" t="s">
        <v>968</v>
      </c>
      <c r="D171" s="334">
        <f>+SUMIF('BG SISTEMA'!A:A,'CA EF'!B171,'BG SISTEMA'!F:F)</f>
        <v>0</v>
      </c>
      <c r="E171" s="335"/>
      <c r="F171" s="335"/>
      <c r="G171" s="393">
        <v>0</v>
      </c>
      <c r="H171" s="336">
        <f t="shared" si="0"/>
        <v>0</v>
      </c>
      <c r="I171" s="336">
        <v>0</v>
      </c>
      <c r="J171" s="336">
        <v>0</v>
      </c>
      <c r="K171" s="336">
        <v>0</v>
      </c>
      <c r="L171" s="336">
        <v>0</v>
      </c>
      <c r="M171" s="336">
        <v>0</v>
      </c>
      <c r="N171" s="336">
        <v>0</v>
      </c>
      <c r="O171" s="336">
        <v>0</v>
      </c>
      <c r="P171" s="336">
        <v>0</v>
      </c>
      <c r="Q171" s="336">
        <v>0</v>
      </c>
      <c r="R171" s="336">
        <v>0</v>
      </c>
      <c r="S171" s="336">
        <v>0</v>
      </c>
      <c r="T171" s="336">
        <v>0</v>
      </c>
      <c r="U171" s="336">
        <v>0</v>
      </c>
      <c r="V171" s="336">
        <v>0</v>
      </c>
      <c r="W171" s="336">
        <v>0</v>
      </c>
      <c r="X171" s="336">
        <v>0</v>
      </c>
      <c r="Y171" s="336">
        <v>0</v>
      </c>
      <c r="Z171" s="337">
        <f t="shared" si="1"/>
        <v>0</v>
      </c>
      <c r="AA171" s="338"/>
    </row>
    <row r="172" spans="1:27" s="339" customFormat="1" ht="12.75" customHeight="1">
      <c r="A172" s="333">
        <f t="shared" si="2"/>
        <v>15</v>
      </c>
      <c r="B172" s="373">
        <v>120201310120101</v>
      </c>
      <c r="C172" s="392" t="s">
        <v>969</v>
      </c>
      <c r="D172" s="334">
        <f>+SUMIF('BG SISTEMA'!A:A,'CA EF'!B172,'BG SISTEMA'!F:F)</f>
        <v>0</v>
      </c>
      <c r="E172" s="335"/>
      <c r="F172" s="335"/>
      <c r="G172" s="393">
        <v>0</v>
      </c>
      <c r="H172" s="336">
        <f t="shared" si="0"/>
        <v>0</v>
      </c>
      <c r="I172" s="336">
        <v>0</v>
      </c>
      <c r="J172" s="336">
        <v>0</v>
      </c>
      <c r="K172" s="336">
        <v>0</v>
      </c>
      <c r="L172" s="336">
        <v>0</v>
      </c>
      <c r="M172" s="336">
        <v>0</v>
      </c>
      <c r="N172" s="336">
        <v>0</v>
      </c>
      <c r="O172" s="336">
        <v>0</v>
      </c>
      <c r="P172" s="336">
        <v>0</v>
      </c>
      <c r="Q172" s="336">
        <v>0</v>
      </c>
      <c r="R172" s="336">
        <v>0</v>
      </c>
      <c r="S172" s="336">
        <v>0</v>
      </c>
      <c r="T172" s="336">
        <v>0</v>
      </c>
      <c r="U172" s="336">
        <v>0</v>
      </c>
      <c r="V172" s="336">
        <v>0</v>
      </c>
      <c r="W172" s="336">
        <v>0</v>
      </c>
      <c r="X172" s="336">
        <v>0</v>
      </c>
      <c r="Y172" s="336">
        <v>0</v>
      </c>
      <c r="Z172" s="337">
        <f t="shared" si="1"/>
        <v>0</v>
      </c>
      <c r="AA172" s="338"/>
    </row>
    <row r="173" spans="1:27" s="339" customFormat="1" ht="12.75" customHeight="1">
      <c r="A173" s="333">
        <f t="shared" si="2"/>
        <v>15</v>
      </c>
      <c r="B173" s="373">
        <v>120201310120199</v>
      </c>
      <c r="C173" s="392" t="s">
        <v>970</v>
      </c>
      <c r="D173" s="334">
        <f>+SUMIF('BG SISTEMA'!A:A,'CA EF'!B173,'BG SISTEMA'!F:F)</f>
        <v>0</v>
      </c>
      <c r="E173" s="335"/>
      <c r="F173" s="335"/>
      <c r="G173" s="393">
        <v>0</v>
      </c>
      <c r="H173" s="336">
        <f t="shared" si="0"/>
        <v>0</v>
      </c>
      <c r="I173" s="336">
        <v>0</v>
      </c>
      <c r="J173" s="336">
        <v>0</v>
      </c>
      <c r="K173" s="336">
        <v>0</v>
      </c>
      <c r="L173" s="336">
        <v>0</v>
      </c>
      <c r="M173" s="336">
        <v>0</v>
      </c>
      <c r="N173" s="336">
        <v>0</v>
      </c>
      <c r="O173" s="336">
        <v>0</v>
      </c>
      <c r="P173" s="336">
        <v>0</v>
      </c>
      <c r="Q173" s="336">
        <v>0</v>
      </c>
      <c r="R173" s="336">
        <v>0</v>
      </c>
      <c r="S173" s="336">
        <v>0</v>
      </c>
      <c r="T173" s="336">
        <v>0</v>
      </c>
      <c r="U173" s="336">
        <v>0</v>
      </c>
      <c r="V173" s="336">
        <v>0</v>
      </c>
      <c r="W173" s="336">
        <v>0</v>
      </c>
      <c r="X173" s="336">
        <v>0</v>
      </c>
      <c r="Y173" s="336">
        <v>0</v>
      </c>
      <c r="Z173" s="337">
        <f t="shared" si="1"/>
        <v>0</v>
      </c>
      <c r="AA173" s="338"/>
    </row>
    <row r="174" spans="1:27" s="339" customFormat="1" ht="12.75" customHeight="1">
      <c r="A174" s="333">
        <f t="shared" si="2"/>
        <v>15</v>
      </c>
      <c r="B174" s="373">
        <v>120201310130101</v>
      </c>
      <c r="C174" s="392" t="s">
        <v>971</v>
      </c>
      <c r="D174" s="334">
        <f>+SUMIF('BG SISTEMA'!A:A,'CA EF'!B174,'BG SISTEMA'!F:F)</f>
        <v>0</v>
      </c>
      <c r="E174" s="335"/>
      <c r="F174" s="335"/>
      <c r="G174" s="393">
        <v>0</v>
      </c>
      <c r="H174" s="336">
        <f t="shared" si="0"/>
        <v>0</v>
      </c>
      <c r="I174" s="336">
        <v>0</v>
      </c>
      <c r="J174" s="336">
        <v>0</v>
      </c>
      <c r="K174" s="336">
        <v>0</v>
      </c>
      <c r="L174" s="336">
        <v>0</v>
      </c>
      <c r="M174" s="336">
        <v>0</v>
      </c>
      <c r="N174" s="336">
        <v>0</v>
      </c>
      <c r="O174" s="336">
        <v>0</v>
      </c>
      <c r="P174" s="336">
        <v>0</v>
      </c>
      <c r="Q174" s="336">
        <v>0</v>
      </c>
      <c r="R174" s="336">
        <v>0</v>
      </c>
      <c r="S174" s="336">
        <v>0</v>
      </c>
      <c r="T174" s="336">
        <v>0</v>
      </c>
      <c r="U174" s="336">
        <v>0</v>
      </c>
      <c r="V174" s="336">
        <v>0</v>
      </c>
      <c r="W174" s="336">
        <v>0</v>
      </c>
      <c r="X174" s="336">
        <v>0</v>
      </c>
      <c r="Y174" s="336">
        <v>0</v>
      </c>
      <c r="Z174" s="337">
        <f t="shared" si="1"/>
        <v>0</v>
      </c>
      <c r="AA174" s="338"/>
    </row>
    <row r="175" spans="1:27" s="339" customFormat="1" ht="12.75" customHeight="1">
      <c r="A175" s="333">
        <f t="shared" si="2"/>
        <v>15</v>
      </c>
      <c r="B175" s="373">
        <v>120201310130199</v>
      </c>
      <c r="C175" s="392" t="s">
        <v>972</v>
      </c>
      <c r="D175" s="334">
        <f>+SUMIF('BG SISTEMA'!A:A,'CA EF'!B175,'BG SISTEMA'!F:F)</f>
        <v>0</v>
      </c>
      <c r="E175" s="335"/>
      <c r="F175" s="335"/>
      <c r="G175" s="393">
        <v>0</v>
      </c>
      <c r="H175" s="336">
        <f t="shared" si="0"/>
        <v>0</v>
      </c>
      <c r="I175" s="336">
        <v>0</v>
      </c>
      <c r="J175" s="336">
        <v>0</v>
      </c>
      <c r="K175" s="336">
        <v>0</v>
      </c>
      <c r="L175" s="336">
        <v>0</v>
      </c>
      <c r="M175" s="336">
        <v>0</v>
      </c>
      <c r="N175" s="336">
        <v>0</v>
      </c>
      <c r="O175" s="336">
        <v>0</v>
      </c>
      <c r="P175" s="336">
        <v>0</v>
      </c>
      <c r="Q175" s="336">
        <v>0</v>
      </c>
      <c r="R175" s="336">
        <v>0</v>
      </c>
      <c r="S175" s="336">
        <v>0</v>
      </c>
      <c r="T175" s="336">
        <v>0</v>
      </c>
      <c r="U175" s="336">
        <v>0</v>
      </c>
      <c r="V175" s="336">
        <v>0</v>
      </c>
      <c r="W175" s="336">
        <v>0</v>
      </c>
      <c r="X175" s="336">
        <v>0</v>
      </c>
      <c r="Y175" s="336">
        <v>0</v>
      </c>
      <c r="Z175" s="337">
        <f t="shared" si="1"/>
        <v>0</v>
      </c>
      <c r="AA175" s="338"/>
    </row>
    <row r="176" spans="1:27" s="339" customFormat="1" ht="12.75" customHeight="1">
      <c r="A176" s="333">
        <f t="shared" si="2"/>
        <v>15</v>
      </c>
      <c r="B176" s="373">
        <v>120201310140101</v>
      </c>
      <c r="C176" s="392" t="s">
        <v>973</v>
      </c>
      <c r="D176" s="334">
        <f>+SUMIF('BG SISTEMA'!A:A,'CA EF'!B176,'BG SISTEMA'!F:F)</f>
        <v>0</v>
      </c>
      <c r="E176" s="335"/>
      <c r="F176" s="335"/>
      <c r="G176" s="393">
        <v>0</v>
      </c>
      <c r="H176" s="336">
        <f t="shared" si="0"/>
        <v>0</v>
      </c>
      <c r="I176" s="336">
        <v>0</v>
      </c>
      <c r="J176" s="336">
        <v>0</v>
      </c>
      <c r="K176" s="336">
        <v>0</v>
      </c>
      <c r="L176" s="336">
        <v>0</v>
      </c>
      <c r="M176" s="336">
        <v>0</v>
      </c>
      <c r="N176" s="336">
        <v>0</v>
      </c>
      <c r="O176" s="336">
        <v>0</v>
      </c>
      <c r="P176" s="336">
        <v>0</v>
      </c>
      <c r="Q176" s="336">
        <v>0</v>
      </c>
      <c r="R176" s="336">
        <v>0</v>
      </c>
      <c r="S176" s="336">
        <v>0</v>
      </c>
      <c r="T176" s="336">
        <v>0</v>
      </c>
      <c r="U176" s="336">
        <v>0</v>
      </c>
      <c r="V176" s="336">
        <v>0</v>
      </c>
      <c r="W176" s="336">
        <v>0</v>
      </c>
      <c r="X176" s="336">
        <v>0</v>
      </c>
      <c r="Y176" s="336">
        <v>0</v>
      </c>
      <c r="Z176" s="337">
        <f t="shared" si="1"/>
        <v>0</v>
      </c>
      <c r="AA176" s="338"/>
    </row>
    <row r="177" spans="1:27" s="339" customFormat="1" ht="12.75" customHeight="1">
      <c r="A177" s="333">
        <f t="shared" si="2"/>
        <v>15</v>
      </c>
      <c r="B177" s="373">
        <v>120201310140199</v>
      </c>
      <c r="C177" s="392" t="s">
        <v>974</v>
      </c>
      <c r="D177" s="334">
        <f>+SUMIF('BG SISTEMA'!A:A,'CA EF'!B177,'BG SISTEMA'!F:F)</f>
        <v>0</v>
      </c>
      <c r="E177" s="335"/>
      <c r="F177" s="335"/>
      <c r="G177" s="393">
        <v>0</v>
      </c>
      <c r="H177" s="336">
        <f t="shared" si="0"/>
        <v>0</v>
      </c>
      <c r="I177" s="336">
        <v>0</v>
      </c>
      <c r="J177" s="336">
        <v>0</v>
      </c>
      <c r="K177" s="336">
        <v>0</v>
      </c>
      <c r="L177" s="336">
        <v>0</v>
      </c>
      <c r="M177" s="336">
        <v>0</v>
      </c>
      <c r="N177" s="336">
        <v>0</v>
      </c>
      <c r="O177" s="336">
        <v>0</v>
      </c>
      <c r="P177" s="336">
        <v>0</v>
      </c>
      <c r="Q177" s="336">
        <v>0</v>
      </c>
      <c r="R177" s="336">
        <v>0</v>
      </c>
      <c r="S177" s="336">
        <v>0</v>
      </c>
      <c r="T177" s="336">
        <v>0</v>
      </c>
      <c r="U177" s="336">
        <v>0</v>
      </c>
      <c r="V177" s="336">
        <v>0</v>
      </c>
      <c r="W177" s="336">
        <v>0</v>
      </c>
      <c r="X177" s="336">
        <v>0</v>
      </c>
      <c r="Y177" s="336">
        <v>0</v>
      </c>
      <c r="Z177" s="337">
        <f t="shared" si="1"/>
        <v>0</v>
      </c>
      <c r="AA177" s="338"/>
    </row>
    <row r="178" spans="1:27" s="339" customFormat="1" ht="12.75" customHeight="1">
      <c r="A178" s="333">
        <f t="shared" si="2"/>
        <v>15</v>
      </c>
      <c r="B178" s="373">
        <v>120201330010101</v>
      </c>
      <c r="C178" s="392" t="s">
        <v>975</v>
      </c>
      <c r="D178" s="334">
        <f>+SUMIF('BG SISTEMA'!A:A,'CA EF'!B178,'BG SISTEMA'!F:F)</f>
        <v>0</v>
      </c>
      <c r="E178" s="335"/>
      <c r="F178" s="335"/>
      <c r="G178" s="393">
        <v>0</v>
      </c>
      <c r="H178" s="336">
        <f t="shared" si="0"/>
        <v>0</v>
      </c>
      <c r="I178" s="336">
        <v>0</v>
      </c>
      <c r="J178" s="336">
        <v>0</v>
      </c>
      <c r="K178" s="336">
        <v>0</v>
      </c>
      <c r="L178" s="336">
        <v>0</v>
      </c>
      <c r="M178" s="336">
        <v>0</v>
      </c>
      <c r="N178" s="336">
        <v>0</v>
      </c>
      <c r="O178" s="336">
        <v>0</v>
      </c>
      <c r="P178" s="336">
        <v>0</v>
      </c>
      <c r="Q178" s="336">
        <v>0</v>
      </c>
      <c r="R178" s="336">
        <v>0</v>
      </c>
      <c r="S178" s="336">
        <v>0</v>
      </c>
      <c r="T178" s="336">
        <v>0</v>
      </c>
      <c r="U178" s="336">
        <v>0</v>
      </c>
      <c r="V178" s="336">
        <v>0</v>
      </c>
      <c r="W178" s="336">
        <v>0</v>
      </c>
      <c r="X178" s="336">
        <v>0</v>
      </c>
      <c r="Y178" s="336">
        <v>0</v>
      </c>
      <c r="Z178" s="337">
        <f t="shared" si="1"/>
        <v>0</v>
      </c>
      <c r="AA178" s="338"/>
    </row>
    <row r="179" spans="1:27" s="339" customFormat="1" ht="12.75" customHeight="1">
      <c r="A179" s="333">
        <f t="shared" si="2"/>
        <v>15</v>
      </c>
      <c r="B179" s="373">
        <v>120201330010199</v>
      </c>
      <c r="C179" s="392" t="s">
        <v>976</v>
      </c>
      <c r="D179" s="334">
        <f>+SUMIF('BG SISTEMA'!A:A,'CA EF'!B179,'BG SISTEMA'!F:F)</f>
        <v>0</v>
      </c>
      <c r="E179" s="335"/>
      <c r="F179" s="335"/>
      <c r="G179" s="393">
        <v>0</v>
      </c>
      <c r="H179" s="336">
        <f t="shared" si="0"/>
        <v>0</v>
      </c>
      <c r="I179" s="336">
        <v>0</v>
      </c>
      <c r="J179" s="336">
        <v>0</v>
      </c>
      <c r="K179" s="336">
        <v>0</v>
      </c>
      <c r="L179" s="336">
        <v>0</v>
      </c>
      <c r="M179" s="336">
        <v>0</v>
      </c>
      <c r="N179" s="336">
        <v>0</v>
      </c>
      <c r="O179" s="336">
        <v>0</v>
      </c>
      <c r="P179" s="336">
        <v>0</v>
      </c>
      <c r="Q179" s="336">
        <v>0</v>
      </c>
      <c r="R179" s="336">
        <v>0</v>
      </c>
      <c r="S179" s="336">
        <v>0</v>
      </c>
      <c r="T179" s="336">
        <v>0</v>
      </c>
      <c r="U179" s="336">
        <v>0</v>
      </c>
      <c r="V179" s="336">
        <v>0</v>
      </c>
      <c r="W179" s="336">
        <v>0</v>
      </c>
      <c r="X179" s="336">
        <v>0</v>
      </c>
      <c r="Y179" s="336">
        <v>0</v>
      </c>
      <c r="Z179" s="337">
        <f t="shared" si="1"/>
        <v>0</v>
      </c>
      <c r="AA179" s="338"/>
    </row>
    <row r="180" spans="1:27" s="339" customFormat="1" ht="12.75" customHeight="1">
      <c r="A180" s="333">
        <f t="shared" si="2"/>
        <v>15</v>
      </c>
      <c r="B180" s="373">
        <v>120201350010101</v>
      </c>
      <c r="C180" s="392" t="s">
        <v>977</v>
      </c>
      <c r="D180" s="334">
        <f>+SUMIF('BG SISTEMA'!A:A,'CA EF'!B180,'BG SISTEMA'!F:F)</f>
        <v>0</v>
      </c>
      <c r="E180" s="335"/>
      <c r="F180" s="335"/>
      <c r="G180" s="393">
        <v>0</v>
      </c>
      <c r="H180" s="336">
        <f t="shared" si="0"/>
        <v>0</v>
      </c>
      <c r="I180" s="336">
        <v>0</v>
      </c>
      <c r="J180" s="336">
        <v>0</v>
      </c>
      <c r="K180" s="336">
        <v>0</v>
      </c>
      <c r="L180" s="336">
        <v>0</v>
      </c>
      <c r="M180" s="336">
        <v>0</v>
      </c>
      <c r="N180" s="336">
        <v>0</v>
      </c>
      <c r="O180" s="336">
        <v>0</v>
      </c>
      <c r="P180" s="336">
        <v>0</v>
      </c>
      <c r="Q180" s="336">
        <v>0</v>
      </c>
      <c r="R180" s="336">
        <v>0</v>
      </c>
      <c r="S180" s="336">
        <v>0</v>
      </c>
      <c r="T180" s="336">
        <v>0</v>
      </c>
      <c r="U180" s="336">
        <v>0</v>
      </c>
      <c r="V180" s="336">
        <v>0</v>
      </c>
      <c r="W180" s="336">
        <v>0</v>
      </c>
      <c r="X180" s="336">
        <v>0</v>
      </c>
      <c r="Y180" s="336">
        <v>0</v>
      </c>
      <c r="Z180" s="337">
        <f t="shared" si="1"/>
        <v>0</v>
      </c>
      <c r="AA180" s="338"/>
    </row>
    <row r="181" spans="1:27" s="339" customFormat="1" ht="12.75" customHeight="1">
      <c r="A181" s="333">
        <f t="shared" si="2"/>
        <v>15</v>
      </c>
      <c r="B181" s="373">
        <v>120201350010199</v>
      </c>
      <c r="C181" s="392" t="s">
        <v>978</v>
      </c>
      <c r="D181" s="334">
        <f>+SUMIF('BG SISTEMA'!A:A,'CA EF'!B181,'BG SISTEMA'!F:F)</f>
        <v>0</v>
      </c>
      <c r="E181" s="335"/>
      <c r="F181" s="335"/>
      <c r="G181" s="393">
        <v>0</v>
      </c>
      <c r="H181" s="336">
        <f t="shared" si="0"/>
        <v>0</v>
      </c>
      <c r="I181" s="336">
        <v>0</v>
      </c>
      <c r="J181" s="336">
        <v>0</v>
      </c>
      <c r="K181" s="336">
        <v>0</v>
      </c>
      <c r="L181" s="336">
        <v>0</v>
      </c>
      <c r="M181" s="336">
        <v>0</v>
      </c>
      <c r="N181" s="336">
        <v>0</v>
      </c>
      <c r="O181" s="336">
        <v>0</v>
      </c>
      <c r="P181" s="336">
        <v>0</v>
      </c>
      <c r="Q181" s="336">
        <v>0</v>
      </c>
      <c r="R181" s="336">
        <v>0</v>
      </c>
      <c r="S181" s="336">
        <v>0</v>
      </c>
      <c r="T181" s="336">
        <v>0</v>
      </c>
      <c r="U181" s="336">
        <v>0</v>
      </c>
      <c r="V181" s="336">
        <v>0</v>
      </c>
      <c r="W181" s="336">
        <v>0</v>
      </c>
      <c r="X181" s="336">
        <v>0</v>
      </c>
      <c r="Y181" s="336">
        <v>0</v>
      </c>
      <c r="Z181" s="337">
        <f t="shared" si="1"/>
        <v>0</v>
      </c>
      <c r="AA181" s="338"/>
    </row>
    <row r="182" spans="1:27" s="339" customFormat="1" ht="12.75" customHeight="1">
      <c r="A182" s="333">
        <f t="shared" si="2"/>
        <v>15</v>
      </c>
      <c r="B182" s="373">
        <v>120201350020101</v>
      </c>
      <c r="C182" s="392" t="s">
        <v>979</v>
      </c>
      <c r="D182" s="334">
        <f>+SUMIF('BG SISTEMA'!A:A,'CA EF'!B182,'BG SISTEMA'!F:F)</f>
        <v>0</v>
      </c>
      <c r="E182" s="335"/>
      <c r="F182" s="335"/>
      <c r="G182" s="393">
        <v>0</v>
      </c>
      <c r="H182" s="336">
        <f t="shared" si="0"/>
        <v>0</v>
      </c>
      <c r="I182" s="336">
        <v>0</v>
      </c>
      <c r="J182" s="336">
        <v>0</v>
      </c>
      <c r="K182" s="336">
        <v>0</v>
      </c>
      <c r="L182" s="336">
        <v>0</v>
      </c>
      <c r="M182" s="336">
        <v>0</v>
      </c>
      <c r="N182" s="336">
        <v>0</v>
      </c>
      <c r="O182" s="336">
        <v>0</v>
      </c>
      <c r="P182" s="336">
        <v>0</v>
      </c>
      <c r="Q182" s="336">
        <v>0</v>
      </c>
      <c r="R182" s="336">
        <v>0</v>
      </c>
      <c r="S182" s="336">
        <v>0</v>
      </c>
      <c r="T182" s="336">
        <v>0</v>
      </c>
      <c r="U182" s="336">
        <v>0</v>
      </c>
      <c r="V182" s="336">
        <v>0</v>
      </c>
      <c r="W182" s="336">
        <v>0</v>
      </c>
      <c r="X182" s="336">
        <v>0</v>
      </c>
      <c r="Y182" s="336">
        <v>0</v>
      </c>
      <c r="Z182" s="337">
        <f t="shared" si="1"/>
        <v>0</v>
      </c>
      <c r="AA182" s="338"/>
    </row>
    <row r="183" spans="1:27" s="339" customFormat="1" ht="12.75" customHeight="1">
      <c r="A183" s="333">
        <f t="shared" si="2"/>
        <v>15</v>
      </c>
      <c r="B183" s="373">
        <v>120201350020199</v>
      </c>
      <c r="C183" s="392" t="s">
        <v>980</v>
      </c>
      <c r="D183" s="334">
        <f>+SUMIF('BG SISTEMA'!A:A,'CA EF'!B183,'BG SISTEMA'!F:F)</f>
        <v>0</v>
      </c>
      <c r="E183" s="335"/>
      <c r="F183" s="335"/>
      <c r="G183" s="393">
        <v>0</v>
      </c>
      <c r="H183" s="336">
        <f t="shared" si="0"/>
        <v>0</v>
      </c>
      <c r="I183" s="336">
        <v>0</v>
      </c>
      <c r="J183" s="336">
        <v>0</v>
      </c>
      <c r="K183" s="336">
        <v>0</v>
      </c>
      <c r="L183" s="336">
        <v>0</v>
      </c>
      <c r="M183" s="336">
        <v>0</v>
      </c>
      <c r="N183" s="336">
        <v>0</v>
      </c>
      <c r="O183" s="336">
        <v>0</v>
      </c>
      <c r="P183" s="336">
        <v>0</v>
      </c>
      <c r="Q183" s="336">
        <v>0</v>
      </c>
      <c r="R183" s="336">
        <v>0</v>
      </c>
      <c r="S183" s="336">
        <v>0</v>
      </c>
      <c r="T183" s="336">
        <v>0</v>
      </c>
      <c r="U183" s="336">
        <v>0</v>
      </c>
      <c r="V183" s="336">
        <v>0</v>
      </c>
      <c r="W183" s="336">
        <v>0</v>
      </c>
      <c r="X183" s="336">
        <v>0</v>
      </c>
      <c r="Y183" s="336">
        <v>0</v>
      </c>
      <c r="Z183" s="337">
        <f t="shared" si="1"/>
        <v>0</v>
      </c>
      <c r="AA183" s="338"/>
    </row>
    <row r="184" spans="1:27" s="339" customFormat="1" ht="12.75" customHeight="1">
      <c r="A184" s="333">
        <f t="shared" si="2"/>
        <v>15</v>
      </c>
      <c r="B184" s="373">
        <v>120201350030101</v>
      </c>
      <c r="C184" s="392" t="s">
        <v>981</v>
      </c>
      <c r="D184" s="334">
        <f>+SUMIF('BG SISTEMA'!A:A,'CA EF'!B184,'BG SISTEMA'!F:F)</f>
        <v>0</v>
      </c>
      <c r="E184" s="335"/>
      <c r="F184" s="335"/>
      <c r="G184" s="393">
        <v>0</v>
      </c>
      <c r="H184" s="336">
        <f t="shared" si="0"/>
        <v>0</v>
      </c>
      <c r="I184" s="336">
        <v>0</v>
      </c>
      <c r="J184" s="336">
        <v>0</v>
      </c>
      <c r="K184" s="336">
        <v>0</v>
      </c>
      <c r="L184" s="336">
        <v>0</v>
      </c>
      <c r="M184" s="336">
        <v>0</v>
      </c>
      <c r="N184" s="336">
        <v>0</v>
      </c>
      <c r="O184" s="336">
        <v>0</v>
      </c>
      <c r="P184" s="336">
        <v>0</v>
      </c>
      <c r="Q184" s="336">
        <v>0</v>
      </c>
      <c r="R184" s="336">
        <v>0</v>
      </c>
      <c r="S184" s="336">
        <v>0</v>
      </c>
      <c r="T184" s="336">
        <v>0</v>
      </c>
      <c r="U184" s="336">
        <v>0</v>
      </c>
      <c r="V184" s="336">
        <v>0</v>
      </c>
      <c r="W184" s="336">
        <v>0</v>
      </c>
      <c r="X184" s="336">
        <v>0</v>
      </c>
      <c r="Y184" s="336">
        <v>0</v>
      </c>
      <c r="Z184" s="337">
        <f t="shared" si="1"/>
        <v>0</v>
      </c>
      <c r="AA184" s="340"/>
    </row>
    <row r="185" spans="1:27" s="339" customFormat="1" ht="12.75" customHeight="1">
      <c r="A185" s="333">
        <f t="shared" si="2"/>
        <v>15</v>
      </c>
      <c r="B185" s="373">
        <v>120201350030199</v>
      </c>
      <c r="C185" s="392" t="s">
        <v>982</v>
      </c>
      <c r="D185" s="334">
        <f>+SUMIF('BG SISTEMA'!A:A,'CA EF'!B185,'BG SISTEMA'!F:F)</f>
        <v>0</v>
      </c>
      <c r="E185" s="335"/>
      <c r="F185" s="335"/>
      <c r="G185" s="393">
        <v>0</v>
      </c>
      <c r="H185" s="336">
        <f t="shared" si="0"/>
        <v>0</v>
      </c>
      <c r="I185" s="336">
        <v>0</v>
      </c>
      <c r="J185" s="336">
        <v>0</v>
      </c>
      <c r="K185" s="336">
        <v>0</v>
      </c>
      <c r="L185" s="336">
        <v>0</v>
      </c>
      <c r="M185" s="336">
        <v>0</v>
      </c>
      <c r="N185" s="336">
        <v>0</v>
      </c>
      <c r="O185" s="336">
        <v>0</v>
      </c>
      <c r="P185" s="336">
        <v>0</v>
      </c>
      <c r="Q185" s="336">
        <v>0</v>
      </c>
      <c r="R185" s="336">
        <v>0</v>
      </c>
      <c r="S185" s="336">
        <v>0</v>
      </c>
      <c r="T185" s="336">
        <v>0</v>
      </c>
      <c r="U185" s="336">
        <v>0</v>
      </c>
      <c r="V185" s="336">
        <v>0</v>
      </c>
      <c r="W185" s="336">
        <v>0</v>
      </c>
      <c r="X185" s="336">
        <v>0</v>
      </c>
      <c r="Y185" s="336">
        <v>0</v>
      </c>
      <c r="Z185" s="337">
        <f t="shared" si="1"/>
        <v>0</v>
      </c>
      <c r="AA185" s="340"/>
    </row>
    <row r="186" spans="1:27" s="339" customFormat="1" ht="12.75" customHeight="1">
      <c r="A186" s="333">
        <f t="shared" si="2"/>
        <v>15</v>
      </c>
      <c r="B186" s="373">
        <v>120201350040101</v>
      </c>
      <c r="C186" s="392" t="s">
        <v>983</v>
      </c>
      <c r="D186" s="334">
        <f>+SUMIF('BG SISTEMA'!A:A,'CA EF'!B186,'BG SISTEMA'!F:F)</f>
        <v>0</v>
      </c>
      <c r="E186" s="335"/>
      <c r="F186" s="335"/>
      <c r="G186" s="393">
        <v>0</v>
      </c>
      <c r="H186" s="336">
        <f t="shared" si="0"/>
        <v>0</v>
      </c>
      <c r="I186" s="336">
        <v>0</v>
      </c>
      <c r="J186" s="336">
        <v>0</v>
      </c>
      <c r="K186" s="336">
        <v>0</v>
      </c>
      <c r="L186" s="336">
        <v>0</v>
      </c>
      <c r="M186" s="336">
        <v>0</v>
      </c>
      <c r="N186" s="336">
        <v>0</v>
      </c>
      <c r="O186" s="336">
        <v>0</v>
      </c>
      <c r="P186" s="336">
        <v>0</v>
      </c>
      <c r="Q186" s="336">
        <v>0</v>
      </c>
      <c r="R186" s="336">
        <v>0</v>
      </c>
      <c r="S186" s="336">
        <v>0</v>
      </c>
      <c r="T186" s="336">
        <v>0</v>
      </c>
      <c r="U186" s="336">
        <v>0</v>
      </c>
      <c r="V186" s="336">
        <v>0</v>
      </c>
      <c r="W186" s="336">
        <v>0</v>
      </c>
      <c r="X186" s="336">
        <v>0</v>
      </c>
      <c r="Y186" s="336">
        <v>0</v>
      </c>
      <c r="Z186" s="337">
        <f t="shared" si="1"/>
        <v>0</v>
      </c>
      <c r="AA186" s="340"/>
    </row>
    <row r="187" spans="1:27" s="339" customFormat="1" ht="12.75" customHeight="1">
      <c r="A187" s="333">
        <f t="shared" si="2"/>
        <v>15</v>
      </c>
      <c r="B187" s="373">
        <v>120201350040199</v>
      </c>
      <c r="C187" s="392" t="s">
        <v>984</v>
      </c>
      <c r="D187" s="334">
        <f>+SUMIF('BG SISTEMA'!A:A,'CA EF'!B187,'BG SISTEMA'!F:F)</f>
        <v>0</v>
      </c>
      <c r="E187" s="335"/>
      <c r="F187" s="335"/>
      <c r="G187" s="393">
        <v>0</v>
      </c>
      <c r="H187" s="336">
        <f t="shared" si="0"/>
        <v>0</v>
      </c>
      <c r="I187" s="336">
        <v>0</v>
      </c>
      <c r="J187" s="336">
        <v>0</v>
      </c>
      <c r="K187" s="336">
        <v>0</v>
      </c>
      <c r="L187" s="336">
        <v>0</v>
      </c>
      <c r="M187" s="336">
        <v>0</v>
      </c>
      <c r="N187" s="336">
        <v>0</v>
      </c>
      <c r="O187" s="336">
        <v>0</v>
      </c>
      <c r="P187" s="336">
        <v>0</v>
      </c>
      <c r="Q187" s="336">
        <v>0</v>
      </c>
      <c r="R187" s="336">
        <v>0</v>
      </c>
      <c r="S187" s="336">
        <v>0</v>
      </c>
      <c r="T187" s="336">
        <v>0</v>
      </c>
      <c r="U187" s="336">
        <v>0</v>
      </c>
      <c r="V187" s="336">
        <v>0</v>
      </c>
      <c r="W187" s="336">
        <v>0</v>
      </c>
      <c r="X187" s="336">
        <v>0</v>
      </c>
      <c r="Y187" s="336">
        <v>0</v>
      </c>
      <c r="Z187" s="337">
        <f t="shared" si="1"/>
        <v>0</v>
      </c>
      <c r="AA187" s="340"/>
    </row>
    <row r="188" spans="1:27" s="339" customFormat="1" ht="12.75" customHeight="1">
      <c r="A188" s="333">
        <f t="shared" si="2"/>
        <v>15</v>
      </c>
      <c r="B188" s="373">
        <v>120201370010101</v>
      </c>
      <c r="C188" s="392" t="s">
        <v>985</v>
      </c>
      <c r="D188" s="334">
        <f>+SUMIF('BG SISTEMA'!A:A,'CA EF'!B188,'BG SISTEMA'!F:F)</f>
        <v>0</v>
      </c>
      <c r="E188" s="335"/>
      <c r="F188" s="335"/>
      <c r="G188" s="393">
        <v>0</v>
      </c>
      <c r="H188" s="336">
        <f t="shared" si="0"/>
        <v>0</v>
      </c>
      <c r="I188" s="336">
        <v>0</v>
      </c>
      <c r="J188" s="336">
        <v>0</v>
      </c>
      <c r="K188" s="336">
        <v>0</v>
      </c>
      <c r="L188" s="336">
        <v>0</v>
      </c>
      <c r="M188" s="336">
        <v>0</v>
      </c>
      <c r="N188" s="336">
        <v>0</v>
      </c>
      <c r="O188" s="336">
        <v>0</v>
      </c>
      <c r="P188" s="336">
        <v>0</v>
      </c>
      <c r="Q188" s="336">
        <v>0</v>
      </c>
      <c r="R188" s="336">
        <v>0</v>
      </c>
      <c r="S188" s="336">
        <v>0</v>
      </c>
      <c r="T188" s="336">
        <v>0</v>
      </c>
      <c r="U188" s="336">
        <v>0</v>
      </c>
      <c r="V188" s="336">
        <v>0</v>
      </c>
      <c r="W188" s="336">
        <v>0</v>
      </c>
      <c r="X188" s="336">
        <v>0</v>
      </c>
      <c r="Y188" s="336">
        <v>0</v>
      </c>
      <c r="Z188" s="337">
        <f t="shared" si="1"/>
        <v>0</v>
      </c>
      <c r="AA188" s="338"/>
    </row>
    <row r="189" spans="1:27" s="339" customFormat="1" ht="12.75" customHeight="1">
      <c r="A189" s="333">
        <f t="shared" si="2"/>
        <v>15</v>
      </c>
      <c r="B189" s="373">
        <v>120201370010199</v>
      </c>
      <c r="C189" s="392" t="s">
        <v>986</v>
      </c>
      <c r="D189" s="334">
        <f>+SUMIF('BG SISTEMA'!A:A,'CA EF'!B189,'BG SISTEMA'!F:F)</f>
        <v>0</v>
      </c>
      <c r="E189" s="335"/>
      <c r="F189" s="335"/>
      <c r="G189" s="393">
        <v>0</v>
      </c>
      <c r="H189" s="336">
        <f t="shared" si="0"/>
        <v>0</v>
      </c>
      <c r="I189" s="336">
        <v>0</v>
      </c>
      <c r="J189" s="336">
        <v>0</v>
      </c>
      <c r="K189" s="336">
        <v>0</v>
      </c>
      <c r="L189" s="336">
        <v>0</v>
      </c>
      <c r="M189" s="336">
        <v>0</v>
      </c>
      <c r="N189" s="336">
        <v>0</v>
      </c>
      <c r="O189" s="336">
        <v>0</v>
      </c>
      <c r="P189" s="336">
        <v>0</v>
      </c>
      <c r="Q189" s="336">
        <v>0</v>
      </c>
      <c r="R189" s="336">
        <v>0</v>
      </c>
      <c r="S189" s="336">
        <v>0</v>
      </c>
      <c r="T189" s="336">
        <v>0</v>
      </c>
      <c r="U189" s="336">
        <v>0</v>
      </c>
      <c r="V189" s="336">
        <v>0</v>
      </c>
      <c r="W189" s="336">
        <v>0</v>
      </c>
      <c r="X189" s="336">
        <v>0</v>
      </c>
      <c r="Y189" s="336">
        <v>0</v>
      </c>
      <c r="Z189" s="337">
        <f t="shared" si="1"/>
        <v>0</v>
      </c>
      <c r="AA189" s="340"/>
    </row>
    <row r="190" spans="1:27" s="339" customFormat="1" ht="12.75" customHeight="1">
      <c r="A190" s="333">
        <f t="shared" si="2"/>
        <v>15</v>
      </c>
      <c r="B190" s="373">
        <v>120201370020101</v>
      </c>
      <c r="C190" s="392" t="s">
        <v>987</v>
      </c>
      <c r="D190" s="334">
        <f>+SUMIF('BG SISTEMA'!A:A,'CA EF'!B190,'BG SISTEMA'!F:F)</f>
        <v>0</v>
      </c>
      <c r="E190" s="335"/>
      <c r="F190" s="335"/>
      <c r="G190" s="393">
        <v>0</v>
      </c>
      <c r="H190" s="336">
        <f t="shared" si="0"/>
        <v>0</v>
      </c>
      <c r="I190" s="336">
        <v>0</v>
      </c>
      <c r="J190" s="336">
        <v>0</v>
      </c>
      <c r="K190" s="336">
        <v>0</v>
      </c>
      <c r="L190" s="336">
        <v>0</v>
      </c>
      <c r="M190" s="336">
        <v>0</v>
      </c>
      <c r="N190" s="336">
        <v>0</v>
      </c>
      <c r="O190" s="336">
        <v>0</v>
      </c>
      <c r="P190" s="336">
        <v>0</v>
      </c>
      <c r="Q190" s="336">
        <v>0</v>
      </c>
      <c r="R190" s="336">
        <v>0</v>
      </c>
      <c r="S190" s="336">
        <v>0</v>
      </c>
      <c r="T190" s="336">
        <v>0</v>
      </c>
      <c r="U190" s="336">
        <v>0</v>
      </c>
      <c r="V190" s="336">
        <v>0</v>
      </c>
      <c r="W190" s="336">
        <v>0</v>
      </c>
      <c r="X190" s="336">
        <v>0</v>
      </c>
      <c r="Y190" s="336">
        <v>0</v>
      </c>
      <c r="Z190" s="337">
        <f t="shared" si="1"/>
        <v>0</v>
      </c>
      <c r="AA190" s="340"/>
    </row>
    <row r="191" spans="1:27" s="339" customFormat="1" ht="12.75" customHeight="1">
      <c r="A191" s="333">
        <f t="shared" si="2"/>
        <v>15</v>
      </c>
      <c r="B191" s="373">
        <v>120201370020199</v>
      </c>
      <c r="C191" s="392" t="s">
        <v>988</v>
      </c>
      <c r="D191" s="334">
        <f>+SUMIF('BG SISTEMA'!A:A,'CA EF'!B191,'BG SISTEMA'!F:F)</f>
        <v>0</v>
      </c>
      <c r="E191" s="335"/>
      <c r="F191" s="335"/>
      <c r="G191" s="393">
        <v>0</v>
      </c>
      <c r="H191" s="336">
        <f t="shared" si="0"/>
        <v>0</v>
      </c>
      <c r="I191" s="336">
        <v>0</v>
      </c>
      <c r="J191" s="336">
        <v>0</v>
      </c>
      <c r="K191" s="336">
        <v>0</v>
      </c>
      <c r="L191" s="336">
        <v>0</v>
      </c>
      <c r="M191" s="336">
        <v>0</v>
      </c>
      <c r="N191" s="336">
        <v>0</v>
      </c>
      <c r="O191" s="336">
        <v>0</v>
      </c>
      <c r="P191" s="336">
        <v>0</v>
      </c>
      <c r="Q191" s="336">
        <v>0</v>
      </c>
      <c r="R191" s="336">
        <v>0</v>
      </c>
      <c r="S191" s="336">
        <v>0</v>
      </c>
      <c r="T191" s="336">
        <v>0</v>
      </c>
      <c r="U191" s="336">
        <v>0</v>
      </c>
      <c r="V191" s="336">
        <v>0</v>
      </c>
      <c r="W191" s="336">
        <v>0</v>
      </c>
      <c r="X191" s="336">
        <v>0</v>
      </c>
      <c r="Y191" s="336">
        <v>0</v>
      </c>
      <c r="Z191" s="337">
        <f t="shared" si="1"/>
        <v>0</v>
      </c>
      <c r="AA191" s="340"/>
    </row>
    <row r="192" spans="1:27" s="339" customFormat="1" ht="12.75" customHeight="1">
      <c r="A192" s="333">
        <f t="shared" si="2"/>
        <v>15</v>
      </c>
      <c r="B192" s="373">
        <v>120201370030101</v>
      </c>
      <c r="C192" s="392" t="s">
        <v>989</v>
      </c>
      <c r="D192" s="334">
        <f>+SUMIF('BG SISTEMA'!A:A,'CA EF'!B192,'BG SISTEMA'!F:F)</f>
        <v>0</v>
      </c>
      <c r="E192" s="335"/>
      <c r="F192" s="335"/>
      <c r="G192" s="393">
        <v>0</v>
      </c>
      <c r="H192" s="336">
        <f t="shared" si="0"/>
        <v>0</v>
      </c>
      <c r="I192" s="336">
        <v>0</v>
      </c>
      <c r="J192" s="336">
        <v>0</v>
      </c>
      <c r="K192" s="336">
        <v>0</v>
      </c>
      <c r="L192" s="336">
        <v>0</v>
      </c>
      <c r="M192" s="336">
        <v>0</v>
      </c>
      <c r="N192" s="336">
        <v>0</v>
      </c>
      <c r="O192" s="336">
        <v>0</v>
      </c>
      <c r="P192" s="336">
        <v>0</v>
      </c>
      <c r="Q192" s="336">
        <v>0</v>
      </c>
      <c r="R192" s="336">
        <v>0</v>
      </c>
      <c r="S192" s="336">
        <v>0</v>
      </c>
      <c r="T192" s="336">
        <v>0</v>
      </c>
      <c r="U192" s="336">
        <v>0</v>
      </c>
      <c r="V192" s="336">
        <v>0</v>
      </c>
      <c r="W192" s="336">
        <v>0</v>
      </c>
      <c r="X192" s="336">
        <v>0</v>
      </c>
      <c r="Y192" s="336">
        <v>0</v>
      </c>
      <c r="Z192" s="337">
        <f t="shared" si="1"/>
        <v>0</v>
      </c>
      <c r="AA192" s="340"/>
    </row>
    <row r="193" spans="1:27" s="339" customFormat="1" ht="12.75" customHeight="1">
      <c r="A193" s="333">
        <f t="shared" si="2"/>
        <v>15</v>
      </c>
      <c r="B193" s="373">
        <v>120201370030199</v>
      </c>
      <c r="C193" s="392" t="s">
        <v>990</v>
      </c>
      <c r="D193" s="334">
        <f>+SUMIF('BG SISTEMA'!A:A,'CA EF'!B193,'BG SISTEMA'!F:F)</f>
        <v>0</v>
      </c>
      <c r="E193" s="335"/>
      <c r="F193" s="335"/>
      <c r="G193" s="393">
        <v>0</v>
      </c>
      <c r="H193" s="336">
        <f t="shared" si="0"/>
        <v>0</v>
      </c>
      <c r="I193" s="336">
        <v>0</v>
      </c>
      <c r="J193" s="336">
        <v>0</v>
      </c>
      <c r="K193" s="336">
        <v>0</v>
      </c>
      <c r="L193" s="336">
        <v>0</v>
      </c>
      <c r="M193" s="336">
        <v>0</v>
      </c>
      <c r="N193" s="336">
        <v>0</v>
      </c>
      <c r="O193" s="336">
        <v>0</v>
      </c>
      <c r="P193" s="336">
        <v>0</v>
      </c>
      <c r="Q193" s="336">
        <v>0</v>
      </c>
      <c r="R193" s="336">
        <v>0</v>
      </c>
      <c r="S193" s="336">
        <v>0</v>
      </c>
      <c r="T193" s="336">
        <v>0</v>
      </c>
      <c r="U193" s="336">
        <v>0</v>
      </c>
      <c r="V193" s="336">
        <v>0</v>
      </c>
      <c r="W193" s="336">
        <v>0</v>
      </c>
      <c r="X193" s="336">
        <v>0</v>
      </c>
      <c r="Y193" s="336">
        <v>0</v>
      </c>
      <c r="Z193" s="337">
        <f t="shared" si="1"/>
        <v>0</v>
      </c>
      <c r="AA193" s="340"/>
    </row>
    <row r="194" spans="1:27" s="339" customFormat="1" ht="12.75" customHeight="1">
      <c r="A194" s="333">
        <f t="shared" si="2"/>
        <v>15</v>
      </c>
      <c r="B194" s="373">
        <v>120201370040101</v>
      </c>
      <c r="C194" s="392" t="s">
        <v>991</v>
      </c>
      <c r="D194" s="334">
        <f>+SUMIF('BG SISTEMA'!A:A,'CA EF'!B194,'BG SISTEMA'!F:F)</f>
        <v>0</v>
      </c>
      <c r="E194" s="335"/>
      <c r="F194" s="335"/>
      <c r="G194" s="393">
        <v>0</v>
      </c>
      <c r="H194" s="336">
        <f t="shared" si="0"/>
        <v>0</v>
      </c>
      <c r="I194" s="336">
        <v>0</v>
      </c>
      <c r="J194" s="336">
        <v>0</v>
      </c>
      <c r="K194" s="336">
        <v>0</v>
      </c>
      <c r="L194" s="336">
        <v>0</v>
      </c>
      <c r="M194" s="336">
        <v>0</v>
      </c>
      <c r="N194" s="336">
        <v>0</v>
      </c>
      <c r="O194" s="336">
        <v>0</v>
      </c>
      <c r="P194" s="336">
        <v>0</v>
      </c>
      <c r="Q194" s="336">
        <v>0</v>
      </c>
      <c r="R194" s="336">
        <v>0</v>
      </c>
      <c r="S194" s="336">
        <v>0</v>
      </c>
      <c r="T194" s="336">
        <v>0</v>
      </c>
      <c r="U194" s="336">
        <v>0</v>
      </c>
      <c r="V194" s="336">
        <v>0</v>
      </c>
      <c r="W194" s="336">
        <v>0</v>
      </c>
      <c r="X194" s="336">
        <v>0</v>
      </c>
      <c r="Y194" s="336">
        <v>0</v>
      </c>
      <c r="Z194" s="337">
        <f t="shared" si="1"/>
        <v>0</v>
      </c>
      <c r="AA194" s="338"/>
    </row>
    <row r="195" spans="1:27" s="339" customFormat="1" ht="12.75" customHeight="1">
      <c r="A195" s="333">
        <f t="shared" si="2"/>
        <v>15</v>
      </c>
      <c r="B195" s="373">
        <v>120201370040199</v>
      </c>
      <c r="C195" s="392" t="s">
        <v>992</v>
      </c>
      <c r="D195" s="334">
        <f>+SUMIF('BG SISTEMA'!A:A,'CA EF'!B195,'BG SISTEMA'!F:F)</f>
        <v>0</v>
      </c>
      <c r="E195" s="335"/>
      <c r="F195" s="335"/>
      <c r="G195" s="393">
        <v>0</v>
      </c>
      <c r="H195" s="336">
        <f t="shared" si="0"/>
        <v>0</v>
      </c>
      <c r="I195" s="336">
        <v>0</v>
      </c>
      <c r="J195" s="336">
        <v>0</v>
      </c>
      <c r="K195" s="336">
        <v>0</v>
      </c>
      <c r="L195" s="336">
        <v>0</v>
      </c>
      <c r="M195" s="336">
        <v>0</v>
      </c>
      <c r="N195" s="336">
        <v>0</v>
      </c>
      <c r="O195" s="336">
        <v>0</v>
      </c>
      <c r="P195" s="336">
        <v>0</v>
      </c>
      <c r="Q195" s="336">
        <v>0</v>
      </c>
      <c r="R195" s="336">
        <v>0</v>
      </c>
      <c r="S195" s="336">
        <v>0</v>
      </c>
      <c r="T195" s="336">
        <v>0</v>
      </c>
      <c r="U195" s="336">
        <v>0</v>
      </c>
      <c r="V195" s="336">
        <v>0</v>
      </c>
      <c r="W195" s="336">
        <v>0</v>
      </c>
      <c r="X195" s="336">
        <v>0</v>
      </c>
      <c r="Y195" s="336">
        <v>0</v>
      </c>
      <c r="Z195" s="337">
        <f t="shared" si="1"/>
        <v>0</v>
      </c>
      <c r="AA195" s="340"/>
    </row>
    <row r="196" spans="1:27" s="339" customFormat="1" ht="12.75" customHeight="1">
      <c r="A196" s="333">
        <f t="shared" si="2"/>
        <v>15</v>
      </c>
      <c r="B196" s="373">
        <v>120201390010101</v>
      </c>
      <c r="C196" s="392" t="s">
        <v>993</v>
      </c>
      <c r="D196" s="334">
        <f>+SUMIF('BG SISTEMA'!A:A,'CA EF'!B196,'BG SISTEMA'!F:F)</f>
        <v>0</v>
      </c>
      <c r="E196" s="335"/>
      <c r="F196" s="335"/>
      <c r="G196" s="393">
        <v>0</v>
      </c>
      <c r="H196" s="336">
        <f t="shared" si="0"/>
        <v>0</v>
      </c>
      <c r="I196" s="336">
        <v>0</v>
      </c>
      <c r="J196" s="336">
        <v>0</v>
      </c>
      <c r="K196" s="336">
        <v>0</v>
      </c>
      <c r="L196" s="336">
        <v>0</v>
      </c>
      <c r="M196" s="336">
        <v>0</v>
      </c>
      <c r="N196" s="336">
        <v>0</v>
      </c>
      <c r="O196" s="336">
        <v>0</v>
      </c>
      <c r="P196" s="336">
        <v>0</v>
      </c>
      <c r="Q196" s="336">
        <v>0</v>
      </c>
      <c r="R196" s="336">
        <v>0</v>
      </c>
      <c r="S196" s="336">
        <v>0</v>
      </c>
      <c r="T196" s="336">
        <v>0</v>
      </c>
      <c r="U196" s="336">
        <v>0</v>
      </c>
      <c r="V196" s="336">
        <v>0</v>
      </c>
      <c r="W196" s="336">
        <v>0</v>
      </c>
      <c r="X196" s="336">
        <v>0</v>
      </c>
      <c r="Y196" s="336">
        <v>0</v>
      </c>
      <c r="Z196" s="337">
        <f t="shared" si="1"/>
        <v>0</v>
      </c>
      <c r="AA196" s="340"/>
    </row>
    <row r="197" spans="1:27" s="339" customFormat="1" ht="12.75" customHeight="1">
      <c r="A197" s="333">
        <f t="shared" si="2"/>
        <v>15</v>
      </c>
      <c r="B197" s="373">
        <v>120201390010199</v>
      </c>
      <c r="C197" s="392" t="s">
        <v>994</v>
      </c>
      <c r="D197" s="334">
        <f>+SUMIF('BG SISTEMA'!A:A,'CA EF'!B197,'BG SISTEMA'!F:F)</f>
        <v>0</v>
      </c>
      <c r="E197" s="335"/>
      <c r="F197" s="335"/>
      <c r="G197" s="393">
        <v>0</v>
      </c>
      <c r="H197" s="336">
        <f t="shared" si="0"/>
        <v>0</v>
      </c>
      <c r="I197" s="336">
        <v>0</v>
      </c>
      <c r="J197" s="336">
        <v>0</v>
      </c>
      <c r="K197" s="336">
        <v>0</v>
      </c>
      <c r="L197" s="336">
        <v>0</v>
      </c>
      <c r="M197" s="336">
        <v>0</v>
      </c>
      <c r="N197" s="336">
        <v>0</v>
      </c>
      <c r="O197" s="336">
        <v>0</v>
      </c>
      <c r="P197" s="336">
        <v>0</v>
      </c>
      <c r="Q197" s="336">
        <v>0</v>
      </c>
      <c r="R197" s="336">
        <v>0</v>
      </c>
      <c r="S197" s="336">
        <v>0</v>
      </c>
      <c r="T197" s="336">
        <v>0</v>
      </c>
      <c r="U197" s="336">
        <v>0</v>
      </c>
      <c r="V197" s="336">
        <v>0</v>
      </c>
      <c r="W197" s="336">
        <v>0</v>
      </c>
      <c r="X197" s="336">
        <v>0</v>
      </c>
      <c r="Y197" s="336">
        <v>0</v>
      </c>
      <c r="Z197" s="337">
        <f t="shared" si="1"/>
        <v>0</v>
      </c>
      <c r="AA197" s="340"/>
    </row>
    <row r="198" spans="1:27" s="339" customFormat="1" ht="12.75" customHeight="1">
      <c r="A198" s="333">
        <f t="shared" si="2"/>
        <v>15</v>
      </c>
      <c r="B198" s="373">
        <v>120201390020101</v>
      </c>
      <c r="C198" s="392" t="s">
        <v>995</v>
      </c>
      <c r="D198" s="334">
        <f>+SUMIF('BG SISTEMA'!A:A,'CA EF'!B198,'BG SISTEMA'!F:F)</f>
        <v>0</v>
      </c>
      <c r="E198" s="335"/>
      <c r="F198" s="335"/>
      <c r="G198" s="393">
        <v>0</v>
      </c>
      <c r="H198" s="336">
        <f t="shared" si="0"/>
        <v>0</v>
      </c>
      <c r="I198" s="336">
        <v>0</v>
      </c>
      <c r="J198" s="336">
        <v>0</v>
      </c>
      <c r="K198" s="336">
        <v>0</v>
      </c>
      <c r="L198" s="336">
        <v>0</v>
      </c>
      <c r="M198" s="336">
        <v>0</v>
      </c>
      <c r="N198" s="336">
        <v>0</v>
      </c>
      <c r="O198" s="336">
        <v>0</v>
      </c>
      <c r="P198" s="336">
        <v>0</v>
      </c>
      <c r="Q198" s="336">
        <v>0</v>
      </c>
      <c r="R198" s="336">
        <v>0</v>
      </c>
      <c r="S198" s="336">
        <v>0</v>
      </c>
      <c r="T198" s="336">
        <v>0</v>
      </c>
      <c r="U198" s="336">
        <v>0</v>
      </c>
      <c r="V198" s="336">
        <v>0</v>
      </c>
      <c r="W198" s="336">
        <v>0</v>
      </c>
      <c r="X198" s="336">
        <v>0</v>
      </c>
      <c r="Y198" s="336">
        <v>0</v>
      </c>
      <c r="Z198" s="337">
        <f t="shared" si="1"/>
        <v>0</v>
      </c>
      <c r="AA198" s="340"/>
    </row>
    <row r="199" spans="1:27" s="339" customFormat="1" ht="12.75" customHeight="1">
      <c r="A199" s="333">
        <f t="shared" si="2"/>
        <v>15</v>
      </c>
      <c r="B199" s="373">
        <v>120201390020199</v>
      </c>
      <c r="C199" s="392" t="s">
        <v>996</v>
      </c>
      <c r="D199" s="334">
        <f>+SUMIF('BG SISTEMA'!A:A,'CA EF'!B199,'BG SISTEMA'!F:F)</f>
        <v>0</v>
      </c>
      <c r="E199" s="335"/>
      <c r="F199" s="335"/>
      <c r="G199" s="393">
        <v>0</v>
      </c>
      <c r="H199" s="336">
        <f t="shared" si="0"/>
        <v>0</v>
      </c>
      <c r="I199" s="336">
        <v>0</v>
      </c>
      <c r="J199" s="336">
        <v>0</v>
      </c>
      <c r="K199" s="336">
        <v>0</v>
      </c>
      <c r="L199" s="336">
        <v>0</v>
      </c>
      <c r="M199" s="336">
        <v>0</v>
      </c>
      <c r="N199" s="336">
        <v>0</v>
      </c>
      <c r="O199" s="336">
        <v>0</v>
      </c>
      <c r="P199" s="336">
        <v>0</v>
      </c>
      <c r="Q199" s="336">
        <v>0</v>
      </c>
      <c r="R199" s="336">
        <v>0</v>
      </c>
      <c r="S199" s="336">
        <v>0</v>
      </c>
      <c r="T199" s="336">
        <v>0</v>
      </c>
      <c r="U199" s="336">
        <v>0</v>
      </c>
      <c r="V199" s="336">
        <v>0</v>
      </c>
      <c r="W199" s="336">
        <v>0</v>
      </c>
      <c r="X199" s="336">
        <v>0</v>
      </c>
      <c r="Y199" s="336">
        <v>0</v>
      </c>
      <c r="Z199" s="337">
        <f t="shared" si="1"/>
        <v>0</v>
      </c>
      <c r="AA199" s="340"/>
    </row>
    <row r="200" spans="1:27" s="339" customFormat="1" ht="12.75" customHeight="1">
      <c r="A200" s="333">
        <f t="shared" si="2"/>
        <v>15</v>
      </c>
      <c r="B200" s="373">
        <v>120201410010101</v>
      </c>
      <c r="C200" s="392" t="s">
        <v>997</v>
      </c>
      <c r="D200" s="334">
        <f>+SUMIF('BG SISTEMA'!A:A,'CA EF'!B200,'BG SISTEMA'!F:F)</f>
        <v>0</v>
      </c>
      <c r="E200" s="335"/>
      <c r="F200" s="335"/>
      <c r="G200" s="393">
        <v>0</v>
      </c>
      <c r="H200" s="336">
        <f t="shared" si="0"/>
        <v>0</v>
      </c>
      <c r="I200" s="336">
        <v>0</v>
      </c>
      <c r="J200" s="336">
        <v>0</v>
      </c>
      <c r="K200" s="336">
        <v>0</v>
      </c>
      <c r="L200" s="336">
        <v>0</v>
      </c>
      <c r="M200" s="336">
        <v>0</v>
      </c>
      <c r="N200" s="336">
        <v>0</v>
      </c>
      <c r="O200" s="336">
        <v>0</v>
      </c>
      <c r="P200" s="336">
        <v>0</v>
      </c>
      <c r="Q200" s="336">
        <v>0</v>
      </c>
      <c r="R200" s="336">
        <v>0</v>
      </c>
      <c r="S200" s="336">
        <v>0</v>
      </c>
      <c r="T200" s="336">
        <v>0</v>
      </c>
      <c r="U200" s="336">
        <v>0</v>
      </c>
      <c r="V200" s="336">
        <v>0</v>
      </c>
      <c r="W200" s="336">
        <v>0</v>
      </c>
      <c r="X200" s="336">
        <v>0</v>
      </c>
      <c r="Y200" s="336">
        <v>0</v>
      </c>
      <c r="Z200" s="337">
        <f t="shared" si="1"/>
        <v>0</v>
      </c>
      <c r="AA200" s="340"/>
    </row>
    <row r="201" spans="1:27" s="339" customFormat="1" ht="12.75" customHeight="1">
      <c r="A201" s="333">
        <f t="shared" si="2"/>
        <v>15</v>
      </c>
      <c r="B201" s="373">
        <v>120201410010199</v>
      </c>
      <c r="C201" s="392" t="s">
        <v>998</v>
      </c>
      <c r="D201" s="334">
        <f>+SUMIF('BG SISTEMA'!A:A,'CA EF'!B201,'BG SISTEMA'!F:F)</f>
        <v>0</v>
      </c>
      <c r="E201" s="335"/>
      <c r="F201" s="335"/>
      <c r="G201" s="393">
        <v>0</v>
      </c>
      <c r="H201" s="336">
        <f t="shared" si="0"/>
        <v>0</v>
      </c>
      <c r="I201" s="336">
        <v>0</v>
      </c>
      <c r="J201" s="336">
        <v>0</v>
      </c>
      <c r="K201" s="336">
        <v>0</v>
      </c>
      <c r="L201" s="336">
        <v>0</v>
      </c>
      <c r="M201" s="336">
        <v>0</v>
      </c>
      <c r="N201" s="336">
        <v>0</v>
      </c>
      <c r="O201" s="336">
        <v>0</v>
      </c>
      <c r="P201" s="336">
        <v>0</v>
      </c>
      <c r="Q201" s="336">
        <v>0</v>
      </c>
      <c r="R201" s="336">
        <v>0</v>
      </c>
      <c r="S201" s="336">
        <v>0</v>
      </c>
      <c r="T201" s="336">
        <v>0</v>
      </c>
      <c r="U201" s="336">
        <v>0</v>
      </c>
      <c r="V201" s="336">
        <v>0</v>
      </c>
      <c r="W201" s="336">
        <v>0</v>
      </c>
      <c r="X201" s="336">
        <v>0</v>
      </c>
      <c r="Y201" s="336">
        <v>0</v>
      </c>
      <c r="Z201" s="337">
        <f t="shared" si="1"/>
        <v>0</v>
      </c>
      <c r="AA201" s="340"/>
    </row>
    <row r="202" spans="1:27" s="339" customFormat="1" ht="12.75" customHeight="1">
      <c r="A202" s="333">
        <f t="shared" si="2"/>
        <v>15</v>
      </c>
      <c r="B202" s="373">
        <v>120201410020101</v>
      </c>
      <c r="C202" s="392" t="s">
        <v>999</v>
      </c>
      <c r="D202" s="334">
        <f>+SUMIF('BG SISTEMA'!A:A,'CA EF'!B202,'BG SISTEMA'!F:F)</f>
        <v>0</v>
      </c>
      <c r="E202" s="335"/>
      <c r="F202" s="335"/>
      <c r="G202" s="393">
        <v>0</v>
      </c>
      <c r="H202" s="336">
        <f t="shared" si="0"/>
        <v>0</v>
      </c>
      <c r="I202" s="336">
        <v>0</v>
      </c>
      <c r="J202" s="336">
        <v>0</v>
      </c>
      <c r="K202" s="336">
        <v>0</v>
      </c>
      <c r="L202" s="336">
        <v>0</v>
      </c>
      <c r="M202" s="336">
        <v>0</v>
      </c>
      <c r="N202" s="336">
        <v>0</v>
      </c>
      <c r="O202" s="336">
        <v>0</v>
      </c>
      <c r="P202" s="336">
        <v>0</v>
      </c>
      <c r="Q202" s="336">
        <v>0</v>
      </c>
      <c r="R202" s="336">
        <v>0</v>
      </c>
      <c r="S202" s="336">
        <v>0</v>
      </c>
      <c r="T202" s="336">
        <v>0</v>
      </c>
      <c r="U202" s="336">
        <v>0</v>
      </c>
      <c r="V202" s="336">
        <v>0</v>
      </c>
      <c r="W202" s="336">
        <v>0</v>
      </c>
      <c r="X202" s="336">
        <v>0</v>
      </c>
      <c r="Y202" s="336">
        <v>0</v>
      </c>
      <c r="Z202" s="337">
        <f t="shared" si="1"/>
        <v>0</v>
      </c>
      <c r="AA202" s="340"/>
    </row>
    <row r="203" spans="1:27" s="339" customFormat="1" ht="12.75" customHeight="1">
      <c r="A203" s="333">
        <f t="shared" si="2"/>
        <v>15</v>
      </c>
      <c r="B203" s="373">
        <v>120201410020199</v>
      </c>
      <c r="C203" s="392" t="s">
        <v>1000</v>
      </c>
      <c r="D203" s="334">
        <f>+SUMIF('BG SISTEMA'!A:A,'CA EF'!B203,'BG SISTEMA'!F:F)</f>
        <v>0</v>
      </c>
      <c r="E203" s="335"/>
      <c r="F203" s="335"/>
      <c r="G203" s="393">
        <v>0</v>
      </c>
      <c r="H203" s="336">
        <f t="shared" si="0"/>
        <v>0</v>
      </c>
      <c r="I203" s="336">
        <v>0</v>
      </c>
      <c r="J203" s="336">
        <v>0</v>
      </c>
      <c r="K203" s="336">
        <v>0</v>
      </c>
      <c r="L203" s="336">
        <v>0</v>
      </c>
      <c r="M203" s="336">
        <v>0</v>
      </c>
      <c r="N203" s="336">
        <v>0</v>
      </c>
      <c r="O203" s="336">
        <v>0</v>
      </c>
      <c r="P203" s="336">
        <v>0</v>
      </c>
      <c r="Q203" s="336">
        <v>0</v>
      </c>
      <c r="R203" s="336">
        <v>0</v>
      </c>
      <c r="S203" s="336">
        <v>0</v>
      </c>
      <c r="T203" s="336">
        <v>0</v>
      </c>
      <c r="U203" s="336">
        <v>0</v>
      </c>
      <c r="V203" s="336">
        <v>0</v>
      </c>
      <c r="W203" s="336">
        <v>0</v>
      </c>
      <c r="X203" s="336">
        <v>0</v>
      </c>
      <c r="Y203" s="336">
        <v>0</v>
      </c>
      <c r="Z203" s="337">
        <f t="shared" si="1"/>
        <v>0</v>
      </c>
      <c r="AA203" s="340"/>
    </row>
    <row r="204" spans="1:27" s="339" customFormat="1" ht="12.75" customHeight="1">
      <c r="A204" s="333">
        <f t="shared" si="2"/>
        <v>15</v>
      </c>
      <c r="B204" s="373">
        <v>120201410030101</v>
      </c>
      <c r="C204" s="392" t="s">
        <v>1001</v>
      </c>
      <c r="D204" s="334">
        <f>+SUMIF('BG SISTEMA'!A:A,'CA EF'!B204,'BG SISTEMA'!F:F)</f>
        <v>0</v>
      </c>
      <c r="E204" s="335"/>
      <c r="F204" s="335"/>
      <c r="G204" s="393">
        <v>0</v>
      </c>
      <c r="H204" s="336">
        <f t="shared" si="0"/>
        <v>0</v>
      </c>
      <c r="I204" s="336">
        <v>0</v>
      </c>
      <c r="J204" s="336">
        <v>0</v>
      </c>
      <c r="K204" s="336">
        <v>0</v>
      </c>
      <c r="L204" s="336">
        <v>0</v>
      </c>
      <c r="M204" s="336">
        <v>0</v>
      </c>
      <c r="N204" s="336">
        <v>0</v>
      </c>
      <c r="O204" s="336">
        <v>0</v>
      </c>
      <c r="P204" s="336">
        <v>0</v>
      </c>
      <c r="Q204" s="336">
        <v>0</v>
      </c>
      <c r="R204" s="336">
        <v>0</v>
      </c>
      <c r="S204" s="336">
        <v>0</v>
      </c>
      <c r="T204" s="336">
        <v>0</v>
      </c>
      <c r="U204" s="336">
        <v>0</v>
      </c>
      <c r="V204" s="336">
        <v>0</v>
      </c>
      <c r="W204" s="336">
        <v>0</v>
      </c>
      <c r="X204" s="336">
        <v>0</v>
      </c>
      <c r="Y204" s="336">
        <v>0</v>
      </c>
      <c r="Z204" s="337">
        <f t="shared" si="1"/>
        <v>0</v>
      </c>
      <c r="AA204" s="340"/>
    </row>
    <row r="205" spans="1:27" s="339" customFormat="1" ht="12.75" customHeight="1">
      <c r="A205" s="333">
        <f t="shared" si="2"/>
        <v>15</v>
      </c>
      <c r="B205" s="373">
        <v>120201410030199</v>
      </c>
      <c r="C205" s="392" t="s">
        <v>1002</v>
      </c>
      <c r="D205" s="334">
        <f>+SUMIF('BG SISTEMA'!A:A,'CA EF'!B205,'BG SISTEMA'!F:F)</f>
        <v>0</v>
      </c>
      <c r="E205" s="335"/>
      <c r="F205" s="335"/>
      <c r="G205" s="393">
        <v>0</v>
      </c>
      <c r="H205" s="336">
        <f t="shared" si="0"/>
        <v>0</v>
      </c>
      <c r="I205" s="336">
        <v>0</v>
      </c>
      <c r="J205" s="336">
        <v>0</v>
      </c>
      <c r="K205" s="336">
        <v>0</v>
      </c>
      <c r="L205" s="336">
        <v>0</v>
      </c>
      <c r="M205" s="336">
        <v>0</v>
      </c>
      <c r="N205" s="336">
        <v>0</v>
      </c>
      <c r="O205" s="336">
        <v>0</v>
      </c>
      <c r="P205" s="336">
        <v>0</v>
      </c>
      <c r="Q205" s="336">
        <v>0</v>
      </c>
      <c r="R205" s="336">
        <v>0</v>
      </c>
      <c r="S205" s="336">
        <v>0</v>
      </c>
      <c r="T205" s="336">
        <v>0</v>
      </c>
      <c r="U205" s="336">
        <v>0</v>
      </c>
      <c r="V205" s="336">
        <v>0</v>
      </c>
      <c r="W205" s="336">
        <v>0</v>
      </c>
      <c r="X205" s="336">
        <v>0</v>
      </c>
      <c r="Y205" s="336">
        <v>0</v>
      </c>
      <c r="Z205" s="337">
        <f t="shared" si="1"/>
        <v>0</v>
      </c>
      <c r="AA205" s="340"/>
    </row>
    <row r="206" spans="1:27" s="339" customFormat="1" ht="12.75" customHeight="1">
      <c r="A206" s="333">
        <f t="shared" si="2"/>
        <v>15</v>
      </c>
      <c r="B206" s="373">
        <v>120201410040101</v>
      </c>
      <c r="C206" s="392" t="s">
        <v>1003</v>
      </c>
      <c r="D206" s="334">
        <f>+SUMIF('BG SISTEMA'!A:A,'CA EF'!B206,'BG SISTEMA'!F:F)</f>
        <v>0</v>
      </c>
      <c r="E206" s="335"/>
      <c r="F206" s="335"/>
      <c r="G206" s="393">
        <v>0</v>
      </c>
      <c r="H206" s="336">
        <f t="shared" si="0"/>
        <v>0</v>
      </c>
      <c r="I206" s="336">
        <v>0</v>
      </c>
      <c r="J206" s="336">
        <v>0</v>
      </c>
      <c r="K206" s="336">
        <v>0</v>
      </c>
      <c r="L206" s="336">
        <v>0</v>
      </c>
      <c r="M206" s="336">
        <v>0</v>
      </c>
      <c r="N206" s="336">
        <v>0</v>
      </c>
      <c r="O206" s="336">
        <v>0</v>
      </c>
      <c r="P206" s="336">
        <v>0</v>
      </c>
      <c r="Q206" s="336">
        <v>0</v>
      </c>
      <c r="R206" s="336">
        <v>0</v>
      </c>
      <c r="S206" s="336">
        <v>0</v>
      </c>
      <c r="T206" s="336">
        <v>0</v>
      </c>
      <c r="U206" s="336">
        <v>0</v>
      </c>
      <c r="V206" s="336">
        <v>0</v>
      </c>
      <c r="W206" s="336">
        <v>0</v>
      </c>
      <c r="X206" s="336">
        <v>0</v>
      </c>
      <c r="Y206" s="336">
        <v>0</v>
      </c>
      <c r="Z206" s="337">
        <f t="shared" si="1"/>
        <v>0</v>
      </c>
      <c r="AA206" s="340"/>
    </row>
    <row r="207" spans="1:27" s="339" customFormat="1" ht="12.75" customHeight="1">
      <c r="A207" s="333">
        <f t="shared" si="2"/>
        <v>15</v>
      </c>
      <c r="B207" s="373">
        <v>120201410040199</v>
      </c>
      <c r="C207" s="392" t="s">
        <v>1004</v>
      </c>
      <c r="D207" s="334">
        <f>+SUMIF('BG SISTEMA'!A:A,'CA EF'!B207,'BG SISTEMA'!F:F)</f>
        <v>0</v>
      </c>
      <c r="E207" s="335"/>
      <c r="F207" s="335"/>
      <c r="G207" s="393">
        <v>0</v>
      </c>
      <c r="H207" s="336">
        <f t="shared" si="0"/>
        <v>0</v>
      </c>
      <c r="I207" s="336">
        <v>0</v>
      </c>
      <c r="J207" s="336">
        <v>0</v>
      </c>
      <c r="K207" s="336">
        <v>0</v>
      </c>
      <c r="L207" s="336">
        <v>0</v>
      </c>
      <c r="M207" s="336">
        <v>0</v>
      </c>
      <c r="N207" s="336">
        <v>0</v>
      </c>
      <c r="O207" s="336">
        <v>0</v>
      </c>
      <c r="P207" s="336">
        <v>0</v>
      </c>
      <c r="Q207" s="336">
        <v>0</v>
      </c>
      <c r="R207" s="336">
        <v>0</v>
      </c>
      <c r="S207" s="336">
        <v>0</v>
      </c>
      <c r="T207" s="336">
        <v>0</v>
      </c>
      <c r="U207" s="336">
        <v>0</v>
      </c>
      <c r="V207" s="336">
        <v>0</v>
      </c>
      <c r="W207" s="336">
        <v>0</v>
      </c>
      <c r="X207" s="336">
        <v>0</v>
      </c>
      <c r="Y207" s="336">
        <v>0</v>
      </c>
      <c r="Z207" s="337">
        <f t="shared" si="1"/>
        <v>0</v>
      </c>
      <c r="AA207" s="338"/>
    </row>
    <row r="208" spans="1:27" s="339" customFormat="1" ht="12.75" customHeight="1">
      <c r="A208" s="333">
        <f t="shared" si="2"/>
        <v>15</v>
      </c>
      <c r="B208" s="373">
        <v>120201430010101</v>
      </c>
      <c r="C208" s="392" t="s">
        <v>1005</v>
      </c>
      <c r="D208" s="334">
        <f>+SUMIF('BG SISTEMA'!A:A,'CA EF'!B208,'BG SISTEMA'!F:F)</f>
        <v>0</v>
      </c>
      <c r="E208" s="335"/>
      <c r="F208" s="335"/>
      <c r="G208" s="393">
        <v>0</v>
      </c>
      <c r="H208" s="336">
        <f t="shared" si="0"/>
        <v>0</v>
      </c>
      <c r="I208" s="336">
        <v>0</v>
      </c>
      <c r="J208" s="336">
        <v>0</v>
      </c>
      <c r="K208" s="336">
        <v>0</v>
      </c>
      <c r="L208" s="336">
        <v>0</v>
      </c>
      <c r="M208" s="336">
        <v>0</v>
      </c>
      <c r="N208" s="336">
        <v>0</v>
      </c>
      <c r="O208" s="336">
        <v>0</v>
      </c>
      <c r="P208" s="336">
        <v>0</v>
      </c>
      <c r="Q208" s="336">
        <v>0</v>
      </c>
      <c r="R208" s="336">
        <v>0</v>
      </c>
      <c r="S208" s="336">
        <v>0</v>
      </c>
      <c r="T208" s="336">
        <v>0</v>
      </c>
      <c r="U208" s="336">
        <v>0</v>
      </c>
      <c r="V208" s="336">
        <v>0</v>
      </c>
      <c r="W208" s="336">
        <v>0</v>
      </c>
      <c r="X208" s="336">
        <v>0</v>
      </c>
      <c r="Y208" s="336">
        <v>0</v>
      </c>
      <c r="Z208" s="337">
        <f t="shared" si="1"/>
        <v>0</v>
      </c>
      <c r="AA208" s="338"/>
    </row>
    <row r="209" spans="1:27" s="339" customFormat="1" ht="12.75" customHeight="1">
      <c r="A209" s="333">
        <f t="shared" si="2"/>
        <v>15</v>
      </c>
      <c r="B209" s="373">
        <v>120201430010199</v>
      </c>
      <c r="C209" s="392" t="s">
        <v>1006</v>
      </c>
      <c r="D209" s="334">
        <f>+SUMIF('BG SISTEMA'!A:A,'CA EF'!B209,'BG SISTEMA'!F:F)</f>
        <v>0</v>
      </c>
      <c r="E209" s="335"/>
      <c r="F209" s="335"/>
      <c r="G209" s="393">
        <v>0</v>
      </c>
      <c r="H209" s="336">
        <f t="shared" si="0"/>
        <v>0</v>
      </c>
      <c r="I209" s="336">
        <v>0</v>
      </c>
      <c r="J209" s="336">
        <v>0</v>
      </c>
      <c r="K209" s="336">
        <v>0</v>
      </c>
      <c r="L209" s="336">
        <v>0</v>
      </c>
      <c r="M209" s="336">
        <v>0</v>
      </c>
      <c r="N209" s="336">
        <v>0</v>
      </c>
      <c r="O209" s="336">
        <v>0</v>
      </c>
      <c r="P209" s="336">
        <v>0</v>
      </c>
      <c r="Q209" s="336">
        <v>0</v>
      </c>
      <c r="R209" s="336">
        <v>0</v>
      </c>
      <c r="S209" s="336">
        <v>0</v>
      </c>
      <c r="T209" s="336">
        <v>0</v>
      </c>
      <c r="U209" s="336">
        <v>0</v>
      </c>
      <c r="V209" s="336">
        <v>0</v>
      </c>
      <c r="W209" s="336">
        <v>0</v>
      </c>
      <c r="X209" s="336">
        <v>0</v>
      </c>
      <c r="Y209" s="336">
        <v>0</v>
      </c>
      <c r="Z209" s="337">
        <f t="shared" si="1"/>
        <v>0</v>
      </c>
      <c r="AA209" s="338"/>
    </row>
    <row r="210" spans="1:27" s="339" customFormat="1" ht="12.75" customHeight="1">
      <c r="A210" s="333">
        <f t="shared" si="2"/>
        <v>15</v>
      </c>
      <c r="B210" s="373">
        <v>120201430020101</v>
      </c>
      <c r="C210" s="392" t="s">
        <v>1007</v>
      </c>
      <c r="D210" s="334">
        <f>+SUMIF('BG SISTEMA'!A:A,'CA EF'!B210,'BG SISTEMA'!F:F)</f>
        <v>0</v>
      </c>
      <c r="E210" s="335"/>
      <c r="F210" s="335"/>
      <c r="G210" s="393">
        <v>0</v>
      </c>
      <c r="H210" s="336">
        <f t="shared" si="0"/>
        <v>0</v>
      </c>
      <c r="I210" s="336">
        <v>0</v>
      </c>
      <c r="J210" s="336">
        <v>0</v>
      </c>
      <c r="K210" s="336">
        <v>0</v>
      </c>
      <c r="L210" s="336">
        <v>0</v>
      </c>
      <c r="M210" s="336">
        <v>0</v>
      </c>
      <c r="N210" s="336">
        <v>0</v>
      </c>
      <c r="O210" s="336">
        <v>0</v>
      </c>
      <c r="P210" s="336">
        <v>0</v>
      </c>
      <c r="Q210" s="336">
        <v>0</v>
      </c>
      <c r="R210" s="336">
        <v>0</v>
      </c>
      <c r="S210" s="336">
        <v>0</v>
      </c>
      <c r="T210" s="336">
        <v>0</v>
      </c>
      <c r="U210" s="336">
        <v>0</v>
      </c>
      <c r="V210" s="336">
        <v>0</v>
      </c>
      <c r="W210" s="336">
        <v>0</v>
      </c>
      <c r="X210" s="336">
        <v>0</v>
      </c>
      <c r="Y210" s="336">
        <v>0</v>
      </c>
      <c r="Z210" s="337">
        <f t="shared" si="1"/>
        <v>0</v>
      </c>
      <c r="AA210" s="338"/>
    </row>
    <row r="211" spans="1:27" s="339" customFormat="1" ht="12.75" customHeight="1">
      <c r="A211" s="333">
        <f t="shared" si="2"/>
        <v>15</v>
      </c>
      <c r="B211" s="373">
        <v>120201430020199</v>
      </c>
      <c r="C211" s="392" t="s">
        <v>1008</v>
      </c>
      <c r="D211" s="334">
        <f>+SUMIF('BG SISTEMA'!A:A,'CA EF'!B211,'BG SISTEMA'!F:F)</f>
        <v>0</v>
      </c>
      <c r="E211" s="335"/>
      <c r="F211" s="335"/>
      <c r="G211" s="393">
        <v>0</v>
      </c>
      <c r="H211" s="336">
        <f t="shared" si="0"/>
        <v>0</v>
      </c>
      <c r="I211" s="336">
        <v>0</v>
      </c>
      <c r="J211" s="336">
        <v>0</v>
      </c>
      <c r="K211" s="336">
        <v>0</v>
      </c>
      <c r="L211" s="336">
        <v>0</v>
      </c>
      <c r="M211" s="336">
        <v>0</v>
      </c>
      <c r="N211" s="336">
        <v>0</v>
      </c>
      <c r="O211" s="336">
        <v>0</v>
      </c>
      <c r="P211" s="336">
        <v>0</v>
      </c>
      <c r="Q211" s="336">
        <v>0</v>
      </c>
      <c r="R211" s="336">
        <v>0</v>
      </c>
      <c r="S211" s="336">
        <v>0</v>
      </c>
      <c r="T211" s="336">
        <v>0</v>
      </c>
      <c r="U211" s="336">
        <v>0</v>
      </c>
      <c r="V211" s="336">
        <v>0</v>
      </c>
      <c r="W211" s="336">
        <v>0</v>
      </c>
      <c r="X211" s="336">
        <v>0</v>
      </c>
      <c r="Y211" s="336">
        <v>0</v>
      </c>
      <c r="Z211" s="337">
        <f t="shared" si="1"/>
        <v>0</v>
      </c>
      <c r="AA211" s="338"/>
    </row>
    <row r="212" spans="1:27" s="339" customFormat="1" ht="12.75" customHeight="1">
      <c r="A212" s="333">
        <f t="shared" si="2"/>
        <v>15</v>
      </c>
      <c r="B212" s="373">
        <v>120201430030101</v>
      </c>
      <c r="C212" s="392" t="s">
        <v>1009</v>
      </c>
      <c r="D212" s="334">
        <f>+SUMIF('BG SISTEMA'!A:A,'CA EF'!B212,'BG SISTEMA'!F:F)</f>
        <v>0</v>
      </c>
      <c r="E212" s="335"/>
      <c r="F212" s="335"/>
      <c r="G212" s="393">
        <v>0</v>
      </c>
      <c r="H212" s="336">
        <f t="shared" si="0"/>
        <v>0</v>
      </c>
      <c r="I212" s="336">
        <v>0</v>
      </c>
      <c r="J212" s="336">
        <v>0</v>
      </c>
      <c r="K212" s="336">
        <v>0</v>
      </c>
      <c r="L212" s="336">
        <v>0</v>
      </c>
      <c r="M212" s="336">
        <v>0</v>
      </c>
      <c r="N212" s="336">
        <v>0</v>
      </c>
      <c r="O212" s="336">
        <v>0</v>
      </c>
      <c r="P212" s="336">
        <v>0</v>
      </c>
      <c r="Q212" s="336">
        <v>0</v>
      </c>
      <c r="R212" s="336">
        <v>0</v>
      </c>
      <c r="S212" s="336">
        <v>0</v>
      </c>
      <c r="T212" s="336">
        <v>0</v>
      </c>
      <c r="U212" s="336">
        <v>0</v>
      </c>
      <c r="V212" s="336">
        <v>0</v>
      </c>
      <c r="W212" s="336">
        <v>0</v>
      </c>
      <c r="X212" s="336">
        <v>0</v>
      </c>
      <c r="Y212" s="336">
        <v>0</v>
      </c>
      <c r="Z212" s="337">
        <f t="shared" si="1"/>
        <v>0</v>
      </c>
      <c r="AA212" s="338"/>
    </row>
    <row r="213" spans="1:27" s="339" customFormat="1" ht="12.75" customHeight="1">
      <c r="A213" s="333">
        <f t="shared" ref="A213:A266" si="11">+LEN(B213)</f>
        <v>15</v>
      </c>
      <c r="B213" s="373">
        <v>120201430030199</v>
      </c>
      <c r="C213" s="392" t="s">
        <v>1010</v>
      </c>
      <c r="D213" s="334">
        <f>+SUMIF('BG SISTEMA'!A:A,'CA EF'!B213,'BG SISTEMA'!F:F)</f>
        <v>0</v>
      </c>
      <c r="E213" s="335"/>
      <c r="F213" s="335"/>
      <c r="G213" s="393">
        <v>0</v>
      </c>
      <c r="H213" s="336">
        <f t="shared" ref="H213:H266" si="12">+D213+E213-F213-G213</f>
        <v>0</v>
      </c>
      <c r="I213" s="336">
        <v>0</v>
      </c>
      <c r="J213" s="336">
        <v>0</v>
      </c>
      <c r="K213" s="336">
        <v>0</v>
      </c>
      <c r="L213" s="336">
        <v>0</v>
      </c>
      <c r="M213" s="336">
        <v>0</v>
      </c>
      <c r="N213" s="336">
        <v>0</v>
      </c>
      <c r="O213" s="336">
        <v>0</v>
      </c>
      <c r="P213" s="336">
        <v>0</v>
      </c>
      <c r="Q213" s="336">
        <v>0</v>
      </c>
      <c r="R213" s="336">
        <v>0</v>
      </c>
      <c r="S213" s="336">
        <v>0</v>
      </c>
      <c r="T213" s="336">
        <v>0</v>
      </c>
      <c r="U213" s="336">
        <v>0</v>
      </c>
      <c r="V213" s="336">
        <v>0</v>
      </c>
      <c r="W213" s="336">
        <v>0</v>
      </c>
      <c r="X213" s="336">
        <v>0</v>
      </c>
      <c r="Y213" s="336">
        <v>0</v>
      </c>
      <c r="Z213" s="337">
        <f t="shared" ref="Z213:Z266" si="13">SUM(H213:Y213)</f>
        <v>0</v>
      </c>
      <c r="AA213" s="340"/>
    </row>
    <row r="214" spans="1:27" s="339" customFormat="1" ht="12.75" customHeight="1">
      <c r="A214" s="333">
        <f t="shared" si="11"/>
        <v>15</v>
      </c>
      <c r="B214" s="373">
        <v>120201430040101</v>
      </c>
      <c r="C214" s="392" t="s">
        <v>1011</v>
      </c>
      <c r="D214" s="334">
        <f>+SUMIF('BG SISTEMA'!A:A,'CA EF'!B214,'BG SISTEMA'!F:F)</f>
        <v>0</v>
      </c>
      <c r="E214" s="335"/>
      <c r="F214" s="335"/>
      <c r="G214" s="393">
        <v>0</v>
      </c>
      <c r="H214" s="336">
        <f t="shared" si="12"/>
        <v>0</v>
      </c>
      <c r="I214" s="336">
        <v>0</v>
      </c>
      <c r="J214" s="336">
        <v>0</v>
      </c>
      <c r="K214" s="336">
        <v>0</v>
      </c>
      <c r="L214" s="336">
        <v>0</v>
      </c>
      <c r="M214" s="336">
        <v>0</v>
      </c>
      <c r="N214" s="336">
        <v>0</v>
      </c>
      <c r="O214" s="336">
        <v>0</v>
      </c>
      <c r="P214" s="336">
        <v>0</v>
      </c>
      <c r="Q214" s="336">
        <v>0</v>
      </c>
      <c r="R214" s="336">
        <v>0</v>
      </c>
      <c r="S214" s="336">
        <v>0</v>
      </c>
      <c r="T214" s="336">
        <v>0</v>
      </c>
      <c r="U214" s="336">
        <v>0</v>
      </c>
      <c r="V214" s="336">
        <v>0</v>
      </c>
      <c r="W214" s="336">
        <v>0</v>
      </c>
      <c r="X214" s="336">
        <v>0</v>
      </c>
      <c r="Y214" s="336">
        <v>0</v>
      </c>
      <c r="Z214" s="337">
        <f t="shared" si="13"/>
        <v>0</v>
      </c>
      <c r="AA214" s="340"/>
    </row>
    <row r="215" spans="1:27" s="339" customFormat="1" ht="12.75" customHeight="1">
      <c r="A215" s="333">
        <f t="shared" si="11"/>
        <v>15</v>
      </c>
      <c r="B215" s="373">
        <v>120201430040199</v>
      </c>
      <c r="C215" s="392" t="s">
        <v>1012</v>
      </c>
      <c r="D215" s="334">
        <f>+SUMIF('BG SISTEMA'!A:A,'CA EF'!B215,'BG SISTEMA'!F:F)</f>
        <v>0</v>
      </c>
      <c r="E215" s="335"/>
      <c r="F215" s="335"/>
      <c r="G215" s="393">
        <v>0</v>
      </c>
      <c r="H215" s="336">
        <f t="shared" si="12"/>
        <v>0</v>
      </c>
      <c r="I215" s="336">
        <v>0</v>
      </c>
      <c r="J215" s="336">
        <v>0</v>
      </c>
      <c r="K215" s="336">
        <v>0</v>
      </c>
      <c r="L215" s="336">
        <v>0</v>
      </c>
      <c r="M215" s="336">
        <v>0</v>
      </c>
      <c r="N215" s="336">
        <v>0</v>
      </c>
      <c r="O215" s="336">
        <v>0</v>
      </c>
      <c r="P215" s="336">
        <v>0</v>
      </c>
      <c r="Q215" s="336">
        <v>0</v>
      </c>
      <c r="R215" s="336">
        <v>0</v>
      </c>
      <c r="S215" s="336">
        <v>0</v>
      </c>
      <c r="T215" s="336">
        <v>0</v>
      </c>
      <c r="U215" s="336">
        <v>0</v>
      </c>
      <c r="V215" s="336">
        <v>0</v>
      </c>
      <c r="W215" s="336">
        <v>0</v>
      </c>
      <c r="X215" s="336">
        <v>0</v>
      </c>
      <c r="Y215" s="336">
        <v>0</v>
      </c>
      <c r="Z215" s="337">
        <f t="shared" si="13"/>
        <v>0</v>
      </c>
      <c r="AA215" s="340"/>
    </row>
    <row r="216" spans="1:27" s="339" customFormat="1" ht="12.75" customHeight="1">
      <c r="A216" s="333">
        <f t="shared" si="11"/>
        <v>15</v>
      </c>
      <c r="B216" s="373">
        <v>120301450010101</v>
      </c>
      <c r="C216" s="392" t="s">
        <v>1013</v>
      </c>
      <c r="D216" s="334">
        <f>+SUMIF('BG SISTEMA'!A:A,'CA EF'!B216,'BG SISTEMA'!F:F)</f>
        <v>0</v>
      </c>
      <c r="E216" s="335"/>
      <c r="F216" s="335"/>
      <c r="G216" s="393">
        <v>0</v>
      </c>
      <c r="H216" s="336">
        <f t="shared" si="12"/>
        <v>0</v>
      </c>
      <c r="I216" s="336">
        <v>0</v>
      </c>
      <c r="J216" s="336">
        <v>0</v>
      </c>
      <c r="K216" s="336">
        <v>0</v>
      </c>
      <c r="L216" s="336">
        <v>0</v>
      </c>
      <c r="M216" s="336">
        <v>0</v>
      </c>
      <c r="N216" s="336">
        <v>0</v>
      </c>
      <c r="O216" s="336">
        <v>0</v>
      </c>
      <c r="P216" s="336">
        <v>0</v>
      </c>
      <c r="Q216" s="336">
        <v>0</v>
      </c>
      <c r="R216" s="336">
        <v>0</v>
      </c>
      <c r="S216" s="336">
        <v>0</v>
      </c>
      <c r="T216" s="336">
        <v>0</v>
      </c>
      <c r="U216" s="336">
        <v>0</v>
      </c>
      <c r="V216" s="336">
        <v>0</v>
      </c>
      <c r="W216" s="336">
        <v>0</v>
      </c>
      <c r="X216" s="336">
        <v>0</v>
      </c>
      <c r="Y216" s="336">
        <v>0</v>
      </c>
      <c r="Z216" s="337">
        <f t="shared" si="13"/>
        <v>0</v>
      </c>
      <c r="AA216" s="340"/>
    </row>
    <row r="217" spans="1:27" s="339" customFormat="1" ht="12.75" customHeight="1">
      <c r="A217" s="333">
        <f t="shared" si="11"/>
        <v>15</v>
      </c>
      <c r="B217" s="373">
        <v>120301450010199</v>
      </c>
      <c r="C217" s="392" t="s">
        <v>1014</v>
      </c>
      <c r="D217" s="334">
        <f>+SUMIF('BG SISTEMA'!A:A,'CA EF'!B217,'BG SISTEMA'!F:F)</f>
        <v>0</v>
      </c>
      <c r="E217" s="335"/>
      <c r="F217" s="335"/>
      <c r="G217" s="393">
        <v>0</v>
      </c>
      <c r="H217" s="336">
        <f t="shared" si="12"/>
        <v>0</v>
      </c>
      <c r="I217" s="336">
        <v>0</v>
      </c>
      <c r="J217" s="336">
        <v>0</v>
      </c>
      <c r="K217" s="336">
        <v>0</v>
      </c>
      <c r="L217" s="336">
        <v>0</v>
      </c>
      <c r="M217" s="336">
        <v>0</v>
      </c>
      <c r="N217" s="336">
        <v>0</v>
      </c>
      <c r="O217" s="336">
        <v>0</v>
      </c>
      <c r="P217" s="336">
        <v>0</v>
      </c>
      <c r="Q217" s="336">
        <v>0</v>
      </c>
      <c r="R217" s="336">
        <v>0</v>
      </c>
      <c r="S217" s="336">
        <v>0</v>
      </c>
      <c r="T217" s="336">
        <v>0</v>
      </c>
      <c r="U217" s="336">
        <v>0</v>
      </c>
      <c r="V217" s="336">
        <v>0</v>
      </c>
      <c r="W217" s="336">
        <v>0</v>
      </c>
      <c r="X217" s="336">
        <v>0</v>
      </c>
      <c r="Y217" s="336">
        <v>0</v>
      </c>
      <c r="Z217" s="337">
        <f t="shared" si="13"/>
        <v>0</v>
      </c>
      <c r="AA217" s="340"/>
    </row>
    <row r="218" spans="1:27" s="339" customFormat="1" ht="12.75" customHeight="1">
      <c r="A218" s="333">
        <f t="shared" si="11"/>
        <v>15</v>
      </c>
      <c r="B218" s="373">
        <v>120301450020101</v>
      </c>
      <c r="C218" s="392" t="s">
        <v>1015</v>
      </c>
      <c r="D218" s="334">
        <f>+SUMIF('BG SISTEMA'!A:A,'CA EF'!B218,'BG SISTEMA'!F:F)</f>
        <v>0</v>
      </c>
      <c r="E218" s="335"/>
      <c r="F218" s="335"/>
      <c r="G218" s="393">
        <v>0</v>
      </c>
      <c r="H218" s="336">
        <f t="shared" si="12"/>
        <v>0</v>
      </c>
      <c r="I218" s="336">
        <v>0</v>
      </c>
      <c r="J218" s="336">
        <v>0</v>
      </c>
      <c r="K218" s="336">
        <v>0</v>
      </c>
      <c r="L218" s="336">
        <v>0</v>
      </c>
      <c r="M218" s="336">
        <v>0</v>
      </c>
      <c r="N218" s="336">
        <v>0</v>
      </c>
      <c r="O218" s="336">
        <v>0</v>
      </c>
      <c r="P218" s="336">
        <v>0</v>
      </c>
      <c r="Q218" s="336">
        <v>0</v>
      </c>
      <c r="R218" s="336">
        <v>0</v>
      </c>
      <c r="S218" s="336">
        <v>0</v>
      </c>
      <c r="T218" s="336">
        <v>0</v>
      </c>
      <c r="U218" s="336">
        <v>0</v>
      </c>
      <c r="V218" s="336">
        <v>0</v>
      </c>
      <c r="W218" s="336">
        <v>0</v>
      </c>
      <c r="X218" s="336">
        <v>0</v>
      </c>
      <c r="Y218" s="336">
        <v>0</v>
      </c>
      <c r="Z218" s="337">
        <f t="shared" si="13"/>
        <v>0</v>
      </c>
      <c r="AA218" s="340"/>
    </row>
    <row r="219" spans="1:27" s="339" customFormat="1" ht="12.75" customHeight="1">
      <c r="A219" s="333">
        <f t="shared" si="11"/>
        <v>15</v>
      </c>
      <c r="B219" s="373">
        <v>120301450020199</v>
      </c>
      <c r="C219" s="392" t="s">
        <v>1016</v>
      </c>
      <c r="D219" s="334">
        <f>+SUMIF('BG SISTEMA'!A:A,'CA EF'!B219,'BG SISTEMA'!F:F)</f>
        <v>0</v>
      </c>
      <c r="E219" s="335"/>
      <c r="F219" s="335"/>
      <c r="G219" s="393">
        <v>0</v>
      </c>
      <c r="H219" s="336">
        <f t="shared" si="12"/>
        <v>0</v>
      </c>
      <c r="I219" s="336">
        <v>0</v>
      </c>
      <c r="J219" s="336">
        <v>0</v>
      </c>
      <c r="K219" s="336">
        <v>0</v>
      </c>
      <c r="L219" s="336">
        <v>0</v>
      </c>
      <c r="M219" s="336">
        <v>0</v>
      </c>
      <c r="N219" s="336">
        <v>0</v>
      </c>
      <c r="O219" s="336">
        <v>0</v>
      </c>
      <c r="P219" s="336">
        <v>0</v>
      </c>
      <c r="Q219" s="336">
        <v>0</v>
      </c>
      <c r="R219" s="336">
        <v>0</v>
      </c>
      <c r="S219" s="336">
        <v>0</v>
      </c>
      <c r="T219" s="336">
        <v>0</v>
      </c>
      <c r="U219" s="336">
        <v>0</v>
      </c>
      <c r="V219" s="336">
        <v>0</v>
      </c>
      <c r="W219" s="336">
        <v>0</v>
      </c>
      <c r="X219" s="336">
        <v>0</v>
      </c>
      <c r="Y219" s="336">
        <v>0</v>
      </c>
      <c r="Z219" s="337">
        <f t="shared" si="13"/>
        <v>0</v>
      </c>
      <c r="AA219" s="340"/>
    </row>
    <row r="220" spans="1:27" s="339" customFormat="1" ht="12.75" customHeight="1">
      <c r="A220" s="333">
        <f t="shared" si="11"/>
        <v>15</v>
      </c>
      <c r="B220" s="373">
        <v>120901470010101</v>
      </c>
      <c r="C220" s="392" t="s">
        <v>1017</v>
      </c>
      <c r="D220" s="334">
        <f>+SUMIF('BG SISTEMA'!A:A,'CA EF'!B220,'BG SISTEMA'!F:F)</f>
        <v>0</v>
      </c>
      <c r="E220" s="335"/>
      <c r="F220" s="335"/>
      <c r="G220" s="393">
        <v>0</v>
      </c>
      <c r="H220" s="336">
        <f t="shared" si="12"/>
        <v>0</v>
      </c>
      <c r="I220" s="336">
        <v>0</v>
      </c>
      <c r="J220" s="336">
        <v>0</v>
      </c>
      <c r="K220" s="336">
        <v>0</v>
      </c>
      <c r="L220" s="336">
        <v>0</v>
      </c>
      <c r="M220" s="336">
        <v>0</v>
      </c>
      <c r="N220" s="336">
        <v>0</v>
      </c>
      <c r="O220" s="336">
        <v>0</v>
      </c>
      <c r="P220" s="336">
        <v>0</v>
      </c>
      <c r="Q220" s="336">
        <v>0</v>
      </c>
      <c r="R220" s="336">
        <v>0</v>
      </c>
      <c r="S220" s="336">
        <v>0</v>
      </c>
      <c r="T220" s="336">
        <v>0</v>
      </c>
      <c r="U220" s="336">
        <v>0</v>
      </c>
      <c r="V220" s="336">
        <v>0</v>
      </c>
      <c r="W220" s="336">
        <v>0</v>
      </c>
      <c r="X220" s="336">
        <v>0</v>
      </c>
      <c r="Y220" s="336">
        <v>0</v>
      </c>
      <c r="Z220" s="337">
        <f t="shared" si="13"/>
        <v>0</v>
      </c>
      <c r="AA220" s="340"/>
    </row>
    <row r="221" spans="1:27" s="339" customFormat="1" ht="12.75" customHeight="1">
      <c r="A221" s="333">
        <f t="shared" si="11"/>
        <v>15</v>
      </c>
      <c r="B221" s="373">
        <v>120901470010199</v>
      </c>
      <c r="C221" s="392" t="s">
        <v>1018</v>
      </c>
      <c r="D221" s="334">
        <f>+SUMIF('BG SISTEMA'!A:A,'CA EF'!B221,'BG SISTEMA'!F:F)</f>
        <v>0</v>
      </c>
      <c r="E221" s="335"/>
      <c r="F221" s="335"/>
      <c r="G221" s="393">
        <v>0</v>
      </c>
      <c r="H221" s="336">
        <f t="shared" si="12"/>
        <v>0</v>
      </c>
      <c r="I221" s="336">
        <v>0</v>
      </c>
      <c r="J221" s="336">
        <v>0</v>
      </c>
      <c r="K221" s="336">
        <v>0</v>
      </c>
      <c r="L221" s="336">
        <v>0</v>
      </c>
      <c r="M221" s="336">
        <v>0</v>
      </c>
      <c r="N221" s="336">
        <v>0</v>
      </c>
      <c r="O221" s="336">
        <v>0</v>
      </c>
      <c r="P221" s="336">
        <v>0</v>
      </c>
      <c r="Q221" s="336">
        <v>0</v>
      </c>
      <c r="R221" s="336">
        <v>0</v>
      </c>
      <c r="S221" s="336">
        <v>0</v>
      </c>
      <c r="T221" s="336">
        <v>0</v>
      </c>
      <c r="U221" s="336">
        <v>0</v>
      </c>
      <c r="V221" s="336">
        <v>0</v>
      </c>
      <c r="W221" s="336">
        <v>0</v>
      </c>
      <c r="X221" s="336">
        <v>0</v>
      </c>
      <c r="Y221" s="336">
        <v>0</v>
      </c>
      <c r="Z221" s="337">
        <f t="shared" si="13"/>
        <v>0</v>
      </c>
      <c r="AA221" s="340"/>
    </row>
    <row r="222" spans="1:27" s="339" customFormat="1" ht="12.75" customHeight="1">
      <c r="A222" s="333">
        <f t="shared" si="11"/>
        <v>15</v>
      </c>
      <c r="B222" s="373">
        <v>120901470020101</v>
      </c>
      <c r="C222" s="392" t="s">
        <v>1019</v>
      </c>
      <c r="D222" s="334">
        <f>+SUMIF('BG SISTEMA'!A:A,'CA EF'!B222,'BG SISTEMA'!F:F)</f>
        <v>0</v>
      </c>
      <c r="E222" s="335"/>
      <c r="F222" s="335"/>
      <c r="G222" s="393">
        <v>0</v>
      </c>
      <c r="H222" s="336">
        <f t="shared" si="12"/>
        <v>0</v>
      </c>
      <c r="I222" s="336">
        <v>0</v>
      </c>
      <c r="J222" s="336">
        <v>0</v>
      </c>
      <c r="K222" s="336">
        <v>0</v>
      </c>
      <c r="L222" s="336">
        <v>0</v>
      </c>
      <c r="M222" s="336">
        <v>0</v>
      </c>
      <c r="N222" s="336">
        <v>0</v>
      </c>
      <c r="O222" s="336">
        <v>0</v>
      </c>
      <c r="P222" s="336">
        <v>0</v>
      </c>
      <c r="Q222" s="336">
        <v>0</v>
      </c>
      <c r="R222" s="336">
        <v>0</v>
      </c>
      <c r="S222" s="336">
        <v>0</v>
      </c>
      <c r="T222" s="336">
        <v>0</v>
      </c>
      <c r="U222" s="336">
        <v>0</v>
      </c>
      <c r="V222" s="336">
        <v>0</v>
      </c>
      <c r="W222" s="336">
        <v>0</v>
      </c>
      <c r="X222" s="336">
        <v>0</v>
      </c>
      <c r="Y222" s="336">
        <v>0</v>
      </c>
      <c r="Z222" s="337">
        <f t="shared" si="13"/>
        <v>0</v>
      </c>
      <c r="AA222" s="338"/>
    </row>
    <row r="223" spans="1:27" s="339" customFormat="1" ht="12.75" customHeight="1">
      <c r="A223" s="333">
        <f t="shared" si="11"/>
        <v>15</v>
      </c>
      <c r="B223" s="373">
        <v>120901470020199</v>
      </c>
      <c r="C223" s="392" t="s">
        <v>1020</v>
      </c>
      <c r="D223" s="334">
        <f>+SUMIF('BG SISTEMA'!A:A,'CA EF'!B223,'BG SISTEMA'!F:F)</f>
        <v>0</v>
      </c>
      <c r="E223" s="335"/>
      <c r="F223" s="335"/>
      <c r="G223" s="393">
        <v>0</v>
      </c>
      <c r="H223" s="336">
        <f t="shared" si="12"/>
        <v>0</v>
      </c>
      <c r="I223" s="336">
        <v>0</v>
      </c>
      <c r="J223" s="336">
        <v>0</v>
      </c>
      <c r="K223" s="336">
        <v>0</v>
      </c>
      <c r="L223" s="336">
        <v>0</v>
      </c>
      <c r="M223" s="336">
        <v>0</v>
      </c>
      <c r="N223" s="336">
        <v>0</v>
      </c>
      <c r="O223" s="336">
        <v>0</v>
      </c>
      <c r="P223" s="336">
        <v>0</v>
      </c>
      <c r="Q223" s="336">
        <v>0</v>
      </c>
      <c r="R223" s="336">
        <v>0</v>
      </c>
      <c r="S223" s="336">
        <v>0</v>
      </c>
      <c r="T223" s="336">
        <v>0</v>
      </c>
      <c r="U223" s="336">
        <v>0</v>
      </c>
      <c r="V223" s="336">
        <v>0</v>
      </c>
      <c r="W223" s="336">
        <v>0</v>
      </c>
      <c r="X223" s="336">
        <v>0</v>
      </c>
      <c r="Y223" s="336">
        <v>0</v>
      </c>
      <c r="Z223" s="337">
        <f t="shared" si="13"/>
        <v>0</v>
      </c>
      <c r="AA223" s="340"/>
    </row>
    <row r="224" spans="1:27" s="339" customFormat="1" ht="12.75" customHeight="1">
      <c r="A224" s="333">
        <f t="shared" si="11"/>
        <v>15</v>
      </c>
      <c r="B224" s="373">
        <v>120901470030101</v>
      </c>
      <c r="C224" s="392" t="s">
        <v>1021</v>
      </c>
      <c r="D224" s="334">
        <f>+SUMIF('BG SISTEMA'!A:A,'CA EF'!B224,'BG SISTEMA'!F:F)</f>
        <v>0</v>
      </c>
      <c r="E224" s="335"/>
      <c r="F224" s="335"/>
      <c r="G224" s="393">
        <v>0</v>
      </c>
      <c r="H224" s="336">
        <f t="shared" si="12"/>
        <v>0</v>
      </c>
      <c r="I224" s="336">
        <v>0</v>
      </c>
      <c r="J224" s="336">
        <v>0</v>
      </c>
      <c r="K224" s="336">
        <v>0</v>
      </c>
      <c r="L224" s="336">
        <v>0</v>
      </c>
      <c r="M224" s="336">
        <v>0</v>
      </c>
      <c r="N224" s="336">
        <v>0</v>
      </c>
      <c r="O224" s="336">
        <v>0</v>
      </c>
      <c r="P224" s="336">
        <v>0</v>
      </c>
      <c r="Q224" s="336">
        <v>0</v>
      </c>
      <c r="R224" s="336">
        <v>0</v>
      </c>
      <c r="S224" s="336">
        <v>0</v>
      </c>
      <c r="T224" s="336">
        <v>0</v>
      </c>
      <c r="U224" s="336">
        <v>0</v>
      </c>
      <c r="V224" s="336">
        <v>0</v>
      </c>
      <c r="W224" s="336">
        <v>0</v>
      </c>
      <c r="X224" s="336">
        <v>0</v>
      </c>
      <c r="Y224" s="336">
        <v>0</v>
      </c>
      <c r="Z224" s="337">
        <f t="shared" si="13"/>
        <v>0</v>
      </c>
      <c r="AA224" s="340"/>
    </row>
    <row r="225" spans="1:27" s="339" customFormat="1" ht="12.75" customHeight="1">
      <c r="A225" s="333">
        <f t="shared" si="11"/>
        <v>15</v>
      </c>
      <c r="B225" s="373">
        <v>120901470030199</v>
      </c>
      <c r="C225" s="392" t="s">
        <v>1022</v>
      </c>
      <c r="D225" s="334">
        <f>+SUMIF('BG SISTEMA'!A:A,'CA EF'!B225,'BG SISTEMA'!F:F)</f>
        <v>0</v>
      </c>
      <c r="E225" s="335"/>
      <c r="F225" s="335"/>
      <c r="G225" s="393">
        <v>0</v>
      </c>
      <c r="H225" s="336">
        <f t="shared" si="12"/>
        <v>0</v>
      </c>
      <c r="I225" s="336">
        <v>0</v>
      </c>
      <c r="J225" s="336">
        <v>0</v>
      </c>
      <c r="K225" s="336">
        <v>0</v>
      </c>
      <c r="L225" s="336">
        <v>0</v>
      </c>
      <c r="M225" s="336">
        <v>0</v>
      </c>
      <c r="N225" s="336">
        <v>0</v>
      </c>
      <c r="O225" s="336">
        <v>0</v>
      </c>
      <c r="P225" s="336">
        <v>0</v>
      </c>
      <c r="Q225" s="336">
        <v>0</v>
      </c>
      <c r="R225" s="336">
        <v>0</v>
      </c>
      <c r="S225" s="336">
        <v>0</v>
      </c>
      <c r="T225" s="336">
        <v>0</v>
      </c>
      <c r="U225" s="336">
        <v>0</v>
      </c>
      <c r="V225" s="336">
        <v>0</v>
      </c>
      <c r="W225" s="336">
        <v>0</v>
      </c>
      <c r="X225" s="336">
        <v>0</v>
      </c>
      <c r="Y225" s="336">
        <v>0</v>
      </c>
      <c r="Z225" s="337">
        <f t="shared" si="13"/>
        <v>0</v>
      </c>
      <c r="AA225" s="338"/>
    </row>
    <row r="226" spans="1:27" s="339" customFormat="1" ht="12.75" customHeight="1">
      <c r="A226" s="333">
        <f t="shared" si="11"/>
        <v>15</v>
      </c>
      <c r="B226" s="373">
        <v>120901470040101</v>
      </c>
      <c r="C226" s="392" t="s">
        <v>1023</v>
      </c>
      <c r="D226" s="334">
        <f>+SUMIF('BG SISTEMA'!A:A,'CA EF'!B226,'BG SISTEMA'!F:F)</f>
        <v>0</v>
      </c>
      <c r="E226" s="335"/>
      <c r="F226" s="335"/>
      <c r="G226" s="393">
        <v>0</v>
      </c>
      <c r="H226" s="336">
        <f t="shared" si="12"/>
        <v>0</v>
      </c>
      <c r="I226" s="336">
        <v>0</v>
      </c>
      <c r="J226" s="336">
        <v>0</v>
      </c>
      <c r="K226" s="336">
        <v>0</v>
      </c>
      <c r="L226" s="336">
        <v>0</v>
      </c>
      <c r="M226" s="336">
        <v>0</v>
      </c>
      <c r="N226" s="336">
        <v>0</v>
      </c>
      <c r="O226" s="336">
        <v>0</v>
      </c>
      <c r="P226" s="336">
        <v>0</v>
      </c>
      <c r="Q226" s="336">
        <v>0</v>
      </c>
      <c r="R226" s="336">
        <v>0</v>
      </c>
      <c r="S226" s="336">
        <v>0</v>
      </c>
      <c r="T226" s="336">
        <v>0</v>
      </c>
      <c r="U226" s="336">
        <v>0</v>
      </c>
      <c r="V226" s="336">
        <v>0</v>
      </c>
      <c r="W226" s="336">
        <v>0</v>
      </c>
      <c r="X226" s="336">
        <v>0</v>
      </c>
      <c r="Y226" s="336">
        <v>0</v>
      </c>
      <c r="Z226" s="337">
        <f t="shared" si="13"/>
        <v>0</v>
      </c>
      <c r="AA226" s="338"/>
    </row>
    <row r="227" spans="1:27" s="339" customFormat="1" ht="12.75" customHeight="1">
      <c r="A227" s="333">
        <f t="shared" si="11"/>
        <v>15</v>
      </c>
      <c r="B227" s="373">
        <v>120901470040199</v>
      </c>
      <c r="C227" s="392" t="s">
        <v>1024</v>
      </c>
      <c r="D227" s="334">
        <f>+SUMIF('BG SISTEMA'!A:A,'CA EF'!B227,'BG SISTEMA'!F:F)</f>
        <v>0</v>
      </c>
      <c r="E227" s="335"/>
      <c r="F227" s="335"/>
      <c r="G227" s="393">
        <v>0</v>
      </c>
      <c r="H227" s="336">
        <f t="shared" si="12"/>
        <v>0</v>
      </c>
      <c r="I227" s="336">
        <v>0</v>
      </c>
      <c r="J227" s="336">
        <v>0</v>
      </c>
      <c r="K227" s="336">
        <v>0</v>
      </c>
      <c r="L227" s="336">
        <v>0</v>
      </c>
      <c r="M227" s="336">
        <v>0</v>
      </c>
      <c r="N227" s="336">
        <v>0</v>
      </c>
      <c r="O227" s="336">
        <v>0</v>
      </c>
      <c r="P227" s="336">
        <v>0</v>
      </c>
      <c r="Q227" s="336">
        <v>0</v>
      </c>
      <c r="R227" s="336">
        <v>0</v>
      </c>
      <c r="S227" s="336">
        <v>0</v>
      </c>
      <c r="T227" s="336">
        <v>0</v>
      </c>
      <c r="U227" s="336">
        <v>0</v>
      </c>
      <c r="V227" s="336">
        <v>0</v>
      </c>
      <c r="W227" s="336">
        <v>0</v>
      </c>
      <c r="X227" s="336">
        <v>0</v>
      </c>
      <c r="Y227" s="336">
        <v>0</v>
      </c>
      <c r="Z227" s="337">
        <f t="shared" si="13"/>
        <v>0</v>
      </c>
      <c r="AA227" s="338"/>
    </row>
    <row r="228" spans="1:27" s="339" customFormat="1" ht="12.75" customHeight="1">
      <c r="A228" s="333">
        <f t="shared" si="11"/>
        <v>15</v>
      </c>
      <c r="B228" s="373">
        <v>120901490010101</v>
      </c>
      <c r="C228" s="392" t="s">
        <v>1025</v>
      </c>
      <c r="D228" s="334">
        <f>+SUMIF('BG SISTEMA'!A:A,'CA EF'!B228,'BG SISTEMA'!F:F)</f>
        <v>0</v>
      </c>
      <c r="E228" s="335"/>
      <c r="F228" s="335"/>
      <c r="G228" s="393">
        <v>0</v>
      </c>
      <c r="H228" s="336">
        <f t="shared" si="12"/>
        <v>0</v>
      </c>
      <c r="I228" s="336">
        <v>0</v>
      </c>
      <c r="J228" s="336">
        <v>0</v>
      </c>
      <c r="K228" s="336">
        <v>0</v>
      </c>
      <c r="L228" s="336">
        <v>0</v>
      </c>
      <c r="M228" s="336">
        <v>0</v>
      </c>
      <c r="N228" s="336">
        <v>0</v>
      </c>
      <c r="O228" s="336">
        <v>0</v>
      </c>
      <c r="P228" s="336">
        <v>0</v>
      </c>
      <c r="Q228" s="336">
        <v>0</v>
      </c>
      <c r="R228" s="336">
        <v>0</v>
      </c>
      <c r="S228" s="336">
        <v>0</v>
      </c>
      <c r="T228" s="336">
        <v>0</v>
      </c>
      <c r="U228" s="336">
        <v>0</v>
      </c>
      <c r="V228" s="336">
        <v>0</v>
      </c>
      <c r="W228" s="336">
        <v>0</v>
      </c>
      <c r="X228" s="336">
        <v>0</v>
      </c>
      <c r="Y228" s="336">
        <v>0</v>
      </c>
      <c r="Z228" s="337">
        <f t="shared" si="13"/>
        <v>0</v>
      </c>
      <c r="AA228" s="338"/>
    </row>
    <row r="229" spans="1:27" s="339" customFormat="1" ht="12.75" customHeight="1">
      <c r="A229" s="333">
        <f t="shared" si="11"/>
        <v>15</v>
      </c>
      <c r="B229" s="373">
        <v>120901490010199</v>
      </c>
      <c r="C229" s="392" t="s">
        <v>1026</v>
      </c>
      <c r="D229" s="334">
        <f>+SUMIF('BG SISTEMA'!A:A,'CA EF'!B229,'BG SISTEMA'!F:F)</f>
        <v>0</v>
      </c>
      <c r="E229" s="335"/>
      <c r="F229" s="335"/>
      <c r="G229" s="393">
        <v>0</v>
      </c>
      <c r="H229" s="336">
        <f t="shared" si="12"/>
        <v>0</v>
      </c>
      <c r="I229" s="336">
        <v>0</v>
      </c>
      <c r="J229" s="336">
        <v>0</v>
      </c>
      <c r="K229" s="336">
        <v>0</v>
      </c>
      <c r="L229" s="336">
        <v>0</v>
      </c>
      <c r="M229" s="336">
        <v>0</v>
      </c>
      <c r="N229" s="336">
        <v>0</v>
      </c>
      <c r="O229" s="336">
        <v>0</v>
      </c>
      <c r="P229" s="336">
        <v>0</v>
      </c>
      <c r="Q229" s="336">
        <v>0</v>
      </c>
      <c r="R229" s="336">
        <v>0</v>
      </c>
      <c r="S229" s="336">
        <v>0</v>
      </c>
      <c r="T229" s="336">
        <v>0</v>
      </c>
      <c r="U229" s="336">
        <v>0</v>
      </c>
      <c r="V229" s="336">
        <v>0</v>
      </c>
      <c r="W229" s="336">
        <v>0</v>
      </c>
      <c r="X229" s="336">
        <v>0</v>
      </c>
      <c r="Y229" s="336">
        <v>0</v>
      </c>
      <c r="Z229" s="337">
        <f t="shared" si="13"/>
        <v>0</v>
      </c>
      <c r="AA229" s="338"/>
    </row>
    <row r="230" spans="1:27" s="339" customFormat="1" ht="12.75" customHeight="1">
      <c r="A230" s="333">
        <f t="shared" si="11"/>
        <v>15</v>
      </c>
      <c r="B230" s="373">
        <v>120901490020101</v>
      </c>
      <c r="C230" s="392" t="s">
        <v>1027</v>
      </c>
      <c r="D230" s="334">
        <f>+SUMIF('BG SISTEMA'!A:A,'CA EF'!B230,'BG SISTEMA'!F:F)</f>
        <v>0</v>
      </c>
      <c r="E230" s="335"/>
      <c r="F230" s="335"/>
      <c r="G230" s="393">
        <v>0</v>
      </c>
      <c r="H230" s="336">
        <f t="shared" si="12"/>
        <v>0</v>
      </c>
      <c r="I230" s="336">
        <v>0</v>
      </c>
      <c r="J230" s="336">
        <v>0</v>
      </c>
      <c r="K230" s="336">
        <v>0</v>
      </c>
      <c r="L230" s="336">
        <v>0</v>
      </c>
      <c r="M230" s="336">
        <v>0</v>
      </c>
      <c r="N230" s="336">
        <v>0</v>
      </c>
      <c r="O230" s="336">
        <v>0</v>
      </c>
      <c r="P230" s="336">
        <v>0</v>
      </c>
      <c r="Q230" s="336">
        <v>0</v>
      </c>
      <c r="R230" s="336">
        <v>0</v>
      </c>
      <c r="S230" s="336">
        <v>0</v>
      </c>
      <c r="T230" s="336">
        <v>0</v>
      </c>
      <c r="U230" s="336">
        <v>0</v>
      </c>
      <c r="V230" s="336">
        <v>0</v>
      </c>
      <c r="W230" s="336">
        <v>0</v>
      </c>
      <c r="X230" s="336">
        <v>0</v>
      </c>
      <c r="Y230" s="336">
        <v>0</v>
      </c>
      <c r="Z230" s="337">
        <f t="shared" si="13"/>
        <v>0</v>
      </c>
      <c r="AA230" s="338"/>
    </row>
    <row r="231" spans="1:27" s="339" customFormat="1" ht="12.75" customHeight="1">
      <c r="A231" s="333">
        <f t="shared" si="11"/>
        <v>15</v>
      </c>
      <c r="B231" s="373">
        <v>120901490020199</v>
      </c>
      <c r="C231" s="392" t="s">
        <v>1028</v>
      </c>
      <c r="D231" s="334">
        <f>+SUMIF('BG SISTEMA'!A:A,'CA EF'!B231,'BG SISTEMA'!F:F)</f>
        <v>0</v>
      </c>
      <c r="E231" s="335"/>
      <c r="F231" s="335"/>
      <c r="G231" s="393">
        <v>0</v>
      </c>
      <c r="H231" s="336">
        <f t="shared" si="12"/>
        <v>0</v>
      </c>
      <c r="I231" s="336">
        <v>0</v>
      </c>
      <c r="J231" s="336">
        <v>0</v>
      </c>
      <c r="K231" s="336">
        <v>0</v>
      </c>
      <c r="L231" s="336">
        <v>0</v>
      </c>
      <c r="M231" s="336">
        <v>0</v>
      </c>
      <c r="N231" s="336">
        <v>0</v>
      </c>
      <c r="O231" s="336">
        <v>0</v>
      </c>
      <c r="P231" s="336">
        <v>0</v>
      </c>
      <c r="Q231" s="336">
        <v>0</v>
      </c>
      <c r="R231" s="336">
        <v>0</v>
      </c>
      <c r="S231" s="336">
        <v>0</v>
      </c>
      <c r="T231" s="336">
        <v>0</v>
      </c>
      <c r="U231" s="336">
        <v>0</v>
      </c>
      <c r="V231" s="336">
        <v>0</v>
      </c>
      <c r="W231" s="336">
        <v>0</v>
      </c>
      <c r="X231" s="336">
        <v>0</v>
      </c>
      <c r="Y231" s="336">
        <v>0</v>
      </c>
      <c r="Z231" s="337">
        <f t="shared" si="13"/>
        <v>0</v>
      </c>
      <c r="AA231" s="338"/>
    </row>
    <row r="232" spans="1:27" s="339" customFormat="1" ht="12.75" customHeight="1">
      <c r="A232" s="333">
        <f t="shared" si="11"/>
        <v>15</v>
      </c>
      <c r="B232" s="373">
        <v>120901490030101</v>
      </c>
      <c r="C232" s="392" t="s">
        <v>1029</v>
      </c>
      <c r="D232" s="334">
        <f>+SUMIF('BG SISTEMA'!A:A,'CA EF'!B232,'BG SISTEMA'!F:F)</f>
        <v>0</v>
      </c>
      <c r="E232" s="335"/>
      <c r="F232" s="335"/>
      <c r="G232" s="393">
        <v>0</v>
      </c>
      <c r="H232" s="336">
        <f t="shared" si="12"/>
        <v>0</v>
      </c>
      <c r="I232" s="336">
        <v>0</v>
      </c>
      <c r="J232" s="336">
        <v>0</v>
      </c>
      <c r="K232" s="336">
        <v>0</v>
      </c>
      <c r="L232" s="336">
        <v>0</v>
      </c>
      <c r="M232" s="336">
        <v>0</v>
      </c>
      <c r="N232" s="336">
        <v>0</v>
      </c>
      <c r="O232" s="336">
        <v>0</v>
      </c>
      <c r="P232" s="336">
        <v>0</v>
      </c>
      <c r="Q232" s="336">
        <v>0</v>
      </c>
      <c r="R232" s="336">
        <v>0</v>
      </c>
      <c r="S232" s="336">
        <v>0</v>
      </c>
      <c r="T232" s="336">
        <v>0</v>
      </c>
      <c r="U232" s="336">
        <v>0</v>
      </c>
      <c r="V232" s="336">
        <v>0</v>
      </c>
      <c r="W232" s="336">
        <v>0</v>
      </c>
      <c r="X232" s="336">
        <v>0</v>
      </c>
      <c r="Y232" s="336">
        <v>0</v>
      </c>
      <c r="Z232" s="337">
        <f t="shared" si="13"/>
        <v>0</v>
      </c>
      <c r="AA232" s="338"/>
    </row>
    <row r="233" spans="1:27" s="339" customFormat="1" ht="12.75" customHeight="1">
      <c r="A233" s="333">
        <f t="shared" si="11"/>
        <v>15</v>
      </c>
      <c r="B233" s="373">
        <v>120901490030199</v>
      </c>
      <c r="C233" s="392" t="s">
        <v>1030</v>
      </c>
      <c r="D233" s="334">
        <f>+SUMIF('BG SISTEMA'!A:A,'CA EF'!B233,'BG SISTEMA'!F:F)</f>
        <v>0</v>
      </c>
      <c r="E233" s="335"/>
      <c r="F233" s="335"/>
      <c r="G233" s="393">
        <v>0</v>
      </c>
      <c r="H233" s="336">
        <f t="shared" si="12"/>
        <v>0</v>
      </c>
      <c r="I233" s="336">
        <v>0</v>
      </c>
      <c r="J233" s="336">
        <v>0</v>
      </c>
      <c r="K233" s="336">
        <v>0</v>
      </c>
      <c r="L233" s="336">
        <v>0</v>
      </c>
      <c r="M233" s="336">
        <v>0</v>
      </c>
      <c r="N233" s="336">
        <v>0</v>
      </c>
      <c r="O233" s="336">
        <v>0</v>
      </c>
      <c r="P233" s="336">
        <v>0</v>
      </c>
      <c r="Q233" s="336">
        <v>0</v>
      </c>
      <c r="R233" s="336">
        <v>0</v>
      </c>
      <c r="S233" s="336">
        <v>0</v>
      </c>
      <c r="T233" s="336">
        <v>0</v>
      </c>
      <c r="U233" s="336">
        <v>0</v>
      </c>
      <c r="V233" s="336">
        <v>0</v>
      </c>
      <c r="W233" s="336">
        <v>0</v>
      </c>
      <c r="X233" s="336">
        <v>0</v>
      </c>
      <c r="Y233" s="336">
        <v>0</v>
      </c>
      <c r="Z233" s="337">
        <f t="shared" si="13"/>
        <v>0</v>
      </c>
      <c r="AA233" s="338"/>
    </row>
    <row r="234" spans="1:27" s="339" customFormat="1" ht="12.75" customHeight="1">
      <c r="A234" s="333">
        <f t="shared" si="11"/>
        <v>15</v>
      </c>
      <c r="B234" s="373">
        <v>120901490040101</v>
      </c>
      <c r="C234" s="392" t="s">
        <v>1031</v>
      </c>
      <c r="D234" s="334">
        <f>+SUMIF('BG SISTEMA'!A:A,'CA EF'!B234,'BG SISTEMA'!F:F)</f>
        <v>0</v>
      </c>
      <c r="E234" s="335"/>
      <c r="F234" s="335"/>
      <c r="G234" s="393">
        <v>0</v>
      </c>
      <c r="H234" s="336">
        <f t="shared" si="12"/>
        <v>0</v>
      </c>
      <c r="I234" s="336">
        <v>0</v>
      </c>
      <c r="J234" s="336">
        <v>0</v>
      </c>
      <c r="K234" s="336">
        <v>0</v>
      </c>
      <c r="L234" s="336">
        <v>0</v>
      </c>
      <c r="M234" s="336">
        <v>0</v>
      </c>
      <c r="N234" s="336">
        <v>0</v>
      </c>
      <c r="O234" s="336">
        <v>0</v>
      </c>
      <c r="P234" s="336">
        <v>0</v>
      </c>
      <c r="Q234" s="336">
        <v>0</v>
      </c>
      <c r="R234" s="336">
        <v>0</v>
      </c>
      <c r="S234" s="336">
        <v>0</v>
      </c>
      <c r="T234" s="336">
        <v>0</v>
      </c>
      <c r="U234" s="336">
        <v>0</v>
      </c>
      <c r="V234" s="336">
        <v>0</v>
      </c>
      <c r="W234" s="336">
        <v>0</v>
      </c>
      <c r="X234" s="336">
        <v>0</v>
      </c>
      <c r="Y234" s="336">
        <v>0</v>
      </c>
      <c r="Z234" s="337">
        <f t="shared" si="13"/>
        <v>0</v>
      </c>
      <c r="AA234" s="338"/>
    </row>
    <row r="235" spans="1:27" s="339" customFormat="1" ht="12.75" customHeight="1">
      <c r="A235" s="333">
        <f t="shared" si="11"/>
        <v>15</v>
      </c>
      <c r="B235" s="373">
        <v>120901490040199</v>
      </c>
      <c r="C235" s="392" t="s">
        <v>1032</v>
      </c>
      <c r="D235" s="334">
        <f>+SUMIF('BG SISTEMA'!A:A,'CA EF'!B235,'BG SISTEMA'!F:F)</f>
        <v>0</v>
      </c>
      <c r="E235" s="335"/>
      <c r="F235" s="335"/>
      <c r="G235" s="393">
        <v>0</v>
      </c>
      <c r="H235" s="336">
        <f t="shared" si="12"/>
        <v>0</v>
      </c>
      <c r="I235" s="336">
        <v>0</v>
      </c>
      <c r="J235" s="336">
        <v>0</v>
      </c>
      <c r="K235" s="336">
        <v>0</v>
      </c>
      <c r="L235" s="336">
        <v>0</v>
      </c>
      <c r="M235" s="336">
        <v>0</v>
      </c>
      <c r="N235" s="336">
        <v>0</v>
      </c>
      <c r="O235" s="336">
        <v>0</v>
      </c>
      <c r="P235" s="336">
        <v>0</v>
      </c>
      <c r="Q235" s="336">
        <v>0</v>
      </c>
      <c r="R235" s="336">
        <v>0</v>
      </c>
      <c r="S235" s="336">
        <v>0</v>
      </c>
      <c r="T235" s="336">
        <v>0</v>
      </c>
      <c r="U235" s="336">
        <v>0</v>
      </c>
      <c r="V235" s="336">
        <v>0</v>
      </c>
      <c r="W235" s="336">
        <v>0</v>
      </c>
      <c r="X235" s="336">
        <v>0</v>
      </c>
      <c r="Y235" s="336">
        <v>0</v>
      </c>
      <c r="Z235" s="337">
        <f t="shared" si="13"/>
        <v>0</v>
      </c>
      <c r="AA235" s="338"/>
    </row>
    <row r="236" spans="1:27" s="339" customFormat="1" ht="12.75" customHeight="1">
      <c r="A236" s="333">
        <f t="shared" si="11"/>
        <v>15</v>
      </c>
      <c r="B236" s="373">
        <v>130101510010101</v>
      </c>
      <c r="C236" s="392" t="s">
        <v>1033</v>
      </c>
      <c r="D236" s="334">
        <f>+SUMIF('BG SISTEMA'!A:A,'CA EF'!B236,'BG SISTEMA'!F:F)</f>
        <v>0</v>
      </c>
      <c r="E236" s="335"/>
      <c r="F236" s="335"/>
      <c r="G236" s="393">
        <v>0</v>
      </c>
      <c r="H236" s="336">
        <f t="shared" si="12"/>
        <v>0</v>
      </c>
      <c r="I236" s="336">
        <v>0</v>
      </c>
      <c r="J236" s="336">
        <v>0</v>
      </c>
      <c r="K236" s="336">
        <v>0</v>
      </c>
      <c r="L236" s="336">
        <v>0</v>
      </c>
      <c r="M236" s="336">
        <v>0</v>
      </c>
      <c r="N236" s="336">
        <v>0</v>
      </c>
      <c r="O236" s="336">
        <v>0</v>
      </c>
      <c r="P236" s="336">
        <v>0</v>
      </c>
      <c r="Q236" s="336">
        <v>0</v>
      </c>
      <c r="R236" s="336">
        <v>0</v>
      </c>
      <c r="S236" s="336">
        <v>0</v>
      </c>
      <c r="T236" s="336">
        <v>0</v>
      </c>
      <c r="U236" s="336">
        <v>0</v>
      </c>
      <c r="V236" s="336">
        <v>0</v>
      </c>
      <c r="W236" s="336">
        <v>0</v>
      </c>
      <c r="X236" s="336">
        <v>0</v>
      </c>
      <c r="Y236" s="336">
        <v>0</v>
      </c>
      <c r="Z236" s="337">
        <f t="shared" si="13"/>
        <v>0</v>
      </c>
      <c r="AA236" s="338"/>
    </row>
    <row r="237" spans="1:27" s="339" customFormat="1" ht="12.75" customHeight="1">
      <c r="A237" s="333">
        <f t="shared" si="11"/>
        <v>15</v>
      </c>
      <c r="B237" s="373">
        <v>130101510010199</v>
      </c>
      <c r="C237" s="392" t="s">
        <v>1034</v>
      </c>
      <c r="D237" s="334">
        <f>+SUMIF('BG SISTEMA'!A:A,'CA EF'!B237,'BG SISTEMA'!F:F)</f>
        <v>0</v>
      </c>
      <c r="E237" s="335"/>
      <c r="F237" s="335"/>
      <c r="G237" s="393">
        <v>0</v>
      </c>
      <c r="H237" s="336">
        <f t="shared" si="12"/>
        <v>0</v>
      </c>
      <c r="I237" s="336">
        <v>0</v>
      </c>
      <c r="J237" s="336">
        <v>0</v>
      </c>
      <c r="K237" s="336">
        <v>0</v>
      </c>
      <c r="L237" s="336">
        <v>0</v>
      </c>
      <c r="M237" s="336">
        <v>0</v>
      </c>
      <c r="N237" s="336">
        <v>0</v>
      </c>
      <c r="O237" s="336">
        <v>0</v>
      </c>
      <c r="P237" s="336">
        <v>0</v>
      </c>
      <c r="Q237" s="336">
        <v>0</v>
      </c>
      <c r="R237" s="336">
        <v>0</v>
      </c>
      <c r="S237" s="336">
        <v>0</v>
      </c>
      <c r="T237" s="336">
        <v>0</v>
      </c>
      <c r="U237" s="336">
        <v>0</v>
      </c>
      <c r="V237" s="336">
        <v>0</v>
      </c>
      <c r="W237" s="336">
        <v>0</v>
      </c>
      <c r="X237" s="336">
        <v>0</v>
      </c>
      <c r="Y237" s="336">
        <v>0</v>
      </c>
      <c r="Z237" s="337">
        <f t="shared" si="13"/>
        <v>0</v>
      </c>
      <c r="AA237" s="338"/>
    </row>
    <row r="238" spans="1:27" s="339" customFormat="1" ht="12.75" customHeight="1">
      <c r="A238" s="333">
        <f t="shared" si="11"/>
        <v>15</v>
      </c>
      <c r="B238" s="373">
        <v>130101510020101</v>
      </c>
      <c r="C238" s="392" t="s">
        <v>1035</v>
      </c>
      <c r="D238" s="334">
        <f>+SUMIF('BG SISTEMA'!A:A,'CA EF'!B238,'BG SISTEMA'!F:F)</f>
        <v>0</v>
      </c>
      <c r="E238" s="335"/>
      <c r="F238" s="335"/>
      <c r="G238" s="393">
        <v>0</v>
      </c>
      <c r="H238" s="336">
        <f t="shared" si="12"/>
        <v>0</v>
      </c>
      <c r="I238" s="336">
        <v>0</v>
      </c>
      <c r="J238" s="336">
        <v>0</v>
      </c>
      <c r="K238" s="336">
        <v>0</v>
      </c>
      <c r="L238" s="336">
        <v>0</v>
      </c>
      <c r="M238" s="336">
        <v>0</v>
      </c>
      <c r="N238" s="336">
        <v>0</v>
      </c>
      <c r="O238" s="336">
        <v>0</v>
      </c>
      <c r="P238" s="336">
        <v>0</v>
      </c>
      <c r="Q238" s="336">
        <v>0</v>
      </c>
      <c r="R238" s="336">
        <v>0</v>
      </c>
      <c r="S238" s="336">
        <v>0</v>
      </c>
      <c r="T238" s="336">
        <v>0</v>
      </c>
      <c r="U238" s="336">
        <v>0</v>
      </c>
      <c r="V238" s="336">
        <v>0</v>
      </c>
      <c r="W238" s="336">
        <v>0</v>
      </c>
      <c r="X238" s="336">
        <v>0</v>
      </c>
      <c r="Y238" s="336">
        <v>0</v>
      </c>
      <c r="Z238" s="337">
        <f t="shared" si="13"/>
        <v>0</v>
      </c>
      <c r="AA238" s="340"/>
    </row>
    <row r="239" spans="1:27" s="339" customFormat="1" ht="12.75" customHeight="1">
      <c r="A239" s="333">
        <f t="shared" si="11"/>
        <v>15</v>
      </c>
      <c r="B239" s="373">
        <v>130101510020199</v>
      </c>
      <c r="C239" s="392" t="s">
        <v>1036</v>
      </c>
      <c r="D239" s="334">
        <f>+SUMIF('BG SISTEMA'!A:A,'CA EF'!B239,'BG SISTEMA'!F:F)</f>
        <v>0</v>
      </c>
      <c r="E239" s="335"/>
      <c r="F239" s="335"/>
      <c r="G239" s="393">
        <v>0</v>
      </c>
      <c r="H239" s="336">
        <f t="shared" si="12"/>
        <v>0</v>
      </c>
      <c r="I239" s="336">
        <v>0</v>
      </c>
      <c r="J239" s="336">
        <v>0</v>
      </c>
      <c r="K239" s="336">
        <v>0</v>
      </c>
      <c r="L239" s="336">
        <v>0</v>
      </c>
      <c r="M239" s="336">
        <v>0</v>
      </c>
      <c r="N239" s="336">
        <v>0</v>
      </c>
      <c r="O239" s="336">
        <v>0</v>
      </c>
      <c r="P239" s="336">
        <v>0</v>
      </c>
      <c r="Q239" s="336">
        <v>0</v>
      </c>
      <c r="R239" s="336">
        <v>0</v>
      </c>
      <c r="S239" s="336">
        <v>0</v>
      </c>
      <c r="T239" s="336">
        <v>0</v>
      </c>
      <c r="U239" s="336">
        <v>0</v>
      </c>
      <c r="V239" s="336">
        <v>0</v>
      </c>
      <c r="W239" s="336">
        <v>0</v>
      </c>
      <c r="X239" s="336">
        <v>0</v>
      </c>
      <c r="Y239" s="336">
        <v>0</v>
      </c>
      <c r="Z239" s="337">
        <f t="shared" si="13"/>
        <v>0</v>
      </c>
      <c r="AA239" s="340"/>
    </row>
    <row r="240" spans="1:27" s="339" customFormat="1" ht="12.75" customHeight="1">
      <c r="A240" s="333">
        <f t="shared" si="11"/>
        <v>15</v>
      </c>
      <c r="B240" s="373">
        <v>130101510030101</v>
      </c>
      <c r="C240" s="392" t="s">
        <v>1037</v>
      </c>
      <c r="D240" s="334">
        <f>+SUMIF('BG SISTEMA'!A:A,'CA EF'!B240,'BG SISTEMA'!F:F)</f>
        <v>0</v>
      </c>
      <c r="E240" s="335"/>
      <c r="F240" s="335"/>
      <c r="G240" s="393">
        <v>0</v>
      </c>
      <c r="H240" s="336">
        <f t="shared" si="12"/>
        <v>0</v>
      </c>
      <c r="I240" s="336">
        <v>0</v>
      </c>
      <c r="J240" s="336">
        <v>0</v>
      </c>
      <c r="K240" s="336">
        <v>0</v>
      </c>
      <c r="L240" s="336">
        <v>0</v>
      </c>
      <c r="M240" s="336">
        <v>0</v>
      </c>
      <c r="N240" s="336">
        <v>0</v>
      </c>
      <c r="O240" s="336">
        <v>0</v>
      </c>
      <c r="P240" s="336">
        <v>0</v>
      </c>
      <c r="Q240" s="336">
        <v>0</v>
      </c>
      <c r="R240" s="336">
        <v>0</v>
      </c>
      <c r="S240" s="336">
        <v>0</v>
      </c>
      <c r="T240" s="336">
        <v>0</v>
      </c>
      <c r="U240" s="336">
        <v>0</v>
      </c>
      <c r="V240" s="336">
        <v>0</v>
      </c>
      <c r="W240" s="336">
        <v>0</v>
      </c>
      <c r="X240" s="336">
        <v>0</v>
      </c>
      <c r="Y240" s="336">
        <v>0</v>
      </c>
      <c r="Z240" s="337">
        <f t="shared" si="13"/>
        <v>0</v>
      </c>
      <c r="AA240" s="340"/>
    </row>
    <row r="241" spans="1:27" s="339" customFormat="1" ht="12.75" customHeight="1">
      <c r="A241" s="333">
        <f t="shared" si="11"/>
        <v>15</v>
      </c>
      <c r="B241" s="373">
        <v>130101510030199</v>
      </c>
      <c r="C241" s="392" t="s">
        <v>1038</v>
      </c>
      <c r="D241" s="334">
        <f>+SUMIF('BG SISTEMA'!A:A,'CA EF'!B241,'BG SISTEMA'!F:F)</f>
        <v>0</v>
      </c>
      <c r="E241" s="335"/>
      <c r="F241" s="335"/>
      <c r="G241" s="393">
        <v>0</v>
      </c>
      <c r="H241" s="336">
        <f t="shared" si="12"/>
        <v>0</v>
      </c>
      <c r="I241" s="336">
        <v>0</v>
      </c>
      <c r="J241" s="336">
        <v>0</v>
      </c>
      <c r="K241" s="336">
        <v>0</v>
      </c>
      <c r="L241" s="336">
        <v>0</v>
      </c>
      <c r="M241" s="336">
        <v>0</v>
      </c>
      <c r="N241" s="336">
        <v>0</v>
      </c>
      <c r="O241" s="336">
        <v>0</v>
      </c>
      <c r="P241" s="336">
        <v>0</v>
      </c>
      <c r="Q241" s="336">
        <v>0</v>
      </c>
      <c r="R241" s="336">
        <v>0</v>
      </c>
      <c r="S241" s="336">
        <v>0</v>
      </c>
      <c r="T241" s="336">
        <v>0</v>
      </c>
      <c r="U241" s="336">
        <v>0</v>
      </c>
      <c r="V241" s="336">
        <v>0</v>
      </c>
      <c r="W241" s="336">
        <v>0</v>
      </c>
      <c r="X241" s="336">
        <v>0</v>
      </c>
      <c r="Y241" s="336">
        <v>0</v>
      </c>
      <c r="Z241" s="337">
        <f t="shared" si="13"/>
        <v>0</v>
      </c>
      <c r="AA241" s="340"/>
    </row>
    <row r="242" spans="1:27" s="339" customFormat="1" ht="12.75" customHeight="1">
      <c r="A242" s="333">
        <f t="shared" si="11"/>
        <v>15</v>
      </c>
      <c r="B242" s="373">
        <v>130101510040101</v>
      </c>
      <c r="C242" s="392" t="s">
        <v>1039</v>
      </c>
      <c r="D242" s="334">
        <f>+SUMIF('BG SISTEMA'!A:A,'CA EF'!B242,'BG SISTEMA'!F:F)</f>
        <v>0</v>
      </c>
      <c r="E242" s="335"/>
      <c r="F242" s="335"/>
      <c r="G242" s="393">
        <v>0</v>
      </c>
      <c r="H242" s="336">
        <f t="shared" si="12"/>
        <v>0</v>
      </c>
      <c r="I242" s="336">
        <v>0</v>
      </c>
      <c r="J242" s="336">
        <v>0</v>
      </c>
      <c r="K242" s="336">
        <v>0</v>
      </c>
      <c r="L242" s="336">
        <v>0</v>
      </c>
      <c r="M242" s="336">
        <v>0</v>
      </c>
      <c r="N242" s="336">
        <v>0</v>
      </c>
      <c r="O242" s="336">
        <v>0</v>
      </c>
      <c r="P242" s="336">
        <v>0</v>
      </c>
      <c r="Q242" s="336">
        <v>0</v>
      </c>
      <c r="R242" s="336">
        <v>0</v>
      </c>
      <c r="S242" s="336">
        <v>0</v>
      </c>
      <c r="T242" s="336">
        <v>0</v>
      </c>
      <c r="U242" s="336">
        <v>0</v>
      </c>
      <c r="V242" s="336">
        <v>0</v>
      </c>
      <c r="W242" s="336">
        <v>0</v>
      </c>
      <c r="X242" s="336">
        <v>0</v>
      </c>
      <c r="Y242" s="336">
        <v>0</v>
      </c>
      <c r="Z242" s="337">
        <f t="shared" si="13"/>
        <v>0</v>
      </c>
      <c r="AA242" s="338"/>
    </row>
    <row r="243" spans="1:27" s="339" customFormat="1" ht="12.75" customHeight="1">
      <c r="A243" s="333">
        <f t="shared" si="11"/>
        <v>15</v>
      </c>
      <c r="B243" s="373">
        <v>130101510040199</v>
      </c>
      <c r="C243" s="392" t="s">
        <v>1040</v>
      </c>
      <c r="D243" s="334">
        <f>+SUMIF('BG SISTEMA'!A:A,'CA EF'!B243,'BG SISTEMA'!F:F)</f>
        <v>0</v>
      </c>
      <c r="E243" s="335"/>
      <c r="F243" s="335"/>
      <c r="G243" s="393">
        <v>0</v>
      </c>
      <c r="H243" s="336">
        <f t="shared" si="12"/>
        <v>0</v>
      </c>
      <c r="I243" s="336">
        <v>0</v>
      </c>
      <c r="J243" s="336">
        <v>0</v>
      </c>
      <c r="K243" s="336">
        <v>0</v>
      </c>
      <c r="L243" s="336">
        <v>0</v>
      </c>
      <c r="M243" s="336">
        <v>0</v>
      </c>
      <c r="N243" s="336">
        <v>0</v>
      </c>
      <c r="O243" s="336">
        <v>0</v>
      </c>
      <c r="P243" s="336">
        <v>0</v>
      </c>
      <c r="Q243" s="336">
        <v>0</v>
      </c>
      <c r="R243" s="336">
        <v>0</v>
      </c>
      <c r="S243" s="336">
        <v>0</v>
      </c>
      <c r="T243" s="336">
        <v>0</v>
      </c>
      <c r="U243" s="336">
        <v>0</v>
      </c>
      <c r="V243" s="336">
        <v>0</v>
      </c>
      <c r="W243" s="336">
        <v>0</v>
      </c>
      <c r="X243" s="336">
        <v>0</v>
      </c>
      <c r="Y243" s="336">
        <v>0</v>
      </c>
      <c r="Z243" s="337">
        <f t="shared" si="13"/>
        <v>0</v>
      </c>
      <c r="AA243" s="340"/>
    </row>
    <row r="244" spans="1:27" s="339" customFormat="1" ht="12.75" customHeight="1">
      <c r="A244" s="333">
        <f t="shared" si="11"/>
        <v>15</v>
      </c>
      <c r="B244" s="373">
        <v>130101510050101</v>
      </c>
      <c r="C244" s="392" t="s">
        <v>1041</v>
      </c>
      <c r="D244" s="334">
        <f>+SUMIF('BG SISTEMA'!A:A,'CA EF'!B244,'BG SISTEMA'!F:F)</f>
        <v>0</v>
      </c>
      <c r="E244" s="335"/>
      <c r="F244" s="335"/>
      <c r="G244" s="393">
        <v>0</v>
      </c>
      <c r="H244" s="336">
        <f t="shared" si="12"/>
        <v>0</v>
      </c>
      <c r="I244" s="336">
        <v>0</v>
      </c>
      <c r="J244" s="336">
        <v>0</v>
      </c>
      <c r="K244" s="336">
        <v>0</v>
      </c>
      <c r="L244" s="336">
        <v>0</v>
      </c>
      <c r="M244" s="336">
        <v>0</v>
      </c>
      <c r="N244" s="336">
        <v>0</v>
      </c>
      <c r="O244" s="336">
        <v>0</v>
      </c>
      <c r="P244" s="336">
        <v>0</v>
      </c>
      <c r="Q244" s="336">
        <v>0</v>
      </c>
      <c r="R244" s="336">
        <v>0</v>
      </c>
      <c r="S244" s="336">
        <v>0</v>
      </c>
      <c r="T244" s="336">
        <v>0</v>
      </c>
      <c r="U244" s="336">
        <v>0</v>
      </c>
      <c r="V244" s="336">
        <v>0</v>
      </c>
      <c r="W244" s="336">
        <v>0</v>
      </c>
      <c r="X244" s="336">
        <v>0</v>
      </c>
      <c r="Y244" s="336">
        <v>0</v>
      </c>
      <c r="Z244" s="337">
        <f t="shared" si="13"/>
        <v>0</v>
      </c>
      <c r="AA244" s="340"/>
    </row>
    <row r="245" spans="1:27" s="339" customFormat="1" ht="12.75" customHeight="1">
      <c r="A245" s="333">
        <f t="shared" si="11"/>
        <v>15</v>
      </c>
      <c r="B245" s="373">
        <v>130101510050199</v>
      </c>
      <c r="C245" s="392" t="s">
        <v>1042</v>
      </c>
      <c r="D245" s="334">
        <f>+SUMIF('BG SISTEMA'!A:A,'CA EF'!B245,'BG SISTEMA'!F:F)</f>
        <v>0</v>
      </c>
      <c r="E245" s="335"/>
      <c r="F245" s="335"/>
      <c r="G245" s="393">
        <v>0</v>
      </c>
      <c r="H245" s="336">
        <f t="shared" si="12"/>
        <v>0</v>
      </c>
      <c r="I245" s="336">
        <v>0</v>
      </c>
      <c r="J245" s="336">
        <v>0</v>
      </c>
      <c r="K245" s="336">
        <v>0</v>
      </c>
      <c r="L245" s="336">
        <v>0</v>
      </c>
      <c r="M245" s="336">
        <v>0</v>
      </c>
      <c r="N245" s="336">
        <v>0</v>
      </c>
      <c r="O245" s="336">
        <v>0</v>
      </c>
      <c r="P245" s="336">
        <v>0</v>
      </c>
      <c r="Q245" s="336">
        <v>0</v>
      </c>
      <c r="R245" s="336">
        <v>0</v>
      </c>
      <c r="S245" s="336">
        <v>0</v>
      </c>
      <c r="T245" s="336">
        <v>0</v>
      </c>
      <c r="U245" s="336">
        <v>0</v>
      </c>
      <c r="V245" s="336">
        <v>0</v>
      </c>
      <c r="W245" s="336">
        <v>0</v>
      </c>
      <c r="X245" s="336">
        <v>0</v>
      </c>
      <c r="Y245" s="336">
        <v>0</v>
      </c>
      <c r="Z245" s="337">
        <f t="shared" si="13"/>
        <v>0</v>
      </c>
      <c r="AA245" s="340"/>
    </row>
    <row r="246" spans="1:27" s="339" customFormat="1" ht="12.75" customHeight="1">
      <c r="A246" s="333">
        <f t="shared" si="11"/>
        <v>15</v>
      </c>
      <c r="B246" s="373">
        <v>130101510060101</v>
      </c>
      <c r="C246" s="392" t="s">
        <v>1043</v>
      </c>
      <c r="D246" s="334">
        <f>+SUMIF('BG SISTEMA'!A:A,'CA EF'!B246,'BG SISTEMA'!F:F)</f>
        <v>0</v>
      </c>
      <c r="E246" s="335"/>
      <c r="F246" s="335"/>
      <c r="G246" s="393">
        <v>0</v>
      </c>
      <c r="H246" s="336">
        <f t="shared" si="12"/>
        <v>0</v>
      </c>
      <c r="I246" s="336">
        <v>0</v>
      </c>
      <c r="J246" s="336">
        <v>0</v>
      </c>
      <c r="K246" s="336">
        <v>0</v>
      </c>
      <c r="L246" s="336">
        <v>0</v>
      </c>
      <c r="M246" s="336">
        <v>0</v>
      </c>
      <c r="N246" s="336">
        <v>0</v>
      </c>
      <c r="O246" s="336">
        <v>0</v>
      </c>
      <c r="P246" s="336">
        <v>0</v>
      </c>
      <c r="Q246" s="336">
        <v>0</v>
      </c>
      <c r="R246" s="336">
        <v>0</v>
      </c>
      <c r="S246" s="336">
        <v>0</v>
      </c>
      <c r="T246" s="336">
        <v>0</v>
      </c>
      <c r="U246" s="336">
        <v>0</v>
      </c>
      <c r="V246" s="336">
        <v>0</v>
      </c>
      <c r="W246" s="336">
        <v>0</v>
      </c>
      <c r="X246" s="336">
        <v>0</v>
      </c>
      <c r="Y246" s="336">
        <v>0</v>
      </c>
      <c r="Z246" s="337">
        <f t="shared" si="13"/>
        <v>0</v>
      </c>
      <c r="AA246" s="340"/>
    </row>
    <row r="247" spans="1:27" s="339" customFormat="1" ht="12.75" customHeight="1">
      <c r="A247" s="333">
        <f t="shared" si="11"/>
        <v>15</v>
      </c>
      <c r="B247" s="373">
        <v>130101510060199</v>
      </c>
      <c r="C247" s="392" t="s">
        <v>1044</v>
      </c>
      <c r="D247" s="334">
        <f>+SUMIF('BG SISTEMA'!A:A,'CA EF'!B247,'BG SISTEMA'!F:F)</f>
        <v>0</v>
      </c>
      <c r="E247" s="335"/>
      <c r="F247" s="335"/>
      <c r="G247" s="393">
        <v>0</v>
      </c>
      <c r="H247" s="336">
        <f t="shared" si="12"/>
        <v>0</v>
      </c>
      <c r="I247" s="336">
        <v>0</v>
      </c>
      <c r="J247" s="336">
        <v>0</v>
      </c>
      <c r="K247" s="336">
        <v>0</v>
      </c>
      <c r="L247" s="336">
        <v>0</v>
      </c>
      <c r="M247" s="336">
        <v>0</v>
      </c>
      <c r="N247" s="336">
        <v>0</v>
      </c>
      <c r="O247" s="336">
        <v>0</v>
      </c>
      <c r="P247" s="336">
        <v>0</v>
      </c>
      <c r="Q247" s="336">
        <v>0</v>
      </c>
      <c r="R247" s="336">
        <v>0</v>
      </c>
      <c r="S247" s="336">
        <v>0</v>
      </c>
      <c r="T247" s="336">
        <v>0</v>
      </c>
      <c r="U247" s="336">
        <v>0</v>
      </c>
      <c r="V247" s="336">
        <v>0</v>
      </c>
      <c r="W247" s="336">
        <v>0</v>
      </c>
      <c r="X247" s="336">
        <v>0</v>
      </c>
      <c r="Y247" s="336">
        <v>0</v>
      </c>
      <c r="Z247" s="337">
        <f t="shared" si="13"/>
        <v>0</v>
      </c>
      <c r="AA247" s="340"/>
    </row>
    <row r="248" spans="1:27" s="339" customFormat="1" ht="12.75" customHeight="1">
      <c r="A248" s="333">
        <f t="shared" si="11"/>
        <v>15</v>
      </c>
      <c r="B248" s="373">
        <v>130101510070101</v>
      </c>
      <c r="C248" s="392" t="s">
        <v>1045</v>
      </c>
      <c r="D248" s="334">
        <f>+SUMIF('BG SISTEMA'!A:A,'CA EF'!B248,'BG SISTEMA'!F:F)</f>
        <v>0</v>
      </c>
      <c r="E248" s="335"/>
      <c r="F248" s="335"/>
      <c r="G248" s="393">
        <v>0</v>
      </c>
      <c r="H248" s="336">
        <f t="shared" si="12"/>
        <v>0</v>
      </c>
      <c r="I248" s="336">
        <v>0</v>
      </c>
      <c r="J248" s="336">
        <v>0</v>
      </c>
      <c r="K248" s="336">
        <v>0</v>
      </c>
      <c r="L248" s="336">
        <v>0</v>
      </c>
      <c r="M248" s="336">
        <v>0</v>
      </c>
      <c r="N248" s="336">
        <v>0</v>
      </c>
      <c r="O248" s="336">
        <v>0</v>
      </c>
      <c r="P248" s="336">
        <v>0</v>
      </c>
      <c r="Q248" s="336">
        <v>0</v>
      </c>
      <c r="R248" s="336">
        <v>0</v>
      </c>
      <c r="S248" s="336">
        <v>0</v>
      </c>
      <c r="T248" s="336">
        <v>0</v>
      </c>
      <c r="U248" s="336">
        <v>0</v>
      </c>
      <c r="V248" s="336">
        <v>0</v>
      </c>
      <c r="W248" s="336">
        <v>0</v>
      </c>
      <c r="X248" s="336">
        <v>0</v>
      </c>
      <c r="Y248" s="336">
        <v>0</v>
      </c>
      <c r="Z248" s="337">
        <f t="shared" si="13"/>
        <v>0</v>
      </c>
      <c r="AA248" s="338"/>
    </row>
    <row r="249" spans="1:27" s="339" customFormat="1" ht="12.75" customHeight="1">
      <c r="A249" s="333">
        <f t="shared" si="11"/>
        <v>15</v>
      </c>
      <c r="B249" s="373">
        <v>130101510070199</v>
      </c>
      <c r="C249" s="392" t="s">
        <v>1046</v>
      </c>
      <c r="D249" s="334">
        <f>+SUMIF('BG SISTEMA'!A:A,'CA EF'!B249,'BG SISTEMA'!F:F)</f>
        <v>0</v>
      </c>
      <c r="E249" s="335"/>
      <c r="F249" s="335"/>
      <c r="G249" s="393">
        <v>0</v>
      </c>
      <c r="H249" s="336">
        <f t="shared" si="12"/>
        <v>0</v>
      </c>
      <c r="I249" s="336">
        <v>0</v>
      </c>
      <c r="J249" s="336">
        <v>0</v>
      </c>
      <c r="K249" s="336">
        <v>0</v>
      </c>
      <c r="L249" s="336">
        <v>0</v>
      </c>
      <c r="M249" s="336">
        <v>0</v>
      </c>
      <c r="N249" s="336">
        <v>0</v>
      </c>
      <c r="O249" s="336">
        <v>0</v>
      </c>
      <c r="P249" s="336">
        <v>0</v>
      </c>
      <c r="Q249" s="336">
        <v>0</v>
      </c>
      <c r="R249" s="336">
        <v>0</v>
      </c>
      <c r="S249" s="336">
        <v>0</v>
      </c>
      <c r="T249" s="336">
        <v>0</v>
      </c>
      <c r="U249" s="336">
        <v>0</v>
      </c>
      <c r="V249" s="336">
        <v>0</v>
      </c>
      <c r="W249" s="336">
        <v>0</v>
      </c>
      <c r="X249" s="336">
        <v>0</v>
      </c>
      <c r="Y249" s="336">
        <v>0</v>
      </c>
      <c r="Z249" s="337">
        <f t="shared" si="13"/>
        <v>0</v>
      </c>
      <c r="AA249" s="340"/>
    </row>
    <row r="250" spans="1:27" s="339" customFormat="1" ht="12.75" customHeight="1">
      <c r="A250" s="333">
        <f t="shared" si="11"/>
        <v>15</v>
      </c>
      <c r="B250" s="373">
        <v>130101530010101</v>
      </c>
      <c r="C250" s="392" t="s">
        <v>1047</v>
      </c>
      <c r="D250" s="334">
        <f>+SUMIF('BG SISTEMA'!A:A,'CA EF'!B250,'BG SISTEMA'!F:F)</f>
        <v>0</v>
      </c>
      <c r="E250" s="335"/>
      <c r="F250" s="335"/>
      <c r="G250" s="393">
        <v>0</v>
      </c>
      <c r="H250" s="336">
        <f t="shared" si="12"/>
        <v>0</v>
      </c>
      <c r="I250" s="336">
        <v>0</v>
      </c>
      <c r="J250" s="336">
        <v>0</v>
      </c>
      <c r="K250" s="336">
        <v>0</v>
      </c>
      <c r="L250" s="336">
        <v>0</v>
      </c>
      <c r="M250" s="336">
        <v>0</v>
      </c>
      <c r="N250" s="336">
        <v>0</v>
      </c>
      <c r="O250" s="336">
        <v>0</v>
      </c>
      <c r="P250" s="336">
        <v>0</v>
      </c>
      <c r="Q250" s="336">
        <v>0</v>
      </c>
      <c r="R250" s="336">
        <v>0</v>
      </c>
      <c r="S250" s="336">
        <v>0</v>
      </c>
      <c r="T250" s="336">
        <v>0</v>
      </c>
      <c r="U250" s="336">
        <v>0</v>
      </c>
      <c r="V250" s="336">
        <v>0</v>
      </c>
      <c r="W250" s="336">
        <v>0</v>
      </c>
      <c r="X250" s="336">
        <v>0</v>
      </c>
      <c r="Y250" s="336">
        <v>0</v>
      </c>
      <c r="Z250" s="337">
        <f t="shared" si="13"/>
        <v>0</v>
      </c>
      <c r="AA250" s="340"/>
    </row>
    <row r="251" spans="1:27" s="339" customFormat="1" ht="12.75" customHeight="1">
      <c r="A251" s="333">
        <f t="shared" si="11"/>
        <v>15</v>
      </c>
      <c r="B251" s="373">
        <v>130101530010199</v>
      </c>
      <c r="C251" s="392" t="s">
        <v>1048</v>
      </c>
      <c r="D251" s="334">
        <f>+SUMIF('BG SISTEMA'!A:A,'CA EF'!B251,'BG SISTEMA'!F:F)</f>
        <v>0</v>
      </c>
      <c r="E251" s="335"/>
      <c r="F251" s="335"/>
      <c r="G251" s="393">
        <v>0</v>
      </c>
      <c r="H251" s="336">
        <f t="shared" si="12"/>
        <v>0</v>
      </c>
      <c r="I251" s="336">
        <v>0</v>
      </c>
      <c r="J251" s="336">
        <v>0</v>
      </c>
      <c r="K251" s="336">
        <v>0</v>
      </c>
      <c r="L251" s="336">
        <v>0</v>
      </c>
      <c r="M251" s="336">
        <v>0</v>
      </c>
      <c r="N251" s="336">
        <v>0</v>
      </c>
      <c r="O251" s="336">
        <v>0</v>
      </c>
      <c r="P251" s="336">
        <v>0</v>
      </c>
      <c r="Q251" s="336">
        <v>0</v>
      </c>
      <c r="R251" s="336">
        <v>0</v>
      </c>
      <c r="S251" s="336">
        <v>0</v>
      </c>
      <c r="T251" s="336">
        <v>0</v>
      </c>
      <c r="U251" s="336">
        <v>0</v>
      </c>
      <c r="V251" s="336">
        <v>0</v>
      </c>
      <c r="W251" s="336">
        <v>0</v>
      </c>
      <c r="X251" s="336">
        <v>0</v>
      </c>
      <c r="Y251" s="336">
        <v>0</v>
      </c>
      <c r="Z251" s="337">
        <f t="shared" si="13"/>
        <v>0</v>
      </c>
      <c r="AA251" s="340"/>
    </row>
    <row r="252" spans="1:27" s="339" customFormat="1" ht="12.75" customHeight="1">
      <c r="A252" s="333">
        <f t="shared" si="11"/>
        <v>15</v>
      </c>
      <c r="B252" s="373">
        <v>130101530020101</v>
      </c>
      <c r="C252" s="392" t="s">
        <v>1049</v>
      </c>
      <c r="D252" s="334">
        <f>+SUMIF('BG SISTEMA'!A:A,'CA EF'!B252,'BG SISTEMA'!F:F)</f>
        <v>0</v>
      </c>
      <c r="E252" s="335"/>
      <c r="F252" s="335"/>
      <c r="G252" s="393">
        <v>0</v>
      </c>
      <c r="H252" s="336">
        <f t="shared" si="12"/>
        <v>0</v>
      </c>
      <c r="I252" s="336">
        <v>0</v>
      </c>
      <c r="J252" s="336">
        <v>0</v>
      </c>
      <c r="K252" s="336">
        <v>0</v>
      </c>
      <c r="L252" s="336">
        <v>0</v>
      </c>
      <c r="M252" s="336">
        <v>0</v>
      </c>
      <c r="N252" s="336">
        <v>0</v>
      </c>
      <c r="O252" s="336">
        <v>0</v>
      </c>
      <c r="P252" s="336">
        <v>0</v>
      </c>
      <c r="Q252" s="336">
        <v>0</v>
      </c>
      <c r="R252" s="336">
        <v>0</v>
      </c>
      <c r="S252" s="336">
        <v>0</v>
      </c>
      <c r="T252" s="336">
        <v>0</v>
      </c>
      <c r="U252" s="336">
        <v>0</v>
      </c>
      <c r="V252" s="336">
        <v>0</v>
      </c>
      <c r="W252" s="336">
        <v>0</v>
      </c>
      <c r="X252" s="336">
        <v>0</v>
      </c>
      <c r="Y252" s="336">
        <v>0</v>
      </c>
      <c r="Z252" s="337">
        <f t="shared" si="13"/>
        <v>0</v>
      </c>
      <c r="AA252" s="340"/>
    </row>
    <row r="253" spans="1:27" s="339" customFormat="1" ht="12.75" customHeight="1">
      <c r="A253" s="333">
        <f t="shared" si="11"/>
        <v>15</v>
      </c>
      <c r="B253" s="373">
        <v>130101530020199</v>
      </c>
      <c r="C253" s="392" t="s">
        <v>1050</v>
      </c>
      <c r="D253" s="334">
        <f>+SUMIF('BG SISTEMA'!A:A,'CA EF'!B253,'BG SISTEMA'!F:F)</f>
        <v>0</v>
      </c>
      <c r="E253" s="335"/>
      <c r="F253" s="335"/>
      <c r="G253" s="393">
        <v>0</v>
      </c>
      <c r="H253" s="336">
        <f t="shared" si="12"/>
        <v>0</v>
      </c>
      <c r="I253" s="336">
        <v>0</v>
      </c>
      <c r="J253" s="336">
        <v>0</v>
      </c>
      <c r="K253" s="336">
        <v>0</v>
      </c>
      <c r="L253" s="336">
        <v>0</v>
      </c>
      <c r="M253" s="336">
        <v>0</v>
      </c>
      <c r="N253" s="336">
        <v>0</v>
      </c>
      <c r="O253" s="336">
        <v>0</v>
      </c>
      <c r="P253" s="336">
        <v>0</v>
      </c>
      <c r="Q253" s="336">
        <v>0</v>
      </c>
      <c r="R253" s="336">
        <v>0</v>
      </c>
      <c r="S253" s="336">
        <v>0</v>
      </c>
      <c r="T253" s="336">
        <v>0</v>
      </c>
      <c r="U253" s="336">
        <v>0</v>
      </c>
      <c r="V253" s="336">
        <v>0</v>
      </c>
      <c r="W253" s="336">
        <v>0</v>
      </c>
      <c r="X253" s="336">
        <v>0</v>
      </c>
      <c r="Y253" s="336">
        <v>0</v>
      </c>
      <c r="Z253" s="337">
        <f t="shared" si="13"/>
        <v>0</v>
      </c>
      <c r="AA253" s="340"/>
    </row>
    <row r="254" spans="1:27" s="339" customFormat="1" ht="12.75" customHeight="1">
      <c r="A254" s="333">
        <f t="shared" si="11"/>
        <v>15</v>
      </c>
      <c r="B254" s="373">
        <v>130101530030101</v>
      </c>
      <c r="C254" s="392" t="s">
        <v>1051</v>
      </c>
      <c r="D254" s="334">
        <f>+SUMIF('BG SISTEMA'!A:A,'CA EF'!B254,'BG SISTEMA'!F:F)</f>
        <v>0</v>
      </c>
      <c r="E254" s="335"/>
      <c r="F254" s="335"/>
      <c r="G254" s="393">
        <v>0</v>
      </c>
      <c r="H254" s="336">
        <f t="shared" si="12"/>
        <v>0</v>
      </c>
      <c r="I254" s="336">
        <v>0</v>
      </c>
      <c r="J254" s="336">
        <v>0</v>
      </c>
      <c r="K254" s="336">
        <v>0</v>
      </c>
      <c r="L254" s="336">
        <v>0</v>
      </c>
      <c r="M254" s="336">
        <v>0</v>
      </c>
      <c r="N254" s="336">
        <v>0</v>
      </c>
      <c r="O254" s="336">
        <v>0</v>
      </c>
      <c r="P254" s="336">
        <v>0</v>
      </c>
      <c r="Q254" s="336">
        <v>0</v>
      </c>
      <c r="R254" s="336">
        <v>0</v>
      </c>
      <c r="S254" s="336">
        <v>0</v>
      </c>
      <c r="T254" s="336">
        <v>0</v>
      </c>
      <c r="U254" s="336">
        <v>0</v>
      </c>
      <c r="V254" s="336">
        <v>0</v>
      </c>
      <c r="W254" s="336">
        <v>0</v>
      </c>
      <c r="X254" s="336">
        <v>0</v>
      </c>
      <c r="Y254" s="336">
        <v>0</v>
      </c>
      <c r="Z254" s="337">
        <f t="shared" si="13"/>
        <v>0</v>
      </c>
      <c r="AA254" s="340"/>
    </row>
    <row r="255" spans="1:27" s="339" customFormat="1" ht="12.75" customHeight="1">
      <c r="A255" s="333">
        <f t="shared" si="11"/>
        <v>15</v>
      </c>
      <c r="B255" s="373">
        <v>130101530030199</v>
      </c>
      <c r="C255" s="392" t="s">
        <v>1052</v>
      </c>
      <c r="D255" s="334">
        <f>+SUMIF('BG SISTEMA'!A:A,'CA EF'!B255,'BG SISTEMA'!F:F)</f>
        <v>0</v>
      </c>
      <c r="E255" s="335"/>
      <c r="F255" s="335"/>
      <c r="G255" s="393">
        <v>0</v>
      </c>
      <c r="H255" s="336">
        <f t="shared" si="12"/>
        <v>0</v>
      </c>
      <c r="I255" s="336">
        <v>0</v>
      </c>
      <c r="J255" s="336">
        <v>0</v>
      </c>
      <c r="K255" s="336">
        <v>0</v>
      </c>
      <c r="L255" s="336">
        <v>0</v>
      </c>
      <c r="M255" s="336">
        <v>0</v>
      </c>
      <c r="N255" s="336">
        <v>0</v>
      </c>
      <c r="O255" s="336">
        <v>0</v>
      </c>
      <c r="P255" s="336">
        <v>0</v>
      </c>
      <c r="Q255" s="336">
        <v>0</v>
      </c>
      <c r="R255" s="336">
        <v>0</v>
      </c>
      <c r="S255" s="336">
        <v>0</v>
      </c>
      <c r="T255" s="336">
        <v>0</v>
      </c>
      <c r="U255" s="336">
        <v>0</v>
      </c>
      <c r="V255" s="336">
        <v>0</v>
      </c>
      <c r="W255" s="336">
        <v>0</v>
      </c>
      <c r="X255" s="336">
        <v>0</v>
      </c>
      <c r="Y255" s="336">
        <v>0</v>
      </c>
      <c r="Z255" s="337">
        <f t="shared" si="13"/>
        <v>0</v>
      </c>
      <c r="AA255" s="340"/>
    </row>
    <row r="256" spans="1:27" s="339" customFormat="1" ht="12.75" customHeight="1">
      <c r="A256" s="333">
        <f t="shared" si="11"/>
        <v>15</v>
      </c>
      <c r="B256" s="373">
        <v>130101530040101</v>
      </c>
      <c r="C256" s="392" t="s">
        <v>1053</v>
      </c>
      <c r="D256" s="334">
        <f>+SUMIF('BG SISTEMA'!A:A,'CA EF'!B256,'BG SISTEMA'!F:F)</f>
        <v>0</v>
      </c>
      <c r="E256" s="335"/>
      <c r="F256" s="335"/>
      <c r="G256" s="393">
        <v>0</v>
      </c>
      <c r="H256" s="336">
        <f t="shared" si="12"/>
        <v>0</v>
      </c>
      <c r="I256" s="336">
        <v>0</v>
      </c>
      <c r="J256" s="336">
        <v>0</v>
      </c>
      <c r="K256" s="336">
        <v>0</v>
      </c>
      <c r="L256" s="336">
        <v>0</v>
      </c>
      <c r="M256" s="336">
        <v>0</v>
      </c>
      <c r="N256" s="336">
        <v>0</v>
      </c>
      <c r="O256" s="336">
        <v>0</v>
      </c>
      <c r="P256" s="336">
        <v>0</v>
      </c>
      <c r="Q256" s="336">
        <v>0</v>
      </c>
      <c r="R256" s="336">
        <v>0</v>
      </c>
      <c r="S256" s="336">
        <v>0</v>
      </c>
      <c r="T256" s="336">
        <v>0</v>
      </c>
      <c r="U256" s="336">
        <v>0</v>
      </c>
      <c r="V256" s="336">
        <v>0</v>
      </c>
      <c r="W256" s="336">
        <v>0</v>
      </c>
      <c r="X256" s="336">
        <v>0</v>
      </c>
      <c r="Y256" s="336">
        <v>0</v>
      </c>
      <c r="Z256" s="337">
        <f t="shared" si="13"/>
        <v>0</v>
      </c>
      <c r="AA256" s="340"/>
    </row>
    <row r="257" spans="1:27" s="339" customFormat="1" ht="12.75" customHeight="1">
      <c r="A257" s="333">
        <f t="shared" si="11"/>
        <v>15</v>
      </c>
      <c r="B257" s="373">
        <v>130101530040199</v>
      </c>
      <c r="C257" s="392" t="s">
        <v>1054</v>
      </c>
      <c r="D257" s="334">
        <f>+SUMIF('BG SISTEMA'!A:A,'CA EF'!B257,'BG SISTEMA'!F:F)</f>
        <v>0</v>
      </c>
      <c r="E257" s="335"/>
      <c r="F257" s="335"/>
      <c r="G257" s="393">
        <v>0</v>
      </c>
      <c r="H257" s="336">
        <f t="shared" si="12"/>
        <v>0</v>
      </c>
      <c r="I257" s="336">
        <v>0</v>
      </c>
      <c r="J257" s="336">
        <v>0</v>
      </c>
      <c r="K257" s="336">
        <v>0</v>
      </c>
      <c r="L257" s="336">
        <v>0</v>
      </c>
      <c r="M257" s="336">
        <v>0</v>
      </c>
      <c r="N257" s="336">
        <v>0</v>
      </c>
      <c r="O257" s="336">
        <v>0</v>
      </c>
      <c r="P257" s="336">
        <v>0</v>
      </c>
      <c r="Q257" s="336">
        <v>0</v>
      </c>
      <c r="R257" s="336">
        <v>0</v>
      </c>
      <c r="S257" s="336">
        <v>0</v>
      </c>
      <c r="T257" s="336">
        <v>0</v>
      </c>
      <c r="U257" s="336">
        <v>0</v>
      </c>
      <c r="V257" s="336">
        <v>0</v>
      </c>
      <c r="W257" s="336">
        <v>0</v>
      </c>
      <c r="X257" s="336">
        <v>0</v>
      </c>
      <c r="Y257" s="336">
        <v>0</v>
      </c>
      <c r="Z257" s="337">
        <f t="shared" si="13"/>
        <v>0</v>
      </c>
      <c r="AA257" s="340"/>
    </row>
    <row r="258" spans="1:27" s="339" customFormat="1" ht="12.75" customHeight="1">
      <c r="A258" s="333">
        <f t="shared" si="11"/>
        <v>15</v>
      </c>
      <c r="B258" s="373">
        <v>130101530050101</v>
      </c>
      <c r="C258" s="392" t="s">
        <v>1055</v>
      </c>
      <c r="D258" s="334">
        <f>+SUMIF('BG SISTEMA'!A:A,'CA EF'!B258,'BG SISTEMA'!F:F)</f>
        <v>0</v>
      </c>
      <c r="E258" s="335"/>
      <c r="F258" s="335"/>
      <c r="G258" s="393">
        <v>0</v>
      </c>
      <c r="H258" s="336">
        <f t="shared" si="12"/>
        <v>0</v>
      </c>
      <c r="I258" s="336">
        <v>0</v>
      </c>
      <c r="J258" s="336">
        <v>0</v>
      </c>
      <c r="K258" s="336">
        <v>0</v>
      </c>
      <c r="L258" s="336">
        <v>0</v>
      </c>
      <c r="M258" s="336">
        <v>0</v>
      </c>
      <c r="N258" s="336">
        <v>0</v>
      </c>
      <c r="O258" s="336">
        <v>0</v>
      </c>
      <c r="P258" s="336">
        <v>0</v>
      </c>
      <c r="Q258" s="336">
        <v>0</v>
      </c>
      <c r="R258" s="336">
        <v>0</v>
      </c>
      <c r="S258" s="336">
        <v>0</v>
      </c>
      <c r="T258" s="336">
        <v>0</v>
      </c>
      <c r="U258" s="336">
        <v>0</v>
      </c>
      <c r="V258" s="336">
        <v>0</v>
      </c>
      <c r="W258" s="336">
        <v>0</v>
      </c>
      <c r="X258" s="336">
        <v>0</v>
      </c>
      <c r="Y258" s="336">
        <v>0</v>
      </c>
      <c r="Z258" s="337">
        <f t="shared" si="13"/>
        <v>0</v>
      </c>
      <c r="AA258" s="340"/>
    </row>
    <row r="259" spans="1:27" s="339" customFormat="1" ht="12.75" customHeight="1">
      <c r="A259" s="333">
        <f t="shared" si="11"/>
        <v>15</v>
      </c>
      <c r="B259" s="373">
        <v>130101530050199</v>
      </c>
      <c r="C259" s="392" t="s">
        <v>1056</v>
      </c>
      <c r="D259" s="334">
        <f>+SUMIF('BG SISTEMA'!A:A,'CA EF'!B259,'BG SISTEMA'!F:F)</f>
        <v>0</v>
      </c>
      <c r="E259" s="335"/>
      <c r="F259" s="335"/>
      <c r="G259" s="393">
        <v>0</v>
      </c>
      <c r="H259" s="336">
        <f t="shared" si="12"/>
        <v>0</v>
      </c>
      <c r="I259" s="336">
        <v>0</v>
      </c>
      <c r="J259" s="336">
        <v>0</v>
      </c>
      <c r="K259" s="336">
        <v>0</v>
      </c>
      <c r="L259" s="336">
        <v>0</v>
      </c>
      <c r="M259" s="336">
        <v>0</v>
      </c>
      <c r="N259" s="336">
        <v>0</v>
      </c>
      <c r="O259" s="336">
        <v>0</v>
      </c>
      <c r="P259" s="336">
        <v>0</v>
      </c>
      <c r="Q259" s="336">
        <v>0</v>
      </c>
      <c r="R259" s="336">
        <v>0</v>
      </c>
      <c r="S259" s="336">
        <v>0</v>
      </c>
      <c r="T259" s="336">
        <v>0</v>
      </c>
      <c r="U259" s="336">
        <v>0</v>
      </c>
      <c r="V259" s="336">
        <v>0</v>
      </c>
      <c r="W259" s="336">
        <v>0</v>
      </c>
      <c r="X259" s="336">
        <v>0</v>
      </c>
      <c r="Y259" s="336">
        <v>0</v>
      </c>
      <c r="Z259" s="337">
        <f t="shared" si="13"/>
        <v>0</v>
      </c>
      <c r="AA259" s="340"/>
    </row>
    <row r="260" spans="1:27" s="339" customFormat="1" ht="12.75" customHeight="1">
      <c r="A260" s="333">
        <f t="shared" si="11"/>
        <v>15</v>
      </c>
      <c r="B260" s="373">
        <v>130101530060101</v>
      </c>
      <c r="C260" s="392" t="s">
        <v>1057</v>
      </c>
      <c r="D260" s="334">
        <f>+SUMIF('BG SISTEMA'!A:A,'CA EF'!B260,'BG SISTEMA'!F:F)</f>
        <v>0</v>
      </c>
      <c r="E260" s="335"/>
      <c r="F260" s="335"/>
      <c r="G260" s="393">
        <v>0</v>
      </c>
      <c r="H260" s="336">
        <f t="shared" si="12"/>
        <v>0</v>
      </c>
      <c r="I260" s="336">
        <v>0</v>
      </c>
      <c r="J260" s="336">
        <v>0</v>
      </c>
      <c r="K260" s="336">
        <v>0</v>
      </c>
      <c r="L260" s="336">
        <v>0</v>
      </c>
      <c r="M260" s="336">
        <v>0</v>
      </c>
      <c r="N260" s="336">
        <v>0</v>
      </c>
      <c r="O260" s="336">
        <v>0</v>
      </c>
      <c r="P260" s="336">
        <v>0</v>
      </c>
      <c r="Q260" s="336">
        <v>0</v>
      </c>
      <c r="R260" s="336">
        <v>0</v>
      </c>
      <c r="S260" s="336">
        <v>0</v>
      </c>
      <c r="T260" s="336">
        <v>0</v>
      </c>
      <c r="U260" s="336">
        <v>0</v>
      </c>
      <c r="V260" s="336">
        <v>0</v>
      </c>
      <c r="W260" s="336">
        <v>0</v>
      </c>
      <c r="X260" s="336">
        <v>0</v>
      </c>
      <c r="Y260" s="336">
        <v>0</v>
      </c>
      <c r="Z260" s="337">
        <f t="shared" si="13"/>
        <v>0</v>
      </c>
      <c r="AA260" s="340"/>
    </row>
    <row r="261" spans="1:27" s="339" customFormat="1" ht="12.75" customHeight="1">
      <c r="A261" s="333">
        <f t="shared" si="11"/>
        <v>15</v>
      </c>
      <c r="B261" s="373">
        <v>130101530060199</v>
      </c>
      <c r="C261" s="392" t="s">
        <v>1058</v>
      </c>
      <c r="D261" s="334">
        <f>+SUMIF('BG SISTEMA'!A:A,'CA EF'!B261,'BG SISTEMA'!F:F)</f>
        <v>0</v>
      </c>
      <c r="E261" s="335"/>
      <c r="F261" s="335"/>
      <c r="G261" s="393">
        <v>0</v>
      </c>
      <c r="H261" s="336">
        <f t="shared" si="12"/>
        <v>0</v>
      </c>
      <c r="I261" s="336">
        <v>0</v>
      </c>
      <c r="J261" s="336">
        <v>0</v>
      </c>
      <c r="K261" s="336">
        <v>0</v>
      </c>
      <c r="L261" s="336">
        <v>0</v>
      </c>
      <c r="M261" s="336">
        <v>0</v>
      </c>
      <c r="N261" s="336">
        <v>0</v>
      </c>
      <c r="O261" s="336">
        <v>0</v>
      </c>
      <c r="P261" s="336">
        <v>0</v>
      </c>
      <c r="Q261" s="336">
        <v>0</v>
      </c>
      <c r="R261" s="336">
        <v>0</v>
      </c>
      <c r="S261" s="336">
        <v>0</v>
      </c>
      <c r="T261" s="336">
        <v>0</v>
      </c>
      <c r="U261" s="336">
        <v>0</v>
      </c>
      <c r="V261" s="336">
        <v>0</v>
      </c>
      <c r="W261" s="336">
        <v>0</v>
      </c>
      <c r="X261" s="336">
        <v>0</v>
      </c>
      <c r="Y261" s="336">
        <v>0</v>
      </c>
      <c r="Z261" s="337">
        <f t="shared" si="13"/>
        <v>0</v>
      </c>
      <c r="AA261" s="338"/>
    </row>
    <row r="262" spans="1:27" s="339" customFormat="1" ht="12.75" customHeight="1">
      <c r="A262" s="333">
        <f t="shared" si="11"/>
        <v>15</v>
      </c>
      <c r="B262" s="373">
        <v>130101530070101</v>
      </c>
      <c r="C262" s="392" t="s">
        <v>1059</v>
      </c>
      <c r="D262" s="334">
        <f>+SUMIF('BG SISTEMA'!A:A,'CA EF'!B262,'BG SISTEMA'!F:F)</f>
        <v>0</v>
      </c>
      <c r="E262" s="335"/>
      <c r="F262" s="335"/>
      <c r="G262" s="393">
        <v>0</v>
      </c>
      <c r="H262" s="336">
        <f t="shared" si="12"/>
        <v>0</v>
      </c>
      <c r="I262" s="336">
        <v>0</v>
      </c>
      <c r="J262" s="336">
        <v>0</v>
      </c>
      <c r="K262" s="336">
        <v>0</v>
      </c>
      <c r="L262" s="336">
        <v>0</v>
      </c>
      <c r="M262" s="336">
        <v>0</v>
      </c>
      <c r="N262" s="336">
        <v>0</v>
      </c>
      <c r="O262" s="336">
        <v>0</v>
      </c>
      <c r="P262" s="336">
        <v>0</v>
      </c>
      <c r="Q262" s="336">
        <v>0</v>
      </c>
      <c r="R262" s="336">
        <v>0</v>
      </c>
      <c r="S262" s="336">
        <v>0</v>
      </c>
      <c r="T262" s="336">
        <v>0</v>
      </c>
      <c r="U262" s="336">
        <v>0</v>
      </c>
      <c r="V262" s="336">
        <v>0</v>
      </c>
      <c r="W262" s="336">
        <v>0</v>
      </c>
      <c r="X262" s="336">
        <v>0</v>
      </c>
      <c r="Y262" s="336">
        <v>0</v>
      </c>
      <c r="Z262" s="337">
        <f t="shared" si="13"/>
        <v>0</v>
      </c>
      <c r="AA262" s="338"/>
    </row>
    <row r="263" spans="1:27" s="339" customFormat="1" ht="12.75" customHeight="1">
      <c r="A263" s="333">
        <f t="shared" si="11"/>
        <v>15</v>
      </c>
      <c r="B263" s="373">
        <v>130101530070199</v>
      </c>
      <c r="C263" s="392" t="s">
        <v>1060</v>
      </c>
      <c r="D263" s="334">
        <f>+SUMIF('BG SISTEMA'!A:A,'CA EF'!B263,'BG SISTEMA'!F:F)</f>
        <v>0</v>
      </c>
      <c r="E263" s="335"/>
      <c r="F263" s="335"/>
      <c r="G263" s="393">
        <v>0</v>
      </c>
      <c r="H263" s="336">
        <f t="shared" si="12"/>
        <v>0</v>
      </c>
      <c r="I263" s="336">
        <v>0</v>
      </c>
      <c r="J263" s="336">
        <v>0</v>
      </c>
      <c r="K263" s="336">
        <v>0</v>
      </c>
      <c r="L263" s="336">
        <v>0</v>
      </c>
      <c r="M263" s="336">
        <v>0</v>
      </c>
      <c r="N263" s="336">
        <v>0</v>
      </c>
      <c r="O263" s="336">
        <v>0</v>
      </c>
      <c r="P263" s="336">
        <v>0</v>
      </c>
      <c r="Q263" s="336">
        <v>0</v>
      </c>
      <c r="R263" s="336">
        <v>0</v>
      </c>
      <c r="S263" s="336">
        <v>0</v>
      </c>
      <c r="T263" s="336">
        <v>0</v>
      </c>
      <c r="U263" s="336">
        <v>0</v>
      </c>
      <c r="V263" s="336">
        <v>0</v>
      </c>
      <c r="W263" s="336">
        <v>0</v>
      </c>
      <c r="X263" s="336">
        <v>0</v>
      </c>
      <c r="Y263" s="336">
        <v>0</v>
      </c>
      <c r="Z263" s="337">
        <f t="shared" si="13"/>
        <v>0</v>
      </c>
      <c r="AA263" s="338"/>
    </row>
    <row r="264" spans="1:27" s="339" customFormat="1" ht="12.75" customHeight="1">
      <c r="A264" s="333">
        <f t="shared" si="11"/>
        <v>15</v>
      </c>
      <c r="B264" s="373">
        <v>130101550010101</v>
      </c>
      <c r="C264" s="392" t="s">
        <v>1061</v>
      </c>
      <c r="D264" s="334">
        <f>+SUMIF('BG SISTEMA'!A:A,'CA EF'!B264,'BG SISTEMA'!F:F)</f>
        <v>0</v>
      </c>
      <c r="E264" s="335"/>
      <c r="F264" s="335"/>
      <c r="G264" s="393">
        <v>0</v>
      </c>
      <c r="H264" s="336">
        <f t="shared" si="12"/>
        <v>0</v>
      </c>
      <c r="I264" s="336">
        <v>0</v>
      </c>
      <c r="J264" s="336">
        <v>0</v>
      </c>
      <c r="K264" s="336">
        <v>0</v>
      </c>
      <c r="L264" s="336">
        <v>0</v>
      </c>
      <c r="M264" s="336">
        <v>0</v>
      </c>
      <c r="N264" s="336">
        <v>0</v>
      </c>
      <c r="O264" s="336">
        <v>0</v>
      </c>
      <c r="P264" s="336">
        <v>0</v>
      </c>
      <c r="Q264" s="336">
        <v>0</v>
      </c>
      <c r="R264" s="336">
        <v>0</v>
      </c>
      <c r="S264" s="336">
        <v>0</v>
      </c>
      <c r="T264" s="336">
        <v>0</v>
      </c>
      <c r="U264" s="336">
        <v>0</v>
      </c>
      <c r="V264" s="336">
        <v>0</v>
      </c>
      <c r="W264" s="336">
        <v>0</v>
      </c>
      <c r="X264" s="336">
        <v>0</v>
      </c>
      <c r="Y264" s="336">
        <v>0</v>
      </c>
      <c r="Z264" s="337">
        <f t="shared" si="13"/>
        <v>0</v>
      </c>
      <c r="AA264" s="338"/>
    </row>
    <row r="265" spans="1:27" s="339" customFormat="1" ht="12.75" customHeight="1">
      <c r="A265" s="333">
        <f t="shared" si="11"/>
        <v>15</v>
      </c>
      <c r="B265" s="373">
        <v>130101550010199</v>
      </c>
      <c r="C265" s="392" t="s">
        <v>1062</v>
      </c>
      <c r="D265" s="334">
        <f>+SUMIF('BG SISTEMA'!A:A,'CA EF'!B265,'BG SISTEMA'!F:F)</f>
        <v>0</v>
      </c>
      <c r="E265" s="335"/>
      <c r="F265" s="335"/>
      <c r="G265" s="393">
        <v>0</v>
      </c>
      <c r="H265" s="336">
        <f t="shared" si="12"/>
        <v>0</v>
      </c>
      <c r="I265" s="336">
        <v>0</v>
      </c>
      <c r="J265" s="336">
        <v>0</v>
      </c>
      <c r="K265" s="336">
        <v>0</v>
      </c>
      <c r="L265" s="336">
        <v>0</v>
      </c>
      <c r="M265" s="336">
        <v>0</v>
      </c>
      <c r="N265" s="336">
        <v>0</v>
      </c>
      <c r="O265" s="336">
        <v>0</v>
      </c>
      <c r="P265" s="336">
        <v>0</v>
      </c>
      <c r="Q265" s="336">
        <v>0</v>
      </c>
      <c r="R265" s="336">
        <v>0</v>
      </c>
      <c r="S265" s="336">
        <v>0</v>
      </c>
      <c r="T265" s="336">
        <v>0</v>
      </c>
      <c r="U265" s="336">
        <v>0</v>
      </c>
      <c r="V265" s="336">
        <v>0</v>
      </c>
      <c r="W265" s="336">
        <v>0</v>
      </c>
      <c r="X265" s="336">
        <v>0</v>
      </c>
      <c r="Y265" s="336">
        <v>0</v>
      </c>
      <c r="Z265" s="337">
        <f t="shared" si="13"/>
        <v>0</v>
      </c>
      <c r="AA265" s="338"/>
    </row>
    <row r="266" spans="1:27" s="339" customFormat="1" ht="12.75" customHeight="1">
      <c r="A266" s="333">
        <f t="shared" si="11"/>
        <v>15</v>
      </c>
      <c r="B266" s="373">
        <v>130101550020101</v>
      </c>
      <c r="C266" s="392" t="s">
        <v>1063</v>
      </c>
      <c r="D266" s="334">
        <f>+SUMIF('BG SISTEMA'!A:A,'CA EF'!B266,'BG SISTEMA'!F:F)</f>
        <v>0</v>
      </c>
      <c r="E266" s="335"/>
      <c r="F266" s="335"/>
      <c r="G266" s="393">
        <v>0</v>
      </c>
      <c r="H266" s="336">
        <f t="shared" si="12"/>
        <v>0</v>
      </c>
      <c r="I266" s="336">
        <v>0</v>
      </c>
      <c r="J266" s="336">
        <v>0</v>
      </c>
      <c r="K266" s="336">
        <v>0</v>
      </c>
      <c r="L266" s="336">
        <v>0</v>
      </c>
      <c r="M266" s="336">
        <v>0</v>
      </c>
      <c r="N266" s="336">
        <v>0</v>
      </c>
      <c r="O266" s="336">
        <v>0</v>
      </c>
      <c r="P266" s="336">
        <v>0</v>
      </c>
      <c r="Q266" s="336">
        <v>0</v>
      </c>
      <c r="R266" s="336">
        <v>0</v>
      </c>
      <c r="S266" s="336">
        <v>0</v>
      </c>
      <c r="T266" s="336">
        <v>0</v>
      </c>
      <c r="U266" s="336">
        <v>0</v>
      </c>
      <c r="V266" s="336">
        <v>0</v>
      </c>
      <c r="W266" s="336">
        <v>0</v>
      </c>
      <c r="X266" s="336">
        <v>0</v>
      </c>
      <c r="Y266" s="336">
        <v>0</v>
      </c>
      <c r="Z266" s="337">
        <f t="shared" si="13"/>
        <v>0</v>
      </c>
      <c r="AA266" s="338"/>
    </row>
    <row r="267" spans="1:27" s="339" customFormat="1" ht="12.75" customHeight="1">
      <c r="A267" s="333">
        <f t="shared" si="2"/>
        <v>15</v>
      </c>
      <c r="B267" s="373">
        <v>130101550020199</v>
      </c>
      <c r="C267" s="392" t="s">
        <v>1064</v>
      </c>
      <c r="D267" s="334">
        <f>+SUMIF('BG SISTEMA'!A:A,'CA EF'!B267,'BG SISTEMA'!F:F)</f>
        <v>0</v>
      </c>
      <c r="E267" s="335"/>
      <c r="F267" s="335"/>
      <c r="G267" s="393">
        <v>0</v>
      </c>
      <c r="H267" s="336">
        <f t="shared" si="0"/>
        <v>0</v>
      </c>
      <c r="I267" s="336">
        <v>0</v>
      </c>
      <c r="J267" s="336">
        <v>0</v>
      </c>
      <c r="K267" s="336">
        <v>0</v>
      </c>
      <c r="L267" s="336">
        <v>0</v>
      </c>
      <c r="M267" s="336">
        <v>0</v>
      </c>
      <c r="N267" s="336">
        <v>0</v>
      </c>
      <c r="O267" s="336">
        <v>0</v>
      </c>
      <c r="P267" s="336">
        <v>0</v>
      </c>
      <c r="Q267" s="336">
        <v>0</v>
      </c>
      <c r="R267" s="336">
        <v>0</v>
      </c>
      <c r="S267" s="336">
        <v>0</v>
      </c>
      <c r="T267" s="336">
        <v>0</v>
      </c>
      <c r="U267" s="336">
        <v>0</v>
      </c>
      <c r="V267" s="336">
        <v>0</v>
      </c>
      <c r="W267" s="336">
        <v>0</v>
      </c>
      <c r="X267" s="336">
        <v>0</v>
      </c>
      <c r="Y267" s="336">
        <v>0</v>
      </c>
      <c r="Z267" s="337">
        <f t="shared" si="1"/>
        <v>0</v>
      </c>
      <c r="AA267" s="340"/>
    </row>
    <row r="268" spans="1:27" s="339" customFormat="1" ht="12.75" customHeight="1">
      <c r="A268" s="333">
        <f t="shared" si="2"/>
        <v>15</v>
      </c>
      <c r="B268" s="373">
        <v>130101550030101</v>
      </c>
      <c r="C268" s="392" t="s">
        <v>1065</v>
      </c>
      <c r="D268" s="334">
        <f>+SUMIF('BG SISTEMA'!A:A,'CA EF'!B268,'BG SISTEMA'!F:F)</f>
        <v>0</v>
      </c>
      <c r="E268" s="335"/>
      <c r="F268" s="335"/>
      <c r="G268" s="393">
        <v>0</v>
      </c>
      <c r="H268" s="336">
        <f t="shared" si="0"/>
        <v>0</v>
      </c>
      <c r="I268" s="336">
        <v>0</v>
      </c>
      <c r="J268" s="336">
        <v>0</v>
      </c>
      <c r="K268" s="336">
        <v>0</v>
      </c>
      <c r="L268" s="336">
        <v>0</v>
      </c>
      <c r="M268" s="336">
        <v>0</v>
      </c>
      <c r="N268" s="336">
        <v>0</v>
      </c>
      <c r="O268" s="336">
        <v>0</v>
      </c>
      <c r="P268" s="336">
        <v>0</v>
      </c>
      <c r="Q268" s="336">
        <v>0</v>
      </c>
      <c r="R268" s="336">
        <v>0</v>
      </c>
      <c r="S268" s="336">
        <v>0</v>
      </c>
      <c r="T268" s="336">
        <v>0</v>
      </c>
      <c r="U268" s="336">
        <v>0</v>
      </c>
      <c r="V268" s="336">
        <v>0</v>
      </c>
      <c r="W268" s="336">
        <v>0</v>
      </c>
      <c r="X268" s="336">
        <v>0</v>
      </c>
      <c r="Y268" s="336">
        <v>0</v>
      </c>
      <c r="Z268" s="337">
        <f t="shared" si="1"/>
        <v>0</v>
      </c>
      <c r="AA268" s="340"/>
    </row>
    <row r="269" spans="1:27" s="339" customFormat="1" ht="12.75" customHeight="1">
      <c r="A269" s="333">
        <f t="shared" si="2"/>
        <v>15</v>
      </c>
      <c r="B269" s="373">
        <v>130101550030199</v>
      </c>
      <c r="C269" s="392" t="s">
        <v>1066</v>
      </c>
      <c r="D269" s="334">
        <f>+SUMIF('BG SISTEMA'!A:A,'CA EF'!B269,'BG SISTEMA'!F:F)</f>
        <v>0</v>
      </c>
      <c r="E269" s="335"/>
      <c r="F269" s="335"/>
      <c r="G269" s="393">
        <v>0</v>
      </c>
      <c r="H269" s="336">
        <f t="shared" si="0"/>
        <v>0</v>
      </c>
      <c r="I269" s="336">
        <v>0</v>
      </c>
      <c r="J269" s="336">
        <v>0</v>
      </c>
      <c r="K269" s="336">
        <v>0</v>
      </c>
      <c r="L269" s="336">
        <v>0</v>
      </c>
      <c r="M269" s="336">
        <v>0</v>
      </c>
      <c r="N269" s="336">
        <v>0</v>
      </c>
      <c r="O269" s="336">
        <v>0</v>
      </c>
      <c r="P269" s="336">
        <v>0</v>
      </c>
      <c r="Q269" s="336">
        <v>0</v>
      </c>
      <c r="R269" s="336">
        <v>0</v>
      </c>
      <c r="S269" s="336">
        <v>0</v>
      </c>
      <c r="T269" s="336">
        <v>0</v>
      </c>
      <c r="U269" s="336">
        <v>0</v>
      </c>
      <c r="V269" s="336">
        <v>0</v>
      </c>
      <c r="W269" s="336">
        <v>0</v>
      </c>
      <c r="X269" s="336">
        <v>0</v>
      </c>
      <c r="Y269" s="336">
        <v>0</v>
      </c>
      <c r="Z269" s="337">
        <f t="shared" si="1"/>
        <v>0</v>
      </c>
      <c r="AA269" s="340"/>
    </row>
    <row r="270" spans="1:27" s="339" customFormat="1" ht="12.75" customHeight="1">
      <c r="A270" s="333">
        <f t="shared" si="2"/>
        <v>15</v>
      </c>
      <c r="B270" s="373">
        <v>130101550040101</v>
      </c>
      <c r="C270" s="392" t="s">
        <v>1067</v>
      </c>
      <c r="D270" s="334">
        <f>+SUMIF('BG SISTEMA'!A:A,'CA EF'!B270,'BG SISTEMA'!F:F)</f>
        <v>0</v>
      </c>
      <c r="E270" s="335"/>
      <c r="F270" s="335"/>
      <c r="G270" s="393">
        <v>0</v>
      </c>
      <c r="H270" s="336">
        <f t="shared" si="0"/>
        <v>0</v>
      </c>
      <c r="I270" s="336">
        <v>0</v>
      </c>
      <c r="J270" s="336">
        <v>0</v>
      </c>
      <c r="K270" s="336">
        <v>0</v>
      </c>
      <c r="L270" s="336">
        <v>0</v>
      </c>
      <c r="M270" s="336">
        <v>0</v>
      </c>
      <c r="N270" s="336">
        <v>0</v>
      </c>
      <c r="O270" s="336">
        <v>0</v>
      </c>
      <c r="P270" s="336">
        <v>0</v>
      </c>
      <c r="Q270" s="336">
        <v>0</v>
      </c>
      <c r="R270" s="336">
        <v>0</v>
      </c>
      <c r="S270" s="336">
        <v>0</v>
      </c>
      <c r="T270" s="336">
        <v>0</v>
      </c>
      <c r="U270" s="336">
        <v>0</v>
      </c>
      <c r="V270" s="336">
        <v>0</v>
      </c>
      <c r="W270" s="336">
        <v>0</v>
      </c>
      <c r="X270" s="336">
        <v>0</v>
      </c>
      <c r="Y270" s="336">
        <v>0</v>
      </c>
      <c r="Z270" s="337">
        <f t="shared" si="1"/>
        <v>0</v>
      </c>
      <c r="AA270" s="340"/>
    </row>
    <row r="271" spans="1:27" s="339" customFormat="1" ht="12.75" customHeight="1">
      <c r="A271" s="333">
        <f t="shared" si="2"/>
        <v>15</v>
      </c>
      <c r="B271" s="373">
        <v>130101550040199</v>
      </c>
      <c r="C271" s="392" t="s">
        <v>1068</v>
      </c>
      <c r="D271" s="334">
        <f>+SUMIF('BG SISTEMA'!A:A,'CA EF'!B271,'BG SISTEMA'!F:F)</f>
        <v>0</v>
      </c>
      <c r="E271" s="335"/>
      <c r="F271" s="335"/>
      <c r="G271" s="393">
        <v>0</v>
      </c>
      <c r="H271" s="336">
        <f t="shared" si="0"/>
        <v>0</v>
      </c>
      <c r="I271" s="336">
        <v>0</v>
      </c>
      <c r="J271" s="336">
        <v>0</v>
      </c>
      <c r="K271" s="336">
        <v>0</v>
      </c>
      <c r="L271" s="336">
        <v>0</v>
      </c>
      <c r="M271" s="336">
        <v>0</v>
      </c>
      <c r="N271" s="336">
        <v>0</v>
      </c>
      <c r="O271" s="336">
        <v>0</v>
      </c>
      <c r="P271" s="336">
        <v>0</v>
      </c>
      <c r="Q271" s="336">
        <v>0</v>
      </c>
      <c r="R271" s="336">
        <v>0</v>
      </c>
      <c r="S271" s="336">
        <v>0</v>
      </c>
      <c r="T271" s="336">
        <v>0</v>
      </c>
      <c r="U271" s="336">
        <v>0</v>
      </c>
      <c r="V271" s="336">
        <v>0</v>
      </c>
      <c r="W271" s="336">
        <v>0</v>
      </c>
      <c r="X271" s="336">
        <v>0</v>
      </c>
      <c r="Y271" s="336">
        <v>0</v>
      </c>
      <c r="Z271" s="337">
        <f t="shared" si="1"/>
        <v>0</v>
      </c>
      <c r="AA271" s="340"/>
    </row>
    <row r="272" spans="1:27" s="339" customFormat="1" ht="12.75" customHeight="1">
      <c r="A272" s="333">
        <f t="shared" si="2"/>
        <v>15</v>
      </c>
      <c r="B272" s="373">
        <v>130101550050101</v>
      </c>
      <c r="C272" s="392" t="s">
        <v>1069</v>
      </c>
      <c r="D272" s="334">
        <f>+SUMIF('BG SISTEMA'!A:A,'CA EF'!B272,'BG SISTEMA'!F:F)</f>
        <v>0</v>
      </c>
      <c r="E272" s="335"/>
      <c r="F272" s="335"/>
      <c r="G272" s="393">
        <v>0</v>
      </c>
      <c r="H272" s="336">
        <f t="shared" si="0"/>
        <v>0</v>
      </c>
      <c r="I272" s="336">
        <v>0</v>
      </c>
      <c r="J272" s="336">
        <v>0</v>
      </c>
      <c r="K272" s="336">
        <v>0</v>
      </c>
      <c r="L272" s="336">
        <v>0</v>
      </c>
      <c r="M272" s="336">
        <v>0</v>
      </c>
      <c r="N272" s="336">
        <v>0</v>
      </c>
      <c r="O272" s="336">
        <v>0</v>
      </c>
      <c r="P272" s="336">
        <v>0</v>
      </c>
      <c r="Q272" s="336">
        <v>0</v>
      </c>
      <c r="R272" s="336">
        <v>0</v>
      </c>
      <c r="S272" s="336">
        <v>0</v>
      </c>
      <c r="T272" s="336">
        <v>0</v>
      </c>
      <c r="U272" s="336">
        <v>0</v>
      </c>
      <c r="V272" s="336">
        <v>0</v>
      </c>
      <c r="W272" s="336">
        <v>0</v>
      </c>
      <c r="X272" s="336">
        <v>0</v>
      </c>
      <c r="Y272" s="336">
        <v>0</v>
      </c>
      <c r="Z272" s="337">
        <f t="shared" si="1"/>
        <v>0</v>
      </c>
      <c r="AA272" s="340"/>
    </row>
    <row r="273" spans="1:27" s="339" customFormat="1" ht="12.75" customHeight="1">
      <c r="A273" s="333">
        <f t="shared" si="2"/>
        <v>15</v>
      </c>
      <c r="B273" s="373">
        <v>130101550050199</v>
      </c>
      <c r="C273" s="392" t="s">
        <v>1070</v>
      </c>
      <c r="D273" s="334">
        <f>+SUMIF('BG SISTEMA'!A:A,'CA EF'!B273,'BG SISTEMA'!F:F)</f>
        <v>0</v>
      </c>
      <c r="E273" s="335"/>
      <c r="F273" s="335"/>
      <c r="G273" s="393">
        <v>0</v>
      </c>
      <c r="H273" s="336">
        <f t="shared" si="0"/>
        <v>0</v>
      </c>
      <c r="I273" s="336">
        <v>0</v>
      </c>
      <c r="J273" s="336">
        <v>0</v>
      </c>
      <c r="K273" s="336">
        <v>0</v>
      </c>
      <c r="L273" s="336">
        <v>0</v>
      </c>
      <c r="M273" s="336">
        <v>0</v>
      </c>
      <c r="N273" s="336">
        <v>0</v>
      </c>
      <c r="O273" s="336">
        <v>0</v>
      </c>
      <c r="P273" s="336">
        <v>0</v>
      </c>
      <c r="Q273" s="336">
        <v>0</v>
      </c>
      <c r="R273" s="336">
        <v>0</v>
      </c>
      <c r="S273" s="336">
        <v>0</v>
      </c>
      <c r="T273" s="336">
        <v>0</v>
      </c>
      <c r="U273" s="336">
        <v>0</v>
      </c>
      <c r="V273" s="336">
        <v>0</v>
      </c>
      <c r="W273" s="336">
        <v>0</v>
      </c>
      <c r="X273" s="336">
        <v>0</v>
      </c>
      <c r="Y273" s="336">
        <v>0</v>
      </c>
      <c r="Z273" s="337">
        <f t="shared" si="1"/>
        <v>0</v>
      </c>
      <c r="AA273" s="340"/>
    </row>
    <row r="274" spans="1:27" s="339" customFormat="1" ht="12.75" customHeight="1">
      <c r="A274" s="333">
        <f t="shared" si="2"/>
        <v>15</v>
      </c>
      <c r="B274" s="373">
        <v>130101550060101</v>
      </c>
      <c r="C274" s="392" t="s">
        <v>1071</v>
      </c>
      <c r="D274" s="334">
        <f>+SUMIF('BG SISTEMA'!A:A,'CA EF'!B274,'BG SISTEMA'!F:F)</f>
        <v>0</v>
      </c>
      <c r="E274" s="335"/>
      <c r="F274" s="335"/>
      <c r="G274" s="393">
        <v>0</v>
      </c>
      <c r="H274" s="336">
        <f t="shared" si="0"/>
        <v>0</v>
      </c>
      <c r="I274" s="336">
        <v>0</v>
      </c>
      <c r="J274" s="336">
        <v>0</v>
      </c>
      <c r="K274" s="336">
        <v>0</v>
      </c>
      <c r="L274" s="336">
        <v>0</v>
      </c>
      <c r="M274" s="336">
        <v>0</v>
      </c>
      <c r="N274" s="336">
        <v>0</v>
      </c>
      <c r="O274" s="336">
        <v>0</v>
      </c>
      <c r="P274" s="336">
        <v>0</v>
      </c>
      <c r="Q274" s="336">
        <v>0</v>
      </c>
      <c r="R274" s="336">
        <v>0</v>
      </c>
      <c r="S274" s="336">
        <v>0</v>
      </c>
      <c r="T274" s="336">
        <v>0</v>
      </c>
      <c r="U274" s="336">
        <v>0</v>
      </c>
      <c r="V274" s="336">
        <v>0</v>
      </c>
      <c r="W274" s="336">
        <v>0</v>
      </c>
      <c r="X274" s="336">
        <v>0</v>
      </c>
      <c r="Y274" s="336">
        <v>0</v>
      </c>
      <c r="Z274" s="337">
        <f t="shared" si="1"/>
        <v>0</v>
      </c>
      <c r="AA274" s="340"/>
    </row>
    <row r="275" spans="1:27" s="339" customFormat="1" ht="12.75" customHeight="1">
      <c r="A275" s="333">
        <f t="shared" si="2"/>
        <v>15</v>
      </c>
      <c r="B275" s="373">
        <v>130101550060199</v>
      </c>
      <c r="C275" s="392" t="s">
        <v>1072</v>
      </c>
      <c r="D275" s="334">
        <f>+SUMIF('BG SISTEMA'!A:A,'CA EF'!B275,'BG SISTEMA'!F:F)</f>
        <v>0</v>
      </c>
      <c r="E275" s="335"/>
      <c r="F275" s="335"/>
      <c r="G275" s="393">
        <v>0</v>
      </c>
      <c r="H275" s="336">
        <f t="shared" si="0"/>
        <v>0</v>
      </c>
      <c r="I275" s="336">
        <v>0</v>
      </c>
      <c r="J275" s="336">
        <v>0</v>
      </c>
      <c r="K275" s="336">
        <v>0</v>
      </c>
      <c r="L275" s="336">
        <v>0</v>
      </c>
      <c r="M275" s="336">
        <v>0</v>
      </c>
      <c r="N275" s="336">
        <v>0</v>
      </c>
      <c r="O275" s="336">
        <v>0</v>
      </c>
      <c r="P275" s="336">
        <v>0</v>
      </c>
      <c r="Q275" s="336">
        <v>0</v>
      </c>
      <c r="R275" s="336">
        <v>0</v>
      </c>
      <c r="S275" s="336">
        <v>0</v>
      </c>
      <c r="T275" s="336">
        <v>0</v>
      </c>
      <c r="U275" s="336">
        <v>0</v>
      </c>
      <c r="V275" s="336">
        <v>0</v>
      </c>
      <c r="W275" s="336">
        <v>0</v>
      </c>
      <c r="X275" s="336">
        <v>0</v>
      </c>
      <c r="Y275" s="336">
        <v>0</v>
      </c>
      <c r="Z275" s="337">
        <f t="shared" si="1"/>
        <v>0</v>
      </c>
      <c r="AA275" s="340"/>
    </row>
    <row r="276" spans="1:27" s="339" customFormat="1" ht="12.75" customHeight="1">
      <c r="A276" s="333">
        <f t="shared" si="2"/>
        <v>15</v>
      </c>
      <c r="B276" s="373">
        <v>130101550070101</v>
      </c>
      <c r="C276" s="392" t="s">
        <v>1073</v>
      </c>
      <c r="D276" s="334">
        <f>+SUMIF('BG SISTEMA'!A:A,'CA EF'!B276,'BG SISTEMA'!F:F)</f>
        <v>0</v>
      </c>
      <c r="E276" s="335"/>
      <c r="F276" s="335"/>
      <c r="G276" s="393">
        <v>0</v>
      </c>
      <c r="H276" s="336">
        <f t="shared" si="0"/>
        <v>0</v>
      </c>
      <c r="I276" s="336">
        <v>0</v>
      </c>
      <c r="J276" s="336">
        <v>0</v>
      </c>
      <c r="K276" s="336">
        <v>0</v>
      </c>
      <c r="L276" s="336">
        <v>0</v>
      </c>
      <c r="M276" s="336">
        <v>0</v>
      </c>
      <c r="N276" s="336">
        <v>0</v>
      </c>
      <c r="O276" s="336">
        <v>0</v>
      </c>
      <c r="P276" s="336">
        <v>0</v>
      </c>
      <c r="Q276" s="336">
        <v>0</v>
      </c>
      <c r="R276" s="336">
        <v>0</v>
      </c>
      <c r="S276" s="336">
        <v>0</v>
      </c>
      <c r="T276" s="336">
        <v>0</v>
      </c>
      <c r="U276" s="336">
        <v>0</v>
      </c>
      <c r="V276" s="336">
        <v>0</v>
      </c>
      <c r="W276" s="336">
        <v>0</v>
      </c>
      <c r="X276" s="336">
        <v>0</v>
      </c>
      <c r="Y276" s="336">
        <v>0</v>
      </c>
      <c r="Z276" s="337">
        <f t="shared" si="1"/>
        <v>0</v>
      </c>
      <c r="AA276" s="338"/>
    </row>
    <row r="277" spans="1:27" s="339" customFormat="1" ht="12.75" customHeight="1">
      <c r="A277" s="333">
        <f t="shared" si="2"/>
        <v>15</v>
      </c>
      <c r="B277" s="373">
        <v>130101550070199</v>
      </c>
      <c r="C277" s="392" t="s">
        <v>1074</v>
      </c>
      <c r="D277" s="334">
        <f>+SUMIF('BG SISTEMA'!A:A,'CA EF'!B277,'BG SISTEMA'!F:F)</f>
        <v>0</v>
      </c>
      <c r="E277" s="335"/>
      <c r="F277" s="335"/>
      <c r="G277" s="393">
        <v>0</v>
      </c>
      <c r="H277" s="336">
        <f t="shared" si="0"/>
        <v>0</v>
      </c>
      <c r="I277" s="336">
        <v>0</v>
      </c>
      <c r="J277" s="336">
        <v>0</v>
      </c>
      <c r="K277" s="336">
        <v>0</v>
      </c>
      <c r="L277" s="336">
        <v>0</v>
      </c>
      <c r="M277" s="336">
        <v>0</v>
      </c>
      <c r="N277" s="336">
        <v>0</v>
      </c>
      <c r="O277" s="336">
        <v>0</v>
      </c>
      <c r="P277" s="336">
        <v>0</v>
      </c>
      <c r="Q277" s="336">
        <v>0</v>
      </c>
      <c r="R277" s="336">
        <v>0</v>
      </c>
      <c r="S277" s="336">
        <v>0</v>
      </c>
      <c r="T277" s="336">
        <v>0</v>
      </c>
      <c r="U277" s="336">
        <v>0</v>
      </c>
      <c r="V277" s="336">
        <v>0</v>
      </c>
      <c r="W277" s="336">
        <v>0</v>
      </c>
      <c r="X277" s="336">
        <v>0</v>
      </c>
      <c r="Y277" s="336">
        <v>0</v>
      </c>
      <c r="Z277" s="337">
        <f t="shared" si="1"/>
        <v>0</v>
      </c>
      <c r="AA277" s="340"/>
    </row>
    <row r="278" spans="1:27" s="339" customFormat="1" ht="12.75" customHeight="1">
      <c r="A278" s="333">
        <f t="shared" si="2"/>
        <v>15</v>
      </c>
      <c r="B278" s="373">
        <v>130101570010101</v>
      </c>
      <c r="C278" s="392" t="s">
        <v>1075</v>
      </c>
      <c r="D278" s="334">
        <f>+SUMIF('BG SISTEMA'!A:A,'CA EF'!B278,'BG SISTEMA'!F:F)</f>
        <v>0</v>
      </c>
      <c r="E278" s="335"/>
      <c r="F278" s="335"/>
      <c r="G278" s="393">
        <v>0</v>
      </c>
      <c r="H278" s="336">
        <f t="shared" si="0"/>
        <v>0</v>
      </c>
      <c r="I278" s="336">
        <v>0</v>
      </c>
      <c r="J278" s="336">
        <v>0</v>
      </c>
      <c r="K278" s="336">
        <v>0</v>
      </c>
      <c r="L278" s="336">
        <v>0</v>
      </c>
      <c r="M278" s="336">
        <v>0</v>
      </c>
      <c r="N278" s="336">
        <v>0</v>
      </c>
      <c r="O278" s="336">
        <v>0</v>
      </c>
      <c r="P278" s="336">
        <v>0</v>
      </c>
      <c r="Q278" s="336">
        <v>0</v>
      </c>
      <c r="R278" s="336">
        <v>0</v>
      </c>
      <c r="S278" s="336">
        <v>0</v>
      </c>
      <c r="T278" s="336">
        <v>0</v>
      </c>
      <c r="U278" s="336">
        <v>0</v>
      </c>
      <c r="V278" s="336">
        <v>0</v>
      </c>
      <c r="W278" s="336">
        <v>0</v>
      </c>
      <c r="X278" s="336">
        <v>0</v>
      </c>
      <c r="Y278" s="336">
        <v>0</v>
      </c>
      <c r="Z278" s="337">
        <f t="shared" si="1"/>
        <v>0</v>
      </c>
      <c r="AA278" s="340"/>
    </row>
    <row r="279" spans="1:27" s="339" customFormat="1" ht="12.75" customHeight="1">
      <c r="A279" s="333">
        <f t="shared" si="2"/>
        <v>15</v>
      </c>
      <c r="B279" s="373">
        <v>130101570010199</v>
      </c>
      <c r="C279" s="392" t="s">
        <v>1076</v>
      </c>
      <c r="D279" s="334">
        <f>+SUMIF('BG SISTEMA'!A:A,'CA EF'!B279,'BG SISTEMA'!F:F)</f>
        <v>0</v>
      </c>
      <c r="E279" s="335"/>
      <c r="F279" s="335"/>
      <c r="G279" s="393">
        <v>0</v>
      </c>
      <c r="H279" s="336">
        <f t="shared" si="0"/>
        <v>0</v>
      </c>
      <c r="I279" s="336">
        <v>0</v>
      </c>
      <c r="J279" s="336">
        <v>0</v>
      </c>
      <c r="K279" s="336">
        <v>0</v>
      </c>
      <c r="L279" s="336">
        <v>0</v>
      </c>
      <c r="M279" s="336">
        <v>0</v>
      </c>
      <c r="N279" s="336">
        <v>0</v>
      </c>
      <c r="O279" s="336">
        <v>0</v>
      </c>
      <c r="P279" s="336">
        <v>0</v>
      </c>
      <c r="Q279" s="336">
        <v>0</v>
      </c>
      <c r="R279" s="336">
        <v>0</v>
      </c>
      <c r="S279" s="336">
        <v>0</v>
      </c>
      <c r="T279" s="336">
        <v>0</v>
      </c>
      <c r="U279" s="336">
        <v>0</v>
      </c>
      <c r="V279" s="336">
        <v>0</v>
      </c>
      <c r="W279" s="336">
        <v>0</v>
      </c>
      <c r="X279" s="336">
        <v>0</v>
      </c>
      <c r="Y279" s="336">
        <v>0</v>
      </c>
      <c r="Z279" s="337">
        <f t="shared" si="1"/>
        <v>0</v>
      </c>
      <c r="AA279" s="338"/>
    </row>
    <row r="280" spans="1:27" s="339" customFormat="1" ht="12.75" customHeight="1">
      <c r="A280" s="333">
        <f t="shared" si="2"/>
        <v>15</v>
      </c>
      <c r="B280" s="373">
        <v>130101570020101</v>
      </c>
      <c r="C280" s="392" t="s">
        <v>1077</v>
      </c>
      <c r="D280" s="334">
        <f>+SUMIF('BG SISTEMA'!A:A,'CA EF'!B280,'BG SISTEMA'!F:F)</f>
        <v>0</v>
      </c>
      <c r="E280" s="335"/>
      <c r="F280" s="335"/>
      <c r="G280" s="393">
        <v>0</v>
      </c>
      <c r="H280" s="336">
        <f t="shared" si="0"/>
        <v>0</v>
      </c>
      <c r="I280" s="336">
        <v>0</v>
      </c>
      <c r="J280" s="336">
        <v>0</v>
      </c>
      <c r="K280" s="336">
        <v>0</v>
      </c>
      <c r="L280" s="336">
        <v>0</v>
      </c>
      <c r="M280" s="336">
        <v>0</v>
      </c>
      <c r="N280" s="336">
        <v>0</v>
      </c>
      <c r="O280" s="336">
        <v>0</v>
      </c>
      <c r="P280" s="336">
        <v>0</v>
      </c>
      <c r="Q280" s="336">
        <v>0</v>
      </c>
      <c r="R280" s="336">
        <v>0</v>
      </c>
      <c r="S280" s="336">
        <v>0</v>
      </c>
      <c r="T280" s="336">
        <v>0</v>
      </c>
      <c r="U280" s="336">
        <v>0</v>
      </c>
      <c r="V280" s="336">
        <v>0</v>
      </c>
      <c r="W280" s="336">
        <v>0</v>
      </c>
      <c r="X280" s="336">
        <v>0</v>
      </c>
      <c r="Y280" s="336">
        <v>0</v>
      </c>
      <c r="Z280" s="337">
        <f t="shared" si="1"/>
        <v>0</v>
      </c>
      <c r="AA280" s="338"/>
    </row>
    <row r="281" spans="1:27" s="339" customFormat="1" ht="12.75" customHeight="1">
      <c r="A281" s="333">
        <f t="shared" si="2"/>
        <v>15</v>
      </c>
      <c r="B281" s="373">
        <v>130101570020199</v>
      </c>
      <c r="C281" s="392" t="s">
        <v>1078</v>
      </c>
      <c r="D281" s="334">
        <f>+SUMIF('BG SISTEMA'!A:A,'CA EF'!B281,'BG SISTEMA'!F:F)</f>
        <v>0</v>
      </c>
      <c r="E281" s="335"/>
      <c r="F281" s="335"/>
      <c r="G281" s="393">
        <v>0</v>
      </c>
      <c r="H281" s="336">
        <f t="shared" si="0"/>
        <v>0</v>
      </c>
      <c r="I281" s="336">
        <v>0</v>
      </c>
      <c r="J281" s="336">
        <v>0</v>
      </c>
      <c r="K281" s="336">
        <v>0</v>
      </c>
      <c r="L281" s="336">
        <v>0</v>
      </c>
      <c r="M281" s="336">
        <v>0</v>
      </c>
      <c r="N281" s="336">
        <v>0</v>
      </c>
      <c r="O281" s="336">
        <v>0</v>
      </c>
      <c r="P281" s="336">
        <v>0</v>
      </c>
      <c r="Q281" s="336">
        <v>0</v>
      </c>
      <c r="R281" s="336">
        <v>0</v>
      </c>
      <c r="S281" s="336">
        <v>0</v>
      </c>
      <c r="T281" s="336">
        <v>0</v>
      </c>
      <c r="U281" s="336">
        <v>0</v>
      </c>
      <c r="V281" s="336">
        <v>0</v>
      </c>
      <c r="W281" s="336">
        <v>0</v>
      </c>
      <c r="X281" s="336">
        <v>0</v>
      </c>
      <c r="Y281" s="336">
        <v>0</v>
      </c>
      <c r="Z281" s="337">
        <f t="shared" si="1"/>
        <v>0</v>
      </c>
      <c r="AA281" s="338"/>
    </row>
    <row r="282" spans="1:27" s="339" customFormat="1" ht="12.75" customHeight="1">
      <c r="A282" s="333">
        <f t="shared" si="2"/>
        <v>15</v>
      </c>
      <c r="B282" s="373">
        <v>130101570030101</v>
      </c>
      <c r="C282" s="392" t="s">
        <v>1079</v>
      </c>
      <c r="D282" s="334">
        <f>+SUMIF('BG SISTEMA'!A:A,'CA EF'!B282,'BG SISTEMA'!F:F)</f>
        <v>0</v>
      </c>
      <c r="E282" s="335"/>
      <c r="F282" s="335"/>
      <c r="G282" s="393">
        <v>0</v>
      </c>
      <c r="H282" s="336">
        <f t="shared" si="0"/>
        <v>0</v>
      </c>
      <c r="I282" s="336">
        <v>0</v>
      </c>
      <c r="J282" s="336">
        <v>0</v>
      </c>
      <c r="K282" s="336">
        <v>0</v>
      </c>
      <c r="L282" s="336">
        <v>0</v>
      </c>
      <c r="M282" s="336">
        <v>0</v>
      </c>
      <c r="N282" s="336">
        <v>0</v>
      </c>
      <c r="O282" s="336">
        <v>0</v>
      </c>
      <c r="P282" s="336">
        <v>0</v>
      </c>
      <c r="Q282" s="336">
        <v>0</v>
      </c>
      <c r="R282" s="336">
        <v>0</v>
      </c>
      <c r="S282" s="336">
        <v>0</v>
      </c>
      <c r="T282" s="336">
        <v>0</v>
      </c>
      <c r="U282" s="336">
        <v>0</v>
      </c>
      <c r="V282" s="336">
        <v>0</v>
      </c>
      <c r="W282" s="336">
        <v>0</v>
      </c>
      <c r="X282" s="336">
        <v>0</v>
      </c>
      <c r="Y282" s="336">
        <v>0</v>
      </c>
      <c r="Z282" s="337">
        <f t="shared" si="1"/>
        <v>0</v>
      </c>
      <c r="AA282" s="338"/>
    </row>
    <row r="283" spans="1:27" s="339" customFormat="1" ht="12.75" customHeight="1">
      <c r="A283" s="333">
        <f t="shared" si="2"/>
        <v>15</v>
      </c>
      <c r="B283" s="373">
        <v>130101570030199</v>
      </c>
      <c r="C283" s="392" t="s">
        <v>1080</v>
      </c>
      <c r="D283" s="334">
        <f>+SUMIF('BG SISTEMA'!A:A,'CA EF'!B283,'BG SISTEMA'!F:F)</f>
        <v>0</v>
      </c>
      <c r="E283" s="335"/>
      <c r="F283" s="335"/>
      <c r="G283" s="393">
        <v>0</v>
      </c>
      <c r="H283" s="336">
        <f t="shared" si="0"/>
        <v>0</v>
      </c>
      <c r="I283" s="336">
        <v>0</v>
      </c>
      <c r="J283" s="336">
        <v>0</v>
      </c>
      <c r="K283" s="336">
        <v>0</v>
      </c>
      <c r="L283" s="336">
        <v>0</v>
      </c>
      <c r="M283" s="336">
        <v>0</v>
      </c>
      <c r="N283" s="336">
        <v>0</v>
      </c>
      <c r="O283" s="336">
        <v>0</v>
      </c>
      <c r="P283" s="336">
        <v>0</v>
      </c>
      <c r="Q283" s="336">
        <v>0</v>
      </c>
      <c r="R283" s="336">
        <v>0</v>
      </c>
      <c r="S283" s="336">
        <v>0</v>
      </c>
      <c r="T283" s="336">
        <v>0</v>
      </c>
      <c r="U283" s="336">
        <v>0</v>
      </c>
      <c r="V283" s="336">
        <v>0</v>
      </c>
      <c r="W283" s="336">
        <v>0</v>
      </c>
      <c r="X283" s="336">
        <v>0</v>
      </c>
      <c r="Y283" s="336">
        <v>0</v>
      </c>
      <c r="Z283" s="337">
        <f t="shared" si="1"/>
        <v>0</v>
      </c>
      <c r="AA283" s="338"/>
    </row>
    <row r="284" spans="1:27" s="339" customFormat="1" ht="12.75" customHeight="1">
      <c r="A284" s="333">
        <f t="shared" si="2"/>
        <v>15</v>
      </c>
      <c r="B284" s="373">
        <v>130101570040101</v>
      </c>
      <c r="C284" s="392" t="s">
        <v>1081</v>
      </c>
      <c r="D284" s="334">
        <f>+SUMIF('BG SISTEMA'!A:A,'CA EF'!B284,'BG SISTEMA'!F:F)</f>
        <v>0</v>
      </c>
      <c r="E284" s="335"/>
      <c r="F284" s="335"/>
      <c r="G284" s="393">
        <v>0</v>
      </c>
      <c r="H284" s="336">
        <f t="shared" si="0"/>
        <v>0</v>
      </c>
      <c r="I284" s="336">
        <v>0</v>
      </c>
      <c r="J284" s="336">
        <v>0</v>
      </c>
      <c r="K284" s="336">
        <v>0</v>
      </c>
      <c r="L284" s="336">
        <v>0</v>
      </c>
      <c r="M284" s="336">
        <v>0</v>
      </c>
      <c r="N284" s="336">
        <v>0</v>
      </c>
      <c r="O284" s="336">
        <v>0</v>
      </c>
      <c r="P284" s="336">
        <v>0</v>
      </c>
      <c r="Q284" s="336">
        <v>0</v>
      </c>
      <c r="R284" s="336">
        <v>0</v>
      </c>
      <c r="S284" s="336">
        <v>0</v>
      </c>
      <c r="T284" s="336">
        <v>0</v>
      </c>
      <c r="U284" s="336">
        <v>0</v>
      </c>
      <c r="V284" s="336">
        <v>0</v>
      </c>
      <c r="W284" s="336">
        <v>0</v>
      </c>
      <c r="X284" s="336">
        <v>0</v>
      </c>
      <c r="Y284" s="336">
        <v>0</v>
      </c>
      <c r="Z284" s="337">
        <f t="shared" si="1"/>
        <v>0</v>
      </c>
      <c r="AA284" s="338"/>
    </row>
    <row r="285" spans="1:27" s="339" customFormat="1" ht="12.75" customHeight="1">
      <c r="A285" s="333">
        <f t="shared" si="2"/>
        <v>15</v>
      </c>
      <c r="B285" s="373">
        <v>130101570040199</v>
      </c>
      <c r="C285" s="392" t="s">
        <v>1082</v>
      </c>
      <c r="D285" s="334">
        <f>+SUMIF('BG SISTEMA'!A:A,'CA EF'!B285,'BG SISTEMA'!F:F)</f>
        <v>0</v>
      </c>
      <c r="E285" s="335"/>
      <c r="F285" s="335"/>
      <c r="G285" s="393">
        <v>0</v>
      </c>
      <c r="H285" s="336">
        <f t="shared" si="0"/>
        <v>0</v>
      </c>
      <c r="I285" s="336">
        <v>0</v>
      </c>
      <c r="J285" s="336">
        <v>0</v>
      </c>
      <c r="K285" s="336">
        <v>0</v>
      </c>
      <c r="L285" s="336">
        <v>0</v>
      </c>
      <c r="M285" s="336">
        <v>0</v>
      </c>
      <c r="N285" s="336">
        <v>0</v>
      </c>
      <c r="O285" s="336">
        <v>0</v>
      </c>
      <c r="P285" s="336">
        <v>0</v>
      </c>
      <c r="Q285" s="336">
        <v>0</v>
      </c>
      <c r="R285" s="336">
        <v>0</v>
      </c>
      <c r="S285" s="336">
        <v>0</v>
      </c>
      <c r="T285" s="336">
        <v>0</v>
      </c>
      <c r="U285" s="336">
        <v>0</v>
      </c>
      <c r="V285" s="336">
        <v>0</v>
      </c>
      <c r="W285" s="336">
        <v>0</v>
      </c>
      <c r="X285" s="336">
        <v>0</v>
      </c>
      <c r="Y285" s="336">
        <v>0</v>
      </c>
      <c r="Z285" s="337">
        <f t="shared" si="1"/>
        <v>0</v>
      </c>
      <c r="AA285" s="338"/>
    </row>
    <row r="286" spans="1:27" s="339" customFormat="1" ht="12.75" customHeight="1">
      <c r="A286" s="333">
        <f t="shared" si="2"/>
        <v>15</v>
      </c>
      <c r="B286" s="373">
        <v>130101570050101</v>
      </c>
      <c r="C286" s="392" t="s">
        <v>1083</v>
      </c>
      <c r="D286" s="334">
        <f>+SUMIF('BG SISTEMA'!A:A,'CA EF'!B286,'BG SISTEMA'!F:F)</f>
        <v>0</v>
      </c>
      <c r="E286" s="335"/>
      <c r="F286" s="335"/>
      <c r="G286" s="393">
        <v>0</v>
      </c>
      <c r="H286" s="336">
        <f t="shared" si="0"/>
        <v>0</v>
      </c>
      <c r="I286" s="336">
        <v>0</v>
      </c>
      <c r="J286" s="336">
        <v>0</v>
      </c>
      <c r="K286" s="336">
        <v>0</v>
      </c>
      <c r="L286" s="336">
        <v>0</v>
      </c>
      <c r="M286" s="336">
        <v>0</v>
      </c>
      <c r="N286" s="336">
        <v>0</v>
      </c>
      <c r="O286" s="336">
        <v>0</v>
      </c>
      <c r="P286" s="336">
        <v>0</v>
      </c>
      <c r="Q286" s="336">
        <v>0</v>
      </c>
      <c r="R286" s="336">
        <v>0</v>
      </c>
      <c r="S286" s="336">
        <v>0</v>
      </c>
      <c r="T286" s="336">
        <v>0</v>
      </c>
      <c r="U286" s="336">
        <v>0</v>
      </c>
      <c r="V286" s="336">
        <v>0</v>
      </c>
      <c r="W286" s="336">
        <v>0</v>
      </c>
      <c r="X286" s="336">
        <v>0</v>
      </c>
      <c r="Y286" s="336">
        <v>0</v>
      </c>
      <c r="Z286" s="337">
        <f t="shared" si="1"/>
        <v>0</v>
      </c>
      <c r="AA286" s="338"/>
    </row>
    <row r="287" spans="1:27" s="339" customFormat="1" ht="12.75" customHeight="1">
      <c r="A287" s="333">
        <f t="shared" si="2"/>
        <v>15</v>
      </c>
      <c r="B287" s="373">
        <v>130101570050199</v>
      </c>
      <c r="C287" s="392" t="s">
        <v>1084</v>
      </c>
      <c r="D287" s="334">
        <f>+SUMIF('BG SISTEMA'!A:A,'CA EF'!B287,'BG SISTEMA'!F:F)</f>
        <v>0</v>
      </c>
      <c r="E287" s="335"/>
      <c r="F287" s="335"/>
      <c r="G287" s="393">
        <v>0</v>
      </c>
      <c r="H287" s="336">
        <f t="shared" si="0"/>
        <v>0</v>
      </c>
      <c r="I287" s="336">
        <v>0</v>
      </c>
      <c r="J287" s="336">
        <v>0</v>
      </c>
      <c r="K287" s="336">
        <v>0</v>
      </c>
      <c r="L287" s="336">
        <v>0</v>
      </c>
      <c r="M287" s="336">
        <v>0</v>
      </c>
      <c r="N287" s="336">
        <v>0</v>
      </c>
      <c r="O287" s="336">
        <v>0</v>
      </c>
      <c r="P287" s="336">
        <v>0</v>
      </c>
      <c r="Q287" s="336">
        <v>0</v>
      </c>
      <c r="R287" s="336">
        <v>0</v>
      </c>
      <c r="S287" s="336">
        <v>0</v>
      </c>
      <c r="T287" s="336">
        <v>0</v>
      </c>
      <c r="U287" s="336">
        <v>0</v>
      </c>
      <c r="V287" s="336">
        <v>0</v>
      </c>
      <c r="W287" s="336">
        <v>0</v>
      </c>
      <c r="X287" s="336">
        <v>0</v>
      </c>
      <c r="Y287" s="336">
        <v>0</v>
      </c>
      <c r="Z287" s="337">
        <f t="shared" si="1"/>
        <v>0</v>
      </c>
      <c r="AA287" s="338"/>
    </row>
    <row r="288" spans="1:27" s="339" customFormat="1" ht="12.75" customHeight="1">
      <c r="A288" s="333">
        <f t="shared" si="2"/>
        <v>15</v>
      </c>
      <c r="B288" s="373">
        <v>130101570060101</v>
      </c>
      <c r="C288" s="392" t="s">
        <v>1085</v>
      </c>
      <c r="D288" s="334">
        <f>+SUMIF('BG SISTEMA'!A:A,'CA EF'!B288,'BG SISTEMA'!F:F)</f>
        <v>0</v>
      </c>
      <c r="E288" s="335"/>
      <c r="F288" s="335"/>
      <c r="G288" s="393">
        <v>0</v>
      </c>
      <c r="H288" s="336">
        <f t="shared" si="0"/>
        <v>0</v>
      </c>
      <c r="I288" s="336">
        <v>0</v>
      </c>
      <c r="J288" s="336">
        <v>0</v>
      </c>
      <c r="K288" s="336">
        <v>0</v>
      </c>
      <c r="L288" s="336">
        <v>0</v>
      </c>
      <c r="M288" s="336">
        <v>0</v>
      </c>
      <c r="N288" s="336">
        <v>0</v>
      </c>
      <c r="O288" s="336">
        <v>0</v>
      </c>
      <c r="P288" s="336">
        <v>0</v>
      </c>
      <c r="Q288" s="336">
        <v>0</v>
      </c>
      <c r="R288" s="336">
        <v>0</v>
      </c>
      <c r="S288" s="336">
        <v>0</v>
      </c>
      <c r="T288" s="336">
        <v>0</v>
      </c>
      <c r="U288" s="336">
        <v>0</v>
      </c>
      <c r="V288" s="336">
        <v>0</v>
      </c>
      <c r="W288" s="336">
        <v>0</v>
      </c>
      <c r="X288" s="336">
        <v>0</v>
      </c>
      <c r="Y288" s="336">
        <v>0</v>
      </c>
      <c r="Z288" s="337">
        <f t="shared" si="1"/>
        <v>0</v>
      </c>
      <c r="AA288" s="338"/>
    </row>
    <row r="289" spans="1:27" s="339" customFormat="1" ht="12.75" customHeight="1">
      <c r="A289" s="333">
        <f t="shared" si="2"/>
        <v>15</v>
      </c>
      <c r="B289" s="373">
        <v>130101570060199</v>
      </c>
      <c r="C289" s="392" t="s">
        <v>1086</v>
      </c>
      <c r="D289" s="334">
        <f>+SUMIF('BG SISTEMA'!A:A,'CA EF'!B289,'BG SISTEMA'!F:F)</f>
        <v>0</v>
      </c>
      <c r="E289" s="335"/>
      <c r="F289" s="335"/>
      <c r="G289" s="393">
        <v>0</v>
      </c>
      <c r="H289" s="336">
        <f t="shared" si="0"/>
        <v>0</v>
      </c>
      <c r="I289" s="336">
        <v>0</v>
      </c>
      <c r="J289" s="336">
        <v>0</v>
      </c>
      <c r="K289" s="336">
        <v>0</v>
      </c>
      <c r="L289" s="336">
        <v>0</v>
      </c>
      <c r="M289" s="336">
        <v>0</v>
      </c>
      <c r="N289" s="336">
        <v>0</v>
      </c>
      <c r="O289" s="336">
        <v>0</v>
      </c>
      <c r="P289" s="336">
        <v>0</v>
      </c>
      <c r="Q289" s="336">
        <v>0</v>
      </c>
      <c r="R289" s="336">
        <v>0</v>
      </c>
      <c r="S289" s="336">
        <v>0</v>
      </c>
      <c r="T289" s="336">
        <v>0</v>
      </c>
      <c r="U289" s="336">
        <v>0</v>
      </c>
      <c r="V289" s="336">
        <v>0</v>
      </c>
      <c r="W289" s="336">
        <v>0</v>
      </c>
      <c r="X289" s="336">
        <v>0</v>
      </c>
      <c r="Y289" s="336">
        <v>0</v>
      </c>
      <c r="Z289" s="337">
        <f t="shared" si="1"/>
        <v>0</v>
      </c>
      <c r="AA289" s="338"/>
    </row>
    <row r="290" spans="1:27" s="339" customFormat="1" ht="12.75" customHeight="1">
      <c r="A290" s="333">
        <f t="shared" si="2"/>
        <v>15</v>
      </c>
      <c r="B290" s="373">
        <v>130101570070101</v>
      </c>
      <c r="C290" s="392" t="s">
        <v>1087</v>
      </c>
      <c r="D290" s="334">
        <f>+SUMIF('BG SISTEMA'!A:A,'CA EF'!B290,'BG SISTEMA'!F:F)</f>
        <v>0</v>
      </c>
      <c r="E290" s="335"/>
      <c r="F290" s="335"/>
      <c r="G290" s="393">
        <v>0</v>
      </c>
      <c r="H290" s="336">
        <f t="shared" si="0"/>
        <v>0</v>
      </c>
      <c r="I290" s="336">
        <v>0</v>
      </c>
      <c r="J290" s="336">
        <v>0</v>
      </c>
      <c r="K290" s="336">
        <v>0</v>
      </c>
      <c r="L290" s="336">
        <v>0</v>
      </c>
      <c r="M290" s="336">
        <v>0</v>
      </c>
      <c r="N290" s="336">
        <v>0</v>
      </c>
      <c r="O290" s="336">
        <v>0</v>
      </c>
      <c r="P290" s="336">
        <v>0</v>
      </c>
      <c r="Q290" s="336">
        <v>0</v>
      </c>
      <c r="R290" s="336">
        <v>0</v>
      </c>
      <c r="S290" s="336">
        <v>0</v>
      </c>
      <c r="T290" s="336">
        <v>0</v>
      </c>
      <c r="U290" s="336">
        <v>0</v>
      </c>
      <c r="V290" s="336">
        <v>0</v>
      </c>
      <c r="W290" s="336">
        <v>0</v>
      </c>
      <c r="X290" s="336">
        <v>0</v>
      </c>
      <c r="Y290" s="336">
        <v>0</v>
      </c>
      <c r="Z290" s="337">
        <f t="shared" si="1"/>
        <v>0</v>
      </c>
      <c r="AA290" s="338"/>
    </row>
    <row r="291" spans="1:27" s="339" customFormat="1" ht="12.75" customHeight="1">
      <c r="A291" s="333">
        <f t="shared" si="2"/>
        <v>15</v>
      </c>
      <c r="B291" s="373">
        <v>130101570070199</v>
      </c>
      <c r="C291" s="392" t="s">
        <v>1088</v>
      </c>
      <c r="D291" s="334">
        <f>+SUMIF('BG SISTEMA'!A:A,'CA EF'!B291,'BG SISTEMA'!F:F)</f>
        <v>0</v>
      </c>
      <c r="E291" s="335"/>
      <c r="F291" s="335"/>
      <c r="G291" s="393">
        <v>0</v>
      </c>
      <c r="H291" s="336">
        <f t="shared" si="0"/>
        <v>0</v>
      </c>
      <c r="I291" s="336">
        <v>0</v>
      </c>
      <c r="J291" s="336">
        <v>0</v>
      </c>
      <c r="K291" s="336">
        <v>0</v>
      </c>
      <c r="L291" s="336">
        <v>0</v>
      </c>
      <c r="M291" s="336">
        <v>0</v>
      </c>
      <c r="N291" s="336">
        <v>0</v>
      </c>
      <c r="O291" s="336">
        <v>0</v>
      </c>
      <c r="P291" s="336">
        <v>0</v>
      </c>
      <c r="Q291" s="336">
        <v>0</v>
      </c>
      <c r="R291" s="336">
        <v>0</v>
      </c>
      <c r="S291" s="336">
        <v>0</v>
      </c>
      <c r="T291" s="336">
        <v>0</v>
      </c>
      <c r="U291" s="336">
        <v>0</v>
      </c>
      <c r="V291" s="336">
        <v>0</v>
      </c>
      <c r="W291" s="336">
        <v>0</v>
      </c>
      <c r="X291" s="336">
        <v>0</v>
      </c>
      <c r="Y291" s="336">
        <v>0</v>
      </c>
      <c r="Z291" s="337">
        <f t="shared" si="1"/>
        <v>0</v>
      </c>
      <c r="AA291" s="338"/>
    </row>
    <row r="292" spans="1:27" s="339" customFormat="1" ht="12.75" customHeight="1">
      <c r="A292" s="333">
        <f t="shared" si="2"/>
        <v>15</v>
      </c>
      <c r="B292" s="373">
        <v>130101590010101</v>
      </c>
      <c r="C292" s="392" t="s">
        <v>681</v>
      </c>
      <c r="D292" s="334">
        <f>+SUMIF('BG SISTEMA'!A:A,'CA EF'!B292,'BG SISTEMA'!F:F)</f>
        <v>348092988</v>
      </c>
      <c r="E292" s="335"/>
      <c r="F292" s="335"/>
      <c r="G292" s="393">
        <v>295455976</v>
      </c>
      <c r="H292" s="336">
        <f t="shared" si="0"/>
        <v>52637012</v>
      </c>
      <c r="I292" s="336">
        <f>-$H292</f>
        <v>-52637012</v>
      </c>
      <c r="J292" s="336">
        <v>0</v>
      </c>
      <c r="K292" s="336">
        <v>0</v>
      </c>
      <c r="L292" s="336">
        <v>0</v>
      </c>
      <c r="M292" s="336">
        <v>0</v>
      </c>
      <c r="N292" s="336">
        <v>0</v>
      </c>
      <c r="O292" s="336">
        <v>0</v>
      </c>
      <c r="P292" s="336">
        <v>0</v>
      </c>
      <c r="Q292" s="336">
        <v>0</v>
      </c>
      <c r="R292" s="336">
        <v>0</v>
      </c>
      <c r="S292" s="336">
        <v>0</v>
      </c>
      <c r="T292" s="336">
        <v>0</v>
      </c>
      <c r="U292" s="336">
        <v>0</v>
      </c>
      <c r="V292" s="336">
        <v>0</v>
      </c>
      <c r="W292" s="336">
        <v>0</v>
      </c>
      <c r="X292" s="336">
        <v>0</v>
      </c>
      <c r="Y292" s="336">
        <v>0</v>
      </c>
      <c r="Z292" s="337">
        <f t="shared" si="1"/>
        <v>0</v>
      </c>
      <c r="AA292" s="340"/>
    </row>
    <row r="293" spans="1:27" s="339" customFormat="1" ht="12.75" customHeight="1">
      <c r="A293" s="333">
        <f t="shared" si="2"/>
        <v>15</v>
      </c>
      <c r="B293" s="373">
        <v>130101590010199</v>
      </c>
      <c r="C293" s="392" t="s">
        <v>682</v>
      </c>
      <c r="D293" s="334">
        <f>+SUMIF('BG SISTEMA'!A:A,'CA EF'!B293,'BG SISTEMA'!F:F)</f>
        <v>275492777</v>
      </c>
      <c r="E293" s="335"/>
      <c r="F293" s="335"/>
      <c r="G293" s="393">
        <v>229232024</v>
      </c>
      <c r="H293" s="336">
        <f t="shared" si="0"/>
        <v>46260753</v>
      </c>
      <c r="I293" s="336">
        <f>-$H293</f>
        <v>-46260753</v>
      </c>
      <c r="J293" s="336">
        <v>0</v>
      </c>
      <c r="K293" s="336">
        <v>0</v>
      </c>
      <c r="L293" s="336">
        <v>0</v>
      </c>
      <c r="M293" s="336">
        <v>0</v>
      </c>
      <c r="N293" s="336">
        <v>0</v>
      </c>
      <c r="O293" s="336">
        <v>0</v>
      </c>
      <c r="P293" s="336">
        <v>0</v>
      </c>
      <c r="Q293" s="336">
        <v>0</v>
      </c>
      <c r="R293" s="336">
        <v>0</v>
      </c>
      <c r="S293" s="336">
        <v>0</v>
      </c>
      <c r="T293" s="336">
        <v>0</v>
      </c>
      <c r="U293" s="336">
        <v>0</v>
      </c>
      <c r="V293" s="336">
        <v>0</v>
      </c>
      <c r="W293" s="336">
        <v>0</v>
      </c>
      <c r="X293" s="336">
        <v>0</v>
      </c>
      <c r="Y293" s="336">
        <v>0</v>
      </c>
      <c r="Z293" s="337">
        <f t="shared" si="1"/>
        <v>0</v>
      </c>
      <c r="AA293" s="340"/>
    </row>
    <row r="294" spans="1:27" s="339" customFormat="1" ht="12.75" customHeight="1">
      <c r="A294" s="333">
        <f t="shared" si="2"/>
        <v>15</v>
      </c>
      <c r="B294" s="373">
        <v>130101670010101</v>
      </c>
      <c r="C294" s="392" t="s">
        <v>1089</v>
      </c>
      <c r="D294" s="334">
        <f>+SUMIF('BG SISTEMA'!A:A,'CA EF'!B294,'BG SISTEMA'!F:F)</f>
        <v>0</v>
      </c>
      <c r="E294" s="335"/>
      <c r="F294" s="335"/>
      <c r="G294" s="393">
        <v>0</v>
      </c>
      <c r="H294" s="336">
        <f t="shared" si="0"/>
        <v>0</v>
      </c>
      <c r="I294" s="336">
        <v>0</v>
      </c>
      <c r="J294" s="336">
        <v>0</v>
      </c>
      <c r="K294" s="336">
        <v>0</v>
      </c>
      <c r="L294" s="336">
        <v>0</v>
      </c>
      <c r="M294" s="336">
        <v>0</v>
      </c>
      <c r="N294" s="336">
        <v>0</v>
      </c>
      <c r="O294" s="336">
        <v>0</v>
      </c>
      <c r="P294" s="336">
        <v>0</v>
      </c>
      <c r="Q294" s="336">
        <v>0</v>
      </c>
      <c r="R294" s="336">
        <v>0</v>
      </c>
      <c r="S294" s="336">
        <v>0</v>
      </c>
      <c r="T294" s="336">
        <v>0</v>
      </c>
      <c r="U294" s="336">
        <v>0</v>
      </c>
      <c r="V294" s="336">
        <v>0</v>
      </c>
      <c r="W294" s="336">
        <v>0</v>
      </c>
      <c r="X294" s="336">
        <v>0</v>
      </c>
      <c r="Y294" s="336">
        <v>0</v>
      </c>
      <c r="Z294" s="337">
        <f t="shared" si="1"/>
        <v>0</v>
      </c>
      <c r="AA294" s="340"/>
    </row>
    <row r="295" spans="1:27" s="339" customFormat="1" ht="12.75" customHeight="1">
      <c r="A295" s="333">
        <f t="shared" si="2"/>
        <v>15</v>
      </c>
      <c r="B295" s="373">
        <v>130101670010199</v>
      </c>
      <c r="C295" s="392" t="s">
        <v>1090</v>
      </c>
      <c r="D295" s="334">
        <f>+SUMIF('BG SISTEMA'!A:A,'CA EF'!B295,'BG SISTEMA'!F:F)</f>
        <v>0</v>
      </c>
      <c r="E295" s="335"/>
      <c r="F295" s="335"/>
      <c r="G295" s="393">
        <v>0</v>
      </c>
      <c r="H295" s="336">
        <f t="shared" si="0"/>
        <v>0</v>
      </c>
      <c r="I295" s="336">
        <v>0</v>
      </c>
      <c r="J295" s="336">
        <v>0</v>
      </c>
      <c r="K295" s="336">
        <v>0</v>
      </c>
      <c r="L295" s="336">
        <v>0</v>
      </c>
      <c r="M295" s="336">
        <v>0</v>
      </c>
      <c r="N295" s="336">
        <v>0</v>
      </c>
      <c r="O295" s="336">
        <v>0</v>
      </c>
      <c r="P295" s="336">
        <v>0</v>
      </c>
      <c r="Q295" s="336">
        <v>0</v>
      </c>
      <c r="R295" s="336">
        <v>0</v>
      </c>
      <c r="S295" s="336">
        <v>0</v>
      </c>
      <c r="T295" s="336">
        <v>0</v>
      </c>
      <c r="U295" s="336">
        <v>0</v>
      </c>
      <c r="V295" s="336">
        <v>0</v>
      </c>
      <c r="W295" s="336">
        <v>0</v>
      </c>
      <c r="X295" s="336">
        <v>0</v>
      </c>
      <c r="Y295" s="336">
        <v>0</v>
      </c>
      <c r="Z295" s="337">
        <f t="shared" si="1"/>
        <v>0</v>
      </c>
      <c r="AA295" s="340"/>
    </row>
    <row r="296" spans="1:27" s="339" customFormat="1" ht="12.75" customHeight="1">
      <c r="A296" s="333">
        <f t="shared" si="2"/>
        <v>15</v>
      </c>
      <c r="B296" s="373">
        <v>130101690010101</v>
      </c>
      <c r="C296" s="392" t="s">
        <v>1091</v>
      </c>
      <c r="D296" s="334">
        <f>+SUMIF('BG SISTEMA'!A:A,'CA EF'!B296,'BG SISTEMA'!F:F)</f>
        <v>0</v>
      </c>
      <c r="E296" s="335"/>
      <c r="F296" s="335"/>
      <c r="G296" s="393">
        <v>0</v>
      </c>
      <c r="H296" s="336">
        <f t="shared" si="0"/>
        <v>0</v>
      </c>
      <c r="I296" s="336">
        <v>0</v>
      </c>
      <c r="J296" s="336">
        <v>0</v>
      </c>
      <c r="K296" s="336">
        <v>0</v>
      </c>
      <c r="L296" s="336">
        <v>0</v>
      </c>
      <c r="M296" s="336">
        <v>0</v>
      </c>
      <c r="N296" s="336">
        <v>0</v>
      </c>
      <c r="O296" s="336">
        <v>0</v>
      </c>
      <c r="P296" s="336">
        <v>0</v>
      </c>
      <c r="Q296" s="336">
        <v>0</v>
      </c>
      <c r="R296" s="336">
        <v>0</v>
      </c>
      <c r="S296" s="336">
        <v>0</v>
      </c>
      <c r="T296" s="336">
        <v>0</v>
      </c>
      <c r="U296" s="336">
        <v>0</v>
      </c>
      <c r="V296" s="336">
        <v>0</v>
      </c>
      <c r="W296" s="336">
        <v>0</v>
      </c>
      <c r="X296" s="336">
        <v>0</v>
      </c>
      <c r="Y296" s="336">
        <v>0</v>
      </c>
      <c r="Z296" s="337">
        <f t="shared" si="1"/>
        <v>0</v>
      </c>
      <c r="AA296" s="338"/>
    </row>
    <row r="297" spans="1:27" s="339" customFormat="1" ht="12.75" customHeight="1">
      <c r="A297" s="333">
        <f t="shared" si="2"/>
        <v>15</v>
      </c>
      <c r="B297" s="373">
        <v>130101690010199</v>
      </c>
      <c r="C297" s="392" t="s">
        <v>1092</v>
      </c>
      <c r="D297" s="334">
        <f>+SUMIF('BG SISTEMA'!A:A,'CA EF'!B297,'BG SISTEMA'!F:F)</f>
        <v>0</v>
      </c>
      <c r="E297" s="335"/>
      <c r="F297" s="335"/>
      <c r="G297" s="393">
        <v>0</v>
      </c>
      <c r="H297" s="336">
        <f t="shared" si="0"/>
        <v>0</v>
      </c>
      <c r="I297" s="336">
        <v>0</v>
      </c>
      <c r="J297" s="336">
        <v>0</v>
      </c>
      <c r="K297" s="336">
        <v>0</v>
      </c>
      <c r="L297" s="336">
        <v>0</v>
      </c>
      <c r="M297" s="336">
        <v>0</v>
      </c>
      <c r="N297" s="336">
        <v>0</v>
      </c>
      <c r="O297" s="336">
        <v>0</v>
      </c>
      <c r="P297" s="336">
        <v>0</v>
      </c>
      <c r="Q297" s="336">
        <v>0</v>
      </c>
      <c r="R297" s="336">
        <v>0</v>
      </c>
      <c r="S297" s="336">
        <v>0</v>
      </c>
      <c r="T297" s="336">
        <v>0</v>
      </c>
      <c r="U297" s="336">
        <v>0</v>
      </c>
      <c r="V297" s="336">
        <v>0</v>
      </c>
      <c r="W297" s="336">
        <v>0</v>
      </c>
      <c r="X297" s="336">
        <v>0</v>
      </c>
      <c r="Y297" s="336">
        <v>0</v>
      </c>
      <c r="Z297" s="337">
        <f t="shared" si="1"/>
        <v>0</v>
      </c>
      <c r="AA297" s="340"/>
    </row>
    <row r="298" spans="1:27" s="339" customFormat="1" ht="12.75" customHeight="1">
      <c r="A298" s="333">
        <f t="shared" si="2"/>
        <v>15</v>
      </c>
      <c r="B298" s="373">
        <v>130101750010101</v>
      </c>
      <c r="C298" s="392" t="s">
        <v>1093</v>
      </c>
      <c r="D298" s="334">
        <f>+SUMIF('BG SISTEMA'!A:A,'CA EF'!B298,'BG SISTEMA'!F:F)</f>
        <v>0</v>
      </c>
      <c r="E298" s="335"/>
      <c r="F298" s="335"/>
      <c r="G298" s="393">
        <v>0</v>
      </c>
      <c r="H298" s="336">
        <f t="shared" si="0"/>
        <v>0</v>
      </c>
      <c r="I298" s="336">
        <v>0</v>
      </c>
      <c r="J298" s="336">
        <v>0</v>
      </c>
      <c r="K298" s="336">
        <v>0</v>
      </c>
      <c r="L298" s="336">
        <v>0</v>
      </c>
      <c r="M298" s="336">
        <v>0</v>
      </c>
      <c r="N298" s="336">
        <v>0</v>
      </c>
      <c r="O298" s="336">
        <v>0</v>
      </c>
      <c r="P298" s="336">
        <v>0</v>
      </c>
      <c r="Q298" s="336">
        <v>0</v>
      </c>
      <c r="R298" s="336">
        <v>0</v>
      </c>
      <c r="S298" s="336">
        <v>0</v>
      </c>
      <c r="T298" s="336">
        <v>0</v>
      </c>
      <c r="U298" s="336">
        <v>0</v>
      </c>
      <c r="V298" s="336">
        <v>0</v>
      </c>
      <c r="W298" s="336">
        <v>0</v>
      </c>
      <c r="X298" s="336">
        <v>0</v>
      </c>
      <c r="Y298" s="336">
        <v>0</v>
      </c>
      <c r="Z298" s="337">
        <f t="shared" si="1"/>
        <v>0</v>
      </c>
      <c r="AA298" s="340"/>
    </row>
    <row r="299" spans="1:27" s="339" customFormat="1" ht="12.75" customHeight="1">
      <c r="A299" s="333">
        <f t="shared" si="2"/>
        <v>15</v>
      </c>
      <c r="B299" s="373">
        <v>130101750010199</v>
      </c>
      <c r="C299" s="392" t="s">
        <v>1094</v>
      </c>
      <c r="D299" s="334">
        <f>+SUMIF('BG SISTEMA'!A:A,'CA EF'!B299,'BG SISTEMA'!F:F)</f>
        <v>0</v>
      </c>
      <c r="E299" s="335"/>
      <c r="F299" s="335"/>
      <c r="G299" s="393">
        <v>0</v>
      </c>
      <c r="H299" s="336">
        <f t="shared" si="0"/>
        <v>0</v>
      </c>
      <c r="I299" s="336">
        <v>0</v>
      </c>
      <c r="J299" s="336">
        <v>0</v>
      </c>
      <c r="K299" s="336">
        <v>0</v>
      </c>
      <c r="L299" s="336">
        <v>0</v>
      </c>
      <c r="M299" s="336">
        <v>0</v>
      </c>
      <c r="N299" s="336">
        <v>0</v>
      </c>
      <c r="O299" s="336">
        <v>0</v>
      </c>
      <c r="P299" s="336">
        <v>0</v>
      </c>
      <c r="Q299" s="336">
        <v>0</v>
      </c>
      <c r="R299" s="336">
        <v>0</v>
      </c>
      <c r="S299" s="336">
        <v>0</v>
      </c>
      <c r="T299" s="336">
        <v>0</v>
      </c>
      <c r="U299" s="336">
        <v>0</v>
      </c>
      <c r="V299" s="336">
        <v>0</v>
      </c>
      <c r="W299" s="336">
        <v>0</v>
      </c>
      <c r="X299" s="336">
        <v>0</v>
      </c>
      <c r="Y299" s="336">
        <v>0</v>
      </c>
      <c r="Z299" s="337">
        <f t="shared" si="1"/>
        <v>0</v>
      </c>
      <c r="AA299" s="340"/>
    </row>
    <row r="300" spans="1:27" s="339" customFormat="1" ht="12.75" customHeight="1">
      <c r="A300" s="333">
        <f t="shared" si="2"/>
        <v>15</v>
      </c>
      <c r="B300" s="373">
        <v>130101750020101</v>
      </c>
      <c r="C300" s="392" t="s">
        <v>1095</v>
      </c>
      <c r="D300" s="334">
        <f>+SUMIF('BG SISTEMA'!A:A,'CA EF'!B300,'BG SISTEMA'!F:F)</f>
        <v>0</v>
      </c>
      <c r="E300" s="335"/>
      <c r="F300" s="335"/>
      <c r="G300" s="393">
        <v>0</v>
      </c>
      <c r="H300" s="336">
        <f t="shared" si="0"/>
        <v>0</v>
      </c>
      <c r="I300" s="336">
        <v>0</v>
      </c>
      <c r="J300" s="336">
        <v>0</v>
      </c>
      <c r="K300" s="336">
        <v>0</v>
      </c>
      <c r="L300" s="336">
        <v>0</v>
      </c>
      <c r="M300" s="336">
        <v>0</v>
      </c>
      <c r="N300" s="336">
        <v>0</v>
      </c>
      <c r="O300" s="336">
        <v>0</v>
      </c>
      <c r="P300" s="336">
        <v>0</v>
      </c>
      <c r="Q300" s="336">
        <v>0</v>
      </c>
      <c r="R300" s="336">
        <v>0</v>
      </c>
      <c r="S300" s="336">
        <v>0</v>
      </c>
      <c r="T300" s="336">
        <v>0</v>
      </c>
      <c r="U300" s="336">
        <v>0</v>
      </c>
      <c r="V300" s="336">
        <v>0</v>
      </c>
      <c r="W300" s="336">
        <v>0</v>
      </c>
      <c r="X300" s="336">
        <v>0</v>
      </c>
      <c r="Y300" s="336">
        <v>0</v>
      </c>
      <c r="Z300" s="337">
        <f t="shared" si="1"/>
        <v>0</v>
      </c>
      <c r="AA300" s="340"/>
    </row>
    <row r="301" spans="1:27" s="339" customFormat="1" ht="12.75" customHeight="1">
      <c r="A301" s="333">
        <f t="shared" si="2"/>
        <v>15</v>
      </c>
      <c r="B301" s="373">
        <v>130101750020199</v>
      </c>
      <c r="C301" s="392" t="s">
        <v>1096</v>
      </c>
      <c r="D301" s="334">
        <f>+SUMIF('BG SISTEMA'!A:A,'CA EF'!B301,'BG SISTEMA'!F:F)</f>
        <v>0</v>
      </c>
      <c r="E301" s="335"/>
      <c r="F301" s="335"/>
      <c r="G301" s="393">
        <v>0</v>
      </c>
      <c r="H301" s="336">
        <f t="shared" si="0"/>
        <v>0</v>
      </c>
      <c r="I301" s="336">
        <v>0</v>
      </c>
      <c r="J301" s="336">
        <v>0</v>
      </c>
      <c r="K301" s="336">
        <v>0</v>
      </c>
      <c r="L301" s="336">
        <v>0</v>
      </c>
      <c r="M301" s="336">
        <v>0</v>
      </c>
      <c r="N301" s="336">
        <v>0</v>
      </c>
      <c r="O301" s="336">
        <v>0</v>
      </c>
      <c r="P301" s="336">
        <v>0</v>
      </c>
      <c r="Q301" s="336">
        <v>0</v>
      </c>
      <c r="R301" s="336">
        <v>0</v>
      </c>
      <c r="S301" s="336">
        <v>0</v>
      </c>
      <c r="T301" s="336">
        <v>0</v>
      </c>
      <c r="U301" s="336">
        <v>0</v>
      </c>
      <c r="V301" s="336">
        <v>0</v>
      </c>
      <c r="W301" s="336">
        <v>0</v>
      </c>
      <c r="X301" s="336">
        <v>0</v>
      </c>
      <c r="Y301" s="336">
        <v>0</v>
      </c>
      <c r="Z301" s="337">
        <f t="shared" si="1"/>
        <v>0</v>
      </c>
      <c r="AA301" s="340"/>
    </row>
    <row r="302" spans="1:27" s="339" customFormat="1" ht="12.75" customHeight="1">
      <c r="A302" s="333">
        <f t="shared" si="2"/>
        <v>15</v>
      </c>
      <c r="B302" s="373">
        <v>130101750030101</v>
      </c>
      <c r="C302" s="392" t="s">
        <v>1097</v>
      </c>
      <c r="D302" s="334">
        <f>+SUMIF('BG SISTEMA'!A:A,'CA EF'!B302,'BG SISTEMA'!F:F)</f>
        <v>0</v>
      </c>
      <c r="E302" s="335"/>
      <c r="F302" s="335"/>
      <c r="G302" s="393">
        <v>0</v>
      </c>
      <c r="H302" s="336">
        <f t="shared" si="0"/>
        <v>0</v>
      </c>
      <c r="I302" s="336">
        <v>0</v>
      </c>
      <c r="J302" s="336">
        <v>0</v>
      </c>
      <c r="K302" s="336">
        <v>0</v>
      </c>
      <c r="L302" s="336">
        <v>0</v>
      </c>
      <c r="M302" s="336">
        <v>0</v>
      </c>
      <c r="N302" s="336">
        <v>0</v>
      </c>
      <c r="O302" s="336">
        <v>0</v>
      </c>
      <c r="P302" s="336">
        <v>0</v>
      </c>
      <c r="Q302" s="336">
        <v>0</v>
      </c>
      <c r="R302" s="336">
        <v>0</v>
      </c>
      <c r="S302" s="336">
        <v>0</v>
      </c>
      <c r="T302" s="336">
        <v>0</v>
      </c>
      <c r="U302" s="336">
        <v>0</v>
      </c>
      <c r="V302" s="336">
        <v>0</v>
      </c>
      <c r="W302" s="336">
        <v>0</v>
      </c>
      <c r="X302" s="336">
        <v>0</v>
      </c>
      <c r="Y302" s="336">
        <v>0</v>
      </c>
      <c r="Z302" s="337">
        <f t="shared" si="1"/>
        <v>0</v>
      </c>
      <c r="AA302" s="338"/>
    </row>
    <row r="303" spans="1:27" s="339" customFormat="1" ht="12.75" customHeight="1">
      <c r="A303" s="333">
        <f t="shared" si="2"/>
        <v>15</v>
      </c>
      <c r="B303" s="373">
        <v>130101750030199</v>
      </c>
      <c r="C303" s="392" t="s">
        <v>1098</v>
      </c>
      <c r="D303" s="334">
        <f>+SUMIF('BG SISTEMA'!A:A,'CA EF'!B303,'BG SISTEMA'!F:F)</f>
        <v>0</v>
      </c>
      <c r="E303" s="335"/>
      <c r="F303" s="335"/>
      <c r="G303" s="393">
        <v>0</v>
      </c>
      <c r="H303" s="336">
        <f t="shared" si="0"/>
        <v>0</v>
      </c>
      <c r="I303" s="336">
        <v>0</v>
      </c>
      <c r="J303" s="336">
        <v>0</v>
      </c>
      <c r="K303" s="336">
        <v>0</v>
      </c>
      <c r="L303" s="336">
        <v>0</v>
      </c>
      <c r="M303" s="336">
        <v>0</v>
      </c>
      <c r="N303" s="336">
        <v>0</v>
      </c>
      <c r="O303" s="336">
        <v>0</v>
      </c>
      <c r="P303" s="336">
        <v>0</v>
      </c>
      <c r="Q303" s="336">
        <v>0</v>
      </c>
      <c r="R303" s="336">
        <v>0</v>
      </c>
      <c r="S303" s="336">
        <v>0</v>
      </c>
      <c r="T303" s="336">
        <v>0</v>
      </c>
      <c r="U303" s="336">
        <v>0</v>
      </c>
      <c r="V303" s="336">
        <v>0</v>
      </c>
      <c r="W303" s="336">
        <v>0</v>
      </c>
      <c r="X303" s="336">
        <v>0</v>
      </c>
      <c r="Y303" s="336">
        <v>0</v>
      </c>
      <c r="Z303" s="337">
        <f t="shared" si="1"/>
        <v>0</v>
      </c>
      <c r="AA303" s="340"/>
    </row>
    <row r="304" spans="1:27" s="339" customFormat="1" ht="12.75" customHeight="1">
      <c r="A304" s="333">
        <f t="shared" si="2"/>
        <v>15</v>
      </c>
      <c r="B304" s="373">
        <v>130101750040101</v>
      </c>
      <c r="C304" s="392" t="s">
        <v>1099</v>
      </c>
      <c r="D304" s="334">
        <f>+SUMIF('BG SISTEMA'!A:A,'CA EF'!B304,'BG SISTEMA'!F:F)</f>
        <v>0</v>
      </c>
      <c r="E304" s="335"/>
      <c r="F304" s="335"/>
      <c r="G304" s="393">
        <v>0</v>
      </c>
      <c r="H304" s="336">
        <f t="shared" si="0"/>
        <v>0</v>
      </c>
      <c r="I304" s="336">
        <v>0</v>
      </c>
      <c r="J304" s="336">
        <v>0</v>
      </c>
      <c r="K304" s="336">
        <v>0</v>
      </c>
      <c r="L304" s="336">
        <v>0</v>
      </c>
      <c r="M304" s="336">
        <v>0</v>
      </c>
      <c r="N304" s="336">
        <v>0</v>
      </c>
      <c r="O304" s="336">
        <v>0</v>
      </c>
      <c r="P304" s="336">
        <v>0</v>
      </c>
      <c r="Q304" s="336">
        <v>0</v>
      </c>
      <c r="R304" s="336">
        <v>0</v>
      </c>
      <c r="S304" s="336">
        <v>0</v>
      </c>
      <c r="T304" s="336">
        <v>0</v>
      </c>
      <c r="U304" s="336">
        <v>0</v>
      </c>
      <c r="V304" s="336">
        <v>0</v>
      </c>
      <c r="W304" s="336">
        <v>0</v>
      </c>
      <c r="X304" s="336">
        <v>0</v>
      </c>
      <c r="Y304" s="336">
        <v>0</v>
      </c>
      <c r="Z304" s="337">
        <f t="shared" si="1"/>
        <v>0</v>
      </c>
      <c r="AA304" s="340"/>
    </row>
    <row r="305" spans="1:27" s="339" customFormat="1" ht="12.75" customHeight="1">
      <c r="A305" s="333">
        <f t="shared" si="2"/>
        <v>15</v>
      </c>
      <c r="B305" s="373">
        <v>130101750040199</v>
      </c>
      <c r="C305" s="392" t="s">
        <v>1100</v>
      </c>
      <c r="D305" s="334">
        <f>+SUMIF('BG SISTEMA'!A:A,'CA EF'!B305,'BG SISTEMA'!F:F)</f>
        <v>0</v>
      </c>
      <c r="E305" s="335"/>
      <c r="F305" s="335"/>
      <c r="G305" s="393">
        <v>0</v>
      </c>
      <c r="H305" s="336">
        <f t="shared" si="0"/>
        <v>0</v>
      </c>
      <c r="I305" s="336">
        <v>0</v>
      </c>
      <c r="J305" s="336">
        <v>0</v>
      </c>
      <c r="K305" s="336">
        <v>0</v>
      </c>
      <c r="L305" s="336">
        <v>0</v>
      </c>
      <c r="M305" s="336">
        <v>0</v>
      </c>
      <c r="N305" s="336">
        <v>0</v>
      </c>
      <c r="O305" s="336">
        <v>0</v>
      </c>
      <c r="P305" s="336">
        <v>0</v>
      </c>
      <c r="Q305" s="336">
        <v>0</v>
      </c>
      <c r="R305" s="336">
        <v>0</v>
      </c>
      <c r="S305" s="336">
        <v>0</v>
      </c>
      <c r="T305" s="336">
        <v>0</v>
      </c>
      <c r="U305" s="336">
        <v>0</v>
      </c>
      <c r="V305" s="336">
        <v>0</v>
      </c>
      <c r="W305" s="336">
        <v>0</v>
      </c>
      <c r="X305" s="336">
        <v>0</v>
      </c>
      <c r="Y305" s="336">
        <v>0</v>
      </c>
      <c r="Z305" s="337">
        <f t="shared" si="1"/>
        <v>0</v>
      </c>
      <c r="AA305" s="340"/>
    </row>
    <row r="306" spans="1:27" s="339" customFormat="1" ht="12.75" customHeight="1">
      <c r="A306" s="333">
        <f t="shared" si="2"/>
        <v>15</v>
      </c>
      <c r="B306" s="373">
        <v>130101750050101</v>
      </c>
      <c r="C306" s="392" t="s">
        <v>1101</v>
      </c>
      <c r="D306" s="334">
        <f>+SUMIF('BG SISTEMA'!A:A,'CA EF'!B306,'BG SISTEMA'!F:F)</f>
        <v>0</v>
      </c>
      <c r="E306" s="335"/>
      <c r="F306" s="335"/>
      <c r="G306" s="393">
        <v>0</v>
      </c>
      <c r="H306" s="336">
        <f t="shared" si="0"/>
        <v>0</v>
      </c>
      <c r="I306" s="336">
        <v>0</v>
      </c>
      <c r="J306" s="336">
        <v>0</v>
      </c>
      <c r="K306" s="336">
        <v>0</v>
      </c>
      <c r="L306" s="336">
        <v>0</v>
      </c>
      <c r="M306" s="336">
        <v>0</v>
      </c>
      <c r="N306" s="336">
        <v>0</v>
      </c>
      <c r="O306" s="336">
        <v>0</v>
      </c>
      <c r="P306" s="336">
        <v>0</v>
      </c>
      <c r="Q306" s="336">
        <v>0</v>
      </c>
      <c r="R306" s="336">
        <v>0</v>
      </c>
      <c r="S306" s="336">
        <v>0</v>
      </c>
      <c r="T306" s="336">
        <v>0</v>
      </c>
      <c r="U306" s="336">
        <v>0</v>
      </c>
      <c r="V306" s="336">
        <v>0</v>
      </c>
      <c r="W306" s="336">
        <v>0</v>
      </c>
      <c r="X306" s="336">
        <v>0</v>
      </c>
      <c r="Y306" s="336">
        <v>0</v>
      </c>
      <c r="Z306" s="337">
        <f t="shared" si="1"/>
        <v>0</v>
      </c>
      <c r="AA306" s="340"/>
    </row>
    <row r="307" spans="1:27" s="339" customFormat="1" ht="12.75" customHeight="1">
      <c r="A307" s="333">
        <f t="shared" si="2"/>
        <v>15</v>
      </c>
      <c r="B307" s="373">
        <v>130101750050199</v>
      </c>
      <c r="C307" s="392" t="s">
        <v>1102</v>
      </c>
      <c r="D307" s="334">
        <f>+SUMIF('BG SISTEMA'!A:A,'CA EF'!B307,'BG SISTEMA'!F:F)</f>
        <v>0</v>
      </c>
      <c r="E307" s="335"/>
      <c r="F307" s="335"/>
      <c r="G307" s="393">
        <v>0</v>
      </c>
      <c r="H307" s="336">
        <f t="shared" si="0"/>
        <v>0</v>
      </c>
      <c r="I307" s="336">
        <v>0</v>
      </c>
      <c r="J307" s="336">
        <v>0</v>
      </c>
      <c r="K307" s="336">
        <v>0</v>
      </c>
      <c r="L307" s="336">
        <v>0</v>
      </c>
      <c r="M307" s="336">
        <v>0</v>
      </c>
      <c r="N307" s="336">
        <v>0</v>
      </c>
      <c r="O307" s="336">
        <v>0</v>
      </c>
      <c r="P307" s="336">
        <v>0</v>
      </c>
      <c r="Q307" s="336">
        <v>0</v>
      </c>
      <c r="R307" s="336">
        <v>0</v>
      </c>
      <c r="S307" s="336">
        <v>0</v>
      </c>
      <c r="T307" s="336">
        <v>0</v>
      </c>
      <c r="U307" s="336">
        <v>0</v>
      </c>
      <c r="V307" s="336">
        <v>0</v>
      </c>
      <c r="W307" s="336">
        <v>0</v>
      </c>
      <c r="X307" s="336">
        <v>0</v>
      </c>
      <c r="Y307" s="336">
        <v>0</v>
      </c>
      <c r="Z307" s="337">
        <f t="shared" si="1"/>
        <v>0</v>
      </c>
      <c r="AA307" s="340"/>
    </row>
    <row r="308" spans="1:27" s="339" customFormat="1" ht="12.75" customHeight="1">
      <c r="A308" s="333">
        <f t="shared" si="2"/>
        <v>15</v>
      </c>
      <c r="B308" s="373">
        <v>130101750060101</v>
      </c>
      <c r="C308" s="392" t="s">
        <v>1103</v>
      </c>
      <c r="D308" s="334">
        <f>+SUMIF('BG SISTEMA'!A:A,'CA EF'!B308,'BG SISTEMA'!F:F)</f>
        <v>0</v>
      </c>
      <c r="E308" s="335"/>
      <c r="F308" s="335"/>
      <c r="G308" s="393">
        <v>0</v>
      </c>
      <c r="H308" s="336">
        <f t="shared" si="0"/>
        <v>0</v>
      </c>
      <c r="I308" s="336">
        <v>0</v>
      </c>
      <c r="J308" s="336">
        <v>0</v>
      </c>
      <c r="K308" s="336">
        <v>0</v>
      </c>
      <c r="L308" s="336">
        <v>0</v>
      </c>
      <c r="M308" s="336">
        <v>0</v>
      </c>
      <c r="N308" s="336">
        <v>0</v>
      </c>
      <c r="O308" s="336">
        <v>0</v>
      </c>
      <c r="P308" s="336">
        <v>0</v>
      </c>
      <c r="Q308" s="336">
        <v>0</v>
      </c>
      <c r="R308" s="336">
        <v>0</v>
      </c>
      <c r="S308" s="336">
        <v>0</v>
      </c>
      <c r="T308" s="336">
        <v>0</v>
      </c>
      <c r="U308" s="336">
        <v>0</v>
      </c>
      <c r="V308" s="336">
        <v>0</v>
      </c>
      <c r="W308" s="336">
        <v>0</v>
      </c>
      <c r="X308" s="336">
        <v>0</v>
      </c>
      <c r="Y308" s="336">
        <v>0</v>
      </c>
      <c r="Z308" s="337">
        <f t="shared" si="1"/>
        <v>0</v>
      </c>
      <c r="AA308" s="340"/>
    </row>
    <row r="309" spans="1:27" s="339" customFormat="1" ht="12.75" customHeight="1">
      <c r="A309" s="333">
        <f t="shared" si="2"/>
        <v>15</v>
      </c>
      <c r="B309" s="373">
        <v>130101750060199</v>
      </c>
      <c r="C309" s="392" t="s">
        <v>1104</v>
      </c>
      <c r="D309" s="334">
        <f>+SUMIF('BG SISTEMA'!A:A,'CA EF'!B309,'BG SISTEMA'!F:F)</f>
        <v>0</v>
      </c>
      <c r="E309" s="335"/>
      <c r="F309" s="335"/>
      <c r="G309" s="393">
        <v>0</v>
      </c>
      <c r="H309" s="336">
        <f t="shared" si="0"/>
        <v>0</v>
      </c>
      <c r="I309" s="336">
        <v>0</v>
      </c>
      <c r="J309" s="336">
        <v>0</v>
      </c>
      <c r="K309" s="336">
        <v>0</v>
      </c>
      <c r="L309" s="336">
        <v>0</v>
      </c>
      <c r="M309" s="336">
        <v>0</v>
      </c>
      <c r="N309" s="336">
        <v>0</v>
      </c>
      <c r="O309" s="336">
        <v>0</v>
      </c>
      <c r="P309" s="336">
        <v>0</v>
      </c>
      <c r="Q309" s="336">
        <v>0</v>
      </c>
      <c r="R309" s="336">
        <v>0</v>
      </c>
      <c r="S309" s="336">
        <v>0</v>
      </c>
      <c r="T309" s="336">
        <v>0</v>
      </c>
      <c r="U309" s="336">
        <v>0</v>
      </c>
      <c r="V309" s="336">
        <v>0</v>
      </c>
      <c r="W309" s="336">
        <v>0</v>
      </c>
      <c r="X309" s="336">
        <v>0</v>
      </c>
      <c r="Y309" s="336">
        <v>0</v>
      </c>
      <c r="Z309" s="337">
        <f t="shared" si="1"/>
        <v>0</v>
      </c>
      <c r="AA309" s="340"/>
    </row>
    <row r="310" spans="1:27" s="339" customFormat="1" ht="12.75" customHeight="1">
      <c r="A310" s="333">
        <f t="shared" si="2"/>
        <v>15</v>
      </c>
      <c r="B310" s="373">
        <v>130101770010101</v>
      </c>
      <c r="C310" s="392" t="s">
        <v>1105</v>
      </c>
      <c r="D310" s="334">
        <f>+SUMIF('BG SISTEMA'!A:A,'CA EF'!B310,'BG SISTEMA'!F:F)</f>
        <v>0</v>
      </c>
      <c r="E310" s="335"/>
      <c r="F310" s="335"/>
      <c r="G310" s="393">
        <v>0</v>
      </c>
      <c r="H310" s="336">
        <f t="shared" si="0"/>
        <v>0</v>
      </c>
      <c r="I310" s="336">
        <v>0</v>
      </c>
      <c r="J310" s="336">
        <v>0</v>
      </c>
      <c r="K310" s="336">
        <v>0</v>
      </c>
      <c r="L310" s="336">
        <v>0</v>
      </c>
      <c r="M310" s="336">
        <v>0</v>
      </c>
      <c r="N310" s="336">
        <v>0</v>
      </c>
      <c r="O310" s="336">
        <v>0</v>
      </c>
      <c r="P310" s="336">
        <v>0</v>
      </c>
      <c r="Q310" s="336">
        <v>0</v>
      </c>
      <c r="R310" s="336">
        <v>0</v>
      </c>
      <c r="S310" s="336">
        <v>0</v>
      </c>
      <c r="T310" s="336">
        <v>0</v>
      </c>
      <c r="U310" s="336">
        <v>0</v>
      </c>
      <c r="V310" s="336">
        <v>0</v>
      </c>
      <c r="W310" s="336">
        <v>0</v>
      </c>
      <c r="X310" s="336">
        <v>0</v>
      </c>
      <c r="Y310" s="336">
        <v>0</v>
      </c>
      <c r="Z310" s="337">
        <f t="shared" si="1"/>
        <v>0</v>
      </c>
      <c r="AA310" s="340"/>
    </row>
    <row r="311" spans="1:27" s="339" customFormat="1" ht="12.75" customHeight="1">
      <c r="A311" s="333">
        <f t="shared" si="2"/>
        <v>15</v>
      </c>
      <c r="B311" s="373">
        <v>130101770010199</v>
      </c>
      <c r="C311" s="392" t="s">
        <v>1106</v>
      </c>
      <c r="D311" s="334">
        <f>+SUMIF('BG SISTEMA'!A:A,'CA EF'!B311,'BG SISTEMA'!F:F)</f>
        <v>0</v>
      </c>
      <c r="E311" s="335"/>
      <c r="F311" s="335"/>
      <c r="G311" s="393">
        <v>0</v>
      </c>
      <c r="H311" s="336">
        <f t="shared" si="0"/>
        <v>0</v>
      </c>
      <c r="I311" s="336">
        <v>0</v>
      </c>
      <c r="J311" s="336">
        <v>0</v>
      </c>
      <c r="K311" s="336">
        <v>0</v>
      </c>
      <c r="L311" s="336">
        <v>0</v>
      </c>
      <c r="M311" s="336">
        <v>0</v>
      </c>
      <c r="N311" s="336">
        <v>0</v>
      </c>
      <c r="O311" s="336">
        <v>0</v>
      </c>
      <c r="P311" s="336">
        <v>0</v>
      </c>
      <c r="Q311" s="336">
        <v>0</v>
      </c>
      <c r="R311" s="336">
        <v>0</v>
      </c>
      <c r="S311" s="336">
        <v>0</v>
      </c>
      <c r="T311" s="336">
        <v>0</v>
      </c>
      <c r="U311" s="336">
        <v>0</v>
      </c>
      <c r="V311" s="336">
        <v>0</v>
      </c>
      <c r="W311" s="336">
        <v>0</v>
      </c>
      <c r="X311" s="336">
        <v>0</v>
      </c>
      <c r="Y311" s="336">
        <v>0</v>
      </c>
      <c r="Z311" s="337">
        <f t="shared" si="1"/>
        <v>0</v>
      </c>
      <c r="AA311" s="340"/>
    </row>
    <row r="312" spans="1:27" s="339" customFormat="1" ht="12.75" customHeight="1">
      <c r="A312" s="333">
        <f t="shared" si="2"/>
        <v>15</v>
      </c>
      <c r="B312" s="373">
        <v>130101770020101</v>
      </c>
      <c r="C312" s="392" t="s">
        <v>1107</v>
      </c>
      <c r="D312" s="334">
        <f>+SUMIF('BG SISTEMA'!A:A,'CA EF'!B312,'BG SISTEMA'!F:F)</f>
        <v>0</v>
      </c>
      <c r="E312" s="335"/>
      <c r="F312" s="335"/>
      <c r="G312" s="393">
        <v>0</v>
      </c>
      <c r="H312" s="336">
        <f t="shared" si="0"/>
        <v>0</v>
      </c>
      <c r="I312" s="336">
        <v>0</v>
      </c>
      <c r="J312" s="336">
        <v>0</v>
      </c>
      <c r="K312" s="336">
        <v>0</v>
      </c>
      <c r="L312" s="336">
        <v>0</v>
      </c>
      <c r="M312" s="336">
        <v>0</v>
      </c>
      <c r="N312" s="336">
        <v>0</v>
      </c>
      <c r="O312" s="336">
        <v>0</v>
      </c>
      <c r="P312" s="336">
        <v>0</v>
      </c>
      <c r="Q312" s="336">
        <v>0</v>
      </c>
      <c r="R312" s="336">
        <v>0</v>
      </c>
      <c r="S312" s="336">
        <v>0</v>
      </c>
      <c r="T312" s="336">
        <v>0</v>
      </c>
      <c r="U312" s="336">
        <v>0</v>
      </c>
      <c r="V312" s="336">
        <v>0</v>
      </c>
      <c r="W312" s="336">
        <v>0</v>
      </c>
      <c r="X312" s="336">
        <v>0</v>
      </c>
      <c r="Y312" s="336">
        <v>0</v>
      </c>
      <c r="Z312" s="337">
        <f t="shared" si="1"/>
        <v>0</v>
      </c>
      <c r="AA312" s="340"/>
    </row>
    <row r="313" spans="1:27" s="339" customFormat="1" ht="12.75" customHeight="1">
      <c r="A313" s="333">
        <f t="shared" si="2"/>
        <v>15</v>
      </c>
      <c r="B313" s="373">
        <v>130101770020199</v>
      </c>
      <c r="C313" s="392" t="s">
        <v>1108</v>
      </c>
      <c r="D313" s="334">
        <f>+SUMIF('BG SISTEMA'!A:A,'CA EF'!B313,'BG SISTEMA'!F:F)</f>
        <v>0</v>
      </c>
      <c r="E313" s="335"/>
      <c r="F313" s="335"/>
      <c r="G313" s="393">
        <v>0</v>
      </c>
      <c r="H313" s="336">
        <f t="shared" si="0"/>
        <v>0</v>
      </c>
      <c r="I313" s="336">
        <v>0</v>
      </c>
      <c r="J313" s="336">
        <v>0</v>
      </c>
      <c r="K313" s="336">
        <v>0</v>
      </c>
      <c r="L313" s="336">
        <v>0</v>
      </c>
      <c r="M313" s="336">
        <v>0</v>
      </c>
      <c r="N313" s="336">
        <v>0</v>
      </c>
      <c r="O313" s="336">
        <v>0</v>
      </c>
      <c r="P313" s="336">
        <v>0</v>
      </c>
      <c r="Q313" s="336">
        <v>0</v>
      </c>
      <c r="R313" s="336">
        <v>0</v>
      </c>
      <c r="S313" s="336">
        <v>0</v>
      </c>
      <c r="T313" s="336">
        <v>0</v>
      </c>
      <c r="U313" s="336">
        <v>0</v>
      </c>
      <c r="V313" s="336">
        <v>0</v>
      </c>
      <c r="W313" s="336">
        <v>0</v>
      </c>
      <c r="X313" s="336">
        <v>0</v>
      </c>
      <c r="Y313" s="336">
        <v>0</v>
      </c>
      <c r="Z313" s="337">
        <f t="shared" si="1"/>
        <v>0</v>
      </c>
      <c r="AA313" s="340"/>
    </row>
    <row r="314" spans="1:27" s="339" customFormat="1" ht="12.75" customHeight="1">
      <c r="A314" s="333">
        <f t="shared" si="2"/>
        <v>15</v>
      </c>
      <c r="B314" s="373">
        <v>130101770030101</v>
      </c>
      <c r="C314" s="392" t="s">
        <v>1109</v>
      </c>
      <c r="D314" s="334">
        <f>+SUMIF('BG SISTEMA'!A:A,'CA EF'!B314,'BG SISTEMA'!F:F)</f>
        <v>0</v>
      </c>
      <c r="E314" s="335"/>
      <c r="F314" s="335"/>
      <c r="G314" s="393">
        <v>0</v>
      </c>
      <c r="H314" s="336">
        <f t="shared" si="0"/>
        <v>0</v>
      </c>
      <c r="I314" s="336">
        <v>0</v>
      </c>
      <c r="J314" s="336">
        <v>0</v>
      </c>
      <c r="K314" s="336">
        <v>0</v>
      </c>
      <c r="L314" s="336">
        <v>0</v>
      </c>
      <c r="M314" s="336">
        <v>0</v>
      </c>
      <c r="N314" s="336">
        <v>0</v>
      </c>
      <c r="O314" s="336">
        <v>0</v>
      </c>
      <c r="P314" s="336">
        <v>0</v>
      </c>
      <c r="Q314" s="336">
        <v>0</v>
      </c>
      <c r="R314" s="336">
        <v>0</v>
      </c>
      <c r="S314" s="336">
        <v>0</v>
      </c>
      <c r="T314" s="336">
        <v>0</v>
      </c>
      <c r="U314" s="336">
        <v>0</v>
      </c>
      <c r="V314" s="336">
        <v>0</v>
      </c>
      <c r="W314" s="336">
        <v>0</v>
      </c>
      <c r="X314" s="336">
        <v>0</v>
      </c>
      <c r="Y314" s="336">
        <v>0</v>
      </c>
      <c r="Z314" s="337">
        <f t="shared" si="1"/>
        <v>0</v>
      </c>
      <c r="AA314" s="340"/>
    </row>
    <row r="315" spans="1:27" s="339" customFormat="1" ht="12.75" customHeight="1">
      <c r="A315" s="333">
        <f t="shared" si="2"/>
        <v>15</v>
      </c>
      <c r="B315" s="373">
        <v>130101770030199</v>
      </c>
      <c r="C315" s="392" t="s">
        <v>1110</v>
      </c>
      <c r="D315" s="334">
        <f>+SUMIF('BG SISTEMA'!A:A,'CA EF'!B315,'BG SISTEMA'!F:F)</f>
        <v>0</v>
      </c>
      <c r="E315" s="335"/>
      <c r="F315" s="335"/>
      <c r="G315" s="393">
        <v>0</v>
      </c>
      <c r="H315" s="336">
        <f t="shared" si="0"/>
        <v>0</v>
      </c>
      <c r="I315" s="336">
        <v>0</v>
      </c>
      <c r="J315" s="336">
        <v>0</v>
      </c>
      <c r="K315" s="336">
        <v>0</v>
      </c>
      <c r="L315" s="336">
        <v>0</v>
      </c>
      <c r="M315" s="336">
        <v>0</v>
      </c>
      <c r="N315" s="336">
        <v>0</v>
      </c>
      <c r="O315" s="336">
        <v>0</v>
      </c>
      <c r="P315" s="336">
        <v>0</v>
      </c>
      <c r="Q315" s="336">
        <v>0</v>
      </c>
      <c r="R315" s="336">
        <v>0</v>
      </c>
      <c r="S315" s="336">
        <v>0</v>
      </c>
      <c r="T315" s="336">
        <v>0</v>
      </c>
      <c r="U315" s="336">
        <v>0</v>
      </c>
      <c r="V315" s="336">
        <v>0</v>
      </c>
      <c r="W315" s="336">
        <v>0</v>
      </c>
      <c r="X315" s="336">
        <v>0</v>
      </c>
      <c r="Y315" s="336">
        <v>0</v>
      </c>
      <c r="Z315" s="337">
        <f t="shared" si="1"/>
        <v>0</v>
      </c>
      <c r="AA315" s="338"/>
    </row>
    <row r="316" spans="1:27" s="339" customFormat="1" ht="12.75" customHeight="1">
      <c r="A316" s="333">
        <f t="shared" si="2"/>
        <v>15</v>
      </c>
      <c r="B316" s="373">
        <v>130101770040101</v>
      </c>
      <c r="C316" s="392" t="s">
        <v>1111</v>
      </c>
      <c r="D316" s="334">
        <f>+SUMIF('BG SISTEMA'!A:A,'CA EF'!B316,'BG SISTEMA'!F:F)</f>
        <v>0</v>
      </c>
      <c r="E316" s="335"/>
      <c r="F316" s="335"/>
      <c r="G316" s="393">
        <v>0</v>
      </c>
      <c r="H316" s="336">
        <f t="shared" si="0"/>
        <v>0</v>
      </c>
      <c r="I316" s="336">
        <v>0</v>
      </c>
      <c r="J316" s="336">
        <v>0</v>
      </c>
      <c r="K316" s="336">
        <v>0</v>
      </c>
      <c r="L316" s="336">
        <v>0</v>
      </c>
      <c r="M316" s="336">
        <v>0</v>
      </c>
      <c r="N316" s="336">
        <v>0</v>
      </c>
      <c r="O316" s="336">
        <v>0</v>
      </c>
      <c r="P316" s="336">
        <v>0</v>
      </c>
      <c r="Q316" s="336">
        <v>0</v>
      </c>
      <c r="R316" s="336">
        <v>0</v>
      </c>
      <c r="S316" s="336">
        <v>0</v>
      </c>
      <c r="T316" s="336">
        <v>0</v>
      </c>
      <c r="U316" s="336">
        <v>0</v>
      </c>
      <c r="V316" s="336">
        <v>0</v>
      </c>
      <c r="W316" s="336">
        <v>0</v>
      </c>
      <c r="X316" s="336">
        <v>0</v>
      </c>
      <c r="Y316" s="336">
        <v>0</v>
      </c>
      <c r="Z316" s="337">
        <f t="shared" si="1"/>
        <v>0</v>
      </c>
      <c r="AA316" s="338"/>
    </row>
    <row r="317" spans="1:27" s="339" customFormat="1" ht="12.75" customHeight="1">
      <c r="A317" s="333">
        <f t="shared" si="2"/>
        <v>15</v>
      </c>
      <c r="B317" s="373">
        <v>130101770040199</v>
      </c>
      <c r="C317" s="392" t="s">
        <v>1112</v>
      </c>
      <c r="D317" s="334">
        <f>+SUMIF('BG SISTEMA'!A:A,'CA EF'!B317,'BG SISTEMA'!F:F)</f>
        <v>0</v>
      </c>
      <c r="E317" s="335"/>
      <c r="F317" s="335"/>
      <c r="G317" s="393">
        <v>0</v>
      </c>
      <c r="H317" s="336">
        <f t="shared" si="0"/>
        <v>0</v>
      </c>
      <c r="I317" s="336">
        <v>0</v>
      </c>
      <c r="J317" s="336">
        <v>0</v>
      </c>
      <c r="K317" s="336">
        <v>0</v>
      </c>
      <c r="L317" s="336">
        <v>0</v>
      </c>
      <c r="M317" s="336">
        <v>0</v>
      </c>
      <c r="N317" s="336">
        <v>0</v>
      </c>
      <c r="O317" s="336">
        <v>0</v>
      </c>
      <c r="P317" s="336">
        <v>0</v>
      </c>
      <c r="Q317" s="336">
        <v>0</v>
      </c>
      <c r="R317" s="336">
        <v>0</v>
      </c>
      <c r="S317" s="336">
        <v>0</v>
      </c>
      <c r="T317" s="336">
        <v>0</v>
      </c>
      <c r="U317" s="336">
        <v>0</v>
      </c>
      <c r="V317" s="336">
        <v>0</v>
      </c>
      <c r="W317" s="336">
        <v>0</v>
      </c>
      <c r="X317" s="336">
        <v>0</v>
      </c>
      <c r="Y317" s="336">
        <v>0</v>
      </c>
      <c r="Z317" s="337">
        <f t="shared" si="1"/>
        <v>0</v>
      </c>
      <c r="AA317" s="338"/>
    </row>
    <row r="318" spans="1:27" s="339" customFormat="1" ht="12.75" customHeight="1">
      <c r="A318" s="333">
        <f t="shared" si="2"/>
        <v>15</v>
      </c>
      <c r="B318" s="373">
        <v>130101770050101</v>
      </c>
      <c r="C318" s="392" t="s">
        <v>1113</v>
      </c>
      <c r="D318" s="334">
        <f>+SUMIF('BG SISTEMA'!A:A,'CA EF'!B318,'BG SISTEMA'!F:F)</f>
        <v>0</v>
      </c>
      <c r="E318" s="335"/>
      <c r="F318" s="335"/>
      <c r="G318" s="393">
        <v>0</v>
      </c>
      <c r="H318" s="336">
        <f t="shared" si="0"/>
        <v>0</v>
      </c>
      <c r="I318" s="336">
        <v>0</v>
      </c>
      <c r="J318" s="336">
        <v>0</v>
      </c>
      <c r="K318" s="336">
        <v>0</v>
      </c>
      <c r="L318" s="336">
        <v>0</v>
      </c>
      <c r="M318" s="336">
        <v>0</v>
      </c>
      <c r="N318" s="336">
        <v>0</v>
      </c>
      <c r="O318" s="336">
        <v>0</v>
      </c>
      <c r="P318" s="336">
        <v>0</v>
      </c>
      <c r="Q318" s="336">
        <v>0</v>
      </c>
      <c r="R318" s="336">
        <v>0</v>
      </c>
      <c r="S318" s="336">
        <v>0</v>
      </c>
      <c r="T318" s="336">
        <v>0</v>
      </c>
      <c r="U318" s="336">
        <v>0</v>
      </c>
      <c r="V318" s="336">
        <v>0</v>
      </c>
      <c r="W318" s="336">
        <v>0</v>
      </c>
      <c r="X318" s="336">
        <v>0</v>
      </c>
      <c r="Y318" s="336">
        <v>0</v>
      </c>
      <c r="Z318" s="337">
        <f t="shared" si="1"/>
        <v>0</v>
      </c>
      <c r="AA318" s="338"/>
    </row>
    <row r="319" spans="1:27" s="339" customFormat="1" ht="12.75" customHeight="1">
      <c r="A319" s="333">
        <f t="shared" si="2"/>
        <v>15</v>
      </c>
      <c r="B319" s="373">
        <v>130101770050199</v>
      </c>
      <c r="C319" s="392" t="s">
        <v>1114</v>
      </c>
      <c r="D319" s="334">
        <f>+SUMIF('BG SISTEMA'!A:A,'CA EF'!B319,'BG SISTEMA'!F:F)</f>
        <v>0</v>
      </c>
      <c r="E319" s="335"/>
      <c r="F319" s="335"/>
      <c r="G319" s="393">
        <v>0</v>
      </c>
      <c r="H319" s="336">
        <f t="shared" si="0"/>
        <v>0</v>
      </c>
      <c r="I319" s="336">
        <v>0</v>
      </c>
      <c r="J319" s="336">
        <v>0</v>
      </c>
      <c r="K319" s="336">
        <v>0</v>
      </c>
      <c r="L319" s="336">
        <v>0</v>
      </c>
      <c r="M319" s="336">
        <v>0</v>
      </c>
      <c r="N319" s="336">
        <v>0</v>
      </c>
      <c r="O319" s="336">
        <v>0</v>
      </c>
      <c r="P319" s="336">
        <v>0</v>
      </c>
      <c r="Q319" s="336">
        <v>0</v>
      </c>
      <c r="R319" s="336">
        <v>0</v>
      </c>
      <c r="S319" s="336">
        <v>0</v>
      </c>
      <c r="T319" s="336">
        <v>0</v>
      </c>
      <c r="U319" s="336">
        <v>0</v>
      </c>
      <c r="V319" s="336">
        <v>0</v>
      </c>
      <c r="W319" s="336">
        <v>0</v>
      </c>
      <c r="X319" s="336">
        <v>0</v>
      </c>
      <c r="Y319" s="336">
        <v>0</v>
      </c>
      <c r="Z319" s="337">
        <f t="shared" si="1"/>
        <v>0</v>
      </c>
      <c r="AA319" s="338"/>
    </row>
    <row r="320" spans="1:27" s="339" customFormat="1" ht="12.75" customHeight="1">
      <c r="A320" s="333">
        <f t="shared" si="2"/>
        <v>15</v>
      </c>
      <c r="B320" s="373">
        <v>130101770060101</v>
      </c>
      <c r="C320" s="392" t="s">
        <v>1115</v>
      </c>
      <c r="D320" s="334">
        <f>+SUMIF('BG SISTEMA'!A:A,'CA EF'!B320,'BG SISTEMA'!F:F)</f>
        <v>0</v>
      </c>
      <c r="E320" s="335"/>
      <c r="F320" s="335"/>
      <c r="G320" s="393">
        <v>0</v>
      </c>
      <c r="H320" s="336">
        <f t="shared" si="0"/>
        <v>0</v>
      </c>
      <c r="I320" s="336">
        <v>0</v>
      </c>
      <c r="J320" s="336">
        <v>0</v>
      </c>
      <c r="K320" s="336">
        <v>0</v>
      </c>
      <c r="L320" s="336">
        <v>0</v>
      </c>
      <c r="M320" s="336">
        <v>0</v>
      </c>
      <c r="N320" s="336">
        <v>0</v>
      </c>
      <c r="O320" s="336">
        <v>0</v>
      </c>
      <c r="P320" s="336">
        <v>0</v>
      </c>
      <c r="Q320" s="336">
        <v>0</v>
      </c>
      <c r="R320" s="336">
        <v>0</v>
      </c>
      <c r="S320" s="336">
        <v>0</v>
      </c>
      <c r="T320" s="336">
        <v>0</v>
      </c>
      <c r="U320" s="336">
        <v>0</v>
      </c>
      <c r="V320" s="336">
        <v>0</v>
      </c>
      <c r="W320" s="336">
        <v>0</v>
      </c>
      <c r="X320" s="336">
        <v>0</v>
      </c>
      <c r="Y320" s="336">
        <v>0</v>
      </c>
      <c r="Z320" s="337">
        <f t="shared" si="1"/>
        <v>0</v>
      </c>
      <c r="AA320" s="338"/>
    </row>
    <row r="321" spans="1:27" s="339" customFormat="1" ht="12.75" customHeight="1">
      <c r="A321" s="333">
        <f t="shared" ref="A321:A374" si="14">+LEN(B321)</f>
        <v>15</v>
      </c>
      <c r="B321" s="373">
        <v>130101770060199</v>
      </c>
      <c r="C321" s="392" t="s">
        <v>1116</v>
      </c>
      <c r="D321" s="334">
        <f>+SUMIF('BG SISTEMA'!A:A,'CA EF'!B321,'BG SISTEMA'!F:F)</f>
        <v>0</v>
      </c>
      <c r="E321" s="335"/>
      <c r="F321" s="335"/>
      <c r="G321" s="393">
        <v>0</v>
      </c>
      <c r="H321" s="336">
        <f t="shared" ref="H321:H374" si="15">+D321+E321-F321-G321</f>
        <v>0</v>
      </c>
      <c r="I321" s="336">
        <v>0</v>
      </c>
      <c r="J321" s="336">
        <v>0</v>
      </c>
      <c r="K321" s="336">
        <v>0</v>
      </c>
      <c r="L321" s="336">
        <v>0</v>
      </c>
      <c r="M321" s="336">
        <v>0</v>
      </c>
      <c r="N321" s="336">
        <v>0</v>
      </c>
      <c r="O321" s="336">
        <v>0</v>
      </c>
      <c r="P321" s="336">
        <v>0</v>
      </c>
      <c r="Q321" s="336">
        <v>0</v>
      </c>
      <c r="R321" s="336">
        <v>0</v>
      </c>
      <c r="S321" s="336">
        <v>0</v>
      </c>
      <c r="T321" s="336">
        <v>0</v>
      </c>
      <c r="U321" s="336">
        <v>0</v>
      </c>
      <c r="V321" s="336">
        <v>0</v>
      </c>
      <c r="W321" s="336">
        <v>0</v>
      </c>
      <c r="X321" s="336">
        <v>0</v>
      </c>
      <c r="Y321" s="336">
        <v>0</v>
      </c>
      <c r="Z321" s="337">
        <f t="shared" ref="Z321:Z374" si="16">SUM(H321:Y321)</f>
        <v>0</v>
      </c>
      <c r="AA321" s="340"/>
    </row>
    <row r="322" spans="1:27" s="339" customFormat="1" ht="12.75" customHeight="1">
      <c r="A322" s="333">
        <f t="shared" si="14"/>
        <v>15</v>
      </c>
      <c r="B322" s="373">
        <v>130101770070101</v>
      </c>
      <c r="C322" s="392" t="s">
        <v>456</v>
      </c>
      <c r="D322" s="334">
        <f>+SUMIF('BG SISTEMA'!A:A,'CA EF'!B322,'BG SISTEMA'!F:F)</f>
        <v>43025453</v>
      </c>
      <c r="E322" s="335"/>
      <c r="F322" s="335"/>
      <c r="G322" s="393">
        <v>129527239</v>
      </c>
      <c r="H322" s="336">
        <f t="shared" si="15"/>
        <v>-86501786</v>
      </c>
      <c r="I322" s="336">
        <f>-$H322</f>
        <v>86501786</v>
      </c>
      <c r="J322" s="336">
        <v>0</v>
      </c>
      <c r="K322" s="336">
        <v>0</v>
      </c>
      <c r="L322" s="336">
        <v>0</v>
      </c>
      <c r="M322" s="336">
        <v>0</v>
      </c>
      <c r="N322" s="336">
        <v>0</v>
      </c>
      <c r="O322" s="336">
        <v>0</v>
      </c>
      <c r="P322" s="336">
        <v>0</v>
      </c>
      <c r="Q322" s="336">
        <v>0</v>
      </c>
      <c r="R322" s="336">
        <v>0</v>
      </c>
      <c r="S322" s="336">
        <v>0</v>
      </c>
      <c r="T322" s="336">
        <v>0</v>
      </c>
      <c r="U322" s="336">
        <v>0</v>
      </c>
      <c r="V322" s="336">
        <v>0</v>
      </c>
      <c r="W322" s="336">
        <v>0</v>
      </c>
      <c r="X322" s="336">
        <v>0</v>
      </c>
      <c r="Y322" s="336">
        <v>0</v>
      </c>
      <c r="Z322" s="337">
        <f t="shared" si="16"/>
        <v>0</v>
      </c>
      <c r="AA322" s="340"/>
    </row>
    <row r="323" spans="1:27" s="339" customFormat="1" ht="12.75" customHeight="1">
      <c r="A323" s="333">
        <f t="shared" si="14"/>
        <v>15</v>
      </c>
      <c r="B323" s="373">
        <v>130101770070199</v>
      </c>
      <c r="C323" s="392" t="s">
        <v>457</v>
      </c>
      <c r="D323" s="334">
        <f>+SUMIF('BG SISTEMA'!A:A,'CA EF'!B323,'BG SISTEMA'!F:F)</f>
        <v>18591421</v>
      </c>
      <c r="E323" s="335"/>
      <c r="F323" s="335"/>
      <c r="G323" s="393">
        <v>185923893</v>
      </c>
      <c r="H323" s="336">
        <f t="shared" si="15"/>
        <v>-167332472</v>
      </c>
      <c r="I323" s="336">
        <f>-$H323</f>
        <v>167332472</v>
      </c>
      <c r="J323" s="336">
        <v>0</v>
      </c>
      <c r="K323" s="336">
        <v>0</v>
      </c>
      <c r="L323" s="336">
        <v>0</v>
      </c>
      <c r="M323" s="336">
        <v>0</v>
      </c>
      <c r="N323" s="336">
        <v>0</v>
      </c>
      <c r="O323" s="336">
        <v>0</v>
      </c>
      <c r="P323" s="336">
        <v>0</v>
      </c>
      <c r="Q323" s="336">
        <v>0</v>
      </c>
      <c r="R323" s="336">
        <v>0</v>
      </c>
      <c r="S323" s="336">
        <v>0</v>
      </c>
      <c r="T323" s="336">
        <v>0</v>
      </c>
      <c r="U323" s="336">
        <v>0</v>
      </c>
      <c r="V323" s="336">
        <v>0</v>
      </c>
      <c r="W323" s="336">
        <v>0</v>
      </c>
      <c r="X323" s="336">
        <v>0</v>
      </c>
      <c r="Y323" s="336">
        <v>0</v>
      </c>
      <c r="Z323" s="337">
        <f t="shared" si="16"/>
        <v>0</v>
      </c>
      <c r="AA323" s="340"/>
    </row>
    <row r="324" spans="1:27" s="339" customFormat="1" ht="12.75" customHeight="1">
      <c r="A324" s="333">
        <f t="shared" si="14"/>
        <v>15</v>
      </c>
      <c r="B324" s="373">
        <v>130101790010101</v>
      </c>
      <c r="C324" s="392" t="s">
        <v>1117</v>
      </c>
      <c r="D324" s="334">
        <f>+SUMIF('BG SISTEMA'!A:A,'CA EF'!B324,'BG SISTEMA'!F:F)</f>
        <v>0</v>
      </c>
      <c r="E324" s="335"/>
      <c r="F324" s="335"/>
      <c r="G324" s="393">
        <v>0</v>
      </c>
      <c r="H324" s="336">
        <f t="shared" si="15"/>
        <v>0</v>
      </c>
      <c r="I324" s="336">
        <v>0</v>
      </c>
      <c r="J324" s="336">
        <v>0</v>
      </c>
      <c r="K324" s="336">
        <v>0</v>
      </c>
      <c r="L324" s="336">
        <v>0</v>
      </c>
      <c r="M324" s="336">
        <v>0</v>
      </c>
      <c r="N324" s="336">
        <v>0</v>
      </c>
      <c r="O324" s="336">
        <v>0</v>
      </c>
      <c r="P324" s="336">
        <v>0</v>
      </c>
      <c r="Q324" s="336">
        <v>0</v>
      </c>
      <c r="R324" s="336">
        <v>0</v>
      </c>
      <c r="S324" s="336">
        <v>0</v>
      </c>
      <c r="T324" s="336">
        <v>0</v>
      </c>
      <c r="U324" s="336">
        <v>0</v>
      </c>
      <c r="V324" s="336">
        <v>0</v>
      </c>
      <c r="W324" s="336">
        <v>0</v>
      </c>
      <c r="X324" s="336">
        <v>0</v>
      </c>
      <c r="Y324" s="336">
        <v>0</v>
      </c>
      <c r="Z324" s="337">
        <f t="shared" si="16"/>
        <v>0</v>
      </c>
      <c r="AA324" s="340"/>
    </row>
    <row r="325" spans="1:27" s="339" customFormat="1" ht="12.75" customHeight="1">
      <c r="A325" s="333">
        <f t="shared" si="14"/>
        <v>15</v>
      </c>
      <c r="B325" s="373">
        <v>130101790010199</v>
      </c>
      <c r="C325" s="392" t="s">
        <v>1118</v>
      </c>
      <c r="D325" s="334">
        <f>+SUMIF('BG SISTEMA'!A:A,'CA EF'!B325,'BG SISTEMA'!F:F)</f>
        <v>0</v>
      </c>
      <c r="E325" s="335"/>
      <c r="F325" s="335"/>
      <c r="G325" s="393">
        <v>0</v>
      </c>
      <c r="H325" s="336">
        <f t="shared" si="15"/>
        <v>0</v>
      </c>
      <c r="I325" s="336">
        <v>0</v>
      </c>
      <c r="J325" s="336">
        <v>0</v>
      </c>
      <c r="K325" s="336">
        <v>0</v>
      </c>
      <c r="L325" s="336">
        <v>0</v>
      </c>
      <c r="M325" s="336">
        <v>0</v>
      </c>
      <c r="N325" s="336">
        <v>0</v>
      </c>
      <c r="O325" s="336">
        <v>0</v>
      </c>
      <c r="P325" s="336">
        <v>0</v>
      </c>
      <c r="Q325" s="336">
        <v>0</v>
      </c>
      <c r="R325" s="336">
        <v>0</v>
      </c>
      <c r="S325" s="336">
        <v>0</v>
      </c>
      <c r="T325" s="336">
        <v>0</v>
      </c>
      <c r="U325" s="336">
        <v>0</v>
      </c>
      <c r="V325" s="336">
        <v>0</v>
      </c>
      <c r="W325" s="336">
        <v>0</v>
      </c>
      <c r="X325" s="336">
        <v>0</v>
      </c>
      <c r="Y325" s="336">
        <v>0</v>
      </c>
      <c r="Z325" s="337">
        <f t="shared" si="16"/>
        <v>0</v>
      </c>
      <c r="AA325" s="340"/>
    </row>
    <row r="326" spans="1:27" s="339" customFormat="1" ht="12.75" customHeight="1">
      <c r="A326" s="333">
        <f t="shared" si="14"/>
        <v>15</v>
      </c>
      <c r="B326" s="373">
        <v>130101790030101</v>
      </c>
      <c r="C326" s="392" t="s">
        <v>1119</v>
      </c>
      <c r="D326" s="334">
        <f>+SUMIF('BG SISTEMA'!A:A,'CA EF'!B326,'BG SISTEMA'!F:F)</f>
        <v>0</v>
      </c>
      <c r="E326" s="335"/>
      <c r="F326" s="335"/>
      <c r="G326" s="393">
        <v>0</v>
      </c>
      <c r="H326" s="336">
        <f t="shared" si="15"/>
        <v>0</v>
      </c>
      <c r="I326" s="336">
        <v>0</v>
      </c>
      <c r="J326" s="336">
        <v>0</v>
      </c>
      <c r="K326" s="336">
        <v>0</v>
      </c>
      <c r="L326" s="336">
        <v>0</v>
      </c>
      <c r="M326" s="336">
        <v>0</v>
      </c>
      <c r="N326" s="336">
        <v>0</v>
      </c>
      <c r="O326" s="336">
        <v>0</v>
      </c>
      <c r="P326" s="336">
        <v>0</v>
      </c>
      <c r="Q326" s="336">
        <v>0</v>
      </c>
      <c r="R326" s="336">
        <v>0</v>
      </c>
      <c r="S326" s="336">
        <v>0</v>
      </c>
      <c r="T326" s="336">
        <v>0</v>
      </c>
      <c r="U326" s="336">
        <v>0</v>
      </c>
      <c r="V326" s="336">
        <v>0</v>
      </c>
      <c r="W326" s="336">
        <v>0</v>
      </c>
      <c r="X326" s="336">
        <v>0</v>
      </c>
      <c r="Y326" s="336">
        <v>0</v>
      </c>
      <c r="Z326" s="337">
        <f t="shared" si="16"/>
        <v>0</v>
      </c>
      <c r="AA326" s="340"/>
    </row>
    <row r="327" spans="1:27" s="339" customFormat="1" ht="12.75" customHeight="1">
      <c r="A327" s="333">
        <f t="shared" si="14"/>
        <v>15</v>
      </c>
      <c r="B327" s="373">
        <v>130101790030199</v>
      </c>
      <c r="C327" s="392" t="s">
        <v>1120</v>
      </c>
      <c r="D327" s="334">
        <f>+SUMIF('BG SISTEMA'!A:A,'CA EF'!B327,'BG SISTEMA'!F:F)</f>
        <v>0</v>
      </c>
      <c r="E327" s="335"/>
      <c r="F327" s="335"/>
      <c r="G327" s="393">
        <v>0</v>
      </c>
      <c r="H327" s="336">
        <f t="shared" si="15"/>
        <v>0</v>
      </c>
      <c r="I327" s="336">
        <v>0</v>
      </c>
      <c r="J327" s="336">
        <v>0</v>
      </c>
      <c r="K327" s="336">
        <v>0</v>
      </c>
      <c r="L327" s="336">
        <v>0</v>
      </c>
      <c r="M327" s="336">
        <v>0</v>
      </c>
      <c r="N327" s="336">
        <v>0</v>
      </c>
      <c r="O327" s="336">
        <v>0</v>
      </c>
      <c r="P327" s="336">
        <v>0</v>
      </c>
      <c r="Q327" s="336">
        <v>0</v>
      </c>
      <c r="R327" s="336">
        <v>0</v>
      </c>
      <c r="S327" s="336">
        <v>0</v>
      </c>
      <c r="T327" s="336">
        <v>0</v>
      </c>
      <c r="U327" s="336">
        <v>0</v>
      </c>
      <c r="V327" s="336">
        <v>0</v>
      </c>
      <c r="W327" s="336">
        <v>0</v>
      </c>
      <c r="X327" s="336">
        <v>0</v>
      </c>
      <c r="Y327" s="336">
        <v>0</v>
      </c>
      <c r="Z327" s="337">
        <f t="shared" si="16"/>
        <v>0</v>
      </c>
      <c r="AA327" s="340"/>
    </row>
    <row r="328" spans="1:27" s="339" customFormat="1" ht="12.75" customHeight="1">
      <c r="A328" s="333">
        <f t="shared" si="14"/>
        <v>15</v>
      </c>
      <c r="B328" s="373">
        <v>130101830010101</v>
      </c>
      <c r="C328" s="392" t="s">
        <v>1121</v>
      </c>
      <c r="D328" s="334">
        <f>+SUMIF('BG SISTEMA'!A:A,'CA EF'!B328,'BG SISTEMA'!F:F)</f>
        <v>0</v>
      </c>
      <c r="E328" s="335"/>
      <c r="F328" s="335"/>
      <c r="G328" s="393">
        <v>0</v>
      </c>
      <c r="H328" s="336">
        <f t="shared" si="15"/>
        <v>0</v>
      </c>
      <c r="I328" s="336">
        <v>0</v>
      </c>
      <c r="J328" s="336">
        <v>0</v>
      </c>
      <c r="K328" s="336">
        <v>0</v>
      </c>
      <c r="L328" s="336">
        <v>0</v>
      </c>
      <c r="M328" s="336">
        <v>0</v>
      </c>
      <c r="N328" s="336">
        <v>0</v>
      </c>
      <c r="O328" s="336">
        <v>0</v>
      </c>
      <c r="P328" s="336">
        <v>0</v>
      </c>
      <c r="Q328" s="336">
        <v>0</v>
      </c>
      <c r="R328" s="336">
        <v>0</v>
      </c>
      <c r="S328" s="336">
        <v>0</v>
      </c>
      <c r="T328" s="336">
        <v>0</v>
      </c>
      <c r="U328" s="336">
        <v>0</v>
      </c>
      <c r="V328" s="336">
        <v>0</v>
      </c>
      <c r="W328" s="336">
        <v>0</v>
      </c>
      <c r="X328" s="336">
        <v>0</v>
      </c>
      <c r="Y328" s="336">
        <v>0</v>
      </c>
      <c r="Z328" s="337">
        <f t="shared" si="16"/>
        <v>0</v>
      </c>
      <c r="AA328" s="340"/>
    </row>
    <row r="329" spans="1:27" s="339" customFormat="1" ht="12.75" customHeight="1">
      <c r="A329" s="333">
        <f t="shared" si="14"/>
        <v>15</v>
      </c>
      <c r="B329" s="373">
        <v>130101830010199</v>
      </c>
      <c r="C329" s="392" t="s">
        <v>1122</v>
      </c>
      <c r="D329" s="334">
        <f>+SUMIF('BG SISTEMA'!A:A,'CA EF'!B329,'BG SISTEMA'!F:F)</f>
        <v>0</v>
      </c>
      <c r="E329" s="335"/>
      <c r="F329" s="335"/>
      <c r="G329" s="393">
        <v>0</v>
      </c>
      <c r="H329" s="336">
        <f t="shared" si="15"/>
        <v>0</v>
      </c>
      <c r="I329" s="336">
        <v>0</v>
      </c>
      <c r="J329" s="336">
        <v>0</v>
      </c>
      <c r="K329" s="336">
        <v>0</v>
      </c>
      <c r="L329" s="336">
        <v>0</v>
      </c>
      <c r="M329" s="336">
        <v>0</v>
      </c>
      <c r="N329" s="336">
        <v>0</v>
      </c>
      <c r="O329" s="336">
        <v>0</v>
      </c>
      <c r="P329" s="336">
        <v>0</v>
      </c>
      <c r="Q329" s="336">
        <v>0</v>
      </c>
      <c r="R329" s="336">
        <v>0</v>
      </c>
      <c r="S329" s="336">
        <v>0</v>
      </c>
      <c r="T329" s="336">
        <v>0</v>
      </c>
      <c r="U329" s="336">
        <v>0</v>
      </c>
      <c r="V329" s="336">
        <v>0</v>
      </c>
      <c r="W329" s="336">
        <v>0</v>
      </c>
      <c r="X329" s="336">
        <v>0</v>
      </c>
      <c r="Y329" s="336">
        <v>0</v>
      </c>
      <c r="Z329" s="337">
        <f t="shared" si="16"/>
        <v>0</v>
      </c>
      <c r="AA329" s="340"/>
    </row>
    <row r="330" spans="1:27" s="339" customFormat="1" ht="12.75" customHeight="1">
      <c r="A330" s="333">
        <f t="shared" si="14"/>
        <v>15</v>
      </c>
      <c r="B330" s="373">
        <v>130201850010101</v>
      </c>
      <c r="C330" s="392" t="s">
        <v>1123</v>
      </c>
      <c r="D330" s="334">
        <f>+SUMIF('BG SISTEMA'!A:A,'CA EF'!B330,'BG SISTEMA'!F:F)</f>
        <v>0</v>
      </c>
      <c r="E330" s="335"/>
      <c r="F330" s="335"/>
      <c r="G330" s="393">
        <v>0</v>
      </c>
      <c r="H330" s="336">
        <f t="shared" si="15"/>
        <v>0</v>
      </c>
      <c r="I330" s="336">
        <v>0</v>
      </c>
      <c r="J330" s="336">
        <v>0</v>
      </c>
      <c r="K330" s="336">
        <v>0</v>
      </c>
      <c r="L330" s="336">
        <v>0</v>
      </c>
      <c r="M330" s="336">
        <v>0</v>
      </c>
      <c r="N330" s="336">
        <v>0</v>
      </c>
      <c r="O330" s="336">
        <v>0</v>
      </c>
      <c r="P330" s="336">
        <v>0</v>
      </c>
      <c r="Q330" s="336">
        <v>0</v>
      </c>
      <c r="R330" s="336">
        <v>0</v>
      </c>
      <c r="S330" s="336">
        <v>0</v>
      </c>
      <c r="T330" s="336">
        <v>0</v>
      </c>
      <c r="U330" s="336">
        <v>0</v>
      </c>
      <c r="V330" s="336">
        <v>0</v>
      </c>
      <c r="W330" s="336">
        <v>0</v>
      </c>
      <c r="X330" s="336">
        <v>0</v>
      </c>
      <c r="Y330" s="336">
        <v>0</v>
      </c>
      <c r="Z330" s="337">
        <f t="shared" si="16"/>
        <v>0</v>
      </c>
      <c r="AA330" s="338"/>
    </row>
    <row r="331" spans="1:27" s="339" customFormat="1" ht="12.75" customHeight="1">
      <c r="A331" s="333">
        <f t="shared" si="14"/>
        <v>15</v>
      </c>
      <c r="B331" s="373">
        <v>130201850010199</v>
      </c>
      <c r="C331" s="392" t="s">
        <v>686</v>
      </c>
      <c r="D331" s="334">
        <f>+SUMIF('BG SISTEMA'!A:A,'CA EF'!B331,'BG SISTEMA'!F:F)</f>
        <v>0</v>
      </c>
      <c r="E331" s="335"/>
      <c r="F331" s="335"/>
      <c r="G331" s="393">
        <v>0</v>
      </c>
      <c r="H331" s="336">
        <f t="shared" si="15"/>
        <v>0</v>
      </c>
      <c r="I331" s="336">
        <v>0</v>
      </c>
      <c r="J331" s="336">
        <v>0</v>
      </c>
      <c r="K331" s="336">
        <v>0</v>
      </c>
      <c r="L331" s="336">
        <v>0</v>
      </c>
      <c r="M331" s="336">
        <v>0</v>
      </c>
      <c r="N331" s="336">
        <v>0</v>
      </c>
      <c r="O331" s="336">
        <v>0</v>
      </c>
      <c r="P331" s="336">
        <v>0</v>
      </c>
      <c r="Q331" s="336">
        <v>0</v>
      </c>
      <c r="R331" s="336">
        <v>0</v>
      </c>
      <c r="S331" s="336">
        <v>0</v>
      </c>
      <c r="T331" s="336">
        <v>0</v>
      </c>
      <c r="U331" s="336">
        <v>0</v>
      </c>
      <c r="V331" s="336">
        <v>0</v>
      </c>
      <c r="W331" s="336">
        <v>0</v>
      </c>
      <c r="X331" s="336">
        <v>0</v>
      </c>
      <c r="Y331" s="336">
        <v>0</v>
      </c>
      <c r="Z331" s="337">
        <f t="shared" si="16"/>
        <v>0</v>
      </c>
      <c r="AA331" s="340"/>
    </row>
    <row r="332" spans="1:27" s="339" customFormat="1" ht="12.75" customHeight="1">
      <c r="A332" s="333">
        <f t="shared" si="14"/>
        <v>15</v>
      </c>
      <c r="B332" s="373">
        <v>130201850020101</v>
      </c>
      <c r="C332" s="392" t="s">
        <v>1124</v>
      </c>
      <c r="D332" s="334">
        <f>+SUMIF('BG SISTEMA'!A:A,'CA EF'!B332,'BG SISTEMA'!F:F)</f>
        <v>0</v>
      </c>
      <c r="E332" s="335"/>
      <c r="F332" s="335"/>
      <c r="G332" s="393">
        <v>0</v>
      </c>
      <c r="H332" s="336">
        <f t="shared" si="15"/>
        <v>0</v>
      </c>
      <c r="I332" s="336">
        <v>0</v>
      </c>
      <c r="J332" s="336">
        <v>0</v>
      </c>
      <c r="K332" s="336">
        <v>0</v>
      </c>
      <c r="L332" s="336">
        <v>0</v>
      </c>
      <c r="M332" s="336">
        <v>0</v>
      </c>
      <c r="N332" s="336">
        <v>0</v>
      </c>
      <c r="O332" s="336">
        <v>0</v>
      </c>
      <c r="P332" s="336">
        <v>0</v>
      </c>
      <c r="Q332" s="336">
        <v>0</v>
      </c>
      <c r="R332" s="336">
        <v>0</v>
      </c>
      <c r="S332" s="336">
        <v>0</v>
      </c>
      <c r="T332" s="336">
        <v>0</v>
      </c>
      <c r="U332" s="336">
        <v>0</v>
      </c>
      <c r="V332" s="336">
        <v>0</v>
      </c>
      <c r="W332" s="336">
        <v>0</v>
      </c>
      <c r="X332" s="336">
        <v>0</v>
      </c>
      <c r="Y332" s="336">
        <v>0</v>
      </c>
      <c r="Z332" s="337">
        <f t="shared" si="16"/>
        <v>0</v>
      </c>
      <c r="AA332" s="340"/>
    </row>
    <row r="333" spans="1:27" s="339" customFormat="1" ht="12.75" customHeight="1">
      <c r="A333" s="333">
        <f t="shared" si="14"/>
        <v>15</v>
      </c>
      <c r="B333" s="373">
        <v>130201850020199</v>
      </c>
      <c r="C333" s="392" t="s">
        <v>785</v>
      </c>
      <c r="D333" s="334">
        <f>+SUMIF('BG SISTEMA'!A:A,'CA EF'!B333,'BG SISTEMA'!F:F)</f>
        <v>0</v>
      </c>
      <c r="E333" s="335"/>
      <c r="F333" s="335"/>
      <c r="G333" s="393">
        <v>0</v>
      </c>
      <c r="H333" s="336">
        <f t="shared" si="15"/>
        <v>0</v>
      </c>
      <c r="I333" s="336">
        <v>0</v>
      </c>
      <c r="J333" s="336">
        <v>0</v>
      </c>
      <c r="K333" s="336">
        <v>0</v>
      </c>
      <c r="L333" s="336">
        <v>0</v>
      </c>
      <c r="M333" s="336">
        <v>0</v>
      </c>
      <c r="N333" s="336">
        <v>0</v>
      </c>
      <c r="O333" s="336">
        <v>0</v>
      </c>
      <c r="P333" s="336">
        <v>0</v>
      </c>
      <c r="Q333" s="336">
        <v>0</v>
      </c>
      <c r="R333" s="336">
        <v>0</v>
      </c>
      <c r="S333" s="336">
        <v>0</v>
      </c>
      <c r="T333" s="336">
        <v>0</v>
      </c>
      <c r="U333" s="336">
        <v>0</v>
      </c>
      <c r="V333" s="336">
        <v>0</v>
      </c>
      <c r="W333" s="336">
        <v>0</v>
      </c>
      <c r="X333" s="336">
        <v>0</v>
      </c>
      <c r="Y333" s="336">
        <v>0</v>
      </c>
      <c r="Z333" s="337">
        <f t="shared" si="16"/>
        <v>0</v>
      </c>
      <c r="AA333" s="338"/>
    </row>
    <row r="334" spans="1:27" s="339" customFormat="1" ht="12.75" customHeight="1">
      <c r="A334" s="333">
        <f t="shared" si="14"/>
        <v>15</v>
      </c>
      <c r="B334" s="373">
        <v>130201850030101</v>
      </c>
      <c r="C334" s="392" t="s">
        <v>1125</v>
      </c>
      <c r="D334" s="334">
        <f>+SUMIF('BG SISTEMA'!A:A,'CA EF'!B334,'BG SISTEMA'!F:F)</f>
        <v>0</v>
      </c>
      <c r="E334" s="335"/>
      <c r="F334" s="335"/>
      <c r="G334" s="393">
        <v>0</v>
      </c>
      <c r="H334" s="336">
        <f t="shared" si="15"/>
        <v>0</v>
      </c>
      <c r="I334" s="336">
        <v>0</v>
      </c>
      <c r="J334" s="336">
        <v>0</v>
      </c>
      <c r="K334" s="336">
        <v>0</v>
      </c>
      <c r="L334" s="336">
        <v>0</v>
      </c>
      <c r="M334" s="336">
        <v>0</v>
      </c>
      <c r="N334" s="336">
        <v>0</v>
      </c>
      <c r="O334" s="336">
        <v>0</v>
      </c>
      <c r="P334" s="336">
        <v>0</v>
      </c>
      <c r="Q334" s="336">
        <v>0</v>
      </c>
      <c r="R334" s="336">
        <v>0</v>
      </c>
      <c r="S334" s="336">
        <v>0</v>
      </c>
      <c r="T334" s="336">
        <v>0</v>
      </c>
      <c r="U334" s="336">
        <v>0</v>
      </c>
      <c r="V334" s="336">
        <v>0</v>
      </c>
      <c r="W334" s="336">
        <v>0</v>
      </c>
      <c r="X334" s="336">
        <v>0</v>
      </c>
      <c r="Y334" s="336">
        <v>0</v>
      </c>
      <c r="Z334" s="337">
        <f t="shared" si="16"/>
        <v>0</v>
      </c>
      <c r="AA334" s="338"/>
    </row>
    <row r="335" spans="1:27" s="339" customFormat="1" ht="12.75" customHeight="1">
      <c r="A335" s="333">
        <f t="shared" si="14"/>
        <v>15</v>
      </c>
      <c r="B335" s="373">
        <v>130201850030199</v>
      </c>
      <c r="C335" s="392" t="s">
        <v>688</v>
      </c>
      <c r="D335" s="334">
        <f>+SUMIF('BG SISTEMA'!A:A,'CA EF'!B335,'BG SISTEMA'!F:F)</f>
        <v>0</v>
      </c>
      <c r="E335" s="335"/>
      <c r="F335" s="335"/>
      <c r="G335" s="393">
        <v>0</v>
      </c>
      <c r="H335" s="336">
        <f t="shared" si="15"/>
        <v>0</v>
      </c>
      <c r="I335" s="336">
        <v>0</v>
      </c>
      <c r="J335" s="336">
        <v>0</v>
      </c>
      <c r="K335" s="336">
        <v>0</v>
      </c>
      <c r="L335" s="336">
        <v>0</v>
      </c>
      <c r="M335" s="336">
        <v>0</v>
      </c>
      <c r="N335" s="336">
        <v>0</v>
      </c>
      <c r="O335" s="336">
        <v>0</v>
      </c>
      <c r="P335" s="336">
        <v>0</v>
      </c>
      <c r="Q335" s="336">
        <v>0</v>
      </c>
      <c r="R335" s="336">
        <v>0</v>
      </c>
      <c r="S335" s="336">
        <v>0</v>
      </c>
      <c r="T335" s="336">
        <v>0</v>
      </c>
      <c r="U335" s="336">
        <v>0</v>
      </c>
      <c r="V335" s="336">
        <v>0</v>
      </c>
      <c r="W335" s="336">
        <v>0</v>
      </c>
      <c r="X335" s="336">
        <v>0</v>
      </c>
      <c r="Y335" s="336">
        <v>0</v>
      </c>
      <c r="Z335" s="337">
        <f t="shared" si="16"/>
        <v>0</v>
      </c>
      <c r="AA335" s="338"/>
    </row>
    <row r="336" spans="1:27" s="339" customFormat="1" ht="12.75" customHeight="1">
      <c r="A336" s="333">
        <f t="shared" si="14"/>
        <v>15</v>
      </c>
      <c r="B336" s="373">
        <v>130201850040101</v>
      </c>
      <c r="C336" s="392" t="s">
        <v>1126</v>
      </c>
      <c r="D336" s="334">
        <f>+SUMIF('BG SISTEMA'!A:A,'CA EF'!B336,'BG SISTEMA'!F:F)</f>
        <v>0</v>
      </c>
      <c r="E336" s="335"/>
      <c r="F336" s="335"/>
      <c r="G336" s="393">
        <v>0</v>
      </c>
      <c r="H336" s="336">
        <f t="shared" si="15"/>
        <v>0</v>
      </c>
      <c r="I336" s="336">
        <v>0</v>
      </c>
      <c r="J336" s="336">
        <v>0</v>
      </c>
      <c r="K336" s="336">
        <v>0</v>
      </c>
      <c r="L336" s="336">
        <v>0</v>
      </c>
      <c r="M336" s="336">
        <v>0</v>
      </c>
      <c r="N336" s="336">
        <v>0</v>
      </c>
      <c r="O336" s="336">
        <v>0</v>
      </c>
      <c r="P336" s="336">
        <v>0</v>
      </c>
      <c r="Q336" s="336">
        <v>0</v>
      </c>
      <c r="R336" s="336">
        <v>0</v>
      </c>
      <c r="S336" s="336">
        <v>0</v>
      </c>
      <c r="T336" s="336">
        <v>0</v>
      </c>
      <c r="U336" s="336">
        <v>0</v>
      </c>
      <c r="V336" s="336">
        <v>0</v>
      </c>
      <c r="W336" s="336">
        <v>0</v>
      </c>
      <c r="X336" s="336">
        <v>0</v>
      </c>
      <c r="Y336" s="336">
        <v>0</v>
      </c>
      <c r="Z336" s="337">
        <f t="shared" si="16"/>
        <v>0</v>
      </c>
      <c r="AA336" s="338"/>
    </row>
    <row r="337" spans="1:27" s="339" customFormat="1" ht="12.75" customHeight="1">
      <c r="A337" s="333">
        <f t="shared" si="14"/>
        <v>15</v>
      </c>
      <c r="B337" s="373">
        <v>130201850040199</v>
      </c>
      <c r="C337" s="392" t="s">
        <v>787</v>
      </c>
      <c r="D337" s="334">
        <f>+SUMIF('BG SISTEMA'!A:A,'CA EF'!B337,'BG SISTEMA'!F:F)</f>
        <v>0</v>
      </c>
      <c r="E337" s="335"/>
      <c r="F337" s="335"/>
      <c r="G337" s="393">
        <v>0</v>
      </c>
      <c r="H337" s="336">
        <f t="shared" si="15"/>
        <v>0</v>
      </c>
      <c r="I337" s="336">
        <v>0</v>
      </c>
      <c r="J337" s="336">
        <v>0</v>
      </c>
      <c r="K337" s="336">
        <v>0</v>
      </c>
      <c r="L337" s="336">
        <v>0</v>
      </c>
      <c r="M337" s="336">
        <v>0</v>
      </c>
      <c r="N337" s="336">
        <v>0</v>
      </c>
      <c r="O337" s="336">
        <v>0</v>
      </c>
      <c r="P337" s="336">
        <v>0</v>
      </c>
      <c r="Q337" s="336">
        <v>0</v>
      </c>
      <c r="R337" s="336">
        <v>0</v>
      </c>
      <c r="S337" s="336">
        <v>0</v>
      </c>
      <c r="T337" s="336">
        <v>0</v>
      </c>
      <c r="U337" s="336">
        <v>0</v>
      </c>
      <c r="V337" s="336">
        <v>0</v>
      </c>
      <c r="W337" s="336">
        <v>0</v>
      </c>
      <c r="X337" s="336">
        <v>0</v>
      </c>
      <c r="Y337" s="336">
        <v>0</v>
      </c>
      <c r="Z337" s="337">
        <f t="shared" si="16"/>
        <v>0</v>
      </c>
      <c r="AA337" s="338"/>
    </row>
    <row r="338" spans="1:27" s="339" customFormat="1" ht="12.75" customHeight="1">
      <c r="A338" s="333">
        <f t="shared" si="14"/>
        <v>15</v>
      </c>
      <c r="B338" s="373">
        <v>130201850050101</v>
      </c>
      <c r="C338" s="392" t="s">
        <v>1127</v>
      </c>
      <c r="D338" s="334">
        <f>+SUMIF('BG SISTEMA'!A:A,'CA EF'!B338,'BG SISTEMA'!F:F)</f>
        <v>0</v>
      </c>
      <c r="E338" s="335"/>
      <c r="F338" s="335"/>
      <c r="G338" s="393">
        <v>0</v>
      </c>
      <c r="H338" s="336">
        <f t="shared" si="15"/>
        <v>0</v>
      </c>
      <c r="I338" s="336">
        <v>0</v>
      </c>
      <c r="J338" s="336">
        <v>0</v>
      </c>
      <c r="K338" s="336">
        <v>0</v>
      </c>
      <c r="L338" s="336">
        <v>0</v>
      </c>
      <c r="M338" s="336">
        <v>0</v>
      </c>
      <c r="N338" s="336">
        <v>0</v>
      </c>
      <c r="O338" s="336">
        <v>0</v>
      </c>
      <c r="P338" s="336">
        <v>0</v>
      </c>
      <c r="Q338" s="336">
        <v>0</v>
      </c>
      <c r="R338" s="336">
        <v>0</v>
      </c>
      <c r="S338" s="336">
        <v>0</v>
      </c>
      <c r="T338" s="336">
        <v>0</v>
      </c>
      <c r="U338" s="336">
        <v>0</v>
      </c>
      <c r="V338" s="336">
        <v>0</v>
      </c>
      <c r="W338" s="336">
        <v>0</v>
      </c>
      <c r="X338" s="336">
        <v>0</v>
      </c>
      <c r="Y338" s="336">
        <v>0</v>
      </c>
      <c r="Z338" s="337">
        <f t="shared" si="16"/>
        <v>0</v>
      </c>
      <c r="AA338" s="338"/>
    </row>
    <row r="339" spans="1:27" s="339" customFormat="1" ht="12.75" customHeight="1">
      <c r="A339" s="333">
        <f t="shared" si="14"/>
        <v>15</v>
      </c>
      <c r="B339" s="373">
        <v>130201850050199</v>
      </c>
      <c r="C339" s="392" t="s">
        <v>1128</v>
      </c>
      <c r="D339" s="334">
        <f>+SUMIF('BG SISTEMA'!A:A,'CA EF'!B339,'BG SISTEMA'!F:F)</f>
        <v>0</v>
      </c>
      <c r="E339" s="335"/>
      <c r="F339" s="335"/>
      <c r="G339" s="393">
        <v>0</v>
      </c>
      <c r="H339" s="336">
        <f t="shared" si="15"/>
        <v>0</v>
      </c>
      <c r="I339" s="336">
        <v>0</v>
      </c>
      <c r="J339" s="336">
        <v>0</v>
      </c>
      <c r="K339" s="336">
        <v>0</v>
      </c>
      <c r="L339" s="336">
        <v>0</v>
      </c>
      <c r="M339" s="336">
        <v>0</v>
      </c>
      <c r="N339" s="336">
        <v>0</v>
      </c>
      <c r="O339" s="336">
        <v>0</v>
      </c>
      <c r="P339" s="336">
        <v>0</v>
      </c>
      <c r="Q339" s="336">
        <v>0</v>
      </c>
      <c r="R339" s="336">
        <v>0</v>
      </c>
      <c r="S339" s="336">
        <v>0</v>
      </c>
      <c r="T339" s="336">
        <v>0</v>
      </c>
      <c r="U339" s="336">
        <v>0</v>
      </c>
      <c r="V339" s="336">
        <v>0</v>
      </c>
      <c r="W339" s="336">
        <v>0</v>
      </c>
      <c r="X339" s="336">
        <v>0</v>
      </c>
      <c r="Y339" s="336">
        <v>0</v>
      </c>
      <c r="Z339" s="337">
        <f t="shared" si="16"/>
        <v>0</v>
      </c>
      <c r="AA339" s="338"/>
    </row>
    <row r="340" spans="1:27" s="339" customFormat="1" ht="12.75" customHeight="1">
      <c r="A340" s="333">
        <f t="shared" si="14"/>
        <v>15</v>
      </c>
      <c r="B340" s="373">
        <v>130201850060101</v>
      </c>
      <c r="C340" s="392" t="s">
        <v>1129</v>
      </c>
      <c r="D340" s="334">
        <f>+SUMIF('BG SISTEMA'!A:A,'CA EF'!B340,'BG SISTEMA'!F:F)</f>
        <v>0</v>
      </c>
      <c r="E340" s="335"/>
      <c r="F340" s="335"/>
      <c r="G340" s="393">
        <v>0</v>
      </c>
      <c r="H340" s="336">
        <f t="shared" si="15"/>
        <v>0</v>
      </c>
      <c r="I340" s="336">
        <v>0</v>
      </c>
      <c r="J340" s="336">
        <v>0</v>
      </c>
      <c r="K340" s="336">
        <v>0</v>
      </c>
      <c r="L340" s="336">
        <v>0</v>
      </c>
      <c r="M340" s="336">
        <v>0</v>
      </c>
      <c r="N340" s="336">
        <v>0</v>
      </c>
      <c r="O340" s="336">
        <v>0</v>
      </c>
      <c r="P340" s="336">
        <v>0</v>
      </c>
      <c r="Q340" s="336">
        <v>0</v>
      </c>
      <c r="R340" s="336">
        <v>0</v>
      </c>
      <c r="S340" s="336">
        <v>0</v>
      </c>
      <c r="T340" s="336">
        <v>0</v>
      </c>
      <c r="U340" s="336">
        <v>0</v>
      </c>
      <c r="V340" s="336">
        <v>0</v>
      </c>
      <c r="W340" s="336">
        <v>0</v>
      </c>
      <c r="X340" s="336">
        <v>0</v>
      </c>
      <c r="Y340" s="336">
        <v>0</v>
      </c>
      <c r="Z340" s="337">
        <f t="shared" si="16"/>
        <v>0</v>
      </c>
      <c r="AA340" s="338"/>
    </row>
    <row r="341" spans="1:27" s="339" customFormat="1" ht="12.75" customHeight="1">
      <c r="A341" s="333">
        <f t="shared" si="14"/>
        <v>15</v>
      </c>
      <c r="B341" s="373">
        <v>130201850060199</v>
      </c>
      <c r="C341" s="392" t="s">
        <v>1130</v>
      </c>
      <c r="D341" s="334">
        <f>+SUMIF('BG SISTEMA'!A:A,'CA EF'!B341,'BG SISTEMA'!F:F)</f>
        <v>0</v>
      </c>
      <c r="E341" s="335"/>
      <c r="F341" s="335"/>
      <c r="G341" s="393">
        <v>0</v>
      </c>
      <c r="H341" s="336">
        <f t="shared" si="15"/>
        <v>0</v>
      </c>
      <c r="I341" s="336">
        <v>0</v>
      </c>
      <c r="J341" s="336">
        <v>0</v>
      </c>
      <c r="K341" s="336">
        <v>0</v>
      </c>
      <c r="L341" s="336">
        <v>0</v>
      </c>
      <c r="M341" s="336">
        <v>0</v>
      </c>
      <c r="N341" s="336">
        <v>0</v>
      </c>
      <c r="O341" s="336">
        <v>0</v>
      </c>
      <c r="P341" s="336">
        <v>0</v>
      </c>
      <c r="Q341" s="336">
        <v>0</v>
      </c>
      <c r="R341" s="336">
        <v>0</v>
      </c>
      <c r="S341" s="336">
        <v>0</v>
      </c>
      <c r="T341" s="336">
        <v>0</v>
      </c>
      <c r="U341" s="336">
        <v>0</v>
      </c>
      <c r="V341" s="336">
        <v>0</v>
      </c>
      <c r="W341" s="336">
        <v>0</v>
      </c>
      <c r="X341" s="336">
        <v>0</v>
      </c>
      <c r="Y341" s="336">
        <v>0</v>
      </c>
      <c r="Z341" s="337">
        <f t="shared" si="16"/>
        <v>0</v>
      </c>
      <c r="AA341" s="338"/>
    </row>
    <row r="342" spans="1:27" s="339" customFormat="1" ht="12.75" customHeight="1">
      <c r="A342" s="333">
        <f t="shared" si="14"/>
        <v>15</v>
      </c>
      <c r="B342" s="373">
        <v>130201850070101</v>
      </c>
      <c r="C342" s="392" t="s">
        <v>1131</v>
      </c>
      <c r="D342" s="334">
        <f>+SUMIF('BG SISTEMA'!A:A,'CA EF'!B342,'BG SISTEMA'!F:F)</f>
        <v>0</v>
      </c>
      <c r="E342" s="335"/>
      <c r="F342" s="335"/>
      <c r="G342" s="393">
        <v>0</v>
      </c>
      <c r="H342" s="336">
        <f t="shared" si="15"/>
        <v>0</v>
      </c>
      <c r="I342" s="336">
        <v>0</v>
      </c>
      <c r="J342" s="336">
        <v>0</v>
      </c>
      <c r="K342" s="336">
        <v>0</v>
      </c>
      <c r="L342" s="336">
        <v>0</v>
      </c>
      <c r="M342" s="336">
        <v>0</v>
      </c>
      <c r="N342" s="336">
        <v>0</v>
      </c>
      <c r="O342" s="336">
        <v>0</v>
      </c>
      <c r="P342" s="336">
        <v>0</v>
      </c>
      <c r="Q342" s="336">
        <v>0</v>
      </c>
      <c r="R342" s="336">
        <v>0</v>
      </c>
      <c r="S342" s="336">
        <v>0</v>
      </c>
      <c r="T342" s="336">
        <v>0</v>
      </c>
      <c r="U342" s="336">
        <v>0</v>
      </c>
      <c r="V342" s="336">
        <v>0</v>
      </c>
      <c r="W342" s="336">
        <v>0</v>
      </c>
      <c r="X342" s="336">
        <v>0</v>
      </c>
      <c r="Y342" s="336">
        <v>0</v>
      </c>
      <c r="Z342" s="337">
        <f t="shared" si="16"/>
        <v>0</v>
      </c>
      <c r="AA342" s="338"/>
    </row>
    <row r="343" spans="1:27" s="339" customFormat="1" ht="12.75" customHeight="1">
      <c r="A343" s="333">
        <f t="shared" si="14"/>
        <v>15</v>
      </c>
      <c r="B343" s="373">
        <v>130201850070199</v>
      </c>
      <c r="C343" s="392" t="s">
        <v>1132</v>
      </c>
      <c r="D343" s="334">
        <f>+SUMIF('BG SISTEMA'!A:A,'CA EF'!B343,'BG SISTEMA'!F:F)</f>
        <v>0</v>
      </c>
      <c r="E343" s="335"/>
      <c r="F343" s="335"/>
      <c r="G343" s="393">
        <v>0</v>
      </c>
      <c r="H343" s="336">
        <f t="shared" si="15"/>
        <v>0</v>
      </c>
      <c r="I343" s="336">
        <v>0</v>
      </c>
      <c r="J343" s="336">
        <v>0</v>
      </c>
      <c r="K343" s="336">
        <v>0</v>
      </c>
      <c r="L343" s="336">
        <v>0</v>
      </c>
      <c r="M343" s="336">
        <v>0</v>
      </c>
      <c r="N343" s="336">
        <v>0</v>
      </c>
      <c r="O343" s="336">
        <v>0</v>
      </c>
      <c r="P343" s="336">
        <v>0</v>
      </c>
      <c r="Q343" s="336">
        <v>0</v>
      </c>
      <c r="R343" s="336">
        <v>0</v>
      </c>
      <c r="S343" s="336">
        <v>0</v>
      </c>
      <c r="T343" s="336">
        <v>0</v>
      </c>
      <c r="U343" s="336">
        <v>0</v>
      </c>
      <c r="V343" s="336">
        <v>0</v>
      </c>
      <c r="W343" s="336">
        <v>0</v>
      </c>
      <c r="X343" s="336">
        <v>0</v>
      </c>
      <c r="Y343" s="336">
        <v>0</v>
      </c>
      <c r="Z343" s="337">
        <f t="shared" si="16"/>
        <v>0</v>
      </c>
      <c r="AA343" s="338"/>
    </row>
    <row r="344" spans="1:27" s="339" customFormat="1" ht="12.75" customHeight="1">
      <c r="A344" s="333">
        <f t="shared" si="14"/>
        <v>15</v>
      </c>
      <c r="B344" s="373">
        <v>130201870010101</v>
      </c>
      <c r="C344" s="392" t="s">
        <v>1123</v>
      </c>
      <c r="D344" s="334">
        <f>+SUMIF('BG SISTEMA'!A:A,'CA EF'!B344,'BG SISTEMA'!F:F)</f>
        <v>0</v>
      </c>
      <c r="E344" s="335"/>
      <c r="F344" s="335"/>
      <c r="G344" s="393">
        <v>0</v>
      </c>
      <c r="H344" s="336">
        <f t="shared" si="15"/>
        <v>0</v>
      </c>
      <c r="I344" s="336">
        <v>0</v>
      </c>
      <c r="J344" s="336">
        <v>0</v>
      </c>
      <c r="K344" s="336">
        <v>0</v>
      </c>
      <c r="L344" s="336">
        <v>0</v>
      </c>
      <c r="M344" s="336">
        <v>0</v>
      </c>
      <c r="N344" s="336">
        <v>0</v>
      </c>
      <c r="O344" s="336">
        <v>0</v>
      </c>
      <c r="P344" s="336">
        <v>0</v>
      </c>
      <c r="Q344" s="336">
        <v>0</v>
      </c>
      <c r="R344" s="336">
        <v>0</v>
      </c>
      <c r="S344" s="336">
        <v>0</v>
      </c>
      <c r="T344" s="336">
        <v>0</v>
      </c>
      <c r="U344" s="336">
        <v>0</v>
      </c>
      <c r="V344" s="336">
        <v>0</v>
      </c>
      <c r="W344" s="336">
        <v>0</v>
      </c>
      <c r="X344" s="336">
        <v>0</v>
      </c>
      <c r="Y344" s="336">
        <v>0</v>
      </c>
      <c r="Z344" s="337">
        <f t="shared" si="16"/>
        <v>0</v>
      </c>
      <c r="AA344" s="338"/>
    </row>
    <row r="345" spans="1:27" s="339" customFormat="1" ht="12.75" customHeight="1">
      <c r="A345" s="333">
        <f t="shared" si="14"/>
        <v>15</v>
      </c>
      <c r="B345" s="373">
        <v>130201870010199</v>
      </c>
      <c r="C345" s="392" t="s">
        <v>686</v>
      </c>
      <c r="D345" s="334">
        <f>+SUMIF('BG SISTEMA'!A:A,'CA EF'!B345,'BG SISTEMA'!F:F)</f>
        <v>0</v>
      </c>
      <c r="E345" s="335"/>
      <c r="F345" s="335"/>
      <c r="G345" s="393">
        <v>0</v>
      </c>
      <c r="H345" s="336">
        <f t="shared" si="15"/>
        <v>0</v>
      </c>
      <c r="I345" s="336">
        <v>0</v>
      </c>
      <c r="J345" s="336">
        <v>0</v>
      </c>
      <c r="K345" s="336">
        <v>0</v>
      </c>
      <c r="L345" s="336">
        <v>0</v>
      </c>
      <c r="M345" s="336">
        <v>0</v>
      </c>
      <c r="N345" s="336">
        <v>0</v>
      </c>
      <c r="O345" s="336">
        <v>0</v>
      </c>
      <c r="P345" s="336">
        <v>0</v>
      </c>
      <c r="Q345" s="336">
        <v>0</v>
      </c>
      <c r="R345" s="336">
        <v>0</v>
      </c>
      <c r="S345" s="336">
        <v>0</v>
      </c>
      <c r="T345" s="336">
        <v>0</v>
      </c>
      <c r="U345" s="336">
        <v>0</v>
      </c>
      <c r="V345" s="336">
        <v>0</v>
      </c>
      <c r="W345" s="336">
        <v>0</v>
      </c>
      <c r="X345" s="336">
        <v>0</v>
      </c>
      <c r="Y345" s="336">
        <v>0</v>
      </c>
      <c r="Z345" s="337">
        <f t="shared" si="16"/>
        <v>0</v>
      </c>
      <c r="AA345" s="338"/>
    </row>
    <row r="346" spans="1:27" s="339" customFormat="1" ht="12.75" customHeight="1">
      <c r="A346" s="333">
        <f t="shared" si="14"/>
        <v>15</v>
      </c>
      <c r="B346" s="373">
        <v>130201870020101</v>
      </c>
      <c r="C346" s="392" t="s">
        <v>1124</v>
      </c>
      <c r="D346" s="334">
        <f>+SUMIF('BG SISTEMA'!A:A,'CA EF'!B346,'BG SISTEMA'!F:F)</f>
        <v>0</v>
      </c>
      <c r="E346" s="335"/>
      <c r="F346" s="335"/>
      <c r="G346" s="393">
        <v>0</v>
      </c>
      <c r="H346" s="336">
        <f t="shared" si="15"/>
        <v>0</v>
      </c>
      <c r="I346" s="336">
        <v>0</v>
      </c>
      <c r="J346" s="336">
        <v>0</v>
      </c>
      <c r="K346" s="336">
        <v>0</v>
      </c>
      <c r="L346" s="336">
        <v>0</v>
      </c>
      <c r="M346" s="336">
        <v>0</v>
      </c>
      <c r="N346" s="336">
        <v>0</v>
      </c>
      <c r="O346" s="336">
        <v>0</v>
      </c>
      <c r="P346" s="336">
        <v>0</v>
      </c>
      <c r="Q346" s="336">
        <v>0</v>
      </c>
      <c r="R346" s="336">
        <v>0</v>
      </c>
      <c r="S346" s="336">
        <v>0</v>
      </c>
      <c r="T346" s="336">
        <v>0</v>
      </c>
      <c r="U346" s="336">
        <v>0</v>
      </c>
      <c r="V346" s="336">
        <v>0</v>
      </c>
      <c r="W346" s="336">
        <v>0</v>
      </c>
      <c r="X346" s="336">
        <v>0</v>
      </c>
      <c r="Y346" s="336">
        <v>0</v>
      </c>
      <c r="Z346" s="337">
        <f t="shared" si="16"/>
        <v>0</v>
      </c>
      <c r="AA346" s="340"/>
    </row>
    <row r="347" spans="1:27" s="339" customFormat="1" ht="12.75" customHeight="1">
      <c r="A347" s="333">
        <f t="shared" si="14"/>
        <v>15</v>
      </c>
      <c r="B347" s="373">
        <v>130201870020199</v>
      </c>
      <c r="C347" s="392" t="s">
        <v>785</v>
      </c>
      <c r="D347" s="334">
        <f>+SUMIF('BG SISTEMA'!A:A,'CA EF'!B347,'BG SISTEMA'!F:F)</f>
        <v>0</v>
      </c>
      <c r="E347" s="335"/>
      <c r="F347" s="335"/>
      <c r="G347" s="393">
        <v>0</v>
      </c>
      <c r="H347" s="336">
        <f t="shared" si="15"/>
        <v>0</v>
      </c>
      <c r="I347" s="336">
        <v>0</v>
      </c>
      <c r="J347" s="336">
        <v>0</v>
      </c>
      <c r="K347" s="336">
        <v>0</v>
      </c>
      <c r="L347" s="336">
        <v>0</v>
      </c>
      <c r="M347" s="336">
        <v>0</v>
      </c>
      <c r="N347" s="336">
        <v>0</v>
      </c>
      <c r="O347" s="336">
        <v>0</v>
      </c>
      <c r="P347" s="336">
        <v>0</v>
      </c>
      <c r="Q347" s="336">
        <v>0</v>
      </c>
      <c r="R347" s="336">
        <v>0</v>
      </c>
      <c r="S347" s="336">
        <v>0</v>
      </c>
      <c r="T347" s="336">
        <v>0</v>
      </c>
      <c r="U347" s="336">
        <v>0</v>
      </c>
      <c r="V347" s="336">
        <v>0</v>
      </c>
      <c r="W347" s="336">
        <v>0</v>
      </c>
      <c r="X347" s="336">
        <v>0</v>
      </c>
      <c r="Y347" s="336">
        <v>0</v>
      </c>
      <c r="Z347" s="337">
        <f t="shared" si="16"/>
        <v>0</v>
      </c>
      <c r="AA347" s="340"/>
    </row>
    <row r="348" spans="1:27" s="339" customFormat="1" ht="12.75" customHeight="1">
      <c r="A348" s="333">
        <f t="shared" si="14"/>
        <v>15</v>
      </c>
      <c r="B348" s="373">
        <v>130201870030101</v>
      </c>
      <c r="C348" s="392" t="s">
        <v>1125</v>
      </c>
      <c r="D348" s="334">
        <f>+SUMIF('BG SISTEMA'!A:A,'CA EF'!B348,'BG SISTEMA'!F:F)</f>
        <v>0</v>
      </c>
      <c r="E348" s="335"/>
      <c r="F348" s="335"/>
      <c r="G348" s="393">
        <v>0</v>
      </c>
      <c r="H348" s="336">
        <f t="shared" si="15"/>
        <v>0</v>
      </c>
      <c r="I348" s="336">
        <v>0</v>
      </c>
      <c r="J348" s="336">
        <v>0</v>
      </c>
      <c r="K348" s="336">
        <v>0</v>
      </c>
      <c r="L348" s="336">
        <v>0</v>
      </c>
      <c r="M348" s="336">
        <v>0</v>
      </c>
      <c r="N348" s="336">
        <v>0</v>
      </c>
      <c r="O348" s="336">
        <v>0</v>
      </c>
      <c r="P348" s="336">
        <v>0</v>
      </c>
      <c r="Q348" s="336">
        <v>0</v>
      </c>
      <c r="R348" s="336">
        <v>0</v>
      </c>
      <c r="S348" s="336">
        <v>0</v>
      </c>
      <c r="T348" s="336">
        <v>0</v>
      </c>
      <c r="U348" s="336">
        <v>0</v>
      </c>
      <c r="V348" s="336">
        <v>0</v>
      </c>
      <c r="W348" s="336">
        <v>0</v>
      </c>
      <c r="X348" s="336">
        <v>0</v>
      </c>
      <c r="Y348" s="336">
        <v>0</v>
      </c>
      <c r="Z348" s="337">
        <f t="shared" si="16"/>
        <v>0</v>
      </c>
      <c r="AA348" s="340"/>
    </row>
    <row r="349" spans="1:27" s="339" customFormat="1" ht="12.75" customHeight="1">
      <c r="A349" s="333">
        <f t="shared" si="14"/>
        <v>15</v>
      </c>
      <c r="B349" s="373">
        <v>130201870030199</v>
      </c>
      <c r="C349" s="392" t="s">
        <v>688</v>
      </c>
      <c r="D349" s="334">
        <f>+SUMIF('BG SISTEMA'!A:A,'CA EF'!B349,'BG SISTEMA'!F:F)</f>
        <v>0</v>
      </c>
      <c r="E349" s="335"/>
      <c r="F349" s="335"/>
      <c r="G349" s="393">
        <v>0</v>
      </c>
      <c r="H349" s="336">
        <f t="shared" si="15"/>
        <v>0</v>
      </c>
      <c r="I349" s="336">
        <v>0</v>
      </c>
      <c r="J349" s="336">
        <v>0</v>
      </c>
      <c r="K349" s="336">
        <v>0</v>
      </c>
      <c r="L349" s="336">
        <v>0</v>
      </c>
      <c r="M349" s="336">
        <v>0</v>
      </c>
      <c r="N349" s="336">
        <v>0</v>
      </c>
      <c r="O349" s="336">
        <v>0</v>
      </c>
      <c r="P349" s="336">
        <v>0</v>
      </c>
      <c r="Q349" s="336">
        <v>0</v>
      </c>
      <c r="R349" s="336">
        <v>0</v>
      </c>
      <c r="S349" s="336">
        <v>0</v>
      </c>
      <c r="T349" s="336">
        <v>0</v>
      </c>
      <c r="U349" s="336">
        <v>0</v>
      </c>
      <c r="V349" s="336">
        <v>0</v>
      </c>
      <c r="W349" s="336">
        <v>0</v>
      </c>
      <c r="X349" s="336">
        <v>0</v>
      </c>
      <c r="Y349" s="336">
        <v>0</v>
      </c>
      <c r="Z349" s="337">
        <f t="shared" si="16"/>
        <v>0</v>
      </c>
      <c r="AA349" s="340"/>
    </row>
    <row r="350" spans="1:27" s="339" customFormat="1" ht="12.75" customHeight="1">
      <c r="A350" s="333">
        <f t="shared" si="14"/>
        <v>15</v>
      </c>
      <c r="B350" s="373">
        <v>130201870040101</v>
      </c>
      <c r="C350" s="392" t="s">
        <v>1126</v>
      </c>
      <c r="D350" s="334">
        <f>+SUMIF('BG SISTEMA'!A:A,'CA EF'!B350,'BG SISTEMA'!F:F)</f>
        <v>0</v>
      </c>
      <c r="E350" s="335"/>
      <c r="F350" s="335"/>
      <c r="G350" s="393">
        <v>0</v>
      </c>
      <c r="H350" s="336">
        <f t="shared" si="15"/>
        <v>0</v>
      </c>
      <c r="I350" s="336">
        <v>0</v>
      </c>
      <c r="J350" s="336">
        <v>0</v>
      </c>
      <c r="K350" s="336">
        <v>0</v>
      </c>
      <c r="L350" s="336">
        <v>0</v>
      </c>
      <c r="M350" s="336">
        <v>0</v>
      </c>
      <c r="N350" s="336">
        <v>0</v>
      </c>
      <c r="O350" s="336">
        <v>0</v>
      </c>
      <c r="P350" s="336">
        <v>0</v>
      </c>
      <c r="Q350" s="336">
        <v>0</v>
      </c>
      <c r="R350" s="336">
        <v>0</v>
      </c>
      <c r="S350" s="336">
        <v>0</v>
      </c>
      <c r="T350" s="336">
        <v>0</v>
      </c>
      <c r="U350" s="336">
        <v>0</v>
      </c>
      <c r="V350" s="336">
        <v>0</v>
      </c>
      <c r="W350" s="336">
        <v>0</v>
      </c>
      <c r="X350" s="336">
        <v>0</v>
      </c>
      <c r="Y350" s="336">
        <v>0</v>
      </c>
      <c r="Z350" s="337">
        <f t="shared" si="16"/>
        <v>0</v>
      </c>
      <c r="AA350" s="338"/>
    </row>
    <row r="351" spans="1:27" s="339" customFormat="1" ht="12.75" customHeight="1">
      <c r="A351" s="333">
        <f t="shared" si="14"/>
        <v>15</v>
      </c>
      <c r="B351" s="373">
        <v>130201870040199</v>
      </c>
      <c r="C351" s="392" t="s">
        <v>787</v>
      </c>
      <c r="D351" s="334">
        <f>+SUMIF('BG SISTEMA'!A:A,'CA EF'!B351,'BG SISTEMA'!F:F)</f>
        <v>0</v>
      </c>
      <c r="E351" s="335"/>
      <c r="F351" s="335"/>
      <c r="G351" s="393">
        <v>0</v>
      </c>
      <c r="H351" s="336">
        <f t="shared" si="15"/>
        <v>0</v>
      </c>
      <c r="I351" s="336">
        <v>0</v>
      </c>
      <c r="J351" s="336">
        <v>0</v>
      </c>
      <c r="K351" s="336">
        <v>0</v>
      </c>
      <c r="L351" s="336">
        <v>0</v>
      </c>
      <c r="M351" s="336">
        <v>0</v>
      </c>
      <c r="N351" s="336">
        <v>0</v>
      </c>
      <c r="O351" s="336">
        <v>0</v>
      </c>
      <c r="P351" s="336">
        <v>0</v>
      </c>
      <c r="Q351" s="336">
        <v>0</v>
      </c>
      <c r="R351" s="336">
        <v>0</v>
      </c>
      <c r="S351" s="336">
        <v>0</v>
      </c>
      <c r="T351" s="336">
        <v>0</v>
      </c>
      <c r="U351" s="336">
        <v>0</v>
      </c>
      <c r="V351" s="336">
        <v>0</v>
      </c>
      <c r="W351" s="336">
        <v>0</v>
      </c>
      <c r="X351" s="336">
        <v>0</v>
      </c>
      <c r="Y351" s="336">
        <v>0</v>
      </c>
      <c r="Z351" s="337">
        <f t="shared" si="16"/>
        <v>0</v>
      </c>
      <c r="AA351" s="340"/>
    </row>
    <row r="352" spans="1:27" s="339" customFormat="1" ht="12.75" customHeight="1">
      <c r="A352" s="333">
        <f t="shared" si="14"/>
        <v>15</v>
      </c>
      <c r="B352" s="373">
        <v>130201890010101</v>
      </c>
      <c r="C352" s="392" t="s">
        <v>1123</v>
      </c>
      <c r="D352" s="334">
        <f>+SUMIF('BG SISTEMA'!A:A,'CA EF'!B352,'BG SISTEMA'!F:F)</f>
        <v>999281250</v>
      </c>
      <c r="E352" s="335"/>
      <c r="F352" s="335"/>
      <c r="G352" s="393">
        <v>0</v>
      </c>
      <c r="H352" s="336">
        <f t="shared" si="15"/>
        <v>999281250</v>
      </c>
      <c r="I352" s="336">
        <v>0</v>
      </c>
      <c r="J352" s="336">
        <v>0</v>
      </c>
      <c r="K352" s="336">
        <v>0</v>
      </c>
      <c r="L352" s="336">
        <v>0</v>
      </c>
      <c r="M352" s="336">
        <v>0</v>
      </c>
      <c r="N352" s="336">
        <v>0</v>
      </c>
      <c r="O352" s="336">
        <v>0</v>
      </c>
      <c r="P352" s="336">
        <v>0</v>
      </c>
      <c r="Q352" s="336">
        <v>0</v>
      </c>
      <c r="R352" s="336">
        <f>-$H352</f>
        <v>-999281250</v>
      </c>
      <c r="S352" s="336">
        <v>0</v>
      </c>
      <c r="T352" s="336">
        <v>0</v>
      </c>
      <c r="U352" s="336">
        <v>0</v>
      </c>
      <c r="V352" s="336">
        <v>0</v>
      </c>
      <c r="W352" s="336">
        <v>0</v>
      </c>
      <c r="X352" s="336">
        <v>0</v>
      </c>
      <c r="Y352" s="336">
        <v>0</v>
      </c>
      <c r="Z352" s="337">
        <f t="shared" si="16"/>
        <v>0</v>
      </c>
      <c r="AA352" s="340"/>
    </row>
    <row r="353" spans="1:27" s="339" customFormat="1" ht="12.75" customHeight="1">
      <c r="A353" s="333">
        <f t="shared" si="14"/>
        <v>15</v>
      </c>
      <c r="B353" s="373">
        <v>130201890010199</v>
      </c>
      <c r="C353" s="392" t="s">
        <v>686</v>
      </c>
      <c r="D353" s="334">
        <f>+SUMIF('BG SISTEMA'!A:A,'CA EF'!B353,'BG SISTEMA'!F:F)</f>
        <v>1285000000</v>
      </c>
      <c r="E353" s="335"/>
      <c r="F353" s="335"/>
      <c r="G353" s="393">
        <v>0</v>
      </c>
      <c r="H353" s="336">
        <f t="shared" si="15"/>
        <v>1285000000</v>
      </c>
      <c r="I353" s="336">
        <v>0</v>
      </c>
      <c r="J353" s="336">
        <v>0</v>
      </c>
      <c r="K353" s="336">
        <v>0</v>
      </c>
      <c r="L353" s="336">
        <v>0</v>
      </c>
      <c r="M353" s="336">
        <v>0</v>
      </c>
      <c r="N353" s="336">
        <v>0</v>
      </c>
      <c r="O353" s="336">
        <v>0</v>
      </c>
      <c r="P353" s="336">
        <v>0</v>
      </c>
      <c r="Q353" s="336">
        <v>0</v>
      </c>
      <c r="R353" s="336">
        <f>-$H353</f>
        <v>-1285000000</v>
      </c>
      <c r="S353" s="336">
        <v>0</v>
      </c>
      <c r="T353" s="336">
        <v>0</v>
      </c>
      <c r="U353" s="336">
        <v>0</v>
      </c>
      <c r="V353" s="336">
        <v>0</v>
      </c>
      <c r="W353" s="336">
        <v>0</v>
      </c>
      <c r="X353" s="336">
        <v>0</v>
      </c>
      <c r="Y353" s="336">
        <v>0</v>
      </c>
      <c r="Z353" s="337">
        <f t="shared" si="16"/>
        <v>0</v>
      </c>
      <c r="AA353" s="340"/>
    </row>
    <row r="354" spans="1:27" s="339" customFormat="1" ht="12.75" customHeight="1">
      <c r="A354" s="333">
        <f t="shared" si="14"/>
        <v>15</v>
      </c>
      <c r="B354" s="373">
        <v>130201890020101</v>
      </c>
      <c r="C354" s="392" t="s">
        <v>1124</v>
      </c>
      <c r="D354" s="334">
        <f>+SUMIF('BG SISTEMA'!A:A,'CA EF'!B354,'BG SISTEMA'!F:F)</f>
        <v>0</v>
      </c>
      <c r="E354" s="335"/>
      <c r="F354" s="335"/>
      <c r="G354" s="393">
        <v>0</v>
      </c>
      <c r="H354" s="336">
        <f t="shared" si="15"/>
        <v>0</v>
      </c>
      <c r="I354" s="336">
        <v>0</v>
      </c>
      <c r="J354" s="336">
        <v>0</v>
      </c>
      <c r="K354" s="336">
        <v>0</v>
      </c>
      <c r="L354" s="336">
        <v>0</v>
      </c>
      <c r="M354" s="336">
        <v>0</v>
      </c>
      <c r="N354" s="336">
        <v>0</v>
      </c>
      <c r="O354" s="336">
        <v>0</v>
      </c>
      <c r="P354" s="336">
        <v>0</v>
      </c>
      <c r="Q354" s="336">
        <v>0</v>
      </c>
      <c r="R354" s="336">
        <v>0</v>
      </c>
      <c r="S354" s="336">
        <v>0</v>
      </c>
      <c r="T354" s="336">
        <v>0</v>
      </c>
      <c r="U354" s="336">
        <v>0</v>
      </c>
      <c r="V354" s="336">
        <v>0</v>
      </c>
      <c r="W354" s="336">
        <v>0</v>
      </c>
      <c r="X354" s="336">
        <v>0</v>
      </c>
      <c r="Y354" s="336">
        <v>0</v>
      </c>
      <c r="Z354" s="337">
        <f t="shared" si="16"/>
        <v>0</v>
      </c>
      <c r="AA354" s="340"/>
    </row>
    <row r="355" spans="1:27" s="339" customFormat="1" ht="12.75" customHeight="1">
      <c r="A355" s="333">
        <f t="shared" si="14"/>
        <v>15</v>
      </c>
      <c r="B355" s="373">
        <v>130201890020199</v>
      </c>
      <c r="C355" s="392" t="s">
        <v>785</v>
      </c>
      <c r="D355" s="334">
        <f>+SUMIF('BG SISTEMA'!A:A,'CA EF'!B355,'BG SISTEMA'!F:F)</f>
        <v>0</v>
      </c>
      <c r="E355" s="335"/>
      <c r="F355" s="335"/>
      <c r="G355" s="393">
        <v>0</v>
      </c>
      <c r="H355" s="336">
        <f t="shared" si="15"/>
        <v>0</v>
      </c>
      <c r="I355" s="336">
        <v>0</v>
      </c>
      <c r="J355" s="336">
        <v>0</v>
      </c>
      <c r="K355" s="336">
        <v>0</v>
      </c>
      <c r="L355" s="336">
        <v>0</v>
      </c>
      <c r="M355" s="336">
        <v>0</v>
      </c>
      <c r="N355" s="336">
        <v>0</v>
      </c>
      <c r="O355" s="336">
        <v>0</v>
      </c>
      <c r="P355" s="336">
        <v>0</v>
      </c>
      <c r="Q355" s="336">
        <v>0</v>
      </c>
      <c r="R355" s="336">
        <f>-$H355</f>
        <v>0</v>
      </c>
      <c r="S355" s="336">
        <v>0</v>
      </c>
      <c r="T355" s="336">
        <v>0</v>
      </c>
      <c r="U355" s="336">
        <v>0</v>
      </c>
      <c r="V355" s="336">
        <v>0</v>
      </c>
      <c r="W355" s="336">
        <v>0</v>
      </c>
      <c r="X355" s="336">
        <v>0</v>
      </c>
      <c r="Y355" s="336">
        <v>0</v>
      </c>
      <c r="Z355" s="337">
        <f t="shared" si="16"/>
        <v>0</v>
      </c>
      <c r="AA355" s="340"/>
    </row>
    <row r="356" spans="1:27" s="339" customFormat="1" ht="12.75" customHeight="1">
      <c r="A356" s="333">
        <f t="shared" si="14"/>
        <v>15</v>
      </c>
      <c r="B356" s="373">
        <v>130201890030101</v>
      </c>
      <c r="C356" s="392" t="s">
        <v>1125</v>
      </c>
      <c r="D356" s="334">
        <f>+SUMIF('BG SISTEMA'!A:A,'CA EF'!B356,'BG SISTEMA'!F:F)</f>
        <v>0</v>
      </c>
      <c r="E356" s="335"/>
      <c r="F356" s="335"/>
      <c r="G356" s="393">
        <v>0</v>
      </c>
      <c r="H356" s="336">
        <f t="shared" si="15"/>
        <v>0</v>
      </c>
      <c r="I356" s="336">
        <v>0</v>
      </c>
      <c r="J356" s="336">
        <v>0</v>
      </c>
      <c r="K356" s="336">
        <v>0</v>
      </c>
      <c r="L356" s="336">
        <v>0</v>
      </c>
      <c r="M356" s="336">
        <v>0</v>
      </c>
      <c r="N356" s="336">
        <v>0</v>
      </c>
      <c r="O356" s="336">
        <v>0</v>
      </c>
      <c r="P356" s="336">
        <v>0</v>
      </c>
      <c r="Q356" s="336">
        <v>0</v>
      </c>
      <c r="R356" s="336">
        <v>0</v>
      </c>
      <c r="S356" s="336">
        <v>0</v>
      </c>
      <c r="T356" s="336">
        <v>0</v>
      </c>
      <c r="U356" s="336">
        <v>0</v>
      </c>
      <c r="V356" s="336">
        <v>0</v>
      </c>
      <c r="W356" s="336">
        <v>0</v>
      </c>
      <c r="X356" s="336">
        <v>0</v>
      </c>
      <c r="Y356" s="336">
        <v>0</v>
      </c>
      <c r="Z356" s="337">
        <f t="shared" si="16"/>
        <v>0</v>
      </c>
      <c r="AA356" s="338"/>
    </row>
    <row r="357" spans="1:27" s="339" customFormat="1" ht="12.75" customHeight="1">
      <c r="A357" s="333">
        <f t="shared" si="14"/>
        <v>15</v>
      </c>
      <c r="B357" s="373">
        <v>130201890030199</v>
      </c>
      <c r="C357" s="392" t="s">
        <v>688</v>
      </c>
      <c r="D357" s="334">
        <f>+SUMIF('BG SISTEMA'!A:A,'CA EF'!B357,'BG SISTEMA'!F:F)</f>
        <v>306544521</v>
      </c>
      <c r="E357" s="335"/>
      <c r="F357" s="335"/>
      <c r="G357" s="393">
        <v>0</v>
      </c>
      <c r="H357" s="336">
        <f t="shared" si="15"/>
        <v>306544521</v>
      </c>
      <c r="I357" s="336">
        <v>0</v>
      </c>
      <c r="J357" s="336">
        <v>0</v>
      </c>
      <c r="K357" s="336">
        <v>0</v>
      </c>
      <c r="L357" s="336">
        <v>0</v>
      </c>
      <c r="M357" s="336">
        <v>0</v>
      </c>
      <c r="N357" s="336">
        <v>0</v>
      </c>
      <c r="O357" s="336">
        <v>0</v>
      </c>
      <c r="P357" s="336">
        <v>0</v>
      </c>
      <c r="Q357" s="336">
        <v>0</v>
      </c>
      <c r="R357" s="336">
        <f>-$H357</f>
        <v>-306544521</v>
      </c>
      <c r="S357" s="336">
        <v>0</v>
      </c>
      <c r="T357" s="336">
        <v>0</v>
      </c>
      <c r="U357" s="336">
        <v>0</v>
      </c>
      <c r="V357" s="336">
        <v>0</v>
      </c>
      <c r="W357" s="336">
        <v>0</v>
      </c>
      <c r="X357" s="336">
        <v>0</v>
      </c>
      <c r="Y357" s="336">
        <v>0</v>
      </c>
      <c r="Z357" s="337">
        <f t="shared" si="16"/>
        <v>0</v>
      </c>
      <c r="AA357" s="340"/>
    </row>
    <row r="358" spans="1:27" s="339" customFormat="1" ht="12.75" customHeight="1">
      <c r="A358" s="333">
        <f t="shared" si="14"/>
        <v>15</v>
      </c>
      <c r="B358" s="373">
        <v>130201890040101</v>
      </c>
      <c r="C358" s="392" t="s">
        <v>1126</v>
      </c>
      <c r="D358" s="334">
        <f>+SUMIF('BG SISTEMA'!A:A,'CA EF'!B358,'BG SISTEMA'!F:F)</f>
        <v>0</v>
      </c>
      <c r="E358" s="335"/>
      <c r="F358" s="335"/>
      <c r="G358" s="393">
        <v>0</v>
      </c>
      <c r="H358" s="336">
        <f t="shared" si="15"/>
        <v>0</v>
      </c>
      <c r="I358" s="336">
        <v>0</v>
      </c>
      <c r="J358" s="336">
        <v>0</v>
      </c>
      <c r="K358" s="336">
        <v>0</v>
      </c>
      <c r="L358" s="336">
        <v>0</v>
      </c>
      <c r="M358" s="336">
        <v>0</v>
      </c>
      <c r="N358" s="336">
        <v>0</v>
      </c>
      <c r="O358" s="336">
        <v>0</v>
      </c>
      <c r="P358" s="336">
        <v>0</v>
      </c>
      <c r="Q358" s="336">
        <v>0</v>
      </c>
      <c r="R358" s="336">
        <v>0</v>
      </c>
      <c r="S358" s="336">
        <v>0</v>
      </c>
      <c r="T358" s="336">
        <v>0</v>
      </c>
      <c r="U358" s="336">
        <v>0</v>
      </c>
      <c r="V358" s="336">
        <v>0</v>
      </c>
      <c r="W358" s="336">
        <v>0</v>
      </c>
      <c r="X358" s="336">
        <v>0</v>
      </c>
      <c r="Y358" s="336">
        <v>0</v>
      </c>
      <c r="Z358" s="337">
        <f t="shared" si="16"/>
        <v>0</v>
      </c>
      <c r="AA358" s="340"/>
    </row>
    <row r="359" spans="1:27" s="339" customFormat="1" ht="12.75" customHeight="1">
      <c r="A359" s="333">
        <f t="shared" si="14"/>
        <v>15</v>
      </c>
      <c r="B359" s="373">
        <v>130201890040199</v>
      </c>
      <c r="C359" s="392" t="s">
        <v>787</v>
      </c>
      <c r="D359" s="334">
        <f>+SUMIF('BG SISTEMA'!A:A,'CA EF'!B359,'BG SISTEMA'!F:F)</f>
        <v>612211233</v>
      </c>
      <c r="E359" s="335"/>
      <c r="F359" s="335"/>
      <c r="G359" s="393">
        <v>0</v>
      </c>
      <c r="H359" s="336">
        <f t="shared" si="15"/>
        <v>612211233</v>
      </c>
      <c r="I359" s="336">
        <v>0</v>
      </c>
      <c r="J359" s="336">
        <v>0</v>
      </c>
      <c r="K359" s="336">
        <v>0</v>
      </c>
      <c r="L359" s="336">
        <v>0</v>
      </c>
      <c r="M359" s="336">
        <v>0</v>
      </c>
      <c r="N359" s="336">
        <v>0</v>
      </c>
      <c r="O359" s="336">
        <v>0</v>
      </c>
      <c r="P359" s="336">
        <v>0</v>
      </c>
      <c r="Q359" s="336">
        <v>0</v>
      </c>
      <c r="R359" s="336">
        <f>-$H359</f>
        <v>-612211233</v>
      </c>
      <c r="S359" s="336">
        <v>0</v>
      </c>
      <c r="T359" s="336">
        <v>0</v>
      </c>
      <c r="U359" s="336">
        <v>0</v>
      </c>
      <c r="V359" s="336">
        <v>0</v>
      </c>
      <c r="W359" s="336">
        <v>0</v>
      </c>
      <c r="X359" s="336">
        <v>0</v>
      </c>
      <c r="Y359" s="336">
        <v>0</v>
      </c>
      <c r="Z359" s="337">
        <f t="shared" si="16"/>
        <v>0</v>
      </c>
      <c r="AA359" s="340"/>
    </row>
    <row r="360" spans="1:27" s="339" customFormat="1" ht="12.75" customHeight="1">
      <c r="A360" s="333">
        <f t="shared" si="14"/>
        <v>15</v>
      </c>
      <c r="B360" s="373">
        <v>130201890050101</v>
      </c>
      <c r="C360" s="392" t="s">
        <v>1127</v>
      </c>
      <c r="D360" s="334">
        <f>+SUMIF('BG SISTEMA'!A:A,'CA EF'!B360,'BG SISTEMA'!F:F)</f>
        <v>0</v>
      </c>
      <c r="E360" s="335"/>
      <c r="F360" s="335"/>
      <c r="G360" s="393">
        <v>0</v>
      </c>
      <c r="H360" s="336">
        <f t="shared" si="15"/>
        <v>0</v>
      </c>
      <c r="I360" s="336">
        <v>0</v>
      </c>
      <c r="J360" s="336">
        <v>0</v>
      </c>
      <c r="K360" s="336">
        <v>0</v>
      </c>
      <c r="L360" s="336">
        <v>0</v>
      </c>
      <c r="M360" s="336">
        <v>0</v>
      </c>
      <c r="N360" s="336">
        <v>0</v>
      </c>
      <c r="O360" s="336">
        <v>0</v>
      </c>
      <c r="P360" s="336">
        <v>0</v>
      </c>
      <c r="Q360" s="336">
        <v>0</v>
      </c>
      <c r="R360" s="336">
        <v>0</v>
      </c>
      <c r="S360" s="336">
        <v>0</v>
      </c>
      <c r="T360" s="336">
        <v>0</v>
      </c>
      <c r="U360" s="336">
        <v>0</v>
      </c>
      <c r="V360" s="336">
        <v>0</v>
      </c>
      <c r="W360" s="336">
        <v>0</v>
      </c>
      <c r="X360" s="336">
        <v>0</v>
      </c>
      <c r="Y360" s="336">
        <v>0</v>
      </c>
      <c r="Z360" s="337">
        <f t="shared" si="16"/>
        <v>0</v>
      </c>
      <c r="AA360" s="340"/>
    </row>
    <row r="361" spans="1:27" s="339" customFormat="1" ht="12.75" customHeight="1">
      <c r="A361" s="333">
        <f t="shared" si="14"/>
        <v>15</v>
      </c>
      <c r="B361" s="373">
        <v>130201890050199</v>
      </c>
      <c r="C361" s="392" t="s">
        <v>1128</v>
      </c>
      <c r="D361" s="334">
        <f>+SUMIF('BG SISTEMA'!A:A,'CA EF'!B361,'BG SISTEMA'!F:F)</f>
        <v>0</v>
      </c>
      <c r="E361" s="335"/>
      <c r="F361" s="335"/>
      <c r="G361" s="393">
        <v>0</v>
      </c>
      <c r="H361" s="336">
        <f t="shared" si="15"/>
        <v>0</v>
      </c>
      <c r="I361" s="336">
        <v>0</v>
      </c>
      <c r="J361" s="336">
        <v>0</v>
      </c>
      <c r="K361" s="336">
        <v>0</v>
      </c>
      <c r="L361" s="336">
        <v>0</v>
      </c>
      <c r="M361" s="336">
        <v>0</v>
      </c>
      <c r="N361" s="336">
        <v>0</v>
      </c>
      <c r="O361" s="336">
        <v>0</v>
      </c>
      <c r="P361" s="336">
        <v>0</v>
      </c>
      <c r="Q361" s="336">
        <v>0</v>
      </c>
      <c r="R361" s="336">
        <v>0</v>
      </c>
      <c r="S361" s="336">
        <v>0</v>
      </c>
      <c r="T361" s="336">
        <v>0</v>
      </c>
      <c r="U361" s="336">
        <v>0</v>
      </c>
      <c r="V361" s="336">
        <v>0</v>
      </c>
      <c r="W361" s="336">
        <v>0</v>
      </c>
      <c r="X361" s="336">
        <v>0</v>
      </c>
      <c r="Y361" s="336">
        <v>0</v>
      </c>
      <c r="Z361" s="337">
        <f t="shared" si="16"/>
        <v>0</v>
      </c>
      <c r="AA361" s="340"/>
    </row>
    <row r="362" spans="1:27" s="339" customFormat="1" ht="12.75" customHeight="1">
      <c r="A362" s="333">
        <f t="shared" si="14"/>
        <v>15</v>
      </c>
      <c r="B362" s="373">
        <v>130201890060101</v>
      </c>
      <c r="C362" s="392" t="s">
        <v>1129</v>
      </c>
      <c r="D362" s="334">
        <f>+SUMIF('BG SISTEMA'!A:A,'CA EF'!B362,'BG SISTEMA'!F:F)</f>
        <v>0</v>
      </c>
      <c r="E362" s="335"/>
      <c r="F362" s="335"/>
      <c r="G362" s="393">
        <v>0</v>
      </c>
      <c r="H362" s="336">
        <f t="shared" si="15"/>
        <v>0</v>
      </c>
      <c r="I362" s="336">
        <v>0</v>
      </c>
      <c r="J362" s="336">
        <v>0</v>
      </c>
      <c r="K362" s="336">
        <v>0</v>
      </c>
      <c r="L362" s="336">
        <v>0</v>
      </c>
      <c r="M362" s="336">
        <v>0</v>
      </c>
      <c r="N362" s="336">
        <v>0</v>
      </c>
      <c r="O362" s="336">
        <v>0</v>
      </c>
      <c r="P362" s="336">
        <v>0</v>
      </c>
      <c r="Q362" s="336">
        <v>0</v>
      </c>
      <c r="R362" s="336">
        <v>0</v>
      </c>
      <c r="S362" s="336">
        <v>0</v>
      </c>
      <c r="T362" s="336">
        <v>0</v>
      </c>
      <c r="U362" s="336">
        <v>0</v>
      </c>
      <c r="V362" s="336">
        <v>0</v>
      </c>
      <c r="W362" s="336">
        <v>0</v>
      </c>
      <c r="X362" s="336">
        <v>0</v>
      </c>
      <c r="Y362" s="336">
        <v>0</v>
      </c>
      <c r="Z362" s="337">
        <f t="shared" si="16"/>
        <v>0</v>
      </c>
      <c r="AA362" s="340"/>
    </row>
    <row r="363" spans="1:27" s="339" customFormat="1" ht="12.75" customHeight="1">
      <c r="A363" s="333">
        <f t="shared" si="14"/>
        <v>15</v>
      </c>
      <c r="B363" s="373">
        <v>130201890060199</v>
      </c>
      <c r="C363" s="392" t="s">
        <v>1130</v>
      </c>
      <c r="D363" s="334">
        <f>+SUMIF('BG SISTEMA'!A:A,'CA EF'!B363,'BG SISTEMA'!F:F)</f>
        <v>0</v>
      </c>
      <c r="E363" s="335"/>
      <c r="F363" s="335"/>
      <c r="G363" s="393">
        <v>0</v>
      </c>
      <c r="H363" s="336">
        <f t="shared" si="15"/>
        <v>0</v>
      </c>
      <c r="I363" s="336">
        <v>0</v>
      </c>
      <c r="J363" s="336">
        <v>0</v>
      </c>
      <c r="K363" s="336">
        <v>0</v>
      </c>
      <c r="L363" s="336">
        <v>0</v>
      </c>
      <c r="M363" s="336">
        <v>0</v>
      </c>
      <c r="N363" s="336">
        <v>0</v>
      </c>
      <c r="O363" s="336">
        <v>0</v>
      </c>
      <c r="P363" s="336">
        <v>0</v>
      </c>
      <c r="Q363" s="336">
        <v>0</v>
      </c>
      <c r="R363" s="336">
        <v>0</v>
      </c>
      <c r="S363" s="336">
        <v>0</v>
      </c>
      <c r="T363" s="336">
        <v>0</v>
      </c>
      <c r="U363" s="336">
        <v>0</v>
      </c>
      <c r="V363" s="336">
        <v>0</v>
      </c>
      <c r="W363" s="336">
        <v>0</v>
      </c>
      <c r="X363" s="336">
        <v>0</v>
      </c>
      <c r="Y363" s="336">
        <v>0</v>
      </c>
      <c r="Z363" s="337">
        <f t="shared" si="16"/>
        <v>0</v>
      </c>
      <c r="AA363" s="340"/>
    </row>
    <row r="364" spans="1:27" s="339" customFormat="1" ht="12.75" customHeight="1">
      <c r="A364" s="333">
        <f t="shared" si="14"/>
        <v>15</v>
      </c>
      <c r="B364" s="373">
        <v>130201890070101</v>
      </c>
      <c r="C364" s="392" t="s">
        <v>1133</v>
      </c>
      <c r="D364" s="334">
        <f>+SUMIF('BG SISTEMA'!A:A,'CA EF'!B364,'BG SISTEMA'!F:F)</f>
        <v>0</v>
      </c>
      <c r="E364" s="335"/>
      <c r="F364" s="335"/>
      <c r="G364" s="393">
        <v>0</v>
      </c>
      <c r="H364" s="336">
        <f t="shared" si="15"/>
        <v>0</v>
      </c>
      <c r="I364" s="336">
        <v>0</v>
      </c>
      <c r="J364" s="336">
        <v>0</v>
      </c>
      <c r="K364" s="336">
        <v>0</v>
      </c>
      <c r="L364" s="336">
        <v>0</v>
      </c>
      <c r="M364" s="336">
        <v>0</v>
      </c>
      <c r="N364" s="336">
        <v>0</v>
      </c>
      <c r="O364" s="336">
        <v>0</v>
      </c>
      <c r="P364" s="336">
        <v>0</v>
      </c>
      <c r="Q364" s="336">
        <v>0</v>
      </c>
      <c r="R364" s="336">
        <v>0</v>
      </c>
      <c r="S364" s="336">
        <v>0</v>
      </c>
      <c r="T364" s="336">
        <v>0</v>
      </c>
      <c r="U364" s="336">
        <v>0</v>
      </c>
      <c r="V364" s="336">
        <v>0</v>
      </c>
      <c r="W364" s="336">
        <v>0</v>
      </c>
      <c r="X364" s="336">
        <v>0</v>
      </c>
      <c r="Y364" s="336">
        <v>0</v>
      </c>
      <c r="Z364" s="337">
        <f t="shared" si="16"/>
        <v>0</v>
      </c>
      <c r="AA364" s="340"/>
    </row>
    <row r="365" spans="1:27" s="339" customFormat="1" ht="12.75" customHeight="1">
      <c r="A365" s="333">
        <f t="shared" si="14"/>
        <v>15</v>
      </c>
      <c r="B365" s="373">
        <v>130201890070199</v>
      </c>
      <c r="C365" s="392" t="s">
        <v>1134</v>
      </c>
      <c r="D365" s="334">
        <f>+SUMIF('BG SISTEMA'!A:A,'CA EF'!B365,'BG SISTEMA'!F:F)</f>
        <v>0</v>
      </c>
      <c r="E365" s="335"/>
      <c r="F365" s="335"/>
      <c r="G365" s="393">
        <v>0</v>
      </c>
      <c r="H365" s="336">
        <f t="shared" si="15"/>
        <v>0</v>
      </c>
      <c r="I365" s="336">
        <v>0</v>
      </c>
      <c r="J365" s="336">
        <v>0</v>
      </c>
      <c r="K365" s="336">
        <v>0</v>
      </c>
      <c r="L365" s="336">
        <v>0</v>
      </c>
      <c r="M365" s="336">
        <v>0</v>
      </c>
      <c r="N365" s="336">
        <v>0</v>
      </c>
      <c r="O365" s="336">
        <v>0</v>
      </c>
      <c r="P365" s="336">
        <v>0</v>
      </c>
      <c r="Q365" s="336">
        <v>0</v>
      </c>
      <c r="R365" s="336">
        <v>0</v>
      </c>
      <c r="S365" s="336">
        <v>0</v>
      </c>
      <c r="T365" s="336">
        <v>0</v>
      </c>
      <c r="U365" s="336">
        <v>0</v>
      </c>
      <c r="V365" s="336">
        <v>0</v>
      </c>
      <c r="W365" s="336">
        <v>0</v>
      </c>
      <c r="X365" s="336">
        <v>0</v>
      </c>
      <c r="Y365" s="336">
        <v>0</v>
      </c>
      <c r="Z365" s="337">
        <f t="shared" si="16"/>
        <v>0</v>
      </c>
      <c r="AA365" s="340"/>
    </row>
    <row r="366" spans="1:27" s="339" customFormat="1" ht="12.75" customHeight="1">
      <c r="A366" s="333">
        <f t="shared" si="14"/>
        <v>15</v>
      </c>
      <c r="B366" s="373">
        <v>130201890080101</v>
      </c>
      <c r="C366" s="392" t="s">
        <v>1135</v>
      </c>
      <c r="D366" s="334">
        <f>+SUMIF('BG SISTEMA'!A:A,'CA EF'!B366,'BG SISTEMA'!F:F)</f>
        <v>0</v>
      </c>
      <c r="E366" s="335"/>
      <c r="F366" s="335"/>
      <c r="G366" s="393">
        <v>0</v>
      </c>
      <c r="H366" s="336">
        <f t="shared" si="15"/>
        <v>0</v>
      </c>
      <c r="I366" s="336">
        <v>0</v>
      </c>
      <c r="J366" s="336">
        <v>0</v>
      </c>
      <c r="K366" s="336">
        <v>0</v>
      </c>
      <c r="L366" s="336">
        <v>0</v>
      </c>
      <c r="M366" s="336">
        <v>0</v>
      </c>
      <c r="N366" s="336">
        <v>0</v>
      </c>
      <c r="O366" s="336">
        <v>0</v>
      </c>
      <c r="P366" s="336">
        <v>0</v>
      </c>
      <c r="Q366" s="336">
        <v>0</v>
      </c>
      <c r="R366" s="336">
        <v>0</v>
      </c>
      <c r="S366" s="336">
        <v>0</v>
      </c>
      <c r="T366" s="336">
        <v>0</v>
      </c>
      <c r="U366" s="336">
        <v>0</v>
      </c>
      <c r="V366" s="336">
        <v>0</v>
      </c>
      <c r="W366" s="336">
        <v>0</v>
      </c>
      <c r="X366" s="336">
        <v>0</v>
      </c>
      <c r="Y366" s="336">
        <v>0</v>
      </c>
      <c r="Z366" s="337">
        <f t="shared" si="16"/>
        <v>0</v>
      </c>
      <c r="AA366" s="340"/>
    </row>
    <row r="367" spans="1:27" s="339" customFormat="1" ht="12.75" customHeight="1">
      <c r="A367" s="333">
        <f t="shared" si="14"/>
        <v>15</v>
      </c>
      <c r="B367" s="373">
        <v>130201890080199</v>
      </c>
      <c r="C367" s="392" t="s">
        <v>1136</v>
      </c>
      <c r="D367" s="334">
        <f>+SUMIF('BG SISTEMA'!A:A,'CA EF'!B367,'BG SISTEMA'!F:F)</f>
        <v>0</v>
      </c>
      <c r="E367" s="335"/>
      <c r="F367" s="335"/>
      <c r="G367" s="393">
        <v>0</v>
      </c>
      <c r="H367" s="336">
        <f t="shared" si="15"/>
        <v>0</v>
      </c>
      <c r="I367" s="336">
        <v>0</v>
      </c>
      <c r="J367" s="336">
        <v>0</v>
      </c>
      <c r="K367" s="336">
        <v>0</v>
      </c>
      <c r="L367" s="336">
        <v>0</v>
      </c>
      <c r="M367" s="336">
        <v>0</v>
      </c>
      <c r="N367" s="336">
        <v>0</v>
      </c>
      <c r="O367" s="336">
        <v>0</v>
      </c>
      <c r="P367" s="336">
        <v>0</v>
      </c>
      <c r="Q367" s="336">
        <v>0</v>
      </c>
      <c r="R367" s="336">
        <v>0</v>
      </c>
      <c r="S367" s="336">
        <v>0</v>
      </c>
      <c r="T367" s="336">
        <v>0</v>
      </c>
      <c r="U367" s="336">
        <v>0</v>
      </c>
      <c r="V367" s="336">
        <v>0</v>
      </c>
      <c r="W367" s="336">
        <v>0</v>
      </c>
      <c r="X367" s="336">
        <v>0</v>
      </c>
      <c r="Y367" s="336">
        <v>0</v>
      </c>
      <c r="Z367" s="337">
        <f t="shared" si="16"/>
        <v>0</v>
      </c>
      <c r="AA367" s="340"/>
    </row>
    <row r="368" spans="1:27" s="339" customFormat="1" ht="12.75" customHeight="1">
      <c r="A368" s="333">
        <f t="shared" si="14"/>
        <v>15</v>
      </c>
      <c r="B368" s="373">
        <v>130201910010101</v>
      </c>
      <c r="C368" s="392" t="s">
        <v>1137</v>
      </c>
      <c r="D368" s="334">
        <f>+SUMIF('BG SISTEMA'!A:A,'CA EF'!B368,'BG SISTEMA'!F:F)</f>
        <v>0</v>
      </c>
      <c r="E368" s="335"/>
      <c r="F368" s="335"/>
      <c r="G368" s="393">
        <v>0</v>
      </c>
      <c r="H368" s="336">
        <f t="shared" si="15"/>
        <v>0</v>
      </c>
      <c r="I368" s="336">
        <v>0</v>
      </c>
      <c r="J368" s="336">
        <v>0</v>
      </c>
      <c r="K368" s="336">
        <v>0</v>
      </c>
      <c r="L368" s="336">
        <v>0</v>
      </c>
      <c r="M368" s="336">
        <v>0</v>
      </c>
      <c r="N368" s="336">
        <v>0</v>
      </c>
      <c r="O368" s="336">
        <v>0</v>
      </c>
      <c r="P368" s="336">
        <v>0</v>
      </c>
      <c r="Q368" s="336">
        <v>0</v>
      </c>
      <c r="R368" s="336">
        <v>0</v>
      </c>
      <c r="S368" s="336">
        <v>0</v>
      </c>
      <c r="T368" s="336">
        <v>0</v>
      </c>
      <c r="U368" s="336">
        <v>0</v>
      </c>
      <c r="V368" s="336">
        <v>0</v>
      </c>
      <c r="W368" s="336">
        <v>0</v>
      </c>
      <c r="X368" s="336">
        <v>0</v>
      </c>
      <c r="Y368" s="336">
        <v>0</v>
      </c>
      <c r="Z368" s="337">
        <f t="shared" si="16"/>
        <v>0</v>
      </c>
      <c r="AA368" s="340"/>
    </row>
    <row r="369" spans="1:27" s="339" customFormat="1" ht="12.75" customHeight="1">
      <c r="A369" s="333">
        <f t="shared" si="14"/>
        <v>15</v>
      </c>
      <c r="B369" s="373">
        <v>130201910010199</v>
      </c>
      <c r="C369" s="392" t="s">
        <v>1138</v>
      </c>
      <c r="D369" s="334">
        <f>+SUMIF('BG SISTEMA'!A:A,'CA EF'!B369,'BG SISTEMA'!F:F)</f>
        <v>0</v>
      </c>
      <c r="E369" s="335"/>
      <c r="F369" s="335"/>
      <c r="G369" s="393">
        <v>0</v>
      </c>
      <c r="H369" s="336">
        <f t="shared" si="15"/>
        <v>0</v>
      </c>
      <c r="I369" s="336">
        <v>0</v>
      </c>
      <c r="J369" s="336">
        <v>0</v>
      </c>
      <c r="K369" s="336">
        <v>0</v>
      </c>
      <c r="L369" s="336">
        <v>0</v>
      </c>
      <c r="M369" s="336">
        <v>0</v>
      </c>
      <c r="N369" s="336">
        <v>0</v>
      </c>
      <c r="O369" s="336">
        <v>0</v>
      </c>
      <c r="P369" s="336">
        <v>0</v>
      </c>
      <c r="Q369" s="336">
        <v>0</v>
      </c>
      <c r="R369" s="336">
        <v>0</v>
      </c>
      <c r="S369" s="336">
        <v>0</v>
      </c>
      <c r="T369" s="336">
        <v>0</v>
      </c>
      <c r="U369" s="336">
        <v>0</v>
      </c>
      <c r="V369" s="336">
        <v>0</v>
      </c>
      <c r="W369" s="336">
        <v>0</v>
      </c>
      <c r="X369" s="336">
        <v>0</v>
      </c>
      <c r="Y369" s="336">
        <v>0</v>
      </c>
      <c r="Z369" s="337">
        <f t="shared" si="16"/>
        <v>0</v>
      </c>
      <c r="AA369" s="338"/>
    </row>
    <row r="370" spans="1:27" s="339" customFormat="1" ht="12.75" customHeight="1">
      <c r="A370" s="333">
        <f t="shared" si="14"/>
        <v>15</v>
      </c>
      <c r="B370" s="373">
        <v>130201910020101</v>
      </c>
      <c r="C370" s="392" t="s">
        <v>1139</v>
      </c>
      <c r="D370" s="334">
        <f>+SUMIF('BG SISTEMA'!A:A,'CA EF'!B370,'BG SISTEMA'!F:F)</f>
        <v>0</v>
      </c>
      <c r="E370" s="335"/>
      <c r="F370" s="335"/>
      <c r="G370" s="393">
        <v>0</v>
      </c>
      <c r="H370" s="336">
        <f t="shared" si="15"/>
        <v>0</v>
      </c>
      <c r="I370" s="336">
        <v>0</v>
      </c>
      <c r="J370" s="336">
        <v>0</v>
      </c>
      <c r="K370" s="336">
        <v>0</v>
      </c>
      <c r="L370" s="336">
        <v>0</v>
      </c>
      <c r="M370" s="336">
        <v>0</v>
      </c>
      <c r="N370" s="336">
        <v>0</v>
      </c>
      <c r="O370" s="336">
        <v>0</v>
      </c>
      <c r="P370" s="336">
        <v>0</v>
      </c>
      <c r="Q370" s="336">
        <v>0</v>
      </c>
      <c r="R370" s="336">
        <v>0</v>
      </c>
      <c r="S370" s="336">
        <v>0</v>
      </c>
      <c r="T370" s="336">
        <v>0</v>
      </c>
      <c r="U370" s="336">
        <v>0</v>
      </c>
      <c r="V370" s="336">
        <v>0</v>
      </c>
      <c r="W370" s="336">
        <v>0</v>
      </c>
      <c r="X370" s="336">
        <v>0</v>
      </c>
      <c r="Y370" s="336">
        <v>0</v>
      </c>
      <c r="Z370" s="337">
        <f t="shared" si="16"/>
        <v>0</v>
      </c>
      <c r="AA370" s="338"/>
    </row>
    <row r="371" spans="1:27" s="339" customFormat="1" ht="12.75" customHeight="1">
      <c r="A371" s="333">
        <f t="shared" si="14"/>
        <v>15</v>
      </c>
      <c r="B371" s="373">
        <v>130201910020199</v>
      </c>
      <c r="C371" s="392" t="s">
        <v>1140</v>
      </c>
      <c r="D371" s="334">
        <f>+SUMIF('BG SISTEMA'!A:A,'CA EF'!B371,'BG SISTEMA'!F:F)</f>
        <v>0</v>
      </c>
      <c r="E371" s="335"/>
      <c r="F371" s="335"/>
      <c r="G371" s="393">
        <v>0</v>
      </c>
      <c r="H371" s="336">
        <f t="shared" si="15"/>
        <v>0</v>
      </c>
      <c r="I371" s="336">
        <v>0</v>
      </c>
      <c r="J371" s="336">
        <v>0</v>
      </c>
      <c r="K371" s="336">
        <v>0</v>
      </c>
      <c r="L371" s="336">
        <v>0</v>
      </c>
      <c r="M371" s="336">
        <v>0</v>
      </c>
      <c r="N371" s="336">
        <v>0</v>
      </c>
      <c r="O371" s="336">
        <v>0</v>
      </c>
      <c r="P371" s="336">
        <v>0</v>
      </c>
      <c r="Q371" s="336">
        <v>0</v>
      </c>
      <c r="R371" s="336">
        <v>0</v>
      </c>
      <c r="S371" s="336">
        <v>0</v>
      </c>
      <c r="T371" s="336">
        <v>0</v>
      </c>
      <c r="U371" s="336">
        <v>0</v>
      </c>
      <c r="V371" s="336">
        <v>0</v>
      </c>
      <c r="W371" s="336">
        <v>0</v>
      </c>
      <c r="X371" s="336">
        <v>0</v>
      </c>
      <c r="Y371" s="336">
        <v>0</v>
      </c>
      <c r="Z371" s="337">
        <f t="shared" si="16"/>
        <v>0</v>
      </c>
      <c r="AA371" s="338"/>
    </row>
    <row r="372" spans="1:27" s="339" customFormat="1" ht="12.75" customHeight="1">
      <c r="A372" s="333">
        <f t="shared" si="14"/>
        <v>15</v>
      </c>
      <c r="B372" s="373">
        <v>130201930010101</v>
      </c>
      <c r="C372" s="392" t="s">
        <v>1137</v>
      </c>
      <c r="D372" s="334">
        <f>+SUMIF('BG SISTEMA'!A:A,'CA EF'!B372,'BG SISTEMA'!F:F)</f>
        <v>0</v>
      </c>
      <c r="E372" s="335"/>
      <c r="F372" s="335"/>
      <c r="G372" s="393">
        <v>0</v>
      </c>
      <c r="H372" s="336">
        <f t="shared" si="15"/>
        <v>0</v>
      </c>
      <c r="I372" s="336">
        <v>0</v>
      </c>
      <c r="J372" s="336">
        <v>0</v>
      </c>
      <c r="K372" s="336">
        <v>0</v>
      </c>
      <c r="L372" s="336">
        <v>0</v>
      </c>
      <c r="M372" s="336">
        <v>0</v>
      </c>
      <c r="N372" s="336">
        <v>0</v>
      </c>
      <c r="O372" s="336">
        <v>0</v>
      </c>
      <c r="P372" s="336">
        <v>0</v>
      </c>
      <c r="Q372" s="336">
        <v>0</v>
      </c>
      <c r="R372" s="336">
        <v>0</v>
      </c>
      <c r="S372" s="336">
        <v>0</v>
      </c>
      <c r="T372" s="336">
        <v>0</v>
      </c>
      <c r="U372" s="336">
        <v>0</v>
      </c>
      <c r="V372" s="336">
        <v>0</v>
      </c>
      <c r="W372" s="336">
        <v>0</v>
      </c>
      <c r="X372" s="336">
        <v>0</v>
      </c>
      <c r="Y372" s="336">
        <v>0</v>
      </c>
      <c r="Z372" s="337">
        <f t="shared" si="16"/>
        <v>0</v>
      </c>
      <c r="AA372" s="338"/>
    </row>
    <row r="373" spans="1:27" s="339" customFormat="1" ht="12.75" customHeight="1">
      <c r="A373" s="333">
        <f t="shared" si="14"/>
        <v>15</v>
      </c>
      <c r="B373" s="373">
        <v>130201930010199</v>
      </c>
      <c r="C373" s="392" t="s">
        <v>1138</v>
      </c>
      <c r="D373" s="334">
        <f>+SUMIF('BG SISTEMA'!A:A,'CA EF'!B373,'BG SISTEMA'!F:F)</f>
        <v>0</v>
      </c>
      <c r="E373" s="335"/>
      <c r="F373" s="335"/>
      <c r="G373" s="393">
        <v>0</v>
      </c>
      <c r="H373" s="336">
        <f t="shared" si="15"/>
        <v>0</v>
      </c>
      <c r="I373" s="336">
        <v>0</v>
      </c>
      <c r="J373" s="336">
        <v>0</v>
      </c>
      <c r="K373" s="336">
        <v>0</v>
      </c>
      <c r="L373" s="336">
        <v>0</v>
      </c>
      <c r="M373" s="336">
        <v>0</v>
      </c>
      <c r="N373" s="336">
        <v>0</v>
      </c>
      <c r="O373" s="336">
        <v>0</v>
      </c>
      <c r="P373" s="336">
        <v>0</v>
      </c>
      <c r="Q373" s="336">
        <v>0</v>
      </c>
      <c r="R373" s="336">
        <v>0</v>
      </c>
      <c r="S373" s="336">
        <v>0</v>
      </c>
      <c r="T373" s="336">
        <v>0</v>
      </c>
      <c r="U373" s="336">
        <v>0</v>
      </c>
      <c r="V373" s="336">
        <v>0</v>
      </c>
      <c r="W373" s="336">
        <v>0</v>
      </c>
      <c r="X373" s="336">
        <v>0</v>
      </c>
      <c r="Y373" s="336">
        <v>0</v>
      </c>
      <c r="Z373" s="337">
        <f t="shared" si="16"/>
        <v>0</v>
      </c>
      <c r="AA373" s="338"/>
    </row>
    <row r="374" spans="1:27" s="339" customFormat="1" ht="12.75" customHeight="1">
      <c r="A374" s="333">
        <f t="shared" si="14"/>
        <v>15</v>
      </c>
      <c r="B374" s="373">
        <v>130201930020101</v>
      </c>
      <c r="C374" s="392" t="s">
        <v>1139</v>
      </c>
      <c r="D374" s="334">
        <f>+SUMIF('BG SISTEMA'!A:A,'CA EF'!B374,'BG SISTEMA'!F:F)</f>
        <v>0</v>
      </c>
      <c r="E374" s="335"/>
      <c r="F374" s="335"/>
      <c r="G374" s="393">
        <v>0</v>
      </c>
      <c r="H374" s="336">
        <f t="shared" si="15"/>
        <v>0</v>
      </c>
      <c r="I374" s="336">
        <v>0</v>
      </c>
      <c r="J374" s="336">
        <v>0</v>
      </c>
      <c r="K374" s="336">
        <v>0</v>
      </c>
      <c r="L374" s="336">
        <v>0</v>
      </c>
      <c r="M374" s="336">
        <v>0</v>
      </c>
      <c r="N374" s="336">
        <v>0</v>
      </c>
      <c r="O374" s="336">
        <v>0</v>
      </c>
      <c r="P374" s="336">
        <v>0</v>
      </c>
      <c r="Q374" s="336">
        <v>0</v>
      </c>
      <c r="R374" s="336">
        <v>0</v>
      </c>
      <c r="S374" s="336">
        <v>0</v>
      </c>
      <c r="T374" s="336">
        <v>0</v>
      </c>
      <c r="U374" s="336">
        <v>0</v>
      </c>
      <c r="V374" s="336">
        <v>0</v>
      </c>
      <c r="W374" s="336">
        <v>0</v>
      </c>
      <c r="X374" s="336">
        <v>0</v>
      </c>
      <c r="Y374" s="336">
        <v>0</v>
      </c>
      <c r="Z374" s="337">
        <f t="shared" si="16"/>
        <v>0</v>
      </c>
      <c r="AA374" s="338"/>
    </row>
    <row r="375" spans="1:27" s="339" customFormat="1" ht="12.75" customHeight="1">
      <c r="A375" s="333">
        <f t="shared" si="2"/>
        <v>15</v>
      </c>
      <c r="B375" s="373">
        <v>130201930020199</v>
      </c>
      <c r="C375" s="392" t="s">
        <v>1140</v>
      </c>
      <c r="D375" s="334">
        <f>+SUMIF('BG SISTEMA'!A:A,'CA EF'!B375,'BG SISTEMA'!F:F)</f>
        <v>0</v>
      </c>
      <c r="E375" s="335"/>
      <c r="F375" s="335"/>
      <c r="G375" s="393">
        <v>0</v>
      </c>
      <c r="H375" s="336">
        <f t="shared" si="0"/>
        <v>0</v>
      </c>
      <c r="I375" s="336">
        <v>0</v>
      </c>
      <c r="J375" s="336">
        <v>0</v>
      </c>
      <c r="K375" s="336">
        <v>0</v>
      </c>
      <c r="L375" s="336">
        <v>0</v>
      </c>
      <c r="M375" s="336">
        <v>0</v>
      </c>
      <c r="N375" s="336">
        <v>0</v>
      </c>
      <c r="O375" s="336">
        <v>0</v>
      </c>
      <c r="P375" s="336">
        <v>0</v>
      </c>
      <c r="Q375" s="336">
        <v>0</v>
      </c>
      <c r="R375" s="336">
        <v>0</v>
      </c>
      <c r="S375" s="336">
        <v>0</v>
      </c>
      <c r="T375" s="336">
        <v>0</v>
      </c>
      <c r="U375" s="336">
        <v>0</v>
      </c>
      <c r="V375" s="336">
        <v>0</v>
      </c>
      <c r="W375" s="336">
        <v>0</v>
      </c>
      <c r="X375" s="336">
        <v>0</v>
      </c>
      <c r="Y375" s="336">
        <v>0</v>
      </c>
      <c r="Z375" s="337">
        <f t="shared" si="1"/>
        <v>0</v>
      </c>
      <c r="AA375" s="340"/>
    </row>
    <row r="376" spans="1:27" s="339" customFormat="1" ht="12.75" customHeight="1">
      <c r="A376" s="333">
        <f t="shared" si="2"/>
        <v>15</v>
      </c>
      <c r="B376" s="373">
        <v>130201950010101</v>
      </c>
      <c r="C376" s="392" t="s">
        <v>1137</v>
      </c>
      <c r="D376" s="334">
        <f>+SUMIF('BG SISTEMA'!A:A,'CA EF'!B376,'BG SISTEMA'!F:F)</f>
        <v>0</v>
      </c>
      <c r="E376" s="335"/>
      <c r="F376" s="335"/>
      <c r="G376" s="393">
        <v>0</v>
      </c>
      <c r="H376" s="336">
        <f t="shared" si="0"/>
        <v>0</v>
      </c>
      <c r="I376" s="336">
        <v>0</v>
      </c>
      <c r="J376" s="336">
        <v>0</v>
      </c>
      <c r="K376" s="336">
        <v>0</v>
      </c>
      <c r="L376" s="336">
        <v>0</v>
      </c>
      <c r="M376" s="336">
        <v>0</v>
      </c>
      <c r="N376" s="336">
        <v>0</v>
      </c>
      <c r="O376" s="336">
        <v>0</v>
      </c>
      <c r="P376" s="336">
        <v>0</v>
      </c>
      <c r="Q376" s="336">
        <v>0</v>
      </c>
      <c r="R376" s="336">
        <v>0</v>
      </c>
      <c r="S376" s="336">
        <v>0</v>
      </c>
      <c r="T376" s="336">
        <v>0</v>
      </c>
      <c r="U376" s="336">
        <v>0</v>
      </c>
      <c r="V376" s="336">
        <v>0</v>
      </c>
      <c r="W376" s="336">
        <v>0</v>
      </c>
      <c r="X376" s="336">
        <v>0</v>
      </c>
      <c r="Y376" s="336">
        <v>0</v>
      </c>
      <c r="Z376" s="337">
        <f t="shared" si="1"/>
        <v>0</v>
      </c>
      <c r="AA376" s="340"/>
    </row>
    <row r="377" spans="1:27" s="339" customFormat="1" ht="12.75" customHeight="1">
      <c r="A377" s="333">
        <f t="shared" si="2"/>
        <v>15</v>
      </c>
      <c r="B377" s="373">
        <v>130201950010199</v>
      </c>
      <c r="C377" s="392" t="s">
        <v>1138</v>
      </c>
      <c r="D377" s="334">
        <f>+SUMIF('BG SISTEMA'!A:A,'CA EF'!B377,'BG SISTEMA'!F:F)</f>
        <v>0</v>
      </c>
      <c r="E377" s="335"/>
      <c r="F377" s="335"/>
      <c r="G377" s="393">
        <v>0</v>
      </c>
      <c r="H377" s="336">
        <f t="shared" si="0"/>
        <v>0</v>
      </c>
      <c r="I377" s="336">
        <v>0</v>
      </c>
      <c r="J377" s="336">
        <v>0</v>
      </c>
      <c r="K377" s="336">
        <v>0</v>
      </c>
      <c r="L377" s="336">
        <v>0</v>
      </c>
      <c r="M377" s="336">
        <v>0</v>
      </c>
      <c r="N377" s="336">
        <v>0</v>
      </c>
      <c r="O377" s="336">
        <v>0</v>
      </c>
      <c r="P377" s="336">
        <v>0</v>
      </c>
      <c r="Q377" s="336">
        <v>0</v>
      </c>
      <c r="R377" s="336">
        <v>0</v>
      </c>
      <c r="S377" s="336">
        <v>0</v>
      </c>
      <c r="T377" s="336">
        <v>0</v>
      </c>
      <c r="U377" s="336">
        <v>0</v>
      </c>
      <c r="V377" s="336">
        <v>0</v>
      </c>
      <c r="W377" s="336">
        <v>0</v>
      </c>
      <c r="X377" s="336">
        <v>0</v>
      </c>
      <c r="Y377" s="336">
        <v>0</v>
      </c>
      <c r="Z377" s="337">
        <f t="shared" si="1"/>
        <v>0</v>
      </c>
      <c r="AA377" s="340"/>
    </row>
    <row r="378" spans="1:27" s="339" customFormat="1" ht="12.75" customHeight="1">
      <c r="A378" s="333">
        <f t="shared" si="2"/>
        <v>15</v>
      </c>
      <c r="B378" s="373">
        <v>130201950020101</v>
      </c>
      <c r="C378" s="392" t="s">
        <v>1139</v>
      </c>
      <c r="D378" s="334">
        <f>+SUMIF('BG SISTEMA'!A:A,'CA EF'!B378,'BG SISTEMA'!F:F)</f>
        <v>0</v>
      </c>
      <c r="E378" s="335"/>
      <c r="F378" s="335"/>
      <c r="G378" s="393">
        <v>0</v>
      </c>
      <c r="H378" s="336">
        <f t="shared" si="0"/>
        <v>0</v>
      </c>
      <c r="I378" s="336">
        <v>0</v>
      </c>
      <c r="J378" s="336">
        <v>0</v>
      </c>
      <c r="K378" s="336">
        <v>0</v>
      </c>
      <c r="L378" s="336">
        <v>0</v>
      </c>
      <c r="M378" s="336">
        <v>0</v>
      </c>
      <c r="N378" s="336">
        <v>0</v>
      </c>
      <c r="O378" s="336">
        <v>0</v>
      </c>
      <c r="P378" s="336">
        <v>0</v>
      </c>
      <c r="Q378" s="336">
        <v>0</v>
      </c>
      <c r="R378" s="336">
        <v>0</v>
      </c>
      <c r="S378" s="336">
        <v>0</v>
      </c>
      <c r="T378" s="336">
        <v>0</v>
      </c>
      <c r="U378" s="336">
        <v>0</v>
      </c>
      <c r="V378" s="336">
        <v>0</v>
      </c>
      <c r="W378" s="336">
        <v>0</v>
      </c>
      <c r="X378" s="336">
        <v>0</v>
      </c>
      <c r="Y378" s="336">
        <v>0</v>
      </c>
      <c r="Z378" s="337">
        <f t="shared" si="1"/>
        <v>0</v>
      </c>
      <c r="AA378" s="340"/>
    </row>
    <row r="379" spans="1:27" s="339" customFormat="1" ht="12.75" customHeight="1">
      <c r="A379" s="333">
        <f t="shared" si="2"/>
        <v>15</v>
      </c>
      <c r="B379" s="373">
        <v>130201950020199</v>
      </c>
      <c r="C379" s="392" t="s">
        <v>1140</v>
      </c>
      <c r="D379" s="334">
        <f>+SUMIF('BG SISTEMA'!A:A,'CA EF'!B379,'BG SISTEMA'!F:F)</f>
        <v>0</v>
      </c>
      <c r="E379" s="335"/>
      <c r="F379" s="335"/>
      <c r="G379" s="393">
        <v>0</v>
      </c>
      <c r="H379" s="336">
        <f t="shared" si="0"/>
        <v>0</v>
      </c>
      <c r="I379" s="336">
        <v>0</v>
      </c>
      <c r="J379" s="336">
        <v>0</v>
      </c>
      <c r="K379" s="336">
        <v>0</v>
      </c>
      <c r="L379" s="336">
        <v>0</v>
      </c>
      <c r="M379" s="336">
        <v>0</v>
      </c>
      <c r="N379" s="336">
        <v>0</v>
      </c>
      <c r="O379" s="336">
        <v>0</v>
      </c>
      <c r="P379" s="336">
        <v>0</v>
      </c>
      <c r="Q379" s="336">
        <v>0</v>
      </c>
      <c r="R379" s="336">
        <v>0</v>
      </c>
      <c r="S379" s="336">
        <v>0</v>
      </c>
      <c r="T379" s="336">
        <v>0</v>
      </c>
      <c r="U379" s="336">
        <v>0</v>
      </c>
      <c r="V379" s="336">
        <v>0</v>
      </c>
      <c r="W379" s="336">
        <v>0</v>
      </c>
      <c r="X379" s="336">
        <v>0</v>
      </c>
      <c r="Y379" s="336">
        <v>0</v>
      </c>
      <c r="Z379" s="337">
        <f t="shared" si="1"/>
        <v>0</v>
      </c>
      <c r="AA379" s="340"/>
    </row>
    <row r="380" spans="1:27" s="339" customFormat="1" ht="12.75" customHeight="1">
      <c r="A380" s="333">
        <f t="shared" si="2"/>
        <v>15</v>
      </c>
      <c r="B380" s="373">
        <v>130301970010101</v>
      </c>
      <c r="C380" s="392" t="s">
        <v>1141</v>
      </c>
      <c r="D380" s="334">
        <f>+SUMIF('BG SISTEMA'!A:A,'CA EF'!B380,'BG SISTEMA'!F:F)</f>
        <v>0</v>
      </c>
      <c r="E380" s="335"/>
      <c r="F380" s="335"/>
      <c r="G380" s="393">
        <v>0</v>
      </c>
      <c r="H380" s="336">
        <f t="shared" si="0"/>
        <v>0</v>
      </c>
      <c r="I380" s="336">
        <v>0</v>
      </c>
      <c r="J380" s="336">
        <v>0</v>
      </c>
      <c r="K380" s="336">
        <v>0</v>
      </c>
      <c r="L380" s="336">
        <v>0</v>
      </c>
      <c r="M380" s="336">
        <v>0</v>
      </c>
      <c r="N380" s="336">
        <v>0</v>
      </c>
      <c r="O380" s="336">
        <v>0</v>
      </c>
      <c r="P380" s="336">
        <v>0</v>
      </c>
      <c r="Q380" s="336">
        <v>0</v>
      </c>
      <c r="R380" s="336">
        <v>0</v>
      </c>
      <c r="S380" s="336">
        <v>0</v>
      </c>
      <c r="T380" s="336">
        <v>0</v>
      </c>
      <c r="U380" s="336">
        <v>0</v>
      </c>
      <c r="V380" s="336">
        <v>0</v>
      </c>
      <c r="W380" s="336">
        <v>0</v>
      </c>
      <c r="X380" s="336">
        <v>0</v>
      </c>
      <c r="Y380" s="336">
        <v>0</v>
      </c>
      <c r="Z380" s="337">
        <f t="shared" si="1"/>
        <v>0</v>
      </c>
      <c r="AA380" s="340"/>
    </row>
    <row r="381" spans="1:27" s="339" customFormat="1" ht="12.75" customHeight="1">
      <c r="A381" s="333">
        <f t="shared" si="2"/>
        <v>15</v>
      </c>
      <c r="B381" s="373">
        <v>130301970010199</v>
      </c>
      <c r="C381" s="392" t="s">
        <v>1142</v>
      </c>
      <c r="D381" s="334">
        <f>+SUMIF('BG SISTEMA'!A:A,'CA EF'!B381,'BG SISTEMA'!F:F)</f>
        <v>0</v>
      </c>
      <c r="E381" s="335"/>
      <c r="F381" s="335"/>
      <c r="G381" s="393">
        <v>0</v>
      </c>
      <c r="H381" s="336">
        <f t="shared" si="0"/>
        <v>0</v>
      </c>
      <c r="I381" s="336">
        <v>0</v>
      </c>
      <c r="J381" s="336">
        <v>0</v>
      </c>
      <c r="K381" s="336">
        <v>0</v>
      </c>
      <c r="L381" s="336">
        <v>0</v>
      </c>
      <c r="M381" s="336">
        <v>0</v>
      </c>
      <c r="N381" s="336">
        <v>0</v>
      </c>
      <c r="O381" s="336">
        <v>0</v>
      </c>
      <c r="P381" s="336">
        <v>0</v>
      </c>
      <c r="Q381" s="336">
        <v>0</v>
      </c>
      <c r="R381" s="336">
        <v>0</v>
      </c>
      <c r="S381" s="336">
        <v>0</v>
      </c>
      <c r="T381" s="336">
        <v>0</v>
      </c>
      <c r="U381" s="336">
        <v>0</v>
      </c>
      <c r="V381" s="336">
        <v>0</v>
      </c>
      <c r="W381" s="336">
        <v>0</v>
      </c>
      <c r="X381" s="336">
        <v>0</v>
      </c>
      <c r="Y381" s="336">
        <v>0</v>
      </c>
      <c r="Z381" s="337">
        <f t="shared" si="1"/>
        <v>0</v>
      </c>
      <c r="AA381" s="340"/>
    </row>
    <row r="382" spans="1:27" s="339" customFormat="1" ht="12.75" customHeight="1">
      <c r="A382" s="333">
        <f t="shared" si="2"/>
        <v>15</v>
      </c>
      <c r="B382" s="373">
        <v>130401990010101</v>
      </c>
      <c r="C382" s="392" t="s">
        <v>1143</v>
      </c>
      <c r="D382" s="334">
        <f>+SUMIF('BG SISTEMA'!A:A,'CA EF'!B382,'BG SISTEMA'!F:F)</f>
        <v>0</v>
      </c>
      <c r="E382" s="335"/>
      <c r="F382" s="335"/>
      <c r="G382" s="393">
        <v>0</v>
      </c>
      <c r="H382" s="336">
        <f t="shared" si="0"/>
        <v>0</v>
      </c>
      <c r="I382" s="336">
        <v>0</v>
      </c>
      <c r="J382" s="336">
        <v>0</v>
      </c>
      <c r="K382" s="336">
        <v>0</v>
      </c>
      <c r="L382" s="336">
        <v>0</v>
      </c>
      <c r="M382" s="336">
        <v>0</v>
      </c>
      <c r="N382" s="336">
        <v>0</v>
      </c>
      <c r="O382" s="336">
        <v>0</v>
      </c>
      <c r="P382" s="336">
        <v>0</v>
      </c>
      <c r="Q382" s="336">
        <v>0</v>
      </c>
      <c r="R382" s="336">
        <v>0</v>
      </c>
      <c r="S382" s="336">
        <v>0</v>
      </c>
      <c r="T382" s="336">
        <v>0</v>
      </c>
      <c r="U382" s="336">
        <v>0</v>
      </c>
      <c r="V382" s="336">
        <v>0</v>
      </c>
      <c r="W382" s="336">
        <v>0</v>
      </c>
      <c r="X382" s="336">
        <v>0</v>
      </c>
      <c r="Y382" s="336">
        <v>0</v>
      </c>
      <c r="Z382" s="337">
        <f t="shared" si="1"/>
        <v>0</v>
      </c>
      <c r="AA382" s="340"/>
    </row>
    <row r="383" spans="1:27" s="339" customFormat="1" ht="12.75" customHeight="1">
      <c r="A383" s="333">
        <f t="shared" si="2"/>
        <v>15</v>
      </c>
      <c r="B383" s="373">
        <v>130401990010199</v>
      </c>
      <c r="C383" s="392" t="s">
        <v>1144</v>
      </c>
      <c r="D383" s="334">
        <f>+SUMIF('BG SISTEMA'!A:A,'CA EF'!B383,'BG SISTEMA'!F:F)</f>
        <v>0</v>
      </c>
      <c r="E383" s="335"/>
      <c r="F383" s="335"/>
      <c r="G383" s="393">
        <v>0</v>
      </c>
      <c r="H383" s="336">
        <f t="shared" si="0"/>
        <v>0</v>
      </c>
      <c r="I383" s="336">
        <v>0</v>
      </c>
      <c r="J383" s="336">
        <v>0</v>
      </c>
      <c r="K383" s="336">
        <v>0</v>
      </c>
      <c r="L383" s="336">
        <v>0</v>
      </c>
      <c r="M383" s="336">
        <v>0</v>
      </c>
      <c r="N383" s="336">
        <v>0</v>
      </c>
      <c r="O383" s="336">
        <v>0</v>
      </c>
      <c r="P383" s="336">
        <v>0</v>
      </c>
      <c r="Q383" s="336">
        <v>0</v>
      </c>
      <c r="R383" s="336">
        <v>0</v>
      </c>
      <c r="S383" s="336">
        <v>0</v>
      </c>
      <c r="T383" s="336">
        <v>0</v>
      </c>
      <c r="U383" s="336">
        <v>0</v>
      </c>
      <c r="V383" s="336">
        <v>0</v>
      </c>
      <c r="W383" s="336">
        <v>0</v>
      </c>
      <c r="X383" s="336">
        <v>0</v>
      </c>
      <c r="Y383" s="336">
        <v>0</v>
      </c>
      <c r="Z383" s="337">
        <f t="shared" si="1"/>
        <v>0</v>
      </c>
      <c r="AA383" s="340"/>
    </row>
    <row r="384" spans="1:27" s="339" customFormat="1" ht="12.75" customHeight="1">
      <c r="A384" s="333">
        <f t="shared" si="2"/>
        <v>15</v>
      </c>
      <c r="B384" s="373">
        <v>130401990010201</v>
      </c>
      <c r="C384" s="392" t="s">
        <v>1145</v>
      </c>
      <c r="D384" s="334">
        <f>+SUMIF('BG SISTEMA'!A:A,'CA EF'!B384,'BG SISTEMA'!F:F)</f>
        <v>0</v>
      </c>
      <c r="E384" s="335"/>
      <c r="F384" s="335"/>
      <c r="G384" s="393">
        <v>0</v>
      </c>
      <c r="H384" s="336">
        <f t="shared" si="0"/>
        <v>0</v>
      </c>
      <c r="I384" s="336">
        <v>0</v>
      </c>
      <c r="J384" s="336">
        <v>0</v>
      </c>
      <c r="K384" s="336">
        <v>0</v>
      </c>
      <c r="L384" s="336">
        <v>0</v>
      </c>
      <c r="M384" s="336">
        <v>0</v>
      </c>
      <c r="N384" s="336">
        <v>0</v>
      </c>
      <c r="O384" s="336">
        <v>0</v>
      </c>
      <c r="P384" s="336">
        <v>0</v>
      </c>
      <c r="Q384" s="336">
        <v>0</v>
      </c>
      <c r="R384" s="336">
        <v>0</v>
      </c>
      <c r="S384" s="336">
        <v>0</v>
      </c>
      <c r="T384" s="336">
        <v>0</v>
      </c>
      <c r="U384" s="336">
        <v>0</v>
      </c>
      <c r="V384" s="336">
        <v>0</v>
      </c>
      <c r="W384" s="336">
        <v>0</v>
      </c>
      <c r="X384" s="336">
        <v>0</v>
      </c>
      <c r="Y384" s="336">
        <v>0</v>
      </c>
      <c r="Z384" s="337">
        <f t="shared" si="1"/>
        <v>0</v>
      </c>
      <c r="AA384" s="338"/>
    </row>
    <row r="385" spans="1:27" s="339" customFormat="1" ht="12.75" customHeight="1">
      <c r="A385" s="333">
        <f t="shared" si="2"/>
        <v>15</v>
      </c>
      <c r="B385" s="373">
        <v>130401990010299</v>
      </c>
      <c r="C385" s="392" t="s">
        <v>1146</v>
      </c>
      <c r="D385" s="334">
        <f>+SUMIF('BG SISTEMA'!A:A,'CA EF'!B385,'BG SISTEMA'!F:F)</f>
        <v>0</v>
      </c>
      <c r="E385" s="335"/>
      <c r="F385" s="335"/>
      <c r="G385" s="393">
        <v>0</v>
      </c>
      <c r="H385" s="336">
        <f t="shared" si="0"/>
        <v>0</v>
      </c>
      <c r="I385" s="336">
        <v>0</v>
      </c>
      <c r="J385" s="336">
        <v>0</v>
      </c>
      <c r="K385" s="336">
        <v>0</v>
      </c>
      <c r="L385" s="336">
        <v>0</v>
      </c>
      <c r="M385" s="336">
        <v>0</v>
      </c>
      <c r="N385" s="336">
        <v>0</v>
      </c>
      <c r="O385" s="336">
        <v>0</v>
      </c>
      <c r="P385" s="336">
        <v>0</v>
      </c>
      <c r="Q385" s="336">
        <v>0</v>
      </c>
      <c r="R385" s="336">
        <v>0</v>
      </c>
      <c r="S385" s="336">
        <v>0</v>
      </c>
      <c r="T385" s="336">
        <v>0</v>
      </c>
      <c r="U385" s="336">
        <v>0</v>
      </c>
      <c r="V385" s="336">
        <v>0</v>
      </c>
      <c r="W385" s="336">
        <v>0</v>
      </c>
      <c r="X385" s="336">
        <v>0</v>
      </c>
      <c r="Y385" s="336">
        <v>0</v>
      </c>
      <c r="Z385" s="337">
        <f t="shared" si="1"/>
        <v>0</v>
      </c>
      <c r="AA385" s="340"/>
    </row>
    <row r="386" spans="1:27" s="339" customFormat="1" ht="12.75" customHeight="1">
      <c r="A386" s="333">
        <f t="shared" si="2"/>
        <v>15</v>
      </c>
      <c r="B386" s="373">
        <v>130402010010101</v>
      </c>
      <c r="C386" s="392" t="s">
        <v>1147</v>
      </c>
      <c r="D386" s="334">
        <f>+SUMIF('BG SISTEMA'!A:A,'CA EF'!B386,'BG SISTEMA'!F:F)</f>
        <v>0</v>
      </c>
      <c r="E386" s="335"/>
      <c r="F386" s="335"/>
      <c r="G386" s="393">
        <v>0</v>
      </c>
      <c r="H386" s="336">
        <f t="shared" si="0"/>
        <v>0</v>
      </c>
      <c r="I386" s="336">
        <v>0</v>
      </c>
      <c r="J386" s="336">
        <v>0</v>
      </c>
      <c r="K386" s="336">
        <v>0</v>
      </c>
      <c r="L386" s="336">
        <v>0</v>
      </c>
      <c r="M386" s="336">
        <v>0</v>
      </c>
      <c r="N386" s="336">
        <v>0</v>
      </c>
      <c r="O386" s="336">
        <v>0</v>
      </c>
      <c r="P386" s="336">
        <v>0</v>
      </c>
      <c r="Q386" s="336">
        <v>0</v>
      </c>
      <c r="R386" s="336">
        <v>0</v>
      </c>
      <c r="S386" s="336">
        <v>0</v>
      </c>
      <c r="T386" s="336">
        <v>0</v>
      </c>
      <c r="U386" s="336">
        <v>0</v>
      </c>
      <c r="V386" s="336">
        <v>0</v>
      </c>
      <c r="W386" s="336">
        <v>0</v>
      </c>
      <c r="X386" s="336">
        <v>0</v>
      </c>
      <c r="Y386" s="336">
        <v>0</v>
      </c>
      <c r="Z386" s="337">
        <f t="shared" si="1"/>
        <v>0</v>
      </c>
      <c r="AA386" s="340"/>
    </row>
    <row r="387" spans="1:27" s="339" customFormat="1" ht="12.75" customHeight="1">
      <c r="A387" s="333">
        <f t="shared" si="2"/>
        <v>15</v>
      </c>
      <c r="B387" s="373">
        <v>130402010010199</v>
      </c>
      <c r="C387" s="392" t="s">
        <v>1148</v>
      </c>
      <c r="D387" s="334">
        <f>+SUMIF('BG SISTEMA'!A:A,'CA EF'!B387,'BG SISTEMA'!F:F)</f>
        <v>0</v>
      </c>
      <c r="E387" s="335"/>
      <c r="F387" s="335"/>
      <c r="G387" s="393">
        <v>0</v>
      </c>
      <c r="H387" s="336">
        <f t="shared" si="0"/>
        <v>0</v>
      </c>
      <c r="I387" s="336">
        <v>0</v>
      </c>
      <c r="J387" s="336">
        <v>0</v>
      </c>
      <c r="K387" s="336">
        <v>0</v>
      </c>
      <c r="L387" s="336">
        <v>0</v>
      </c>
      <c r="M387" s="336">
        <v>0</v>
      </c>
      <c r="N387" s="336">
        <v>0</v>
      </c>
      <c r="O387" s="336">
        <v>0</v>
      </c>
      <c r="P387" s="336">
        <v>0</v>
      </c>
      <c r="Q387" s="336">
        <v>0</v>
      </c>
      <c r="R387" s="336">
        <v>0</v>
      </c>
      <c r="S387" s="336">
        <v>0</v>
      </c>
      <c r="T387" s="336">
        <v>0</v>
      </c>
      <c r="U387" s="336">
        <v>0</v>
      </c>
      <c r="V387" s="336">
        <v>0</v>
      </c>
      <c r="W387" s="336">
        <v>0</v>
      </c>
      <c r="X387" s="336">
        <v>0</v>
      </c>
      <c r="Y387" s="336">
        <v>0</v>
      </c>
      <c r="Z387" s="337">
        <f t="shared" si="1"/>
        <v>0</v>
      </c>
      <c r="AA387" s="338"/>
    </row>
    <row r="388" spans="1:27" s="339" customFormat="1" ht="12.75" customHeight="1">
      <c r="A388" s="333">
        <f t="shared" si="2"/>
        <v>15</v>
      </c>
      <c r="B388" s="373">
        <v>130402030010101</v>
      </c>
      <c r="C388" s="392" t="s">
        <v>1149</v>
      </c>
      <c r="D388" s="334">
        <f>+SUMIF('BG SISTEMA'!A:A,'CA EF'!B388,'BG SISTEMA'!F:F)</f>
        <v>0</v>
      </c>
      <c r="E388" s="335"/>
      <c r="F388" s="335"/>
      <c r="G388" s="393">
        <v>0</v>
      </c>
      <c r="H388" s="336">
        <f t="shared" si="0"/>
        <v>0</v>
      </c>
      <c r="I388" s="336">
        <v>0</v>
      </c>
      <c r="J388" s="336">
        <v>0</v>
      </c>
      <c r="K388" s="336">
        <v>0</v>
      </c>
      <c r="L388" s="336">
        <v>0</v>
      </c>
      <c r="M388" s="336">
        <v>0</v>
      </c>
      <c r="N388" s="336">
        <v>0</v>
      </c>
      <c r="O388" s="336">
        <v>0</v>
      </c>
      <c r="P388" s="336">
        <v>0</v>
      </c>
      <c r="Q388" s="336">
        <v>0</v>
      </c>
      <c r="R388" s="336">
        <v>0</v>
      </c>
      <c r="S388" s="336">
        <v>0</v>
      </c>
      <c r="T388" s="336">
        <v>0</v>
      </c>
      <c r="U388" s="336">
        <v>0</v>
      </c>
      <c r="V388" s="336">
        <v>0</v>
      </c>
      <c r="W388" s="336">
        <v>0</v>
      </c>
      <c r="X388" s="336">
        <v>0</v>
      </c>
      <c r="Y388" s="336">
        <v>0</v>
      </c>
      <c r="Z388" s="337">
        <f t="shared" si="1"/>
        <v>0</v>
      </c>
      <c r="AA388" s="338"/>
    </row>
    <row r="389" spans="1:27" s="339" customFormat="1" ht="12.75" customHeight="1">
      <c r="A389" s="333">
        <f t="shared" si="2"/>
        <v>15</v>
      </c>
      <c r="B389" s="373">
        <v>130402030010199</v>
      </c>
      <c r="C389" s="392" t="s">
        <v>1150</v>
      </c>
      <c r="D389" s="334">
        <f>+SUMIF('BG SISTEMA'!A:A,'CA EF'!B389,'BG SISTEMA'!F:F)</f>
        <v>0</v>
      </c>
      <c r="E389" s="335"/>
      <c r="F389" s="335"/>
      <c r="G389" s="393">
        <v>0</v>
      </c>
      <c r="H389" s="336">
        <f t="shared" si="0"/>
        <v>0</v>
      </c>
      <c r="I389" s="336">
        <v>0</v>
      </c>
      <c r="J389" s="336">
        <v>0</v>
      </c>
      <c r="K389" s="336">
        <v>0</v>
      </c>
      <c r="L389" s="336">
        <v>0</v>
      </c>
      <c r="M389" s="336">
        <v>0</v>
      </c>
      <c r="N389" s="336">
        <v>0</v>
      </c>
      <c r="O389" s="336">
        <v>0</v>
      </c>
      <c r="P389" s="336">
        <v>0</v>
      </c>
      <c r="Q389" s="336">
        <v>0</v>
      </c>
      <c r="R389" s="336">
        <v>0</v>
      </c>
      <c r="S389" s="336">
        <v>0</v>
      </c>
      <c r="T389" s="336">
        <v>0</v>
      </c>
      <c r="U389" s="336">
        <v>0</v>
      </c>
      <c r="V389" s="336">
        <v>0</v>
      </c>
      <c r="W389" s="336">
        <v>0</v>
      </c>
      <c r="X389" s="336">
        <v>0</v>
      </c>
      <c r="Y389" s="336">
        <v>0</v>
      </c>
      <c r="Z389" s="337">
        <f t="shared" si="1"/>
        <v>0</v>
      </c>
      <c r="AA389" s="338"/>
    </row>
    <row r="390" spans="1:27" s="339" customFormat="1" ht="12.75" customHeight="1">
      <c r="A390" s="333">
        <f t="shared" si="2"/>
        <v>15</v>
      </c>
      <c r="B390" s="373">
        <v>130402030010201</v>
      </c>
      <c r="C390" s="392" t="s">
        <v>1151</v>
      </c>
      <c r="D390" s="334">
        <f>+SUMIF('BG SISTEMA'!A:A,'CA EF'!B390,'BG SISTEMA'!F:F)</f>
        <v>0</v>
      </c>
      <c r="E390" s="335"/>
      <c r="F390" s="335"/>
      <c r="G390" s="393">
        <v>0</v>
      </c>
      <c r="H390" s="336">
        <f t="shared" si="0"/>
        <v>0</v>
      </c>
      <c r="I390" s="336">
        <v>0</v>
      </c>
      <c r="J390" s="336">
        <v>0</v>
      </c>
      <c r="K390" s="336">
        <v>0</v>
      </c>
      <c r="L390" s="336">
        <v>0</v>
      </c>
      <c r="M390" s="336">
        <v>0</v>
      </c>
      <c r="N390" s="336">
        <v>0</v>
      </c>
      <c r="O390" s="336">
        <v>0</v>
      </c>
      <c r="P390" s="336">
        <v>0</v>
      </c>
      <c r="Q390" s="336">
        <v>0</v>
      </c>
      <c r="R390" s="336">
        <v>0</v>
      </c>
      <c r="S390" s="336">
        <v>0</v>
      </c>
      <c r="T390" s="336">
        <v>0</v>
      </c>
      <c r="U390" s="336">
        <v>0</v>
      </c>
      <c r="V390" s="336">
        <v>0</v>
      </c>
      <c r="W390" s="336">
        <v>0</v>
      </c>
      <c r="X390" s="336">
        <v>0</v>
      </c>
      <c r="Y390" s="336">
        <v>0</v>
      </c>
      <c r="Z390" s="337">
        <f t="shared" si="1"/>
        <v>0</v>
      </c>
      <c r="AA390" s="338"/>
    </row>
    <row r="391" spans="1:27" s="339" customFormat="1" ht="12.75" customHeight="1">
      <c r="A391" s="333">
        <f t="shared" si="2"/>
        <v>15</v>
      </c>
      <c r="B391" s="373">
        <v>130402030010299</v>
      </c>
      <c r="C391" s="392" t="s">
        <v>1152</v>
      </c>
      <c r="D391" s="334">
        <f>+SUMIF('BG SISTEMA'!A:A,'CA EF'!B391,'BG SISTEMA'!F:F)</f>
        <v>0</v>
      </c>
      <c r="E391" s="335"/>
      <c r="F391" s="335"/>
      <c r="G391" s="393">
        <v>0</v>
      </c>
      <c r="H391" s="336">
        <f t="shared" si="0"/>
        <v>0</v>
      </c>
      <c r="I391" s="336">
        <v>0</v>
      </c>
      <c r="J391" s="336">
        <v>0</v>
      </c>
      <c r="K391" s="336">
        <v>0</v>
      </c>
      <c r="L391" s="336">
        <v>0</v>
      </c>
      <c r="M391" s="336">
        <v>0</v>
      </c>
      <c r="N391" s="336">
        <v>0</v>
      </c>
      <c r="O391" s="336">
        <v>0</v>
      </c>
      <c r="P391" s="336">
        <v>0</v>
      </c>
      <c r="Q391" s="336">
        <v>0</v>
      </c>
      <c r="R391" s="336">
        <v>0</v>
      </c>
      <c r="S391" s="336">
        <v>0</v>
      </c>
      <c r="T391" s="336">
        <v>0</v>
      </c>
      <c r="U391" s="336">
        <v>0</v>
      </c>
      <c r="V391" s="336">
        <v>0</v>
      </c>
      <c r="W391" s="336">
        <v>0</v>
      </c>
      <c r="X391" s="336">
        <v>0</v>
      </c>
      <c r="Y391" s="336">
        <v>0</v>
      </c>
      <c r="Z391" s="337">
        <f t="shared" si="1"/>
        <v>0</v>
      </c>
      <c r="AA391" s="338"/>
    </row>
    <row r="392" spans="1:27" s="339" customFormat="1" ht="12.75" customHeight="1">
      <c r="A392" s="333">
        <f t="shared" si="2"/>
        <v>15</v>
      </c>
      <c r="B392" s="373">
        <v>130402030010301</v>
      </c>
      <c r="C392" s="392" t="s">
        <v>1153</v>
      </c>
      <c r="D392" s="334">
        <f>+SUMIF('BG SISTEMA'!A:A,'CA EF'!B392,'BG SISTEMA'!F:F)</f>
        <v>0</v>
      </c>
      <c r="E392" s="335"/>
      <c r="F392" s="335"/>
      <c r="G392" s="393">
        <v>0</v>
      </c>
      <c r="H392" s="336">
        <f t="shared" si="0"/>
        <v>0</v>
      </c>
      <c r="I392" s="336">
        <v>0</v>
      </c>
      <c r="J392" s="336">
        <v>0</v>
      </c>
      <c r="K392" s="336">
        <v>0</v>
      </c>
      <c r="L392" s="336">
        <v>0</v>
      </c>
      <c r="M392" s="336">
        <v>0</v>
      </c>
      <c r="N392" s="336">
        <v>0</v>
      </c>
      <c r="O392" s="336">
        <v>0</v>
      </c>
      <c r="P392" s="336">
        <v>0</v>
      </c>
      <c r="Q392" s="336">
        <v>0</v>
      </c>
      <c r="R392" s="336">
        <v>0</v>
      </c>
      <c r="S392" s="336">
        <v>0</v>
      </c>
      <c r="T392" s="336">
        <v>0</v>
      </c>
      <c r="U392" s="336">
        <v>0</v>
      </c>
      <c r="V392" s="336">
        <v>0</v>
      </c>
      <c r="W392" s="336">
        <v>0</v>
      </c>
      <c r="X392" s="336">
        <v>0</v>
      </c>
      <c r="Y392" s="336">
        <v>0</v>
      </c>
      <c r="Z392" s="337">
        <f t="shared" si="1"/>
        <v>0</v>
      </c>
      <c r="AA392" s="338"/>
    </row>
    <row r="393" spans="1:27" s="339" customFormat="1" ht="12.75" customHeight="1">
      <c r="A393" s="333">
        <f t="shared" si="2"/>
        <v>15</v>
      </c>
      <c r="B393" s="373">
        <v>130402030010399</v>
      </c>
      <c r="C393" s="392" t="s">
        <v>1154</v>
      </c>
      <c r="D393" s="334">
        <f>+SUMIF('BG SISTEMA'!A:A,'CA EF'!B393,'BG SISTEMA'!F:F)</f>
        <v>0</v>
      </c>
      <c r="E393" s="335"/>
      <c r="F393" s="335"/>
      <c r="G393" s="393">
        <v>0</v>
      </c>
      <c r="H393" s="336">
        <f t="shared" si="0"/>
        <v>0</v>
      </c>
      <c r="I393" s="336">
        <v>0</v>
      </c>
      <c r="J393" s="336">
        <v>0</v>
      </c>
      <c r="K393" s="336">
        <v>0</v>
      </c>
      <c r="L393" s="336">
        <v>0</v>
      </c>
      <c r="M393" s="336">
        <v>0</v>
      </c>
      <c r="N393" s="336">
        <v>0</v>
      </c>
      <c r="O393" s="336">
        <v>0</v>
      </c>
      <c r="P393" s="336">
        <v>0</v>
      </c>
      <c r="Q393" s="336">
        <v>0</v>
      </c>
      <c r="R393" s="336">
        <v>0</v>
      </c>
      <c r="S393" s="336">
        <v>0</v>
      </c>
      <c r="T393" s="336">
        <v>0</v>
      </c>
      <c r="U393" s="336">
        <v>0</v>
      </c>
      <c r="V393" s="336">
        <v>0</v>
      </c>
      <c r="W393" s="336">
        <v>0</v>
      </c>
      <c r="X393" s="336">
        <v>0</v>
      </c>
      <c r="Y393" s="336">
        <v>0</v>
      </c>
      <c r="Z393" s="337">
        <f t="shared" si="1"/>
        <v>0</v>
      </c>
      <c r="AA393" s="338"/>
    </row>
    <row r="394" spans="1:27" s="339" customFormat="1" ht="12.75" customHeight="1">
      <c r="A394" s="333">
        <f t="shared" si="2"/>
        <v>15</v>
      </c>
      <c r="B394" s="373">
        <v>130402030010401</v>
      </c>
      <c r="C394" s="392" t="s">
        <v>690</v>
      </c>
      <c r="D394" s="334">
        <f>+SUMIF('BG SISTEMA'!A:A,'CA EF'!B394,'BG SISTEMA'!F:F)</f>
        <v>0</v>
      </c>
      <c r="E394" s="335"/>
      <c r="F394" s="335"/>
      <c r="G394" s="393">
        <v>0</v>
      </c>
      <c r="H394" s="336">
        <f t="shared" si="0"/>
        <v>0</v>
      </c>
      <c r="I394" s="336">
        <v>0</v>
      </c>
      <c r="J394" s="336">
        <v>0</v>
      </c>
      <c r="K394" s="336">
        <v>0</v>
      </c>
      <c r="L394" s="336">
        <v>0</v>
      </c>
      <c r="M394" s="336">
        <v>0</v>
      </c>
      <c r="N394" s="336">
        <v>0</v>
      </c>
      <c r="O394" s="336">
        <v>0</v>
      </c>
      <c r="P394" s="336">
        <v>0</v>
      </c>
      <c r="Q394" s="336">
        <v>0</v>
      </c>
      <c r="R394" s="336">
        <v>0</v>
      </c>
      <c r="S394" s="336">
        <v>0</v>
      </c>
      <c r="T394" s="336">
        <v>0</v>
      </c>
      <c r="U394" s="336">
        <v>0</v>
      </c>
      <c r="V394" s="336">
        <v>0</v>
      </c>
      <c r="W394" s="336">
        <v>0</v>
      </c>
      <c r="X394" s="336">
        <v>0</v>
      </c>
      <c r="Y394" s="336">
        <v>0</v>
      </c>
      <c r="Z394" s="337">
        <f t="shared" si="1"/>
        <v>0</v>
      </c>
      <c r="AA394" s="338"/>
    </row>
    <row r="395" spans="1:27" s="339" customFormat="1" ht="12.75" customHeight="1">
      <c r="A395" s="333">
        <f t="shared" si="2"/>
        <v>15</v>
      </c>
      <c r="B395" s="373">
        <v>130402030010499</v>
      </c>
      <c r="C395" s="392" t="s">
        <v>460</v>
      </c>
      <c r="D395" s="334">
        <f>+SUMIF('BG SISTEMA'!A:A,'CA EF'!B395,'BG SISTEMA'!F:F)</f>
        <v>177126974</v>
      </c>
      <c r="E395" s="335"/>
      <c r="F395" s="335"/>
      <c r="G395" s="393">
        <v>258773395</v>
      </c>
      <c r="H395" s="336">
        <f t="shared" si="0"/>
        <v>-81646421</v>
      </c>
      <c r="I395" s="336">
        <v>0</v>
      </c>
      <c r="J395" s="336">
        <v>0</v>
      </c>
      <c r="K395" s="336">
        <v>0</v>
      </c>
      <c r="L395" s="336">
        <v>0</v>
      </c>
      <c r="M395" s="336">
        <v>0</v>
      </c>
      <c r="N395" s="336">
        <f>-$H395</f>
        <v>81646421</v>
      </c>
      <c r="O395" s="336">
        <v>0</v>
      </c>
      <c r="P395" s="336">
        <v>0</v>
      </c>
      <c r="Q395" s="336">
        <v>0</v>
      </c>
      <c r="R395" s="336">
        <v>0</v>
      </c>
      <c r="S395" s="336">
        <v>0</v>
      </c>
      <c r="T395" s="336">
        <v>0</v>
      </c>
      <c r="U395" s="336">
        <v>0</v>
      </c>
      <c r="V395" s="336">
        <v>0</v>
      </c>
      <c r="W395" s="336">
        <v>0</v>
      </c>
      <c r="X395" s="336">
        <v>0</v>
      </c>
      <c r="Y395" s="336">
        <v>0</v>
      </c>
      <c r="Z395" s="337">
        <f t="shared" si="1"/>
        <v>0</v>
      </c>
      <c r="AA395" s="338"/>
    </row>
    <row r="396" spans="1:27" s="339" customFormat="1" ht="12.75" customHeight="1">
      <c r="A396" s="333">
        <f t="shared" si="2"/>
        <v>15</v>
      </c>
      <c r="B396" s="373">
        <v>130402030010501</v>
      </c>
      <c r="C396" s="392" t="s">
        <v>1155</v>
      </c>
      <c r="D396" s="334">
        <f>+SUMIF('BG SISTEMA'!A:A,'CA EF'!B396,'BG SISTEMA'!F:F)</f>
        <v>0</v>
      </c>
      <c r="E396" s="335"/>
      <c r="F396" s="335"/>
      <c r="G396" s="393">
        <v>0</v>
      </c>
      <c r="H396" s="336">
        <f t="shared" si="0"/>
        <v>0</v>
      </c>
      <c r="I396" s="336">
        <v>0</v>
      </c>
      <c r="J396" s="336">
        <v>0</v>
      </c>
      <c r="K396" s="336">
        <v>0</v>
      </c>
      <c r="L396" s="336">
        <v>0</v>
      </c>
      <c r="M396" s="336">
        <v>0</v>
      </c>
      <c r="N396" s="336">
        <v>0</v>
      </c>
      <c r="O396" s="336">
        <v>0</v>
      </c>
      <c r="P396" s="336">
        <v>0</v>
      </c>
      <c r="Q396" s="336">
        <v>0</v>
      </c>
      <c r="R396" s="336">
        <v>0</v>
      </c>
      <c r="S396" s="336">
        <v>0</v>
      </c>
      <c r="T396" s="336">
        <v>0</v>
      </c>
      <c r="U396" s="336">
        <v>0</v>
      </c>
      <c r="V396" s="336">
        <v>0</v>
      </c>
      <c r="W396" s="336">
        <v>0</v>
      </c>
      <c r="X396" s="336">
        <v>0</v>
      </c>
      <c r="Y396" s="336">
        <v>0</v>
      </c>
      <c r="Z396" s="337">
        <f t="shared" si="1"/>
        <v>0</v>
      </c>
      <c r="AA396" s="338"/>
    </row>
    <row r="397" spans="1:27" s="339" customFormat="1" ht="12.75" customHeight="1">
      <c r="A397" s="333">
        <f t="shared" si="2"/>
        <v>15</v>
      </c>
      <c r="B397" s="373">
        <v>130402030010599</v>
      </c>
      <c r="C397" s="392" t="s">
        <v>1156</v>
      </c>
      <c r="D397" s="334">
        <f>+SUMIF('BG SISTEMA'!A:A,'CA EF'!B397,'BG SISTEMA'!F:F)</f>
        <v>0</v>
      </c>
      <c r="E397" s="335"/>
      <c r="F397" s="335"/>
      <c r="G397" s="393">
        <v>0</v>
      </c>
      <c r="H397" s="336">
        <f t="shared" si="0"/>
        <v>0</v>
      </c>
      <c r="I397" s="336">
        <v>0</v>
      </c>
      <c r="J397" s="336">
        <v>0</v>
      </c>
      <c r="K397" s="336">
        <v>0</v>
      </c>
      <c r="L397" s="336">
        <v>0</v>
      </c>
      <c r="M397" s="336">
        <v>0</v>
      </c>
      <c r="N397" s="336">
        <v>0</v>
      </c>
      <c r="O397" s="336">
        <v>0</v>
      </c>
      <c r="P397" s="336">
        <v>0</v>
      </c>
      <c r="Q397" s="336">
        <v>0</v>
      </c>
      <c r="R397" s="336">
        <v>0</v>
      </c>
      <c r="S397" s="336">
        <v>0</v>
      </c>
      <c r="T397" s="336">
        <v>0</v>
      </c>
      <c r="U397" s="336">
        <v>0</v>
      </c>
      <c r="V397" s="336">
        <v>0</v>
      </c>
      <c r="W397" s="336">
        <v>0</v>
      </c>
      <c r="X397" s="336">
        <v>0</v>
      </c>
      <c r="Y397" s="336">
        <v>0</v>
      </c>
      <c r="Z397" s="337">
        <f t="shared" si="1"/>
        <v>0</v>
      </c>
      <c r="AA397" s="338"/>
    </row>
    <row r="398" spans="1:27" s="339" customFormat="1" ht="12.75" customHeight="1">
      <c r="A398" s="333">
        <f t="shared" si="2"/>
        <v>15</v>
      </c>
      <c r="B398" s="373">
        <v>130402030010601</v>
      </c>
      <c r="C398" s="392" t="s">
        <v>1157</v>
      </c>
      <c r="D398" s="334">
        <f>+SUMIF('BG SISTEMA'!A:A,'CA EF'!B398,'BG SISTEMA'!F:F)</f>
        <v>0</v>
      </c>
      <c r="E398" s="335"/>
      <c r="F398" s="335"/>
      <c r="G398" s="393">
        <v>0</v>
      </c>
      <c r="H398" s="336">
        <f t="shared" si="0"/>
        <v>0</v>
      </c>
      <c r="I398" s="336">
        <v>0</v>
      </c>
      <c r="J398" s="336">
        <v>0</v>
      </c>
      <c r="K398" s="336">
        <v>0</v>
      </c>
      <c r="L398" s="336">
        <v>0</v>
      </c>
      <c r="M398" s="336">
        <v>0</v>
      </c>
      <c r="N398" s="336">
        <v>0</v>
      </c>
      <c r="O398" s="336">
        <v>0</v>
      </c>
      <c r="P398" s="336">
        <v>0</v>
      </c>
      <c r="Q398" s="336">
        <v>0</v>
      </c>
      <c r="R398" s="336">
        <v>0</v>
      </c>
      <c r="S398" s="336">
        <v>0</v>
      </c>
      <c r="T398" s="336">
        <v>0</v>
      </c>
      <c r="U398" s="336">
        <v>0</v>
      </c>
      <c r="V398" s="336">
        <v>0</v>
      </c>
      <c r="W398" s="336">
        <v>0</v>
      </c>
      <c r="X398" s="336">
        <v>0</v>
      </c>
      <c r="Y398" s="336">
        <v>0</v>
      </c>
      <c r="Z398" s="337">
        <f t="shared" si="1"/>
        <v>0</v>
      </c>
      <c r="AA398" s="338"/>
    </row>
    <row r="399" spans="1:27" s="339" customFormat="1" ht="12.75" customHeight="1">
      <c r="A399" s="333">
        <f t="shared" si="2"/>
        <v>15</v>
      </c>
      <c r="B399" s="373">
        <v>130402030010699</v>
      </c>
      <c r="C399" s="392" t="s">
        <v>462</v>
      </c>
      <c r="D399" s="334">
        <f>+SUMIF('BG SISTEMA'!A:A,'CA EF'!B399,'BG SISTEMA'!F:F)</f>
        <v>399563677</v>
      </c>
      <c r="E399" s="335"/>
      <c r="F399" s="335"/>
      <c r="G399" s="393">
        <v>399563677</v>
      </c>
      <c r="H399" s="336">
        <f t="shared" si="0"/>
        <v>0</v>
      </c>
      <c r="I399" s="336">
        <v>0</v>
      </c>
      <c r="J399" s="336">
        <v>0</v>
      </c>
      <c r="K399" s="336">
        <v>0</v>
      </c>
      <c r="L399" s="336">
        <v>0</v>
      </c>
      <c r="M399" s="336">
        <v>0</v>
      </c>
      <c r="N399" s="336">
        <f>-$H399</f>
        <v>0</v>
      </c>
      <c r="O399" s="336">
        <v>0</v>
      </c>
      <c r="P399" s="336">
        <v>0</v>
      </c>
      <c r="Q399" s="336">
        <v>0</v>
      </c>
      <c r="R399" s="336">
        <v>0</v>
      </c>
      <c r="S399" s="336">
        <v>0</v>
      </c>
      <c r="T399" s="336">
        <v>0</v>
      </c>
      <c r="U399" s="336">
        <v>0</v>
      </c>
      <c r="V399" s="336">
        <v>0</v>
      </c>
      <c r="W399" s="336">
        <v>0</v>
      </c>
      <c r="X399" s="336">
        <v>0</v>
      </c>
      <c r="Y399" s="336">
        <v>0</v>
      </c>
      <c r="Z399" s="337">
        <f t="shared" si="1"/>
        <v>0</v>
      </c>
      <c r="AA399" s="338"/>
    </row>
    <row r="400" spans="1:27" s="339" customFormat="1" ht="12.75" customHeight="1">
      <c r="A400" s="333">
        <f t="shared" si="2"/>
        <v>15</v>
      </c>
      <c r="B400" s="373">
        <v>130402030010701</v>
      </c>
      <c r="C400" s="392" t="s">
        <v>1158</v>
      </c>
      <c r="D400" s="334">
        <f>+SUMIF('BG SISTEMA'!A:A,'CA EF'!B400,'BG SISTEMA'!F:F)</f>
        <v>0</v>
      </c>
      <c r="E400" s="335"/>
      <c r="F400" s="335"/>
      <c r="G400" s="393">
        <v>0</v>
      </c>
      <c r="H400" s="336">
        <f t="shared" si="0"/>
        <v>0</v>
      </c>
      <c r="I400" s="336">
        <v>0</v>
      </c>
      <c r="J400" s="336">
        <v>0</v>
      </c>
      <c r="K400" s="336">
        <v>0</v>
      </c>
      <c r="L400" s="336">
        <v>0</v>
      </c>
      <c r="M400" s="336">
        <v>0</v>
      </c>
      <c r="N400" s="336">
        <v>0</v>
      </c>
      <c r="O400" s="336">
        <v>0</v>
      </c>
      <c r="P400" s="336">
        <v>0</v>
      </c>
      <c r="Q400" s="336">
        <v>0</v>
      </c>
      <c r="R400" s="336">
        <v>0</v>
      </c>
      <c r="S400" s="336">
        <v>0</v>
      </c>
      <c r="T400" s="336">
        <v>0</v>
      </c>
      <c r="U400" s="336">
        <v>0</v>
      </c>
      <c r="V400" s="336">
        <v>0</v>
      </c>
      <c r="W400" s="336">
        <v>0</v>
      </c>
      <c r="X400" s="336">
        <v>0</v>
      </c>
      <c r="Y400" s="336">
        <v>0</v>
      </c>
      <c r="Z400" s="337">
        <f t="shared" si="1"/>
        <v>0</v>
      </c>
      <c r="AA400" s="340"/>
    </row>
    <row r="401" spans="1:27" s="339" customFormat="1" ht="12.75" customHeight="1">
      <c r="A401" s="333">
        <f t="shared" si="2"/>
        <v>15</v>
      </c>
      <c r="B401" s="373">
        <v>130402030010799</v>
      </c>
      <c r="C401" s="392" t="s">
        <v>1159</v>
      </c>
      <c r="D401" s="334">
        <f>+SUMIF('BG SISTEMA'!A:A,'CA EF'!B401,'BG SISTEMA'!F:F)</f>
        <v>0</v>
      </c>
      <c r="E401" s="335"/>
      <c r="F401" s="335"/>
      <c r="G401" s="393">
        <v>0</v>
      </c>
      <c r="H401" s="336">
        <f t="shared" si="0"/>
        <v>0</v>
      </c>
      <c r="I401" s="336">
        <v>0</v>
      </c>
      <c r="J401" s="336">
        <v>0</v>
      </c>
      <c r="K401" s="336">
        <v>0</v>
      </c>
      <c r="L401" s="336">
        <v>0</v>
      </c>
      <c r="M401" s="336">
        <v>0</v>
      </c>
      <c r="N401" s="336">
        <v>0</v>
      </c>
      <c r="O401" s="336">
        <v>0</v>
      </c>
      <c r="P401" s="336">
        <v>0</v>
      </c>
      <c r="Q401" s="336">
        <v>0</v>
      </c>
      <c r="R401" s="336">
        <v>0</v>
      </c>
      <c r="S401" s="336">
        <v>0</v>
      </c>
      <c r="T401" s="336">
        <v>0</v>
      </c>
      <c r="U401" s="336">
        <v>0</v>
      </c>
      <c r="V401" s="336">
        <v>0</v>
      </c>
      <c r="W401" s="336">
        <v>0</v>
      </c>
      <c r="X401" s="336">
        <v>0</v>
      </c>
      <c r="Y401" s="336">
        <v>0</v>
      </c>
      <c r="Z401" s="337">
        <f t="shared" si="1"/>
        <v>0</v>
      </c>
      <c r="AA401" s="340"/>
    </row>
    <row r="402" spans="1:27" s="339" customFormat="1" ht="12.75" customHeight="1">
      <c r="A402" s="333">
        <f t="shared" si="2"/>
        <v>15</v>
      </c>
      <c r="B402" s="373">
        <v>130402050010101</v>
      </c>
      <c r="C402" s="392" t="s">
        <v>1160</v>
      </c>
      <c r="D402" s="334">
        <f>+SUMIF('BG SISTEMA'!A:A,'CA EF'!B402,'BG SISTEMA'!F:F)</f>
        <v>0</v>
      </c>
      <c r="E402" s="335"/>
      <c r="F402" s="335"/>
      <c r="G402" s="393">
        <v>0</v>
      </c>
      <c r="H402" s="336">
        <f t="shared" si="0"/>
        <v>0</v>
      </c>
      <c r="I402" s="336">
        <v>0</v>
      </c>
      <c r="J402" s="336">
        <v>0</v>
      </c>
      <c r="K402" s="336">
        <v>0</v>
      </c>
      <c r="L402" s="336">
        <v>0</v>
      </c>
      <c r="M402" s="336">
        <v>0</v>
      </c>
      <c r="N402" s="336">
        <v>0</v>
      </c>
      <c r="O402" s="336">
        <v>0</v>
      </c>
      <c r="P402" s="336">
        <v>0</v>
      </c>
      <c r="Q402" s="336">
        <v>0</v>
      </c>
      <c r="R402" s="336">
        <v>0</v>
      </c>
      <c r="S402" s="336">
        <v>0</v>
      </c>
      <c r="T402" s="336">
        <v>0</v>
      </c>
      <c r="U402" s="336">
        <v>0</v>
      </c>
      <c r="V402" s="336">
        <v>0</v>
      </c>
      <c r="W402" s="336">
        <v>0</v>
      </c>
      <c r="X402" s="336">
        <v>0</v>
      </c>
      <c r="Y402" s="336">
        <v>0</v>
      </c>
      <c r="Z402" s="337">
        <f t="shared" si="1"/>
        <v>0</v>
      </c>
      <c r="AA402" s="340"/>
    </row>
    <row r="403" spans="1:27" s="339" customFormat="1" ht="12.75" customHeight="1">
      <c r="A403" s="333">
        <f t="shared" si="2"/>
        <v>15</v>
      </c>
      <c r="B403" s="373">
        <v>130402050010199</v>
      </c>
      <c r="C403" s="392" t="s">
        <v>1161</v>
      </c>
      <c r="D403" s="334">
        <f>+SUMIF('BG SISTEMA'!A:A,'CA EF'!B403,'BG SISTEMA'!F:F)</f>
        <v>0</v>
      </c>
      <c r="E403" s="335"/>
      <c r="F403" s="335"/>
      <c r="G403" s="393">
        <v>0</v>
      </c>
      <c r="H403" s="336">
        <f t="shared" si="0"/>
        <v>0</v>
      </c>
      <c r="I403" s="336">
        <v>0</v>
      </c>
      <c r="J403" s="336">
        <v>0</v>
      </c>
      <c r="K403" s="336">
        <v>0</v>
      </c>
      <c r="L403" s="336">
        <v>0</v>
      </c>
      <c r="M403" s="336">
        <v>0</v>
      </c>
      <c r="N403" s="336">
        <v>0</v>
      </c>
      <c r="O403" s="336">
        <v>0</v>
      </c>
      <c r="P403" s="336">
        <v>0</v>
      </c>
      <c r="Q403" s="336">
        <v>0</v>
      </c>
      <c r="R403" s="336">
        <v>0</v>
      </c>
      <c r="S403" s="336">
        <v>0</v>
      </c>
      <c r="T403" s="336">
        <v>0</v>
      </c>
      <c r="U403" s="336">
        <v>0</v>
      </c>
      <c r="V403" s="336">
        <v>0</v>
      </c>
      <c r="W403" s="336">
        <v>0</v>
      </c>
      <c r="X403" s="336">
        <v>0</v>
      </c>
      <c r="Y403" s="336">
        <v>0</v>
      </c>
      <c r="Z403" s="337">
        <f t="shared" si="1"/>
        <v>0</v>
      </c>
      <c r="AA403" s="340"/>
    </row>
    <row r="404" spans="1:27" s="339" customFormat="1" ht="12.75" customHeight="1">
      <c r="A404" s="333">
        <f t="shared" si="2"/>
        <v>15</v>
      </c>
      <c r="B404" s="373">
        <v>130402050020101</v>
      </c>
      <c r="C404" s="392" t="s">
        <v>1162</v>
      </c>
      <c r="D404" s="334">
        <f>+SUMIF('BG SISTEMA'!A:A,'CA EF'!B404,'BG SISTEMA'!F:F)</f>
        <v>0</v>
      </c>
      <c r="E404" s="335"/>
      <c r="F404" s="335"/>
      <c r="G404" s="393">
        <v>0</v>
      </c>
      <c r="H404" s="336">
        <f t="shared" si="0"/>
        <v>0</v>
      </c>
      <c r="I404" s="336">
        <v>0</v>
      </c>
      <c r="J404" s="336">
        <v>0</v>
      </c>
      <c r="K404" s="336">
        <v>0</v>
      </c>
      <c r="L404" s="336">
        <v>0</v>
      </c>
      <c r="M404" s="336">
        <v>0</v>
      </c>
      <c r="N404" s="336">
        <v>0</v>
      </c>
      <c r="O404" s="336">
        <v>0</v>
      </c>
      <c r="P404" s="336">
        <v>0</v>
      </c>
      <c r="Q404" s="336">
        <v>0</v>
      </c>
      <c r="R404" s="336">
        <v>0</v>
      </c>
      <c r="S404" s="336">
        <v>0</v>
      </c>
      <c r="T404" s="336">
        <v>0</v>
      </c>
      <c r="U404" s="336">
        <v>0</v>
      </c>
      <c r="V404" s="336">
        <v>0</v>
      </c>
      <c r="W404" s="336">
        <v>0</v>
      </c>
      <c r="X404" s="336">
        <v>0</v>
      </c>
      <c r="Y404" s="336">
        <v>0</v>
      </c>
      <c r="Z404" s="337">
        <f t="shared" si="1"/>
        <v>0</v>
      </c>
      <c r="AA404" s="338"/>
    </row>
    <row r="405" spans="1:27" s="339" customFormat="1" ht="12.75" customHeight="1">
      <c r="A405" s="333">
        <f t="shared" si="2"/>
        <v>15</v>
      </c>
      <c r="B405" s="373">
        <v>130402050020199</v>
      </c>
      <c r="C405" s="392" t="s">
        <v>1163</v>
      </c>
      <c r="D405" s="334">
        <f>+SUMIF('BG SISTEMA'!A:A,'CA EF'!B405,'BG SISTEMA'!F:F)</f>
        <v>0</v>
      </c>
      <c r="E405" s="335"/>
      <c r="F405" s="335"/>
      <c r="G405" s="393">
        <v>0</v>
      </c>
      <c r="H405" s="336">
        <f t="shared" si="0"/>
        <v>0</v>
      </c>
      <c r="I405" s="336">
        <v>0</v>
      </c>
      <c r="J405" s="336">
        <v>0</v>
      </c>
      <c r="K405" s="336">
        <v>0</v>
      </c>
      <c r="L405" s="336">
        <v>0</v>
      </c>
      <c r="M405" s="336">
        <v>0</v>
      </c>
      <c r="N405" s="336">
        <v>0</v>
      </c>
      <c r="O405" s="336">
        <v>0</v>
      </c>
      <c r="P405" s="336">
        <v>0</v>
      </c>
      <c r="Q405" s="336">
        <v>0</v>
      </c>
      <c r="R405" s="336">
        <v>0</v>
      </c>
      <c r="S405" s="336">
        <v>0</v>
      </c>
      <c r="T405" s="336">
        <v>0</v>
      </c>
      <c r="U405" s="336">
        <v>0</v>
      </c>
      <c r="V405" s="336">
        <v>0</v>
      </c>
      <c r="W405" s="336">
        <v>0</v>
      </c>
      <c r="X405" s="336">
        <v>0</v>
      </c>
      <c r="Y405" s="336">
        <v>0</v>
      </c>
      <c r="Z405" s="337">
        <f t="shared" si="1"/>
        <v>0</v>
      </c>
      <c r="AA405" s="340"/>
    </row>
    <row r="406" spans="1:27" s="339" customFormat="1" ht="12.75" customHeight="1">
      <c r="A406" s="333">
        <f t="shared" si="2"/>
        <v>15</v>
      </c>
      <c r="B406" s="373">
        <v>130402070010101</v>
      </c>
      <c r="C406" s="392" t="s">
        <v>465</v>
      </c>
      <c r="D406" s="334">
        <f>+SUMIF('BG SISTEMA'!A:A,'CA EF'!B406,'BG SISTEMA'!F:F)</f>
        <v>19619331</v>
      </c>
      <c r="E406" s="335"/>
      <c r="F406" s="335"/>
      <c r="G406" s="393">
        <v>19619331</v>
      </c>
      <c r="H406" s="336">
        <f t="shared" si="0"/>
        <v>0</v>
      </c>
      <c r="I406" s="336">
        <v>0</v>
      </c>
      <c r="J406" s="336">
        <v>0</v>
      </c>
      <c r="K406" s="336">
        <v>0</v>
      </c>
      <c r="L406" s="336">
        <v>0</v>
      </c>
      <c r="M406" s="336">
        <v>0</v>
      </c>
      <c r="N406" s="336">
        <v>0</v>
      </c>
      <c r="O406" s="336">
        <v>0</v>
      </c>
      <c r="P406" s="336">
        <v>0</v>
      </c>
      <c r="Q406" s="336">
        <v>0</v>
      </c>
      <c r="R406" s="336">
        <v>0</v>
      </c>
      <c r="S406" s="336">
        <v>0</v>
      </c>
      <c r="T406" s="336">
        <v>0</v>
      </c>
      <c r="U406" s="336">
        <v>0</v>
      </c>
      <c r="V406" s="336">
        <v>0</v>
      </c>
      <c r="W406" s="336">
        <v>0</v>
      </c>
      <c r="X406" s="336">
        <v>0</v>
      </c>
      <c r="Y406" s="336">
        <v>0</v>
      </c>
      <c r="Z406" s="337">
        <f t="shared" si="1"/>
        <v>0</v>
      </c>
      <c r="AA406" s="340"/>
    </row>
    <row r="407" spans="1:27" s="339" customFormat="1" ht="12.75" customHeight="1">
      <c r="A407" s="333">
        <f t="shared" si="2"/>
        <v>15</v>
      </c>
      <c r="B407" s="373">
        <v>130402070010199</v>
      </c>
      <c r="C407" s="392" t="s">
        <v>1164</v>
      </c>
      <c r="D407" s="334">
        <f>+SUMIF('BG SISTEMA'!A:A,'CA EF'!B407,'BG SISTEMA'!F:F)</f>
        <v>0</v>
      </c>
      <c r="E407" s="335"/>
      <c r="F407" s="335"/>
      <c r="G407" s="393">
        <v>0</v>
      </c>
      <c r="H407" s="336">
        <f t="shared" si="0"/>
        <v>0</v>
      </c>
      <c r="I407" s="336">
        <v>0</v>
      </c>
      <c r="J407" s="336">
        <v>0</v>
      </c>
      <c r="K407" s="336">
        <v>0</v>
      </c>
      <c r="L407" s="336">
        <v>0</v>
      </c>
      <c r="M407" s="336">
        <v>0</v>
      </c>
      <c r="N407" s="336">
        <v>0</v>
      </c>
      <c r="O407" s="336">
        <v>0</v>
      </c>
      <c r="P407" s="336">
        <v>0</v>
      </c>
      <c r="Q407" s="336">
        <v>0</v>
      </c>
      <c r="R407" s="336">
        <v>0</v>
      </c>
      <c r="S407" s="336">
        <v>0</v>
      </c>
      <c r="T407" s="336">
        <v>0</v>
      </c>
      <c r="U407" s="336">
        <v>0</v>
      </c>
      <c r="V407" s="336">
        <v>0</v>
      </c>
      <c r="W407" s="336">
        <v>0</v>
      </c>
      <c r="X407" s="336">
        <v>0</v>
      </c>
      <c r="Y407" s="336">
        <v>0</v>
      </c>
      <c r="Z407" s="337">
        <f t="shared" si="1"/>
        <v>0</v>
      </c>
      <c r="AA407" s="340"/>
    </row>
    <row r="408" spans="1:27" s="339" customFormat="1" ht="12.75" customHeight="1">
      <c r="A408" s="333">
        <f t="shared" si="2"/>
        <v>15</v>
      </c>
      <c r="B408" s="373">
        <v>130402090010101</v>
      </c>
      <c r="C408" s="392" t="s">
        <v>1165</v>
      </c>
      <c r="D408" s="334">
        <f>+SUMIF('BG SISTEMA'!A:A,'CA EF'!B408,'BG SISTEMA'!F:F)</f>
        <v>0</v>
      </c>
      <c r="E408" s="335"/>
      <c r="F408" s="335"/>
      <c r="G408" s="393">
        <v>0</v>
      </c>
      <c r="H408" s="336">
        <f t="shared" si="0"/>
        <v>0</v>
      </c>
      <c r="I408" s="336">
        <v>0</v>
      </c>
      <c r="J408" s="336">
        <v>0</v>
      </c>
      <c r="K408" s="336">
        <v>0</v>
      </c>
      <c r="L408" s="336">
        <v>0</v>
      </c>
      <c r="M408" s="336">
        <v>0</v>
      </c>
      <c r="N408" s="336">
        <v>0</v>
      </c>
      <c r="O408" s="336">
        <v>0</v>
      </c>
      <c r="P408" s="336">
        <v>0</v>
      </c>
      <c r="Q408" s="336">
        <v>0</v>
      </c>
      <c r="R408" s="336">
        <v>0</v>
      </c>
      <c r="S408" s="336">
        <v>0</v>
      </c>
      <c r="T408" s="336">
        <v>0</v>
      </c>
      <c r="U408" s="336">
        <v>0</v>
      </c>
      <c r="V408" s="336">
        <v>0</v>
      </c>
      <c r="W408" s="336">
        <v>0</v>
      </c>
      <c r="X408" s="336">
        <v>0</v>
      </c>
      <c r="Y408" s="336">
        <v>0</v>
      </c>
      <c r="Z408" s="337">
        <f t="shared" si="1"/>
        <v>0</v>
      </c>
      <c r="AA408" s="340"/>
    </row>
    <row r="409" spans="1:27" s="339" customFormat="1" ht="12.75" customHeight="1">
      <c r="A409" s="333">
        <f t="shared" si="2"/>
        <v>15</v>
      </c>
      <c r="B409" s="373">
        <v>130402090010199</v>
      </c>
      <c r="C409" s="392" t="s">
        <v>1166</v>
      </c>
      <c r="D409" s="334">
        <f>+SUMIF('BG SISTEMA'!A:A,'CA EF'!B409,'BG SISTEMA'!F:F)</f>
        <v>0</v>
      </c>
      <c r="E409" s="335"/>
      <c r="F409" s="335"/>
      <c r="G409" s="393">
        <v>0</v>
      </c>
      <c r="H409" s="336">
        <f t="shared" si="0"/>
        <v>0</v>
      </c>
      <c r="I409" s="336">
        <v>0</v>
      </c>
      <c r="J409" s="336">
        <v>0</v>
      </c>
      <c r="K409" s="336">
        <v>0</v>
      </c>
      <c r="L409" s="336">
        <v>0</v>
      </c>
      <c r="M409" s="336">
        <v>0</v>
      </c>
      <c r="N409" s="336">
        <v>0</v>
      </c>
      <c r="O409" s="336">
        <v>0</v>
      </c>
      <c r="P409" s="336">
        <v>0</v>
      </c>
      <c r="Q409" s="336">
        <v>0</v>
      </c>
      <c r="R409" s="336">
        <v>0</v>
      </c>
      <c r="S409" s="336">
        <v>0</v>
      </c>
      <c r="T409" s="336">
        <v>0</v>
      </c>
      <c r="U409" s="336">
        <v>0</v>
      </c>
      <c r="V409" s="336">
        <v>0</v>
      </c>
      <c r="W409" s="336">
        <v>0</v>
      </c>
      <c r="X409" s="336">
        <v>0</v>
      </c>
      <c r="Y409" s="336">
        <v>0</v>
      </c>
      <c r="Z409" s="337">
        <f t="shared" si="1"/>
        <v>0</v>
      </c>
      <c r="AA409" s="340"/>
    </row>
    <row r="410" spans="1:27" s="339" customFormat="1" ht="12.75" customHeight="1">
      <c r="A410" s="333">
        <f t="shared" si="2"/>
        <v>15</v>
      </c>
      <c r="B410" s="373">
        <v>130402090010201</v>
      </c>
      <c r="C410" s="392" t="s">
        <v>1167</v>
      </c>
      <c r="D410" s="334">
        <f>+SUMIF('BG SISTEMA'!A:A,'CA EF'!B410,'BG SISTEMA'!F:F)</f>
        <v>0</v>
      </c>
      <c r="E410" s="335"/>
      <c r="F410" s="335"/>
      <c r="G410" s="393">
        <v>0</v>
      </c>
      <c r="H410" s="336">
        <f t="shared" si="0"/>
        <v>0</v>
      </c>
      <c r="I410" s="336">
        <v>0</v>
      </c>
      <c r="J410" s="336">
        <v>0</v>
      </c>
      <c r="K410" s="336">
        <v>0</v>
      </c>
      <c r="L410" s="336">
        <v>0</v>
      </c>
      <c r="M410" s="336">
        <v>0</v>
      </c>
      <c r="N410" s="336">
        <v>0</v>
      </c>
      <c r="O410" s="336">
        <v>0</v>
      </c>
      <c r="P410" s="336">
        <v>0</v>
      </c>
      <c r="Q410" s="336">
        <v>0</v>
      </c>
      <c r="R410" s="336">
        <v>0</v>
      </c>
      <c r="S410" s="336">
        <v>0</v>
      </c>
      <c r="T410" s="336">
        <v>0</v>
      </c>
      <c r="U410" s="336">
        <v>0</v>
      </c>
      <c r="V410" s="336">
        <v>0</v>
      </c>
      <c r="W410" s="336">
        <v>0</v>
      </c>
      <c r="X410" s="336">
        <v>0</v>
      </c>
      <c r="Y410" s="336">
        <v>0</v>
      </c>
      <c r="Z410" s="337">
        <f t="shared" si="1"/>
        <v>0</v>
      </c>
      <c r="AA410" s="338"/>
    </row>
    <row r="411" spans="1:27" s="339" customFormat="1" ht="12.75" customHeight="1">
      <c r="A411" s="333">
        <f t="shared" si="2"/>
        <v>15</v>
      </c>
      <c r="B411" s="373">
        <v>130402090010299</v>
      </c>
      <c r="C411" s="392" t="s">
        <v>1168</v>
      </c>
      <c r="D411" s="334">
        <f>+SUMIF('BG SISTEMA'!A:A,'CA EF'!B411,'BG SISTEMA'!F:F)</f>
        <v>0</v>
      </c>
      <c r="E411" s="335"/>
      <c r="F411" s="335"/>
      <c r="G411" s="393">
        <v>0</v>
      </c>
      <c r="H411" s="336">
        <f t="shared" si="0"/>
        <v>0</v>
      </c>
      <c r="I411" s="336">
        <v>0</v>
      </c>
      <c r="J411" s="336">
        <v>0</v>
      </c>
      <c r="K411" s="336">
        <v>0</v>
      </c>
      <c r="L411" s="336">
        <v>0</v>
      </c>
      <c r="M411" s="336">
        <v>0</v>
      </c>
      <c r="N411" s="336">
        <v>0</v>
      </c>
      <c r="O411" s="336">
        <v>0</v>
      </c>
      <c r="P411" s="336">
        <v>0</v>
      </c>
      <c r="Q411" s="336">
        <v>0</v>
      </c>
      <c r="R411" s="336">
        <v>0</v>
      </c>
      <c r="S411" s="336">
        <v>0</v>
      </c>
      <c r="T411" s="336">
        <v>0</v>
      </c>
      <c r="U411" s="336">
        <v>0</v>
      </c>
      <c r="V411" s="336">
        <v>0</v>
      </c>
      <c r="W411" s="336">
        <v>0</v>
      </c>
      <c r="X411" s="336">
        <v>0</v>
      </c>
      <c r="Y411" s="336">
        <v>0</v>
      </c>
      <c r="Z411" s="337">
        <f t="shared" si="1"/>
        <v>0</v>
      </c>
      <c r="AA411" s="340"/>
    </row>
    <row r="412" spans="1:27" s="339" customFormat="1" ht="12.75" customHeight="1">
      <c r="A412" s="333">
        <f t="shared" si="2"/>
        <v>15</v>
      </c>
      <c r="B412" s="373">
        <v>130402090010301</v>
      </c>
      <c r="C412" s="392" t="s">
        <v>1169</v>
      </c>
      <c r="D412" s="334">
        <f>+SUMIF('BG SISTEMA'!A:A,'CA EF'!B412,'BG SISTEMA'!F:F)</f>
        <v>0</v>
      </c>
      <c r="E412" s="335"/>
      <c r="F412" s="335"/>
      <c r="G412" s="393">
        <v>0</v>
      </c>
      <c r="H412" s="336">
        <f t="shared" si="0"/>
        <v>0</v>
      </c>
      <c r="I412" s="336">
        <v>0</v>
      </c>
      <c r="J412" s="336">
        <v>0</v>
      </c>
      <c r="K412" s="336">
        <v>0</v>
      </c>
      <c r="L412" s="336">
        <v>0</v>
      </c>
      <c r="M412" s="336">
        <v>0</v>
      </c>
      <c r="N412" s="336">
        <v>0</v>
      </c>
      <c r="O412" s="336">
        <v>0</v>
      </c>
      <c r="P412" s="336">
        <v>0</v>
      </c>
      <c r="Q412" s="336">
        <v>0</v>
      </c>
      <c r="R412" s="336">
        <v>0</v>
      </c>
      <c r="S412" s="336">
        <v>0</v>
      </c>
      <c r="T412" s="336">
        <v>0</v>
      </c>
      <c r="U412" s="336">
        <v>0</v>
      </c>
      <c r="V412" s="336">
        <v>0</v>
      </c>
      <c r="W412" s="336">
        <v>0</v>
      </c>
      <c r="X412" s="336">
        <v>0</v>
      </c>
      <c r="Y412" s="336">
        <v>0</v>
      </c>
      <c r="Z412" s="337">
        <f t="shared" si="1"/>
        <v>0</v>
      </c>
      <c r="AA412" s="340"/>
    </row>
    <row r="413" spans="1:27" s="339" customFormat="1" ht="12.75" customHeight="1">
      <c r="A413" s="333">
        <f t="shared" si="2"/>
        <v>15</v>
      </c>
      <c r="B413" s="373">
        <v>130402090010399</v>
      </c>
      <c r="C413" s="392" t="s">
        <v>1170</v>
      </c>
      <c r="D413" s="334">
        <f>+SUMIF('BG SISTEMA'!A:A,'CA EF'!B413,'BG SISTEMA'!F:F)</f>
        <v>0</v>
      </c>
      <c r="E413" s="335"/>
      <c r="F413" s="335"/>
      <c r="G413" s="393">
        <v>0</v>
      </c>
      <c r="H413" s="336">
        <f t="shared" si="0"/>
        <v>0</v>
      </c>
      <c r="I413" s="336">
        <v>0</v>
      </c>
      <c r="J413" s="336">
        <v>0</v>
      </c>
      <c r="K413" s="336">
        <v>0</v>
      </c>
      <c r="L413" s="336">
        <v>0</v>
      </c>
      <c r="M413" s="336">
        <v>0</v>
      </c>
      <c r="N413" s="336">
        <v>0</v>
      </c>
      <c r="O413" s="336">
        <v>0</v>
      </c>
      <c r="P413" s="336">
        <v>0</v>
      </c>
      <c r="Q413" s="336">
        <v>0</v>
      </c>
      <c r="R413" s="336">
        <v>0</v>
      </c>
      <c r="S413" s="336">
        <v>0</v>
      </c>
      <c r="T413" s="336">
        <v>0</v>
      </c>
      <c r="U413" s="336">
        <v>0</v>
      </c>
      <c r="V413" s="336">
        <v>0</v>
      </c>
      <c r="W413" s="336">
        <v>0</v>
      </c>
      <c r="X413" s="336">
        <v>0</v>
      </c>
      <c r="Y413" s="336">
        <v>0</v>
      </c>
      <c r="Z413" s="337">
        <f t="shared" si="1"/>
        <v>0</v>
      </c>
      <c r="AA413" s="340"/>
    </row>
    <row r="414" spans="1:27" s="339" customFormat="1" ht="12.75" customHeight="1">
      <c r="A414" s="333">
        <f t="shared" si="2"/>
        <v>15</v>
      </c>
      <c r="B414" s="373">
        <v>130402090010401</v>
      </c>
      <c r="C414" s="392" t="s">
        <v>1171</v>
      </c>
      <c r="D414" s="334">
        <f>+SUMIF('BG SISTEMA'!A:A,'CA EF'!B414,'BG SISTEMA'!F:F)</f>
        <v>0</v>
      </c>
      <c r="E414" s="335"/>
      <c r="F414" s="335"/>
      <c r="G414" s="393">
        <v>0</v>
      </c>
      <c r="H414" s="336">
        <f t="shared" si="0"/>
        <v>0</v>
      </c>
      <c r="I414" s="336">
        <v>0</v>
      </c>
      <c r="J414" s="336">
        <v>0</v>
      </c>
      <c r="K414" s="336">
        <v>0</v>
      </c>
      <c r="L414" s="336">
        <v>0</v>
      </c>
      <c r="M414" s="336">
        <v>0</v>
      </c>
      <c r="N414" s="336">
        <v>0</v>
      </c>
      <c r="O414" s="336">
        <v>0</v>
      </c>
      <c r="P414" s="336">
        <v>0</v>
      </c>
      <c r="Q414" s="336">
        <v>0</v>
      </c>
      <c r="R414" s="336">
        <v>0</v>
      </c>
      <c r="S414" s="336">
        <v>0</v>
      </c>
      <c r="T414" s="336">
        <v>0</v>
      </c>
      <c r="U414" s="336">
        <v>0</v>
      </c>
      <c r="V414" s="336">
        <v>0</v>
      </c>
      <c r="W414" s="336">
        <v>0</v>
      </c>
      <c r="X414" s="336">
        <v>0</v>
      </c>
      <c r="Y414" s="336">
        <v>0</v>
      </c>
      <c r="Z414" s="337">
        <f t="shared" si="1"/>
        <v>0</v>
      </c>
      <c r="AA414" s="340"/>
    </row>
    <row r="415" spans="1:27" s="339" customFormat="1" ht="12.75" customHeight="1">
      <c r="A415" s="333">
        <f t="shared" si="2"/>
        <v>15</v>
      </c>
      <c r="B415" s="373">
        <v>130402090010499</v>
      </c>
      <c r="C415" s="392" t="s">
        <v>1172</v>
      </c>
      <c r="D415" s="334">
        <f>+SUMIF('BG SISTEMA'!A:A,'CA EF'!B415,'BG SISTEMA'!F:F)</f>
        <v>0</v>
      </c>
      <c r="E415" s="335"/>
      <c r="F415" s="335"/>
      <c r="G415" s="393">
        <v>0</v>
      </c>
      <c r="H415" s="336">
        <f t="shared" si="0"/>
        <v>0</v>
      </c>
      <c r="I415" s="336">
        <v>0</v>
      </c>
      <c r="J415" s="336">
        <v>0</v>
      </c>
      <c r="K415" s="336">
        <v>0</v>
      </c>
      <c r="L415" s="336">
        <v>0</v>
      </c>
      <c r="M415" s="336">
        <v>0</v>
      </c>
      <c r="N415" s="336">
        <v>0</v>
      </c>
      <c r="O415" s="336">
        <v>0</v>
      </c>
      <c r="P415" s="336">
        <v>0</v>
      </c>
      <c r="Q415" s="336">
        <v>0</v>
      </c>
      <c r="R415" s="336">
        <v>0</v>
      </c>
      <c r="S415" s="336">
        <v>0</v>
      </c>
      <c r="T415" s="336">
        <v>0</v>
      </c>
      <c r="U415" s="336">
        <v>0</v>
      </c>
      <c r="V415" s="336">
        <v>0</v>
      </c>
      <c r="W415" s="336">
        <v>0</v>
      </c>
      <c r="X415" s="336">
        <v>0</v>
      </c>
      <c r="Y415" s="336">
        <v>0</v>
      </c>
      <c r="Z415" s="337">
        <f t="shared" si="1"/>
        <v>0</v>
      </c>
      <c r="AA415" s="340"/>
    </row>
    <row r="416" spans="1:27" s="339" customFormat="1" ht="12.75" customHeight="1">
      <c r="A416" s="333">
        <f t="shared" si="2"/>
        <v>15</v>
      </c>
      <c r="B416" s="373">
        <v>130402090010501</v>
      </c>
      <c r="C416" s="392" t="s">
        <v>1173</v>
      </c>
      <c r="D416" s="334">
        <f>+SUMIF('BG SISTEMA'!A:A,'CA EF'!B416,'BG SISTEMA'!F:F)</f>
        <v>0</v>
      </c>
      <c r="E416" s="335"/>
      <c r="F416" s="335"/>
      <c r="G416" s="393">
        <v>0</v>
      </c>
      <c r="H416" s="336">
        <f t="shared" si="0"/>
        <v>0</v>
      </c>
      <c r="I416" s="336">
        <v>0</v>
      </c>
      <c r="J416" s="336">
        <v>0</v>
      </c>
      <c r="K416" s="336">
        <v>0</v>
      </c>
      <c r="L416" s="336">
        <v>0</v>
      </c>
      <c r="M416" s="336">
        <v>0</v>
      </c>
      <c r="N416" s="336">
        <v>0</v>
      </c>
      <c r="O416" s="336">
        <v>0</v>
      </c>
      <c r="P416" s="336">
        <v>0</v>
      </c>
      <c r="Q416" s="336">
        <v>0</v>
      </c>
      <c r="R416" s="336">
        <v>0</v>
      </c>
      <c r="S416" s="336">
        <v>0</v>
      </c>
      <c r="T416" s="336">
        <v>0</v>
      </c>
      <c r="U416" s="336">
        <v>0</v>
      </c>
      <c r="V416" s="336">
        <v>0</v>
      </c>
      <c r="W416" s="336">
        <v>0</v>
      </c>
      <c r="X416" s="336">
        <v>0</v>
      </c>
      <c r="Y416" s="336">
        <v>0</v>
      </c>
      <c r="Z416" s="337">
        <f t="shared" si="1"/>
        <v>0</v>
      </c>
      <c r="AA416" s="340"/>
    </row>
    <row r="417" spans="1:27" s="339" customFormat="1" ht="12.75" customHeight="1">
      <c r="A417" s="333">
        <f t="shared" si="2"/>
        <v>15</v>
      </c>
      <c r="B417" s="373">
        <v>130402090010599</v>
      </c>
      <c r="C417" s="392" t="s">
        <v>1174</v>
      </c>
      <c r="D417" s="334">
        <f>+SUMIF('BG SISTEMA'!A:A,'CA EF'!B417,'BG SISTEMA'!F:F)</f>
        <v>0</v>
      </c>
      <c r="E417" s="335"/>
      <c r="F417" s="335"/>
      <c r="G417" s="393">
        <v>0</v>
      </c>
      <c r="H417" s="336">
        <f t="shared" si="0"/>
        <v>0</v>
      </c>
      <c r="I417" s="336">
        <v>0</v>
      </c>
      <c r="J417" s="336">
        <v>0</v>
      </c>
      <c r="K417" s="336">
        <v>0</v>
      </c>
      <c r="L417" s="336">
        <v>0</v>
      </c>
      <c r="M417" s="336">
        <v>0</v>
      </c>
      <c r="N417" s="336">
        <v>0</v>
      </c>
      <c r="O417" s="336">
        <v>0</v>
      </c>
      <c r="P417" s="336">
        <v>0</v>
      </c>
      <c r="Q417" s="336">
        <v>0</v>
      </c>
      <c r="R417" s="336">
        <v>0</v>
      </c>
      <c r="S417" s="336">
        <v>0</v>
      </c>
      <c r="T417" s="336">
        <v>0</v>
      </c>
      <c r="U417" s="336">
        <v>0</v>
      </c>
      <c r="V417" s="336">
        <v>0</v>
      </c>
      <c r="W417" s="336">
        <v>0</v>
      </c>
      <c r="X417" s="336">
        <v>0</v>
      </c>
      <c r="Y417" s="336">
        <v>0</v>
      </c>
      <c r="Z417" s="337">
        <f t="shared" si="1"/>
        <v>0</v>
      </c>
      <c r="AA417" s="340"/>
    </row>
    <row r="418" spans="1:27" s="339" customFormat="1" ht="12.75" customHeight="1">
      <c r="A418" s="333">
        <f t="shared" si="2"/>
        <v>15</v>
      </c>
      <c r="B418" s="373">
        <v>130402090010601</v>
      </c>
      <c r="C418" s="392" t="s">
        <v>1175</v>
      </c>
      <c r="D418" s="334">
        <f>+SUMIF('BG SISTEMA'!A:A,'CA EF'!B418,'BG SISTEMA'!F:F)</f>
        <v>0</v>
      </c>
      <c r="E418" s="335"/>
      <c r="F418" s="335"/>
      <c r="G418" s="393">
        <v>0</v>
      </c>
      <c r="H418" s="336">
        <f t="shared" si="0"/>
        <v>0</v>
      </c>
      <c r="I418" s="336">
        <v>0</v>
      </c>
      <c r="J418" s="336">
        <v>0</v>
      </c>
      <c r="K418" s="336">
        <v>0</v>
      </c>
      <c r="L418" s="336">
        <v>0</v>
      </c>
      <c r="M418" s="336">
        <v>0</v>
      </c>
      <c r="N418" s="336">
        <v>0</v>
      </c>
      <c r="O418" s="336">
        <v>0</v>
      </c>
      <c r="P418" s="336">
        <v>0</v>
      </c>
      <c r="Q418" s="336">
        <v>0</v>
      </c>
      <c r="R418" s="336">
        <v>0</v>
      </c>
      <c r="S418" s="336">
        <v>0</v>
      </c>
      <c r="T418" s="336">
        <v>0</v>
      </c>
      <c r="U418" s="336">
        <v>0</v>
      </c>
      <c r="V418" s="336">
        <v>0</v>
      </c>
      <c r="W418" s="336">
        <v>0</v>
      </c>
      <c r="X418" s="336">
        <v>0</v>
      </c>
      <c r="Y418" s="336">
        <v>0</v>
      </c>
      <c r="Z418" s="337">
        <f t="shared" si="1"/>
        <v>0</v>
      </c>
      <c r="AA418" s="340"/>
    </row>
    <row r="419" spans="1:27" s="339" customFormat="1" ht="12.75" customHeight="1">
      <c r="A419" s="333">
        <f t="shared" si="2"/>
        <v>15</v>
      </c>
      <c r="B419" s="373">
        <v>130402090010699</v>
      </c>
      <c r="C419" s="392" t="s">
        <v>1176</v>
      </c>
      <c r="D419" s="334">
        <f>+SUMIF('BG SISTEMA'!A:A,'CA EF'!B419,'BG SISTEMA'!F:F)</f>
        <v>0</v>
      </c>
      <c r="E419" s="335"/>
      <c r="F419" s="335"/>
      <c r="G419" s="393">
        <v>0</v>
      </c>
      <c r="H419" s="336">
        <f t="shared" si="0"/>
        <v>0</v>
      </c>
      <c r="I419" s="336">
        <v>0</v>
      </c>
      <c r="J419" s="336">
        <v>0</v>
      </c>
      <c r="K419" s="336">
        <v>0</v>
      </c>
      <c r="L419" s="336">
        <v>0</v>
      </c>
      <c r="M419" s="336">
        <v>0</v>
      </c>
      <c r="N419" s="336">
        <v>0</v>
      </c>
      <c r="O419" s="336">
        <v>0</v>
      </c>
      <c r="P419" s="336">
        <v>0</v>
      </c>
      <c r="Q419" s="336">
        <v>0</v>
      </c>
      <c r="R419" s="336">
        <v>0</v>
      </c>
      <c r="S419" s="336">
        <v>0</v>
      </c>
      <c r="T419" s="336">
        <v>0</v>
      </c>
      <c r="U419" s="336">
        <v>0</v>
      </c>
      <c r="V419" s="336">
        <v>0</v>
      </c>
      <c r="W419" s="336">
        <v>0</v>
      </c>
      <c r="X419" s="336">
        <v>0</v>
      </c>
      <c r="Y419" s="336">
        <v>0</v>
      </c>
      <c r="Z419" s="337">
        <f t="shared" si="1"/>
        <v>0</v>
      </c>
      <c r="AA419" s="340"/>
    </row>
    <row r="420" spans="1:27" s="339" customFormat="1" ht="12.75" customHeight="1">
      <c r="A420" s="333">
        <f t="shared" si="2"/>
        <v>15</v>
      </c>
      <c r="B420" s="373">
        <v>130402090010701</v>
      </c>
      <c r="C420" s="392" t="s">
        <v>1177</v>
      </c>
      <c r="D420" s="334">
        <f>+SUMIF('BG SISTEMA'!A:A,'CA EF'!B420,'BG SISTEMA'!F:F)</f>
        <v>0</v>
      </c>
      <c r="E420" s="335"/>
      <c r="F420" s="335"/>
      <c r="G420" s="393">
        <v>0</v>
      </c>
      <c r="H420" s="336">
        <f t="shared" si="0"/>
        <v>0</v>
      </c>
      <c r="I420" s="336">
        <v>0</v>
      </c>
      <c r="J420" s="336">
        <v>0</v>
      </c>
      <c r="K420" s="336">
        <v>0</v>
      </c>
      <c r="L420" s="336">
        <v>0</v>
      </c>
      <c r="M420" s="336">
        <v>0</v>
      </c>
      <c r="N420" s="336">
        <v>0</v>
      </c>
      <c r="O420" s="336">
        <v>0</v>
      </c>
      <c r="P420" s="336">
        <v>0</v>
      </c>
      <c r="Q420" s="336">
        <v>0</v>
      </c>
      <c r="R420" s="336">
        <v>0</v>
      </c>
      <c r="S420" s="336">
        <v>0</v>
      </c>
      <c r="T420" s="336">
        <v>0</v>
      </c>
      <c r="U420" s="336">
        <v>0</v>
      </c>
      <c r="V420" s="336">
        <v>0</v>
      </c>
      <c r="W420" s="336">
        <v>0</v>
      </c>
      <c r="X420" s="336">
        <v>0</v>
      </c>
      <c r="Y420" s="336">
        <v>0</v>
      </c>
      <c r="Z420" s="337">
        <f t="shared" si="1"/>
        <v>0</v>
      </c>
      <c r="AA420" s="340"/>
    </row>
    <row r="421" spans="1:27" s="339" customFormat="1" ht="12.75" customHeight="1">
      <c r="A421" s="333">
        <f t="shared" si="2"/>
        <v>15</v>
      </c>
      <c r="B421" s="373">
        <v>130402090010799</v>
      </c>
      <c r="C421" s="392" t="s">
        <v>1178</v>
      </c>
      <c r="D421" s="334">
        <f>+SUMIF('BG SISTEMA'!A:A,'CA EF'!B421,'BG SISTEMA'!F:F)</f>
        <v>0</v>
      </c>
      <c r="E421" s="335"/>
      <c r="F421" s="335"/>
      <c r="G421" s="393">
        <v>0</v>
      </c>
      <c r="H421" s="336">
        <f t="shared" si="0"/>
        <v>0</v>
      </c>
      <c r="I421" s="336">
        <v>0</v>
      </c>
      <c r="J421" s="336">
        <v>0</v>
      </c>
      <c r="K421" s="336">
        <v>0</v>
      </c>
      <c r="L421" s="336">
        <v>0</v>
      </c>
      <c r="M421" s="336">
        <v>0</v>
      </c>
      <c r="N421" s="336">
        <v>0</v>
      </c>
      <c r="O421" s="336">
        <v>0</v>
      </c>
      <c r="P421" s="336">
        <v>0</v>
      </c>
      <c r="Q421" s="336">
        <v>0</v>
      </c>
      <c r="R421" s="336">
        <v>0</v>
      </c>
      <c r="S421" s="336">
        <v>0</v>
      </c>
      <c r="T421" s="336">
        <v>0</v>
      </c>
      <c r="U421" s="336">
        <v>0</v>
      </c>
      <c r="V421" s="336">
        <v>0</v>
      </c>
      <c r="W421" s="336">
        <v>0</v>
      </c>
      <c r="X421" s="336">
        <v>0</v>
      </c>
      <c r="Y421" s="336">
        <v>0</v>
      </c>
      <c r="Z421" s="337">
        <f t="shared" si="1"/>
        <v>0</v>
      </c>
      <c r="AA421" s="340"/>
    </row>
    <row r="422" spans="1:27" s="339" customFormat="1" ht="12.75" customHeight="1">
      <c r="A422" s="333">
        <f t="shared" si="2"/>
        <v>15</v>
      </c>
      <c r="B422" s="373">
        <v>130402090010801</v>
      </c>
      <c r="C422" s="392" t="s">
        <v>1179</v>
      </c>
      <c r="D422" s="334">
        <f>+SUMIF('BG SISTEMA'!A:A,'CA EF'!B422,'BG SISTEMA'!F:F)</f>
        <v>0</v>
      </c>
      <c r="E422" s="335"/>
      <c r="F422" s="335"/>
      <c r="G422" s="393">
        <v>0</v>
      </c>
      <c r="H422" s="336">
        <f t="shared" si="0"/>
        <v>0</v>
      </c>
      <c r="I422" s="336">
        <v>0</v>
      </c>
      <c r="J422" s="336">
        <v>0</v>
      </c>
      <c r="K422" s="336">
        <v>0</v>
      </c>
      <c r="L422" s="336">
        <v>0</v>
      </c>
      <c r="M422" s="336">
        <v>0</v>
      </c>
      <c r="N422" s="336">
        <v>0</v>
      </c>
      <c r="O422" s="336">
        <v>0</v>
      </c>
      <c r="P422" s="336">
        <v>0</v>
      </c>
      <c r="Q422" s="336">
        <v>0</v>
      </c>
      <c r="R422" s="336">
        <v>0</v>
      </c>
      <c r="S422" s="336">
        <v>0</v>
      </c>
      <c r="T422" s="336">
        <v>0</v>
      </c>
      <c r="U422" s="336">
        <v>0</v>
      </c>
      <c r="V422" s="336">
        <v>0</v>
      </c>
      <c r="W422" s="336">
        <v>0</v>
      </c>
      <c r="X422" s="336">
        <v>0</v>
      </c>
      <c r="Y422" s="336">
        <v>0</v>
      </c>
      <c r="Z422" s="337">
        <f t="shared" si="1"/>
        <v>0</v>
      </c>
      <c r="AA422" s="340"/>
    </row>
    <row r="423" spans="1:27" s="339" customFormat="1" ht="12.75" customHeight="1">
      <c r="A423" s="333">
        <f t="shared" si="2"/>
        <v>15</v>
      </c>
      <c r="B423" s="373">
        <v>130402090010899</v>
      </c>
      <c r="C423" s="392" t="s">
        <v>1180</v>
      </c>
      <c r="D423" s="334">
        <f>+SUMIF('BG SISTEMA'!A:A,'CA EF'!B423,'BG SISTEMA'!F:F)</f>
        <v>0</v>
      </c>
      <c r="E423" s="335"/>
      <c r="F423" s="335"/>
      <c r="G423" s="393">
        <v>0</v>
      </c>
      <c r="H423" s="336">
        <f t="shared" si="0"/>
        <v>0</v>
      </c>
      <c r="I423" s="336">
        <v>0</v>
      </c>
      <c r="J423" s="336">
        <v>0</v>
      </c>
      <c r="K423" s="336">
        <v>0</v>
      </c>
      <c r="L423" s="336">
        <v>0</v>
      </c>
      <c r="M423" s="336">
        <v>0</v>
      </c>
      <c r="N423" s="336">
        <v>0</v>
      </c>
      <c r="O423" s="336">
        <v>0</v>
      </c>
      <c r="P423" s="336">
        <v>0</v>
      </c>
      <c r="Q423" s="336">
        <v>0</v>
      </c>
      <c r="R423" s="336">
        <v>0</v>
      </c>
      <c r="S423" s="336">
        <v>0</v>
      </c>
      <c r="T423" s="336">
        <v>0</v>
      </c>
      <c r="U423" s="336">
        <v>0</v>
      </c>
      <c r="V423" s="336">
        <v>0</v>
      </c>
      <c r="W423" s="336">
        <v>0</v>
      </c>
      <c r="X423" s="336">
        <v>0</v>
      </c>
      <c r="Y423" s="336">
        <v>0</v>
      </c>
      <c r="Z423" s="337">
        <f t="shared" si="1"/>
        <v>0</v>
      </c>
      <c r="AA423" s="338"/>
    </row>
    <row r="424" spans="1:27" s="339" customFormat="1" ht="12.75" customHeight="1">
      <c r="A424" s="333">
        <f t="shared" si="2"/>
        <v>15</v>
      </c>
      <c r="B424" s="373">
        <v>130402090010901</v>
      </c>
      <c r="C424" s="392" t="s">
        <v>1181</v>
      </c>
      <c r="D424" s="334">
        <f>+SUMIF('BG SISTEMA'!A:A,'CA EF'!B424,'BG SISTEMA'!F:F)</f>
        <v>0</v>
      </c>
      <c r="E424" s="335"/>
      <c r="F424" s="335"/>
      <c r="G424" s="393">
        <v>0</v>
      </c>
      <c r="H424" s="336">
        <f t="shared" si="0"/>
        <v>0</v>
      </c>
      <c r="I424" s="336">
        <v>0</v>
      </c>
      <c r="J424" s="336">
        <v>0</v>
      </c>
      <c r="K424" s="336">
        <v>0</v>
      </c>
      <c r="L424" s="336">
        <v>0</v>
      </c>
      <c r="M424" s="336">
        <v>0</v>
      </c>
      <c r="N424" s="336">
        <v>0</v>
      </c>
      <c r="O424" s="336">
        <v>0</v>
      </c>
      <c r="P424" s="336">
        <v>0</v>
      </c>
      <c r="Q424" s="336">
        <v>0</v>
      </c>
      <c r="R424" s="336">
        <v>0</v>
      </c>
      <c r="S424" s="336">
        <v>0</v>
      </c>
      <c r="T424" s="336">
        <v>0</v>
      </c>
      <c r="U424" s="336">
        <v>0</v>
      </c>
      <c r="V424" s="336">
        <v>0</v>
      </c>
      <c r="W424" s="336">
        <v>0</v>
      </c>
      <c r="X424" s="336">
        <v>0</v>
      </c>
      <c r="Y424" s="336">
        <v>0</v>
      </c>
      <c r="Z424" s="337">
        <f t="shared" si="1"/>
        <v>0</v>
      </c>
      <c r="AA424" s="338"/>
    </row>
    <row r="425" spans="1:27" s="339" customFormat="1" ht="12.75" customHeight="1">
      <c r="A425" s="333">
        <f t="shared" si="2"/>
        <v>15</v>
      </c>
      <c r="B425" s="373">
        <v>130402090010999</v>
      </c>
      <c r="C425" s="392" t="s">
        <v>1182</v>
      </c>
      <c r="D425" s="334">
        <f>+SUMIF('BG SISTEMA'!A:A,'CA EF'!B425,'BG SISTEMA'!F:F)</f>
        <v>0</v>
      </c>
      <c r="E425" s="335"/>
      <c r="F425" s="335"/>
      <c r="G425" s="393">
        <v>0</v>
      </c>
      <c r="H425" s="336">
        <f t="shared" si="0"/>
        <v>0</v>
      </c>
      <c r="I425" s="336">
        <v>0</v>
      </c>
      <c r="J425" s="336">
        <v>0</v>
      </c>
      <c r="K425" s="336">
        <v>0</v>
      </c>
      <c r="L425" s="336">
        <v>0</v>
      </c>
      <c r="M425" s="336">
        <v>0</v>
      </c>
      <c r="N425" s="336">
        <v>0</v>
      </c>
      <c r="O425" s="336">
        <v>0</v>
      </c>
      <c r="P425" s="336">
        <v>0</v>
      </c>
      <c r="Q425" s="336">
        <v>0</v>
      </c>
      <c r="R425" s="336">
        <v>0</v>
      </c>
      <c r="S425" s="336">
        <v>0</v>
      </c>
      <c r="T425" s="336">
        <v>0</v>
      </c>
      <c r="U425" s="336">
        <v>0</v>
      </c>
      <c r="V425" s="336">
        <v>0</v>
      </c>
      <c r="W425" s="336">
        <v>0</v>
      </c>
      <c r="X425" s="336">
        <v>0</v>
      </c>
      <c r="Y425" s="336">
        <v>0</v>
      </c>
      <c r="Z425" s="337">
        <f t="shared" si="1"/>
        <v>0</v>
      </c>
      <c r="AA425" s="338"/>
    </row>
    <row r="426" spans="1:27" s="339" customFormat="1" ht="12.75" customHeight="1">
      <c r="A426" s="333">
        <f t="shared" si="2"/>
        <v>15</v>
      </c>
      <c r="B426" s="373">
        <v>130402090011001</v>
      </c>
      <c r="C426" s="392" t="s">
        <v>468</v>
      </c>
      <c r="D426" s="334">
        <f>+SUMIF('BG SISTEMA'!A:A,'CA EF'!B426,'BG SISTEMA'!F:F)</f>
        <v>12044285</v>
      </c>
      <c r="E426" s="335"/>
      <c r="F426" s="335"/>
      <c r="G426" s="393">
        <v>15228022</v>
      </c>
      <c r="H426" s="336">
        <f t="shared" si="0"/>
        <v>-3183737</v>
      </c>
      <c r="I426" s="336">
        <v>0</v>
      </c>
      <c r="J426" s="336">
        <v>0</v>
      </c>
      <c r="K426" s="336">
        <v>0</v>
      </c>
      <c r="L426" s="336">
        <v>0</v>
      </c>
      <c r="M426" s="336">
        <v>0</v>
      </c>
      <c r="N426" s="336">
        <f>-$H426</f>
        <v>3183737</v>
      </c>
      <c r="O426" s="336">
        <v>0</v>
      </c>
      <c r="P426" s="336">
        <v>0</v>
      </c>
      <c r="Q426" s="336">
        <v>0</v>
      </c>
      <c r="R426" s="336">
        <v>0</v>
      </c>
      <c r="S426" s="336">
        <v>0</v>
      </c>
      <c r="T426" s="336">
        <v>0</v>
      </c>
      <c r="U426" s="336">
        <v>0</v>
      </c>
      <c r="V426" s="336">
        <v>0</v>
      </c>
      <c r="W426" s="336">
        <v>0</v>
      </c>
      <c r="X426" s="336">
        <v>0</v>
      </c>
      <c r="Y426" s="336">
        <v>0</v>
      </c>
      <c r="Z426" s="337">
        <f t="shared" si="1"/>
        <v>0</v>
      </c>
      <c r="AA426" s="338"/>
    </row>
    <row r="427" spans="1:27" s="339" customFormat="1" ht="12.75" customHeight="1">
      <c r="A427" s="333">
        <f t="shared" si="2"/>
        <v>15</v>
      </c>
      <c r="B427" s="373">
        <v>130402090011099</v>
      </c>
      <c r="C427" s="392" t="s">
        <v>1183</v>
      </c>
      <c r="D427" s="334">
        <f>+SUMIF('BG SISTEMA'!A:A,'CA EF'!B427,'BG SISTEMA'!F:F)</f>
        <v>0</v>
      </c>
      <c r="E427" s="335"/>
      <c r="F427" s="335"/>
      <c r="G427" s="393">
        <v>0</v>
      </c>
      <c r="H427" s="336">
        <f t="shared" si="0"/>
        <v>0</v>
      </c>
      <c r="I427" s="336">
        <v>0</v>
      </c>
      <c r="J427" s="336">
        <v>0</v>
      </c>
      <c r="K427" s="336">
        <v>0</v>
      </c>
      <c r="L427" s="336">
        <v>0</v>
      </c>
      <c r="M427" s="336">
        <v>0</v>
      </c>
      <c r="N427" s="336">
        <v>0</v>
      </c>
      <c r="O427" s="336">
        <v>0</v>
      </c>
      <c r="P427" s="336">
        <v>0</v>
      </c>
      <c r="Q427" s="336">
        <v>0</v>
      </c>
      <c r="R427" s="336">
        <v>0</v>
      </c>
      <c r="S427" s="336">
        <v>0</v>
      </c>
      <c r="T427" s="336">
        <v>0</v>
      </c>
      <c r="U427" s="336">
        <v>0</v>
      </c>
      <c r="V427" s="336">
        <v>0</v>
      </c>
      <c r="W427" s="336">
        <v>0</v>
      </c>
      <c r="X427" s="336">
        <v>0</v>
      </c>
      <c r="Y427" s="336">
        <v>0</v>
      </c>
      <c r="Z427" s="337">
        <f t="shared" si="1"/>
        <v>0</v>
      </c>
      <c r="AA427" s="338"/>
    </row>
    <row r="428" spans="1:27" s="339" customFormat="1" ht="12.75" customHeight="1">
      <c r="A428" s="333">
        <f t="shared" si="2"/>
        <v>15</v>
      </c>
      <c r="B428" s="373">
        <v>130402090011101</v>
      </c>
      <c r="C428" s="392" t="s">
        <v>470</v>
      </c>
      <c r="D428" s="334">
        <f>+SUMIF('BG SISTEMA'!A:A,'CA EF'!B428,'BG SISTEMA'!F:F)</f>
        <v>13058732</v>
      </c>
      <c r="E428" s="335"/>
      <c r="F428" s="335"/>
      <c r="G428" s="393">
        <v>20893973</v>
      </c>
      <c r="H428" s="336">
        <f t="shared" si="0"/>
        <v>-7835241</v>
      </c>
      <c r="I428" s="336">
        <v>0</v>
      </c>
      <c r="J428" s="336">
        <v>0</v>
      </c>
      <c r="K428" s="336">
        <v>0</v>
      </c>
      <c r="L428" s="336">
        <v>0</v>
      </c>
      <c r="M428" s="336">
        <v>0</v>
      </c>
      <c r="N428" s="336">
        <f>-$H428</f>
        <v>7835241</v>
      </c>
      <c r="O428" s="336">
        <v>0</v>
      </c>
      <c r="P428" s="336">
        <v>0</v>
      </c>
      <c r="Q428" s="336">
        <v>0</v>
      </c>
      <c r="R428" s="336">
        <v>0</v>
      </c>
      <c r="S428" s="336">
        <v>0</v>
      </c>
      <c r="T428" s="336">
        <v>0</v>
      </c>
      <c r="U428" s="336">
        <v>0</v>
      </c>
      <c r="V428" s="336">
        <v>0</v>
      </c>
      <c r="W428" s="336">
        <v>0</v>
      </c>
      <c r="X428" s="336">
        <v>0</v>
      </c>
      <c r="Y428" s="336">
        <v>0</v>
      </c>
      <c r="Z428" s="337">
        <f t="shared" si="1"/>
        <v>0</v>
      </c>
      <c r="AA428" s="338"/>
    </row>
    <row r="429" spans="1:27" s="339" customFormat="1" ht="12.75" customHeight="1">
      <c r="A429" s="333">
        <f t="shared" ref="A429" si="17">+LEN(B429)</f>
        <v>15</v>
      </c>
      <c r="B429" s="373">
        <v>130402090011201</v>
      </c>
      <c r="C429" s="392" t="s">
        <v>2118</v>
      </c>
      <c r="D429" s="334">
        <f>+SUMIF('BG SISTEMA'!A:A,'CA EF'!B429,'BG SISTEMA'!F:F)</f>
        <v>92877279</v>
      </c>
      <c r="E429" s="335"/>
      <c r="F429" s="335">
        <v>54924919</v>
      </c>
      <c r="G429" s="393">
        <v>0</v>
      </c>
      <c r="H429" s="336">
        <f t="shared" ref="H429" si="18">+D429+E429-F429-G429</f>
        <v>37952360</v>
      </c>
      <c r="I429" s="336">
        <v>0</v>
      </c>
      <c r="J429" s="336">
        <v>0</v>
      </c>
      <c r="K429" s="336">
        <v>0</v>
      </c>
      <c r="L429" s="336">
        <v>0</v>
      </c>
      <c r="M429" s="336">
        <v>0</v>
      </c>
      <c r="N429" s="336">
        <f>-$H429</f>
        <v>-37952360</v>
      </c>
      <c r="O429" s="336">
        <v>0</v>
      </c>
      <c r="P429" s="336">
        <v>0</v>
      </c>
      <c r="Q429" s="336">
        <v>0</v>
      </c>
      <c r="R429" s="336">
        <v>0</v>
      </c>
      <c r="S429" s="336">
        <v>0</v>
      </c>
      <c r="T429" s="336">
        <v>0</v>
      </c>
      <c r="U429" s="336">
        <v>0</v>
      </c>
      <c r="V429" s="336">
        <v>0</v>
      </c>
      <c r="W429" s="336">
        <v>0</v>
      </c>
      <c r="X429" s="336">
        <v>0</v>
      </c>
      <c r="Y429" s="336">
        <v>0</v>
      </c>
      <c r="Z429" s="337">
        <f t="shared" ref="Z429" si="19">SUM(H429:Y429)</f>
        <v>0</v>
      </c>
      <c r="AA429" s="338"/>
    </row>
    <row r="430" spans="1:27" s="339" customFormat="1" ht="12.75" customHeight="1">
      <c r="A430" s="333">
        <f t="shared" ref="A430:A483" si="20">+LEN(B430)</f>
        <v>15</v>
      </c>
      <c r="B430" s="373">
        <v>130402090011199</v>
      </c>
      <c r="C430" s="392" t="s">
        <v>1184</v>
      </c>
      <c r="D430" s="334">
        <f>+SUMIF('BG SISTEMA'!A:A,'CA EF'!B430,'BG SISTEMA'!F:F)</f>
        <v>0</v>
      </c>
      <c r="E430" s="335"/>
      <c r="F430" s="335"/>
      <c r="G430" s="393">
        <v>0</v>
      </c>
      <c r="H430" s="336">
        <f t="shared" ref="H430:H483" si="21">+D430+E430-F430-G430</f>
        <v>0</v>
      </c>
      <c r="I430" s="336">
        <v>0</v>
      </c>
      <c r="J430" s="336">
        <v>0</v>
      </c>
      <c r="K430" s="336">
        <v>0</v>
      </c>
      <c r="L430" s="336">
        <v>0</v>
      </c>
      <c r="M430" s="336">
        <v>0</v>
      </c>
      <c r="N430" s="336">
        <v>0</v>
      </c>
      <c r="O430" s="336">
        <v>0</v>
      </c>
      <c r="P430" s="336">
        <v>0</v>
      </c>
      <c r="Q430" s="336">
        <v>0</v>
      </c>
      <c r="R430" s="336">
        <v>0</v>
      </c>
      <c r="S430" s="336">
        <v>0</v>
      </c>
      <c r="T430" s="336">
        <v>0</v>
      </c>
      <c r="U430" s="336">
        <v>0</v>
      </c>
      <c r="V430" s="336">
        <v>0</v>
      </c>
      <c r="W430" s="336">
        <v>0</v>
      </c>
      <c r="X430" s="336">
        <v>0</v>
      </c>
      <c r="Y430" s="336">
        <v>0</v>
      </c>
      <c r="Z430" s="337">
        <f t="shared" ref="Z430:Z483" si="22">SUM(H430:Y430)</f>
        <v>0</v>
      </c>
      <c r="AA430" s="340"/>
    </row>
    <row r="431" spans="1:27" s="339" customFormat="1" ht="12.75" customHeight="1">
      <c r="A431" s="333">
        <f t="shared" si="20"/>
        <v>15</v>
      </c>
      <c r="B431" s="373">
        <v>130802110010101</v>
      </c>
      <c r="C431" s="392" t="s">
        <v>1185</v>
      </c>
      <c r="D431" s="334">
        <f>+SUMIF('BG SISTEMA'!A:A,'CA EF'!B431,'BG SISTEMA'!F:F)</f>
        <v>0</v>
      </c>
      <c r="E431" s="335"/>
      <c r="F431" s="335"/>
      <c r="G431" s="393">
        <v>0</v>
      </c>
      <c r="H431" s="336">
        <f t="shared" si="21"/>
        <v>0</v>
      </c>
      <c r="I431" s="336">
        <v>0</v>
      </c>
      <c r="J431" s="336">
        <v>0</v>
      </c>
      <c r="K431" s="336">
        <v>0</v>
      </c>
      <c r="L431" s="336">
        <v>0</v>
      </c>
      <c r="M431" s="336">
        <v>0</v>
      </c>
      <c r="N431" s="336">
        <v>0</v>
      </c>
      <c r="O431" s="336">
        <v>0</v>
      </c>
      <c r="P431" s="336">
        <v>0</v>
      </c>
      <c r="Q431" s="336">
        <v>0</v>
      </c>
      <c r="R431" s="336">
        <v>0</v>
      </c>
      <c r="S431" s="336">
        <v>0</v>
      </c>
      <c r="T431" s="336">
        <v>0</v>
      </c>
      <c r="U431" s="336">
        <v>0</v>
      </c>
      <c r="V431" s="336">
        <v>0</v>
      </c>
      <c r="W431" s="336">
        <v>0</v>
      </c>
      <c r="X431" s="336">
        <v>0</v>
      </c>
      <c r="Y431" s="336">
        <v>0</v>
      </c>
      <c r="Z431" s="337">
        <f t="shared" si="22"/>
        <v>0</v>
      </c>
      <c r="AA431" s="340"/>
    </row>
    <row r="432" spans="1:27" s="339" customFormat="1" ht="12.75" customHeight="1">
      <c r="A432" s="333">
        <f t="shared" si="20"/>
        <v>15</v>
      </c>
      <c r="B432" s="373">
        <v>130802110010199</v>
      </c>
      <c r="C432" s="392" t="s">
        <v>1186</v>
      </c>
      <c r="D432" s="334">
        <f>+SUMIF('BG SISTEMA'!A:A,'CA EF'!B432,'BG SISTEMA'!F:F)</f>
        <v>0</v>
      </c>
      <c r="E432" s="335"/>
      <c r="F432" s="335"/>
      <c r="G432" s="393">
        <v>0</v>
      </c>
      <c r="H432" s="336">
        <f t="shared" si="21"/>
        <v>0</v>
      </c>
      <c r="I432" s="336">
        <v>0</v>
      </c>
      <c r="J432" s="336">
        <v>0</v>
      </c>
      <c r="K432" s="336">
        <v>0</v>
      </c>
      <c r="L432" s="336">
        <v>0</v>
      </c>
      <c r="M432" s="336">
        <v>0</v>
      </c>
      <c r="N432" s="336">
        <v>0</v>
      </c>
      <c r="O432" s="336">
        <v>0</v>
      </c>
      <c r="P432" s="336">
        <v>0</v>
      </c>
      <c r="Q432" s="336">
        <v>0</v>
      </c>
      <c r="R432" s="336">
        <v>0</v>
      </c>
      <c r="S432" s="336">
        <v>0</v>
      </c>
      <c r="T432" s="336">
        <v>0</v>
      </c>
      <c r="U432" s="336">
        <v>0</v>
      </c>
      <c r="V432" s="336">
        <v>0</v>
      </c>
      <c r="W432" s="336">
        <v>0</v>
      </c>
      <c r="X432" s="336">
        <v>0</v>
      </c>
      <c r="Y432" s="336">
        <v>0</v>
      </c>
      <c r="Z432" s="337">
        <f t="shared" si="22"/>
        <v>0</v>
      </c>
      <c r="AA432" s="340"/>
    </row>
    <row r="433" spans="1:27" s="339" customFormat="1" ht="12.75" customHeight="1">
      <c r="A433" s="333">
        <f t="shared" si="20"/>
        <v>15</v>
      </c>
      <c r="B433" s="373">
        <v>130802110020101</v>
      </c>
      <c r="C433" s="392" t="s">
        <v>1187</v>
      </c>
      <c r="D433" s="334">
        <f>+SUMIF('BG SISTEMA'!A:A,'CA EF'!B433,'BG SISTEMA'!F:F)</f>
        <v>0</v>
      </c>
      <c r="E433" s="335"/>
      <c r="F433" s="335"/>
      <c r="G433" s="393">
        <v>0</v>
      </c>
      <c r="H433" s="336">
        <f t="shared" si="21"/>
        <v>0</v>
      </c>
      <c r="I433" s="336">
        <v>0</v>
      </c>
      <c r="J433" s="336">
        <v>0</v>
      </c>
      <c r="K433" s="336">
        <v>0</v>
      </c>
      <c r="L433" s="336">
        <v>0</v>
      </c>
      <c r="M433" s="336">
        <v>0</v>
      </c>
      <c r="N433" s="336">
        <v>0</v>
      </c>
      <c r="O433" s="336">
        <v>0</v>
      </c>
      <c r="P433" s="336">
        <v>0</v>
      </c>
      <c r="Q433" s="336">
        <v>0</v>
      </c>
      <c r="R433" s="336">
        <v>0</v>
      </c>
      <c r="S433" s="336">
        <v>0</v>
      </c>
      <c r="T433" s="336">
        <v>0</v>
      </c>
      <c r="U433" s="336">
        <v>0</v>
      </c>
      <c r="V433" s="336">
        <v>0</v>
      </c>
      <c r="W433" s="336">
        <v>0</v>
      </c>
      <c r="X433" s="336">
        <v>0</v>
      </c>
      <c r="Y433" s="336">
        <v>0</v>
      </c>
      <c r="Z433" s="337">
        <f t="shared" si="22"/>
        <v>0</v>
      </c>
      <c r="AA433" s="340"/>
    </row>
    <row r="434" spans="1:27" s="339" customFormat="1" ht="12.75" customHeight="1">
      <c r="A434" s="333">
        <f t="shared" si="20"/>
        <v>15</v>
      </c>
      <c r="B434" s="373">
        <v>130802110020199</v>
      </c>
      <c r="C434" s="392" t="s">
        <v>1188</v>
      </c>
      <c r="D434" s="334">
        <f>+SUMIF('BG SISTEMA'!A:A,'CA EF'!B434,'BG SISTEMA'!F:F)</f>
        <v>0</v>
      </c>
      <c r="E434" s="335"/>
      <c r="F434" s="335"/>
      <c r="G434" s="393">
        <v>0</v>
      </c>
      <c r="H434" s="336">
        <f t="shared" si="21"/>
        <v>0</v>
      </c>
      <c r="I434" s="336">
        <v>0</v>
      </c>
      <c r="J434" s="336">
        <v>0</v>
      </c>
      <c r="K434" s="336">
        <v>0</v>
      </c>
      <c r="L434" s="336">
        <v>0</v>
      </c>
      <c r="M434" s="336">
        <v>0</v>
      </c>
      <c r="N434" s="336">
        <v>0</v>
      </c>
      <c r="O434" s="336">
        <v>0</v>
      </c>
      <c r="P434" s="336">
        <v>0</v>
      </c>
      <c r="Q434" s="336">
        <v>0</v>
      </c>
      <c r="R434" s="336">
        <v>0</v>
      </c>
      <c r="S434" s="336">
        <v>0</v>
      </c>
      <c r="T434" s="336">
        <v>0</v>
      </c>
      <c r="U434" s="336">
        <v>0</v>
      </c>
      <c r="V434" s="336">
        <v>0</v>
      </c>
      <c r="W434" s="336">
        <v>0</v>
      </c>
      <c r="X434" s="336">
        <v>0</v>
      </c>
      <c r="Y434" s="336">
        <v>0</v>
      </c>
      <c r="Z434" s="337">
        <f t="shared" si="22"/>
        <v>0</v>
      </c>
      <c r="AA434" s="340"/>
    </row>
    <row r="435" spans="1:27" s="339" customFormat="1" ht="12.75" customHeight="1">
      <c r="A435" s="333">
        <f t="shared" si="20"/>
        <v>15</v>
      </c>
      <c r="B435" s="373">
        <v>130802119010101</v>
      </c>
      <c r="C435" s="392" t="s">
        <v>1189</v>
      </c>
      <c r="D435" s="334">
        <f>+SUMIF('BG SISTEMA'!A:A,'CA EF'!B435,'BG SISTEMA'!F:F)</f>
        <v>0</v>
      </c>
      <c r="E435" s="335"/>
      <c r="F435" s="335"/>
      <c r="G435" s="393">
        <v>0</v>
      </c>
      <c r="H435" s="336">
        <f t="shared" si="21"/>
        <v>0</v>
      </c>
      <c r="I435" s="336">
        <v>0</v>
      </c>
      <c r="J435" s="336">
        <v>0</v>
      </c>
      <c r="K435" s="336">
        <v>0</v>
      </c>
      <c r="L435" s="336">
        <v>0</v>
      </c>
      <c r="M435" s="336">
        <v>0</v>
      </c>
      <c r="N435" s="336">
        <v>0</v>
      </c>
      <c r="O435" s="336">
        <v>0</v>
      </c>
      <c r="P435" s="336">
        <v>0</v>
      </c>
      <c r="Q435" s="336">
        <v>0</v>
      </c>
      <c r="R435" s="336">
        <v>0</v>
      </c>
      <c r="S435" s="336">
        <v>0</v>
      </c>
      <c r="T435" s="336">
        <v>0</v>
      </c>
      <c r="U435" s="336">
        <v>0</v>
      </c>
      <c r="V435" s="336">
        <v>0</v>
      </c>
      <c r="W435" s="336">
        <v>0</v>
      </c>
      <c r="X435" s="336">
        <v>0</v>
      </c>
      <c r="Y435" s="336">
        <v>0</v>
      </c>
      <c r="Z435" s="337">
        <f t="shared" si="22"/>
        <v>0</v>
      </c>
      <c r="AA435" s="340"/>
    </row>
    <row r="436" spans="1:27" s="339" customFormat="1" ht="12.75" customHeight="1">
      <c r="A436" s="333">
        <f t="shared" si="20"/>
        <v>15</v>
      </c>
      <c r="B436" s="373">
        <v>130802119010199</v>
      </c>
      <c r="C436" s="392" t="s">
        <v>1190</v>
      </c>
      <c r="D436" s="334">
        <f>+SUMIF('BG SISTEMA'!A:A,'CA EF'!B436,'BG SISTEMA'!F:F)</f>
        <v>0</v>
      </c>
      <c r="E436" s="335"/>
      <c r="F436" s="335"/>
      <c r="G436" s="393">
        <v>0</v>
      </c>
      <c r="H436" s="336">
        <f t="shared" si="21"/>
        <v>0</v>
      </c>
      <c r="I436" s="336">
        <v>0</v>
      </c>
      <c r="J436" s="336">
        <v>0</v>
      </c>
      <c r="K436" s="336">
        <v>0</v>
      </c>
      <c r="L436" s="336">
        <v>0</v>
      </c>
      <c r="M436" s="336">
        <v>0</v>
      </c>
      <c r="N436" s="336">
        <v>0</v>
      </c>
      <c r="O436" s="336">
        <v>0</v>
      </c>
      <c r="P436" s="336">
        <v>0</v>
      </c>
      <c r="Q436" s="336">
        <v>0</v>
      </c>
      <c r="R436" s="336">
        <v>0</v>
      </c>
      <c r="S436" s="336">
        <v>0</v>
      </c>
      <c r="T436" s="336">
        <v>0</v>
      </c>
      <c r="U436" s="336">
        <v>0</v>
      </c>
      <c r="V436" s="336">
        <v>0</v>
      </c>
      <c r="W436" s="336">
        <v>0</v>
      </c>
      <c r="X436" s="336">
        <v>0</v>
      </c>
      <c r="Y436" s="336">
        <v>0</v>
      </c>
      <c r="Z436" s="337">
        <f t="shared" si="22"/>
        <v>0</v>
      </c>
      <c r="AA436" s="340"/>
    </row>
    <row r="437" spans="1:27" s="339" customFormat="1" ht="12.75" customHeight="1">
      <c r="A437" s="333">
        <f t="shared" si="20"/>
        <v>15</v>
      </c>
      <c r="B437" s="373">
        <v>130802119020101</v>
      </c>
      <c r="C437" s="392" t="s">
        <v>1191</v>
      </c>
      <c r="D437" s="334">
        <f>+SUMIF('BG SISTEMA'!A:A,'CA EF'!B437,'BG SISTEMA'!F:F)</f>
        <v>0</v>
      </c>
      <c r="E437" s="335"/>
      <c r="F437" s="335"/>
      <c r="G437" s="393">
        <v>0</v>
      </c>
      <c r="H437" s="336">
        <f t="shared" si="21"/>
        <v>0</v>
      </c>
      <c r="I437" s="336">
        <v>0</v>
      </c>
      <c r="J437" s="336">
        <v>0</v>
      </c>
      <c r="K437" s="336">
        <v>0</v>
      </c>
      <c r="L437" s="336">
        <v>0</v>
      </c>
      <c r="M437" s="336">
        <v>0</v>
      </c>
      <c r="N437" s="336">
        <v>0</v>
      </c>
      <c r="O437" s="336">
        <v>0</v>
      </c>
      <c r="P437" s="336">
        <v>0</v>
      </c>
      <c r="Q437" s="336">
        <v>0</v>
      </c>
      <c r="R437" s="336">
        <v>0</v>
      </c>
      <c r="S437" s="336">
        <v>0</v>
      </c>
      <c r="T437" s="336">
        <v>0</v>
      </c>
      <c r="U437" s="336">
        <v>0</v>
      </c>
      <c r="V437" s="336">
        <v>0</v>
      </c>
      <c r="W437" s="336">
        <v>0</v>
      </c>
      <c r="X437" s="336">
        <v>0</v>
      </c>
      <c r="Y437" s="336">
        <v>0</v>
      </c>
      <c r="Z437" s="337">
        <f t="shared" si="22"/>
        <v>0</v>
      </c>
      <c r="AA437" s="340"/>
    </row>
    <row r="438" spans="1:27" s="339" customFormat="1" ht="12.75" customHeight="1">
      <c r="A438" s="333">
        <f t="shared" si="20"/>
        <v>15</v>
      </c>
      <c r="B438" s="373">
        <v>130802119020199</v>
      </c>
      <c r="C438" s="392" t="s">
        <v>1192</v>
      </c>
      <c r="D438" s="334">
        <f>+SUMIF('BG SISTEMA'!A:A,'CA EF'!B438,'BG SISTEMA'!F:F)</f>
        <v>0</v>
      </c>
      <c r="E438" s="335"/>
      <c r="F438" s="335"/>
      <c r="G438" s="393">
        <v>0</v>
      </c>
      <c r="H438" s="336">
        <f t="shared" si="21"/>
        <v>0</v>
      </c>
      <c r="I438" s="336">
        <v>0</v>
      </c>
      <c r="J438" s="336">
        <v>0</v>
      </c>
      <c r="K438" s="336">
        <v>0</v>
      </c>
      <c r="L438" s="336">
        <v>0</v>
      </c>
      <c r="M438" s="336">
        <v>0</v>
      </c>
      <c r="N438" s="336">
        <v>0</v>
      </c>
      <c r="O438" s="336">
        <v>0</v>
      </c>
      <c r="P438" s="336">
        <v>0</v>
      </c>
      <c r="Q438" s="336">
        <v>0</v>
      </c>
      <c r="R438" s="336">
        <v>0</v>
      </c>
      <c r="S438" s="336">
        <v>0</v>
      </c>
      <c r="T438" s="336">
        <v>0</v>
      </c>
      <c r="U438" s="336">
        <v>0</v>
      </c>
      <c r="V438" s="336">
        <v>0</v>
      </c>
      <c r="W438" s="336">
        <v>0</v>
      </c>
      <c r="X438" s="336">
        <v>0</v>
      </c>
      <c r="Y438" s="336">
        <v>0</v>
      </c>
      <c r="Z438" s="337">
        <f t="shared" si="22"/>
        <v>0</v>
      </c>
      <c r="AA438" s="340"/>
    </row>
    <row r="439" spans="1:27" s="339" customFormat="1" ht="12.75" customHeight="1">
      <c r="A439" s="333">
        <f t="shared" si="20"/>
        <v>15</v>
      </c>
      <c r="B439" s="373">
        <v>130802150010101</v>
      </c>
      <c r="C439" s="392" t="s">
        <v>1193</v>
      </c>
      <c r="D439" s="334">
        <f>+SUMIF('BG SISTEMA'!A:A,'CA EF'!B439,'BG SISTEMA'!F:F)</f>
        <v>0</v>
      </c>
      <c r="E439" s="335"/>
      <c r="F439" s="335"/>
      <c r="G439" s="393">
        <v>0</v>
      </c>
      <c r="H439" s="336">
        <f t="shared" si="21"/>
        <v>0</v>
      </c>
      <c r="I439" s="336">
        <v>0</v>
      </c>
      <c r="J439" s="336">
        <v>0</v>
      </c>
      <c r="K439" s="336">
        <v>0</v>
      </c>
      <c r="L439" s="336">
        <v>0</v>
      </c>
      <c r="M439" s="336">
        <v>0</v>
      </c>
      <c r="N439" s="336">
        <v>0</v>
      </c>
      <c r="O439" s="336">
        <v>0</v>
      </c>
      <c r="P439" s="336">
        <v>0</v>
      </c>
      <c r="Q439" s="336">
        <v>0</v>
      </c>
      <c r="R439" s="336">
        <v>0</v>
      </c>
      <c r="S439" s="336">
        <v>0</v>
      </c>
      <c r="T439" s="336">
        <v>0</v>
      </c>
      <c r="U439" s="336">
        <v>0</v>
      </c>
      <c r="V439" s="336">
        <v>0</v>
      </c>
      <c r="W439" s="336">
        <v>0</v>
      </c>
      <c r="X439" s="336">
        <v>0</v>
      </c>
      <c r="Y439" s="336">
        <v>0</v>
      </c>
      <c r="Z439" s="337">
        <f t="shared" si="22"/>
        <v>0</v>
      </c>
      <c r="AA439" s="338"/>
    </row>
    <row r="440" spans="1:27" s="339" customFormat="1" ht="12.75" customHeight="1">
      <c r="A440" s="333">
        <f t="shared" si="20"/>
        <v>15</v>
      </c>
      <c r="B440" s="373">
        <v>130802150010199</v>
      </c>
      <c r="C440" s="392" t="s">
        <v>1194</v>
      </c>
      <c r="D440" s="334">
        <f>+SUMIF('BG SISTEMA'!A:A,'CA EF'!B440,'BG SISTEMA'!F:F)</f>
        <v>0</v>
      </c>
      <c r="E440" s="335"/>
      <c r="F440" s="335"/>
      <c r="G440" s="393">
        <v>0</v>
      </c>
      <c r="H440" s="336">
        <f t="shared" si="21"/>
        <v>0</v>
      </c>
      <c r="I440" s="336">
        <v>0</v>
      </c>
      <c r="J440" s="336">
        <v>0</v>
      </c>
      <c r="K440" s="336">
        <v>0</v>
      </c>
      <c r="L440" s="336">
        <v>0</v>
      </c>
      <c r="M440" s="336">
        <v>0</v>
      </c>
      <c r="N440" s="336">
        <v>0</v>
      </c>
      <c r="O440" s="336">
        <v>0</v>
      </c>
      <c r="P440" s="336">
        <v>0</v>
      </c>
      <c r="Q440" s="336">
        <v>0</v>
      </c>
      <c r="R440" s="336">
        <v>0</v>
      </c>
      <c r="S440" s="336">
        <v>0</v>
      </c>
      <c r="T440" s="336">
        <v>0</v>
      </c>
      <c r="U440" s="336">
        <v>0</v>
      </c>
      <c r="V440" s="336">
        <v>0</v>
      </c>
      <c r="W440" s="336">
        <v>0</v>
      </c>
      <c r="X440" s="336">
        <v>0</v>
      </c>
      <c r="Y440" s="336">
        <v>0</v>
      </c>
      <c r="Z440" s="337">
        <f t="shared" si="22"/>
        <v>0</v>
      </c>
      <c r="AA440" s="340"/>
    </row>
    <row r="441" spans="1:27" s="339" customFormat="1" ht="12.75" customHeight="1">
      <c r="A441" s="333">
        <f t="shared" si="20"/>
        <v>15</v>
      </c>
      <c r="B441" s="373">
        <v>130802159010101</v>
      </c>
      <c r="C441" s="392" t="s">
        <v>1195</v>
      </c>
      <c r="D441" s="334">
        <f>+SUMIF('BG SISTEMA'!A:A,'CA EF'!B441,'BG SISTEMA'!F:F)</f>
        <v>0</v>
      </c>
      <c r="E441" s="335"/>
      <c r="F441" s="335"/>
      <c r="G441" s="393">
        <v>0</v>
      </c>
      <c r="H441" s="336">
        <f t="shared" si="21"/>
        <v>0</v>
      </c>
      <c r="I441" s="336">
        <v>0</v>
      </c>
      <c r="J441" s="336">
        <v>0</v>
      </c>
      <c r="K441" s="336">
        <v>0</v>
      </c>
      <c r="L441" s="336">
        <v>0</v>
      </c>
      <c r="M441" s="336">
        <v>0</v>
      </c>
      <c r="N441" s="336">
        <v>0</v>
      </c>
      <c r="O441" s="336">
        <v>0</v>
      </c>
      <c r="P441" s="336">
        <v>0</v>
      </c>
      <c r="Q441" s="336">
        <v>0</v>
      </c>
      <c r="R441" s="336">
        <v>0</v>
      </c>
      <c r="S441" s="336">
        <v>0</v>
      </c>
      <c r="T441" s="336">
        <v>0</v>
      </c>
      <c r="U441" s="336">
        <v>0</v>
      </c>
      <c r="V441" s="336">
        <v>0</v>
      </c>
      <c r="W441" s="336">
        <v>0</v>
      </c>
      <c r="X441" s="336">
        <v>0</v>
      </c>
      <c r="Y441" s="336">
        <v>0</v>
      </c>
      <c r="Z441" s="337">
        <f t="shared" si="22"/>
        <v>0</v>
      </c>
      <c r="AA441" s="340"/>
    </row>
    <row r="442" spans="1:27" s="339" customFormat="1" ht="12.75" customHeight="1">
      <c r="A442" s="333">
        <f t="shared" si="20"/>
        <v>15</v>
      </c>
      <c r="B442" s="373">
        <v>130802159010199</v>
      </c>
      <c r="C442" s="392" t="s">
        <v>1196</v>
      </c>
      <c r="D442" s="334">
        <f>+SUMIF('BG SISTEMA'!A:A,'CA EF'!B442,'BG SISTEMA'!F:F)</f>
        <v>0</v>
      </c>
      <c r="E442" s="335"/>
      <c r="F442" s="335"/>
      <c r="G442" s="393">
        <v>0</v>
      </c>
      <c r="H442" s="336">
        <f t="shared" si="21"/>
        <v>0</v>
      </c>
      <c r="I442" s="336">
        <v>0</v>
      </c>
      <c r="J442" s="336">
        <v>0</v>
      </c>
      <c r="K442" s="336">
        <v>0</v>
      </c>
      <c r="L442" s="336">
        <v>0</v>
      </c>
      <c r="M442" s="336">
        <v>0</v>
      </c>
      <c r="N442" s="336">
        <v>0</v>
      </c>
      <c r="O442" s="336">
        <v>0</v>
      </c>
      <c r="P442" s="336">
        <v>0</v>
      </c>
      <c r="Q442" s="336">
        <v>0</v>
      </c>
      <c r="R442" s="336">
        <v>0</v>
      </c>
      <c r="S442" s="336">
        <v>0</v>
      </c>
      <c r="T442" s="336">
        <v>0</v>
      </c>
      <c r="U442" s="336">
        <v>0</v>
      </c>
      <c r="V442" s="336">
        <v>0</v>
      </c>
      <c r="W442" s="336">
        <v>0</v>
      </c>
      <c r="X442" s="336">
        <v>0</v>
      </c>
      <c r="Y442" s="336">
        <v>0</v>
      </c>
      <c r="Z442" s="337">
        <f t="shared" si="22"/>
        <v>0</v>
      </c>
      <c r="AA442" s="338"/>
    </row>
    <row r="443" spans="1:27" s="339" customFormat="1" ht="12.75" customHeight="1">
      <c r="A443" s="333">
        <f t="shared" si="20"/>
        <v>15</v>
      </c>
      <c r="B443" s="373">
        <v>130802170010101</v>
      </c>
      <c r="C443" s="392" t="s">
        <v>1197</v>
      </c>
      <c r="D443" s="334">
        <f>+SUMIF('BG SISTEMA'!A:A,'CA EF'!B443,'BG SISTEMA'!F:F)</f>
        <v>0</v>
      </c>
      <c r="E443" s="335"/>
      <c r="F443" s="335"/>
      <c r="G443" s="393">
        <v>0</v>
      </c>
      <c r="H443" s="336">
        <f t="shared" si="21"/>
        <v>0</v>
      </c>
      <c r="I443" s="336">
        <v>0</v>
      </c>
      <c r="J443" s="336">
        <v>0</v>
      </c>
      <c r="K443" s="336">
        <v>0</v>
      </c>
      <c r="L443" s="336">
        <v>0</v>
      </c>
      <c r="M443" s="336">
        <v>0</v>
      </c>
      <c r="N443" s="336">
        <v>0</v>
      </c>
      <c r="O443" s="336">
        <v>0</v>
      </c>
      <c r="P443" s="336">
        <v>0</v>
      </c>
      <c r="Q443" s="336">
        <v>0</v>
      </c>
      <c r="R443" s="336">
        <v>0</v>
      </c>
      <c r="S443" s="336">
        <v>0</v>
      </c>
      <c r="T443" s="336">
        <v>0</v>
      </c>
      <c r="U443" s="336">
        <v>0</v>
      </c>
      <c r="V443" s="336">
        <v>0</v>
      </c>
      <c r="W443" s="336">
        <v>0</v>
      </c>
      <c r="X443" s="336">
        <v>0</v>
      </c>
      <c r="Y443" s="336">
        <v>0</v>
      </c>
      <c r="Z443" s="337">
        <f t="shared" si="22"/>
        <v>0</v>
      </c>
      <c r="AA443" s="338"/>
    </row>
    <row r="444" spans="1:27" s="339" customFormat="1" ht="12.75" customHeight="1">
      <c r="A444" s="333">
        <f t="shared" si="20"/>
        <v>15</v>
      </c>
      <c r="B444" s="373">
        <v>130802170010199</v>
      </c>
      <c r="C444" s="392" t="s">
        <v>697</v>
      </c>
      <c r="D444" s="334">
        <f>+SUMIF('BG SISTEMA'!A:A,'CA EF'!B444,'BG SISTEMA'!F:F)</f>
        <v>0</v>
      </c>
      <c r="E444" s="335"/>
      <c r="F444" s="335"/>
      <c r="G444" s="393">
        <v>0</v>
      </c>
      <c r="H444" s="336">
        <f t="shared" si="21"/>
        <v>0</v>
      </c>
      <c r="I444" s="336">
        <v>0</v>
      </c>
      <c r="J444" s="336">
        <v>0</v>
      </c>
      <c r="K444" s="336">
        <v>0</v>
      </c>
      <c r="L444" s="336">
        <v>0</v>
      </c>
      <c r="M444" s="336">
        <v>0</v>
      </c>
      <c r="N444" s="336">
        <v>0</v>
      </c>
      <c r="O444" s="336">
        <v>0</v>
      </c>
      <c r="P444" s="336">
        <v>0</v>
      </c>
      <c r="Q444" s="336">
        <v>0</v>
      </c>
      <c r="R444" s="336">
        <v>0</v>
      </c>
      <c r="S444" s="336">
        <v>0</v>
      </c>
      <c r="T444" s="336">
        <v>0</v>
      </c>
      <c r="U444" s="336">
        <v>0</v>
      </c>
      <c r="V444" s="336">
        <v>0</v>
      </c>
      <c r="W444" s="336">
        <v>0</v>
      </c>
      <c r="X444" s="336">
        <v>0</v>
      </c>
      <c r="Y444" s="336">
        <v>0</v>
      </c>
      <c r="Z444" s="337">
        <f t="shared" si="22"/>
        <v>0</v>
      </c>
      <c r="AA444" s="338"/>
    </row>
    <row r="445" spans="1:27" s="339" customFormat="1" ht="12.75" customHeight="1">
      <c r="A445" s="333">
        <f t="shared" si="20"/>
        <v>15</v>
      </c>
      <c r="B445" s="373">
        <v>130802170020101</v>
      </c>
      <c r="C445" s="392" t="s">
        <v>1198</v>
      </c>
      <c r="D445" s="334">
        <f>+SUMIF('BG SISTEMA'!A:A,'CA EF'!B445,'BG SISTEMA'!F:F)</f>
        <v>0</v>
      </c>
      <c r="E445" s="335"/>
      <c r="F445" s="335"/>
      <c r="G445" s="393">
        <v>0</v>
      </c>
      <c r="H445" s="336">
        <f t="shared" si="21"/>
        <v>0</v>
      </c>
      <c r="I445" s="336">
        <v>0</v>
      </c>
      <c r="J445" s="336">
        <v>0</v>
      </c>
      <c r="K445" s="336">
        <v>0</v>
      </c>
      <c r="L445" s="336">
        <v>0</v>
      </c>
      <c r="M445" s="336">
        <v>0</v>
      </c>
      <c r="N445" s="336">
        <v>0</v>
      </c>
      <c r="O445" s="336">
        <v>0</v>
      </c>
      <c r="P445" s="336">
        <v>0</v>
      </c>
      <c r="Q445" s="336">
        <v>0</v>
      </c>
      <c r="R445" s="336">
        <v>0</v>
      </c>
      <c r="S445" s="336">
        <v>0</v>
      </c>
      <c r="T445" s="336">
        <v>0</v>
      </c>
      <c r="U445" s="336">
        <v>0</v>
      </c>
      <c r="V445" s="336">
        <v>0</v>
      </c>
      <c r="W445" s="336">
        <v>0</v>
      </c>
      <c r="X445" s="336">
        <v>0</v>
      </c>
      <c r="Y445" s="336">
        <v>0</v>
      </c>
      <c r="Z445" s="337">
        <f t="shared" si="22"/>
        <v>0</v>
      </c>
      <c r="AA445" s="338"/>
    </row>
    <row r="446" spans="1:27" s="339" customFormat="1" ht="12.75" customHeight="1">
      <c r="A446" s="333">
        <f t="shared" si="20"/>
        <v>15</v>
      </c>
      <c r="B446" s="373">
        <v>130802170020199</v>
      </c>
      <c r="C446" s="392" t="s">
        <v>699</v>
      </c>
      <c r="D446" s="334">
        <f>+SUMIF('BG SISTEMA'!A:A,'CA EF'!B446,'BG SISTEMA'!F:F)</f>
        <v>0</v>
      </c>
      <c r="E446" s="335"/>
      <c r="F446" s="335"/>
      <c r="G446" s="393">
        <v>0</v>
      </c>
      <c r="H446" s="336">
        <f t="shared" si="21"/>
        <v>0</v>
      </c>
      <c r="I446" s="336">
        <v>0</v>
      </c>
      <c r="J446" s="336">
        <v>0</v>
      </c>
      <c r="K446" s="336">
        <v>0</v>
      </c>
      <c r="L446" s="336">
        <v>0</v>
      </c>
      <c r="M446" s="336">
        <v>0</v>
      </c>
      <c r="N446" s="336">
        <v>0</v>
      </c>
      <c r="O446" s="336">
        <v>0</v>
      </c>
      <c r="P446" s="336">
        <v>0</v>
      </c>
      <c r="Q446" s="336">
        <v>0</v>
      </c>
      <c r="R446" s="336">
        <v>0</v>
      </c>
      <c r="S446" s="336">
        <v>0</v>
      </c>
      <c r="T446" s="336">
        <v>0</v>
      </c>
      <c r="U446" s="336">
        <v>0</v>
      </c>
      <c r="V446" s="336">
        <v>0</v>
      </c>
      <c r="W446" s="336">
        <v>0</v>
      </c>
      <c r="X446" s="336">
        <v>0</v>
      </c>
      <c r="Y446" s="336">
        <v>0</v>
      </c>
      <c r="Z446" s="337">
        <f t="shared" si="22"/>
        <v>0</v>
      </c>
      <c r="AA446" s="338"/>
    </row>
    <row r="447" spans="1:27" s="339" customFormat="1" ht="12.75" customHeight="1">
      <c r="A447" s="333">
        <f t="shared" si="20"/>
        <v>15</v>
      </c>
      <c r="B447" s="373">
        <v>130802170030101</v>
      </c>
      <c r="C447" s="392" t="s">
        <v>1199</v>
      </c>
      <c r="D447" s="334">
        <f>+SUMIF('BG SISTEMA'!A:A,'CA EF'!B447,'BG SISTEMA'!F:F)</f>
        <v>0</v>
      </c>
      <c r="E447" s="335"/>
      <c r="F447" s="335"/>
      <c r="G447" s="393">
        <v>0</v>
      </c>
      <c r="H447" s="336">
        <f t="shared" si="21"/>
        <v>0</v>
      </c>
      <c r="I447" s="336">
        <v>0</v>
      </c>
      <c r="J447" s="336">
        <v>0</v>
      </c>
      <c r="K447" s="336">
        <v>0</v>
      </c>
      <c r="L447" s="336">
        <v>0</v>
      </c>
      <c r="M447" s="336">
        <v>0</v>
      </c>
      <c r="N447" s="336">
        <v>0</v>
      </c>
      <c r="O447" s="336">
        <v>0</v>
      </c>
      <c r="P447" s="336">
        <v>0</v>
      </c>
      <c r="Q447" s="336">
        <v>0</v>
      </c>
      <c r="R447" s="336">
        <v>0</v>
      </c>
      <c r="S447" s="336">
        <v>0</v>
      </c>
      <c r="T447" s="336">
        <v>0</v>
      </c>
      <c r="U447" s="336">
        <v>0</v>
      </c>
      <c r="V447" s="336">
        <v>0</v>
      </c>
      <c r="W447" s="336">
        <v>0</v>
      </c>
      <c r="X447" s="336">
        <v>0</v>
      </c>
      <c r="Y447" s="336">
        <v>0</v>
      </c>
      <c r="Z447" s="337">
        <f t="shared" si="22"/>
        <v>0</v>
      </c>
      <c r="AA447" s="338"/>
    </row>
    <row r="448" spans="1:27" s="339" customFormat="1" ht="12.75" customHeight="1">
      <c r="A448" s="333">
        <f t="shared" si="20"/>
        <v>15</v>
      </c>
      <c r="B448" s="373">
        <v>130802170030199</v>
      </c>
      <c r="C448" s="392" t="s">
        <v>1200</v>
      </c>
      <c r="D448" s="334">
        <f>+SUMIF('BG SISTEMA'!A:A,'CA EF'!B448,'BG SISTEMA'!F:F)</f>
        <v>0</v>
      </c>
      <c r="E448" s="335"/>
      <c r="F448" s="335"/>
      <c r="G448" s="393">
        <v>0</v>
      </c>
      <c r="H448" s="336">
        <f t="shared" si="21"/>
        <v>0</v>
      </c>
      <c r="I448" s="336">
        <v>0</v>
      </c>
      <c r="J448" s="336">
        <v>0</v>
      </c>
      <c r="K448" s="336">
        <v>0</v>
      </c>
      <c r="L448" s="336">
        <v>0</v>
      </c>
      <c r="M448" s="336">
        <v>0</v>
      </c>
      <c r="N448" s="336">
        <v>0</v>
      </c>
      <c r="O448" s="336">
        <v>0</v>
      </c>
      <c r="P448" s="336">
        <v>0</v>
      </c>
      <c r="Q448" s="336">
        <v>0</v>
      </c>
      <c r="R448" s="336">
        <v>0</v>
      </c>
      <c r="S448" s="336">
        <v>0</v>
      </c>
      <c r="T448" s="336">
        <v>0</v>
      </c>
      <c r="U448" s="336">
        <v>0</v>
      </c>
      <c r="V448" s="336">
        <v>0</v>
      </c>
      <c r="W448" s="336">
        <v>0</v>
      </c>
      <c r="X448" s="336">
        <v>0</v>
      </c>
      <c r="Y448" s="336">
        <v>0</v>
      </c>
      <c r="Z448" s="337">
        <f t="shared" si="22"/>
        <v>0</v>
      </c>
      <c r="AA448" s="338"/>
    </row>
    <row r="449" spans="1:27" s="339" customFormat="1" ht="12.75" customHeight="1">
      <c r="A449" s="333">
        <f t="shared" si="20"/>
        <v>15</v>
      </c>
      <c r="B449" s="373">
        <v>130802170040101</v>
      </c>
      <c r="C449" s="392" t="s">
        <v>1201</v>
      </c>
      <c r="D449" s="334">
        <f>+SUMIF('BG SISTEMA'!A:A,'CA EF'!B449,'BG SISTEMA'!F:F)</f>
        <v>0</v>
      </c>
      <c r="E449" s="335"/>
      <c r="F449" s="335"/>
      <c r="G449" s="393">
        <v>0</v>
      </c>
      <c r="H449" s="336">
        <f t="shared" si="21"/>
        <v>0</v>
      </c>
      <c r="I449" s="336">
        <v>0</v>
      </c>
      <c r="J449" s="336">
        <v>0</v>
      </c>
      <c r="K449" s="336">
        <v>0</v>
      </c>
      <c r="L449" s="336">
        <v>0</v>
      </c>
      <c r="M449" s="336">
        <v>0</v>
      </c>
      <c r="N449" s="336">
        <v>0</v>
      </c>
      <c r="O449" s="336">
        <v>0</v>
      </c>
      <c r="P449" s="336">
        <v>0</v>
      </c>
      <c r="Q449" s="336">
        <v>0</v>
      </c>
      <c r="R449" s="336">
        <v>0</v>
      </c>
      <c r="S449" s="336">
        <v>0</v>
      </c>
      <c r="T449" s="336">
        <v>0</v>
      </c>
      <c r="U449" s="336">
        <v>0</v>
      </c>
      <c r="V449" s="336">
        <v>0</v>
      </c>
      <c r="W449" s="336">
        <v>0</v>
      </c>
      <c r="X449" s="336">
        <v>0</v>
      </c>
      <c r="Y449" s="336">
        <v>0</v>
      </c>
      <c r="Z449" s="337">
        <f t="shared" si="22"/>
        <v>0</v>
      </c>
      <c r="AA449" s="338"/>
    </row>
    <row r="450" spans="1:27" s="339" customFormat="1" ht="12.75" customHeight="1">
      <c r="A450" s="333">
        <f t="shared" si="20"/>
        <v>15</v>
      </c>
      <c r="B450" s="373">
        <v>130802170040199</v>
      </c>
      <c r="C450" s="392" t="s">
        <v>1202</v>
      </c>
      <c r="D450" s="334">
        <f>+SUMIF('BG SISTEMA'!A:A,'CA EF'!B450,'BG SISTEMA'!F:F)</f>
        <v>0</v>
      </c>
      <c r="E450" s="335"/>
      <c r="F450" s="335"/>
      <c r="G450" s="393">
        <v>0</v>
      </c>
      <c r="H450" s="336">
        <f t="shared" si="21"/>
        <v>0</v>
      </c>
      <c r="I450" s="336">
        <v>0</v>
      </c>
      <c r="J450" s="336">
        <v>0</v>
      </c>
      <c r="K450" s="336">
        <v>0</v>
      </c>
      <c r="L450" s="336">
        <v>0</v>
      </c>
      <c r="M450" s="336">
        <v>0</v>
      </c>
      <c r="N450" s="336">
        <v>0</v>
      </c>
      <c r="O450" s="336">
        <v>0</v>
      </c>
      <c r="P450" s="336">
        <v>0</v>
      </c>
      <c r="Q450" s="336">
        <v>0</v>
      </c>
      <c r="R450" s="336">
        <v>0</v>
      </c>
      <c r="S450" s="336">
        <v>0</v>
      </c>
      <c r="T450" s="336">
        <v>0</v>
      </c>
      <c r="U450" s="336">
        <v>0</v>
      </c>
      <c r="V450" s="336">
        <v>0</v>
      </c>
      <c r="W450" s="336">
        <v>0</v>
      </c>
      <c r="X450" s="336">
        <v>0</v>
      </c>
      <c r="Y450" s="336">
        <v>0</v>
      </c>
      <c r="Z450" s="337">
        <f t="shared" si="22"/>
        <v>0</v>
      </c>
      <c r="AA450" s="338"/>
    </row>
    <row r="451" spans="1:27" s="339" customFormat="1" ht="12.75" customHeight="1">
      <c r="A451" s="333">
        <f t="shared" si="20"/>
        <v>15</v>
      </c>
      <c r="B451" s="373">
        <v>130802170050101</v>
      </c>
      <c r="C451" s="392" t="s">
        <v>1203</v>
      </c>
      <c r="D451" s="334">
        <f>+SUMIF('BG SISTEMA'!A:A,'CA EF'!B451,'BG SISTEMA'!F:F)</f>
        <v>0</v>
      </c>
      <c r="E451" s="335"/>
      <c r="F451" s="335"/>
      <c r="G451" s="393">
        <v>0</v>
      </c>
      <c r="H451" s="336">
        <f t="shared" si="21"/>
        <v>0</v>
      </c>
      <c r="I451" s="336">
        <v>0</v>
      </c>
      <c r="J451" s="336">
        <v>0</v>
      </c>
      <c r="K451" s="336">
        <v>0</v>
      </c>
      <c r="L451" s="336">
        <v>0</v>
      </c>
      <c r="M451" s="336">
        <v>0</v>
      </c>
      <c r="N451" s="336">
        <v>0</v>
      </c>
      <c r="O451" s="336">
        <v>0</v>
      </c>
      <c r="P451" s="336">
        <v>0</v>
      </c>
      <c r="Q451" s="336">
        <v>0</v>
      </c>
      <c r="R451" s="336">
        <v>0</v>
      </c>
      <c r="S451" s="336">
        <v>0</v>
      </c>
      <c r="T451" s="336">
        <v>0</v>
      </c>
      <c r="U451" s="336">
        <v>0</v>
      </c>
      <c r="V451" s="336">
        <v>0</v>
      </c>
      <c r="W451" s="336">
        <v>0</v>
      </c>
      <c r="X451" s="336">
        <v>0</v>
      </c>
      <c r="Y451" s="336">
        <v>0</v>
      </c>
      <c r="Z451" s="337">
        <f t="shared" si="22"/>
        <v>0</v>
      </c>
      <c r="AA451" s="338"/>
    </row>
    <row r="452" spans="1:27" s="339" customFormat="1" ht="12.75" customHeight="1">
      <c r="A452" s="333">
        <f t="shared" si="20"/>
        <v>15</v>
      </c>
      <c r="B452" s="373">
        <v>130802170050199</v>
      </c>
      <c r="C452" s="392" t="s">
        <v>701</v>
      </c>
      <c r="D452" s="334">
        <f>+SUMIF('BG SISTEMA'!A:A,'CA EF'!B452,'BG SISTEMA'!F:F)</f>
        <v>0</v>
      </c>
      <c r="E452" s="335"/>
      <c r="F452" s="335"/>
      <c r="G452" s="393">
        <v>0</v>
      </c>
      <c r="H452" s="336">
        <f t="shared" si="21"/>
        <v>0</v>
      </c>
      <c r="I452" s="336">
        <v>0</v>
      </c>
      <c r="J452" s="336">
        <v>0</v>
      </c>
      <c r="K452" s="336">
        <v>0</v>
      </c>
      <c r="L452" s="336">
        <v>0</v>
      </c>
      <c r="M452" s="336">
        <v>0</v>
      </c>
      <c r="N452" s="336">
        <v>0</v>
      </c>
      <c r="O452" s="336">
        <v>0</v>
      </c>
      <c r="P452" s="336">
        <v>0</v>
      </c>
      <c r="Q452" s="336">
        <v>0</v>
      </c>
      <c r="R452" s="336">
        <v>0</v>
      </c>
      <c r="S452" s="336">
        <v>0</v>
      </c>
      <c r="T452" s="336">
        <v>0</v>
      </c>
      <c r="U452" s="336">
        <v>0</v>
      </c>
      <c r="V452" s="336">
        <v>0</v>
      </c>
      <c r="W452" s="336">
        <v>0</v>
      </c>
      <c r="X452" s="336">
        <v>0</v>
      </c>
      <c r="Y452" s="336">
        <v>0</v>
      </c>
      <c r="Z452" s="337">
        <f t="shared" si="22"/>
        <v>0</v>
      </c>
      <c r="AA452" s="338"/>
    </row>
    <row r="453" spans="1:27" s="339" customFormat="1" ht="12.75" customHeight="1">
      <c r="A453" s="333">
        <f t="shared" si="20"/>
        <v>15</v>
      </c>
      <c r="B453" s="373">
        <v>130802170060101</v>
      </c>
      <c r="C453" s="392" t="s">
        <v>1204</v>
      </c>
      <c r="D453" s="334">
        <f>+SUMIF('BG SISTEMA'!A:A,'CA EF'!B453,'BG SISTEMA'!F:F)</f>
        <v>0</v>
      </c>
      <c r="E453" s="335"/>
      <c r="F453" s="335"/>
      <c r="G453" s="393">
        <v>0</v>
      </c>
      <c r="H453" s="336">
        <f t="shared" si="21"/>
        <v>0</v>
      </c>
      <c r="I453" s="336">
        <v>0</v>
      </c>
      <c r="J453" s="336">
        <v>0</v>
      </c>
      <c r="K453" s="336">
        <v>0</v>
      </c>
      <c r="L453" s="336">
        <v>0</v>
      </c>
      <c r="M453" s="336">
        <v>0</v>
      </c>
      <c r="N453" s="336">
        <v>0</v>
      </c>
      <c r="O453" s="336">
        <v>0</v>
      </c>
      <c r="P453" s="336">
        <v>0</v>
      </c>
      <c r="Q453" s="336">
        <v>0</v>
      </c>
      <c r="R453" s="336">
        <v>0</v>
      </c>
      <c r="S453" s="336">
        <v>0</v>
      </c>
      <c r="T453" s="336">
        <v>0</v>
      </c>
      <c r="U453" s="336">
        <v>0</v>
      </c>
      <c r="V453" s="336">
        <v>0</v>
      </c>
      <c r="W453" s="336">
        <v>0</v>
      </c>
      <c r="X453" s="336">
        <v>0</v>
      </c>
      <c r="Y453" s="336">
        <v>0</v>
      </c>
      <c r="Z453" s="337">
        <f t="shared" si="22"/>
        <v>0</v>
      </c>
      <c r="AA453" s="338"/>
    </row>
    <row r="454" spans="1:27" s="339" customFormat="1" ht="12.75" customHeight="1">
      <c r="A454" s="333">
        <f t="shared" si="20"/>
        <v>15</v>
      </c>
      <c r="B454" s="373">
        <v>130802170060199</v>
      </c>
      <c r="C454" s="392" t="s">
        <v>1205</v>
      </c>
      <c r="D454" s="334">
        <f>+SUMIF('BG SISTEMA'!A:A,'CA EF'!B454,'BG SISTEMA'!F:F)</f>
        <v>0</v>
      </c>
      <c r="E454" s="335"/>
      <c r="F454" s="335"/>
      <c r="G454" s="393">
        <v>0</v>
      </c>
      <c r="H454" s="336">
        <f t="shared" si="21"/>
        <v>0</v>
      </c>
      <c r="I454" s="336">
        <v>0</v>
      </c>
      <c r="J454" s="336">
        <v>0</v>
      </c>
      <c r="K454" s="336">
        <v>0</v>
      </c>
      <c r="L454" s="336">
        <v>0</v>
      </c>
      <c r="M454" s="336">
        <v>0</v>
      </c>
      <c r="N454" s="336">
        <v>0</v>
      </c>
      <c r="O454" s="336">
        <v>0</v>
      </c>
      <c r="P454" s="336">
        <v>0</v>
      </c>
      <c r="Q454" s="336">
        <v>0</v>
      </c>
      <c r="R454" s="336">
        <v>0</v>
      </c>
      <c r="S454" s="336">
        <v>0</v>
      </c>
      <c r="T454" s="336">
        <v>0</v>
      </c>
      <c r="U454" s="336">
        <v>0</v>
      </c>
      <c r="V454" s="336">
        <v>0</v>
      </c>
      <c r="W454" s="336">
        <v>0</v>
      </c>
      <c r="X454" s="336">
        <v>0</v>
      </c>
      <c r="Y454" s="336">
        <v>0</v>
      </c>
      <c r="Z454" s="337">
        <f t="shared" si="22"/>
        <v>0</v>
      </c>
      <c r="AA454" s="338"/>
    </row>
    <row r="455" spans="1:27" s="339" customFormat="1" ht="12.75" customHeight="1">
      <c r="A455" s="333">
        <f t="shared" si="20"/>
        <v>15</v>
      </c>
      <c r="B455" s="373">
        <v>130802170070101</v>
      </c>
      <c r="C455" s="392" t="s">
        <v>1206</v>
      </c>
      <c r="D455" s="334">
        <f>+SUMIF('BG SISTEMA'!A:A,'CA EF'!B455,'BG SISTEMA'!F:F)</f>
        <v>0</v>
      </c>
      <c r="E455" s="335"/>
      <c r="F455" s="335"/>
      <c r="G455" s="393">
        <v>0</v>
      </c>
      <c r="H455" s="336">
        <f t="shared" si="21"/>
        <v>0</v>
      </c>
      <c r="I455" s="336">
        <v>0</v>
      </c>
      <c r="J455" s="336">
        <v>0</v>
      </c>
      <c r="K455" s="336">
        <v>0</v>
      </c>
      <c r="L455" s="336">
        <v>0</v>
      </c>
      <c r="M455" s="336">
        <v>0</v>
      </c>
      <c r="N455" s="336">
        <v>0</v>
      </c>
      <c r="O455" s="336">
        <v>0</v>
      </c>
      <c r="P455" s="336">
        <v>0</v>
      </c>
      <c r="Q455" s="336">
        <v>0</v>
      </c>
      <c r="R455" s="336">
        <v>0</v>
      </c>
      <c r="S455" s="336">
        <v>0</v>
      </c>
      <c r="T455" s="336">
        <v>0</v>
      </c>
      <c r="U455" s="336">
        <v>0</v>
      </c>
      <c r="V455" s="336">
        <v>0</v>
      </c>
      <c r="W455" s="336">
        <v>0</v>
      </c>
      <c r="X455" s="336">
        <v>0</v>
      </c>
      <c r="Y455" s="336">
        <v>0</v>
      </c>
      <c r="Z455" s="337">
        <f t="shared" si="22"/>
        <v>0</v>
      </c>
      <c r="AA455" s="340"/>
    </row>
    <row r="456" spans="1:27" s="339" customFormat="1" ht="12.75" customHeight="1">
      <c r="A456" s="333">
        <f t="shared" si="20"/>
        <v>15</v>
      </c>
      <c r="B456" s="373">
        <v>130802170070199</v>
      </c>
      <c r="C456" s="392" t="s">
        <v>1207</v>
      </c>
      <c r="D456" s="334">
        <f>+SUMIF('BG SISTEMA'!A:A,'CA EF'!B456,'BG SISTEMA'!F:F)</f>
        <v>0</v>
      </c>
      <c r="E456" s="335"/>
      <c r="F456" s="335"/>
      <c r="G456" s="393">
        <v>0</v>
      </c>
      <c r="H456" s="336">
        <f t="shared" si="21"/>
        <v>0</v>
      </c>
      <c r="I456" s="336">
        <v>0</v>
      </c>
      <c r="J456" s="336">
        <v>0</v>
      </c>
      <c r="K456" s="336">
        <v>0</v>
      </c>
      <c r="L456" s="336">
        <v>0</v>
      </c>
      <c r="M456" s="336">
        <v>0</v>
      </c>
      <c r="N456" s="336">
        <v>0</v>
      </c>
      <c r="O456" s="336">
        <v>0</v>
      </c>
      <c r="P456" s="336">
        <v>0</v>
      </c>
      <c r="Q456" s="336">
        <v>0</v>
      </c>
      <c r="R456" s="336">
        <v>0</v>
      </c>
      <c r="S456" s="336">
        <v>0</v>
      </c>
      <c r="T456" s="336">
        <v>0</v>
      </c>
      <c r="U456" s="336">
        <v>0</v>
      </c>
      <c r="V456" s="336">
        <v>0</v>
      </c>
      <c r="W456" s="336">
        <v>0</v>
      </c>
      <c r="X456" s="336">
        <v>0</v>
      </c>
      <c r="Y456" s="336">
        <v>0</v>
      </c>
      <c r="Z456" s="337">
        <f t="shared" si="22"/>
        <v>0</v>
      </c>
      <c r="AA456" s="340"/>
    </row>
    <row r="457" spans="1:27" s="339" customFormat="1" ht="12.75" customHeight="1">
      <c r="A457" s="333">
        <f t="shared" si="20"/>
        <v>15</v>
      </c>
      <c r="B457" s="373">
        <v>130802179010101</v>
      </c>
      <c r="C457" s="392" t="s">
        <v>1208</v>
      </c>
      <c r="D457" s="334">
        <f>+SUMIF('BG SISTEMA'!A:A,'CA EF'!B457,'BG SISTEMA'!F:F)</f>
        <v>0</v>
      </c>
      <c r="E457" s="335"/>
      <c r="F457" s="335"/>
      <c r="G457" s="393">
        <v>0</v>
      </c>
      <c r="H457" s="336">
        <f t="shared" si="21"/>
        <v>0</v>
      </c>
      <c r="I457" s="336">
        <v>0</v>
      </c>
      <c r="J457" s="336">
        <v>0</v>
      </c>
      <c r="K457" s="336">
        <v>0</v>
      </c>
      <c r="L457" s="336">
        <v>0</v>
      </c>
      <c r="M457" s="336">
        <v>0</v>
      </c>
      <c r="N457" s="336">
        <v>0</v>
      </c>
      <c r="O457" s="336">
        <v>0</v>
      </c>
      <c r="P457" s="336">
        <v>0</v>
      </c>
      <c r="Q457" s="336">
        <v>0</v>
      </c>
      <c r="R457" s="336">
        <v>0</v>
      </c>
      <c r="S457" s="336">
        <v>0</v>
      </c>
      <c r="T457" s="336">
        <v>0</v>
      </c>
      <c r="U457" s="336">
        <v>0</v>
      </c>
      <c r="V457" s="336">
        <v>0</v>
      </c>
      <c r="W457" s="336">
        <v>0</v>
      </c>
      <c r="X457" s="336">
        <v>0</v>
      </c>
      <c r="Y457" s="336">
        <v>0</v>
      </c>
      <c r="Z457" s="337">
        <f t="shared" si="22"/>
        <v>0</v>
      </c>
      <c r="AA457" s="340"/>
    </row>
    <row r="458" spans="1:27" s="339" customFormat="1" ht="12.75" customHeight="1">
      <c r="A458" s="333">
        <f t="shared" si="20"/>
        <v>15</v>
      </c>
      <c r="B458" s="373">
        <v>130802179010199</v>
      </c>
      <c r="C458" s="392" t="s">
        <v>703</v>
      </c>
      <c r="D458" s="334">
        <f>+SUMIF('BG SISTEMA'!A:A,'CA EF'!B458,'BG SISTEMA'!F:F)</f>
        <v>0</v>
      </c>
      <c r="E458" s="335"/>
      <c r="F458" s="335"/>
      <c r="G458" s="393">
        <v>0</v>
      </c>
      <c r="H458" s="336">
        <f t="shared" si="21"/>
        <v>0</v>
      </c>
      <c r="I458" s="336">
        <v>0</v>
      </c>
      <c r="J458" s="336">
        <v>0</v>
      </c>
      <c r="K458" s="336">
        <v>0</v>
      </c>
      <c r="L458" s="336">
        <v>0</v>
      </c>
      <c r="M458" s="336">
        <v>0</v>
      </c>
      <c r="N458" s="336">
        <v>0</v>
      </c>
      <c r="O458" s="336">
        <v>0</v>
      </c>
      <c r="P458" s="336">
        <v>0</v>
      </c>
      <c r="Q458" s="336">
        <v>0</v>
      </c>
      <c r="R458" s="336">
        <v>0</v>
      </c>
      <c r="S458" s="336">
        <v>0</v>
      </c>
      <c r="T458" s="336">
        <v>0</v>
      </c>
      <c r="U458" s="336">
        <v>0</v>
      </c>
      <c r="V458" s="336">
        <v>0</v>
      </c>
      <c r="W458" s="336">
        <v>0</v>
      </c>
      <c r="X458" s="336">
        <v>0</v>
      </c>
      <c r="Y458" s="336">
        <v>0</v>
      </c>
      <c r="Z458" s="337">
        <f t="shared" si="22"/>
        <v>0</v>
      </c>
      <c r="AA458" s="340"/>
    </row>
    <row r="459" spans="1:27" s="339" customFormat="1" ht="12.75" customHeight="1">
      <c r="A459" s="333">
        <f t="shared" si="20"/>
        <v>15</v>
      </c>
      <c r="B459" s="373">
        <v>130802179020101</v>
      </c>
      <c r="C459" s="392" t="s">
        <v>1209</v>
      </c>
      <c r="D459" s="334">
        <f>+SUMIF('BG SISTEMA'!A:A,'CA EF'!B459,'BG SISTEMA'!F:F)</f>
        <v>0</v>
      </c>
      <c r="E459" s="335"/>
      <c r="F459" s="335"/>
      <c r="G459" s="393">
        <v>0</v>
      </c>
      <c r="H459" s="336">
        <f t="shared" si="21"/>
        <v>0</v>
      </c>
      <c r="I459" s="336">
        <v>0</v>
      </c>
      <c r="J459" s="336">
        <v>0</v>
      </c>
      <c r="K459" s="336">
        <v>0</v>
      </c>
      <c r="L459" s="336">
        <v>0</v>
      </c>
      <c r="M459" s="336">
        <v>0</v>
      </c>
      <c r="N459" s="336">
        <v>0</v>
      </c>
      <c r="O459" s="336">
        <v>0</v>
      </c>
      <c r="P459" s="336">
        <v>0</v>
      </c>
      <c r="Q459" s="336">
        <v>0</v>
      </c>
      <c r="R459" s="336">
        <v>0</v>
      </c>
      <c r="S459" s="336">
        <v>0</v>
      </c>
      <c r="T459" s="336">
        <v>0</v>
      </c>
      <c r="U459" s="336">
        <v>0</v>
      </c>
      <c r="V459" s="336">
        <v>0</v>
      </c>
      <c r="W459" s="336">
        <v>0</v>
      </c>
      <c r="X459" s="336">
        <v>0</v>
      </c>
      <c r="Y459" s="336">
        <v>0</v>
      </c>
      <c r="Z459" s="337">
        <f t="shared" si="22"/>
        <v>0</v>
      </c>
      <c r="AA459" s="338"/>
    </row>
    <row r="460" spans="1:27" s="339" customFormat="1" ht="12.75" customHeight="1">
      <c r="A460" s="333">
        <f t="shared" si="20"/>
        <v>15</v>
      </c>
      <c r="B460" s="373">
        <v>130802179020199</v>
      </c>
      <c r="C460" s="392" t="s">
        <v>705</v>
      </c>
      <c r="D460" s="334">
        <f>+SUMIF('BG SISTEMA'!A:A,'CA EF'!B460,'BG SISTEMA'!F:F)</f>
        <v>0</v>
      </c>
      <c r="E460" s="335"/>
      <c r="F460" s="335"/>
      <c r="G460" s="393">
        <v>0</v>
      </c>
      <c r="H460" s="336">
        <f t="shared" si="21"/>
        <v>0</v>
      </c>
      <c r="I460" s="336">
        <v>0</v>
      </c>
      <c r="J460" s="336">
        <v>0</v>
      </c>
      <c r="K460" s="336">
        <v>0</v>
      </c>
      <c r="L460" s="336">
        <v>0</v>
      </c>
      <c r="M460" s="336">
        <v>0</v>
      </c>
      <c r="N460" s="336">
        <v>0</v>
      </c>
      <c r="O460" s="336">
        <v>0</v>
      </c>
      <c r="P460" s="336">
        <v>0</v>
      </c>
      <c r="Q460" s="336">
        <v>0</v>
      </c>
      <c r="R460" s="336">
        <v>0</v>
      </c>
      <c r="S460" s="336">
        <v>0</v>
      </c>
      <c r="T460" s="336">
        <v>0</v>
      </c>
      <c r="U460" s="336">
        <v>0</v>
      </c>
      <c r="V460" s="336">
        <v>0</v>
      </c>
      <c r="W460" s="336">
        <v>0</v>
      </c>
      <c r="X460" s="336">
        <v>0</v>
      </c>
      <c r="Y460" s="336">
        <v>0</v>
      </c>
      <c r="Z460" s="337">
        <f t="shared" si="22"/>
        <v>0</v>
      </c>
      <c r="AA460" s="340"/>
    </row>
    <row r="461" spans="1:27" s="339" customFormat="1" ht="12.75" customHeight="1">
      <c r="A461" s="333">
        <f t="shared" si="20"/>
        <v>15</v>
      </c>
      <c r="B461" s="373">
        <v>130802179030101</v>
      </c>
      <c r="C461" s="392" t="s">
        <v>1210</v>
      </c>
      <c r="D461" s="334">
        <f>+SUMIF('BG SISTEMA'!A:A,'CA EF'!B461,'BG SISTEMA'!F:F)</f>
        <v>0</v>
      </c>
      <c r="E461" s="335"/>
      <c r="F461" s="335"/>
      <c r="G461" s="393">
        <v>0</v>
      </c>
      <c r="H461" s="336">
        <f t="shared" si="21"/>
        <v>0</v>
      </c>
      <c r="I461" s="336">
        <v>0</v>
      </c>
      <c r="J461" s="336">
        <v>0</v>
      </c>
      <c r="K461" s="336">
        <v>0</v>
      </c>
      <c r="L461" s="336">
        <v>0</v>
      </c>
      <c r="M461" s="336">
        <v>0</v>
      </c>
      <c r="N461" s="336">
        <v>0</v>
      </c>
      <c r="O461" s="336">
        <v>0</v>
      </c>
      <c r="P461" s="336">
        <v>0</v>
      </c>
      <c r="Q461" s="336">
        <v>0</v>
      </c>
      <c r="R461" s="336">
        <v>0</v>
      </c>
      <c r="S461" s="336">
        <v>0</v>
      </c>
      <c r="T461" s="336">
        <v>0</v>
      </c>
      <c r="U461" s="336">
        <v>0</v>
      </c>
      <c r="V461" s="336">
        <v>0</v>
      </c>
      <c r="W461" s="336">
        <v>0</v>
      </c>
      <c r="X461" s="336">
        <v>0</v>
      </c>
      <c r="Y461" s="336">
        <v>0</v>
      </c>
      <c r="Z461" s="337">
        <f t="shared" si="22"/>
        <v>0</v>
      </c>
      <c r="AA461" s="340"/>
    </row>
    <row r="462" spans="1:27" s="339" customFormat="1" ht="12.75" customHeight="1">
      <c r="A462" s="333">
        <f t="shared" si="20"/>
        <v>15</v>
      </c>
      <c r="B462" s="373">
        <v>130802179030199</v>
      </c>
      <c r="C462" s="392" t="s">
        <v>1211</v>
      </c>
      <c r="D462" s="334">
        <f>+SUMIF('BG SISTEMA'!A:A,'CA EF'!B462,'BG SISTEMA'!F:F)</f>
        <v>0</v>
      </c>
      <c r="E462" s="335"/>
      <c r="F462" s="335"/>
      <c r="G462" s="393">
        <v>0</v>
      </c>
      <c r="H462" s="336">
        <f t="shared" si="21"/>
        <v>0</v>
      </c>
      <c r="I462" s="336">
        <v>0</v>
      </c>
      <c r="J462" s="336">
        <v>0</v>
      </c>
      <c r="K462" s="336">
        <v>0</v>
      </c>
      <c r="L462" s="336">
        <v>0</v>
      </c>
      <c r="M462" s="336">
        <v>0</v>
      </c>
      <c r="N462" s="336">
        <v>0</v>
      </c>
      <c r="O462" s="336">
        <v>0</v>
      </c>
      <c r="P462" s="336">
        <v>0</v>
      </c>
      <c r="Q462" s="336">
        <v>0</v>
      </c>
      <c r="R462" s="336">
        <v>0</v>
      </c>
      <c r="S462" s="336">
        <v>0</v>
      </c>
      <c r="T462" s="336">
        <v>0</v>
      </c>
      <c r="U462" s="336">
        <v>0</v>
      </c>
      <c r="V462" s="336">
        <v>0</v>
      </c>
      <c r="W462" s="336">
        <v>0</v>
      </c>
      <c r="X462" s="336">
        <v>0</v>
      </c>
      <c r="Y462" s="336">
        <v>0</v>
      </c>
      <c r="Z462" s="337">
        <f t="shared" si="22"/>
        <v>0</v>
      </c>
      <c r="AA462" s="340"/>
    </row>
    <row r="463" spans="1:27" s="339" customFormat="1" ht="12.75" customHeight="1">
      <c r="A463" s="333">
        <f t="shared" si="20"/>
        <v>15</v>
      </c>
      <c r="B463" s="373">
        <v>130802179040101</v>
      </c>
      <c r="C463" s="392" t="s">
        <v>1212</v>
      </c>
      <c r="D463" s="334">
        <f>+SUMIF('BG SISTEMA'!A:A,'CA EF'!B463,'BG SISTEMA'!F:F)</f>
        <v>0</v>
      </c>
      <c r="E463" s="335"/>
      <c r="F463" s="335"/>
      <c r="G463" s="393">
        <v>0</v>
      </c>
      <c r="H463" s="336">
        <f t="shared" si="21"/>
        <v>0</v>
      </c>
      <c r="I463" s="336">
        <v>0</v>
      </c>
      <c r="J463" s="336">
        <v>0</v>
      </c>
      <c r="K463" s="336">
        <v>0</v>
      </c>
      <c r="L463" s="336">
        <v>0</v>
      </c>
      <c r="M463" s="336">
        <v>0</v>
      </c>
      <c r="N463" s="336">
        <v>0</v>
      </c>
      <c r="O463" s="336">
        <v>0</v>
      </c>
      <c r="P463" s="336">
        <v>0</v>
      </c>
      <c r="Q463" s="336">
        <v>0</v>
      </c>
      <c r="R463" s="336">
        <v>0</v>
      </c>
      <c r="S463" s="336">
        <v>0</v>
      </c>
      <c r="T463" s="336">
        <v>0</v>
      </c>
      <c r="U463" s="336">
        <v>0</v>
      </c>
      <c r="V463" s="336">
        <v>0</v>
      </c>
      <c r="W463" s="336">
        <v>0</v>
      </c>
      <c r="X463" s="336">
        <v>0</v>
      </c>
      <c r="Y463" s="336">
        <v>0</v>
      </c>
      <c r="Z463" s="337">
        <f t="shared" si="22"/>
        <v>0</v>
      </c>
      <c r="AA463" s="340"/>
    </row>
    <row r="464" spans="1:27" s="339" customFormat="1" ht="12.75" customHeight="1">
      <c r="A464" s="333">
        <f t="shared" si="20"/>
        <v>15</v>
      </c>
      <c r="B464" s="373">
        <v>130802179040199</v>
      </c>
      <c r="C464" s="392" t="s">
        <v>1213</v>
      </c>
      <c r="D464" s="334">
        <f>+SUMIF('BG SISTEMA'!A:A,'CA EF'!B464,'BG SISTEMA'!F:F)</f>
        <v>0</v>
      </c>
      <c r="E464" s="335"/>
      <c r="F464" s="335"/>
      <c r="G464" s="393">
        <v>0</v>
      </c>
      <c r="H464" s="336">
        <f t="shared" si="21"/>
        <v>0</v>
      </c>
      <c r="I464" s="336">
        <v>0</v>
      </c>
      <c r="J464" s="336">
        <v>0</v>
      </c>
      <c r="K464" s="336">
        <v>0</v>
      </c>
      <c r="L464" s="336">
        <v>0</v>
      </c>
      <c r="M464" s="336">
        <v>0</v>
      </c>
      <c r="N464" s="336">
        <v>0</v>
      </c>
      <c r="O464" s="336">
        <v>0</v>
      </c>
      <c r="P464" s="336">
        <v>0</v>
      </c>
      <c r="Q464" s="336">
        <v>0</v>
      </c>
      <c r="R464" s="336">
        <v>0</v>
      </c>
      <c r="S464" s="336">
        <v>0</v>
      </c>
      <c r="T464" s="336">
        <v>0</v>
      </c>
      <c r="U464" s="336">
        <v>0</v>
      </c>
      <c r="V464" s="336">
        <v>0</v>
      </c>
      <c r="W464" s="336">
        <v>0</v>
      </c>
      <c r="X464" s="336">
        <v>0</v>
      </c>
      <c r="Y464" s="336">
        <v>0</v>
      </c>
      <c r="Z464" s="337">
        <f t="shared" si="22"/>
        <v>0</v>
      </c>
      <c r="AA464" s="340"/>
    </row>
    <row r="465" spans="1:27" s="339" customFormat="1" ht="12.75" customHeight="1">
      <c r="A465" s="333">
        <f t="shared" si="20"/>
        <v>15</v>
      </c>
      <c r="B465" s="373">
        <v>130802179050101</v>
      </c>
      <c r="C465" s="392" t="s">
        <v>1214</v>
      </c>
      <c r="D465" s="334">
        <f>+SUMIF('BG SISTEMA'!A:A,'CA EF'!B465,'BG SISTEMA'!F:F)</f>
        <v>0</v>
      </c>
      <c r="E465" s="335"/>
      <c r="F465" s="335"/>
      <c r="G465" s="393">
        <v>0</v>
      </c>
      <c r="H465" s="336">
        <f t="shared" si="21"/>
        <v>0</v>
      </c>
      <c r="I465" s="336">
        <v>0</v>
      </c>
      <c r="J465" s="336">
        <v>0</v>
      </c>
      <c r="K465" s="336">
        <v>0</v>
      </c>
      <c r="L465" s="336">
        <v>0</v>
      </c>
      <c r="M465" s="336">
        <v>0</v>
      </c>
      <c r="N465" s="336">
        <v>0</v>
      </c>
      <c r="O465" s="336">
        <v>0</v>
      </c>
      <c r="P465" s="336">
        <v>0</v>
      </c>
      <c r="Q465" s="336">
        <v>0</v>
      </c>
      <c r="R465" s="336">
        <v>0</v>
      </c>
      <c r="S465" s="336">
        <v>0</v>
      </c>
      <c r="T465" s="336">
        <v>0</v>
      </c>
      <c r="U465" s="336">
        <v>0</v>
      </c>
      <c r="V465" s="336">
        <v>0</v>
      </c>
      <c r="W465" s="336">
        <v>0</v>
      </c>
      <c r="X465" s="336">
        <v>0</v>
      </c>
      <c r="Y465" s="336">
        <v>0</v>
      </c>
      <c r="Z465" s="337">
        <f t="shared" si="22"/>
        <v>0</v>
      </c>
      <c r="AA465" s="338"/>
    </row>
    <row r="466" spans="1:27" s="339" customFormat="1" ht="12.75" customHeight="1">
      <c r="A466" s="333">
        <f t="shared" si="20"/>
        <v>15</v>
      </c>
      <c r="B466" s="373">
        <v>130802179050199</v>
      </c>
      <c r="C466" s="392" t="s">
        <v>707</v>
      </c>
      <c r="D466" s="334">
        <f>+SUMIF('BG SISTEMA'!A:A,'CA EF'!B466,'BG SISTEMA'!F:F)</f>
        <v>0</v>
      </c>
      <c r="E466" s="335"/>
      <c r="F466" s="335"/>
      <c r="G466" s="393">
        <v>0</v>
      </c>
      <c r="H466" s="336">
        <f t="shared" si="21"/>
        <v>0</v>
      </c>
      <c r="I466" s="336">
        <v>0</v>
      </c>
      <c r="J466" s="336">
        <v>0</v>
      </c>
      <c r="K466" s="336">
        <v>0</v>
      </c>
      <c r="L466" s="336">
        <v>0</v>
      </c>
      <c r="M466" s="336">
        <v>0</v>
      </c>
      <c r="N466" s="336">
        <v>0</v>
      </c>
      <c r="O466" s="336">
        <v>0</v>
      </c>
      <c r="P466" s="336">
        <v>0</v>
      </c>
      <c r="Q466" s="336">
        <v>0</v>
      </c>
      <c r="R466" s="336">
        <v>0</v>
      </c>
      <c r="S466" s="336">
        <v>0</v>
      </c>
      <c r="T466" s="336">
        <v>0</v>
      </c>
      <c r="U466" s="336">
        <v>0</v>
      </c>
      <c r="V466" s="336">
        <v>0</v>
      </c>
      <c r="W466" s="336">
        <v>0</v>
      </c>
      <c r="X466" s="336">
        <v>0</v>
      </c>
      <c r="Y466" s="336">
        <v>0</v>
      </c>
      <c r="Z466" s="337">
        <f t="shared" si="22"/>
        <v>0</v>
      </c>
      <c r="AA466" s="340"/>
    </row>
    <row r="467" spans="1:27" s="339" customFormat="1" ht="12.75" customHeight="1">
      <c r="A467" s="333">
        <f t="shared" si="20"/>
        <v>15</v>
      </c>
      <c r="B467" s="373">
        <v>130802179060101</v>
      </c>
      <c r="C467" s="392" t="s">
        <v>1215</v>
      </c>
      <c r="D467" s="334">
        <f>+SUMIF('BG SISTEMA'!A:A,'CA EF'!B467,'BG SISTEMA'!F:F)</f>
        <v>0</v>
      </c>
      <c r="E467" s="335"/>
      <c r="F467" s="335"/>
      <c r="G467" s="393">
        <v>0</v>
      </c>
      <c r="H467" s="336">
        <f t="shared" si="21"/>
        <v>0</v>
      </c>
      <c r="I467" s="336">
        <v>0</v>
      </c>
      <c r="J467" s="336">
        <v>0</v>
      </c>
      <c r="K467" s="336">
        <v>0</v>
      </c>
      <c r="L467" s="336">
        <v>0</v>
      </c>
      <c r="M467" s="336">
        <v>0</v>
      </c>
      <c r="N467" s="336">
        <v>0</v>
      </c>
      <c r="O467" s="336">
        <v>0</v>
      </c>
      <c r="P467" s="336">
        <v>0</v>
      </c>
      <c r="Q467" s="336">
        <v>0</v>
      </c>
      <c r="R467" s="336">
        <v>0</v>
      </c>
      <c r="S467" s="336">
        <v>0</v>
      </c>
      <c r="T467" s="336">
        <v>0</v>
      </c>
      <c r="U467" s="336">
        <v>0</v>
      </c>
      <c r="V467" s="336">
        <v>0</v>
      </c>
      <c r="W467" s="336">
        <v>0</v>
      </c>
      <c r="X467" s="336">
        <v>0</v>
      </c>
      <c r="Y467" s="336">
        <v>0</v>
      </c>
      <c r="Z467" s="337">
        <f t="shared" si="22"/>
        <v>0</v>
      </c>
      <c r="AA467" s="340"/>
    </row>
    <row r="468" spans="1:27" s="339" customFormat="1" ht="12.75" customHeight="1">
      <c r="A468" s="333">
        <f t="shared" si="20"/>
        <v>15</v>
      </c>
      <c r="B468" s="373">
        <v>130802179060199</v>
      </c>
      <c r="C468" s="392" t="s">
        <v>1216</v>
      </c>
      <c r="D468" s="334">
        <f>+SUMIF('BG SISTEMA'!A:A,'CA EF'!B468,'BG SISTEMA'!F:F)</f>
        <v>0</v>
      </c>
      <c r="E468" s="335"/>
      <c r="F468" s="335"/>
      <c r="G468" s="393">
        <v>0</v>
      </c>
      <c r="H468" s="336">
        <f t="shared" si="21"/>
        <v>0</v>
      </c>
      <c r="I468" s="336">
        <v>0</v>
      </c>
      <c r="J468" s="336">
        <v>0</v>
      </c>
      <c r="K468" s="336">
        <v>0</v>
      </c>
      <c r="L468" s="336">
        <v>0</v>
      </c>
      <c r="M468" s="336">
        <v>0</v>
      </c>
      <c r="N468" s="336">
        <v>0</v>
      </c>
      <c r="O468" s="336">
        <v>0</v>
      </c>
      <c r="P468" s="336">
        <v>0</v>
      </c>
      <c r="Q468" s="336">
        <v>0</v>
      </c>
      <c r="R468" s="336">
        <v>0</v>
      </c>
      <c r="S468" s="336">
        <v>0</v>
      </c>
      <c r="T468" s="336">
        <v>0</v>
      </c>
      <c r="U468" s="336">
        <v>0</v>
      </c>
      <c r="V468" s="336">
        <v>0</v>
      </c>
      <c r="W468" s="336">
        <v>0</v>
      </c>
      <c r="X468" s="336">
        <v>0</v>
      </c>
      <c r="Y468" s="336">
        <v>0</v>
      </c>
      <c r="Z468" s="337">
        <f t="shared" si="22"/>
        <v>0</v>
      </c>
      <c r="AA468" s="340"/>
    </row>
    <row r="469" spans="1:27" s="339" customFormat="1" ht="12.75" customHeight="1">
      <c r="A469" s="333">
        <f t="shared" si="20"/>
        <v>15</v>
      </c>
      <c r="B469" s="373">
        <v>130802179070101</v>
      </c>
      <c r="C469" s="392" t="s">
        <v>1217</v>
      </c>
      <c r="D469" s="334">
        <f>+SUMIF('BG SISTEMA'!A:A,'CA EF'!B469,'BG SISTEMA'!F:F)</f>
        <v>0</v>
      </c>
      <c r="E469" s="335"/>
      <c r="F469" s="335"/>
      <c r="G469" s="393">
        <v>0</v>
      </c>
      <c r="H469" s="336">
        <f t="shared" si="21"/>
        <v>0</v>
      </c>
      <c r="I469" s="336">
        <v>0</v>
      </c>
      <c r="J469" s="336">
        <v>0</v>
      </c>
      <c r="K469" s="336">
        <v>0</v>
      </c>
      <c r="L469" s="336">
        <v>0</v>
      </c>
      <c r="M469" s="336">
        <v>0</v>
      </c>
      <c r="N469" s="336">
        <v>0</v>
      </c>
      <c r="O469" s="336">
        <v>0</v>
      </c>
      <c r="P469" s="336">
        <v>0</v>
      </c>
      <c r="Q469" s="336">
        <v>0</v>
      </c>
      <c r="R469" s="336">
        <v>0</v>
      </c>
      <c r="S469" s="336">
        <v>0</v>
      </c>
      <c r="T469" s="336">
        <v>0</v>
      </c>
      <c r="U469" s="336">
        <v>0</v>
      </c>
      <c r="V469" s="336">
        <v>0</v>
      </c>
      <c r="W469" s="336">
        <v>0</v>
      </c>
      <c r="X469" s="336">
        <v>0</v>
      </c>
      <c r="Y469" s="336">
        <v>0</v>
      </c>
      <c r="Z469" s="337">
        <f t="shared" si="22"/>
        <v>0</v>
      </c>
      <c r="AA469" s="340"/>
    </row>
    <row r="470" spans="1:27" s="339" customFormat="1" ht="12.75" customHeight="1">
      <c r="A470" s="333">
        <f t="shared" si="20"/>
        <v>15</v>
      </c>
      <c r="B470" s="373">
        <v>130802179070199</v>
      </c>
      <c r="C470" s="392" t="s">
        <v>694</v>
      </c>
      <c r="D470" s="334">
        <f>+SUMIF('BG SISTEMA'!A:A,'CA EF'!B470,'BG SISTEMA'!F:F)</f>
        <v>0</v>
      </c>
      <c r="E470" s="335"/>
      <c r="F470" s="335"/>
      <c r="G470" s="393">
        <v>0</v>
      </c>
      <c r="H470" s="336">
        <f t="shared" si="21"/>
        <v>0</v>
      </c>
      <c r="I470" s="336">
        <v>0</v>
      </c>
      <c r="J470" s="336">
        <v>0</v>
      </c>
      <c r="K470" s="336">
        <v>0</v>
      </c>
      <c r="L470" s="336">
        <v>0</v>
      </c>
      <c r="M470" s="336">
        <v>0</v>
      </c>
      <c r="N470" s="336">
        <v>0</v>
      </c>
      <c r="O470" s="336">
        <v>0</v>
      </c>
      <c r="P470" s="336">
        <v>0</v>
      </c>
      <c r="Q470" s="336">
        <v>0</v>
      </c>
      <c r="R470" s="336">
        <v>0</v>
      </c>
      <c r="S470" s="336">
        <v>0</v>
      </c>
      <c r="T470" s="336">
        <v>0</v>
      </c>
      <c r="U470" s="336">
        <v>0</v>
      </c>
      <c r="V470" s="336">
        <v>0</v>
      </c>
      <c r="W470" s="336">
        <v>0</v>
      </c>
      <c r="X470" s="336">
        <v>0</v>
      </c>
      <c r="Y470" s="336">
        <v>0</v>
      </c>
      <c r="Z470" s="337">
        <f t="shared" si="22"/>
        <v>0</v>
      </c>
      <c r="AA470" s="340"/>
    </row>
    <row r="471" spans="1:27" s="339" customFormat="1" ht="12.75" customHeight="1">
      <c r="A471" s="333">
        <f t="shared" si="20"/>
        <v>15</v>
      </c>
      <c r="B471" s="373">
        <v>130802190010101</v>
      </c>
      <c r="C471" s="392" t="s">
        <v>1197</v>
      </c>
      <c r="D471" s="334">
        <f>+SUMIF('BG SISTEMA'!A:A,'CA EF'!B471,'BG SISTEMA'!F:F)</f>
        <v>0</v>
      </c>
      <c r="E471" s="335"/>
      <c r="F471" s="335"/>
      <c r="G471" s="393">
        <v>0</v>
      </c>
      <c r="H471" s="336">
        <f t="shared" si="21"/>
        <v>0</v>
      </c>
      <c r="I471" s="336">
        <v>0</v>
      </c>
      <c r="J471" s="336">
        <v>0</v>
      </c>
      <c r="K471" s="336">
        <v>0</v>
      </c>
      <c r="L471" s="336">
        <v>0</v>
      </c>
      <c r="M471" s="336">
        <v>0</v>
      </c>
      <c r="N471" s="336">
        <v>0</v>
      </c>
      <c r="O471" s="336">
        <v>0</v>
      </c>
      <c r="P471" s="336">
        <v>0</v>
      </c>
      <c r="Q471" s="336">
        <v>0</v>
      </c>
      <c r="R471" s="336">
        <v>0</v>
      </c>
      <c r="S471" s="336">
        <v>0</v>
      </c>
      <c r="T471" s="336">
        <v>0</v>
      </c>
      <c r="U471" s="336">
        <v>0</v>
      </c>
      <c r="V471" s="336">
        <v>0</v>
      </c>
      <c r="W471" s="336">
        <v>0</v>
      </c>
      <c r="X471" s="336">
        <v>0</v>
      </c>
      <c r="Y471" s="336">
        <v>0</v>
      </c>
      <c r="Z471" s="337">
        <f t="shared" si="22"/>
        <v>0</v>
      </c>
      <c r="AA471" s="340"/>
    </row>
    <row r="472" spans="1:27" s="339" customFormat="1" ht="12.75" customHeight="1">
      <c r="A472" s="333">
        <f t="shared" si="20"/>
        <v>15</v>
      </c>
      <c r="B472" s="373">
        <v>130802190010199</v>
      </c>
      <c r="C472" s="392" t="s">
        <v>697</v>
      </c>
      <c r="D472" s="334">
        <f>+SUMIF('BG SISTEMA'!A:A,'CA EF'!B472,'BG SISTEMA'!F:F)</f>
        <v>0</v>
      </c>
      <c r="E472" s="335"/>
      <c r="F472" s="335"/>
      <c r="G472" s="393">
        <v>0</v>
      </c>
      <c r="H472" s="336">
        <f t="shared" si="21"/>
        <v>0</v>
      </c>
      <c r="I472" s="336">
        <v>0</v>
      </c>
      <c r="J472" s="336">
        <v>0</v>
      </c>
      <c r="K472" s="336">
        <v>0</v>
      </c>
      <c r="L472" s="336">
        <v>0</v>
      </c>
      <c r="M472" s="336">
        <v>0</v>
      </c>
      <c r="N472" s="336">
        <v>0</v>
      </c>
      <c r="O472" s="336">
        <v>0</v>
      </c>
      <c r="P472" s="336">
        <v>0</v>
      </c>
      <c r="Q472" s="336">
        <v>0</v>
      </c>
      <c r="R472" s="336">
        <v>0</v>
      </c>
      <c r="S472" s="336">
        <v>0</v>
      </c>
      <c r="T472" s="336">
        <v>0</v>
      </c>
      <c r="U472" s="336">
        <v>0</v>
      </c>
      <c r="V472" s="336">
        <v>0</v>
      </c>
      <c r="W472" s="336">
        <v>0</v>
      </c>
      <c r="X472" s="336">
        <v>0</v>
      </c>
      <c r="Y472" s="336">
        <v>0</v>
      </c>
      <c r="Z472" s="337">
        <f t="shared" si="22"/>
        <v>0</v>
      </c>
      <c r="AA472" s="340"/>
    </row>
    <row r="473" spans="1:27" s="339" customFormat="1" ht="12.75" customHeight="1">
      <c r="A473" s="333">
        <f t="shared" si="20"/>
        <v>15</v>
      </c>
      <c r="B473" s="373">
        <v>130802190030101</v>
      </c>
      <c r="C473" s="392" t="s">
        <v>1198</v>
      </c>
      <c r="D473" s="334">
        <f>+SUMIF('BG SISTEMA'!A:A,'CA EF'!B473,'BG SISTEMA'!F:F)</f>
        <v>0</v>
      </c>
      <c r="E473" s="335"/>
      <c r="F473" s="335"/>
      <c r="G473" s="393">
        <v>0</v>
      </c>
      <c r="H473" s="336">
        <f t="shared" si="21"/>
        <v>0</v>
      </c>
      <c r="I473" s="336">
        <v>0</v>
      </c>
      <c r="J473" s="336">
        <v>0</v>
      </c>
      <c r="K473" s="336">
        <v>0</v>
      </c>
      <c r="L473" s="336">
        <v>0</v>
      </c>
      <c r="M473" s="336">
        <v>0</v>
      </c>
      <c r="N473" s="336">
        <v>0</v>
      </c>
      <c r="O473" s="336">
        <v>0</v>
      </c>
      <c r="P473" s="336">
        <v>0</v>
      </c>
      <c r="Q473" s="336">
        <v>0</v>
      </c>
      <c r="R473" s="336">
        <v>0</v>
      </c>
      <c r="S473" s="336">
        <v>0</v>
      </c>
      <c r="T473" s="336">
        <v>0</v>
      </c>
      <c r="U473" s="336">
        <v>0</v>
      </c>
      <c r="V473" s="336">
        <v>0</v>
      </c>
      <c r="W473" s="336">
        <v>0</v>
      </c>
      <c r="X473" s="336">
        <v>0</v>
      </c>
      <c r="Y473" s="336">
        <v>0</v>
      </c>
      <c r="Z473" s="337">
        <f t="shared" si="22"/>
        <v>0</v>
      </c>
      <c r="AA473" s="340"/>
    </row>
    <row r="474" spans="1:27" s="339" customFormat="1" ht="12.75" customHeight="1">
      <c r="A474" s="333">
        <f t="shared" si="20"/>
        <v>15</v>
      </c>
      <c r="B474" s="373">
        <v>130802190030199</v>
      </c>
      <c r="C474" s="392" t="s">
        <v>699</v>
      </c>
      <c r="D474" s="334">
        <f>+SUMIF('BG SISTEMA'!A:A,'CA EF'!B474,'BG SISTEMA'!F:F)</f>
        <v>0</v>
      </c>
      <c r="E474" s="335"/>
      <c r="F474" s="335"/>
      <c r="G474" s="393">
        <v>0</v>
      </c>
      <c r="H474" s="336">
        <f t="shared" si="21"/>
        <v>0</v>
      </c>
      <c r="I474" s="336">
        <v>0</v>
      </c>
      <c r="J474" s="336">
        <v>0</v>
      </c>
      <c r="K474" s="336">
        <v>0</v>
      </c>
      <c r="L474" s="336">
        <v>0</v>
      </c>
      <c r="M474" s="336">
        <v>0</v>
      </c>
      <c r="N474" s="336">
        <v>0</v>
      </c>
      <c r="O474" s="336">
        <v>0</v>
      </c>
      <c r="P474" s="336">
        <v>0</v>
      </c>
      <c r="Q474" s="336">
        <v>0</v>
      </c>
      <c r="R474" s="336">
        <v>0</v>
      </c>
      <c r="S474" s="336">
        <v>0</v>
      </c>
      <c r="T474" s="336">
        <v>0</v>
      </c>
      <c r="U474" s="336">
        <v>0</v>
      </c>
      <c r="V474" s="336">
        <v>0</v>
      </c>
      <c r="W474" s="336">
        <v>0</v>
      </c>
      <c r="X474" s="336">
        <v>0</v>
      </c>
      <c r="Y474" s="336">
        <v>0</v>
      </c>
      <c r="Z474" s="337">
        <f t="shared" si="22"/>
        <v>0</v>
      </c>
      <c r="AA474" s="340"/>
    </row>
    <row r="475" spans="1:27" s="339" customFormat="1" ht="12.75" customHeight="1">
      <c r="A475" s="333">
        <f t="shared" si="20"/>
        <v>15</v>
      </c>
      <c r="B475" s="373">
        <v>130802190050101</v>
      </c>
      <c r="C475" s="392" t="s">
        <v>1203</v>
      </c>
      <c r="D475" s="334">
        <f>+SUMIF('BG SISTEMA'!A:A,'CA EF'!B475,'BG SISTEMA'!F:F)</f>
        <v>0</v>
      </c>
      <c r="E475" s="335"/>
      <c r="F475" s="335"/>
      <c r="G475" s="393">
        <v>0</v>
      </c>
      <c r="H475" s="336">
        <f t="shared" si="21"/>
        <v>0</v>
      </c>
      <c r="I475" s="336">
        <v>0</v>
      </c>
      <c r="J475" s="336">
        <v>0</v>
      </c>
      <c r="K475" s="336">
        <v>0</v>
      </c>
      <c r="L475" s="336">
        <v>0</v>
      </c>
      <c r="M475" s="336">
        <v>0</v>
      </c>
      <c r="N475" s="336">
        <v>0</v>
      </c>
      <c r="O475" s="336">
        <v>0</v>
      </c>
      <c r="P475" s="336">
        <v>0</v>
      </c>
      <c r="Q475" s="336">
        <v>0</v>
      </c>
      <c r="R475" s="336">
        <v>0</v>
      </c>
      <c r="S475" s="336">
        <v>0</v>
      </c>
      <c r="T475" s="336">
        <v>0</v>
      </c>
      <c r="U475" s="336">
        <v>0</v>
      </c>
      <c r="V475" s="336">
        <v>0</v>
      </c>
      <c r="W475" s="336">
        <v>0</v>
      </c>
      <c r="X475" s="336">
        <v>0</v>
      </c>
      <c r="Y475" s="336">
        <v>0</v>
      </c>
      <c r="Z475" s="337">
        <f t="shared" si="22"/>
        <v>0</v>
      </c>
      <c r="AA475" s="340"/>
    </row>
    <row r="476" spans="1:27" s="339" customFormat="1" ht="12.75" customHeight="1">
      <c r="A476" s="333">
        <f t="shared" si="20"/>
        <v>15</v>
      </c>
      <c r="B476" s="373">
        <v>130802190050199</v>
      </c>
      <c r="C476" s="392" t="s">
        <v>701</v>
      </c>
      <c r="D476" s="334">
        <f>+SUMIF('BG SISTEMA'!A:A,'CA EF'!B476,'BG SISTEMA'!F:F)</f>
        <v>0</v>
      </c>
      <c r="E476" s="335"/>
      <c r="F476" s="335"/>
      <c r="G476" s="393">
        <v>0</v>
      </c>
      <c r="H476" s="336">
        <f t="shared" si="21"/>
        <v>0</v>
      </c>
      <c r="I476" s="336">
        <v>0</v>
      </c>
      <c r="J476" s="336">
        <v>0</v>
      </c>
      <c r="K476" s="336">
        <v>0</v>
      </c>
      <c r="L476" s="336">
        <v>0</v>
      </c>
      <c r="M476" s="336">
        <v>0</v>
      </c>
      <c r="N476" s="336">
        <v>0</v>
      </c>
      <c r="O476" s="336">
        <v>0</v>
      </c>
      <c r="P476" s="336">
        <v>0</v>
      </c>
      <c r="Q476" s="336">
        <v>0</v>
      </c>
      <c r="R476" s="336">
        <v>0</v>
      </c>
      <c r="S476" s="336">
        <v>0</v>
      </c>
      <c r="T476" s="336">
        <v>0</v>
      </c>
      <c r="U476" s="336">
        <v>0</v>
      </c>
      <c r="V476" s="336">
        <v>0</v>
      </c>
      <c r="W476" s="336">
        <v>0</v>
      </c>
      <c r="X476" s="336">
        <v>0</v>
      </c>
      <c r="Y476" s="336">
        <v>0</v>
      </c>
      <c r="Z476" s="337">
        <f t="shared" si="22"/>
        <v>0</v>
      </c>
      <c r="AA476" s="340"/>
    </row>
    <row r="477" spans="1:27" s="339" customFormat="1" ht="12.75" customHeight="1">
      <c r="A477" s="333">
        <f t="shared" si="20"/>
        <v>15</v>
      </c>
      <c r="B477" s="373">
        <v>130802190070101</v>
      </c>
      <c r="C477" s="392" t="s">
        <v>1218</v>
      </c>
      <c r="D477" s="334">
        <f>+SUMIF('BG SISTEMA'!A:A,'CA EF'!B477,'BG SISTEMA'!F:F)</f>
        <v>0</v>
      </c>
      <c r="E477" s="335"/>
      <c r="F477" s="335"/>
      <c r="G477" s="393">
        <v>0</v>
      </c>
      <c r="H477" s="336">
        <f t="shared" si="21"/>
        <v>0</v>
      </c>
      <c r="I477" s="336">
        <v>0</v>
      </c>
      <c r="J477" s="336">
        <v>0</v>
      </c>
      <c r="K477" s="336">
        <v>0</v>
      </c>
      <c r="L477" s="336">
        <v>0</v>
      </c>
      <c r="M477" s="336">
        <v>0</v>
      </c>
      <c r="N477" s="336">
        <v>0</v>
      </c>
      <c r="O477" s="336">
        <v>0</v>
      </c>
      <c r="P477" s="336">
        <v>0</v>
      </c>
      <c r="Q477" s="336">
        <v>0</v>
      </c>
      <c r="R477" s="336">
        <v>0</v>
      </c>
      <c r="S477" s="336">
        <v>0</v>
      </c>
      <c r="T477" s="336">
        <v>0</v>
      </c>
      <c r="U477" s="336">
        <v>0</v>
      </c>
      <c r="V477" s="336">
        <v>0</v>
      </c>
      <c r="W477" s="336">
        <v>0</v>
      </c>
      <c r="X477" s="336">
        <v>0</v>
      </c>
      <c r="Y477" s="336">
        <v>0</v>
      </c>
      <c r="Z477" s="337">
        <f t="shared" si="22"/>
        <v>0</v>
      </c>
      <c r="AA477" s="340"/>
    </row>
    <row r="478" spans="1:27" s="339" customFormat="1" ht="12.75" customHeight="1">
      <c r="A478" s="333">
        <f t="shared" si="20"/>
        <v>15</v>
      </c>
      <c r="B478" s="373">
        <v>130802190070199</v>
      </c>
      <c r="C478" s="392" t="s">
        <v>789</v>
      </c>
      <c r="D478" s="334">
        <f>+SUMIF('BG SISTEMA'!A:A,'CA EF'!B478,'BG SISTEMA'!F:F)</f>
        <v>0</v>
      </c>
      <c r="E478" s="335"/>
      <c r="F478" s="335"/>
      <c r="G478" s="393">
        <v>0</v>
      </c>
      <c r="H478" s="336">
        <f t="shared" si="21"/>
        <v>0</v>
      </c>
      <c r="I478" s="336">
        <v>0</v>
      </c>
      <c r="J478" s="336">
        <v>0</v>
      </c>
      <c r="K478" s="336">
        <v>0</v>
      </c>
      <c r="L478" s="336">
        <v>0</v>
      </c>
      <c r="M478" s="336">
        <v>0</v>
      </c>
      <c r="N478" s="336">
        <v>0</v>
      </c>
      <c r="O478" s="336">
        <v>0</v>
      </c>
      <c r="P478" s="336">
        <v>0</v>
      </c>
      <c r="Q478" s="336">
        <v>0</v>
      </c>
      <c r="R478" s="336">
        <v>0</v>
      </c>
      <c r="S478" s="336">
        <v>0</v>
      </c>
      <c r="T478" s="336">
        <v>0</v>
      </c>
      <c r="U478" s="336">
        <v>0</v>
      </c>
      <c r="V478" s="336">
        <v>0</v>
      </c>
      <c r="W478" s="336">
        <v>0</v>
      </c>
      <c r="X478" s="336">
        <v>0</v>
      </c>
      <c r="Y478" s="336">
        <v>0</v>
      </c>
      <c r="Z478" s="337">
        <f t="shared" si="22"/>
        <v>0</v>
      </c>
      <c r="AA478" s="338"/>
    </row>
    <row r="479" spans="1:27" s="339" customFormat="1" ht="12.75" customHeight="1">
      <c r="A479" s="333">
        <f t="shared" si="20"/>
        <v>15</v>
      </c>
      <c r="B479" s="373">
        <v>130802199010101</v>
      </c>
      <c r="C479" s="392" t="s">
        <v>1208</v>
      </c>
      <c r="D479" s="334">
        <f>+SUMIF('BG SISTEMA'!A:A,'CA EF'!B479,'BG SISTEMA'!F:F)</f>
        <v>0</v>
      </c>
      <c r="E479" s="335"/>
      <c r="F479" s="335"/>
      <c r="G479" s="393">
        <v>0</v>
      </c>
      <c r="H479" s="336">
        <f t="shared" si="21"/>
        <v>0</v>
      </c>
      <c r="I479" s="336">
        <v>0</v>
      </c>
      <c r="J479" s="336">
        <v>0</v>
      </c>
      <c r="K479" s="336">
        <v>0</v>
      </c>
      <c r="L479" s="336">
        <v>0</v>
      </c>
      <c r="M479" s="336">
        <v>0</v>
      </c>
      <c r="N479" s="336">
        <v>0</v>
      </c>
      <c r="O479" s="336">
        <v>0</v>
      </c>
      <c r="P479" s="336">
        <v>0</v>
      </c>
      <c r="Q479" s="336">
        <v>0</v>
      </c>
      <c r="R479" s="336">
        <v>0</v>
      </c>
      <c r="S479" s="336">
        <v>0</v>
      </c>
      <c r="T479" s="336">
        <v>0</v>
      </c>
      <c r="U479" s="336">
        <v>0</v>
      </c>
      <c r="V479" s="336">
        <v>0</v>
      </c>
      <c r="W479" s="336">
        <v>0</v>
      </c>
      <c r="X479" s="336">
        <v>0</v>
      </c>
      <c r="Y479" s="336">
        <v>0</v>
      </c>
      <c r="Z479" s="337">
        <f t="shared" si="22"/>
        <v>0</v>
      </c>
      <c r="AA479" s="338"/>
    </row>
    <row r="480" spans="1:27" s="339" customFormat="1" ht="12.75" customHeight="1">
      <c r="A480" s="333">
        <f t="shared" si="20"/>
        <v>15</v>
      </c>
      <c r="B480" s="373">
        <v>130802199010199</v>
      </c>
      <c r="C480" s="392" t="s">
        <v>703</v>
      </c>
      <c r="D480" s="334">
        <f>+SUMIF('BG SISTEMA'!A:A,'CA EF'!B480,'BG SISTEMA'!F:F)</f>
        <v>0</v>
      </c>
      <c r="E480" s="335"/>
      <c r="F480" s="335"/>
      <c r="G480" s="393">
        <v>0</v>
      </c>
      <c r="H480" s="336">
        <f t="shared" si="21"/>
        <v>0</v>
      </c>
      <c r="I480" s="336">
        <v>0</v>
      </c>
      <c r="J480" s="336">
        <v>0</v>
      </c>
      <c r="K480" s="336">
        <v>0</v>
      </c>
      <c r="L480" s="336">
        <v>0</v>
      </c>
      <c r="M480" s="336">
        <v>0</v>
      </c>
      <c r="N480" s="336">
        <v>0</v>
      </c>
      <c r="O480" s="336">
        <v>0</v>
      </c>
      <c r="P480" s="336">
        <v>0</v>
      </c>
      <c r="Q480" s="336">
        <v>0</v>
      </c>
      <c r="R480" s="336">
        <v>0</v>
      </c>
      <c r="S480" s="336">
        <v>0</v>
      </c>
      <c r="T480" s="336">
        <v>0</v>
      </c>
      <c r="U480" s="336">
        <v>0</v>
      </c>
      <c r="V480" s="336">
        <v>0</v>
      </c>
      <c r="W480" s="336">
        <v>0</v>
      </c>
      <c r="X480" s="336">
        <v>0</v>
      </c>
      <c r="Y480" s="336">
        <v>0</v>
      </c>
      <c r="Z480" s="337">
        <f t="shared" si="22"/>
        <v>0</v>
      </c>
      <c r="AA480" s="338"/>
    </row>
    <row r="481" spans="1:27" s="339" customFormat="1" ht="12.75" customHeight="1">
      <c r="A481" s="333">
        <f t="shared" si="20"/>
        <v>15</v>
      </c>
      <c r="B481" s="373">
        <v>130802199020101</v>
      </c>
      <c r="C481" s="392" t="s">
        <v>1209</v>
      </c>
      <c r="D481" s="334">
        <f>+SUMIF('BG SISTEMA'!A:A,'CA EF'!B481,'BG SISTEMA'!F:F)</f>
        <v>0</v>
      </c>
      <c r="E481" s="335"/>
      <c r="F481" s="335"/>
      <c r="G481" s="393">
        <v>0</v>
      </c>
      <c r="H481" s="336">
        <f t="shared" si="21"/>
        <v>0</v>
      </c>
      <c r="I481" s="336">
        <v>0</v>
      </c>
      <c r="J481" s="336">
        <v>0</v>
      </c>
      <c r="K481" s="336">
        <v>0</v>
      </c>
      <c r="L481" s="336">
        <v>0</v>
      </c>
      <c r="M481" s="336">
        <v>0</v>
      </c>
      <c r="N481" s="336">
        <v>0</v>
      </c>
      <c r="O481" s="336">
        <v>0</v>
      </c>
      <c r="P481" s="336">
        <v>0</v>
      </c>
      <c r="Q481" s="336">
        <v>0</v>
      </c>
      <c r="R481" s="336">
        <v>0</v>
      </c>
      <c r="S481" s="336">
        <v>0</v>
      </c>
      <c r="T481" s="336">
        <v>0</v>
      </c>
      <c r="U481" s="336">
        <v>0</v>
      </c>
      <c r="V481" s="336">
        <v>0</v>
      </c>
      <c r="W481" s="336">
        <v>0</v>
      </c>
      <c r="X481" s="336">
        <v>0</v>
      </c>
      <c r="Y481" s="336">
        <v>0</v>
      </c>
      <c r="Z481" s="337">
        <f t="shared" si="22"/>
        <v>0</v>
      </c>
      <c r="AA481" s="338"/>
    </row>
    <row r="482" spans="1:27" s="339" customFormat="1" ht="12.75" customHeight="1">
      <c r="A482" s="333">
        <f t="shared" si="20"/>
        <v>15</v>
      </c>
      <c r="B482" s="373">
        <v>130802199020199</v>
      </c>
      <c r="C482" s="392" t="s">
        <v>705</v>
      </c>
      <c r="D482" s="334">
        <f>+SUMIF('BG SISTEMA'!A:A,'CA EF'!B482,'BG SISTEMA'!F:F)</f>
        <v>0</v>
      </c>
      <c r="E482" s="335"/>
      <c r="F482" s="335"/>
      <c r="G482" s="393">
        <v>0</v>
      </c>
      <c r="H482" s="336">
        <f t="shared" si="21"/>
        <v>0</v>
      </c>
      <c r="I482" s="336">
        <v>0</v>
      </c>
      <c r="J482" s="336">
        <v>0</v>
      </c>
      <c r="K482" s="336">
        <v>0</v>
      </c>
      <c r="L482" s="336">
        <v>0</v>
      </c>
      <c r="M482" s="336">
        <v>0</v>
      </c>
      <c r="N482" s="336">
        <v>0</v>
      </c>
      <c r="O482" s="336">
        <v>0</v>
      </c>
      <c r="P482" s="336">
        <v>0</v>
      </c>
      <c r="Q482" s="336">
        <v>0</v>
      </c>
      <c r="R482" s="336">
        <v>0</v>
      </c>
      <c r="S482" s="336">
        <v>0</v>
      </c>
      <c r="T482" s="336">
        <v>0</v>
      </c>
      <c r="U482" s="336">
        <v>0</v>
      </c>
      <c r="V482" s="336">
        <v>0</v>
      </c>
      <c r="W482" s="336">
        <v>0</v>
      </c>
      <c r="X482" s="336">
        <v>0</v>
      </c>
      <c r="Y482" s="336">
        <v>0</v>
      </c>
      <c r="Z482" s="337">
        <f t="shared" si="22"/>
        <v>0</v>
      </c>
      <c r="AA482" s="338"/>
    </row>
    <row r="483" spans="1:27" s="339" customFormat="1" ht="12.75" customHeight="1">
      <c r="A483" s="333">
        <f t="shared" si="20"/>
        <v>15</v>
      </c>
      <c r="B483" s="373">
        <v>130802199030101</v>
      </c>
      <c r="C483" s="392" t="s">
        <v>1214</v>
      </c>
      <c r="D483" s="334">
        <f>+SUMIF('BG SISTEMA'!A:A,'CA EF'!B483,'BG SISTEMA'!F:F)</f>
        <v>0</v>
      </c>
      <c r="E483" s="335"/>
      <c r="F483" s="335"/>
      <c r="G483" s="393">
        <v>0</v>
      </c>
      <c r="H483" s="336">
        <f t="shared" si="21"/>
        <v>0</v>
      </c>
      <c r="I483" s="336">
        <v>0</v>
      </c>
      <c r="J483" s="336">
        <v>0</v>
      </c>
      <c r="K483" s="336">
        <v>0</v>
      </c>
      <c r="L483" s="336">
        <v>0</v>
      </c>
      <c r="M483" s="336">
        <v>0</v>
      </c>
      <c r="N483" s="336">
        <v>0</v>
      </c>
      <c r="O483" s="336">
        <v>0</v>
      </c>
      <c r="P483" s="336">
        <v>0</v>
      </c>
      <c r="Q483" s="336">
        <v>0</v>
      </c>
      <c r="R483" s="336">
        <v>0</v>
      </c>
      <c r="S483" s="336">
        <v>0</v>
      </c>
      <c r="T483" s="336">
        <v>0</v>
      </c>
      <c r="U483" s="336">
        <v>0</v>
      </c>
      <c r="V483" s="336">
        <v>0</v>
      </c>
      <c r="W483" s="336">
        <v>0</v>
      </c>
      <c r="X483" s="336">
        <v>0</v>
      </c>
      <c r="Y483" s="336">
        <v>0</v>
      </c>
      <c r="Z483" s="337">
        <f t="shared" si="22"/>
        <v>0</v>
      </c>
      <c r="AA483" s="338"/>
    </row>
    <row r="484" spans="1:27" s="339" customFormat="1" ht="12.75" customHeight="1">
      <c r="A484" s="333">
        <f t="shared" si="2"/>
        <v>15</v>
      </c>
      <c r="B484" s="373">
        <v>130802199030199</v>
      </c>
      <c r="C484" s="392" t="s">
        <v>707</v>
      </c>
      <c r="D484" s="334">
        <f>+SUMIF('BG SISTEMA'!A:A,'CA EF'!B484,'BG SISTEMA'!F:F)</f>
        <v>0</v>
      </c>
      <c r="E484" s="335"/>
      <c r="F484" s="335"/>
      <c r="G484" s="393">
        <v>0</v>
      </c>
      <c r="H484" s="336">
        <f t="shared" si="0"/>
        <v>0</v>
      </c>
      <c r="I484" s="336">
        <v>0</v>
      </c>
      <c r="J484" s="336">
        <v>0</v>
      </c>
      <c r="K484" s="336">
        <v>0</v>
      </c>
      <c r="L484" s="336">
        <v>0</v>
      </c>
      <c r="M484" s="336">
        <v>0</v>
      </c>
      <c r="N484" s="336">
        <v>0</v>
      </c>
      <c r="O484" s="336">
        <v>0</v>
      </c>
      <c r="P484" s="336">
        <v>0</v>
      </c>
      <c r="Q484" s="336">
        <v>0</v>
      </c>
      <c r="R484" s="336">
        <v>0</v>
      </c>
      <c r="S484" s="336">
        <v>0</v>
      </c>
      <c r="T484" s="336">
        <v>0</v>
      </c>
      <c r="U484" s="336">
        <v>0</v>
      </c>
      <c r="V484" s="336">
        <v>0</v>
      </c>
      <c r="W484" s="336">
        <v>0</v>
      </c>
      <c r="X484" s="336">
        <v>0</v>
      </c>
      <c r="Y484" s="336">
        <v>0</v>
      </c>
      <c r="Z484" s="337">
        <f t="shared" si="1"/>
        <v>0</v>
      </c>
      <c r="AA484" s="340"/>
    </row>
    <row r="485" spans="1:27" s="339" customFormat="1" ht="12.75" customHeight="1">
      <c r="A485" s="333">
        <f t="shared" si="2"/>
        <v>15</v>
      </c>
      <c r="B485" s="373">
        <v>130802199040101</v>
      </c>
      <c r="C485" s="392" t="s">
        <v>1219</v>
      </c>
      <c r="D485" s="334">
        <f>+SUMIF('BG SISTEMA'!A:A,'CA EF'!B485,'BG SISTEMA'!F:F)</f>
        <v>0</v>
      </c>
      <c r="E485" s="335"/>
      <c r="F485" s="335"/>
      <c r="G485" s="393">
        <v>0</v>
      </c>
      <c r="H485" s="336">
        <f t="shared" si="0"/>
        <v>0</v>
      </c>
      <c r="I485" s="336">
        <v>0</v>
      </c>
      <c r="J485" s="336">
        <v>0</v>
      </c>
      <c r="K485" s="336">
        <v>0</v>
      </c>
      <c r="L485" s="336">
        <v>0</v>
      </c>
      <c r="M485" s="336">
        <v>0</v>
      </c>
      <c r="N485" s="336">
        <v>0</v>
      </c>
      <c r="O485" s="336">
        <v>0</v>
      </c>
      <c r="P485" s="336">
        <v>0</v>
      </c>
      <c r="Q485" s="336">
        <v>0</v>
      </c>
      <c r="R485" s="336">
        <v>0</v>
      </c>
      <c r="S485" s="336">
        <v>0</v>
      </c>
      <c r="T485" s="336">
        <v>0</v>
      </c>
      <c r="U485" s="336">
        <v>0</v>
      </c>
      <c r="V485" s="336">
        <v>0</v>
      </c>
      <c r="W485" s="336">
        <v>0</v>
      </c>
      <c r="X485" s="336">
        <v>0</v>
      </c>
      <c r="Y485" s="336">
        <v>0</v>
      </c>
      <c r="Z485" s="337">
        <f t="shared" si="1"/>
        <v>0</v>
      </c>
      <c r="AA485" s="340"/>
    </row>
    <row r="486" spans="1:27" s="339" customFormat="1" ht="12.75" customHeight="1">
      <c r="A486" s="333">
        <f t="shared" si="2"/>
        <v>15</v>
      </c>
      <c r="B486" s="373">
        <v>130802199040199</v>
      </c>
      <c r="C486" s="392" t="s">
        <v>1220</v>
      </c>
      <c r="D486" s="334">
        <f>+SUMIF('BG SISTEMA'!A:A,'CA EF'!B486,'BG SISTEMA'!F:F)</f>
        <v>0</v>
      </c>
      <c r="E486" s="335"/>
      <c r="F486" s="335"/>
      <c r="G486" s="393">
        <v>0</v>
      </c>
      <c r="H486" s="336">
        <f t="shared" si="0"/>
        <v>0</v>
      </c>
      <c r="I486" s="336">
        <v>0</v>
      </c>
      <c r="J486" s="336">
        <v>0</v>
      </c>
      <c r="K486" s="336">
        <v>0</v>
      </c>
      <c r="L486" s="336">
        <v>0</v>
      </c>
      <c r="M486" s="336">
        <v>0</v>
      </c>
      <c r="N486" s="336">
        <v>0</v>
      </c>
      <c r="O486" s="336">
        <v>0</v>
      </c>
      <c r="P486" s="336">
        <v>0</v>
      </c>
      <c r="Q486" s="336">
        <v>0</v>
      </c>
      <c r="R486" s="336">
        <v>0</v>
      </c>
      <c r="S486" s="336">
        <v>0</v>
      </c>
      <c r="T486" s="336">
        <v>0</v>
      </c>
      <c r="U486" s="336">
        <v>0</v>
      </c>
      <c r="V486" s="336">
        <v>0</v>
      </c>
      <c r="W486" s="336">
        <v>0</v>
      </c>
      <c r="X486" s="336">
        <v>0</v>
      </c>
      <c r="Y486" s="336">
        <v>0</v>
      </c>
      <c r="Z486" s="337">
        <f t="shared" si="1"/>
        <v>0</v>
      </c>
      <c r="AA486" s="340"/>
    </row>
    <row r="487" spans="1:27" s="339" customFormat="1" ht="12.75" customHeight="1">
      <c r="A487" s="333">
        <f t="shared" si="2"/>
        <v>15</v>
      </c>
      <c r="B487" s="373">
        <v>130802210010101</v>
      </c>
      <c r="C487" s="392" t="s">
        <v>1197</v>
      </c>
      <c r="D487" s="334">
        <f>+SUMIF('BG SISTEMA'!A:A,'CA EF'!B487,'BG SISTEMA'!F:F)</f>
        <v>6340000</v>
      </c>
      <c r="E487" s="335"/>
      <c r="F487" s="335"/>
      <c r="G487" s="393">
        <v>0</v>
      </c>
      <c r="H487" s="336">
        <f t="shared" si="0"/>
        <v>6340000</v>
      </c>
      <c r="I487" s="336">
        <v>0</v>
      </c>
      <c r="J487" s="336">
        <v>0</v>
      </c>
      <c r="K487" s="336">
        <v>0</v>
      </c>
      <c r="L487" s="336">
        <v>0</v>
      </c>
      <c r="M487" s="336">
        <v>0</v>
      </c>
      <c r="N487" s="336">
        <v>0</v>
      </c>
      <c r="O487" s="336">
        <v>0</v>
      </c>
      <c r="P487" s="336">
        <v>0</v>
      </c>
      <c r="Q487" s="336">
        <v>0</v>
      </c>
      <c r="R487" s="336">
        <v>0</v>
      </c>
      <c r="S487" s="336">
        <f>-$H487</f>
        <v>-6340000</v>
      </c>
      <c r="T487" s="336">
        <v>0</v>
      </c>
      <c r="U487" s="336">
        <v>0</v>
      </c>
      <c r="V487" s="336">
        <v>0</v>
      </c>
      <c r="W487" s="336">
        <v>0</v>
      </c>
      <c r="X487" s="336">
        <v>0</v>
      </c>
      <c r="Y487" s="336">
        <v>0</v>
      </c>
      <c r="Z487" s="337">
        <f t="shared" si="1"/>
        <v>0</v>
      </c>
      <c r="AA487" s="340"/>
    </row>
    <row r="488" spans="1:27" s="339" customFormat="1" ht="12.75" customHeight="1">
      <c r="A488" s="333">
        <f t="shared" si="2"/>
        <v>15</v>
      </c>
      <c r="B488" s="373">
        <v>130802210010199</v>
      </c>
      <c r="C488" s="392" t="s">
        <v>697</v>
      </c>
      <c r="D488" s="334">
        <f>+SUMIF('BG SISTEMA'!A:A,'CA EF'!B488,'BG SISTEMA'!F:F)</f>
        <v>24746609</v>
      </c>
      <c r="E488" s="335"/>
      <c r="F488" s="335"/>
      <c r="G488" s="393">
        <v>0</v>
      </c>
      <c r="H488" s="336">
        <f t="shared" si="0"/>
        <v>24746609</v>
      </c>
      <c r="I488" s="336">
        <v>0</v>
      </c>
      <c r="J488" s="336">
        <v>0</v>
      </c>
      <c r="K488" s="336">
        <v>0</v>
      </c>
      <c r="L488" s="336">
        <v>0</v>
      </c>
      <c r="M488" s="336">
        <v>0</v>
      </c>
      <c r="N488" s="336">
        <v>0</v>
      </c>
      <c r="O488" s="336">
        <v>0</v>
      </c>
      <c r="P488" s="336">
        <v>0</v>
      </c>
      <c r="Q488" s="336">
        <v>0</v>
      </c>
      <c r="R488" s="336">
        <v>0</v>
      </c>
      <c r="S488" s="336">
        <f>-$H488</f>
        <v>-24746609</v>
      </c>
      <c r="T488" s="336">
        <v>0</v>
      </c>
      <c r="U488" s="336">
        <v>0</v>
      </c>
      <c r="V488" s="336">
        <v>0</v>
      </c>
      <c r="W488" s="336">
        <v>0</v>
      </c>
      <c r="X488" s="336">
        <v>0</v>
      </c>
      <c r="Y488" s="336">
        <v>0</v>
      </c>
      <c r="Z488" s="337">
        <f t="shared" si="1"/>
        <v>0</v>
      </c>
      <c r="AA488" s="340"/>
    </row>
    <row r="489" spans="1:27" s="339" customFormat="1" ht="12.75" customHeight="1">
      <c r="A489" s="333">
        <f t="shared" ref="A489:A490" si="23">+LEN(B489)</f>
        <v>15</v>
      </c>
      <c r="B489" s="373">
        <v>130802210020101</v>
      </c>
      <c r="C489" s="392" t="s">
        <v>1198</v>
      </c>
      <c r="D489" s="334">
        <f>+SUMIF('BG SISTEMA'!A:A,'CA EF'!B489,'BG SISTEMA'!F:F)</f>
        <v>0</v>
      </c>
      <c r="E489" s="335"/>
      <c r="F489" s="335"/>
      <c r="G489" s="393">
        <v>0</v>
      </c>
      <c r="H489" s="336">
        <f t="shared" ref="H489:H490" si="24">+D489+E489-F489-G489</f>
        <v>0</v>
      </c>
      <c r="I489" s="336">
        <v>0</v>
      </c>
      <c r="J489" s="336">
        <v>0</v>
      </c>
      <c r="K489" s="336">
        <v>0</v>
      </c>
      <c r="L489" s="336">
        <v>0</v>
      </c>
      <c r="M489" s="336">
        <v>0</v>
      </c>
      <c r="N489" s="336">
        <v>0</v>
      </c>
      <c r="O489" s="336">
        <v>0</v>
      </c>
      <c r="P489" s="336">
        <v>0</v>
      </c>
      <c r="Q489" s="336">
        <v>0</v>
      </c>
      <c r="R489" s="336">
        <v>0</v>
      </c>
      <c r="S489" s="336">
        <v>0</v>
      </c>
      <c r="T489" s="336">
        <v>0</v>
      </c>
      <c r="U489" s="336">
        <v>0</v>
      </c>
      <c r="V489" s="336">
        <v>0</v>
      </c>
      <c r="W489" s="336">
        <v>0</v>
      </c>
      <c r="X489" s="336">
        <v>0</v>
      </c>
      <c r="Y489" s="336">
        <v>0</v>
      </c>
      <c r="Z489" s="337">
        <f t="shared" ref="Z489:Z490" si="25">SUM(H489:Y489)</f>
        <v>0</v>
      </c>
      <c r="AA489" s="340"/>
    </row>
    <row r="490" spans="1:27" s="339" customFormat="1" ht="12.75" customHeight="1">
      <c r="A490" s="333">
        <f t="shared" si="23"/>
        <v>15</v>
      </c>
      <c r="B490" s="373">
        <v>130802210020199</v>
      </c>
      <c r="C490" s="392" t="s">
        <v>699</v>
      </c>
      <c r="D490" s="334">
        <f>+SUMIF('BG SISTEMA'!A:A,'CA EF'!B490,'BG SISTEMA'!F:F)</f>
        <v>0</v>
      </c>
      <c r="E490" s="335"/>
      <c r="F490" s="335"/>
      <c r="G490" s="393">
        <v>0</v>
      </c>
      <c r="H490" s="336">
        <f t="shared" si="24"/>
        <v>0</v>
      </c>
      <c r="I490" s="336">
        <v>0</v>
      </c>
      <c r="J490" s="336">
        <v>0</v>
      </c>
      <c r="K490" s="336">
        <v>0</v>
      </c>
      <c r="L490" s="336">
        <v>0</v>
      </c>
      <c r="M490" s="336">
        <v>0</v>
      </c>
      <c r="N490" s="336">
        <v>0</v>
      </c>
      <c r="O490" s="336">
        <v>0</v>
      </c>
      <c r="P490" s="336">
        <v>0</v>
      </c>
      <c r="Q490" s="336">
        <v>0</v>
      </c>
      <c r="R490" s="336">
        <v>0</v>
      </c>
      <c r="S490" s="336">
        <f>-$H490</f>
        <v>0</v>
      </c>
      <c r="T490" s="336">
        <v>0</v>
      </c>
      <c r="U490" s="336">
        <v>0</v>
      </c>
      <c r="V490" s="336">
        <v>0</v>
      </c>
      <c r="W490" s="336">
        <v>0</v>
      </c>
      <c r="X490" s="336">
        <v>0</v>
      </c>
      <c r="Y490" s="336">
        <v>0</v>
      </c>
      <c r="Z490" s="337">
        <f t="shared" si="25"/>
        <v>0</v>
      </c>
      <c r="AA490" s="340"/>
    </row>
    <row r="491" spans="1:27" s="339" customFormat="1" ht="12.75" customHeight="1">
      <c r="A491" s="333">
        <f t="shared" si="2"/>
        <v>15</v>
      </c>
      <c r="B491" s="373">
        <v>130802210030101</v>
      </c>
      <c r="C491" s="392" t="s">
        <v>1203</v>
      </c>
      <c r="D491" s="334">
        <f>+SUMIF('BG SISTEMA'!A:A,'CA EF'!B491,'BG SISTEMA'!F:F)</f>
        <v>0</v>
      </c>
      <c r="E491" s="335"/>
      <c r="F491" s="335"/>
      <c r="G491" s="393">
        <v>0</v>
      </c>
      <c r="H491" s="336">
        <f t="shared" si="0"/>
        <v>0</v>
      </c>
      <c r="I491" s="336">
        <v>0</v>
      </c>
      <c r="J491" s="336">
        <v>0</v>
      </c>
      <c r="K491" s="336">
        <v>0</v>
      </c>
      <c r="L491" s="336">
        <v>0</v>
      </c>
      <c r="M491" s="336">
        <v>0</v>
      </c>
      <c r="N491" s="336">
        <v>0</v>
      </c>
      <c r="O491" s="336">
        <v>0</v>
      </c>
      <c r="P491" s="336">
        <v>0</v>
      </c>
      <c r="Q491" s="336">
        <v>0</v>
      </c>
      <c r="R491" s="336">
        <v>0</v>
      </c>
      <c r="S491" s="336">
        <v>0</v>
      </c>
      <c r="T491" s="336">
        <v>0</v>
      </c>
      <c r="U491" s="336">
        <v>0</v>
      </c>
      <c r="V491" s="336">
        <v>0</v>
      </c>
      <c r="W491" s="336">
        <v>0</v>
      </c>
      <c r="X491" s="336">
        <v>0</v>
      </c>
      <c r="Y491" s="336">
        <v>0</v>
      </c>
      <c r="Z491" s="337">
        <f t="shared" si="1"/>
        <v>0</v>
      </c>
      <c r="AA491" s="340"/>
    </row>
    <row r="492" spans="1:27" s="339" customFormat="1" ht="12.75" customHeight="1">
      <c r="A492" s="333">
        <f t="shared" si="2"/>
        <v>15</v>
      </c>
      <c r="B492" s="373">
        <v>130802210030199</v>
      </c>
      <c r="C492" s="392" t="s">
        <v>701</v>
      </c>
      <c r="D492" s="334">
        <f>+SUMIF('BG SISTEMA'!A:A,'CA EF'!B492,'BG SISTEMA'!F:F)</f>
        <v>1278667</v>
      </c>
      <c r="E492" s="335"/>
      <c r="F492" s="335"/>
      <c r="G492" s="393">
        <v>0</v>
      </c>
      <c r="H492" s="336">
        <f t="shared" si="0"/>
        <v>1278667</v>
      </c>
      <c r="I492" s="336">
        <v>0</v>
      </c>
      <c r="J492" s="336">
        <v>0</v>
      </c>
      <c r="K492" s="336">
        <v>0</v>
      </c>
      <c r="L492" s="336">
        <v>0</v>
      </c>
      <c r="M492" s="336">
        <v>0</v>
      </c>
      <c r="N492" s="336">
        <v>0</v>
      </c>
      <c r="O492" s="336">
        <v>0</v>
      </c>
      <c r="P492" s="336">
        <v>0</v>
      </c>
      <c r="Q492" s="336">
        <v>0</v>
      </c>
      <c r="R492" s="336">
        <v>0</v>
      </c>
      <c r="S492" s="336">
        <f>-$H492</f>
        <v>-1278667</v>
      </c>
      <c r="T492" s="336">
        <v>0</v>
      </c>
      <c r="U492" s="336">
        <v>0</v>
      </c>
      <c r="V492" s="336">
        <v>0</v>
      </c>
      <c r="W492" s="336">
        <v>0</v>
      </c>
      <c r="X492" s="336">
        <v>0</v>
      </c>
      <c r="Y492" s="336">
        <v>0</v>
      </c>
      <c r="Z492" s="337">
        <f t="shared" si="1"/>
        <v>0</v>
      </c>
      <c r="AA492" s="340"/>
    </row>
    <row r="493" spans="1:27" s="339" customFormat="1" ht="12.75" customHeight="1">
      <c r="A493" s="333">
        <f t="shared" si="2"/>
        <v>15</v>
      </c>
      <c r="B493" s="373">
        <v>130802210040101</v>
      </c>
      <c r="C493" s="392" t="s">
        <v>1218</v>
      </c>
      <c r="D493" s="334">
        <f>+SUMIF('BG SISTEMA'!A:A,'CA EF'!B493,'BG SISTEMA'!F:F)</f>
        <v>0</v>
      </c>
      <c r="E493" s="335"/>
      <c r="F493" s="335"/>
      <c r="G493" s="393">
        <v>0</v>
      </c>
      <c r="H493" s="336">
        <f t="shared" si="0"/>
        <v>0</v>
      </c>
      <c r="I493" s="336">
        <v>0</v>
      </c>
      <c r="J493" s="336">
        <v>0</v>
      </c>
      <c r="K493" s="336">
        <v>0</v>
      </c>
      <c r="L493" s="336">
        <v>0</v>
      </c>
      <c r="M493" s="336">
        <v>0</v>
      </c>
      <c r="N493" s="336">
        <v>0</v>
      </c>
      <c r="O493" s="336">
        <v>0</v>
      </c>
      <c r="P493" s="336">
        <v>0</v>
      </c>
      <c r="Q493" s="336">
        <v>0</v>
      </c>
      <c r="R493" s="336">
        <v>0</v>
      </c>
      <c r="S493" s="336">
        <v>0</v>
      </c>
      <c r="T493" s="336">
        <v>0</v>
      </c>
      <c r="U493" s="336">
        <v>0</v>
      </c>
      <c r="V493" s="336">
        <v>0</v>
      </c>
      <c r="W493" s="336">
        <v>0</v>
      </c>
      <c r="X493" s="336">
        <v>0</v>
      </c>
      <c r="Y493" s="336">
        <v>0</v>
      </c>
      <c r="Z493" s="337">
        <f t="shared" si="1"/>
        <v>0</v>
      </c>
      <c r="AA493" s="338"/>
    </row>
    <row r="494" spans="1:27" s="339" customFormat="1" ht="12.75" customHeight="1">
      <c r="A494" s="333">
        <f t="shared" ref="A494" si="26">+LEN(B494)</f>
        <v>15</v>
      </c>
      <c r="B494" s="373">
        <v>130802210040199</v>
      </c>
      <c r="C494" s="392" t="s">
        <v>789</v>
      </c>
      <c r="D494" s="334">
        <f>+SUMIF('BG SISTEMA'!A:A,'CA EF'!B494,'BG SISTEMA'!F:F)</f>
        <v>11829095</v>
      </c>
      <c r="E494" s="335"/>
      <c r="F494" s="335"/>
      <c r="G494" s="393">
        <v>0</v>
      </c>
      <c r="H494" s="336">
        <f t="shared" ref="H494" si="27">+D494+E494-F494-G494</f>
        <v>11829095</v>
      </c>
      <c r="I494" s="336">
        <v>0</v>
      </c>
      <c r="J494" s="336">
        <v>0</v>
      </c>
      <c r="K494" s="336">
        <v>0</v>
      </c>
      <c r="L494" s="336">
        <v>0</v>
      </c>
      <c r="M494" s="336">
        <v>0</v>
      </c>
      <c r="N494" s="336">
        <v>0</v>
      </c>
      <c r="O494" s="336">
        <v>0</v>
      </c>
      <c r="P494" s="336">
        <v>0</v>
      </c>
      <c r="Q494" s="336">
        <v>0</v>
      </c>
      <c r="R494" s="336">
        <v>0</v>
      </c>
      <c r="S494" s="336">
        <f>-$H494</f>
        <v>-11829095</v>
      </c>
      <c r="T494" s="336">
        <v>0</v>
      </c>
      <c r="U494" s="336">
        <v>0</v>
      </c>
      <c r="V494" s="336">
        <v>0</v>
      </c>
      <c r="W494" s="336">
        <v>0</v>
      </c>
      <c r="X494" s="336">
        <v>0</v>
      </c>
      <c r="Y494" s="336">
        <v>0</v>
      </c>
      <c r="Z494" s="337">
        <f t="shared" ref="Z494" si="28">SUM(H494:Y494)</f>
        <v>0</v>
      </c>
      <c r="AA494" s="340"/>
    </row>
    <row r="495" spans="1:27" s="339" customFormat="1" ht="12.75" customHeight="1">
      <c r="A495" s="333">
        <f t="shared" si="2"/>
        <v>15</v>
      </c>
      <c r="B495" s="373">
        <v>130802210050101</v>
      </c>
      <c r="C495" s="392" t="s">
        <v>1199</v>
      </c>
      <c r="D495" s="334">
        <f>+SUMIF('BG SISTEMA'!A:A,'CA EF'!B495,'BG SISTEMA'!F:F)</f>
        <v>0</v>
      </c>
      <c r="E495" s="335"/>
      <c r="F495" s="335"/>
      <c r="G495" s="393">
        <v>0</v>
      </c>
      <c r="H495" s="336">
        <f t="shared" si="0"/>
        <v>0</v>
      </c>
      <c r="I495" s="336">
        <v>0</v>
      </c>
      <c r="J495" s="336">
        <v>0</v>
      </c>
      <c r="K495" s="336">
        <v>0</v>
      </c>
      <c r="L495" s="336">
        <v>0</v>
      </c>
      <c r="M495" s="336">
        <v>0</v>
      </c>
      <c r="N495" s="336">
        <v>0</v>
      </c>
      <c r="O495" s="336">
        <v>0</v>
      </c>
      <c r="P495" s="336">
        <v>0</v>
      </c>
      <c r="Q495" s="336">
        <v>0</v>
      </c>
      <c r="R495" s="336">
        <v>0</v>
      </c>
      <c r="S495" s="336">
        <v>0</v>
      </c>
      <c r="T495" s="336">
        <v>0</v>
      </c>
      <c r="U495" s="336">
        <v>0</v>
      </c>
      <c r="V495" s="336">
        <v>0</v>
      </c>
      <c r="W495" s="336">
        <v>0</v>
      </c>
      <c r="X495" s="336">
        <v>0</v>
      </c>
      <c r="Y495" s="336">
        <v>0</v>
      </c>
      <c r="Z495" s="337">
        <f t="shared" si="1"/>
        <v>0</v>
      </c>
      <c r="AA495" s="340"/>
    </row>
    <row r="496" spans="1:27" s="339" customFormat="1" ht="12.75" customHeight="1">
      <c r="A496" s="333">
        <f t="shared" ref="A496:A508" si="29">+LEN(B496)</f>
        <v>15</v>
      </c>
      <c r="B496" s="373">
        <v>130802210050199</v>
      </c>
      <c r="C496" s="392" t="s">
        <v>1200</v>
      </c>
      <c r="D496" s="334">
        <f>+SUMIF('BG SISTEMA'!A:A,'CA EF'!B496,'BG SISTEMA'!F:F)</f>
        <v>0</v>
      </c>
      <c r="E496" s="335"/>
      <c r="F496" s="335"/>
      <c r="G496" s="393">
        <v>0</v>
      </c>
      <c r="H496" s="336">
        <f t="shared" si="0"/>
        <v>0</v>
      </c>
      <c r="I496" s="336">
        <v>0</v>
      </c>
      <c r="J496" s="336">
        <v>0</v>
      </c>
      <c r="K496" s="336">
        <v>0</v>
      </c>
      <c r="L496" s="336">
        <v>0</v>
      </c>
      <c r="M496" s="336">
        <v>0</v>
      </c>
      <c r="N496" s="336">
        <v>0</v>
      </c>
      <c r="O496" s="336">
        <v>0</v>
      </c>
      <c r="P496" s="336">
        <v>0</v>
      </c>
      <c r="Q496" s="336">
        <v>0</v>
      </c>
      <c r="R496" s="336">
        <v>0</v>
      </c>
      <c r="S496" s="336">
        <v>0</v>
      </c>
      <c r="T496" s="336">
        <v>0</v>
      </c>
      <c r="U496" s="336">
        <v>0</v>
      </c>
      <c r="V496" s="336">
        <v>0</v>
      </c>
      <c r="W496" s="336">
        <v>0</v>
      </c>
      <c r="X496" s="336">
        <v>0</v>
      </c>
      <c r="Y496" s="336">
        <v>0</v>
      </c>
      <c r="Z496" s="337">
        <f t="shared" si="1"/>
        <v>0</v>
      </c>
      <c r="AA496" s="338"/>
    </row>
    <row r="497" spans="1:27" s="339" customFormat="1" ht="12.75" customHeight="1">
      <c r="A497" s="333">
        <f t="shared" si="29"/>
        <v>15</v>
      </c>
      <c r="B497" s="373">
        <v>130802210060101</v>
      </c>
      <c r="C497" s="392" t="s">
        <v>1201</v>
      </c>
      <c r="D497" s="334">
        <f>+SUMIF('BG SISTEMA'!A:A,'CA EF'!B497,'BG SISTEMA'!F:F)</f>
        <v>0</v>
      </c>
      <c r="E497" s="335"/>
      <c r="F497" s="335"/>
      <c r="G497" s="393">
        <v>0</v>
      </c>
      <c r="H497" s="336">
        <f t="shared" si="0"/>
        <v>0</v>
      </c>
      <c r="I497" s="336">
        <v>0</v>
      </c>
      <c r="J497" s="336">
        <v>0</v>
      </c>
      <c r="K497" s="336">
        <v>0</v>
      </c>
      <c r="L497" s="336">
        <v>0</v>
      </c>
      <c r="M497" s="336">
        <v>0</v>
      </c>
      <c r="N497" s="336">
        <v>0</v>
      </c>
      <c r="O497" s="336">
        <v>0</v>
      </c>
      <c r="P497" s="336">
        <v>0</v>
      </c>
      <c r="Q497" s="336">
        <v>0</v>
      </c>
      <c r="R497" s="336">
        <v>0</v>
      </c>
      <c r="S497" s="336">
        <v>0</v>
      </c>
      <c r="T497" s="336">
        <v>0</v>
      </c>
      <c r="U497" s="336">
        <v>0</v>
      </c>
      <c r="V497" s="336">
        <v>0</v>
      </c>
      <c r="W497" s="336">
        <v>0</v>
      </c>
      <c r="X497" s="336">
        <v>0</v>
      </c>
      <c r="Y497" s="336">
        <v>0</v>
      </c>
      <c r="Z497" s="337">
        <f t="shared" si="1"/>
        <v>0</v>
      </c>
      <c r="AA497" s="338"/>
    </row>
    <row r="498" spans="1:27" s="339" customFormat="1" ht="12.75" customHeight="1">
      <c r="A498" s="333">
        <f t="shared" si="29"/>
        <v>15</v>
      </c>
      <c r="B498" s="373">
        <v>130802210060199</v>
      </c>
      <c r="C498" s="392" t="s">
        <v>1202</v>
      </c>
      <c r="D498" s="334">
        <f>+SUMIF('BG SISTEMA'!A:A,'CA EF'!B498,'BG SISTEMA'!F:F)</f>
        <v>0</v>
      </c>
      <c r="E498" s="335"/>
      <c r="F498" s="335"/>
      <c r="G498" s="393">
        <v>0</v>
      </c>
      <c r="H498" s="336">
        <f t="shared" si="0"/>
        <v>0</v>
      </c>
      <c r="I498" s="336">
        <v>0</v>
      </c>
      <c r="J498" s="336">
        <v>0</v>
      </c>
      <c r="K498" s="336">
        <v>0</v>
      </c>
      <c r="L498" s="336">
        <v>0</v>
      </c>
      <c r="M498" s="336">
        <v>0</v>
      </c>
      <c r="N498" s="336">
        <v>0</v>
      </c>
      <c r="O498" s="336">
        <v>0</v>
      </c>
      <c r="P498" s="336">
        <v>0</v>
      </c>
      <c r="Q498" s="336">
        <v>0</v>
      </c>
      <c r="R498" s="336">
        <v>0</v>
      </c>
      <c r="S498" s="336">
        <v>0</v>
      </c>
      <c r="T498" s="336">
        <v>0</v>
      </c>
      <c r="U498" s="336">
        <v>0</v>
      </c>
      <c r="V498" s="336">
        <v>0</v>
      </c>
      <c r="W498" s="336">
        <v>0</v>
      </c>
      <c r="X498" s="336">
        <v>0</v>
      </c>
      <c r="Y498" s="336">
        <v>0</v>
      </c>
      <c r="Z498" s="337">
        <f t="shared" si="1"/>
        <v>0</v>
      </c>
      <c r="AA498" s="338"/>
    </row>
    <row r="499" spans="1:27" s="339" customFormat="1" ht="12.75" customHeight="1">
      <c r="A499" s="333">
        <f t="shared" si="29"/>
        <v>15</v>
      </c>
      <c r="B499" s="373">
        <v>130802210070101</v>
      </c>
      <c r="C499" s="392" t="s">
        <v>1204</v>
      </c>
      <c r="D499" s="334">
        <f>+SUMIF('BG SISTEMA'!A:A,'CA EF'!B499,'BG SISTEMA'!F:F)</f>
        <v>0</v>
      </c>
      <c r="E499" s="335"/>
      <c r="F499" s="335"/>
      <c r="G499" s="393">
        <v>0</v>
      </c>
      <c r="H499" s="336">
        <f t="shared" si="0"/>
        <v>0</v>
      </c>
      <c r="I499" s="336">
        <v>0</v>
      </c>
      <c r="J499" s="336">
        <v>0</v>
      </c>
      <c r="K499" s="336">
        <v>0</v>
      </c>
      <c r="L499" s="336">
        <v>0</v>
      </c>
      <c r="M499" s="336">
        <v>0</v>
      </c>
      <c r="N499" s="336">
        <v>0</v>
      </c>
      <c r="O499" s="336">
        <v>0</v>
      </c>
      <c r="P499" s="336">
        <v>0</v>
      </c>
      <c r="Q499" s="336">
        <v>0</v>
      </c>
      <c r="R499" s="336">
        <v>0</v>
      </c>
      <c r="S499" s="336">
        <v>0</v>
      </c>
      <c r="T499" s="336">
        <v>0</v>
      </c>
      <c r="U499" s="336">
        <v>0</v>
      </c>
      <c r="V499" s="336">
        <v>0</v>
      </c>
      <c r="W499" s="336">
        <v>0</v>
      </c>
      <c r="X499" s="336">
        <v>0</v>
      </c>
      <c r="Y499" s="336">
        <v>0</v>
      </c>
      <c r="Z499" s="337">
        <f t="shared" si="1"/>
        <v>0</v>
      </c>
      <c r="AA499" s="338"/>
    </row>
    <row r="500" spans="1:27" s="339" customFormat="1" ht="12.75" customHeight="1">
      <c r="A500" s="333">
        <f t="shared" si="29"/>
        <v>15</v>
      </c>
      <c r="B500" s="373">
        <v>130802210070199</v>
      </c>
      <c r="C500" s="392" t="s">
        <v>1205</v>
      </c>
      <c r="D500" s="334">
        <f>+SUMIF('BG SISTEMA'!A:A,'CA EF'!B500,'BG SISTEMA'!F:F)</f>
        <v>0</v>
      </c>
      <c r="E500" s="335"/>
      <c r="F500" s="335"/>
      <c r="G500" s="393">
        <v>0</v>
      </c>
      <c r="H500" s="336">
        <f t="shared" si="0"/>
        <v>0</v>
      </c>
      <c r="I500" s="336">
        <v>0</v>
      </c>
      <c r="J500" s="336">
        <v>0</v>
      </c>
      <c r="K500" s="336">
        <v>0</v>
      </c>
      <c r="L500" s="336">
        <v>0</v>
      </c>
      <c r="M500" s="336">
        <v>0</v>
      </c>
      <c r="N500" s="336">
        <v>0</v>
      </c>
      <c r="O500" s="336">
        <v>0</v>
      </c>
      <c r="P500" s="336">
        <v>0</v>
      </c>
      <c r="Q500" s="336">
        <v>0</v>
      </c>
      <c r="R500" s="336">
        <v>0</v>
      </c>
      <c r="S500" s="336">
        <v>0</v>
      </c>
      <c r="T500" s="336">
        <v>0</v>
      </c>
      <c r="U500" s="336">
        <v>0</v>
      </c>
      <c r="V500" s="336">
        <v>0</v>
      </c>
      <c r="W500" s="336">
        <v>0</v>
      </c>
      <c r="X500" s="336">
        <v>0</v>
      </c>
      <c r="Y500" s="336">
        <v>0</v>
      </c>
      <c r="Z500" s="337">
        <f t="shared" si="1"/>
        <v>0</v>
      </c>
      <c r="AA500" s="338"/>
    </row>
    <row r="501" spans="1:27" s="339" customFormat="1" ht="12.75" customHeight="1">
      <c r="A501" s="333">
        <f t="shared" si="29"/>
        <v>15</v>
      </c>
      <c r="B501" s="373">
        <v>130802219010101</v>
      </c>
      <c r="C501" s="392" t="s">
        <v>1208</v>
      </c>
      <c r="D501" s="334">
        <f>+SUMIF('BG SISTEMA'!A:A,'CA EF'!B501,'BG SISTEMA'!F:F)</f>
        <v>-3962910</v>
      </c>
      <c r="E501" s="335"/>
      <c r="F501" s="335"/>
      <c r="G501" s="393">
        <v>0</v>
      </c>
      <c r="H501" s="336">
        <f t="shared" si="0"/>
        <v>-3962910</v>
      </c>
      <c r="I501" s="336">
        <v>0</v>
      </c>
      <c r="J501" s="336">
        <v>0</v>
      </c>
      <c r="K501" s="336">
        <v>0</v>
      </c>
      <c r="L501" s="336">
        <v>0</v>
      </c>
      <c r="M501" s="336">
        <v>0</v>
      </c>
      <c r="N501" s="336">
        <v>0</v>
      </c>
      <c r="O501" s="336">
        <v>0</v>
      </c>
      <c r="P501" s="336">
        <v>0</v>
      </c>
      <c r="Q501" s="336">
        <v>0</v>
      </c>
      <c r="R501" s="336">
        <v>0</v>
      </c>
      <c r="S501" s="336">
        <f>-$H501</f>
        <v>3962910</v>
      </c>
      <c r="T501" s="336">
        <v>0</v>
      </c>
      <c r="U501" s="336">
        <v>0</v>
      </c>
      <c r="V501" s="336">
        <v>0</v>
      </c>
      <c r="W501" s="336">
        <v>0</v>
      </c>
      <c r="X501" s="336">
        <v>0</v>
      </c>
      <c r="Y501" s="336">
        <v>0</v>
      </c>
      <c r="Z501" s="337">
        <f t="shared" si="1"/>
        <v>0</v>
      </c>
      <c r="AA501" s="338"/>
    </row>
    <row r="502" spans="1:27" s="339" customFormat="1" ht="12.75" customHeight="1">
      <c r="A502" s="333">
        <f t="shared" si="29"/>
        <v>15</v>
      </c>
      <c r="B502" s="373">
        <v>130802219010199</v>
      </c>
      <c r="C502" s="392" t="s">
        <v>703</v>
      </c>
      <c r="D502" s="334">
        <f>+SUMIF('BG SISTEMA'!A:A,'CA EF'!B502,'BG SISTEMA'!F:F)</f>
        <v>-21076987</v>
      </c>
      <c r="E502" s="335"/>
      <c r="F502" s="335"/>
      <c r="G502" s="393">
        <v>0</v>
      </c>
      <c r="H502" s="336">
        <f t="shared" si="0"/>
        <v>-21076987</v>
      </c>
      <c r="I502" s="336">
        <v>0</v>
      </c>
      <c r="J502" s="336">
        <v>0</v>
      </c>
      <c r="K502" s="336">
        <v>0</v>
      </c>
      <c r="L502" s="336">
        <v>0</v>
      </c>
      <c r="M502" s="336">
        <v>0</v>
      </c>
      <c r="N502" s="336">
        <v>0</v>
      </c>
      <c r="O502" s="336">
        <v>0</v>
      </c>
      <c r="P502" s="336">
        <v>0</v>
      </c>
      <c r="Q502" s="336">
        <v>0</v>
      </c>
      <c r="R502" s="336">
        <v>0</v>
      </c>
      <c r="S502" s="336">
        <f>-$H502</f>
        <v>21076987</v>
      </c>
      <c r="T502" s="336">
        <v>0</v>
      </c>
      <c r="U502" s="336">
        <v>0</v>
      </c>
      <c r="V502" s="336">
        <v>0</v>
      </c>
      <c r="W502" s="336">
        <v>0</v>
      </c>
      <c r="X502" s="336">
        <v>0</v>
      </c>
      <c r="Y502" s="336">
        <v>0</v>
      </c>
      <c r="Z502" s="337">
        <f t="shared" si="1"/>
        <v>0</v>
      </c>
      <c r="AA502" s="338"/>
    </row>
    <row r="503" spans="1:27" s="339" customFormat="1" ht="12.75" customHeight="1">
      <c r="A503" s="333">
        <f t="shared" si="29"/>
        <v>15</v>
      </c>
      <c r="B503" s="373">
        <v>130802219020101</v>
      </c>
      <c r="C503" s="392" t="s">
        <v>1209</v>
      </c>
      <c r="D503" s="334">
        <f>+SUMIF('BG SISTEMA'!A:A,'CA EF'!B503,'BG SISTEMA'!F:F)</f>
        <v>0</v>
      </c>
      <c r="E503" s="335"/>
      <c r="F503" s="335"/>
      <c r="G503" s="393">
        <v>0</v>
      </c>
      <c r="H503" s="336">
        <f t="shared" si="0"/>
        <v>0</v>
      </c>
      <c r="I503" s="336">
        <v>0</v>
      </c>
      <c r="J503" s="336">
        <v>0</v>
      </c>
      <c r="K503" s="336">
        <v>0</v>
      </c>
      <c r="L503" s="336">
        <v>0</v>
      </c>
      <c r="M503" s="336">
        <v>0</v>
      </c>
      <c r="N503" s="336">
        <v>0</v>
      </c>
      <c r="O503" s="336">
        <v>0</v>
      </c>
      <c r="P503" s="336">
        <v>0</v>
      </c>
      <c r="Q503" s="336">
        <v>0</v>
      </c>
      <c r="R503" s="336">
        <v>0</v>
      </c>
      <c r="S503" s="336">
        <v>0</v>
      </c>
      <c r="T503" s="336">
        <v>0</v>
      </c>
      <c r="U503" s="336">
        <v>0</v>
      </c>
      <c r="V503" s="336">
        <v>0</v>
      </c>
      <c r="W503" s="336">
        <v>0</v>
      </c>
      <c r="X503" s="336">
        <v>0</v>
      </c>
      <c r="Y503" s="336">
        <v>0</v>
      </c>
      <c r="Z503" s="337">
        <f t="shared" si="1"/>
        <v>0</v>
      </c>
      <c r="AA503" s="338"/>
    </row>
    <row r="504" spans="1:27" s="339" customFormat="1" ht="12.75" customHeight="1">
      <c r="A504" s="333">
        <f t="shared" si="29"/>
        <v>15</v>
      </c>
      <c r="B504" s="373">
        <v>130802219020199</v>
      </c>
      <c r="C504" s="392" t="s">
        <v>705</v>
      </c>
      <c r="D504" s="334">
        <f>+SUMIF('BG SISTEMA'!A:A,'CA EF'!B504,'BG SISTEMA'!F:F)</f>
        <v>0</v>
      </c>
      <c r="E504" s="335"/>
      <c r="F504" s="335"/>
      <c r="G504" s="393">
        <v>0</v>
      </c>
      <c r="H504" s="336">
        <f t="shared" si="0"/>
        <v>0</v>
      </c>
      <c r="I504" s="336">
        <v>0</v>
      </c>
      <c r="J504" s="336">
        <v>0</v>
      </c>
      <c r="K504" s="336">
        <v>0</v>
      </c>
      <c r="L504" s="336">
        <v>0</v>
      </c>
      <c r="M504" s="336">
        <v>0</v>
      </c>
      <c r="N504" s="336">
        <v>0</v>
      </c>
      <c r="O504" s="336">
        <v>0</v>
      </c>
      <c r="P504" s="336">
        <v>0</v>
      </c>
      <c r="Q504" s="336">
        <v>0</v>
      </c>
      <c r="R504" s="336">
        <v>0</v>
      </c>
      <c r="S504" s="336">
        <v>0</v>
      </c>
      <c r="T504" s="336">
        <v>0</v>
      </c>
      <c r="U504" s="336">
        <v>0</v>
      </c>
      <c r="V504" s="336">
        <v>0</v>
      </c>
      <c r="W504" s="336">
        <v>0</v>
      </c>
      <c r="X504" s="336">
        <v>0</v>
      </c>
      <c r="Y504" s="336">
        <v>0</v>
      </c>
      <c r="Z504" s="337">
        <f t="shared" si="1"/>
        <v>0</v>
      </c>
      <c r="AA504" s="338"/>
    </row>
    <row r="505" spans="1:27" s="339" customFormat="1" ht="12.75" customHeight="1">
      <c r="A505" s="333">
        <f t="shared" si="29"/>
        <v>15</v>
      </c>
      <c r="B505" s="373">
        <v>130802219030101</v>
      </c>
      <c r="C505" s="392" t="s">
        <v>1214</v>
      </c>
      <c r="D505" s="334">
        <f>+SUMIF('BG SISTEMA'!A:A,'CA EF'!B505,'BG SISTEMA'!F:F)</f>
        <v>0</v>
      </c>
      <c r="E505" s="335"/>
      <c r="F505" s="335"/>
      <c r="G505" s="393">
        <v>0</v>
      </c>
      <c r="H505" s="336">
        <f t="shared" si="0"/>
        <v>0</v>
      </c>
      <c r="I505" s="336">
        <v>0</v>
      </c>
      <c r="J505" s="336">
        <v>0</v>
      </c>
      <c r="K505" s="336">
        <v>0</v>
      </c>
      <c r="L505" s="336">
        <v>0</v>
      </c>
      <c r="M505" s="336">
        <v>0</v>
      </c>
      <c r="N505" s="336">
        <v>0</v>
      </c>
      <c r="O505" s="336">
        <v>0</v>
      </c>
      <c r="P505" s="336">
        <v>0</v>
      </c>
      <c r="Q505" s="336">
        <v>0</v>
      </c>
      <c r="R505" s="336">
        <v>0</v>
      </c>
      <c r="S505" s="336">
        <v>0</v>
      </c>
      <c r="T505" s="336">
        <v>0</v>
      </c>
      <c r="U505" s="336">
        <v>0</v>
      </c>
      <c r="V505" s="336">
        <v>0</v>
      </c>
      <c r="W505" s="336">
        <v>0</v>
      </c>
      <c r="X505" s="336">
        <v>0</v>
      </c>
      <c r="Y505" s="336">
        <v>0</v>
      </c>
      <c r="Z505" s="337">
        <f t="shared" si="1"/>
        <v>0</v>
      </c>
      <c r="AA505" s="338"/>
    </row>
    <row r="506" spans="1:27" s="339" customFormat="1" ht="12.75" customHeight="1">
      <c r="A506" s="333">
        <f t="shared" si="29"/>
        <v>15</v>
      </c>
      <c r="B506" s="373">
        <v>130802219030199</v>
      </c>
      <c r="C506" s="392" t="s">
        <v>707</v>
      </c>
      <c r="D506" s="334">
        <f>+SUMIF('BG SISTEMA'!A:A,'CA EF'!B506,'BG SISTEMA'!F:F)</f>
        <v>-974223</v>
      </c>
      <c r="E506" s="335"/>
      <c r="F506" s="335"/>
      <c r="G506" s="393">
        <v>0</v>
      </c>
      <c r="H506" s="336">
        <f t="shared" si="0"/>
        <v>-974223</v>
      </c>
      <c r="I506" s="336">
        <v>0</v>
      </c>
      <c r="J506" s="336">
        <v>0</v>
      </c>
      <c r="K506" s="336">
        <v>0</v>
      </c>
      <c r="L506" s="336">
        <v>0</v>
      </c>
      <c r="M506" s="336">
        <v>0</v>
      </c>
      <c r="N506" s="336">
        <v>0</v>
      </c>
      <c r="O506" s="336">
        <v>0</v>
      </c>
      <c r="P506" s="336">
        <v>0</v>
      </c>
      <c r="Q506" s="336">
        <v>0</v>
      </c>
      <c r="R506" s="336">
        <v>0</v>
      </c>
      <c r="S506" s="336">
        <f>-$H506</f>
        <v>974223</v>
      </c>
      <c r="T506" s="336">
        <v>0</v>
      </c>
      <c r="U506" s="336">
        <v>0</v>
      </c>
      <c r="V506" s="336">
        <v>0</v>
      </c>
      <c r="W506" s="336">
        <v>0</v>
      </c>
      <c r="X506" s="336">
        <v>0</v>
      </c>
      <c r="Y506" s="336">
        <v>0</v>
      </c>
      <c r="Z506" s="337">
        <f t="shared" si="1"/>
        <v>0</v>
      </c>
      <c r="AA506" s="338"/>
    </row>
    <row r="507" spans="1:27" s="339" customFormat="1" ht="12.75" customHeight="1">
      <c r="A507" s="333">
        <f t="shared" si="29"/>
        <v>15</v>
      </c>
      <c r="B507" s="373">
        <v>130802219040101</v>
      </c>
      <c r="C507" s="392" t="s">
        <v>1219</v>
      </c>
      <c r="D507" s="334">
        <f>+SUMIF('BG SISTEMA'!A:A,'CA EF'!B507,'BG SISTEMA'!F:F)</f>
        <v>0</v>
      </c>
      <c r="E507" s="335"/>
      <c r="F507" s="335"/>
      <c r="G507" s="393">
        <v>0</v>
      </c>
      <c r="H507" s="336">
        <f t="shared" si="0"/>
        <v>0</v>
      </c>
      <c r="I507" s="336">
        <v>0</v>
      </c>
      <c r="J507" s="336">
        <v>0</v>
      </c>
      <c r="K507" s="336">
        <v>0</v>
      </c>
      <c r="L507" s="336">
        <v>0</v>
      </c>
      <c r="M507" s="336">
        <v>0</v>
      </c>
      <c r="N507" s="336">
        <v>0</v>
      </c>
      <c r="O507" s="336">
        <v>0</v>
      </c>
      <c r="P507" s="336">
        <v>0</v>
      </c>
      <c r="Q507" s="336">
        <v>0</v>
      </c>
      <c r="R507" s="336">
        <v>0</v>
      </c>
      <c r="S507" s="336">
        <v>0</v>
      </c>
      <c r="T507" s="336">
        <v>0</v>
      </c>
      <c r="U507" s="336">
        <v>0</v>
      </c>
      <c r="V507" s="336">
        <v>0</v>
      </c>
      <c r="W507" s="336">
        <v>0</v>
      </c>
      <c r="X507" s="336">
        <v>0</v>
      </c>
      <c r="Y507" s="336">
        <v>0</v>
      </c>
      <c r="Z507" s="337">
        <f t="shared" si="1"/>
        <v>0</v>
      </c>
      <c r="AA507" s="338"/>
    </row>
    <row r="508" spans="1:27" s="339" customFormat="1" ht="12.75" customHeight="1">
      <c r="A508" s="333">
        <f t="shared" si="29"/>
        <v>15</v>
      </c>
      <c r="B508" s="373">
        <v>130802219040199</v>
      </c>
      <c r="C508" s="392" t="s">
        <v>1220</v>
      </c>
      <c r="D508" s="334">
        <f>+SUMIF('BG SISTEMA'!A:A,'CA EF'!B508,'BG SISTEMA'!F:F)</f>
        <v>-6239525</v>
      </c>
      <c r="E508" s="335"/>
      <c r="F508" s="335"/>
      <c r="G508" s="393">
        <v>0</v>
      </c>
      <c r="H508" s="336">
        <f t="shared" si="0"/>
        <v>-6239525</v>
      </c>
      <c r="I508" s="336">
        <v>0</v>
      </c>
      <c r="J508" s="336">
        <v>0</v>
      </c>
      <c r="K508" s="336">
        <v>0</v>
      </c>
      <c r="L508" s="336">
        <v>0</v>
      </c>
      <c r="M508" s="336">
        <v>0</v>
      </c>
      <c r="N508" s="336">
        <v>0</v>
      </c>
      <c r="O508" s="336">
        <v>0</v>
      </c>
      <c r="P508" s="336">
        <v>0</v>
      </c>
      <c r="Q508" s="336">
        <v>0</v>
      </c>
      <c r="R508" s="336">
        <v>0</v>
      </c>
      <c r="S508" s="336">
        <f>-$H508</f>
        <v>6239525</v>
      </c>
      <c r="T508" s="336">
        <v>0</v>
      </c>
      <c r="U508" s="336">
        <v>0</v>
      </c>
      <c r="V508" s="336">
        <v>0</v>
      </c>
      <c r="W508" s="336">
        <v>0</v>
      </c>
      <c r="X508" s="336">
        <v>0</v>
      </c>
      <c r="Y508" s="336">
        <v>0</v>
      </c>
      <c r="Z508" s="337">
        <f t="shared" si="1"/>
        <v>0</v>
      </c>
      <c r="AA508" s="338"/>
    </row>
    <row r="509" spans="1:27" s="339" customFormat="1" ht="12.75" customHeight="1">
      <c r="A509" s="333">
        <f t="shared" si="2"/>
        <v>15</v>
      </c>
      <c r="B509" s="373">
        <v>130802219050101</v>
      </c>
      <c r="C509" s="392" t="s">
        <v>1210</v>
      </c>
      <c r="D509" s="334">
        <f>+SUMIF('BG SISTEMA'!A:A,'CA EF'!B509,'BG SISTEMA'!F:F)</f>
        <v>0</v>
      </c>
      <c r="E509" s="335"/>
      <c r="F509" s="335"/>
      <c r="G509" s="393">
        <v>0</v>
      </c>
      <c r="H509" s="336">
        <f t="shared" si="0"/>
        <v>0</v>
      </c>
      <c r="I509" s="336">
        <v>0</v>
      </c>
      <c r="J509" s="336">
        <v>0</v>
      </c>
      <c r="K509" s="336">
        <v>0</v>
      </c>
      <c r="L509" s="336">
        <v>0</v>
      </c>
      <c r="M509" s="336">
        <v>0</v>
      </c>
      <c r="N509" s="336">
        <v>0</v>
      </c>
      <c r="O509" s="336">
        <v>0</v>
      </c>
      <c r="P509" s="336">
        <v>0</v>
      </c>
      <c r="Q509" s="336">
        <v>0</v>
      </c>
      <c r="R509" s="336">
        <v>0</v>
      </c>
      <c r="S509" s="336">
        <v>0</v>
      </c>
      <c r="T509" s="336">
        <v>0</v>
      </c>
      <c r="U509" s="336">
        <v>0</v>
      </c>
      <c r="V509" s="336">
        <v>0</v>
      </c>
      <c r="W509" s="336">
        <v>0</v>
      </c>
      <c r="X509" s="336">
        <v>0</v>
      </c>
      <c r="Y509" s="336">
        <v>0</v>
      </c>
      <c r="Z509" s="337">
        <f t="shared" si="1"/>
        <v>0</v>
      </c>
      <c r="AA509" s="340"/>
    </row>
    <row r="510" spans="1:27" s="339" customFormat="1" ht="12.75" customHeight="1">
      <c r="A510" s="333">
        <f t="shared" si="2"/>
        <v>15</v>
      </c>
      <c r="B510" s="373">
        <v>130802219050199</v>
      </c>
      <c r="C510" s="392" t="s">
        <v>1211</v>
      </c>
      <c r="D510" s="334">
        <f>+SUMIF('BG SISTEMA'!A:A,'CA EF'!B510,'BG SISTEMA'!F:F)</f>
        <v>0</v>
      </c>
      <c r="E510" s="335"/>
      <c r="F510" s="335"/>
      <c r="G510" s="393">
        <v>0</v>
      </c>
      <c r="H510" s="336">
        <f t="shared" si="0"/>
        <v>0</v>
      </c>
      <c r="I510" s="336">
        <v>0</v>
      </c>
      <c r="J510" s="336">
        <v>0</v>
      </c>
      <c r="K510" s="336">
        <v>0</v>
      </c>
      <c r="L510" s="336">
        <v>0</v>
      </c>
      <c r="M510" s="336">
        <v>0</v>
      </c>
      <c r="N510" s="336">
        <v>0</v>
      </c>
      <c r="O510" s="336">
        <v>0</v>
      </c>
      <c r="P510" s="336">
        <v>0</v>
      </c>
      <c r="Q510" s="336">
        <v>0</v>
      </c>
      <c r="R510" s="336">
        <v>0</v>
      </c>
      <c r="S510" s="336">
        <v>0</v>
      </c>
      <c r="T510" s="336">
        <v>0</v>
      </c>
      <c r="U510" s="336">
        <v>0</v>
      </c>
      <c r="V510" s="336">
        <v>0</v>
      </c>
      <c r="W510" s="336">
        <v>0</v>
      </c>
      <c r="X510" s="336">
        <v>0</v>
      </c>
      <c r="Y510" s="336">
        <v>0</v>
      </c>
      <c r="Z510" s="337">
        <f t="shared" si="1"/>
        <v>0</v>
      </c>
      <c r="AA510" s="340"/>
    </row>
    <row r="511" spans="1:27" s="339" customFormat="1" ht="12.75" customHeight="1">
      <c r="A511" s="333">
        <f t="shared" si="2"/>
        <v>15</v>
      </c>
      <c r="B511" s="373">
        <v>130802219060101</v>
      </c>
      <c r="C511" s="392" t="s">
        <v>1212</v>
      </c>
      <c r="D511" s="334">
        <f>+SUMIF('BG SISTEMA'!A:A,'CA EF'!B511,'BG SISTEMA'!F:F)</f>
        <v>0</v>
      </c>
      <c r="E511" s="335"/>
      <c r="F511" s="335"/>
      <c r="G511" s="393">
        <v>0</v>
      </c>
      <c r="H511" s="336">
        <f t="shared" si="0"/>
        <v>0</v>
      </c>
      <c r="I511" s="336">
        <v>0</v>
      </c>
      <c r="J511" s="336">
        <v>0</v>
      </c>
      <c r="K511" s="336">
        <v>0</v>
      </c>
      <c r="L511" s="336">
        <v>0</v>
      </c>
      <c r="M511" s="336">
        <v>0</v>
      </c>
      <c r="N511" s="336">
        <v>0</v>
      </c>
      <c r="O511" s="336">
        <v>0</v>
      </c>
      <c r="P511" s="336">
        <v>0</v>
      </c>
      <c r="Q511" s="336">
        <v>0</v>
      </c>
      <c r="R511" s="336">
        <v>0</v>
      </c>
      <c r="S511" s="336">
        <v>0</v>
      </c>
      <c r="T511" s="336">
        <v>0</v>
      </c>
      <c r="U511" s="336">
        <v>0</v>
      </c>
      <c r="V511" s="336">
        <v>0</v>
      </c>
      <c r="W511" s="336">
        <v>0</v>
      </c>
      <c r="X511" s="336">
        <v>0</v>
      </c>
      <c r="Y511" s="336">
        <v>0</v>
      </c>
      <c r="Z511" s="337">
        <f t="shared" si="1"/>
        <v>0</v>
      </c>
      <c r="AA511" s="340"/>
    </row>
    <row r="512" spans="1:27" s="339" customFormat="1" ht="12.75" customHeight="1">
      <c r="A512" s="333">
        <f t="shared" si="2"/>
        <v>15</v>
      </c>
      <c r="B512" s="373">
        <v>130802219060199</v>
      </c>
      <c r="C512" s="392" t="s">
        <v>1213</v>
      </c>
      <c r="D512" s="334">
        <f>+SUMIF('BG SISTEMA'!A:A,'CA EF'!B512,'BG SISTEMA'!F:F)</f>
        <v>0</v>
      </c>
      <c r="E512" s="335"/>
      <c r="F512" s="335"/>
      <c r="G512" s="393">
        <v>0</v>
      </c>
      <c r="H512" s="336">
        <f t="shared" si="0"/>
        <v>0</v>
      </c>
      <c r="I512" s="336">
        <v>0</v>
      </c>
      <c r="J512" s="336">
        <v>0</v>
      </c>
      <c r="K512" s="336">
        <v>0</v>
      </c>
      <c r="L512" s="336">
        <v>0</v>
      </c>
      <c r="M512" s="336">
        <v>0</v>
      </c>
      <c r="N512" s="336">
        <v>0</v>
      </c>
      <c r="O512" s="336">
        <v>0</v>
      </c>
      <c r="P512" s="336">
        <v>0</v>
      </c>
      <c r="Q512" s="336">
        <v>0</v>
      </c>
      <c r="R512" s="336">
        <v>0</v>
      </c>
      <c r="S512" s="336">
        <v>0</v>
      </c>
      <c r="T512" s="336">
        <v>0</v>
      </c>
      <c r="U512" s="336">
        <v>0</v>
      </c>
      <c r="V512" s="336">
        <v>0</v>
      </c>
      <c r="W512" s="336">
        <v>0</v>
      </c>
      <c r="X512" s="336">
        <v>0</v>
      </c>
      <c r="Y512" s="336">
        <v>0</v>
      </c>
      <c r="Z512" s="337">
        <f t="shared" si="1"/>
        <v>0</v>
      </c>
      <c r="AA512" s="340"/>
    </row>
    <row r="513" spans="1:27" s="339" customFormat="1" ht="12.75" customHeight="1">
      <c r="A513" s="333">
        <f t="shared" si="2"/>
        <v>15</v>
      </c>
      <c r="B513" s="373">
        <v>130802219070101</v>
      </c>
      <c r="C513" s="392" t="s">
        <v>1215</v>
      </c>
      <c r="D513" s="334">
        <f>+SUMIF('BG SISTEMA'!A:A,'CA EF'!B513,'BG SISTEMA'!F:F)</f>
        <v>0</v>
      </c>
      <c r="E513" s="335"/>
      <c r="F513" s="335"/>
      <c r="G513" s="393">
        <v>0</v>
      </c>
      <c r="H513" s="336">
        <f t="shared" ref="H513:H542" si="30">+D513+E513-F513-G513</f>
        <v>0</v>
      </c>
      <c r="I513" s="336">
        <v>0</v>
      </c>
      <c r="J513" s="336">
        <v>0</v>
      </c>
      <c r="K513" s="336">
        <v>0</v>
      </c>
      <c r="L513" s="336">
        <v>0</v>
      </c>
      <c r="M513" s="336">
        <v>0</v>
      </c>
      <c r="N513" s="336">
        <v>0</v>
      </c>
      <c r="O513" s="336">
        <v>0</v>
      </c>
      <c r="P513" s="336">
        <v>0</v>
      </c>
      <c r="Q513" s="336">
        <v>0</v>
      </c>
      <c r="R513" s="336">
        <v>0</v>
      </c>
      <c r="S513" s="336">
        <v>0</v>
      </c>
      <c r="T513" s="336">
        <v>0</v>
      </c>
      <c r="U513" s="336">
        <v>0</v>
      </c>
      <c r="V513" s="336">
        <v>0</v>
      </c>
      <c r="W513" s="336">
        <v>0</v>
      </c>
      <c r="X513" s="336">
        <v>0</v>
      </c>
      <c r="Y513" s="336">
        <v>0</v>
      </c>
      <c r="Z513" s="337">
        <f t="shared" si="1"/>
        <v>0</v>
      </c>
      <c r="AA513" s="338"/>
    </row>
    <row r="514" spans="1:27" s="339" customFormat="1" ht="12.75" customHeight="1">
      <c r="A514" s="333">
        <f t="shared" si="2"/>
        <v>15</v>
      </c>
      <c r="B514" s="373">
        <v>130802219070199</v>
      </c>
      <c r="C514" s="392" t="s">
        <v>1216</v>
      </c>
      <c r="D514" s="334">
        <f>+SUMIF('BG SISTEMA'!A:A,'CA EF'!B514,'BG SISTEMA'!F:F)</f>
        <v>0</v>
      </c>
      <c r="E514" s="335"/>
      <c r="F514" s="335"/>
      <c r="G514" s="393">
        <v>0</v>
      </c>
      <c r="H514" s="336">
        <f t="shared" si="30"/>
        <v>0</v>
      </c>
      <c r="I514" s="336">
        <v>0</v>
      </c>
      <c r="J514" s="336">
        <v>0</v>
      </c>
      <c r="K514" s="336">
        <v>0</v>
      </c>
      <c r="L514" s="336">
        <v>0</v>
      </c>
      <c r="M514" s="336">
        <v>0</v>
      </c>
      <c r="N514" s="336">
        <v>0</v>
      </c>
      <c r="O514" s="336">
        <v>0</v>
      </c>
      <c r="P514" s="336">
        <v>0</v>
      </c>
      <c r="Q514" s="336">
        <v>0</v>
      </c>
      <c r="R514" s="336">
        <v>0</v>
      </c>
      <c r="S514" s="336">
        <v>0</v>
      </c>
      <c r="T514" s="336">
        <v>0</v>
      </c>
      <c r="U514" s="336">
        <v>0</v>
      </c>
      <c r="V514" s="336">
        <v>0</v>
      </c>
      <c r="W514" s="336">
        <v>0</v>
      </c>
      <c r="X514" s="336">
        <v>0</v>
      </c>
      <c r="Y514" s="336">
        <v>0</v>
      </c>
      <c r="Z514" s="337">
        <f t="shared" si="1"/>
        <v>0</v>
      </c>
      <c r="AA514" s="340"/>
    </row>
    <row r="515" spans="1:27" s="339" customFormat="1" ht="12.75" customHeight="1">
      <c r="A515" s="333">
        <f t="shared" si="2"/>
        <v>15</v>
      </c>
      <c r="B515" s="373">
        <v>130802230010101</v>
      </c>
      <c r="C515" s="392" t="s">
        <v>1221</v>
      </c>
      <c r="D515" s="334">
        <f>+SUMIF('BG SISTEMA'!A:A,'CA EF'!B515,'BG SISTEMA'!F:F)</f>
        <v>0</v>
      </c>
      <c r="E515" s="335"/>
      <c r="F515" s="335"/>
      <c r="G515" s="393">
        <v>0</v>
      </c>
      <c r="H515" s="336">
        <f t="shared" si="30"/>
        <v>0</v>
      </c>
      <c r="I515" s="336">
        <v>0</v>
      </c>
      <c r="J515" s="336">
        <v>0</v>
      </c>
      <c r="K515" s="336">
        <v>0</v>
      </c>
      <c r="L515" s="336">
        <v>0</v>
      </c>
      <c r="M515" s="336">
        <v>0</v>
      </c>
      <c r="N515" s="336">
        <v>0</v>
      </c>
      <c r="O515" s="336">
        <v>0</v>
      </c>
      <c r="P515" s="336">
        <v>0</v>
      </c>
      <c r="Q515" s="336">
        <v>0</v>
      </c>
      <c r="R515" s="336">
        <v>0</v>
      </c>
      <c r="S515" s="336">
        <v>0</v>
      </c>
      <c r="T515" s="336">
        <v>0</v>
      </c>
      <c r="U515" s="336">
        <v>0</v>
      </c>
      <c r="V515" s="336">
        <v>0</v>
      </c>
      <c r="W515" s="336">
        <v>0</v>
      </c>
      <c r="X515" s="336">
        <v>0</v>
      </c>
      <c r="Y515" s="336">
        <v>0</v>
      </c>
      <c r="Z515" s="337">
        <f t="shared" si="1"/>
        <v>0</v>
      </c>
      <c r="AA515" s="340"/>
    </row>
    <row r="516" spans="1:27" s="339" customFormat="1" ht="12.75" customHeight="1">
      <c r="A516" s="333">
        <f t="shared" si="2"/>
        <v>15</v>
      </c>
      <c r="B516" s="373">
        <v>130802230010199</v>
      </c>
      <c r="C516" s="392" t="s">
        <v>1222</v>
      </c>
      <c r="D516" s="334">
        <f>+SUMIF('BG SISTEMA'!A:A,'CA EF'!B516,'BG SISTEMA'!F:F)</f>
        <v>0</v>
      </c>
      <c r="E516" s="335"/>
      <c r="F516" s="335"/>
      <c r="G516" s="393">
        <v>0</v>
      </c>
      <c r="H516" s="336">
        <f t="shared" si="30"/>
        <v>0</v>
      </c>
      <c r="I516" s="336">
        <v>0</v>
      </c>
      <c r="J516" s="336">
        <v>0</v>
      </c>
      <c r="K516" s="336">
        <v>0</v>
      </c>
      <c r="L516" s="336">
        <v>0</v>
      </c>
      <c r="M516" s="336">
        <v>0</v>
      </c>
      <c r="N516" s="336">
        <v>0</v>
      </c>
      <c r="O516" s="336">
        <v>0</v>
      </c>
      <c r="P516" s="336">
        <v>0</v>
      </c>
      <c r="Q516" s="336">
        <v>0</v>
      </c>
      <c r="R516" s="336">
        <v>0</v>
      </c>
      <c r="S516" s="336">
        <v>0</v>
      </c>
      <c r="T516" s="336">
        <v>0</v>
      </c>
      <c r="U516" s="336">
        <v>0</v>
      </c>
      <c r="V516" s="336">
        <v>0</v>
      </c>
      <c r="W516" s="336">
        <v>0</v>
      </c>
      <c r="X516" s="336">
        <v>0</v>
      </c>
      <c r="Y516" s="336">
        <v>0</v>
      </c>
      <c r="Z516" s="337">
        <f t="shared" si="1"/>
        <v>0</v>
      </c>
      <c r="AA516" s="340"/>
    </row>
    <row r="517" spans="1:27" s="339" customFormat="1" ht="12.75" customHeight="1">
      <c r="A517" s="333">
        <f t="shared" si="2"/>
        <v>15</v>
      </c>
      <c r="B517" s="373">
        <v>130802239010101</v>
      </c>
      <c r="C517" s="392" t="s">
        <v>1223</v>
      </c>
      <c r="D517" s="334">
        <f>+SUMIF('BG SISTEMA'!A:A,'CA EF'!B517,'BG SISTEMA'!F:F)</f>
        <v>0</v>
      </c>
      <c r="E517" s="335"/>
      <c r="F517" s="335"/>
      <c r="G517" s="393">
        <v>0</v>
      </c>
      <c r="H517" s="336">
        <f t="shared" si="30"/>
        <v>0</v>
      </c>
      <c r="I517" s="336">
        <v>0</v>
      </c>
      <c r="J517" s="336">
        <v>0</v>
      </c>
      <c r="K517" s="336">
        <v>0</v>
      </c>
      <c r="L517" s="336">
        <v>0</v>
      </c>
      <c r="M517" s="336">
        <v>0</v>
      </c>
      <c r="N517" s="336">
        <v>0</v>
      </c>
      <c r="O517" s="336">
        <v>0</v>
      </c>
      <c r="P517" s="336">
        <v>0</v>
      </c>
      <c r="Q517" s="336">
        <v>0</v>
      </c>
      <c r="R517" s="336">
        <v>0</v>
      </c>
      <c r="S517" s="336">
        <v>0</v>
      </c>
      <c r="T517" s="336">
        <v>0</v>
      </c>
      <c r="U517" s="336">
        <v>0</v>
      </c>
      <c r="V517" s="336">
        <v>0</v>
      </c>
      <c r="W517" s="336">
        <v>0</v>
      </c>
      <c r="X517" s="336">
        <v>0</v>
      </c>
      <c r="Y517" s="336">
        <v>0</v>
      </c>
      <c r="Z517" s="337">
        <f t="shared" si="1"/>
        <v>0</v>
      </c>
      <c r="AA517" s="340"/>
    </row>
    <row r="518" spans="1:27" s="339" customFormat="1" ht="12.75" customHeight="1">
      <c r="A518" s="333">
        <f t="shared" si="2"/>
        <v>15</v>
      </c>
      <c r="B518" s="373">
        <v>130802239010199</v>
      </c>
      <c r="C518" s="392" t="s">
        <v>1224</v>
      </c>
      <c r="D518" s="334">
        <f>+SUMIF('BG SISTEMA'!A:A,'CA EF'!B518,'BG SISTEMA'!F:F)</f>
        <v>0</v>
      </c>
      <c r="E518" s="335"/>
      <c r="F518" s="335"/>
      <c r="G518" s="393">
        <v>0</v>
      </c>
      <c r="H518" s="336">
        <f t="shared" si="30"/>
        <v>0</v>
      </c>
      <c r="I518" s="336">
        <v>0</v>
      </c>
      <c r="J518" s="336">
        <v>0</v>
      </c>
      <c r="K518" s="336">
        <v>0</v>
      </c>
      <c r="L518" s="336">
        <v>0</v>
      </c>
      <c r="M518" s="336">
        <v>0</v>
      </c>
      <c r="N518" s="336">
        <v>0</v>
      </c>
      <c r="O518" s="336">
        <v>0</v>
      </c>
      <c r="P518" s="336">
        <v>0</v>
      </c>
      <c r="Q518" s="336">
        <v>0</v>
      </c>
      <c r="R518" s="336">
        <v>0</v>
      </c>
      <c r="S518" s="336">
        <v>0</v>
      </c>
      <c r="T518" s="336">
        <v>0</v>
      </c>
      <c r="U518" s="336">
        <v>0</v>
      </c>
      <c r="V518" s="336">
        <v>0</v>
      </c>
      <c r="W518" s="336">
        <v>0</v>
      </c>
      <c r="X518" s="336">
        <v>0</v>
      </c>
      <c r="Y518" s="336">
        <v>0</v>
      </c>
      <c r="Z518" s="337">
        <f t="shared" si="1"/>
        <v>0</v>
      </c>
      <c r="AA518" s="340"/>
    </row>
    <row r="519" spans="1:27" s="339" customFormat="1" ht="12.75" customHeight="1">
      <c r="A519" s="333">
        <f t="shared" si="2"/>
        <v>15</v>
      </c>
      <c r="B519" s="373">
        <v>130802250010101</v>
      </c>
      <c r="C519" s="392" t="s">
        <v>1225</v>
      </c>
      <c r="D519" s="334">
        <f>+SUMIF('BG SISTEMA'!A:A,'CA EF'!B519,'BG SISTEMA'!F:F)</f>
        <v>0</v>
      </c>
      <c r="E519" s="335"/>
      <c r="F519" s="335"/>
      <c r="G519" s="393">
        <v>0</v>
      </c>
      <c r="H519" s="336">
        <f t="shared" si="30"/>
        <v>0</v>
      </c>
      <c r="I519" s="336">
        <v>0</v>
      </c>
      <c r="J519" s="336">
        <v>0</v>
      </c>
      <c r="K519" s="336">
        <v>0</v>
      </c>
      <c r="L519" s="336">
        <v>0</v>
      </c>
      <c r="M519" s="336">
        <v>0</v>
      </c>
      <c r="N519" s="336">
        <v>0</v>
      </c>
      <c r="O519" s="336">
        <v>0</v>
      </c>
      <c r="P519" s="336">
        <v>0</v>
      </c>
      <c r="Q519" s="336">
        <v>0</v>
      </c>
      <c r="R519" s="336">
        <v>0</v>
      </c>
      <c r="S519" s="336">
        <v>0</v>
      </c>
      <c r="T519" s="336">
        <v>0</v>
      </c>
      <c r="U519" s="336">
        <v>0</v>
      </c>
      <c r="V519" s="336">
        <v>0</v>
      </c>
      <c r="W519" s="336">
        <v>0</v>
      </c>
      <c r="X519" s="336">
        <v>0</v>
      </c>
      <c r="Y519" s="336">
        <v>0</v>
      </c>
      <c r="Z519" s="337">
        <f t="shared" si="1"/>
        <v>0</v>
      </c>
      <c r="AA519" s="338"/>
    </row>
    <row r="520" spans="1:27" s="339" customFormat="1" ht="12.75" customHeight="1">
      <c r="A520" s="333">
        <f t="shared" si="2"/>
        <v>15</v>
      </c>
      <c r="B520" s="373">
        <v>130802250010199</v>
      </c>
      <c r="C520" s="392" t="s">
        <v>473</v>
      </c>
      <c r="D520" s="334">
        <f>+SUMIF('BG SISTEMA'!A:A,'CA EF'!B520,'BG SISTEMA'!F:F)</f>
        <v>0</v>
      </c>
      <c r="E520" s="335"/>
      <c r="F520" s="335"/>
      <c r="G520" s="393">
        <v>0</v>
      </c>
      <c r="H520" s="336">
        <f t="shared" si="30"/>
        <v>0</v>
      </c>
      <c r="I520" s="336">
        <v>0</v>
      </c>
      <c r="J520" s="336">
        <v>0</v>
      </c>
      <c r="K520" s="336">
        <v>0</v>
      </c>
      <c r="L520" s="336">
        <v>0</v>
      </c>
      <c r="M520" s="336">
        <v>0</v>
      </c>
      <c r="N520" s="336">
        <v>0</v>
      </c>
      <c r="O520" s="336">
        <v>0</v>
      </c>
      <c r="P520" s="336">
        <v>0</v>
      </c>
      <c r="Q520" s="336">
        <v>0</v>
      </c>
      <c r="R520" s="336">
        <v>0</v>
      </c>
      <c r="S520" s="336">
        <f>-$H520</f>
        <v>0</v>
      </c>
      <c r="T520" s="336">
        <v>0</v>
      </c>
      <c r="U520" s="336">
        <v>0</v>
      </c>
      <c r="V520" s="336">
        <v>0</v>
      </c>
      <c r="W520" s="336">
        <v>0</v>
      </c>
      <c r="X520" s="336">
        <v>0</v>
      </c>
      <c r="Y520" s="336">
        <v>0</v>
      </c>
      <c r="Z520" s="337">
        <f t="shared" si="1"/>
        <v>0</v>
      </c>
      <c r="AA520" s="340"/>
    </row>
    <row r="521" spans="1:27" s="339" customFormat="1" ht="12.75" customHeight="1">
      <c r="A521" s="333">
        <f t="shared" si="2"/>
        <v>15</v>
      </c>
      <c r="B521" s="373">
        <v>130802250020101</v>
      </c>
      <c r="C521" s="392" t="s">
        <v>1226</v>
      </c>
      <c r="D521" s="334">
        <f>+SUMIF('BG SISTEMA'!A:A,'CA EF'!B521,'BG SISTEMA'!F:F)</f>
        <v>0</v>
      </c>
      <c r="E521" s="335"/>
      <c r="F521" s="335"/>
      <c r="G521" s="393">
        <v>0</v>
      </c>
      <c r="H521" s="336">
        <f t="shared" si="30"/>
        <v>0</v>
      </c>
      <c r="I521" s="336">
        <v>0</v>
      </c>
      <c r="J521" s="336">
        <v>0</v>
      </c>
      <c r="K521" s="336">
        <v>0</v>
      </c>
      <c r="L521" s="336">
        <v>0</v>
      </c>
      <c r="M521" s="336">
        <v>0</v>
      </c>
      <c r="N521" s="336">
        <v>0</v>
      </c>
      <c r="O521" s="336">
        <v>0</v>
      </c>
      <c r="P521" s="336">
        <v>0</v>
      </c>
      <c r="Q521" s="336">
        <v>0</v>
      </c>
      <c r="R521" s="336">
        <v>0</v>
      </c>
      <c r="S521" s="336">
        <v>0</v>
      </c>
      <c r="T521" s="336">
        <v>0</v>
      </c>
      <c r="U521" s="336">
        <v>0</v>
      </c>
      <c r="V521" s="336">
        <v>0</v>
      </c>
      <c r="W521" s="336">
        <v>0</v>
      </c>
      <c r="X521" s="336">
        <v>0</v>
      </c>
      <c r="Y521" s="336">
        <v>0</v>
      </c>
      <c r="Z521" s="337">
        <f t="shared" si="1"/>
        <v>0</v>
      </c>
      <c r="AA521" s="340"/>
    </row>
    <row r="522" spans="1:27" s="339" customFormat="1" ht="12.75" customHeight="1">
      <c r="A522" s="333">
        <f t="shared" si="2"/>
        <v>15</v>
      </c>
      <c r="B522" s="373">
        <v>130802250020199</v>
      </c>
      <c r="C522" s="392" t="s">
        <v>1227</v>
      </c>
      <c r="D522" s="334">
        <f>+SUMIF('BG SISTEMA'!A:A,'CA EF'!B522,'BG SISTEMA'!F:F)</f>
        <v>0</v>
      </c>
      <c r="E522" s="335"/>
      <c r="F522" s="335"/>
      <c r="G522" s="393">
        <v>0</v>
      </c>
      <c r="H522" s="336">
        <f t="shared" si="30"/>
        <v>0</v>
      </c>
      <c r="I522" s="336">
        <v>0</v>
      </c>
      <c r="J522" s="336">
        <v>0</v>
      </c>
      <c r="K522" s="336">
        <v>0</v>
      </c>
      <c r="L522" s="336">
        <v>0</v>
      </c>
      <c r="M522" s="336">
        <v>0</v>
      </c>
      <c r="N522" s="336">
        <v>0</v>
      </c>
      <c r="O522" s="336">
        <v>0</v>
      </c>
      <c r="P522" s="336">
        <v>0</v>
      </c>
      <c r="Q522" s="336">
        <v>0</v>
      </c>
      <c r="R522" s="336">
        <v>0</v>
      </c>
      <c r="S522" s="336">
        <v>0</v>
      </c>
      <c r="T522" s="336">
        <v>0</v>
      </c>
      <c r="U522" s="336">
        <v>0</v>
      </c>
      <c r="V522" s="336">
        <v>0</v>
      </c>
      <c r="W522" s="336">
        <v>0</v>
      </c>
      <c r="X522" s="336">
        <v>0</v>
      </c>
      <c r="Y522" s="336">
        <v>0</v>
      </c>
      <c r="Z522" s="337">
        <f t="shared" si="1"/>
        <v>0</v>
      </c>
      <c r="AA522" s="340"/>
    </row>
    <row r="523" spans="1:27" s="339" customFormat="1" ht="12.75" customHeight="1">
      <c r="A523" s="333">
        <f t="shared" si="2"/>
        <v>15</v>
      </c>
      <c r="B523" s="373">
        <v>130802250030101</v>
      </c>
      <c r="C523" s="392" t="s">
        <v>1228</v>
      </c>
      <c r="D523" s="334">
        <f>+SUMIF('BG SISTEMA'!A:A,'CA EF'!B523,'BG SISTEMA'!F:F)</f>
        <v>0</v>
      </c>
      <c r="E523" s="335"/>
      <c r="F523" s="335"/>
      <c r="G523" s="393">
        <v>0</v>
      </c>
      <c r="H523" s="336">
        <f t="shared" si="30"/>
        <v>0</v>
      </c>
      <c r="I523" s="336">
        <v>0</v>
      </c>
      <c r="J523" s="336">
        <v>0</v>
      </c>
      <c r="K523" s="336">
        <v>0</v>
      </c>
      <c r="L523" s="336">
        <v>0</v>
      </c>
      <c r="M523" s="336">
        <v>0</v>
      </c>
      <c r="N523" s="336">
        <v>0</v>
      </c>
      <c r="O523" s="336">
        <v>0</v>
      </c>
      <c r="P523" s="336">
        <v>0</v>
      </c>
      <c r="Q523" s="336">
        <v>0</v>
      </c>
      <c r="R523" s="336">
        <v>0</v>
      </c>
      <c r="S523" s="336">
        <v>0</v>
      </c>
      <c r="T523" s="336">
        <v>0</v>
      </c>
      <c r="U523" s="336">
        <v>0</v>
      </c>
      <c r="V523" s="336">
        <v>0</v>
      </c>
      <c r="W523" s="336">
        <v>0</v>
      </c>
      <c r="X523" s="336">
        <v>0</v>
      </c>
      <c r="Y523" s="336">
        <v>0</v>
      </c>
      <c r="Z523" s="337">
        <f t="shared" si="1"/>
        <v>0</v>
      </c>
      <c r="AA523" s="340"/>
    </row>
    <row r="524" spans="1:27" s="339" customFormat="1" ht="12.75" customHeight="1">
      <c r="A524" s="333">
        <f t="shared" si="2"/>
        <v>15</v>
      </c>
      <c r="B524" s="373">
        <v>130802250030199</v>
      </c>
      <c r="C524" s="392" t="s">
        <v>1229</v>
      </c>
      <c r="D524" s="334">
        <f>+SUMIF('BG SISTEMA'!A:A,'CA EF'!B524,'BG SISTEMA'!F:F)</f>
        <v>0</v>
      </c>
      <c r="E524" s="335"/>
      <c r="F524" s="335"/>
      <c r="G524" s="393">
        <v>0</v>
      </c>
      <c r="H524" s="336">
        <f t="shared" si="30"/>
        <v>0</v>
      </c>
      <c r="I524" s="336">
        <v>0</v>
      </c>
      <c r="J524" s="336">
        <v>0</v>
      </c>
      <c r="K524" s="336">
        <v>0</v>
      </c>
      <c r="L524" s="336">
        <v>0</v>
      </c>
      <c r="M524" s="336">
        <v>0</v>
      </c>
      <c r="N524" s="336">
        <v>0</v>
      </c>
      <c r="O524" s="336">
        <v>0</v>
      </c>
      <c r="P524" s="336">
        <v>0</v>
      </c>
      <c r="Q524" s="336">
        <v>0</v>
      </c>
      <c r="R524" s="336">
        <v>0</v>
      </c>
      <c r="S524" s="336">
        <v>0</v>
      </c>
      <c r="T524" s="336">
        <v>0</v>
      </c>
      <c r="U524" s="336">
        <v>0</v>
      </c>
      <c r="V524" s="336">
        <v>0</v>
      </c>
      <c r="W524" s="336">
        <v>0</v>
      </c>
      <c r="X524" s="336">
        <v>0</v>
      </c>
      <c r="Y524" s="336">
        <v>0</v>
      </c>
      <c r="Z524" s="337">
        <f t="shared" si="1"/>
        <v>0</v>
      </c>
      <c r="AA524" s="340"/>
    </row>
    <row r="525" spans="1:27" s="339" customFormat="1" ht="12.75" customHeight="1">
      <c r="A525" s="333">
        <f t="shared" si="2"/>
        <v>15</v>
      </c>
      <c r="B525" s="373">
        <v>130802250040101</v>
      </c>
      <c r="C525" s="392" t="s">
        <v>1230</v>
      </c>
      <c r="D525" s="334">
        <f>+SUMIF('BG SISTEMA'!A:A,'CA EF'!B525,'BG SISTEMA'!F:F)</f>
        <v>0</v>
      </c>
      <c r="E525" s="335"/>
      <c r="F525" s="335"/>
      <c r="G525" s="393">
        <v>0</v>
      </c>
      <c r="H525" s="336">
        <f t="shared" si="30"/>
        <v>0</v>
      </c>
      <c r="I525" s="336">
        <v>0</v>
      </c>
      <c r="J525" s="336">
        <v>0</v>
      </c>
      <c r="K525" s="336">
        <v>0</v>
      </c>
      <c r="L525" s="336">
        <v>0</v>
      </c>
      <c r="M525" s="336">
        <v>0</v>
      </c>
      <c r="N525" s="336">
        <v>0</v>
      </c>
      <c r="O525" s="336">
        <v>0</v>
      </c>
      <c r="P525" s="336">
        <v>0</v>
      </c>
      <c r="Q525" s="336">
        <v>0</v>
      </c>
      <c r="R525" s="336">
        <v>0</v>
      </c>
      <c r="S525" s="336">
        <v>0</v>
      </c>
      <c r="T525" s="336">
        <v>0</v>
      </c>
      <c r="U525" s="336">
        <v>0</v>
      </c>
      <c r="V525" s="336">
        <v>0</v>
      </c>
      <c r="W525" s="336">
        <v>0</v>
      </c>
      <c r="X525" s="336">
        <v>0</v>
      </c>
      <c r="Y525" s="336">
        <v>0</v>
      </c>
      <c r="Z525" s="337">
        <f t="shared" si="1"/>
        <v>0</v>
      </c>
      <c r="AA525" s="340"/>
    </row>
    <row r="526" spans="1:27" s="339" customFormat="1" ht="12.75" customHeight="1">
      <c r="A526" s="333">
        <f t="shared" si="2"/>
        <v>15</v>
      </c>
      <c r="B526" s="373">
        <v>130802250040199</v>
      </c>
      <c r="C526" s="392" t="s">
        <v>1231</v>
      </c>
      <c r="D526" s="334">
        <f>+SUMIF('BG SISTEMA'!A:A,'CA EF'!B526,'BG SISTEMA'!F:F)</f>
        <v>0</v>
      </c>
      <c r="E526" s="335"/>
      <c r="F526" s="335"/>
      <c r="G526" s="393">
        <v>0</v>
      </c>
      <c r="H526" s="336">
        <f t="shared" si="30"/>
        <v>0</v>
      </c>
      <c r="I526" s="336">
        <v>0</v>
      </c>
      <c r="J526" s="336">
        <v>0</v>
      </c>
      <c r="K526" s="336">
        <v>0</v>
      </c>
      <c r="L526" s="336">
        <v>0</v>
      </c>
      <c r="M526" s="336">
        <v>0</v>
      </c>
      <c r="N526" s="336">
        <v>0</v>
      </c>
      <c r="O526" s="336">
        <v>0</v>
      </c>
      <c r="P526" s="336">
        <v>0</v>
      </c>
      <c r="Q526" s="336">
        <v>0</v>
      </c>
      <c r="R526" s="336">
        <v>0</v>
      </c>
      <c r="S526" s="336">
        <v>0</v>
      </c>
      <c r="T526" s="336">
        <v>0</v>
      </c>
      <c r="U526" s="336">
        <v>0</v>
      </c>
      <c r="V526" s="336">
        <v>0</v>
      </c>
      <c r="W526" s="336">
        <v>0</v>
      </c>
      <c r="X526" s="336">
        <v>0</v>
      </c>
      <c r="Y526" s="336">
        <v>0</v>
      </c>
      <c r="Z526" s="337">
        <f t="shared" si="1"/>
        <v>0</v>
      </c>
      <c r="AA526" s="340"/>
    </row>
    <row r="527" spans="1:27" s="339" customFormat="1" ht="12.75" customHeight="1">
      <c r="A527" s="333">
        <f t="shared" ref="A527" si="31">+LEN(B527)</f>
        <v>15</v>
      </c>
      <c r="B527" s="373">
        <v>130802250050101</v>
      </c>
      <c r="C527" s="392" t="s">
        <v>1232</v>
      </c>
      <c r="D527" s="334">
        <f>+SUMIF('BG SISTEMA'!A:A,'CA EF'!B527,'BG SISTEMA'!F:F)</f>
        <v>0</v>
      </c>
      <c r="E527" s="335"/>
      <c r="F527" s="335"/>
      <c r="G527" s="393">
        <v>0</v>
      </c>
      <c r="H527" s="336">
        <f t="shared" ref="H527" si="32">+D527+E527-F527-G527</f>
        <v>0</v>
      </c>
      <c r="I527" s="336">
        <v>0</v>
      </c>
      <c r="J527" s="336">
        <v>0</v>
      </c>
      <c r="K527" s="336">
        <v>0</v>
      </c>
      <c r="L527" s="336">
        <v>0</v>
      </c>
      <c r="M527" s="336">
        <v>0</v>
      </c>
      <c r="N527" s="336">
        <v>0</v>
      </c>
      <c r="O527" s="336">
        <v>0</v>
      </c>
      <c r="P527" s="336">
        <v>0</v>
      </c>
      <c r="Q527" s="336">
        <v>0</v>
      </c>
      <c r="R527" s="336">
        <v>0</v>
      </c>
      <c r="S527" s="336">
        <v>0</v>
      </c>
      <c r="T527" s="336">
        <v>0</v>
      </c>
      <c r="U527" s="336">
        <v>0</v>
      </c>
      <c r="V527" s="336">
        <v>0</v>
      </c>
      <c r="W527" s="336">
        <v>0</v>
      </c>
      <c r="X527" s="336">
        <v>0</v>
      </c>
      <c r="Y527" s="336">
        <v>0</v>
      </c>
      <c r="Z527" s="337">
        <f t="shared" ref="Z527" si="33">SUM(H527:Y527)</f>
        <v>0</v>
      </c>
      <c r="AA527" s="340"/>
    </row>
    <row r="528" spans="1:27" s="339" customFormat="1" ht="12.75" customHeight="1">
      <c r="A528" s="333">
        <f t="shared" si="2"/>
        <v>15</v>
      </c>
      <c r="B528" s="373">
        <v>130802250050199</v>
      </c>
      <c r="C528" s="392" t="s">
        <v>1233</v>
      </c>
      <c r="D528" s="334">
        <f>+SUMIF('BG SISTEMA'!A:A,'CA EF'!B528,'BG SISTEMA'!F:F)</f>
        <v>0</v>
      </c>
      <c r="E528" s="335"/>
      <c r="F528" s="335"/>
      <c r="G528" s="393">
        <v>0</v>
      </c>
      <c r="H528" s="336">
        <f t="shared" si="30"/>
        <v>0</v>
      </c>
      <c r="I528" s="336">
        <v>0</v>
      </c>
      <c r="J528" s="336">
        <v>0</v>
      </c>
      <c r="K528" s="336">
        <v>0</v>
      </c>
      <c r="L528" s="336">
        <v>0</v>
      </c>
      <c r="M528" s="336">
        <v>0</v>
      </c>
      <c r="N528" s="336">
        <v>0</v>
      </c>
      <c r="O528" s="336">
        <v>0</v>
      </c>
      <c r="P528" s="336">
        <v>0</v>
      </c>
      <c r="Q528" s="336">
        <v>0</v>
      </c>
      <c r="R528" s="336">
        <v>0</v>
      </c>
      <c r="S528" s="336">
        <v>0</v>
      </c>
      <c r="T528" s="336">
        <v>0</v>
      </c>
      <c r="U528" s="336">
        <v>0</v>
      </c>
      <c r="V528" s="336">
        <v>0</v>
      </c>
      <c r="W528" s="336">
        <v>0</v>
      </c>
      <c r="X528" s="336">
        <v>0</v>
      </c>
      <c r="Y528" s="336">
        <v>0</v>
      </c>
      <c r="Z528" s="337">
        <f t="shared" si="1"/>
        <v>0</v>
      </c>
      <c r="AA528" s="340"/>
    </row>
    <row r="529" spans="1:27" s="339" customFormat="1" ht="12.75" customHeight="1">
      <c r="A529" s="333">
        <f t="shared" si="2"/>
        <v>15</v>
      </c>
      <c r="B529" s="373">
        <v>130802250060101</v>
      </c>
      <c r="C529" s="392" t="s">
        <v>1234</v>
      </c>
      <c r="D529" s="334">
        <f>+SUMIF('BG SISTEMA'!A:A,'CA EF'!B529,'BG SISTEMA'!F:F)</f>
        <v>0</v>
      </c>
      <c r="E529" s="335"/>
      <c r="F529" s="335"/>
      <c r="G529" s="393">
        <v>0</v>
      </c>
      <c r="H529" s="336">
        <f t="shared" si="30"/>
        <v>0</v>
      </c>
      <c r="I529" s="336">
        <v>0</v>
      </c>
      <c r="J529" s="336">
        <v>0</v>
      </c>
      <c r="K529" s="336">
        <v>0</v>
      </c>
      <c r="L529" s="336">
        <v>0</v>
      </c>
      <c r="M529" s="336">
        <v>0</v>
      </c>
      <c r="N529" s="336">
        <v>0</v>
      </c>
      <c r="O529" s="336">
        <v>0</v>
      </c>
      <c r="P529" s="336">
        <v>0</v>
      </c>
      <c r="Q529" s="336">
        <v>0</v>
      </c>
      <c r="R529" s="336">
        <v>0</v>
      </c>
      <c r="S529" s="336">
        <v>0</v>
      </c>
      <c r="T529" s="336">
        <v>0</v>
      </c>
      <c r="U529" s="336">
        <v>0</v>
      </c>
      <c r="V529" s="336">
        <v>0</v>
      </c>
      <c r="W529" s="336">
        <v>0</v>
      </c>
      <c r="X529" s="336">
        <v>0</v>
      </c>
      <c r="Y529" s="336">
        <v>0</v>
      </c>
      <c r="Z529" s="337">
        <f t="shared" si="1"/>
        <v>0</v>
      </c>
      <c r="AA529" s="340"/>
    </row>
    <row r="530" spans="1:27" s="339" customFormat="1" ht="12.75" customHeight="1">
      <c r="A530" s="333">
        <f t="shared" si="2"/>
        <v>15</v>
      </c>
      <c r="B530" s="373">
        <v>130802250060199</v>
      </c>
      <c r="C530" s="392" t="s">
        <v>1235</v>
      </c>
      <c r="D530" s="334">
        <f>+SUMIF('BG SISTEMA'!A:A,'CA EF'!B530,'BG SISTEMA'!F:F)</f>
        <v>0</v>
      </c>
      <c r="E530" s="335"/>
      <c r="F530" s="335"/>
      <c r="G530" s="393">
        <v>0</v>
      </c>
      <c r="H530" s="336">
        <f t="shared" si="30"/>
        <v>0</v>
      </c>
      <c r="I530" s="336">
        <v>0</v>
      </c>
      <c r="J530" s="336">
        <v>0</v>
      </c>
      <c r="K530" s="336">
        <v>0</v>
      </c>
      <c r="L530" s="336">
        <v>0</v>
      </c>
      <c r="M530" s="336">
        <v>0</v>
      </c>
      <c r="N530" s="336">
        <v>0</v>
      </c>
      <c r="O530" s="336">
        <v>0</v>
      </c>
      <c r="P530" s="336">
        <v>0</v>
      </c>
      <c r="Q530" s="336">
        <v>0</v>
      </c>
      <c r="R530" s="336">
        <v>0</v>
      </c>
      <c r="S530" s="336">
        <v>0</v>
      </c>
      <c r="T530" s="336">
        <v>0</v>
      </c>
      <c r="U530" s="336">
        <v>0</v>
      </c>
      <c r="V530" s="336">
        <v>0</v>
      </c>
      <c r="W530" s="336">
        <v>0</v>
      </c>
      <c r="X530" s="336">
        <v>0</v>
      </c>
      <c r="Y530" s="336">
        <v>0</v>
      </c>
      <c r="Z530" s="337">
        <f t="shared" si="1"/>
        <v>0</v>
      </c>
      <c r="AA530" s="340"/>
    </row>
    <row r="531" spans="1:27" s="339" customFormat="1" ht="12.75" customHeight="1">
      <c r="A531" s="333">
        <f t="shared" si="2"/>
        <v>15</v>
      </c>
      <c r="B531" s="373">
        <v>130802250070101</v>
      </c>
      <c r="C531" s="392" t="s">
        <v>1236</v>
      </c>
      <c r="D531" s="334">
        <f>+SUMIF('BG SISTEMA'!A:A,'CA EF'!B531,'BG SISTEMA'!F:F)</f>
        <v>0</v>
      </c>
      <c r="E531" s="335"/>
      <c r="F531" s="335"/>
      <c r="G531" s="393">
        <v>0</v>
      </c>
      <c r="H531" s="336">
        <f t="shared" si="30"/>
        <v>0</v>
      </c>
      <c r="I531" s="336">
        <v>0</v>
      </c>
      <c r="J531" s="336">
        <v>0</v>
      </c>
      <c r="K531" s="336">
        <v>0</v>
      </c>
      <c r="L531" s="336">
        <v>0</v>
      </c>
      <c r="M531" s="336">
        <v>0</v>
      </c>
      <c r="N531" s="336">
        <v>0</v>
      </c>
      <c r="O531" s="336">
        <v>0</v>
      </c>
      <c r="P531" s="336">
        <v>0</v>
      </c>
      <c r="Q531" s="336">
        <v>0</v>
      </c>
      <c r="R531" s="336">
        <v>0</v>
      </c>
      <c r="S531" s="336">
        <v>0</v>
      </c>
      <c r="T531" s="336">
        <v>0</v>
      </c>
      <c r="U531" s="336">
        <v>0</v>
      </c>
      <c r="V531" s="336">
        <v>0</v>
      </c>
      <c r="W531" s="336">
        <v>0</v>
      </c>
      <c r="X531" s="336">
        <v>0</v>
      </c>
      <c r="Y531" s="336">
        <v>0</v>
      </c>
      <c r="Z531" s="337">
        <f t="shared" si="1"/>
        <v>0</v>
      </c>
      <c r="AA531" s="340"/>
    </row>
    <row r="532" spans="1:27" s="339" customFormat="1" ht="12.75" customHeight="1">
      <c r="A532" s="333">
        <f t="shared" si="2"/>
        <v>15</v>
      </c>
      <c r="B532" s="373">
        <v>130802250070199</v>
      </c>
      <c r="C532" s="392" t="s">
        <v>1237</v>
      </c>
      <c r="D532" s="334">
        <f>+SUMIF('BG SISTEMA'!A:A,'CA EF'!B532,'BG SISTEMA'!F:F)</f>
        <v>0</v>
      </c>
      <c r="E532" s="335"/>
      <c r="F532" s="335"/>
      <c r="G532" s="393">
        <v>0</v>
      </c>
      <c r="H532" s="336">
        <f t="shared" si="30"/>
        <v>0</v>
      </c>
      <c r="I532" s="336">
        <v>0</v>
      </c>
      <c r="J532" s="336">
        <v>0</v>
      </c>
      <c r="K532" s="336">
        <v>0</v>
      </c>
      <c r="L532" s="336">
        <v>0</v>
      </c>
      <c r="M532" s="336">
        <v>0</v>
      </c>
      <c r="N532" s="336">
        <v>0</v>
      </c>
      <c r="O532" s="336">
        <v>0</v>
      </c>
      <c r="P532" s="336">
        <v>0</v>
      </c>
      <c r="Q532" s="336">
        <v>0</v>
      </c>
      <c r="R532" s="336">
        <v>0</v>
      </c>
      <c r="S532" s="336">
        <v>0</v>
      </c>
      <c r="T532" s="336">
        <v>0</v>
      </c>
      <c r="U532" s="336">
        <v>0</v>
      </c>
      <c r="V532" s="336">
        <v>0</v>
      </c>
      <c r="W532" s="336">
        <v>0</v>
      </c>
      <c r="X532" s="336">
        <v>0</v>
      </c>
      <c r="Y532" s="336">
        <v>0</v>
      </c>
      <c r="Z532" s="337">
        <f t="shared" si="1"/>
        <v>0</v>
      </c>
      <c r="AA532" s="338"/>
    </row>
    <row r="533" spans="1:27" s="339" customFormat="1" ht="12.75" customHeight="1">
      <c r="A533" s="333">
        <f t="shared" si="2"/>
        <v>15</v>
      </c>
      <c r="B533" s="373">
        <v>130802250080101</v>
      </c>
      <c r="C533" s="392" t="s">
        <v>1238</v>
      </c>
      <c r="D533" s="334">
        <f>+SUMIF('BG SISTEMA'!A:A,'CA EF'!B533,'BG SISTEMA'!F:F)</f>
        <v>0</v>
      </c>
      <c r="E533" s="335"/>
      <c r="F533" s="335"/>
      <c r="G533" s="393">
        <v>0</v>
      </c>
      <c r="H533" s="336">
        <f t="shared" si="30"/>
        <v>0</v>
      </c>
      <c r="I533" s="336">
        <v>0</v>
      </c>
      <c r="J533" s="336">
        <v>0</v>
      </c>
      <c r="K533" s="336">
        <v>0</v>
      </c>
      <c r="L533" s="336">
        <v>0</v>
      </c>
      <c r="M533" s="336">
        <v>0</v>
      </c>
      <c r="N533" s="336">
        <v>0</v>
      </c>
      <c r="O533" s="336">
        <v>0</v>
      </c>
      <c r="P533" s="336">
        <v>0</v>
      </c>
      <c r="Q533" s="336">
        <v>0</v>
      </c>
      <c r="R533" s="336">
        <v>0</v>
      </c>
      <c r="S533" s="336">
        <v>0</v>
      </c>
      <c r="T533" s="336">
        <v>0</v>
      </c>
      <c r="U533" s="336">
        <v>0</v>
      </c>
      <c r="V533" s="336">
        <v>0</v>
      </c>
      <c r="W533" s="336">
        <v>0</v>
      </c>
      <c r="X533" s="336">
        <v>0</v>
      </c>
      <c r="Y533" s="336">
        <v>0</v>
      </c>
      <c r="Z533" s="337">
        <f t="shared" si="1"/>
        <v>0</v>
      </c>
      <c r="AA533" s="338"/>
    </row>
    <row r="534" spans="1:27" s="339" customFormat="1" ht="12.75" customHeight="1">
      <c r="A534" s="333">
        <f t="shared" si="2"/>
        <v>15</v>
      </c>
      <c r="B534" s="373">
        <v>130802250080199</v>
      </c>
      <c r="C534" s="392" t="s">
        <v>1239</v>
      </c>
      <c r="D534" s="334">
        <f>+SUMIF('BG SISTEMA'!A:A,'CA EF'!B534,'BG SISTEMA'!F:F)</f>
        <v>0</v>
      </c>
      <c r="E534" s="335"/>
      <c r="F534" s="335"/>
      <c r="G534" s="393">
        <v>0</v>
      </c>
      <c r="H534" s="336">
        <f t="shared" si="30"/>
        <v>0</v>
      </c>
      <c r="I534" s="336">
        <v>0</v>
      </c>
      <c r="J534" s="336">
        <v>0</v>
      </c>
      <c r="K534" s="336">
        <v>0</v>
      </c>
      <c r="L534" s="336">
        <v>0</v>
      </c>
      <c r="M534" s="336">
        <v>0</v>
      </c>
      <c r="N534" s="336">
        <v>0</v>
      </c>
      <c r="O534" s="336">
        <v>0</v>
      </c>
      <c r="P534" s="336">
        <v>0</v>
      </c>
      <c r="Q534" s="336">
        <v>0</v>
      </c>
      <c r="R534" s="336">
        <v>0</v>
      </c>
      <c r="S534" s="336">
        <v>0</v>
      </c>
      <c r="T534" s="336">
        <v>0</v>
      </c>
      <c r="U534" s="336">
        <v>0</v>
      </c>
      <c r="V534" s="336">
        <v>0</v>
      </c>
      <c r="W534" s="336">
        <v>0</v>
      </c>
      <c r="X534" s="336">
        <v>0</v>
      </c>
      <c r="Y534" s="336">
        <v>0</v>
      </c>
      <c r="Z534" s="337">
        <f t="shared" si="1"/>
        <v>0</v>
      </c>
      <c r="AA534" s="338"/>
    </row>
    <row r="535" spans="1:27" s="339" customFormat="1" ht="12.75" customHeight="1">
      <c r="A535" s="333">
        <f t="shared" si="2"/>
        <v>15</v>
      </c>
      <c r="B535" s="373">
        <v>130802250090101</v>
      </c>
      <c r="C535" s="392" t="s">
        <v>1240</v>
      </c>
      <c r="D535" s="334">
        <f>+SUMIF('BG SISTEMA'!A:A,'CA EF'!B535,'BG SISTEMA'!F:F)</f>
        <v>0</v>
      </c>
      <c r="E535" s="335"/>
      <c r="F535" s="335"/>
      <c r="G535" s="393">
        <v>0</v>
      </c>
      <c r="H535" s="336">
        <f t="shared" si="30"/>
        <v>0</v>
      </c>
      <c r="I535" s="336">
        <v>0</v>
      </c>
      <c r="J535" s="336">
        <v>0</v>
      </c>
      <c r="K535" s="336">
        <v>0</v>
      </c>
      <c r="L535" s="336">
        <v>0</v>
      </c>
      <c r="M535" s="336">
        <v>0</v>
      </c>
      <c r="N535" s="336">
        <v>0</v>
      </c>
      <c r="O535" s="336">
        <v>0</v>
      </c>
      <c r="P535" s="336">
        <v>0</v>
      </c>
      <c r="Q535" s="336">
        <v>0</v>
      </c>
      <c r="R535" s="336">
        <v>0</v>
      </c>
      <c r="S535" s="336">
        <v>0</v>
      </c>
      <c r="T535" s="336">
        <v>0</v>
      </c>
      <c r="U535" s="336">
        <v>0</v>
      </c>
      <c r="V535" s="336">
        <v>0</v>
      </c>
      <c r="W535" s="336">
        <v>0</v>
      </c>
      <c r="X535" s="336">
        <v>0</v>
      </c>
      <c r="Y535" s="336">
        <v>0</v>
      </c>
      <c r="Z535" s="337">
        <f t="shared" si="1"/>
        <v>0</v>
      </c>
      <c r="AA535" s="338"/>
    </row>
    <row r="536" spans="1:27" s="339" customFormat="1" ht="12.75" customHeight="1">
      <c r="A536" s="333">
        <f t="shared" si="2"/>
        <v>15</v>
      </c>
      <c r="B536" s="373">
        <v>130802250090199</v>
      </c>
      <c r="C536" s="392" t="s">
        <v>1241</v>
      </c>
      <c r="D536" s="334">
        <f>+SUMIF('BG SISTEMA'!A:A,'CA EF'!B536,'BG SISTEMA'!F:F)</f>
        <v>0</v>
      </c>
      <c r="E536" s="335"/>
      <c r="F536" s="335"/>
      <c r="G536" s="393">
        <v>0</v>
      </c>
      <c r="H536" s="336">
        <f t="shared" si="30"/>
        <v>0</v>
      </c>
      <c r="I536" s="336">
        <v>0</v>
      </c>
      <c r="J536" s="336">
        <v>0</v>
      </c>
      <c r="K536" s="336">
        <v>0</v>
      </c>
      <c r="L536" s="336">
        <v>0</v>
      </c>
      <c r="M536" s="336">
        <v>0</v>
      </c>
      <c r="N536" s="336">
        <v>0</v>
      </c>
      <c r="O536" s="336">
        <v>0</v>
      </c>
      <c r="P536" s="336">
        <v>0</v>
      </c>
      <c r="Q536" s="336">
        <v>0</v>
      </c>
      <c r="R536" s="336">
        <v>0</v>
      </c>
      <c r="S536" s="336">
        <v>0</v>
      </c>
      <c r="T536" s="336">
        <v>0</v>
      </c>
      <c r="U536" s="336">
        <v>0</v>
      </c>
      <c r="V536" s="336">
        <v>0</v>
      </c>
      <c r="W536" s="336">
        <v>0</v>
      </c>
      <c r="X536" s="336">
        <v>0</v>
      </c>
      <c r="Y536" s="336">
        <v>0</v>
      </c>
      <c r="Z536" s="337">
        <f t="shared" si="1"/>
        <v>0</v>
      </c>
      <c r="AA536" s="338"/>
    </row>
    <row r="537" spans="1:27" s="339" customFormat="1" ht="12.75" customHeight="1">
      <c r="A537" s="333">
        <f t="shared" si="2"/>
        <v>15</v>
      </c>
      <c r="B537" s="373">
        <v>130802259010101</v>
      </c>
      <c r="C537" s="392" t="s">
        <v>1242</v>
      </c>
      <c r="D537" s="334">
        <f>+SUMIF('BG SISTEMA'!A:A,'CA EF'!B537,'BG SISTEMA'!F:F)</f>
        <v>0</v>
      </c>
      <c r="E537" s="335"/>
      <c r="F537" s="335"/>
      <c r="G537" s="393">
        <v>0</v>
      </c>
      <c r="H537" s="336">
        <f t="shared" si="30"/>
        <v>0</v>
      </c>
      <c r="I537" s="336">
        <v>0</v>
      </c>
      <c r="J537" s="336">
        <v>0</v>
      </c>
      <c r="K537" s="336">
        <v>0</v>
      </c>
      <c r="L537" s="336">
        <v>0</v>
      </c>
      <c r="M537" s="336">
        <v>0</v>
      </c>
      <c r="N537" s="336">
        <v>0</v>
      </c>
      <c r="O537" s="336">
        <v>0</v>
      </c>
      <c r="P537" s="336">
        <v>0</v>
      </c>
      <c r="Q537" s="336">
        <v>0</v>
      </c>
      <c r="R537" s="336">
        <v>0</v>
      </c>
      <c r="S537" s="336">
        <v>0</v>
      </c>
      <c r="T537" s="336">
        <v>0</v>
      </c>
      <c r="U537" s="336">
        <v>0</v>
      </c>
      <c r="V537" s="336">
        <v>0</v>
      </c>
      <c r="W537" s="336">
        <v>0</v>
      </c>
      <c r="X537" s="336">
        <v>0</v>
      </c>
      <c r="Y537" s="336">
        <v>0</v>
      </c>
      <c r="Z537" s="337">
        <f t="shared" si="1"/>
        <v>0</v>
      </c>
      <c r="AA537" s="338"/>
    </row>
    <row r="538" spans="1:27" s="339" customFormat="1" ht="12.75" customHeight="1">
      <c r="A538" s="333">
        <f t="shared" si="2"/>
        <v>15</v>
      </c>
      <c r="B538" s="373">
        <v>130802259010199</v>
      </c>
      <c r="C538" s="392" t="s">
        <v>475</v>
      </c>
      <c r="D538" s="334">
        <f>+SUMIF('BG SISTEMA'!A:A,'CA EF'!B538,'BG SISTEMA'!F:F)</f>
        <v>0</v>
      </c>
      <c r="E538" s="335"/>
      <c r="F538" s="335"/>
      <c r="G538" s="393">
        <v>0</v>
      </c>
      <c r="H538" s="336">
        <f t="shared" si="30"/>
        <v>0</v>
      </c>
      <c r="I538" s="336">
        <v>0</v>
      </c>
      <c r="J538" s="336">
        <v>0</v>
      </c>
      <c r="K538" s="336">
        <v>0</v>
      </c>
      <c r="L538" s="336">
        <v>0</v>
      </c>
      <c r="M538" s="336">
        <v>0</v>
      </c>
      <c r="N538" s="336">
        <v>0</v>
      </c>
      <c r="O538" s="336">
        <v>0</v>
      </c>
      <c r="P538" s="336">
        <v>0</v>
      </c>
      <c r="Q538" s="336">
        <v>0</v>
      </c>
      <c r="R538" s="336">
        <v>0</v>
      </c>
      <c r="S538" s="336">
        <f>-$H538</f>
        <v>0</v>
      </c>
      <c r="T538" s="336">
        <v>0</v>
      </c>
      <c r="U538" s="336">
        <v>0</v>
      </c>
      <c r="V538" s="336">
        <v>0</v>
      </c>
      <c r="W538" s="336">
        <v>0</v>
      </c>
      <c r="X538" s="336">
        <v>0</v>
      </c>
      <c r="Y538" s="336">
        <v>0</v>
      </c>
      <c r="Z538" s="337">
        <f t="shared" si="1"/>
        <v>0</v>
      </c>
      <c r="AA538" s="338"/>
    </row>
    <row r="539" spans="1:27" s="339" customFormat="1" ht="12.75" customHeight="1">
      <c r="A539" s="333">
        <f t="shared" si="2"/>
        <v>15</v>
      </c>
      <c r="B539" s="373">
        <v>130802259020101</v>
      </c>
      <c r="C539" s="392" t="s">
        <v>1243</v>
      </c>
      <c r="D539" s="334">
        <f>+SUMIF('BG SISTEMA'!A:A,'CA EF'!B539,'BG SISTEMA'!F:F)</f>
        <v>0</v>
      </c>
      <c r="E539" s="335"/>
      <c r="F539" s="335"/>
      <c r="G539" s="393">
        <v>0</v>
      </c>
      <c r="H539" s="336">
        <f t="shared" si="30"/>
        <v>0</v>
      </c>
      <c r="I539" s="336">
        <v>0</v>
      </c>
      <c r="J539" s="336">
        <v>0</v>
      </c>
      <c r="K539" s="336">
        <v>0</v>
      </c>
      <c r="L539" s="336">
        <v>0</v>
      </c>
      <c r="M539" s="336">
        <v>0</v>
      </c>
      <c r="N539" s="336">
        <v>0</v>
      </c>
      <c r="O539" s="336">
        <v>0</v>
      </c>
      <c r="P539" s="336">
        <v>0</v>
      </c>
      <c r="Q539" s="336">
        <v>0</v>
      </c>
      <c r="R539" s="336">
        <v>0</v>
      </c>
      <c r="S539" s="336">
        <v>0</v>
      </c>
      <c r="T539" s="336">
        <v>0</v>
      </c>
      <c r="U539" s="336">
        <v>0</v>
      </c>
      <c r="V539" s="336">
        <v>0</v>
      </c>
      <c r="W539" s="336">
        <v>0</v>
      </c>
      <c r="X539" s="336">
        <v>0</v>
      </c>
      <c r="Y539" s="336">
        <v>0</v>
      </c>
      <c r="Z539" s="337">
        <f t="shared" si="1"/>
        <v>0</v>
      </c>
      <c r="AA539" s="340"/>
    </row>
    <row r="540" spans="1:27" s="339" customFormat="1" ht="12.75" customHeight="1">
      <c r="A540" s="333">
        <f t="shared" si="2"/>
        <v>15</v>
      </c>
      <c r="B540" s="373">
        <v>130802259020199</v>
      </c>
      <c r="C540" s="392" t="s">
        <v>1244</v>
      </c>
      <c r="D540" s="334">
        <f>+SUMIF('BG SISTEMA'!A:A,'CA EF'!B540,'BG SISTEMA'!F:F)</f>
        <v>0</v>
      </c>
      <c r="E540" s="335"/>
      <c r="F540" s="335"/>
      <c r="G540" s="393">
        <v>0</v>
      </c>
      <c r="H540" s="336">
        <f t="shared" si="30"/>
        <v>0</v>
      </c>
      <c r="I540" s="336">
        <v>0</v>
      </c>
      <c r="J540" s="336">
        <v>0</v>
      </c>
      <c r="K540" s="336">
        <v>0</v>
      </c>
      <c r="L540" s="336">
        <v>0</v>
      </c>
      <c r="M540" s="336">
        <v>0</v>
      </c>
      <c r="N540" s="336">
        <v>0</v>
      </c>
      <c r="O540" s="336">
        <v>0</v>
      </c>
      <c r="P540" s="336">
        <v>0</v>
      </c>
      <c r="Q540" s="336">
        <v>0</v>
      </c>
      <c r="R540" s="336">
        <v>0</v>
      </c>
      <c r="S540" s="336">
        <v>0</v>
      </c>
      <c r="T540" s="336">
        <v>0</v>
      </c>
      <c r="U540" s="336">
        <v>0</v>
      </c>
      <c r="V540" s="336">
        <v>0</v>
      </c>
      <c r="W540" s="336">
        <v>0</v>
      </c>
      <c r="X540" s="336">
        <v>0</v>
      </c>
      <c r="Y540" s="336">
        <v>0</v>
      </c>
      <c r="Z540" s="337">
        <f t="shared" si="1"/>
        <v>0</v>
      </c>
      <c r="AA540" s="340"/>
    </row>
    <row r="541" spans="1:27" s="339" customFormat="1" ht="12.75" customHeight="1">
      <c r="A541" s="333">
        <f t="shared" si="2"/>
        <v>15</v>
      </c>
      <c r="B541" s="373">
        <v>130802259030101</v>
      </c>
      <c r="C541" s="392" t="s">
        <v>1245</v>
      </c>
      <c r="D541" s="334">
        <f>+SUMIF('BG SISTEMA'!A:A,'CA EF'!B541,'BG SISTEMA'!F:F)</f>
        <v>0</v>
      </c>
      <c r="E541" s="335"/>
      <c r="F541" s="335"/>
      <c r="G541" s="393">
        <v>0</v>
      </c>
      <c r="H541" s="336">
        <f t="shared" si="30"/>
        <v>0</v>
      </c>
      <c r="I541" s="336">
        <v>0</v>
      </c>
      <c r="J541" s="336">
        <v>0</v>
      </c>
      <c r="K541" s="336">
        <v>0</v>
      </c>
      <c r="L541" s="336">
        <v>0</v>
      </c>
      <c r="M541" s="336">
        <v>0</v>
      </c>
      <c r="N541" s="336">
        <v>0</v>
      </c>
      <c r="O541" s="336">
        <v>0</v>
      </c>
      <c r="P541" s="336">
        <v>0</v>
      </c>
      <c r="Q541" s="336">
        <v>0</v>
      </c>
      <c r="R541" s="336">
        <v>0</v>
      </c>
      <c r="S541" s="336">
        <v>0</v>
      </c>
      <c r="T541" s="336">
        <v>0</v>
      </c>
      <c r="U541" s="336">
        <v>0</v>
      </c>
      <c r="V541" s="336">
        <v>0</v>
      </c>
      <c r="W541" s="336">
        <v>0</v>
      </c>
      <c r="X541" s="336">
        <v>0</v>
      </c>
      <c r="Y541" s="336">
        <v>0</v>
      </c>
      <c r="Z541" s="337">
        <f t="shared" si="1"/>
        <v>0</v>
      </c>
      <c r="AA541" s="340"/>
    </row>
    <row r="542" spans="1:27" s="339" customFormat="1" ht="12.75" customHeight="1">
      <c r="A542" s="333">
        <f t="shared" si="2"/>
        <v>15</v>
      </c>
      <c r="B542" s="373">
        <v>130802259030199</v>
      </c>
      <c r="C542" s="392" t="s">
        <v>1246</v>
      </c>
      <c r="D542" s="334">
        <f>+SUMIF('BG SISTEMA'!A:A,'CA EF'!B542,'BG SISTEMA'!F:F)</f>
        <v>0</v>
      </c>
      <c r="E542" s="335"/>
      <c r="F542" s="335"/>
      <c r="G542" s="393">
        <v>0</v>
      </c>
      <c r="H542" s="336">
        <f t="shared" si="30"/>
        <v>0</v>
      </c>
      <c r="I542" s="336">
        <v>0</v>
      </c>
      <c r="J542" s="336">
        <v>0</v>
      </c>
      <c r="K542" s="336">
        <v>0</v>
      </c>
      <c r="L542" s="336">
        <v>0</v>
      </c>
      <c r="M542" s="336">
        <v>0</v>
      </c>
      <c r="N542" s="336">
        <v>0</v>
      </c>
      <c r="O542" s="336">
        <v>0</v>
      </c>
      <c r="P542" s="336">
        <v>0</v>
      </c>
      <c r="Q542" s="336">
        <v>0</v>
      </c>
      <c r="R542" s="336">
        <v>0</v>
      </c>
      <c r="S542" s="336">
        <v>0</v>
      </c>
      <c r="T542" s="336">
        <v>0</v>
      </c>
      <c r="U542" s="336">
        <v>0</v>
      </c>
      <c r="V542" s="336">
        <v>0</v>
      </c>
      <c r="W542" s="336">
        <v>0</v>
      </c>
      <c r="X542" s="336">
        <v>0</v>
      </c>
      <c r="Y542" s="336">
        <v>0</v>
      </c>
      <c r="Z542" s="337">
        <f t="shared" si="1"/>
        <v>0</v>
      </c>
      <c r="AA542" s="340"/>
    </row>
    <row r="543" spans="1:27" s="339" customFormat="1" ht="12.75" customHeight="1">
      <c r="A543" s="333">
        <f t="shared" si="2"/>
        <v>15</v>
      </c>
      <c r="B543" s="373">
        <v>130802259040101</v>
      </c>
      <c r="C543" s="392" t="s">
        <v>1247</v>
      </c>
      <c r="D543" s="334">
        <f>+SUMIF('BG SISTEMA'!A:A,'CA EF'!B543,'BG SISTEMA'!F:F)</f>
        <v>0</v>
      </c>
      <c r="E543" s="335"/>
      <c r="F543" s="335"/>
      <c r="G543" s="393">
        <v>0</v>
      </c>
      <c r="H543" s="336">
        <f t="shared" ref="H543:H630" si="34">+D543+E543-F543-G543</f>
        <v>0</v>
      </c>
      <c r="I543" s="336">
        <v>0</v>
      </c>
      <c r="J543" s="336">
        <v>0</v>
      </c>
      <c r="K543" s="336">
        <v>0</v>
      </c>
      <c r="L543" s="336">
        <v>0</v>
      </c>
      <c r="M543" s="336">
        <v>0</v>
      </c>
      <c r="N543" s="336">
        <v>0</v>
      </c>
      <c r="O543" s="336">
        <v>0</v>
      </c>
      <c r="P543" s="336">
        <v>0</v>
      </c>
      <c r="Q543" s="336">
        <v>0</v>
      </c>
      <c r="R543" s="336">
        <v>0</v>
      </c>
      <c r="S543" s="336">
        <v>0</v>
      </c>
      <c r="T543" s="336">
        <v>0</v>
      </c>
      <c r="U543" s="336">
        <v>0</v>
      </c>
      <c r="V543" s="336">
        <v>0</v>
      </c>
      <c r="W543" s="336">
        <v>0</v>
      </c>
      <c r="X543" s="336">
        <v>0</v>
      </c>
      <c r="Y543" s="336">
        <v>0</v>
      </c>
      <c r="Z543" s="337">
        <f t="shared" ref="Z543:Z662" si="35">SUM(H543:Y543)</f>
        <v>0</v>
      </c>
      <c r="AA543" s="340"/>
    </row>
    <row r="544" spans="1:27" s="339" customFormat="1" ht="12.75" customHeight="1">
      <c r="A544" s="333">
        <f t="shared" si="2"/>
        <v>15</v>
      </c>
      <c r="B544" s="373">
        <v>130802259040199</v>
      </c>
      <c r="C544" s="392" t="s">
        <v>1248</v>
      </c>
      <c r="D544" s="334">
        <f>+SUMIF('BG SISTEMA'!A:A,'CA EF'!B544,'BG SISTEMA'!F:F)</f>
        <v>0</v>
      </c>
      <c r="E544" s="335"/>
      <c r="F544" s="335"/>
      <c r="G544" s="393">
        <v>0</v>
      </c>
      <c r="H544" s="336">
        <f t="shared" si="34"/>
        <v>0</v>
      </c>
      <c r="I544" s="336">
        <v>0</v>
      </c>
      <c r="J544" s="336">
        <v>0</v>
      </c>
      <c r="K544" s="336">
        <v>0</v>
      </c>
      <c r="L544" s="336">
        <v>0</v>
      </c>
      <c r="M544" s="336">
        <v>0</v>
      </c>
      <c r="N544" s="336">
        <v>0</v>
      </c>
      <c r="O544" s="336">
        <v>0</v>
      </c>
      <c r="P544" s="336">
        <v>0</v>
      </c>
      <c r="Q544" s="336">
        <v>0</v>
      </c>
      <c r="R544" s="336">
        <v>0</v>
      </c>
      <c r="S544" s="336">
        <v>0</v>
      </c>
      <c r="T544" s="336">
        <v>0</v>
      </c>
      <c r="U544" s="336">
        <v>0</v>
      </c>
      <c r="V544" s="336">
        <v>0</v>
      </c>
      <c r="W544" s="336">
        <v>0</v>
      </c>
      <c r="X544" s="336">
        <v>0</v>
      </c>
      <c r="Y544" s="336">
        <v>0</v>
      </c>
      <c r="Z544" s="337">
        <f t="shared" si="35"/>
        <v>0</v>
      </c>
      <c r="AA544" s="340"/>
    </row>
    <row r="545" spans="1:27" s="339" customFormat="1" ht="12.75" customHeight="1">
      <c r="A545" s="333">
        <f t="shared" si="2"/>
        <v>15</v>
      </c>
      <c r="B545" s="373">
        <v>130802259050101</v>
      </c>
      <c r="C545" s="392" t="s">
        <v>1249</v>
      </c>
      <c r="D545" s="334">
        <f>+SUMIF('BG SISTEMA'!A:A,'CA EF'!B545,'BG SISTEMA'!F:F)</f>
        <v>0</v>
      </c>
      <c r="E545" s="335"/>
      <c r="F545" s="335"/>
      <c r="G545" s="393">
        <v>0</v>
      </c>
      <c r="H545" s="336">
        <f t="shared" si="34"/>
        <v>0</v>
      </c>
      <c r="I545" s="336">
        <v>0</v>
      </c>
      <c r="J545" s="336">
        <v>0</v>
      </c>
      <c r="K545" s="336">
        <v>0</v>
      </c>
      <c r="L545" s="336">
        <v>0</v>
      </c>
      <c r="M545" s="336">
        <v>0</v>
      </c>
      <c r="N545" s="336">
        <v>0</v>
      </c>
      <c r="O545" s="336">
        <v>0</v>
      </c>
      <c r="P545" s="336">
        <v>0</v>
      </c>
      <c r="Q545" s="336">
        <v>0</v>
      </c>
      <c r="R545" s="336">
        <v>0</v>
      </c>
      <c r="S545" s="336">
        <v>0</v>
      </c>
      <c r="T545" s="336">
        <v>0</v>
      </c>
      <c r="U545" s="336">
        <v>0</v>
      </c>
      <c r="V545" s="336">
        <v>0</v>
      </c>
      <c r="W545" s="336">
        <v>0</v>
      </c>
      <c r="X545" s="336">
        <v>0</v>
      </c>
      <c r="Y545" s="336">
        <v>0</v>
      </c>
      <c r="Z545" s="337">
        <f t="shared" si="35"/>
        <v>0</v>
      </c>
      <c r="AA545" s="340"/>
    </row>
    <row r="546" spans="1:27" s="339" customFormat="1" ht="12.75" customHeight="1">
      <c r="A546" s="333">
        <f t="shared" si="2"/>
        <v>15</v>
      </c>
      <c r="B546" s="373">
        <v>130802259050199</v>
      </c>
      <c r="C546" s="392" t="s">
        <v>1250</v>
      </c>
      <c r="D546" s="334">
        <f>+SUMIF('BG SISTEMA'!A:A,'CA EF'!B546,'BG SISTEMA'!F:F)</f>
        <v>0</v>
      </c>
      <c r="E546" s="335"/>
      <c r="F546" s="335"/>
      <c r="G546" s="393">
        <v>0</v>
      </c>
      <c r="H546" s="336">
        <f t="shared" si="34"/>
        <v>0</v>
      </c>
      <c r="I546" s="336">
        <v>0</v>
      </c>
      <c r="J546" s="336">
        <v>0</v>
      </c>
      <c r="K546" s="336">
        <v>0</v>
      </c>
      <c r="L546" s="336">
        <v>0</v>
      </c>
      <c r="M546" s="336">
        <v>0</v>
      </c>
      <c r="N546" s="336">
        <v>0</v>
      </c>
      <c r="O546" s="336">
        <v>0</v>
      </c>
      <c r="P546" s="336">
        <v>0</v>
      </c>
      <c r="Q546" s="336">
        <v>0</v>
      </c>
      <c r="R546" s="336">
        <v>0</v>
      </c>
      <c r="S546" s="336">
        <v>0</v>
      </c>
      <c r="T546" s="336">
        <v>0</v>
      </c>
      <c r="U546" s="336">
        <v>0</v>
      </c>
      <c r="V546" s="336">
        <v>0</v>
      </c>
      <c r="W546" s="336">
        <v>0</v>
      </c>
      <c r="X546" s="336">
        <v>0</v>
      </c>
      <c r="Y546" s="336">
        <v>0</v>
      </c>
      <c r="Z546" s="337">
        <f t="shared" si="35"/>
        <v>0</v>
      </c>
      <c r="AA546" s="340"/>
    </row>
    <row r="547" spans="1:27" s="339" customFormat="1" ht="12.75" customHeight="1">
      <c r="A547" s="333">
        <f t="shared" si="2"/>
        <v>15</v>
      </c>
      <c r="B547" s="373">
        <v>130802259060101</v>
      </c>
      <c r="C547" s="392" t="s">
        <v>1251</v>
      </c>
      <c r="D547" s="334">
        <f>+SUMIF('BG SISTEMA'!A:A,'CA EF'!B547,'BG SISTEMA'!F:F)</f>
        <v>0</v>
      </c>
      <c r="E547" s="335"/>
      <c r="F547" s="335"/>
      <c r="G547" s="393">
        <v>0</v>
      </c>
      <c r="H547" s="336">
        <f t="shared" si="34"/>
        <v>0</v>
      </c>
      <c r="I547" s="336">
        <v>0</v>
      </c>
      <c r="J547" s="336">
        <v>0</v>
      </c>
      <c r="K547" s="336">
        <v>0</v>
      </c>
      <c r="L547" s="336">
        <v>0</v>
      </c>
      <c r="M547" s="336">
        <v>0</v>
      </c>
      <c r="N547" s="336">
        <v>0</v>
      </c>
      <c r="O547" s="336">
        <v>0</v>
      </c>
      <c r="P547" s="336">
        <v>0</v>
      </c>
      <c r="Q547" s="336">
        <v>0</v>
      </c>
      <c r="R547" s="336">
        <v>0</v>
      </c>
      <c r="S547" s="336">
        <v>0</v>
      </c>
      <c r="T547" s="336">
        <v>0</v>
      </c>
      <c r="U547" s="336">
        <v>0</v>
      </c>
      <c r="V547" s="336">
        <v>0</v>
      </c>
      <c r="W547" s="336">
        <v>0</v>
      </c>
      <c r="X547" s="336">
        <v>0</v>
      </c>
      <c r="Y547" s="336">
        <v>0</v>
      </c>
      <c r="Z547" s="337">
        <f t="shared" si="35"/>
        <v>0</v>
      </c>
      <c r="AA547" s="340"/>
    </row>
    <row r="548" spans="1:27" s="339" customFormat="1" ht="12.75" customHeight="1">
      <c r="A548" s="333">
        <f t="shared" si="2"/>
        <v>15</v>
      </c>
      <c r="B548" s="373">
        <v>130802259060199</v>
      </c>
      <c r="C548" s="392" t="s">
        <v>1252</v>
      </c>
      <c r="D548" s="334">
        <f>+SUMIF('BG SISTEMA'!A:A,'CA EF'!B548,'BG SISTEMA'!F:F)</f>
        <v>0</v>
      </c>
      <c r="E548" s="335"/>
      <c r="F548" s="335"/>
      <c r="G548" s="393">
        <v>0</v>
      </c>
      <c r="H548" s="336">
        <f t="shared" si="34"/>
        <v>0</v>
      </c>
      <c r="I548" s="336">
        <v>0</v>
      </c>
      <c r="J548" s="336">
        <v>0</v>
      </c>
      <c r="K548" s="336">
        <v>0</v>
      </c>
      <c r="L548" s="336">
        <v>0</v>
      </c>
      <c r="M548" s="336">
        <v>0</v>
      </c>
      <c r="N548" s="336">
        <v>0</v>
      </c>
      <c r="O548" s="336">
        <v>0</v>
      </c>
      <c r="P548" s="336">
        <v>0</v>
      </c>
      <c r="Q548" s="336">
        <v>0</v>
      </c>
      <c r="R548" s="336">
        <v>0</v>
      </c>
      <c r="S548" s="336">
        <v>0</v>
      </c>
      <c r="T548" s="336">
        <v>0</v>
      </c>
      <c r="U548" s="336">
        <v>0</v>
      </c>
      <c r="V548" s="336">
        <v>0</v>
      </c>
      <c r="W548" s="336">
        <v>0</v>
      </c>
      <c r="X548" s="336">
        <v>0</v>
      </c>
      <c r="Y548" s="336">
        <v>0</v>
      </c>
      <c r="Z548" s="337">
        <f t="shared" si="35"/>
        <v>0</v>
      </c>
      <c r="AA548" s="340"/>
    </row>
    <row r="549" spans="1:27" s="339" customFormat="1" ht="12.75" customHeight="1">
      <c r="A549" s="333">
        <f t="shared" si="2"/>
        <v>15</v>
      </c>
      <c r="B549" s="373">
        <v>130802259070101</v>
      </c>
      <c r="C549" s="392" t="s">
        <v>1253</v>
      </c>
      <c r="D549" s="334">
        <f>+SUMIF('BG SISTEMA'!A:A,'CA EF'!B549,'BG SISTEMA'!F:F)</f>
        <v>0</v>
      </c>
      <c r="E549" s="335"/>
      <c r="F549" s="335"/>
      <c r="G549" s="393">
        <v>0</v>
      </c>
      <c r="H549" s="336">
        <f t="shared" si="34"/>
        <v>0</v>
      </c>
      <c r="I549" s="336">
        <v>0</v>
      </c>
      <c r="J549" s="336">
        <v>0</v>
      </c>
      <c r="K549" s="336">
        <v>0</v>
      </c>
      <c r="L549" s="336">
        <v>0</v>
      </c>
      <c r="M549" s="336">
        <v>0</v>
      </c>
      <c r="N549" s="336">
        <v>0</v>
      </c>
      <c r="O549" s="336">
        <v>0</v>
      </c>
      <c r="P549" s="336">
        <v>0</v>
      </c>
      <c r="Q549" s="336">
        <v>0</v>
      </c>
      <c r="R549" s="336">
        <v>0</v>
      </c>
      <c r="S549" s="336">
        <v>0</v>
      </c>
      <c r="T549" s="336">
        <v>0</v>
      </c>
      <c r="U549" s="336">
        <v>0</v>
      </c>
      <c r="V549" s="336">
        <v>0</v>
      </c>
      <c r="W549" s="336">
        <v>0</v>
      </c>
      <c r="X549" s="336">
        <v>0</v>
      </c>
      <c r="Y549" s="336">
        <v>0</v>
      </c>
      <c r="Z549" s="337">
        <f t="shared" si="35"/>
        <v>0</v>
      </c>
      <c r="AA549" s="340"/>
    </row>
    <row r="550" spans="1:27" s="339" customFormat="1" ht="12.75" customHeight="1">
      <c r="A550" s="333">
        <f t="shared" si="2"/>
        <v>15</v>
      </c>
      <c r="B550" s="373">
        <v>130802259070199</v>
      </c>
      <c r="C550" s="392" t="s">
        <v>1254</v>
      </c>
      <c r="D550" s="334">
        <f>+SUMIF('BG SISTEMA'!A:A,'CA EF'!B550,'BG SISTEMA'!F:F)</f>
        <v>0</v>
      </c>
      <c r="E550" s="335"/>
      <c r="F550" s="335"/>
      <c r="G550" s="393">
        <v>0</v>
      </c>
      <c r="H550" s="336">
        <f t="shared" si="34"/>
        <v>0</v>
      </c>
      <c r="I550" s="336">
        <v>0</v>
      </c>
      <c r="J550" s="336">
        <v>0</v>
      </c>
      <c r="K550" s="336">
        <v>0</v>
      </c>
      <c r="L550" s="336">
        <v>0</v>
      </c>
      <c r="M550" s="336">
        <v>0</v>
      </c>
      <c r="N550" s="336">
        <v>0</v>
      </c>
      <c r="O550" s="336">
        <v>0</v>
      </c>
      <c r="P550" s="336">
        <v>0</v>
      </c>
      <c r="Q550" s="336">
        <v>0</v>
      </c>
      <c r="R550" s="336">
        <v>0</v>
      </c>
      <c r="S550" s="336">
        <v>0</v>
      </c>
      <c r="T550" s="336">
        <v>0</v>
      </c>
      <c r="U550" s="336">
        <v>0</v>
      </c>
      <c r="V550" s="336">
        <v>0</v>
      </c>
      <c r="W550" s="336">
        <v>0</v>
      </c>
      <c r="X550" s="336">
        <v>0</v>
      </c>
      <c r="Y550" s="336">
        <v>0</v>
      </c>
      <c r="Z550" s="337">
        <f t="shared" si="35"/>
        <v>0</v>
      </c>
      <c r="AA550" s="340"/>
    </row>
    <row r="551" spans="1:27" s="339" customFormat="1" ht="12.75" customHeight="1">
      <c r="A551" s="333">
        <f t="shared" si="2"/>
        <v>15</v>
      </c>
      <c r="B551" s="373">
        <v>130802259080101</v>
      </c>
      <c r="C551" s="392" t="s">
        <v>1255</v>
      </c>
      <c r="D551" s="334">
        <f>+SUMIF('BG SISTEMA'!A:A,'CA EF'!B551,'BG SISTEMA'!F:F)</f>
        <v>0</v>
      </c>
      <c r="E551" s="335"/>
      <c r="F551" s="335"/>
      <c r="G551" s="393">
        <v>0</v>
      </c>
      <c r="H551" s="336">
        <f t="shared" si="34"/>
        <v>0</v>
      </c>
      <c r="I551" s="336">
        <v>0</v>
      </c>
      <c r="J551" s="336">
        <v>0</v>
      </c>
      <c r="K551" s="336">
        <v>0</v>
      </c>
      <c r="L551" s="336">
        <v>0</v>
      </c>
      <c r="M551" s="336">
        <v>0</v>
      </c>
      <c r="N551" s="336">
        <v>0</v>
      </c>
      <c r="O551" s="336">
        <v>0</v>
      </c>
      <c r="P551" s="336">
        <v>0</v>
      </c>
      <c r="Q551" s="336">
        <v>0</v>
      </c>
      <c r="R551" s="336">
        <v>0</v>
      </c>
      <c r="S551" s="336">
        <v>0</v>
      </c>
      <c r="T551" s="336">
        <v>0</v>
      </c>
      <c r="U551" s="336">
        <v>0</v>
      </c>
      <c r="V551" s="336">
        <v>0</v>
      </c>
      <c r="W551" s="336">
        <v>0</v>
      </c>
      <c r="X551" s="336">
        <v>0</v>
      </c>
      <c r="Y551" s="336">
        <v>0</v>
      </c>
      <c r="Z551" s="337">
        <f t="shared" si="35"/>
        <v>0</v>
      </c>
      <c r="AA551" s="338"/>
    </row>
    <row r="552" spans="1:27" s="339" customFormat="1" ht="12.75" customHeight="1">
      <c r="A552" s="333">
        <f t="shared" ref="A552:A606" si="36">+LEN(B552)</f>
        <v>15</v>
      </c>
      <c r="B552" s="373">
        <v>130802259080199</v>
      </c>
      <c r="C552" s="392" t="s">
        <v>1256</v>
      </c>
      <c r="D552" s="334">
        <f>+SUMIF('BG SISTEMA'!A:A,'CA EF'!B552,'BG SISTEMA'!F:F)</f>
        <v>0</v>
      </c>
      <c r="E552" s="335"/>
      <c r="F552" s="335"/>
      <c r="G552" s="393">
        <v>0</v>
      </c>
      <c r="H552" s="336">
        <f t="shared" ref="H552:H606" si="37">+D552+E552-F552-G552</f>
        <v>0</v>
      </c>
      <c r="I552" s="336">
        <v>0</v>
      </c>
      <c r="J552" s="336">
        <v>0</v>
      </c>
      <c r="K552" s="336">
        <v>0</v>
      </c>
      <c r="L552" s="336">
        <v>0</v>
      </c>
      <c r="M552" s="336">
        <v>0</v>
      </c>
      <c r="N552" s="336">
        <v>0</v>
      </c>
      <c r="O552" s="336">
        <v>0</v>
      </c>
      <c r="P552" s="336">
        <v>0</v>
      </c>
      <c r="Q552" s="336">
        <v>0</v>
      </c>
      <c r="R552" s="336">
        <v>0</v>
      </c>
      <c r="S552" s="336">
        <v>0</v>
      </c>
      <c r="T552" s="336">
        <v>0</v>
      </c>
      <c r="U552" s="336">
        <v>0</v>
      </c>
      <c r="V552" s="336">
        <v>0</v>
      </c>
      <c r="W552" s="336">
        <v>0</v>
      </c>
      <c r="X552" s="336">
        <v>0</v>
      </c>
      <c r="Y552" s="336">
        <v>0</v>
      </c>
      <c r="Z552" s="337">
        <f t="shared" ref="Z552:Z606" si="38">SUM(H552:Y552)</f>
        <v>0</v>
      </c>
      <c r="AA552" s="340"/>
    </row>
    <row r="553" spans="1:27" s="339" customFormat="1" ht="12.75" customHeight="1">
      <c r="A553" s="333">
        <f t="shared" si="36"/>
        <v>15</v>
      </c>
      <c r="B553" s="373">
        <v>130802259090101</v>
      </c>
      <c r="C553" s="392" t="s">
        <v>1257</v>
      </c>
      <c r="D553" s="334">
        <f>+SUMIF('BG SISTEMA'!A:A,'CA EF'!B553,'BG SISTEMA'!F:F)</f>
        <v>0</v>
      </c>
      <c r="E553" s="335"/>
      <c r="F553" s="335"/>
      <c r="G553" s="393">
        <v>0</v>
      </c>
      <c r="H553" s="336">
        <f t="shared" si="37"/>
        <v>0</v>
      </c>
      <c r="I553" s="336">
        <v>0</v>
      </c>
      <c r="J553" s="336">
        <v>0</v>
      </c>
      <c r="K553" s="336">
        <v>0</v>
      </c>
      <c r="L553" s="336">
        <v>0</v>
      </c>
      <c r="M553" s="336">
        <v>0</v>
      </c>
      <c r="N553" s="336">
        <v>0</v>
      </c>
      <c r="O553" s="336">
        <v>0</v>
      </c>
      <c r="P553" s="336">
        <v>0</v>
      </c>
      <c r="Q553" s="336">
        <v>0</v>
      </c>
      <c r="R553" s="336">
        <v>0</v>
      </c>
      <c r="S553" s="336">
        <v>0</v>
      </c>
      <c r="T553" s="336">
        <v>0</v>
      </c>
      <c r="U553" s="336">
        <v>0</v>
      </c>
      <c r="V553" s="336">
        <v>0</v>
      </c>
      <c r="W553" s="336">
        <v>0</v>
      </c>
      <c r="X553" s="336">
        <v>0</v>
      </c>
      <c r="Y553" s="336">
        <v>0</v>
      </c>
      <c r="Z553" s="337">
        <f t="shared" si="38"/>
        <v>0</v>
      </c>
      <c r="AA553" s="340"/>
    </row>
    <row r="554" spans="1:27" s="339" customFormat="1" ht="12.75" customHeight="1">
      <c r="A554" s="333">
        <f t="shared" si="36"/>
        <v>15</v>
      </c>
      <c r="B554" s="373">
        <v>130802259090199</v>
      </c>
      <c r="C554" s="392" t="s">
        <v>1258</v>
      </c>
      <c r="D554" s="334">
        <f>+SUMIF('BG SISTEMA'!A:A,'CA EF'!B554,'BG SISTEMA'!F:F)</f>
        <v>0</v>
      </c>
      <c r="E554" s="335"/>
      <c r="F554" s="335"/>
      <c r="G554" s="393">
        <v>0</v>
      </c>
      <c r="H554" s="336">
        <f t="shared" si="37"/>
        <v>0</v>
      </c>
      <c r="I554" s="336">
        <v>0</v>
      </c>
      <c r="J554" s="336">
        <v>0</v>
      </c>
      <c r="K554" s="336">
        <v>0</v>
      </c>
      <c r="L554" s="336">
        <v>0</v>
      </c>
      <c r="M554" s="336">
        <v>0</v>
      </c>
      <c r="N554" s="336">
        <v>0</v>
      </c>
      <c r="O554" s="336">
        <v>0</v>
      </c>
      <c r="P554" s="336">
        <v>0</v>
      </c>
      <c r="Q554" s="336">
        <v>0</v>
      </c>
      <c r="R554" s="336">
        <v>0</v>
      </c>
      <c r="S554" s="336">
        <v>0</v>
      </c>
      <c r="T554" s="336">
        <v>0</v>
      </c>
      <c r="U554" s="336">
        <v>0</v>
      </c>
      <c r="V554" s="336">
        <v>0</v>
      </c>
      <c r="W554" s="336">
        <v>0</v>
      </c>
      <c r="X554" s="336">
        <v>0</v>
      </c>
      <c r="Y554" s="336">
        <v>0</v>
      </c>
      <c r="Z554" s="337">
        <f t="shared" si="38"/>
        <v>0</v>
      </c>
      <c r="AA554" s="340"/>
    </row>
    <row r="555" spans="1:27" s="339" customFormat="1" ht="12.75" customHeight="1">
      <c r="A555" s="333">
        <f t="shared" si="36"/>
        <v>15</v>
      </c>
      <c r="B555" s="373">
        <v>130802270010101</v>
      </c>
      <c r="C555" s="392" t="s">
        <v>1259</v>
      </c>
      <c r="D555" s="334">
        <f>+SUMIF('BG SISTEMA'!A:A,'CA EF'!B555,'BG SISTEMA'!F:F)</f>
        <v>0</v>
      </c>
      <c r="E555" s="335"/>
      <c r="F555" s="335"/>
      <c r="G555" s="393">
        <v>0</v>
      </c>
      <c r="H555" s="336">
        <f t="shared" si="37"/>
        <v>0</v>
      </c>
      <c r="I555" s="336">
        <v>0</v>
      </c>
      <c r="J555" s="336">
        <v>0</v>
      </c>
      <c r="K555" s="336">
        <v>0</v>
      </c>
      <c r="L555" s="336">
        <v>0</v>
      </c>
      <c r="M555" s="336">
        <v>0</v>
      </c>
      <c r="N555" s="336">
        <v>0</v>
      </c>
      <c r="O555" s="336">
        <v>0</v>
      </c>
      <c r="P555" s="336">
        <v>0</v>
      </c>
      <c r="Q555" s="336">
        <v>0</v>
      </c>
      <c r="R555" s="336">
        <v>0</v>
      </c>
      <c r="S555" s="336">
        <v>0</v>
      </c>
      <c r="T555" s="336">
        <v>0</v>
      </c>
      <c r="U555" s="336">
        <v>0</v>
      </c>
      <c r="V555" s="336">
        <v>0</v>
      </c>
      <c r="W555" s="336">
        <v>0</v>
      </c>
      <c r="X555" s="336">
        <v>0</v>
      </c>
      <c r="Y555" s="336">
        <v>0</v>
      </c>
      <c r="Z555" s="337">
        <f t="shared" si="38"/>
        <v>0</v>
      </c>
      <c r="AA555" s="340"/>
    </row>
    <row r="556" spans="1:27" s="339" customFormat="1" ht="12.75" customHeight="1">
      <c r="A556" s="333">
        <f t="shared" si="36"/>
        <v>15</v>
      </c>
      <c r="B556" s="373">
        <v>130802270010199</v>
      </c>
      <c r="C556" s="392" t="s">
        <v>1260</v>
      </c>
      <c r="D556" s="334">
        <f>+SUMIF('BG SISTEMA'!A:A,'CA EF'!B556,'BG SISTEMA'!F:F)</f>
        <v>0</v>
      </c>
      <c r="E556" s="335"/>
      <c r="F556" s="335"/>
      <c r="G556" s="393">
        <v>0</v>
      </c>
      <c r="H556" s="336">
        <f t="shared" si="37"/>
        <v>0</v>
      </c>
      <c r="I556" s="336">
        <v>0</v>
      </c>
      <c r="J556" s="336">
        <v>0</v>
      </c>
      <c r="K556" s="336">
        <v>0</v>
      </c>
      <c r="L556" s="336">
        <v>0</v>
      </c>
      <c r="M556" s="336">
        <v>0</v>
      </c>
      <c r="N556" s="336">
        <v>0</v>
      </c>
      <c r="O556" s="336">
        <v>0</v>
      </c>
      <c r="P556" s="336">
        <v>0</v>
      </c>
      <c r="Q556" s="336">
        <v>0</v>
      </c>
      <c r="R556" s="336">
        <v>0</v>
      </c>
      <c r="S556" s="336">
        <v>0</v>
      </c>
      <c r="T556" s="336">
        <v>0</v>
      </c>
      <c r="U556" s="336">
        <v>0</v>
      </c>
      <c r="V556" s="336">
        <v>0</v>
      </c>
      <c r="W556" s="336">
        <v>0</v>
      </c>
      <c r="X556" s="336">
        <v>0</v>
      </c>
      <c r="Y556" s="336">
        <v>0</v>
      </c>
      <c r="Z556" s="337">
        <f t="shared" si="38"/>
        <v>0</v>
      </c>
      <c r="AA556" s="340"/>
    </row>
    <row r="557" spans="1:27" s="339" customFormat="1" ht="12.75" customHeight="1">
      <c r="A557" s="333">
        <f t="shared" si="36"/>
        <v>15</v>
      </c>
      <c r="B557" s="373">
        <v>130802270020101</v>
      </c>
      <c r="C557" s="392" t="s">
        <v>1261</v>
      </c>
      <c r="D557" s="334">
        <f>+SUMIF('BG SISTEMA'!A:A,'CA EF'!B557,'BG SISTEMA'!F:F)</f>
        <v>0</v>
      </c>
      <c r="E557" s="335"/>
      <c r="F557" s="335"/>
      <c r="G557" s="393">
        <v>0</v>
      </c>
      <c r="H557" s="336">
        <f t="shared" si="37"/>
        <v>0</v>
      </c>
      <c r="I557" s="336">
        <v>0</v>
      </c>
      <c r="J557" s="336">
        <v>0</v>
      </c>
      <c r="K557" s="336">
        <v>0</v>
      </c>
      <c r="L557" s="336">
        <v>0</v>
      </c>
      <c r="M557" s="336">
        <v>0</v>
      </c>
      <c r="N557" s="336">
        <v>0</v>
      </c>
      <c r="O557" s="336">
        <v>0</v>
      </c>
      <c r="P557" s="336">
        <v>0</v>
      </c>
      <c r="Q557" s="336">
        <v>0</v>
      </c>
      <c r="R557" s="336">
        <v>0</v>
      </c>
      <c r="S557" s="336">
        <v>0</v>
      </c>
      <c r="T557" s="336">
        <v>0</v>
      </c>
      <c r="U557" s="336">
        <v>0</v>
      </c>
      <c r="V557" s="336">
        <v>0</v>
      </c>
      <c r="W557" s="336">
        <v>0</v>
      </c>
      <c r="X557" s="336">
        <v>0</v>
      </c>
      <c r="Y557" s="336">
        <v>0</v>
      </c>
      <c r="Z557" s="337">
        <f t="shared" si="38"/>
        <v>0</v>
      </c>
      <c r="AA557" s="338"/>
    </row>
    <row r="558" spans="1:27" s="339" customFormat="1" ht="12.75" customHeight="1">
      <c r="A558" s="333">
        <f t="shared" si="36"/>
        <v>15</v>
      </c>
      <c r="B558" s="373">
        <v>130802270020199</v>
      </c>
      <c r="C558" s="392" t="s">
        <v>1262</v>
      </c>
      <c r="D558" s="334">
        <f>+SUMIF('BG SISTEMA'!A:A,'CA EF'!B558,'BG SISTEMA'!F:F)</f>
        <v>0</v>
      </c>
      <c r="E558" s="335"/>
      <c r="F558" s="335"/>
      <c r="G558" s="393">
        <v>0</v>
      </c>
      <c r="H558" s="336">
        <f t="shared" si="37"/>
        <v>0</v>
      </c>
      <c r="I558" s="336">
        <v>0</v>
      </c>
      <c r="J558" s="336">
        <v>0</v>
      </c>
      <c r="K558" s="336">
        <v>0</v>
      </c>
      <c r="L558" s="336">
        <v>0</v>
      </c>
      <c r="M558" s="336">
        <v>0</v>
      </c>
      <c r="N558" s="336">
        <v>0</v>
      </c>
      <c r="O558" s="336">
        <v>0</v>
      </c>
      <c r="P558" s="336">
        <v>0</v>
      </c>
      <c r="Q558" s="336">
        <v>0</v>
      </c>
      <c r="R558" s="336">
        <v>0</v>
      </c>
      <c r="S558" s="336">
        <v>0</v>
      </c>
      <c r="T558" s="336">
        <v>0</v>
      </c>
      <c r="U558" s="336">
        <v>0</v>
      </c>
      <c r="V558" s="336">
        <v>0</v>
      </c>
      <c r="W558" s="336">
        <v>0</v>
      </c>
      <c r="X558" s="336">
        <v>0</v>
      </c>
      <c r="Y558" s="336">
        <v>0</v>
      </c>
      <c r="Z558" s="337">
        <f t="shared" si="38"/>
        <v>0</v>
      </c>
      <c r="AA558" s="340"/>
    </row>
    <row r="559" spans="1:27" s="339" customFormat="1" ht="12.75" customHeight="1">
      <c r="A559" s="333">
        <f t="shared" si="36"/>
        <v>15</v>
      </c>
      <c r="B559" s="373">
        <v>130802270030101</v>
      </c>
      <c r="C559" s="392" t="s">
        <v>1263</v>
      </c>
      <c r="D559" s="334">
        <f>+SUMIF('BG SISTEMA'!A:A,'CA EF'!B559,'BG SISTEMA'!F:F)</f>
        <v>0</v>
      </c>
      <c r="E559" s="335"/>
      <c r="F559" s="335"/>
      <c r="G559" s="393">
        <v>0</v>
      </c>
      <c r="H559" s="336">
        <f t="shared" si="37"/>
        <v>0</v>
      </c>
      <c r="I559" s="336">
        <v>0</v>
      </c>
      <c r="J559" s="336">
        <v>0</v>
      </c>
      <c r="K559" s="336">
        <v>0</v>
      </c>
      <c r="L559" s="336">
        <v>0</v>
      </c>
      <c r="M559" s="336">
        <v>0</v>
      </c>
      <c r="N559" s="336">
        <v>0</v>
      </c>
      <c r="O559" s="336">
        <v>0</v>
      </c>
      <c r="P559" s="336">
        <v>0</v>
      </c>
      <c r="Q559" s="336">
        <v>0</v>
      </c>
      <c r="R559" s="336">
        <v>0</v>
      </c>
      <c r="S559" s="336">
        <v>0</v>
      </c>
      <c r="T559" s="336">
        <v>0</v>
      </c>
      <c r="U559" s="336">
        <v>0</v>
      </c>
      <c r="V559" s="336">
        <v>0</v>
      </c>
      <c r="W559" s="336">
        <v>0</v>
      </c>
      <c r="X559" s="336">
        <v>0</v>
      </c>
      <c r="Y559" s="336">
        <v>0</v>
      </c>
      <c r="Z559" s="337">
        <f t="shared" si="38"/>
        <v>0</v>
      </c>
      <c r="AA559" s="340"/>
    </row>
    <row r="560" spans="1:27" s="339" customFormat="1" ht="12.75" customHeight="1">
      <c r="A560" s="333">
        <f t="shared" si="36"/>
        <v>15</v>
      </c>
      <c r="B560" s="373">
        <v>130802270030199</v>
      </c>
      <c r="C560" s="392" t="s">
        <v>1264</v>
      </c>
      <c r="D560" s="334">
        <f>+SUMIF('BG SISTEMA'!A:A,'CA EF'!B560,'BG SISTEMA'!F:F)</f>
        <v>0</v>
      </c>
      <c r="E560" s="335"/>
      <c r="F560" s="335"/>
      <c r="G560" s="393">
        <v>0</v>
      </c>
      <c r="H560" s="336">
        <f t="shared" si="37"/>
        <v>0</v>
      </c>
      <c r="I560" s="336">
        <v>0</v>
      </c>
      <c r="J560" s="336">
        <v>0</v>
      </c>
      <c r="K560" s="336">
        <v>0</v>
      </c>
      <c r="L560" s="336">
        <v>0</v>
      </c>
      <c r="M560" s="336">
        <v>0</v>
      </c>
      <c r="N560" s="336">
        <v>0</v>
      </c>
      <c r="O560" s="336">
        <v>0</v>
      </c>
      <c r="P560" s="336">
        <v>0</v>
      </c>
      <c r="Q560" s="336">
        <v>0</v>
      </c>
      <c r="R560" s="336">
        <v>0</v>
      </c>
      <c r="S560" s="336">
        <v>0</v>
      </c>
      <c r="T560" s="336">
        <v>0</v>
      </c>
      <c r="U560" s="336">
        <v>0</v>
      </c>
      <c r="V560" s="336">
        <v>0</v>
      </c>
      <c r="W560" s="336">
        <v>0</v>
      </c>
      <c r="X560" s="336">
        <v>0</v>
      </c>
      <c r="Y560" s="336">
        <v>0</v>
      </c>
      <c r="Z560" s="337">
        <f t="shared" si="38"/>
        <v>0</v>
      </c>
      <c r="AA560" s="340"/>
    </row>
    <row r="561" spans="1:27" s="339" customFormat="1" ht="12.75" customHeight="1">
      <c r="A561" s="333">
        <f t="shared" si="36"/>
        <v>15</v>
      </c>
      <c r="B561" s="373">
        <v>130802270040101</v>
      </c>
      <c r="C561" s="392" t="s">
        <v>1265</v>
      </c>
      <c r="D561" s="334">
        <f>+SUMIF('BG SISTEMA'!A:A,'CA EF'!B561,'BG SISTEMA'!F:F)</f>
        <v>0</v>
      </c>
      <c r="E561" s="335"/>
      <c r="F561" s="335"/>
      <c r="G561" s="393">
        <v>0</v>
      </c>
      <c r="H561" s="336">
        <f t="shared" si="37"/>
        <v>0</v>
      </c>
      <c r="I561" s="336">
        <v>0</v>
      </c>
      <c r="J561" s="336">
        <v>0</v>
      </c>
      <c r="K561" s="336">
        <v>0</v>
      </c>
      <c r="L561" s="336">
        <v>0</v>
      </c>
      <c r="M561" s="336">
        <v>0</v>
      </c>
      <c r="N561" s="336">
        <v>0</v>
      </c>
      <c r="O561" s="336">
        <v>0</v>
      </c>
      <c r="P561" s="336">
        <v>0</v>
      </c>
      <c r="Q561" s="336">
        <v>0</v>
      </c>
      <c r="R561" s="336">
        <v>0</v>
      </c>
      <c r="S561" s="336">
        <v>0</v>
      </c>
      <c r="T561" s="336">
        <v>0</v>
      </c>
      <c r="U561" s="336">
        <v>0</v>
      </c>
      <c r="V561" s="336">
        <v>0</v>
      </c>
      <c r="W561" s="336">
        <v>0</v>
      </c>
      <c r="X561" s="336">
        <v>0</v>
      </c>
      <c r="Y561" s="336">
        <v>0</v>
      </c>
      <c r="Z561" s="337">
        <f t="shared" si="38"/>
        <v>0</v>
      </c>
      <c r="AA561" s="340"/>
    </row>
    <row r="562" spans="1:27" s="339" customFormat="1" ht="12.75" customHeight="1">
      <c r="A562" s="333">
        <f t="shared" si="36"/>
        <v>15</v>
      </c>
      <c r="B562" s="373">
        <v>130802270040199</v>
      </c>
      <c r="C562" s="392" t="s">
        <v>1266</v>
      </c>
      <c r="D562" s="334">
        <f>+SUMIF('BG SISTEMA'!A:A,'CA EF'!B562,'BG SISTEMA'!F:F)</f>
        <v>0</v>
      </c>
      <c r="E562" s="335"/>
      <c r="F562" s="335"/>
      <c r="G562" s="393">
        <v>0</v>
      </c>
      <c r="H562" s="336">
        <f t="shared" si="37"/>
        <v>0</v>
      </c>
      <c r="I562" s="336">
        <v>0</v>
      </c>
      <c r="J562" s="336">
        <v>0</v>
      </c>
      <c r="K562" s="336">
        <v>0</v>
      </c>
      <c r="L562" s="336">
        <v>0</v>
      </c>
      <c r="M562" s="336">
        <v>0</v>
      </c>
      <c r="N562" s="336">
        <v>0</v>
      </c>
      <c r="O562" s="336">
        <v>0</v>
      </c>
      <c r="P562" s="336">
        <v>0</v>
      </c>
      <c r="Q562" s="336">
        <v>0</v>
      </c>
      <c r="R562" s="336">
        <v>0</v>
      </c>
      <c r="S562" s="336">
        <v>0</v>
      </c>
      <c r="T562" s="336">
        <v>0</v>
      </c>
      <c r="U562" s="336">
        <v>0</v>
      </c>
      <c r="V562" s="336">
        <v>0</v>
      </c>
      <c r="W562" s="336">
        <v>0</v>
      </c>
      <c r="X562" s="336">
        <v>0</v>
      </c>
      <c r="Y562" s="336">
        <v>0</v>
      </c>
      <c r="Z562" s="337">
        <f t="shared" si="38"/>
        <v>0</v>
      </c>
      <c r="AA562" s="340"/>
    </row>
    <row r="563" spans="1:27" s="339" customFormat="1" ht="12.75" customHeight="1">
      <c r="A563" s="333">
        <f t="shared" si="36"/>
        <v>15</v>
      </c>
      <c r="B563" s="373">
        <v>130802270050101</v>
      </c>
      <c r="C563" s="392" t="s">
        <v>1267</v>
      </c>
      <c r="D563" s="334">
        <f>+SUMIF('BG SISTEMA'!A:A,'CA EF'!B563,'BG SISTEMA'!F:F)</f>
        <v>0</v>
      </c>
      <c r="E563" s="335"/>
      <c r="F563" s="335"/>
      <c r="G563" s="393">
        <v>0</v>
      </c>
      <c r="H563" s="336">
        <f t="shared" si="37"/>
        <v>0</v>
      </c>
      <c r="I563" s="336">
        <v>0</v>
      </c>
      <c r="J563" s="336">
        <v>0</v>
      </c>
      <c r="K563" s="336">
        <v>0</v>
      </c>
      <c r="L563" s="336">
        <v>0</v>
      </c>
      <c r="M563" s="336">
        <v>0</v>
      </c>
      <c r="N563" s="336">
        <v>0</v>
      </c>
      <c r="O563" s="336">
        <v>0</v>
      </c>
      <c r="P563" s="336">
        <v>0</v>
      </c>
      <c r="Q563" s="336">
        <v>0</v>
      </c>
      <c r="R563" s="336">
        <v>0</v>
      </c>
      <c r="S563" s="336">
        <v>0</v>
      </c>
      <c r="T563" s="336">
        <v>0</v>
      </c>
      <c r="U563" s="336">
        <v>0</v>
      </c>
      <c r="V563" s="336">
        <v>0</v>
      </c>
      <c r="W563" s="336">
        <v>0</v>
      </c>
      <c r="X563" s="336">
        <v>0</v>
      </c>
      <c r="Y563" s="336">
        <v>0</v>
      </c>
      <c r="Z563" s="337">
        <f t="shared" si="38"/>
        <v>0</v>
      </c>
      <c r="AA563" s="338"/>
    </row>
    <row r="564" spans="1:27" s="339" customFormat="1" ht="12.75" customHeight="1">
      <c r="A564" s="333">
        <f t="shared" si="36"/>
        <v>15</v>
      </c>
      <c r="B564" s="373">
        <v>130802270050199</v>
      </c>
      <c r="C564" s="392" t="s">
        <v>1268</v>
      </c>
      <c r="D564" s="334">
        <f>+SUMIF('BG SISTEMA'!A:A,'CA EF'!B564,'BG SISTEMA'!F:F)</f>
        <v>0</v>
      </c>
      <c r="E564" s="335"/>
      <c r="F564" s="335"/>
      <c r="G564" s="393">
        <v>0</v>
      </c>
      <c r="H564" s="336">
        <f t="shared" si="37"/>
        <v>0</v>
      </c>
      <c r="I564" s="336">
        <v>0</v>
      </c>
      <c r="J564" s="336">
        <v>0</v>
      </c>
      <c r="K564" s="336">
        <v>0</v>
      </c>
      <c r="L564" s="336">
        <v>0</v>
      </c>
      <c r="M564" s="336">
        <v>0</v>
      </c>
      <c r="N564" s="336">
        <v>0</v>
      </c>
      <c r="O564" s="336">
        <v>0</v>
      </c>
      <c r="P564" s="336">
        <v>0</v>
      </c>
      <c r="Q564" s="336">
        <v>0</v>
      </c>
      <c r="R564" s="336">
        <v>0</v>
      </c>
      <c r="S564" s="336">
        <v>0</v>
      </c>
      <c r="T564" s="336">
        <v>0</v>
      </c>
      <c r="U564" s="336">
        <v>0</v>
      </c>
      <c r="V564" s="336">
        <v>0</v>
      </c>
      <c r="W564" s="336">
        <v>0</v>
      </c>
      <c r="X564" s="336">
        <v>0</v>
      </c>
      <c r="Y564" s="336">
        <v>0</v>
      </c>
      <c r="Z564" s="337">
        <f t="shared" si="38"/>
        <v>0</v>
      </c>
      <c r="AA564" s="338"/>
    </row>
    <row r="565" spans="1:27" s="339" customFormat="1" ht="12.75" customHeight="1">
      <c r="A565" s="333">
        <f t="shared" si="36"/>
        <v>15</v>
      </c>
      <c r="B565" s="373">
        <v>130802270060101</v>
      </c>
      <c r="C565" s="392" t="s">
        <v>1269</v>
      </c>
      <c r="D565" s="334">
        <f>+SUMIF('BG SISTEMA'!A:A,'CA EF'!B565,'BG SISTEMA'!F:F)</f>
        <v>0</v>
      </c>
      <c r="E565" s="335"/>
      <c r="F565" s="335"/>
      <c r="G565" s="393">
        <v>0</v>
      </c>
      <c r="H565" s="336">
        <f t="shared" si="37"/>
        <v>0</v>
      </c>
      <c r="I565" s="336">
        <v>0</v>
      </c>
      <c r="J565" s="336">
        <v>0</v>
      </c>
      <c r="K565" s="336">
        <v>0</v>
      </c>
      <c r="L565" s="336">
        <v>0</v>
      </c>
      <c r="M565" s="336">
        <v>0</v>
      </c>
      <c r="N565" s="336">
        <v>0</v>
      </c>
      <c r="O565" s="336">
        <v>0</v>
      </c>
      <c r="P565" s="336">
        <v>0</v>
      </c>
      <c r="Q565" s="336">
        <v>0</v>
      </c>
      <c r="R565" s="336">
        <v>0</v>
      </c>
      <c r="S565" s="336">
        <v>0</v>
      </c>
      <c r="T565" s="336">
        <v>0</v>
      </c>
      <c r="U565" s="336">
        <v>0</v>
      </c>
      <c r="V565" s="336">
        <v>0</v>
      </c>
      <c r="W565" s="336">
        <v>0</v>
      </c>
      <c r="X565" s="336">
        <v>0</v>
      </c>
      <c r="Y565" s="336">
        <v>0</v>
      </c>
      <c r="Z565" s="337">
        <f t="shared" si="38"/>
        <v>0</v>
      </c>
      <c r="AA565" s="340"/>
    </row>
    <row r="566" spans="1:27" s="339" customFormat="1" ht="12.75" customHeight="1">
      <c r="A566" s="333">
        <f t="shared" si="36"/>
        <v>15</v>
      </c>
      <c r="B566" s="373">
        <v>130802270060199</v>
      </c>
      <c r="C566" s="392" t="s">
        <v>1270</v>
      </c>
      <c r="D566" s="334">
        <f>+SUMIF('BG SISTEMA'!A:A,'CA EF'!B566,'BG SISTEMA'!F:F)</f>
        <v>0</v>
      </c>
      <c r="E566" s="335"/>
      <c r="F566" s="335"/>
      <c r="G566" s="393">
        <v>0</v>
      </c>
      <c r="H566" s="336">
        <f t="shared" si="37"/>
        <v>0</v>
      </c>
      <c r="I566" s="336">
        <v>0</v>
      </c>
      <c r="J566" s="336">
        <v>0</v>
      </c>
      <c r="K566" s="336">
        <v>0</v>
      </c>
      <c r="L566" s="336">
        <v>0</v>
      </c>
      <c r="M566" s="336">
        <v>0</v>
      </c>
      <c r="N566" s="336">
        <v>0</v>
      </c>
      <c r="O566" s="336">
        <v>0</v>
      </c>
      <c r="P566" s="336">
        <v>0</v>
      </c>
      <c r="Q566" s="336">
        <v>0</v>
      </c>
      <c r="R566" s="336">
        <v>0</v>
      </c>
      <c r="S566" s="336">
        <v>0</v>
      </c>
      <c r="T566" s="336">
        <v>0</v>
      </c>
      <c r="U566" s="336">
        <v>0</v>
      </c>
      <c r="V566" s="336">
        <v>0</v>
      </c>
      <c r="W566" s="336">
        <v>0</v>
      </c>
      <c r="X566" s="336">
        <v>0</v>
      </c>
      <c r="Y566" s="336">
        <v>0</v>
      </c>
      <c r="Z566" s="337">
        <f t="shared" si="38"/>
        <v>0</v>
      </c>
      <c r="AA566" s="340"/>
    </row>
    <row r="567" spans="1:27" s="339" customFormat="1" ht="12.75" customHeight="1">
      <c r="A567" s="333">
        <f t="shared" si="36"/>
        <v>15</v>
      </c>
      <c r="B567" s="373">
        <v>130802279010101</v>
      </c>
      <c r="C567" s="392" t="s">
        <v>1271</v>
      </c>
      <c r="D567" s="334">
        <f>+SUMIF('BG SISTEMA'!A:A,'CA EF'!B567,'BG SISTEMA'!F:F)</f>
        <v>0</v>
      </c>
      <c r="E567" s="335"/>
      <c r="F567" s="335"/>
      <c r="G567" s="393">
        <v>0</v>
      </c>
      <c r="H567" s="336">
        <f t="shared" si="37"/>
        <v>0</v>
      </c>
      <c r="I567" s="336">
        <v>0</v>
      </c>
      <c r="J567" s="336">
        <v>0</v>
      </c>
      <c r="K567" s="336">
        <v>0</v>
      </c>
      <c r="L567" s="336">
        <v>0</v>
      </c>
      <c r="M567" s="336">
        <v>0</v>
      </c>
      <c r="N567" s="336">
        <v>0</v>
      </c>
      <c r="O567" s="336">
        <v>0</v>
      </c>
      <c r="P567" s="336">
        <v>0</v>
      </c>
      <c r="Q567" s="336">
        <v>0</v>
      </c>
      <c r="R567" s="336">
        <v>0</v>
      </c>
      <c r="S567" s="336">
        <v>0</v>
      </c>
      <c r="T567" s="336">
        <v>0</v>
      </c>
      <c r="U567" s="336">
        <v>0</v>
      </c>
      <c r="V567" s="336">
        <v>0</v>
      </c>
      <c r="W567" s="336">
        <v>0</v>
      </c>
      <c r="X567" s="336">
        <v>0</v>
      </c>
      <c r="Y567" s="336">
        <v>0</v>
      </c>
      <c r="Z567" s="337">
        <f t="shared" si="38"/>
        <v>0</v>
      </c>
      <c r="AA567" s="340"/>
    </row>
    <row r="568" spans="1:27" s="339" customFormat="1" ht="12.75" customHeight="1">
      <c r="A568" s="333">
        <f t="shared" si="36"/>
        <v>15</v>
      </c>
      <c r="B568" s="373">
        <v>130802279010199</v>
      </c>
      <c r="C568" s="392" t="s">
        <v>1272</v>
      </c>
      <c r="D568" s="334">
        <f>+SUMIF('BG SISTEMA'!A:A,'CA EF'!B568,'BG SISTEMA'!F:F)</f>
        <v>0</v>
      </c>
      <c r="E568" s="335"/>
      <c r="F568" s="335"/>
      <c r="G568" s="393">
        <v>0</v>
      </c>
      <c r="H568" s="336">
        <f t="shared" si="37"/>
        <v>0</v>
      </c>
      <c r="I568" s="336">
        <v>0</v>
      </c>
      <c r="J568" s="336">
        <v>0</v>
      </c>
      <c r="K568" s="336">
        <v>0</v>
      </c>
      <c r="L568" s="336">
        <v>0</v>
      </c>
      <c r="M568" s="336">
        <v>0</v>
      </c>
      <c r="N568" s="336">
        <v>0</v>
      </c>
      <c r="O568" s="336">
        <v>0</v>
      </c>
      <c r="P568" s="336">
        <v>0</v>
      </c>
      <c r="Q568" s="336">
        <v>0</v>
      </c>
      <c r="R568" s="336">
        <v>0</v>
      </c>
      <c r="S568" s="336">
        <v>0</v>
      </c>
      <c r="T568" s="336">
        <v>0</v>
      </c>
      <c r="U568" s="336">
        <v>0</v>
      </c>
      <c r="V568" s="336">
        <v>0</v>
      </c>
      <c r="W568" s="336">
        <v>0</v>
      </c>
      <c r="X568" s="336">
        <v>0</v>
      </c>
      <c r="Y568" s="336">
        <v>0</v>
      </c>
      <c r="Z568" s="337">
        <f t="shared" si="38"/>
        <v>0</v>
      </c>
      <c r="AA568" s="340"/>
    </row>
    <row r="569" spans="1:27" s="339" customFormat="1" ht="12.75" customHeight="1">
      <c r="A569" s="333">
        <f t="shared" si="36"/>
        <v>15</v>
      </c>
      <c r="B569" s="373">
        <v>130802279020101</v>
      </c>
      <c r="C569" s="392" t="s">
        <v>1273</v>
      </c>
      <c r="D569" s="334">
        <f>+SUMIF('BG SISTEMA'!A:A,'CA EF'!B569,'BG SISTEMA'!F:F)</f>
        <v>0</v>
      </c>
      <c r="E569" s="335"/>
      <c r="F569" s="335"/>
      <c r="G569" s="393">
        <v>0</v>
      </c>
      <c r="H569" s="336">
        <f t="shared" si="37"/>
        <v>0</v>
      </c>
      <c r="I569" s="336">
        <v>0</v>
      </c>
      <c r="J569" s="336">
        <v>0</v>
      </c>
      <c r="K569" s="336">
        <v>0</v>
      </c>
      <c r="L569" s="336">
        <v>0</v>
      </c>
      <c r="M569" s="336">
        <v>0</v>
      </c>
      <c r="N569" s="336">
        <v>0</v>
      </c>
      <c r="O569" s="336">
        <v>0</v>
      </c>
      <c r="P569" s="336">
        <v>0</v>
      </c>
      <c r="Q569" s="336">
        <v>0</v>
      </c>
      <c r="R569" s="336">
        <v>0</v>
      </c>
      <c r="S569" s="336">
        <v>0</v>
      </c>
      <c r="T569" s="336">
        <v>0</v>
      </c>
      <c r="U569" s="336">
        <v>0</v>
      </c>
      <c r="V569" s="336">
        <v>0</v>
      </c>
      <c r="W569" s="336">
        <v>0</v>
      </c>
      <c r="X569" s="336">
        <v>0</v>
      </c>
      <c r="Y569" s="336">
        <v>0</v>
      </c>
      <c r="Z569" s="337">
        <f t="shared" si="38"/>
        <v>0</v>
      </c>
      <c r="AA569" s="340"/>
    </row>
    <row r="570" spans="1:27" s="339" customFormat="1" ht="12.75" customHeight="1">
      <c r="A570" s="333">
        <f t="shared" si="36"/>
        <v>15</v>
      </c>
      <c r="B570" s="373">
        <v>130802279020199</v>
      </c>
      <c r="C570" s="392" t="s">
        <v>1274</v>
      </c>
      <c r="D570" s="334">
        <f>+SUMIF('BG SISTEMA'!A:A,'CA EF'!B570,'BG SISTEMA'!F:F)</f>
        <v>0</v>
      </c>
      <c r="E570" s="335"/>
      <c r="F570" s="335"/>
      <c r="G570" s="393">
        <v>0</v>
      </c>
      <c r="H570" s="336">
        <f t="shared" si="37"/>
        <v>0</v>
      </c>
      <c r="I570" s="336">
        <v>0</v>
      </c>
      <c r="J570" s="336">
        <v>0</v>
      </c>
      <c r="K570" s="336">
        <v>0</v>
      </c>
      <c r="L570" s="336">
        <v>0</v>
      </c>
      <c r="M570" s="336">
        <v>0</v>
      </c>
      <c r="N570" s="336">
        <v>0</v>
      </c>
      <c r="O570" s="336">
        <v>0</v>
      </c>
      <c r="P570" s="336">
        <v>0</v>
      </c>
      <c r="Q570" s="336">
        <v>0</v>
      </c>
      <c r="R570" s="336">
        <v>0</v>
      </c>
      <c r="S570" s="336">
        <v>0</v>
      </c>
      <c r="T570" s="336">
        <v>0</v>
      </c>
      <c r="U570" s="336">
        <v>0</v>
      </c>
      <c r="V570" s="336">
        <v>0</v>
      </c>
      <c r="W570" s="336">
        <v>0</v>
      </c>
      <c r="X570" s="336">
        <v>0</v>
      </c>
      <c r="Y570" s="336">
        <v>0</v>
      </c>
      <c r="Z570" s="337">
        <f t="shared" si="38"/>
        <v>0</v>
      </c>
      <c r="AA570" s="340"/>
    </row>
    <row r="571" spans="1:27" s="339" customFormat="1" ht="12.75" customHeight="1">
      <c r="A571" s="333">
        <f t="shared" si="36"/>
        <v>15</v>
      </c>
      <c r="B571" s="373">
        <v>130802279030101</v>
      </c>
      <c r="C571" s="392" t="s">
        <v>1275</v>
      </c>
      <c r="D571" s="334">
        <f>+SUMIF('BG SISTEMA'!A:A,'CA EF'!B571,'BG SISTEMA'!F:F)</f>
        <v>0</v>
      </c>
      <c r="E571" s="335"/>
      <c r="F571" s="335"/>
      <c r="G571" s="393">
        <v>0</v>
      </c>
      <c r="H571" s="336">
        <f t="shared" si="37"/>
        <v>0</v>
      </c>
      <c r="I571" s="336">
        <v>0</v>
      </c>
      <c r="J571" s="336">
        <v>0</v>
      </c>
      <c r="K571" s="336">
        <v>0</v>
      </c>
      <c r="L571" s="336">
        <v>0</v>
      </c>
      <c r="M571" s="336">
        <v>0</v>
      </c>
      <c r="N571" s="336">
        <v>0</v>
      </c>
      <c r="O571" s="336">
        <v>0</v>
      </c>
      <c r="P571" s="336">
        <v>0</v>
      </c>
      <c r="Q571" s="336">
        <v>0</v>
      </c>
      <c r="R571" s="336">
        <v>0</v>
      </c>
      <c r="S571" s="336">
        <v>0</v>
      </c>
      <c r="T571" s="336">
        <v>0</v>
      </c>
      <c r="U571" s="336">
        <v>0</v>
      </c>
      <c r="V571" s="336">
        <v>0</v>
      </c>
      <c r="W571" s="336">
        <v>0</v>
      </c>
      <c r="X571" s="336">
        <v>0</v>
      </c>
      <c r="Y571" s="336">
        <v>0</v>
      </c>
      <c r="Z571" s="337">
        <f t="shared" si="38"/>
        <v>0</v>
      </c>
      <c r="AA571" s="340"/>
    </row>
    <row r="572" spans="1:27" s="339" customFormat="1" ht="12.75" customHeight="1">
      <c r="A572" s="333">
        <f t="shared" si="36"/>
        <v>15</v>
      </c>
      <c r="B572" s="373">
        <v>130802279030199</v>
      </c>
      <c r="C572" s="392" t="s">
        <v>1276</v>
      </c>
      <c r="D572" s="334">
        <f>+SUMIF('BG SISTEMA'!A:A,'CA EF'!B572,'BG SISTEMA'!F:F)</f>
        <v>0</v>
      </c>
      <c r="E572" s="335"/>
      <c r="F572" s="335"/>
      <c r="G572" s="393">
        <v>0</v>
      </c>
      <c r="H572" s="336">
        <f t="shared" si="37"/>
        <v>0</v>
      </c>
      <c r="I572" s="336">
        <v>0</v>
      </c>
      <c r="J572" s="336">
        <v>0</v>
      </c>
      <c r="K572" s="336">
        <v>0</v>
      </c>
      <c r="L572" s="336">
        <v>0</v>
      </c>
      <c r="M572" s="336">
        <v>0</v>
      </c>
      <c r="N572" s="336">
        <v>0</v>
      </c>
      <c r="O572" s="336">
        <v>0</v>
      </c>
      <c r="P572" s="336">
        <v>0</v>
      </c>
      <c r="Q572" s="336">
        <v>0</v>
      </c>
      <c r="R572" s="336">
        <v>0</v>
      </c>
      <c r="S572" s="336">
        <v>0</v>
      </c>
      <c r="T572" s="336">
        <v>0</v>
      </c>
      <c r="U572" s="336">
        <v>0</v>
      </c>
      <c r="V572" s="336">
        <v>0</v>
      </c>
      <c r="W572" s="336">
        <v>0</v>
      </c>
      <c r="X572" s="336">
        <v>0</v>
      </c>
      <c r="Y572" s="336">
        <v>0</v>
      </c>
      <c r="Z572" s="337">
        <f t="shared" si="38"/>
        <v>0</v>
      </c>
      <c r="AA572" s="340"/>
    </row>
    <row r="573" spans="1:27" s="339" customFormat="1" ht="12.75" customHeight="1">
      <c r="A573" s="333">
        <f t="shared" si="36"/>
        <v>15</v>
      </c>
      <c r="B573" s="373">
        <v>130802279040101</v>
      </c>
      <c r="C573" s="392" t="s">
        <v>1277</v>
      </c>
      <c r="D573" s="334">
        <f>+SUMIF('BG SISTEMA'!A:A,'CA EF'!B573,'BG SISTEMA'!F:F)</f>
        <v>0</v>
      </c>
      <c r="E573" s="335"/>
      <c r="F573" s="335"/>
      <c r="G573" s="393">
        <v>0</v>
      </c>
      <c r="H573" s="336">
        <f t="shared" si="37"/>
        <v>0</v>
      </c>
      <c r="I573" s="336">
        <v>0</v>
      </c>
      <c r="J573" s="336">
        <v>0</v>
      </c>
      <c r="K573" s="336">
        <v>0</v>
      </c>
      <c r="L573" s="336">
        <v>0</v>
      </c>
      <c r="M573" s="336">
        <v>0</v>
      </c>
      <c r="N573" s="336">
        <v>0</v>
      </c>
      <c r="O573" s="336">
        <v>0</v>
      </c>
      <c r="P573" s="336">
        <v>0</v>
      </c>
      <c r="Q573" s="336">
        <v>0</v>
      </c>
      <c r="R573" s="336">
        <v>0</v>
      </c>
      <c r="S573" s="336">
        <v>0</v>
      </c>
      <c r="T573" s="336">
        <v>0</v>
      </c>
      <c r="U573" s="336">
        <v>0</v>
      </c>
      <c r="V573" s="336">
        <v>0</v>
      </c>
      <c r="W573" s="336">
        <v>0</v>
      </c>
      <c r="X573" s="336">
        <v>0</v>
      </c>
      <c r="Y573" s="336">
        <v>0</v>
      </c>
      <c r="Z573" s="337">
        <f t="shared" si="38"/>
        <v>0</v>
      </c>
      <c r="AA573" s="340"/>
    </row>
    <row r="574" spans="1:27" s="339" customFormat="1" ht="12.75" customHeight="1">
      <c r="A574" s="333">
        <f t="shared" si="36"/>
        <v>15</v>
      </c>
      <c r="B574" s="373">
        <v>130802279040199</v>
      </c>
      <c r="C574" s="392" t="s">
        <v>1278</v>
      </c>
      <c r="D574" s="334">
        <f>+SUMIF('BG SISTEMA'!A:A,'CA EF'!B574,'BG SISTEMA'!F:F)</f>
        <v>0</v>
      </c>
      <c r="E574" s="335"/>
      <c r="F574" s="335"/>
      <c r="G574" s="393">
        <v>0</v>
      </c>
      <c r="H574" s="336">
        <f t="shared" si="37"/>
        <v>0</v>
      </c>
      <c r="I574" s="336">
        <v>0</v>
      </c>
      <c r="J574" s="336">
        <v>0</v>
      </c>
      <c r="K574" s="336">
        <v>0</v>
      </c>
      <c r="L574" s="336">
        <v>0</v>
      </c>
      <c r="M574" s="336">
        <v>0</v>
      </c>
      <c r="N574" s="336">
        <v>0</v>
      </c>
      <c r="O574" s="336">
        <v>0</v>
      </c>
      <c r="P574" s="336">
        <v>0</v>
      </c>
      <c r="Q574" s="336">
        <v>0</v>
      </c>
      <c r="R574" s="336">
        <v>0</v>
      </c>
      <c r="S574" s="336">
        <v>0</v>
      </c>
      <c r="T574" s="336">
        <v>0</v>
      </c>
      <c r="U574" s="336">
        <v>0</v>
      </c>
      <c r="V574" s="336">
        <v>0</v>
      </c>
      <c r="W574" s="336">
        <v>0</v>
      </c>
      <c r="X574" s="336">
        <v>0</v>
      </c>
      <c r="Y574" s="336">
        <v>0</v>
      </c>
      <c r="Z574" s="337">
        <f t="shared" si="38"/>
        <v>0</v>
      </c>
      <c r="AA574" s="340"/>
    </row>
    <row r="575" spans="1:27" s="339" customFormat="1" ht="12.75" customHeight="1">
      <c r="A575" s="333">
        <f t="shared" si="36"/>
        <v>15</v>
      </c>
      <c r="B575" s="373">
        <v>130802279050101</v>
      </c>
      <c r="C575" s="392" t="s">
        <v>1279</v>
      </c>
      <c r="D575" s="334">
        <f>+SUMIF('BG SISTEMA'!A:A,'CA EF'!B575,'BG SISTEMA'!F:F)</f>
        <v>0</v>
      </c>
      <c r="E575" s="335"/>
      <c r="F575" s="335"/>
      <c r="G575" s="393">
        <v>0</v>
      </c>
      <c r="H575" s="336">
        <f t="shared" si="37"/>
        <v>0</v>
      </c>
      <c r="I575" s="336">
        <v>0</v>
      </c>
      <c r="J575" s="336">
        <v>0</v>
      </c>
      <c r="K575" s="336">
        <v>0</v>
      </c>
      <c r="L575" s="336">
        <v>0</v>
      </c>
      <c r="M575" s="336">
        <v>0</v>
      </c>
      <c r="N575" s="336">
        <v>0</v>
      </c>
      <c r="O575" s="336">
        <v>0</v>
      </c>
      <c r="P575" s="336">
        <v>0</v>
      </c>
      <c r="Q575" s="336">
        <v>0</v>
      </c>
      <c r="R575" s="336">
        <v>0</v>
      </c>
      <c r="S575" s="336">
        <v>0</v>
      </c>
      <c r="T575" s="336">
        <v>0</v>
      </c>
      <c r="U575" s="336">
        <v>0</v>
      </c>
      <c r="V575" s="336">
        <v>0</v>
      </c>
      <c r="W575" s="336">
        <v>0</v>
      </c>
      <c r="X575" s="336">
        <v>0</v>
      </c>
      <c r="Y575" s="336">
        <v>0</v>
      </c>
      <c r="Z575" s="337">
        <f t="shared" si="38"/>
        <v>0</v>
      </c>
      <c r="AA575" s="338"/>
    </row>
    <row r="576" spans="1:27" s="339" customFormat="1" ht="12.75" customHeight="1">
      <c r="A576" s="333">
        <f t="shared" si="36"/>
        <v>15</v>
      </c>
      <c r="B576" s="373">
        <v>130802279050199</v>
      </c>
      <c r="C576" s="392" t="s">
        <v>1280</v>
      </c>
      <c r="D576" s="334">
        <f>+SUMIF('BG SISTEMA'!A:A,'CA EF'!B576,'BG SISTEMA'!F:F)</f>
        <v>0</v>
      </c>
      <c r="E576" s="335"/>
      <c r="F576" s="335"/>
      <c r="G576" s="393">
        <v>0</v>
      </c>
      <c r="H576" s="336">
        <f t="shared" si="37"/>
        <v>0</v>
      </c>
      <c r="I576" s="336">
        <v>0</v>
      </c>
      <c r="J576" s="336">
        <v>0</v>
      </c>
      <c r="K576" s="336">
        <v>0</v>
      </c>
      <c r="L576" s="336">
        <v>0</v>
      </c>
      <c r="M576" s="336">
        <v>0</v>
      </c>
      <c r="N576" s="336">
        <v>0</v>
      </c>
      <c r="O576" s="336">
        <v>0</v>
      </c>
      <c r="P576" s="336">
        <v>0</v>
      </c>
      <c r="Q576" s="336">
        <v>0</v>
      </c>
      <c r="R576" s="336">
        <v>0</v>
      </c>
      <c r="S576" s="336">
        <v>0</v>
      </c>
      <c r="T576" s="336">
        <v>0</v>
      </c>
      <c r="U576" s="336">
        <v>0</v>
      </c>
      <c r="V576" s="336">
        <v>0</v>
      </c>
      <c r="W576" s="336">
        <v>0</v>
      </c>
      <c r="X576" s="336">
        <v>0</v>
      </c>
      <c r="Y576" s="336">
        <v>0</v>
      </c>
      <c r="Z576" s="337">
        <f t="shared" si="38"/>
        <v>0</v>
      </c>
      <c r="AA576" s="338"/>
    </row>
    <row r="577" spans="1:27" s="339" customFormat="1" ht="12.75" customHeight="1">
      <c r="A577" s="333">
        <f t="shared" si="36"/>
        <v>15</v>
      </c>
      <c r="B577" s="373">
        <v>130802279060101</v>
      </c>
      <c r="C577" s="392" t="s">
        <v>1281</v>
      </c>
      <c r="D577" s="334">
        <f>+SUMIF('BG SISTEMA'!A:A,'CA EF'!B577,'BG SISTEMA'!F:F)</f>
        <v>0</v>
      </c>
      <c r="E577" s="335"/>
      <c r="F577" s="335"/>
      <c r="G577" s="393">
        <v>0</v>
      </c>
      <c r="H577" s="336">
        <f t="shared" si="37"/>
        <v>0</v>
      </c>
      <c r="I577" s="336">
        <v>0</v>
      </c>
      <c r="J577" s="336">
        <v>0</v>
      </c>
      <c r="K577" s="336">
        <v>0</v>
      </c>
      <c r="L577" s="336">
        <v>0</v>
      </c>
      <c r="M577" s="336">
        <v>0</v>
      </c>
      <c r="N577" s="336">
        <v>0</v>
      </c>
      <c r="O577" s="336">
        <v>0</v>
      </c>
      <c r="P577" s="336">
        <v>0</v>
      </c>
      <c r="Q577" s="336">
        <v>0</v>
      </c>
      <c r="R577" s="336">
        <v>0</v>
      </c>
      <c r="S577" s="336">
        <v>0</v>
      </c>
      <c r="T577" s="336">
        <v>0</v>
      </c>
      <c r="U577" s="336">
        <v>0</v>
      </c>
      <c r="V577" s="336">
        <v>0</v>
      </c>
      <c r="W577" s="336">
        <v>0</v>
      </c>
      <c r="X577" s="336">
        <v>0</v>
      </c>
      <c r="Y577" s="336">
        <v>0</v>
      </c>
      <c r="Z577" s="337">
        <f t="shared" si="38"/>
        <v>0</v>
      </c>
      <c r="AA577" s="338"/>
    </row>
    <row r="578" spans="1:27" s="339" customFormat="1" ht="12.75" customHeight="1">
      <c r="A578" s="333">
        <f t="shared" si="36"/>
        <v>15</v>
      </c>
      <c r="B578" s="373">
        <v>130802279060199</v>
      </c>
      <c r="C578" s="392" t="s">
        <v>1282</v>
      </c>
      <c r="D578" s="334">
        <f>+SUMIF('BG SISTEMA'!A:A,'CA EF'!B578,'BG SISTEMA'!F:F)</f>
        <v>0</v>
      </c>
      <c r="E578" s="335"/>
      <c r="F578" s="335"/>
      <c r="G578" s="393">
        <v>0</v>
      </c>
      <c r="H578" s="336">
        <f t="shared" si="37"/>
        <v>0</v>
      </c>
      <c r="I578" s="336">
        <v>0</v>
      </c>
      <c r="J578" s="336">
        <v>0</v>
      </c>
      <c r="K578" s="336">
        <v>0</v>
      </c>
      <c r="L578" s="336">
        <v>0</v>
      </c>
      <c r="M578" s="336">
        <v>0</v>
      </c>
      <c r="N578" s="336">
        <v>0</v>
      </c>
      <c r="O578" s="336">
        <v>0</v>
      </c>
      <c r="P578" s="336">
        <v>0</v>
      </c>
      <c r="Q578" s="336">
        <v>0</v>
      </c>
      <c r="R578" s="336">
        <v>0</v>
      </c>
      <c r="S578" s="336">
        <v>0</v>
      </c>
      <c r="T578" s="336">
        <v>0</v>
      </c>
      <c r="U578" s="336">
        <v>0</v>
      </c>
      <c r="V578" s="336">
        <v>0</v>
      </c>
      <c r="W578" s="336">
        <v>0</v>
      </c>
      <c r="X578" s="336">
        <v>0</v>
      </c>
      <c r="Y578" s="336">
        <v>0</v>
      </c>
      <c r="Z578" s="337">
        <f t="shared" si="38"/>
        <v>0</v>
      </c>
      <c r="AA578" s="338"/>
    </row>
    <row r="579" spans="1:27" s="339" customFormat="1" ht="12.75" customHeight="1">
      <c r="A579" s="333">
        <f t="shared" si="36"/>
        <v>15</v>
      </c>
      <c r="B579" s="373">
        <v>130802290010101</v>
      </c>
      <c r="C579" s="392" t="s">
        <v>1283</v>
      </c>
      <c r="D579" s="334">
        <f>+SUMIF('BG SISTEMA'!A:A,'CA EF'!B579,'BG SISTEMA'!F:F)</f>
        <v>0</v>
      </c>
      <c r="E579" s="335"/>
      <c r="F579" s="335"/>
      <c r="G579" s="393">
        <v>0</v>
      </c>
      <c r="H579" s="336">
        <f t="shared" si="37"/>
        <v>0</v>
      </c>
      <c r="I579" s="336">
        <v>0</v>
      </c>
      <c r="J579" s="336">
        <v>0</v>
      </c>
      <c r="K579" s="336">
        <v>0</v>
      </c>
      <c r="L579" s="336">
        <v>0</v>
      </c>
      <c r="M579" s="336">
        <v>0</v>
      </c>
      <c r="N579" s="336">
        <v>0</v>
      </c>
      <c r="O579" s="336">
        <v>0</v>
      </c>
      <c r="P579" s="336">
        <v>0</v>
      </c>
      <c r="Q579" s="336">
        <v>0</v>
      </c>
      <c r="R579" s="336">
        <v>0</v>
      </c>
      <c r="S579" s="336">
        <v>0</v>
      </c>
      <c r="T579" s="336">
        <v>0</v>
      </c>
      <c r="U579" s="336">
        <v>0</v>
      </c>
      <c r="V579" s="336">
        <v>0</v>
      </c>
      <c r="W579" s="336">
        <v>0</v>
      </c>
      <c r="X579" s="336">
        <v>0</v>
      </c>
      <c r="Y579" s="336">
        <v>0</v>
      </c>
      <c r="Z579" s="337">
        <f t="shared" si="38"/>
        <v>0</v>
      </c>
      <c r="AA579" s="338"/>
    </row>
    <row r="580" spans="1:27" s="339" customFormat="1" ht="12.75" customHeight="1">
      <c r="A580" s="333">
        <f t="shared" si="36"/>
        <v>15</v>
      </c>
      <c r="B580" s="373">
        <v>130802290010199</v>
      </c>
      <c r="C580" s="392" t="s">
        <v>1284</v>
      </c>
      <c r="D580" s="334">
        <f>+SUMIF('BG SISTEMA'!A:A,'CA EF'!B580,'BG SISTEMA'!F:F)</f>
        <v>0</v>
      </c>
      <c r="E580" s="335"/>
      <c r="F580" s="335"/>
      <c r="G580" s="393">
        <v>0</v>
      </c>
      <c r="H580" s="336">
        <f t="shared" si="37"/>
        <v>0</v>
      </c>
      <c r="I580" s="336">
        <v>0</v>
      </c>
      <c r="J580" s="336">
        <v>0</v>
      </c>
      <c r="K580" s="336">
        <v>0</v>
      </c>
      <c r="L580" s="336">
        <v>0</v>
      </c>
      <c r="M580" s="336">
        <v>0</v>
      </c>
      <c r="N580" s="336">
        <v>0</v>
      </c>
      <c r="O580" s="336">
        <v>0</v>
      </c>
      <c r="P580" s="336">
        <v>0</v>
      </c>
      <c r="Q580" s="336">
        <v>0</v>
      </c>
      <c r="R580" s="336">
        <v>0</v>
      </c>
      <c r="S580" s="336">
        <v>0</v>
      </c>
      <c r="T580" s="336">
        <v>0</v>
      </c>
      <c r="U580" s="336">
        <v>0</v>
      </c>
      <c r="V580" s="336">
        <v>0</v>
      </c>
      <c r="W580" s="336">
        <v>0</v>
      </c>
      <c r="X580" s="336">
        <v>0</v>
      </c>
      <c r="Y580" s="336">
        <v>0</v>
      </c>
      <c r="Z580" s="337">
        <f t="shared" si="38"/>
        <v>0</v>
      </c>
      <c r="AA580" s="338"/>
    </row>
    <row r="581" spans="1:27" s="339" customFormat="1" ht="12.75" customHeight="1">
      <c r="A581" s="333">
        <f t="shared" si="36"/>
        <v>15</v>
      </c>
      <c r="B581" s="373">
        <v>130802299010101</v>
      </c>
      <c r="C581" s="392" t="s">
        <v>1285</v>
      </c>
      <c r="D581" s="334">
        <f>+SUMIF('BG SISTEMA'!A:A,'CA EF'!B581,'BG SISTEMA'!F:F)</f>
        <v>0</v>
      </c>
      <c r="E581" s="335"/>
      <c r="F581" s="335"/>
      <c r="G581" s="393">
        <v>0</v>
      </c>
      <c r="H581" s="336">
        <f t="shared" si="37"/>
        <v>0</v>
      </c>
      <c r="I581" s="336">
        <v>0</v>
      </c>
      <c r="J581" s="336">
        <v>0</v>
      </c>
      <c r="K581" s="336">
        <v>0</v>
      </c>
      <c r="L581" s="336">
        <v>0</v>
      </c>
      <c r="M581" s="336">
        <v>0</v>
      </c>
      <c r="N581" s="336">
        <v>0</v>
      </c>
      <c r="O581" s="336">
        <v>0</v>
      </c>
      <c r="P581" s="336">
        <v>0</v>
      </c>
      <c r="Q581" s="336">
        <v>0</v>
      </c>
      <c r="R581" s="336">
        <v>0</v>
      </c>
      <c r="S581" s="336">
        <v>0</v>
      </c>
      <c r="T581" s="336">
        <v>0</v>
      </c>
      <c r="U581" s="336">
        <v>0</v>
      </c>
      <c r="V581" s="336">
        <v>0</v>
      </c>
      <c r="W581" s="336">
        <v>0</v>
      </c>
      <c r="X581" s="336">
        <v>0</v>
      </c>
      <c r="Y581" s="336">
        <v>0</v>
      </c>
      <c r="Z581" s="337">
        <f t="shared" si="38"/>
        <v>0</v>
      </c>
      <c r="AA581" s="338"/>
    </row>
    <row r="582" spans="1:27" s="339" customFormat="1" ht="12.75" customHeight="1">
      <c r="A582" s="333">
        <f t="shared" si="36"/>
        <v>15</v>
      </c>
      <c r="B582" s="373">
        <v>130802299010199</v>
      </c>
      <c r="C582" s="392" t="s">
        <v>1286</v>
      </c>
      <c r="D582" s="334">
        <f>+SUMIF('BG SISTEMA'!A:A,'CA EF'!B582,'BG SISTEMA'!F:F)</f>
        <v>0</v>
      </c>
      <c r="E582" s="335"/>
      <c r="F582" s="335"/>
      <c r="G582" s="393">
        <v>0</v>
      </c>
      <c r="H582" s="336">
        <f t="shared" si="37"/>
        <v>0</v>
      </c>
      <c r="I582" s="336">
        <v>0</v>
      </c>
      <c r="J582" s="336">
        <v>0</v>
      </c>
      <c r="K582" s="336">
        <v>0</v>
      </c>
      <c r="L582" s="336">
        <v>0</v>
      </c>
      <c r="M582" s="336">
        <v>0</v>
      </c>
      <c r="N582" s="336">
        <v>0</v>
      </c>
      <c r="O582" s="336">
        <v>0</v>
      </c>
      <c r="P582" s="336">
        <v>0</v>
      </c>
      <c r="Q582" s="336">
        <v>0</v>
      </c>
      <c r="R582" s="336">
        <v>0</v>
      </c>
      <c r="S582" s="336">
        <v>0</v>
      </c>
      <c r="T582" s="336">
        <v>0</v>
      </c>
      <c r="U582" s="336">
        <v>0</v>
      </c>
      <c r="V582" s="336">
        <v>0</v>
      </c>
      <c r="W582" s="336">
        <v>0</v>
      </c>
      <c r="X582" s="336">
        <v>0</v>
      </c>
      <c r="Y582" s="336">
        <v>0</v>
      </c>
      <c r="Z582" s="337">
        <f t="shared" si="38"/>
        <v>0</v>
      </c>
      <c r="AA582" s="338"/>
    </row>
    <row r="583" spans="1:27" s="339" customFormat="1" ht="12.75" customHeight="1">
      <c r="A583" s="333">
        <f t="shared" si="36"/>
        <v>15</v>
      </c>
      <c r="B583" s="373">
        <v>130802310010101</v>
      </c>
      <c r="C583" s="392" t="s">
        <v>1287</v>
      </c>
      <c r="D583" s="334">
        <f>+SUMIF('BG SISTEMA'!A:A,'CA EF'!B583,'BG SISTEMA'!F:F)</f>
        <v>0</v>
      </c>
      <c r="E583" s="335"/>
      <c r="F583" s="335"/>
      <c r="G583" s="393">
        <v>0</v>
      </c>
      <c r="H583" s="336">
        <f t="shared" si="37"/>
        <v>0</v>
      </c>
      <c r="I583" s="336">
        <v>0</v>
      </c>
      <c r="J583" s="336">
        <v>0</v>
      </c>
      <c r="K583" s="336">
        <v>0</v>
      </c>
      <c r="L583" s="336">
        <v>0</v>
      </c>
      <c r="M583" s="336">
        <v>0</v>
      </c>
      <c r="N583" s="336">
        <v>0</v>
      </c>
      <c r="O583" s="336">
        <v>0</v>
      </c>
      <c r="P583" s="336">
        <v>0</v>
      </c>
      <c r="Q583" s="336">
        <v>0</v>
      </c>
      <c r="R583" s="336">
        <v>0</v>
      </c>
      <c r="S583" s="336">
        <v>0</v>
      </c>
      <c r="T583" s="336">
        <v>0</v>
      </c>
      <c r="U583" s="336">
        <v>0</v>
      </c>
      <c r="V583" s="336">
        <v>0</v>
      </c>
      <c r="W583" s="336">
        <v>0</v>
      </c>
      <c r="X583" s="336">
        <v>0</v>
      </c>
      <c r="Y583" s="336">
        <v>0</v>
      </c>
      <c r="Z583" s="337">
        <f t="shared" si="38"/>
        <v>0</v>
      </c>
      <c r="AA583" s="338"/>
    </row>
    <row r="584" spans="1:27" s="339" customFormat="1" ht="12.75" customHeight="1">
      <c r="A584" s="333">
        <f t="shared" si="36"/>
        <v>15</v>
      </c>
      <c r="B584" s="373">
        <v>130802310010199</v>
      </c>
      <c r="C584" s="392" t="s">
        <v>1288</v>
      </c>
      <c r="D584" s="334">
        <f>+SUMIF('BG SISTEMA'!A:A,'CA EF'!B584,'BG SISTEMA'!F:F)</f>
        <v>0</v>
      </c>
      <c r="E584" s="335"/>
      <c r="F584" s="335"/>
      <c r="G584" s="393">
        <v>0</v>
      </c>
      <c r="H584" s="336">
        <f t="shared" si="37"/>
        <v>0</v>
      </c>
      <c r="I584" s="336">
        <v>0</v>
      </c>
      <c r="J584" s="336">
        <v>0</v>
      </c>
      <c r="K584" s="336">
        <v>0</v>
      </c>
      <c r="L584" s="336">
        <v>0</v>
      </c>
      <c r="M584" s="336">
        <v>0</v>
      </c>
      <c r="N584" s="336">
        <v>0</v>
      </c>
      <c r="O584" s="336">
        <v>0</v>
      </c>
      <c r="P584" s="336">
        <v>0</v>
      </c>
      <c r="Q584" s="336">
        <v>0</v>
      </c>
      <c r="R584" s="336">
        <v>0</v>
      </c>
      <c r="S584" s="336">
        <v>0</v>
      </c>
      <c r="T584" s="336">
        <v>0</v>
      </c>
      <c r="U584" s="336">
        <v>0</v>
      </c>
      <c r="V584" s="336">
        <v>0</v>
      </c>
      <c r="W584" s="336">
        <v>0</v>
      </c>
      <c r="X584" s="336">
        <v>0</v>
      </c>
      <c r="Y584" s="336">
        <v>0</v>
      </c>
      <c r="Z584" s="337">
        <f t="shared" si="38"/>
        <v>0</v>
      </c>
      <c r="AA584" s="338"/>
    </row>
    <row r="585" spans="1:27" s="339" customFormat="1" ht="12.75" customHeight="1">
      <c r="A585" s="333">
        <f t="shared" si="36"/>
        <v>15</v>
      </c>
      <c r="B585" s="373">
        <v>130802319010101</v>
      </c>
      <c r="C585" s="392" t="s">
        <v>1289</v>
      </c>
      <c r="D585" s="334">
        <f>+SUMIF('BG SISTEMA'!A:A,'CA EF'!B585,'BG SISTEMA'!F:F)</f>
        <v>0</v>
      </c>
      <c r="E585" s="335"/>
      <c r="F585" s="335"/>
      <c r="G585" s="393">
        <v>0</v>
      </c>
      <c r="H585" s="336">
        <f t="shared" si="37"/>
        <v>0</v>
      </c>
      <c r="I585" s="336">
        <v>0</v>
      </c>
      <c r="J585" s="336">
        <v>0</v>
      </c>
      <c r="K585" s="336">
        <v>0</v>
      </c>
      <c r="L585" s="336">
        <v>0</v>
      </c>
      <c r="M585" s="336">
        <v>0</v>
      </c>
      <c r="N585" s="336">
        <v>0</v>
      </c>
      <c r="O585" s="336">
        <v>0</v>
      </c>
      <c r="P585" s="336">
        <v>0</v>
      </c>
      <c r="Q585" s="336">
        <v>0</v>
      </c>
      <c r="R585" s="336">
        <v>0</v>
      </c>
      <c r="S585" s="336">
        <v>0</v>
      </c>
      <c r="T585" s="336">
        <v>0</v>
      </c>
      <c r="U585" s="336">
        <v>0</v>
      </c>
      <c r="V585" s="336">
        <v>0</v>
      </c>
      <c r="W585" s="336">
        <v>0</v>
      </c>
      <c r="X585" s="336">
        <v>0</v>
      </c>
      <c r="Y585" s="336">
        <v>0</v>
      </c>
      <c r="Z585" s="337">
        <f t="shared" si="38"/>
        <v>0</v>
      </c>
      <c r="AA585" s="338"/>
    </row>
    <row r="586" spans="1:27" s="339" customFormat="1" ht="12.75" customHeight="1">
      <c r="A586" s="333">
        <f t="shared" si="36"/>
        <v>15</v>
      </c>
      <c r="B586" s="373">
        <v>130802319010199</v>
      </c>
      <c r="C586" s="392" t="s">
        <v>1290</v>
      </c>
      <c r="D586" s="334">
        <f>+SUMIF('BG SISTEMA'!A:A,'CA EF'!B586,'BG SISTEMA'!F:F)</f>
        <v>0</v>
      </c>
      <c r="E586" s="335"/>
      <c r="F586" s="335"/>
      <c r="G586" s="393">
        <v>0</v>
      </c>
      <c r="H586" s="336">
        <f t="shared" si="37"/>
        <v>0</v>
      </c>
      <c r="I586" s="336">
        <v>0</v>
      </c>
      <c r="J586" s="336">
        <v>0</v>
      </c>
      <c r="K586" s="336">
        <v>0</v>
      </c>
      <c r="L586" s="336">
        <v>0</v>
      </c>
      <c r="M586" s="336">
        <v>0</v>
      </c>
      <c r="N586" s="336">
        <v>0</v>
      </c>
      <c r="O586" s="336">
        <v>0</v>
      </c>
      <c r="P586" s="336">
        <v>0</v>
      </c>
      <c r="Q586" s="336">
        <v>0</v>
      </c>
      <c r="R586" s="336">
        <v>0</v>
      </c>
      <c r="S586" s="336">
        <v>0</v>
      </c>
      <c r="T586" s="336">
        <v>0</v>
      </c>
      <c r="U586" s="336">
        <v>0</v>
      </c>
      <c r="V586" s="336">
        <v>0</v>
      </c>
      <c r="W586" s="336">
        <v>0</v>
      </c>
      <c r="X586" s="336">
        <v>0</v>
      </c>
      <c r="Y586" s="336">
        <v>0</v>
      </c>
      <c r="Z586" s="337">
        <f t="shared" si="38"/>
        <v>0</v>
      </c>
      <c r="AA586" s="338"/>
    </row>
    <row r="587" spans="1:27" s="339" customFormat="1" ht="12.75" customHeight="1">
      <c r="A587" s="333">
        <f t="shared" si="36"/>
        <v>15</v>
      </c>
      <c r="B587" s="373">
        <v>130802330010101</v>
      </c>
      <c r="C587" s="392" t="s">
        <v>1291</v>
      </c>
      <c r="D587" s="334">
        <f>+SUMIF('BG SISTEMA'!A:A,'CA EF'!B587,'BG SISTEMA'!F:F)</f>
        <v>0</v>
      </c>
      <c r="E587" s="335"/>
      <c r="F587" s="335"/>
      <c r="G587" s="393">
        <v>0</v>
      </c>
      <c r="H587" s="336">
        <f t="shared" si="37"/>
        <v>0</v>
      </c>
      <c r="I587" s="336">
        <v>0</v>
      </c>
      <c r="J587" s="336">
        <v>0</v>
      </c>
      <c r="K587" s="336">
        <v>0</v>
      </c>
      <c r="L587" s="336">
        <v>0</v>
      </c>
      <c r="M587" s="336">
        <v>0</v>
      </c>
      <c r="N587" s="336">
        <v>0</v>
      </c>
      <c r="O587" s="336">
        <v>0</v>
      </c>
      <c r="P587" s="336">
        <v>0</v>
      </c>
      <c r="Q587" s="336">
        <v>0</v>
      </c>
      <c r="R587" s="336">
        <v>0</v>
      </c>
      <c r="S587" s="336">
        <v>0</v>
      </c>
      <c r="T587" s="336">
        <v>0</v>
      </c>
      <c r="U587" s="336">
        <v>0</v>
      </c>
      <c r="V587" s="336">
        <v>0</v>
      </c>
      <c r="W587" s="336">
        <v>0</v>
      </c>
      <c r="X587" s="336">
        <v>0</v>
      </c>
      <c r="Y587" s="336">
        <v>0</v>
      </c>
      <c r="Z587" s="337">
        <f t="shared" si="38"/>
        <v>0</v>
      </c>
      <c r="AA587" s="340"/>
    </row>
    <row r="588" spans="1:27" s="339" customFormat="1" ht="12.75" customHeight="1">
      <c r="A588" s="333">
        <f t="shared" si="36"/>
        <v>15</v>
      </c>
      <c r="B588" s="373">
        <v>130802330010199</v>
      </c>
      <c r="C588" s="392" t="s">
        <v>1292</v>
      </c>
      <c r="D588" s="334">
        <f>+SUMIF('BG SISTEMA'!A:A,'CA EF'!B588,'BG SISTEMA'!F:F)</f>
        <v>0</v>
      </c>
      <c r="E588" s="335"/>
      <c r="F588" s="335"/>
      <c r="G588" s="393">
        <v>0</v>
      </c>
      <c r="H588" s="336">
        <f t="shared" si="37"/>
        <v>0</v>
      </c>
      <c r="I588" s="336">
        <v>0</v>
      </c>
      <c r="J588" s="336">
        <v>0</v>
      </c>
      <c r="K588" s="336">
        <v>0</v>
      </c>
      <c r="L588" s="336">
        <v>0</v>
      </c>
      <c r="M588" s="336">
        <v>0</v>
      </c>
      <c r="N588" s="336">
        <v>0</v>
      </c>
      <c r="O588" s="336">
        <v>0</v>
      </c>
      <c r="P588" s="336">
        <v>0</v>
      </c>
      <c r="Q588" s="336">
        <v>0</v>
      </c>
      <c r="R588" s="336">
        <v>0</v>
      </c>
      <c r="S588" s="336">
        <v>0</v>
      </c>
      <c r="T588" s="336">
        <v>0</v>
      </c>
      <c r="U588" s="336">
        <v>0</v>
      </c>
      <c r="V588" s="336">
        <v>0</v>
      </c>
      <c r="W588" s="336">
        <v>0</v>
      </c>
      <c r="X588" s="336">
        <v>0</v>
      </c>
      <c r="Y588" s="336">
        <v>0</v>
      </c>
      <c r="Z588" s="337">
        <f t="shared" si="38"/>
        <v>0</v>
      </c>
      <c r="AA588" s="340"/>
    </row>
    <row r="589" spans="1:27" s="339" customFormat="1" ht="12.75" customHeight="1">
      <c r="A589" s="333">
        <f t="shared" si="36"/>
        <v>15</v>
      </c>
      <c r="B589" s="373">
        <v>130802330030101</v>
      </c>
      <c r="C589" s="392" t="s">
        <v>1293</v>
      </c>
      <c r="D589" s="334">
        <f>+SUMIF('BG SISTEMA'!A:A,'CA EF'!B589,'BG SISTEMA'!F:F)</f>
        <v>0</v>
      </c>
      <c r="E589" s="335"/>
      <c r="F589" s="335"/>
      <c r="G589" s="393">
        <v>0</v>
      </c>
      <c r="H589" s="336">
        <f t="shared" si="37"/>
        <v>0</v>
      </c>
      <c r="I589" s="336">
        <v>0</v>
      </c>
      <c r="J589" s="336">
        <v>0</v>
      </c>
      <c r="K589" s="336">
        <v>0</v>
      </c>
      <c r="L589" s="336">
        <v>0</v>
      </c>
      <c r="M589" s="336">
        <v>0</v>
      </c>
      <c r="N589" s="336">
        <v>0</v>
      </c>
      <c r="O589" s="336">
        <v>0</v>
      </c>
      <c r="P589" s="336">
        <v>0</v>
      </c>
      <c r="Q589" s="336">
        <v>0</v>
      </c>
      <c r="R589" s="336">
        <v>0</v>
      </c>
      <c r="S589" s="336">
        <v>0</v>
      </c>
      <c r="T589" s="336">
        <v>0</v>
      </c>
      <c r="U589" s="336">
        <v>0</v>
      </c>
      <c r="V589" s="336">
        <v>0</v>
      </c>
      <c r="W589" s="336">
        <v>0</v>
      </c>
      <c r="X589" s="336">
        <v>0</v>
      </c>
      <c r="Y589" s="336">
        <v>0</v>
      </c>
      <c r="Z589" s="337">
        <f t="shared" si="38"/>
        <v>0</v>
      </c>
      <c r="AA589" s="340"/>
    </row>
    <row r="590" spans="1:27" s="339" customFormat="1" ht="12.75" customHeight="1">
      <c r="A590" s="333">
        <f t="shared" si="36"/>
        <v>15</v>
      </c>
      <c r="B590" s="373">
        <v>130802330030199</v>
      </c>
      <c r="C590" s="392" t="s">
        <v>1294</v>
      </c>
      <c r="D590" s="334">
        <f>+SUMIF('BG SISTEMA'!A:A,'CA EF'!B590,'BG SISTEMA'!F:F)</f>
        <v>0</v>
      </c>
      <c r="E590" s="335"/>
      <c r="F590" s="335"/>
      <c r="G590" s="393">
        <v>0</v>
      </c>
      <c r="H590" s="336">
        <f t="shared" si="37"/>
        <v>0</v>
      </c>
      <c r="I590" s="336">
        <v>0</v>
      </c>
      <c r="J590" s="336">
        <v>0</v>
      </c>
      <c r="K590" s="336">
        <v>0</v>
      </c>
      <c r="L590" s="336">
        <v>0</v>
      </c>
      <c r="M590" s="336">
        <v>0</v>
      </c>
      <c r="N590" s="336">
        <v>0</v>
      </c>
      <c r="O590" s="336">
        <v>0</v>
      </c>
      <c r="P590" s="336">
        <v>0</v>
      </c>
      <c r="Q590" s="336">
        <v>0</v>
      </c>
      <c r="R590" s="336">
        <v>0</v>
      </c>
      <c r="S590" s="336">
        <v>0</v>
      </c>
      <c r="T590" s="336">
        <v>0</v>
      </c>
      <c r="U590" s="336">
        <v>0</v>
      </c>
      <c r="V590" s="336">
        <v>0</v>
      </c>
      <c r="W590" s="336">
        <v>0</v>
      </c>
      <c r="X590" s="336">
        <v>0</v>
      </c>
      <c r="Y590" s="336">
        <v>0</v>
      </c>
      <c r="Z590" s="337">
        <f t="shared" si="38"/>
        <v>0</v>
      </c>
      <c r="AA590" s="340"/>
    </row>
    <row r="591" spans="1:27" s="339" customFormat="1" ht="12.75" customHeight="1">
      <c r="A591" s="333">
        <f t="shared" si="36"/>
        <v>15</v>
      </c>
      <c r="B591" s="373">
        <v>130802339010101</v>
      </c>
      <c r="C591" s="392" t="s">
        <v>1295</v>
      </c>
      <c r="D591" s="334">
        <f>+SUMIF('BG SISTEMA'!A:A,'CA EF'!B591,'BG SISTEMA'!F:F)</f>
        <v>0</v>
      </c>
      <c r="E591" s="335"/>
      <c r="F591" s="335"/>
      <c r="G591" s="393">
        <v>0</v>
      </c>
      <c r="H591" s="336">
        <f t="shared" si="37"/>
        <v>0</v>
      </c>
      <c r="I591" s="336">
        <v>0</v>
      </c>
      <c r="J591" s="336">
        <v>0</v>
      </c>
      <c r="K591" s="336">
        <v>0</v>
      </c>
      <c r="L591" s="336">
        <v>0</v>
      </c>
      <c r="M591" s="336">
        <v>0</v>
      </c>
      <c r="N591" s="336">
        <v>0</v>
      </c>
      <c r="O591" s="336">
        <v>0</v>
      </c>
      <c r="P591" s="336">
        <v>0</v>
      </c>
      <c r="Q591" s="336">
        <v>0</v>
      </c>
      <c r="R591" s="336">
        <v>0</v>
      </c>
      <c r="S591" s="336">
        <v>0</v>
      </c>
      <c r="T591" s="336">
        <v>0</v>
      </c>
      <c r="U591" s="336">
        <v>0</v>
      </c>
      <c r="V591" s="336">
        <v>0</v>
      </c>
      <c r="W591" s="336">
        <v>0</v>
      </c>
      <c r="X591" s="336">
        <v>0</v>
      </c>
      <c r="Y591" s="336">
        <v>0</v>
      </c>
      <c r="Z591" s="337">
        <f t="shared" si="38"/>
        <v>0</v>
      </c>
      <c r="AA591" s="340"/>
    </row>
    <row r="592" spans="1:27" s="339" customFormat="1" ht="12.75" customHeight="1">
      <c r="A592" s="333">
        <f t="shared" si="36"/>
        <v>15</v>
      </c>
      <c r="B592" s="373">
        <v>130802339010199</v>
      </c>
      <c r="C592" s="392" t="s">
        <v>1296</v>
      </c>
      <c r="D592" s="334">
        <f>+SUMIF('BG SISTEMA'!A:A,'CA EF'!B592,'BG SISTEMA'!F:F)</f>
        <v>0</v>
      </c>
      <c r="E592" s="335"/>
      <c r="F592" s="335"/>
      <c r="G592" s="393">
        <v>0</v>
      </c>
      <c r="H592" s="336">
        <f t="shared" si="37"/>
        <v>0</v>
      </c>
      <c r="I592" s="336">
        <v>0</v>
      </c>
      <c r="J592" s="336">
        <v>0</v>
      </c>
      <c r="K592" s="336">
        <v>0</v>
      </c>
      <c r="L592" s="336">
        <v>0</v>
      </c>
      <c r="M592" s="336">
        <v>0</v>
      </c>
      <c r="N592" s="336">
        <v>0</v>
      </c>
      <c r="O592" s="336">
        <v>0</v>
      </c>
      <c r="P592" s="336">
        <v>0</v>
      </c>
      <c r="Q592" s="336">
        <v>0</v>
      </c>
      <c r="R592" s="336">
        <v>0</v>
      </c>
      <c r="S592" s="336">
        <v>0</v>
      </c>
      <c r="T592" s="336">
        <v>0</v>
      </c>
      <c r="U592" s="336">
        <v>0</v>
      </c>
      <c r="V592" s="336">
        <v>0</v>
      </c>
      <c r="W592" s="336">
        <v>0</v>
      </c>
      <c r="X592" s="336">
        <v>0</v>
      </c>
      <c r="Y592" s="336">
        <v>0</v>
      </c>
      <c r="Z592" s="337">
        <f t="shared" si="38"/>
        <v>0</v>
      </c>
      <c r="AA592" s="338"/>
    </row>
    <row r="593" spans="1:27" s="339" customFormat="1" ht="12.75" customHeight="1">
      <c r="A593" s="333">
        <f t="shared" si="36"/>
        <v>15</v>
      </c>
      <c r="B593" s="373">
        <v>130802339020101</v>
      </c>
      <c r="C593" s="392" t="s">
        <v>1297</v>
      </c>
      <c r="D593" s="334">
        <f>+SUMIF('BG SISTEMA'!A:A,'CA EF'!B593,'BG SISTEMA'!F:F)</f>
        <v>0</v>
      </c>
      <c r="E593" s="335"/>
      <c r="F593" s="335"/>
      <c r="G593" s="393">
        <v>0</v>
      </c>
      <c r="H593" s="336">
        <f t="shared" si="37"/>
        <v>0</v>
      </c>
      <c r="I593" s="336">
        <v>0</v>
      </c>
      <c r="J593" s="336">
        <v>0</v>
      </c>
      <c r="K593" s="336">
        <v>0</v>
      </c>
      <c r="L593" s="336">
        <v>0</v>
      </c>
      <c r="M593" s="336">
        <v>0</v>
      </c>
      <c r="N593" s="336">
        <v>0</v>
      </c>
      <c r="O593" s="336">
        <v>0</v>
      </c>
      <c r="P593" s="336">
        <v>0</v>
      </c>
      <c r="Q593" s="336">
        <v>0</v>
      </c>
      <c r="R593" s="336">
        <v>0</v>
      </c>
      <c r="S593" s="336">
        <v>0</v>
      </c>
      <c r="T593" s="336">
        <v>0</v>
      </c>
      <c r="U593" s="336">
        <v>0</v>
      </c>
      <c r="V593" s="336">
        <v>0</v>
      </c>
      <c r="W593" s="336">
        <v>0</v>
      </c>
      <c r="X593" s="336">
        <v>0</v>
      </c>
      <c r="Y593" s="336">
        <v>0</v>
      </c>
      <c r="Z593" s="337">
        <f t="shared" si="38"/>
        <v>0</v>
      </c>
      <c r="AA593" s="340"/>
    </row>
    <row r="594" spans="1:27" s="339" customFormat="1" ht="12.75" customHeight="1">
      <c r="A594" s="333">
        <f t="shared" si="36"/>
        <v>15</v>
      </c>
      <c r="B594" s="373">
        <v>130802339020199</v>
      </c>
      <c r="C594" s="392" t="s">
        <v>1298</v>
      </c>
      <c r="D594" s="334">
        <f>+SUMIF('BG SISTEMA'!A:A,'CA EF'!B594,'BG SISTEMA'!F:F)</f>
        <v>0</v>
      </c>
      <c r="E594" s="335"/>
      <c r="F594" s="335"/>
      <c r="G594" s="393">
        <v>0</v>
      </c>
      <c r="H594" s="336">
        <f t="shared" si="37"/>
        <v>0</v>
      </c>
      <c r="I594" s="336">
        <v>0</v>
      </c>
      <c r="J594" s="336">
        <v>0</v>
      </c>
      <c r="K594" s="336">
        <v>0</v>
      </c>
      <c r="L594" s="336">
        <v>0</v>
      </c>
      <c r="M594" s="336">
        <v>0</v>
      </c>
      <c r="N594" s="336">
        <v>0</v>
      </c>
      <c r="O594" s="336">
        <v>0</v>
      </c>
      <c r="P594" s="336">
        <v>0</v>
      </c>
      <c r="Q594" s="336">
        <v>0</v>
      </c>
      <c r="R594" s="336">
        <v>0</v>
      </c>
      <c r="S594" s="336">
        <v>0</v>
      </c>
      <c r="T594" s="336">
        <v>0</v>
      </c>
      <c r="U594" s="336">
        <v>0</v>
      </c>
      <c r="V594" s="336">
        <v>0</v>
      </c>
      <c r="W594" s="336">
        <v>0</v>
      </c>
      <c r="X594" s="336">
        <v>0</v>
      </c>
      <c r="Y594" s="336">
        <v>0</v>
      </c>
      <c r="Z594" s="337">
        <f t="shared" si="38"/>
        <v>0</v>
      </c>
      <c r="AA594" s="340"/>
    </row>
    <row r="595" spans="1:27" s="339" customFormat="1" ht="12.75" customHeight="1">
      <c r="A595" s="333">
        <f t="shared" si="36"/>
        <v>15</v>
      </c>
      <c r="B595" s="373">
        <v>130902350010101</v>
      </c>
      <c r="C595" s="392" t="s">
        <v>1299</v>
      </c>
      <c r="D595" s="334">
        <f>+SUMIF('BG SISTEMA'!A:A,'CA EF'!B595,'BG SISTEMA'!F:F)</f>
        <v>0</v>
      </c>
      <c r="E595" s="335"/>
      <c r="F595" s="335"/>
      <c r="G595" s="393">
        <v>0</v>
      </c>
      <c r="H595" s="336">
        <f t="shared" si="37"/>
        <v>0</v>
      </c>
      <c r="I595" s="336">
        <v>0</v>
      </c>
      <c r="J595" s="336">
        <v>0</v>
      </c>
      <c r="K595" s="336">
        <v>0</v>
      </c>
      <c r="L595" s="336">
        <v>0</v>
      </c>
      <c r="M595" s="336">
        <v>0</v>
      </c>
      <c r="N595" s="336">
        <v>0</v>
      </c>
      <c r="O595" s="336">
        <v>0</v>
      </c>
      <c r="P595" s="336">
        <v>0</v>
      </c>
      <c r="Q595" s="336">
        <v>0</v>
      </c>
      <c r="R595" s="336">
        <v>0</v>
      </c>
      <c r="S595" s="336">
        <v>0</v>
      </c>
      <c r="T595" s="336">
        <v>0</v>
      </c>
      <c r="U595" s="336">
        <v>0</v>
      </c>
      <c r="V595" s="336">
        <v>0</v>
      </c>
      <c r="W595" s="336">
        <v>0</v>
      </c>
      <c r="X595" s="336">
        <v>0</v>
      </c>
      <c r="Y595" s="336">
        <v>0</v>
      </c>
      <c r="Z595" s="337">
        <f t="shared" si="38"/>
        <v>0</v>
      </c>
      <c r="AA595" s="340"/>
    </row>
    <row r="596" spans="1:27" s="339" customFormat="1" ht="12.75" customHeight="1">
      <c r="A596" s="333">
        <f t="shared" si="36"/>
        <v>15</v>
      </c>
      <c r="B596" s="373">
        <v>130902350010199</v>
      </c>
      <c r="C596" s="392" t="s">
        <v>1300</v>
      </c>
      <c r="D596" s="334">
        <f>+SUMIF('BG SISTEMA'!A:A,'CA EF'!B596,'BG SISTEMA'!F:F)</f>
        <v>0</v>
      </c>
      <c r="E596" s="335"/>
      <c r="F596" s="335"/>
      <c r="G596" s="393">
        <v>0</v>
      </c>
      <c r="H596" s="336">
        <f t="shared" si="37"/>
        <v>0</v>
      </c>
      <c r="I596" s="336">
        <v>0</v>
      </c>
      <c r="J596" s="336">
        <v>0</v>
      </c>
      <c r="K596" s="336">
        <v>0</v>
      </c>
      <c r="L596" s="336">
        <v>0</v>
      </c>
      <c r="M596" s="336">
        <v>0</v>
      </c>
      <c r="N596" s="336">
        <v>0</v>
      </c>
      <c r="O596" s="336">
        <v>0</v>
      </c>
      <c r="P596" s="336">
        <v>0</v>
      </c>
      <c r="Q596" s="336">
        <v>0</v>
      </c>
      <c r="R596" s="336">
        <v>0</v>
      </c>
      <c r="S596" s="336">
        <v>0</v>
      </c>
      <c r="T596" s="336">
        <v>0</v>
      </c>
      <c r="U596" s="336">
        <v>0</v>
      </c>
      <c r="V596" s="336">
        <v>0</v>
      </c>
      <c r="W596" s="336">
        <v>0</v>
      </c>
      <c r="X596" s="336">
        <v>0</v>
      </c>
      <c r="Y596" s="336">
        <v>0</v>
      </c>
      <c r="Z596" s="337">
        <f t="shared" si="38"/>
        <v>0</v>
      </c>
      <c r="AA596" s="340"/>
    </row>
    <row r="597" spans="1:27" s="339" customFormat="1" ht="12.75" customHeight="1">
      <c r="A597" s="333">
        <f t="shared" si="36"/>
        <v>15</v>
      </c>
      <c r="B597" s="373">
        <v>130902350020101</v>
      </c>
      <c r="C597" s="392" t="s">
        <v>1301</v>
      </c>
      <c r="D597" s="334">
        <f>+SUMIF('BG SISTEMA'!A:A,'CA EF'!B597,'BG SISTEMA'!F:F)</f>
        <v>0</v>
      </c>
      <c r="E597" s="335"/>
      <c r="F597" s="335"/>
      <c r="G597" s="393">
        <v>0</v>
      </c>
      <c r="H597" s="336">
        <f t="shared" si="37"/>
        <v>0</v>
      </c>
      <c r="I597" s="336">
        <v>0</v>
      </c>
      <c r="J597" s="336">
        <v>0</v>
      </c>
      <c r="K597" s="336">
        <v>0</v>
      </c>
      <c r="L597" s="336">
        <v>0</v>
      </c>
      <c r="M597" s="336">
        <v>0</v>
      </c>
      <c r="N597" s="336">
        <v>0</v>
      </c>
      <c r="O597" s="336">
        <v>0</v>
      </c>
      <c r="P597" s="336">
        <v>0</v>
      </c>
      <c r="Q597" s="336">
        <v>0</v>
      </c>
      <c r="R597" s="336">
        <v>0</v>
      </c>
      <c r="S597" s="336">
        <v>0</v>
      </c>
      <c r="T597" s="336">
        <v>0</v>
      </c>
      <c r="U597" s="336">
        <v>0</v>
      </c>
      <c r="V597" s="336">
        <v>0</v>
      </c>
      <c r="W597" s="336">
        <v>0</v>
      </c>
      <c r="X597" s="336">
        <v>0</v>
      </c>
      <c r="Y597" s="336">
        <v>0</v>
      </c>
      <c r="Z597" s="337">
        <f t="shared" si="38"/>
        <v>0</v>
      </c>
      <c r="AA597" s="338"/>
    </row>
    <row r="598" spans="1:27" s="339" customFormat="1" ht="12.75" customHeight="1">
      <c r="A598" s="333">
        <f t="shared" si="36"/>
        <v>15</v>
      </c>
      <c r="B598" s="373">
        <v>130902350020199</v>
      </c>
      <c r="C598" s="392" t="s">
        <v>1302</v>
      </c>
      <c r="D598" s="334">
        <f>+SUMIF('BG SISTEMA'!A:A,'CA EF'!B598,'BG SISTEMA'!F:F)</f>
        <v>0</v>
      </c>
      <c r="E598" s="335"/>
      <c r="F598" s="335"/>
      <c r="G598" s="393">
        <v>0</v>
      </c>
      <c r="H598" s="336">
        <f t="shared" si="37"/>
        <v>0</v>
      </c>
      <c r="I598" s="336">
        <v>0</v>
      </c>
      <c r="J598" s="336">
        <v>0</v>
      </c>
      <c r="K598" s="336">
        <v>0</v>
      </c>
      <c r="L598" s="336">
        <v>0</v>
      </c>
      <c r="M598" s="336">
        <v>0</v>
      </c>
      <c r="N598" s="336">
        <v>0</v>
      </c>
      <c r="O598" s="336">
        <v>0</v>
      </c>
      <c r="P598" s="336">
        <v>0</v>
      </c>
      <c r="Q598" s="336">
        <v>0</v>
      </c>
      <c r="R598" s="336">
        <v>0</v>
      </c>
      <c r="S598" s="336">
        <v>0</v>
      </c>
      <c r="T598" s="336">
        <v>0</v>
      </c>
      <c r="U598" s="336">
        <v>0</v>
      </c>
      <c r="V598" s="336">
        <v>0</v>
      </c>
      <c r="W598" s="336">
        <v>0</v>
      </c>
      <c r="X598" s="336">
        <v>0</v>
      </c>
      <c r="Y598" s="336">
        <v>0</v>
      </c>
      <c r="Z598" s="337">
        <f t="shared" si="38"/>
        <v>0</v>
      </c>
      <c r="AA598" s="340"/>
    </row>
    <row r="599" spans="1:27" s="339" customFormat="1" ht="12.75" customHeight="1">
      <c r="A599" s="333">
        <f t="shared" si="36"/>
        <v>15</v>
      </c>
      <c r="B599" s="373">
        <v>130902350030101</v>
      </c>
      <c r="C599" s="392" t="s">
        <v>1303</v>
      </c>
      <c r="D599" s="334">
        <f>+SUMIF('BG SISTEMA'!A:A,'CA EF'!B599,'BG SISTEMA'!F:F)</f>
        <v>0</v>
      </c>
      <c r="E599" s="335"/>
      <c r="F599" s="335"/>
      <c r="G599" s="393">
        <v>0</v>
      </c>
      <c r="H599" s="336">
        <f t="shared" si="37"/>
        <v>0</v>
      </c>
      <c r="I599" s="336">
        <v>0</v>
      </c>
      <c r="J599" s="336">
        <v>0</v>
      </c>
      <c r="K599" s="336">
        <v>0</v>
      </c>
      <c r="L599" s="336">
        <v>0</v>
      </c>
      <c r="M599" s="336">
        <v>0</v>
      </c>
      <c r="N599" s="336">
        <v>0</v>
      </c>
      <c r="O599" s="336">
        <v>0</v>
      </c>
      <c r="P599" s="336">
        <v>0</v>
      </c>
      <c r="Q599" s="336">
        <v>0</v>
      </c>
      <c r="R599" s="336">
        <v>0</v>
      </c>
      <c r="S599" s="336">
        <v>0</v>
      </c>
      <c r="T599" s="336">
        <v>0</v>
      </c>
      <c r="U599" s="336">
        <v>0</v>
      </c>
      <c r="V599" s="336">
        <v>0</v>
      </c>
      <c r="W599" s="336">
        <v>0</v>
      </c>
      <c r="X599" s="336">
        <v>0</v>
      </c>
      <c r="Y599" s="336">
        <v>0</v>
      </c>
      <c r="Z599" s="337">
        <f t="shared" si="38"/>
        <v>0</v>
      </c>
      <c r="AA599" s="340"/>
    </row>
    <row r="600" spans="1:27" s="339" customFormat="1" ht="12.75" customHeight="1">
      <c r="A600" s="333">
        <f t="shared" si="36"/>
        <v>15</v>
      </c>
      <c r="B600" s="373">
        <v>130902350030199</v>
      </c>
      <c r="C600" s="392" t="s">
        <v>1304</v>
      </c>
      <c r="D600" s="334">
        <f>+SUMIF('BG SISTEMA'!A:A,'CA EF'!B600,'BG SISTEMA'!F:F)</f>
        <v>0</v>
      </c>
      <c r="E600" s="335"/>
      <c r="F600" s="335"/>
      <c r="G600" s="393">
        <v>0</v>
      </c>
      <c r="H600" s="336">
        <f t="shared" si="37"/>
        <v>0</v>
      </c>
      <c r="I600" s="336">
        <v>0</v>
      </c>
      <c r="J600" s="336">
        <v>0</v>
      </c>
      <c r="K600" s="336">
        <v>0</v>
      </c>
      <c r="L600" s="336">
        <v>0</v>
      </c>
      <c r="M600" s="336">
        <v>0</v>
      </c>
      <c r="N600" s="336">
        <v>0</v>
      </c>
      <c r="O600" s="336">
        <v>0</v>
      </c>
      <c r="P600" s="336">
        <v>0</v>
      </c>
      <c r="Q600" s="336">
        <v>0</v>
      </c>
      <c r="R600" s="336">
        <v>0</v>
      </c>
      <c r="S600" s="336">
        <v>0</v>
      </c>
      <c r="T600" s="336">
        <v>0</v>
      </c>
      <c r="U600" s="336">
        <v>0</v>
      </c>
      <c r="V600" s="336">
        <v>0</v>
      </c>
      <c r="W600" s="336">
        <v>0</v>
      </c>
      <c r="X600" s="336">
        <v>0</v>
      </c>
      <c r="Y600" s="336">
        <v>0</v>
      </c>
      <c r="Z600" s="337">
        <f t="shared" si="38"/>
        <v>0</v>
      </c>
      <c r="AA600" s="340"/>
    </row>
    <row r="601" spans="1:27" s="339" customFormat="1" ht="12.75" customHeight="1">
      <c r="A601" s="333">
        <f t="shared" si="36"/>
        <v>15</v>
      </c>
      <c r="B601" s="373">
        <v>130902350040101</v>
      </c>
      <c r="C601" s="392" t="s">
        <v>1305</v>
      </c>
      <c r="D601" s="334">
        <f>+SUMIF('BG SISTEMA'!A:A,'CA EF'!B601,'BG SISTEMA'!F:F)</f>
        <v>0</v>
      </c>
      <c r="E601" s="335"/>
      <c r="F601" s="335"/>
      <c r="G601" s="393">
        <v>0</v>
      </c>
      <c r="H601" s="336">
        <f t="shared" si="37"/>
        <v>0</v>
      </c>
      <c r="I601" s="336">
        <v>0</v>
      </c>
      <c r="J601" s="336">
        <v>0</v>
      </c>
      <c r="K601" s="336">
        <v>0</v>
      </c>
      <c r="L601" s="336">
        <v>0</v>
      </c>
      <c r="M601" s="336">
        <v>0</v>
      </c>
      <c r="N601" s="336">
        <v>0</v>
      </c>
      <c r="O601" s="336">
        <v>0</v>
      </c>
      <c r="P601" s="336">
        <v>0</v>
      </c>
      <c r="Q601" s="336">
        <v>0</v>
      </c>
      <c r="R601" s="336">
        <v>0</v>
      </c>
      <c r="S601" s="336">
        <v>0</v>
      </c>
      <c r="T601" s="336">
        <v>0</v>
      </c>
      <c r="U601" s="336">
        <v>0</v>
      </c>
      <c r="V601" s="336">
        <v>0</v>
      </c>
      <c r="W601" s="336">
        <v>0</v>
      </c>
      <c r="X601" s="336">
        <v>0</v>
      </c>
      <c r="Y601" s="336">
        <v>0</v>
      </c>
      <c r="Z601" s="337">
        <f t="shared" si="38"/>
        <v>0</v>
      </c>
      <c r="AA601" s="340"/>
    </row>
    <row r="602" spans="1:27" s="339" customFormat="1" ht="12.75" customHeight="1">
      <c r="A602" s="333">
        <f t="shared" si="36"/>
        <v>15</v>
      </c>
      <c r="B602" s="373">
        <v>130902350040199</v>
      </c>
      <c r="C602" s="392" t="s">
        <v>1306</v>
      </c>
      <c r="D602" s="334">
        <f>+SUMIF('BG SISTEMA'!A:A,'CA EF'!B602,'BG SISTEMA'!F:F)</f>
        <v>0</v>
      </c>
      <c r="E602" s="335"/>
      <c r="F602" s="335"/>
      <c r="G602" s="393">
        <v>0</v>
      </c>
      <c r="H602" s="336">
        <f t="shared" si="37"/>
        <v>0</v>
      </c>
      <c r="I602" s="336">
        <v>0</v>
      </c>
      <c r="J602" s="336">
        <v>0</v>
      </c>
      <c r="K602" s="336">
        <v>0</v>
      </c>
      <c r="L602" s="336">
        <v>0</v>
      </c>
      <c r="M602" s="336">
        <v>0</v>
      </c>
      <c r="N602" s="336">
        <v>0</v>
      </c>
      <c r="O602" s="336">
        <v>0</v>
      </c>
      <c r="P602" s="336">
        <v>0</v>
      </c>
      <c r="Q602" s="336">
        <v>0</v>
      </c>
      <c r="R602" s="336">
        <v>0</v>
      </c>
      <c r="S602" s="336">
        <v>0</v>
      </c>
      <c r="T602" s="336">
        <v>0</v>
      </c>
      <c r="U602" s="336">
        <v>0</v>
      </c>
      <c r="V602" s="336">
        <v>0</v>
      </c>
      <c r="W602" s="336">
        <v>0</v>
      </c>
      <c r="X602" s="336">
        <v>0</v>
      </c>
      <c r="Y602" s="336">
        <v>0</v>
      </c>
      <c r="Z602" s="337">
        <f t="shared" si="38"/>
        <v>0</v>
      </c>
      <c r="AA602" s="340"/>
    </row>
    <row r="603" spans="1:27" s="339" customFormat="1" ht="12.75" customHeight="1">
      <c r="A603" s="333">
        <f t="shared" si="36"/>
        <v>15</v>
      </c>
      <c r="B603" s="373">
        <v>130902350050101</v>
      </c>
      <c r="C603" s="392" t="s">
        <v>1307</v>
      </c>
      <c r="D603" s="334">
        <f>+SUMIF('BG SISTEMA'!A:A,'CA EF'!B603,'BG SISTEMA'!F:F)</f>
        <v>0</v>
      </c>
      <c r="E603" s="335"/>
      <c r="F603" s="335"/>
      <c r="G603" s="393">
        <v>0</v>
      </c>
      <c r="H603" s="336">
        <f t="shared" si="37"/>
        <v>0</v>
      </c>
      <c r="I603" s="336">
        <v>0</v>
      </c>
      <c r="J603" s="336">
        <v>0</v>
      </c>
      <c r="K603" s="336">
        <v>0</v>
      </c>
      <c r="L603" s="336">
        <v>0</v>
      </c>
      <c r="M603" s="336">
        <v>0</v>
      </c>
      <c r="N603" s="336">
        <v>0</v>
      </c>
      <c r="O603" s="336">
        <v>0</v>
      </c>
      <c r="P603" s="336">
        <v>0</v>
      </c>
      <c r="Q603" s="336">
        <v>0</v>
      </c>
      <c r="R603" s="336">
        <v>0</v>
      </c>
      <c r="S603" s="336">
        <v>0</v>
      </c>
      <c r="T603" s="336">
        <v>0</v>
      </c>
      <c r="U603" s="336">
        <v>0</v>
      </c>
      <c r="V603" s="336">
        <v>0</v>
      </c>
      <c r="W603" s="336">
        <v>0</v>
      </c>
      <c r="X603" s="336">
        <v>0</v>
      </c>
      <c r="Y603" s="336">
        <v>0</v>
      </c>
      <c r="Z603" s="337">
        <f t="shared" si="38"/>
        <v>0</v>
      </c>
      <c r="AA603" s="338"/>
    </row>
    <row r="604" spans="1:27" s="339" customFormat="1" ht="12.75" customHeight="1">
      <c r="A604" s="333">
        <f t="shared" si="36"/>
        <v>15</v>
      </c>
      <c r="B604" s="373">
        <v>130902350050199</v>
      </c>
      <c r="C604" s="392" t="s">
        <v>1308</v>
      </c>
      <c r="D604" s="334">
        <f>+SUMIF('BG SISTEMA'!A:A,'CA EF'!B604,'BG SISTEMA'!F:F)</f>
        <v>0</v>
      </c>
      <c r="E604" s="335"/>
      <c r="F604" s="335"/>
      <c r="G604" s="393">
        <v>0</v>
      </c>
      <c r="H604" s="336">
        <f t="shared" si="37"/>
        <v>0</v>
      </c>
      <c r="I604" s="336">
        <v>0</v>
      </c>
      <c r="J604" s="336">
        <v>0</v>
      </c>
      <c r="K604" s="336">
        <v>0</v>
      </c>
      <c r="L604" s="336">
        <v>0</v>
      </c>
      <c r="M604" s="336">
        <v>0</v>
      </c>
      <c r="N604" s="336">
        <v>0</v>
      </c>
      <c r="O604" s="336">
        <v>0</v>
      </c>
      <c r="P604" s="336">
        <v>0</v>
      </c>
      <c r="Q604" s="336">
        <v>0</v>
      </c>
      <c r="R604" s="336">
        <v>0</v>
      </c>
      <c r="S604" s="336">
        <v>0</v>
      </c>
      <c r="T604" s="336">
        <v>0</v>
      </c>
      <c r="U604" s="336">
        <v>0</v>
      </c>
      <c r="V604" s="336">
        <v>0</v>
      </c>
      <c r="W604" s="336">
        <v>0</v>
      </c>
      <c r="X604" s="336">
        <v>0</v>
      </c>
      <c r="Y604" s="336">
        <v>0</v>
      </c>
      <c r="Z604" s="337">
        <f t="shared" si="38"/>
        <v>0</v>
      </c>
      <c r="AA604" s="340"/>
    </row>
    <row r="605" spans="1:27" s="339" customFormat="1" ht="12.75" customHeight="1">
      <c r="A605" s="333">
        <f t="shared" si="36"/>
        <v>15</v>
      </c>
      <c r="B605" s="373">
        <v>130902350060101</v>
      </c>
      <c r="C605" s="392" t="s">
        <v>1309</v>
      </c>
      <c r="D605" s="334">
        <f>+SUMIF('BG SISTEMA'!A:A,'CA EF'!B605,'BG SISTEMA'!F:F)</f>
        <v>0</v>
      </c>
      <c r="E605" s="335"/>
      <c r="F605" s="335"/>
      <c r="G605" s="393">
        <v>0</v>
      </c>
      <c r="H605" s="336">
        <f t="shared" si="37"/>
        <v>0</v>
      </c>
      <c r="I605" s="336">
        <v>0</v>
      </c>
      <c r="J605" s="336">
        <v>0</v>
      </c>
      <c r="K605" s="336">
        <v>0</v>
      </c>
      <c r="L605" s="336">
        <v>0</v>
      </c>
      <c r="M605" s="336">
        <v>0</v>
      </c>
      <c r="N605" s="336">
        <v>0</v>
      </c>
      <c r="O605" s="336">
        <v>0</v>
      </c>
      <c r="P605" s="336">
        <v>0</v>
      </c>
      <c r="Q605" s="336">
        <v>0</v>
      </c>
      <c r="R605" s="336">
        <v>0</v>
      </c>
      <c r="S605" s="336">
        <v>0</v>
      </c>
      <c r="T605" s="336">
        <v>0</v>
      </c>
      <c r="U605" s="336">
        <v>0</v>
      </c>
      <c r="V605" s="336">
        <v>0</v>
      </c>
      <c r="W605" s="336">
        <v>0</v>
      </c>
      <c r="X605" s="336">
        <v>0</v>
      </c>
      <c r="Y605" s="336">
        <v>0</v>
      </c>
      <c r="Z605" s="337">
        <f t="shared" si="38"/>
        <v>0</v>
      </c>
      <c r="AA605" s="340"/>
    </row>
    <row r="606" spans="1:27" s="339" customFormat="1" ht="12.75" customHeight="1">
      <c r="A606" s="333">
        <f t="shared" si="36"/>
        <v>15</v>
      </c>
      <c r="B606" s="373">
        <v>130902350060199</v>
      </c>
      <c r="C606" s="392" t="s">
        <v>1310</v>
      </c>
      <c r="D606" s="334">
        <f>+SUMIF('BG SISTEMA'!A:A,'CA EF'!B606,'BG SISTEMA'!F:F)</f>
        <v>0</v>
      </c>
      <c r="E606" s="335"/>
      <c r="F606" s="335"/>
      <c r="G606" s="393">
        <v>0</v>
      </c>
      <c r="H606" s="336">
        <f t="shared" si="37"/>
        <v>0</v>
      </c>
      <c r="I606" s="336">
        <v>0</v>
      </c>
      <c r="J606" s="336">
        <v>0</v>
      </c>
      <c r="K606" s="336">
        <v>0</v>
      </c>
      <c r="L606" s="336">
        <v>0</v>
      </c>
      <c r="M606" s="336">
        <v>0</v>
      </c>
      <c r="N606" s="336">
        <v>0</v>
      </c>
      <c r="O606" s="336">
        <v>0</v>
      </c>
      <c r="P606" s="336">
        <v>0</v>
      </c>
      <c r="Q606" s="336">
        <v>0</v>
      </c>
      <c r="R606" s="336">
        <v>0</v>
      </c>
      <c r="S606" s="336">
        <v>0</v>
      </c>
      <c r="T606" s="336">
        <v>0</v>
      </c>
      <c r="U606" s="336">
        <v>0</v>
      </c>
      <c r="V606" s="336">
        <v>0</v>
      </c>
      <c r="W606" s="336">
        <v>0</v>
      </c>
      <c r="X606" s="336">
        <v>0</v>
      </c>
      <c r="Y606" s="336">
        <v>0</v>
      </c>
      <c r="Z606" s="337">
        <f t="shared" si="38"/>
        <v>0</v>
      </c>
      <c r="AA606" s="338"/>
    </row>
    <row r="607" spans="1:27" s="339" customFormat="1" ht="12.75" customHeight="1">
      <c r="A607" s="333">
        <f t="shared" si="2"/>
        <v>15</v>
      </c>
      <c r="B607" s="373">
        <v>130902350070101</v>
      </c>
      <c r="C607" s="392" t="s">
        <v>1311</v>
      </c>
      <c r="D607" s="334">
        <f>+SUMIF('BG SISTEMA'!A:A,'CA EF'!B607,'BG SISTEMA'!F:F)</f>
        <v>0</v>
      </c>
      <c r="E607" s="335"/>
      <c r="F607" s="335"/>
      <c r="G607" s="393">
        <v>0</v>
      </c>
      <c r="H607" s="336">
        <f t="shared" si="34"/>
        <v>0</v>
      </c>
      <c r="I607" s="336">
        <v>0</v>
      </c>
      <c r="J607" s="336">
        <v>0</v>
      </c>
      <c r="K607" s="336">
        <v>0</v>
      </c>
      <c r="L607" s="336">
        <v>0</v>
      </c>
      <c r="M607" s="336">
        <v>0</v>
      </c>
      <c r="N607" s="336">
        <v>0</v>
      </c>
      <c r="O607" s="336">
        <v>0</v>
      </c>
      <c r="P607" s="336">
        <v>0</v>
      </c>
      <c r="Q607" s="336">
        <v>0</v>
      </c>
      <c r="R607" s="336">
        <v>0</v>
      </c>
      <c r="S607" s="336">
        <v>0</v>
      </c>
      <c r="T607" s="336">
        <v>0</v>
      </c>
      <c r="U607" s="336">
        <v>0</v>
      </c>
      <c r="V607" s="336">
        <v>0</v>
      </c>
      <c r="W607" s="336">
        <v>0</v>
      </c>
      <c r="X607" s="336">
        <v>0</v>
      </c>
      <c r="Y607" s="336">
        <v>0</v>
      </c>
      <c r="Z607" s="337">
        <f t="shared" si="35"/>
        <v>0</v>
      </c>
      <c r="AA607" s="340"/>
    </row>
    <row r="608" spans="1:27" s="339" customFormat="1" ht="12.75" customHeight="1">
      <c r="A608" s="333">
        <f t="shared" si="2"/>
        <v>15</v>
      </c>
      <c r="B608" s="373">
        <v>130902350070199</v>
      </c>
      <c r="C608" s="392" t="s">
        <v>1312</v>
      </c>
      <c r="D608" s="334">
        <f>+SUMIF('BG SISTEMA'!A:A,'CA EF'!B608,'BG SISTEMA'!F:F)</f>
        <v>0</v>
      </c>
      <c r="E608" s="335"/>
      <c r="F608" s="335"/>
      <c r="G608" s="393">
        <v>0</v>
      </c>
      <c r="H608" s="336">
        <f t="shared" si="34"/>
        <v>0</v>
      </c>
      <c r="I608" s="336">
        <v>0</v>
      </c>
      <c r="J608" s="336">
        <v>0</v>
      </c>
      <c r="K608" s="336">
        <v>0</v>
      </c>
      <c r="L608" s="336">
        <v>0</v>
      </c>
      <c r="M608" s="336">
        <v>0</v>
      </c>
      <c r="N608" s="336">
        <v>0</v>
      </c>
      <c r="O608" s="336">
        <v>0</v>
      </c>
      <c r="P608" s="336">
        <v>0</v>
      </c>
      <c r="Q608" s="336">
        <v>0</v>
      </c>
      <c r="R608" s="336">
        <v>0</v>
      </c>
      <c r="S608" s="336">
        <v>0</v>
      </c>
      <c r="T608" s="336">
        <v>0</v>
      </c>
      <c r="U608" s="336">
        <v>0</v>
      </c>
      <c r="V608" s="336">
        <v>0</v>
      </c>
      <c r="W608" s="336">
        <v>0</v>
      </c>
      <c r="X608" s="336">
        <v>0</v>
      </c>
      <c r="Y608" s="336">
        <v>0</v>
      </c>
      <c r="Z608" s="337">
        <f t="shared" si="35"/>
        <v>0</v>
      </c>
      <c r="AA608" s="340"/>
    </row>
    <row r="609" spans="1:27" s="339" customFormat="1" ht="12.75" customHeight="1">
      <c r="A609" s="333">
        <f t="shared" si="2"/>
        <v>15</v>
      </c>
      <c r="B609" s="373">
        <v>130902350080101</v>
      </c>
      <c r="C609" s="392" t="s">
        <v>1313</v>
      </c>
      <c r="D609" s="334">
        <f>+SUMIF('BG SISTEMA'!A:A,'CA EF'!B609,'BG SISTEMA'!F:F)</f>
        <v>0</v>
      </c>
      <c r="E609" s="335"/>
      <c r="F609" s="335"/>
      <c r="G609" s="393">
        <v>0</v>
      </c>
      <c r="H609" s="336">
        <f t="shared" si="34"/>
        <v>0</v>
      </c>
      <c r="I609" s="336">
        <v>0</v>
      </c>
      <c r="J609" s="336">
        <v>0</v>
      </c>
      <c r="K609" s="336">
        <v>0</v>
      </c>
      <c r="L609" s="336">
        <v>0</v>
      </c>
      <c r="M609" s="336">
        <v>0</v>
      </c>
      <c r="N609" s="336">
        <v>0</v>
      </c>
      <c r="O609" s="336">
        <v>0</v>
      </c>
      <c r="P609" s="336">
        <v>0</v>
      </c>
      <c r="Q609" s="336">
        <v>0</v>
      </c>
      <c r="R609" s="336">
        <v>0</v>
      </c>
      <c r="S609" s="336">
        <v>0</v>
      </c>
      <c r="T609" s="336">
        <v>0</v>
      </c>
      <c r="U609" s="336">
        <v>0</v>
      </c>
      <c r="V609" s="336">
        <v>0</v>
      </c>
      <c r="W609" s="336">
        <v>0</v>
      </c>
      <c r="X609" s="336">
        <v>0</v>
      </c>
      <c r="Y609" s="336">
        <v>0</v>
      </c>
      <c r="Z609" s="337">
        <f t="shared" si="35"/>
        <v>0</v>
      </c>
      <c r="AA609" s="340"/>
    </row>
    <row r="610" spans="1:27" s="339" customFormat="1" ht="12.75" customHeight="1">
      <c r="A610" s="333">
        <f t="shared" si="2"/>
        <v>15</v>
      </c>
      <c r="B610" s="373">
        <v>130902350080199</v>
      </c>
      <c r="C610" s="392" t="s">
        <v>1314</v>
      </c>
      <c r="D610" s="334">
        <f>+SUMIF('BG SISTEMA'!A:A,'CA EF'!B610,'BG SISTEMA'!F:F)</f>
        <v>0</v>
      </c>
      <c r="E610" s="335"/>
      <c r="F610" s="335"/>
      <c r="G610" s="393">
        <v>0</v>
      </c>
      <c r="H610" s="336">
        <f t="shared" si="34"/>
        <v>0</v>
      </c>
      <c r="I610" s="336">
        <v>0</v>
      </c>
      <c r="J610" s="336">
        <v>0</v>
      </c>
      <c r="K610" s="336">
        <v>0</v>
      </c>
      <c r="L610" s="336">
        <v>0</v>
      </c>
      <c r="M610" s="336">
        <v>0</v>
      </c>
      <c r="N610" s="336">
        <v>0</v>
      </c>
      <c r="O610" s="336">
        <v>0</v>
      </c>
      <c r="P610" s="336">
        <v>0</v>
      </c>
      <c r="Q610" s="336">
        <v>0</v>
      </c>
      <c r="R610" s="336">
        <v>0</v>
      </c>
      <c r="S610" s="336">
        <v>0</v>
      </c>
      <c r="T610" s="336">
        <v>0</v>
      </c>
      <c r="U610" s="336">
        <v>0</v>
      </c>
      <c r="V610" s="336">
        <v>0</v>
      </c>
      <c r="W610" s="336">
        <v>0</v>
      </c>
      <c r="X610" s="336">
        <v>0</v>
      </c>
      <c r="Y610" s="336">
        <v>0</v>
      </c>
      <c r="Z610" s="337">
        <f t="shared" si="35"/>
        <v>0</v>
      </c>
      <c r="AA610" s="340"/>
    </row>
    <row r="611" spans="1:27" s="339" customFormat="1" ht="12.75" customHeight="1">
      <c r="A611" s="333">
        <f t="shared" si="2"/>
        <v>15</v>
      </c>
      <c r="B611" s="373">
        <v>130902350090101</v>
      </c>
      <c r="C611" s="392" t="s">
        <v>1315</v>
      </c>
      <c r="D611" s="334">
        <f>+SUMIF('BG SISTEMA'!A:A,'CA EF'!B611,'BG SISTEMA'!F:F)</f>
        <v>0</v>
      </c>
      <c r="E611" s="335"/>
      <c r="F611" s="335"/>
      <c r="G611" s="393">
        <v>0</v>
      </c>
      <c r="H611" s="336">
        <f t="shared" si="34"/>
        <v>0</v>
      </c>
      <c r="I611" s="336">
        <v>0</v>
      </c>
      <c r="J611" s="336">
        <v>0</v>
      </c>
      <c r="K611" s="336">
        <v>0</v>
      </c>
      <c r="L611" s="336">
        <v>0</v>
      </c>
      <c r="M611" s="336">
        <v>0</v>
      </c>
      <c r="N611" s="336">
        <v>0</v>
      </c>
      <c r="O611" s="336">
        <v>0</v>
      </c>
      <c r="P611" s="336">
        <v>0</v>
      </c>
      <c r="Q611" s="336">
        <v>0</v>
      </c>
      <c r="R611" s="336">
        <v>0</v>
      </c>
      <c r="S611" s="336">
        <v>0</v>
      </c>
      <c r="T611" s="336">
        <v>0</v>
      </c>
      <c r="U611" s="336">
        <v>0</v>
      </c>
      <c r="V611" s="336">
        <v>0</v>
      </c>
      <c r="W611" s="336">
        <v>0</v>
      </c>
      <c r="X611" s="336">
        <v>0</v>
      </c>
      <c r="Y611" s="336">
        <v>0</v>
      </c>
      <c r="Z611" s="337">
        <f t="shared" si="35"/>
        <v>0</v>
      </c>
      <c r="AA611" s="340"/>
    </row>
    <row r="612" spans="1:27" s="339" customFormat="1" ht="12.75" customHeight="1">
      <c r="A612" s="333">
        <f t="shared" ref="A612:A672" si="39">+LEN(B612)</f>
        <v>15</v>
      </c>
      <c r="B612" s="373">
        <v>130902350090199</v>
      </c>
      <c r="C612" s="392" t="s">
        <v>1316</v>
      </c>
      <c r="D612" s="334">
        <f>+SUMIF('BG SISTEMA'!A:A,'CA EF'!B612,'BG SISTEMA'!F:F)</f>
        <v>0</v>
      </c>
      <c r="E612" s="335"/>
      <c r="F612" s="335"/>
      <c r="G612" s="393">
        <v>0</v>
      </c>
      <c r="H612" s="336">
        <f t="shared" si="34"/>
        <v>0</v>
      </c>
      <c r="I612" s="336">
        <v>0</v>
      </c>
      <c r="J612" s="336">
        <v>0</v>
      </c>
      <c r="K612" s="336">
        <v>0</v>
      </c>
      <c r="L612" s="336">
        <v>0</v>
      </c>
      <c r="M612" s="336">
        <v>0</v>
      </c>
      <c r="N612" s="336">
        <v>0</v>
      </c>
      <c r="O612" s="336">
        <v>0</v>
      </c>
      <c r="P612" s="336">
        <v>0</v>
      </c>
      <c r="Q612" s="336">
        <v>0</v>
      </c>
      <c r="R612" s="336">
        <v>0</v>
      </c>
      <c r="S612" s="336">
        <v>0</v>
      </c>
      <c r="T612" s="336">
        <v>0</v>
      </c>
      <c r="U612" s="336">
        <v>0</v>
      </c>
      <c r="V612" s="336">
        <v>0</v>
      </c>
      <c r="W612" s="336">
        <v>0</v>
      </c>
      <c r="X612" s="336">
        <v>0</v>
      </c>
      <c r="Y612" s="336">
        <v>0</v>
      </c>
      <c r="Z612" s="337">
        <f t="shared" si="35"/>
        <v>0</v>
      </c>
      <c r="AA612" s="338"/>
    </row>
    <row r="613" spans="1:27" s="339" customFormat="1" ht="12.75" customHeight="1">
      <c r="A613" s="333">
        <f t="shared" si="39"/>
        <v>15</v>
      </c>
      <c r="B613" s="373">
        <v>130902350100101</v>
      </c>
      <c r="C613" s="392" t="s">
        <v>1317</v>
      </c>
      <c r="D613" s="334">
        <f>+SUMIF('BG SISTEMA'!A:A,'CA EF'!B613,'BG SISTEMA'!F:F)</f>
        <v>0</v>
      </c>
      <c r="E613" s="335"/>
      <c r="F613" s="335"/>
      <c r="G613" s="393">
        <v>0</v>
      </c>
      <c r="H613" s="336">
        <f t="shared" si="34"/>
        <v>0</v>
      </c>
      <c r="I613" s="336">
        <v>0</v>
      </c>
      <c r="J613" s="336">
        <v>0</v>
      </c>
      <c r="K613" s="336">
        <v>0</v>
      </c>
      <c r="L613" s="336">
        <v>0</v>
      </c>
      <c r="M613" s="336">
        <v>0</v>
      </c>
      <c r="N613" s="336">
        <v>0</v>
      </c>
      <c r="O613" s="336">
        <v>0</v>
      </c>
      <c r="P613" s="336">
        <v>0</v>
      </c>
      <c r="Q613" s="336">
        <v>0</v>
      </c>
      <c r="R613" s="336">
        <v>0</v>
      </c>
      <c r="S613" s="336">
        <v>0</v>
      </c>
      <c r="T613" s="336">
        <v>0</v>
      </c>
      <c r="U613" s="336">
        <v>0</v>
      </c>
      <c r="V613" s="336">
        <v>0</v>
      </c>
      <c r="W613" s="336">
        <v>0</v>
      </c>
      <c r="X613" s="336">
        <v>0</v>
      </c>
      <c r="Y613" s="336">
        <v>0</v>
      </c>
      <c r="Z613" s="337">
        <f t="shared" si="35"/>
        <v>0</v>
      </c>
      <c r="AA613" s="340"/>
    </row>
    <row r="614" spans="1:27" s="339" customFormat="1" ht="12.75" customHeight="1">
      <c r="A614" s="333">
        <f t="shared" si="39"/>
        <v>15</v>
      </c>
      <c r="B614" s="373">
        <v>130902350100199</v>
      </c>
      <c r="C614" s="392" t="s">
        <v>1318</v>
      </c>
      <c r="D614" s="334">
        <f>+SUMIF('BG SISTEMA'!A:A,'CA EF'!B614,'BG SISTEMA'!F:F)</f>
        <v>0</v>
      </c>
      <c r="E614" s="335"/>
      <c r="F614" s="335"/>
      <c r="G614" s="393">
        <v>0</v>
      </c>
      <c r="H614" s="336">
        <f t="shared" si="34"/>
        <v>0</v>
      </c>
      <c r="I614" s="336">
        <v>0</v>
      </c>
      <c r="J614" s="336">
        <v>0</v>
      </c>
      <c r="K614" s="336">
        <v>0</v>
      </c>
      <c r="L614" s="336">
        <v>0</v>
      </c>
      <c r="M614" s="336">
        <v>0</v>
      </c>
      <c r="N614" s="336">
        <v>0</v>
      </c>
      <c r="O614" s="336">
        <v>0</v>
      </c>
      <c r="P614" s="336">
        <v>0</v>
      </c>
      <c r="Q614" s="336">
        <v>0</v>
      </c>
      <c r="R614" s="336">
        <v>0</v>
      </c>
      <c r="S614" s="336">
        <v>0</v>
      </c>
      <c r="T614" s="336">
        <v>0</v>
      </c>
      <c r="U614" s="336">
        <v>0</v>
      </c>
      <c r="V614" s="336">
        <v>0</v>
      </c>
      <c r="W614" s="336">
        <v>0</v>
      </c>
      <c r="X614" s="336">
        <v>0</v>
      </c>
      <c r="Y614" s="336">
        <v>0</v>
      </c>
      <c r="Z614" s="337">
        <f t="shared" si="35"/>
        <v>0</v>
      </c>
      <c r="AA614" s="340"/>
    </row>
    <row r="615" spans="1:27" s="339" customFormat="1" ht="12.75" customHeight="1">
      <c r="A615" s="333">
        <f t="shared" si="39"/>
        <v>15</v>
      </c>
      <c r="B615" s="373">
        <v>130902350110101</v>
      </c>
      <c r="C615" s="392" t="s">
        <v>1319</v>
      </c>
      <c r="D615" s="334">
        <f>+SUMIF('BG SISTEMA'!A:A,'CA EF'!B615,'BG SISTEMA'!F:F)</f>
        <v>0</v>
      </c>
      <c r="E615" s="335"/>
      <c r="F615" s="335"/>
      <c r="G615" s="393">
        <v>0</v>
      </c>
      <c r="H615" s="336">
        <f t="shared" si="34"/>
        <v>0</v>
      </c>
      <c r="I615" s="336">
        <v>0</v>
      </c>
      <c r="J615" s="336">
        <v>0</v>
      </c>
      <c r="K615" s="336">
        <v>0</v>
      </c>
      <c r="L615" s="336">
        <v>0</v>
      </c>
      <c r="M615" s="336">
        <v>0</v>
      </c>
      <c r="N615" s="336">
        <v>0</v>
      </c>
      <c r="O615" s="336">
        <v>0</v>
      </c>
      <c r="P615" s="336">
        <v>0</v>
      </c>
      <c r="Q615" s="336">
        <v>0</v>
      </c>
      <c r="R615" s="336">
        <v>0</v>
      </c>
      <c r="S615" s="336">
        <v>0</v>
      </c>
      <c r="T615" s="336">
        <v>0</v>
      </c>
      <c r="U615" s="336">
        <v>0</v>
      </c>
      <c r="V615" s="336">
        <v>0</v>
      </c>
      <c r="W615" s="336">
        <v>0</v>
      </c>
      <c r="X615" s="336">
        <v>0</v>
      </c>
      <c r="Y615" s="336">
        <v>0</v>
      </c>
      <c r="Z615" s="337">
        <f t="shared" si="35"/>
        <v>0</v>
      </c>
      <c r="AA615" s="340"/>
    </row>
    <row r="616" spans="1:27" s="339" customFormat="1" ht="12.75" customHeight="1">
      <c r="A616" s="333">
        <f t="shared" si="39"/>
        <v>15</v>
      </c>
      <c r="B616" s="373">
        <v>130902350110199</v>
      </c>
      <c r="C616" s="392" t="s">
        <v>1320</v>
      </c>
      <c r="D616" s="334">
        <f>+SUMIF('BG SISTEMA'!A:A,'CA EF'!B616,'BG SISTEMA'!F:F)</f>
        <v>0</v>
      </c>
      <c r="E616" s="335"/>
      <c r="F616" s="335"/>
      <c r="G616" s="393">
        <v>0</v>
      </c>
      <c r="H616" s="336">
        <f t="shared" si="34"/>
        <v>0</v>
      </c>
      <c r="I616" s="336">
        <v>0</v>
      </c>
      <c r="J616" s="336">
        <v>0</v>
      </c>
      <c r="K616" s="336">
        <v>0</v>
      </c>
      <c r="L616" s="336">
        <v>0</v>
      </c>
      <c r="M616" s="336">
        <v>0</v>
      </c>
      <c r="N616" s="336">
        <v>0</v>
      </c>
      <c r="O616" s="336">
        <v>0</v>
      </c>
      <c r="P616" s="336">
        <v>0</v>
      </c>
      <c r="Q616" s="336">
        <v>0</v>
      </c>
      <c r="R616" s="336">
        <v>0</v>
      </c>
      <c r="S616" s="336">
        <v>0</v>
      </c>
      <c r="T616" s="336">
        <v>0</v>
      </c>
      <c r="U616" s="336">
        <v>0</v>
      </c>
      <c r="V616" s="336">
        <v>0</v>
      </c>
      <c r="W616" s="336">
        <v>0</v>
      </c>
      <c r="X616" s="336">
        <v>0</v>
      </c>
      <c r="Y616" s="336">
        <v>0</v>
      </c>
      <c r="Z616" s="337">
        <f t="shared" si="35"/>
        <v>0</v>
      </c>
      <c r="AA616" s="340"/>
    </row>
    <row r="617" spans="1:27" s="339" customFormat="1" ht="12.75" customHeight="1">
      <c r="A617" s="333">
        <f t="shared" si="39"/>
        <v>15</v>
      </c>
      <c r="B617" s="373">
        <v>130902350120101</v>
      </c>
      <c r="C617" s="392" t="s">
        <v>1321</v>
      </c>
      <c r="D617" s="334">
        <f>+SUMIF('BG SISTEMA'!A:A,'CA EF'!B617,'BG SISTEMA'!F:F)</f>
        <v>0</v>
      </c>
      <c r="E617" s="335"/>
      <c r="F617" s="335"/>
      <c r="G617" s="393">
        <v>0</v>
      </c>
      <c r="H617" s="336">
        <f t="shared" si="34"/>
        <v>0</v>
      </c>
      <c r="I617" s="336">
        <v>0</v>
      </c>
      <c r="J617" s="336">
        <v>0</v>
      </c>
      <c r="K617" s="336">
        <v>0</v>
      </c>
      <c r="L617" s="336">
        <v>0</v>
      </c>
      <c r="M617" s="336">
        <v>0</v>
      </c>
      <c r="N617" s="336">
        <v>0</v>
      </c>
      <c r="O617" s="336">
        <v>0</v>
      </c>
      <c r="P617" s="336">
        <v>0</v>
      </c>
      <c r="Q617" s="336">
        <v>0</v>
      </c>
      <c r="R617" s="336">
        <v>0</v>
      </c>
      <c r="S617" s="336">
        <v>0</v>
      </c>
      <c r="T617" s="336">
        <v>0</v>
      </c>
      <c r="U617" s="336">
        <v>0</v>
      </c>
      <c r="V617" s="336">
        <v>0</v>
      </c>
      <c r="W617" s="336">
        <v>0</v>
      </c>
      <c r="X617" s="336">
        <v>0</v>
      </c>
      <c r="Y617" s="336">
        <v>0</v>
      </c>
      <c r="Z617" s="337">
        <f t="shared" si="35"/>
        <v>0</v>
      </c>
      <c r="AA617" s="340"/>
    </row>
    <row r="618" spans="1:27" s="339" customFormat="1" ht="12.75" customHeight="1">
      <c r="A618" s="333">
        <f t="shared" ref="A618" si="40">+LEN(B618)</f>
        <v>15</v>
      </c>
      <c r="B618" s="373">
        <v>130902350120199</v>
      </c>
      <c r="C618" s="392" t="s">
        <v>1322</v>
      </c>
      <c r="D618" s="334">
        <f>+SUMIF('BG SISTEMA'!A:A,'CA EF'!B618,'BG SISTEMA'!F:F)</f>
        <v>0</v>
      </c>
      <c r="E618" s="335"/>
      <c r="F618" s="335"/>
      <c r="G618" s="393">
        <v>0</v>
      </c>
      <c r="H618" s="336">
        <f t="shared" ref="H618" si="41">+D618+E618-F618-G618</f>
        <v>0</v>
      </c>
      <c r="I618" s="336">
        <v>0</v>
      </c>
      <c r="J618" s="336">
        <v>0</v>
      </c>
      <c r="K618" s="336">
        <v>0</v>
      </c>
      <c r="L618" s="336">
        <v>0</v>
      </c>
      <c r="M618" s="336">
        <v>0</v>
      </c>
      <c r="N618" s="336">
        <v>0</v>
      </c>
      <c r="O618" s="336">
        <v>0</v>
      </c>
      <c r="P618" s="336">
        <v>0</v>
      </c>
      <c r="Q618" s="336">
        <v>0</v>
      </c>
      <c r="R618" s="336">
        <v>0</v>
      </c>
      <c r="S618" s="336">
        <v>0</v>
      </c>
      <c r="T618" s="336">
        <v>0</v>
      </c>
      <c r="U618" s="336">
        <v>0</v>
      </c>
      <c r="V618" s="336">
        <v>0</v>
      </c>
      <c r="W618" s="336">
        <v>0</v>
      </c>
      <c r="X618" s="336">
        <v>0</v>
      </c>
      <c r="Y618" s="336">
        <v>0</v>
      </c>
      <c r="Z618" s="337">
        <f t="shared" ref="Z618" si="42">SUM(H618:Y618)</f>
        <v>0</v>
      </c>
      <c r="AA618" s="338"/>
    </row>
    <row r="619" spans="1:27" s="339" customFormat="1" ht="12.75" customHeight="1">
      <c r="A619" s="333">
        <f t="shared" si="39"/>
        <v>15</v>
      </c>
      <c r="B619" s="373">
        <v>140102370010101</v>
      </c>
      <c r="C619" s="392" t="s">
        <v>1323</v>
      </c>
      <c r="D619" s="334">
        <f>+SUMIF('BG SISTEMA'!A:A,'CA EF'!B619,'BG SISTEMA'!F:F)</f>
        <v>0</v>
      </c>
      <c r="E619" s="335"/>
      <c r="F619" s="335"/>
      <c r="G619" s="393">
        <v>0</v>
      </c>
      <c r="H619" s="336">
        <f t="shared" si="34"/>
        <v>0</v>
      </c>
      <c r="I619" s="336">
        <v>0</v>
      </c>
      <c r="J619" s="336">
        <v>0</v>
      </c>
      <c r="K619" s="336">
        <v>0</v>
      </c>
      <c r="L619" s="336">
        <v>0</v>
      </c>
      <c r="M619" s="336">
        <v>0</v>
      </c>
      <c r="N619" s="336">
        <v>0</v>
      </c>
      <c r="O619" s="336">
        <v>0</v>
      </c>
      <c r="P619" s="336">
        <v>0</v>
      </c>
      <c r="Q619" s="336">
        <v>0</v>
      </c>
      <c r="R619" s="336">
        <v>0</v>
      </c>
      <c r="S619" s="336">
        <v>0</v>
      </c>
      <c r="T619" s="336">
        <v>0</v>
      </c>
      <c r="U619" s="336">
        <v>0</v>
      </c>
      <c r="V619" s="336">
        <v>0</v>
      </c>
      <c r="W619" s="336">
        <v>0</v>
      </c>
      <c r="X619" s="336">
        <v>0</v>
      </c>
      <c r="Y619" s="336">
        <v>0</v>
      </c>
      <c r="Z619" s="337">
        <f t="shared" si="35"/>
        <v>0</v>
      </c>
      <c r="AA619" s="338"/>
    </row>
    <row r="620" spans="1:27" s="339" customFormat="1" ht="12.75" customHeight="1">
      <c r="A620" s="333">
        <f t="shared" si="39"/>
        <v>15</v>
      </c>
      <c r="B620" s="373">
        <v>140102370010199</v>
      </c>
      <c r="C620" s="392" t="s">
        <v>1324</v>
      </c>
      <c r="D620" s="334">
        <f>+SUMIF('BG SISTEMA'!A:A,'CA EF'!B620,'BG SISTEMA'!F:F)</f>
        <v>0</v>
      </c>
      <c r="E620" s="335"/>
      <c r="F620" s="335"/>
      <c r="G620" s="393">
        <v>0</v>
      </c>
      <c r="H620" s="336">
        <f t="shared" si="34"/>
        <v>0</v>
      </c>
      <c r="I620" s="336">
        <v>0</v>
      </c>
      <c r="J620" s="336">
        <v>0</v>
      </c>
      <c r="K620" s="336">
        <v>0</v>
      </c>
      <c r="L620" s="336">
        <v>0</v>
      </c>
      <c r="M620" s="336">
        <v>0</v>
      </c>
      <c r="N620" s="336">
        <v>0</v>
      </c>
      <c r="O620" s="336">
        <v>0</v>
      </c>
      <c r="P620" s="336">
        <v>0</v>
      </c>
      <c r="Q620" s="336">
        <v>0</v>
      </c>
      <c r="R620" s="336">
        <v>0</v>
      </c>
      <c r="S620" s="336">
        <v>0</v>
      </c>
      <c r="T620" s="336">
        <v>0</v>
      </c>
      <c r="U620" s="336">
        <v>0</v>
      </c>
      <c r="V620" s="336">
        <v>0</v>
      </c>
      <c r="W620" s="336">
        <v>0</v>
      </c>
      <c r="X620" s="336">
        <v>0</v>
      </c>
      <c r="Y620" s="336">
        <v>0</v>
      </c>
      <c r="Z620" s="337">
        <f t="shared" si="35"/>
        <v>0</v>
      </c>
      <c r="AA620" s="340"/>
    </row>
    <row r="621" spans="1:27" s="339" customFormat="1" ht="12.75" customHeight="1">
      <c r="A621" s="333">
        <f t="shared" si="39"/>
        <v>15</v>
      </c>
      <c r="B621" s="373">
        <v>140102370020101</v>
      </c>
      <c r="C621" s="392" t="s">
        <v>1325</v>
      </c>
      <c r="D621" s="334">
        <f>+SUMIF('BG SISTEMA'!A:A,'CA EF'!B621,'BG SISTEMA'!F:F)</f>
        <v>0</v>
      </c>
      <c r="E621" s="335"/>
      <c r="F621" s="335"/>
      <c r="G621" s="393">
        <v>0</v>
      </c>
      <c r="H621" s="336">
        <f t="shared" si="34"/>
        <v>0</v>
      </c>
      <c r="I621" s="336">
        <v>0</v>
      </c>
      <c r="J621" s="336">
        <v>0</v>
      </c>
      <c r="K621" s="336">
        <v>0</v>
      </c>
      <c r="L621" s="336">
        <v>0</v>
      </c>
      <c r="M621" s="336">
        <v>0</v>
      </c>
      <c r="N621" s="336">
        <v>0</v>
      </c>
      <c r="O621" s="336">
        <v>0</v>
      </c>
      <c r="P621" s="336">
        <v>0</v>
      </c>
      <c r="Q621" s="336">
        <v>0</v>
      </c>
      <c r="R621" s="336">
        <v>0</v>
      </c>
      <c r="S621" s="336">
        <v>0</v>
      </c>
      <c r="T621" s="336">
        <v>0</v>
      </c>
      <c r="U621" s="336">
        <v>0</v>
      </c>
      <c r="V621" s="336">
        <v>0</v>
      </c>
      <c r="W621" s="336">
        <v>0</v>
      </c>
      <c r="X621" s="336">
        <v>0</v>
      </c>
      <c r="Y621" s="336">
        <v>0</v>
      </c>
      <c r="Z621" s="337">
        <f t="shared" si="35"/>
        <v>0</v>
      </c>
      <c r="AA621" s="340"/>
    </row>
    <row r="622" spans="1:27" s="339" customFormat="1" ht="12.75" customHeight="1">
      <c r="A622" s="333">
        <f t="shared" si="39"/>
        <v>15</v>
      </c>
      <c r="B622" s="373">
        <v>140102370020199</v>
      </c>
      <c r="C622" s="392" t="s">
        <v>1326</v>
      </c>
      <c r="D622" s="334">
        <f>+SUMIF('BG SISTEMA'!A:A,'CA EF'!B622,'BG SISTEMA'!F:F)</f>
        <v>0</v>
      </c>
      <c r="E622" s="335"/>
      <c r="F622" s="335"/>
      <c r="G622" s="393">
        <v>0</v>
      </c>
      <c r="H622" s="336">
        <f t="shared" si="34"/>
        <v>0</v>
      </c>
      <c r="I622" s="336">
        <v>0</v>
      </c>
      <c r="J622" s="336">
        <v>0</v>
      </c>
      <c r="K622" s="336">
        <v>0</v>
      </c>
      <c r="L622" s="336">
        <v>0</v>
      </c>
      <c r="M622" s="336">
        <v>0</v>
      </c>
      <c r="N622" s="336">
        <v>0</v>
      </c>
      <c r="O622" s="336">
        <v>0</v>
      </c>
      <c r="P622" s="336">
        <v>0</v>
      </c>
      <c r="Q622" s="336">
        <v>0</v>
      </c>
      <c r="R622" s="336">
        <v>0</v>
      </c>
      <c r="S622" s="336">
        <v>0</v>
      </c>
      <c r="T622" s="336">
        <v>0</v>
      </c>
      <c r="U622" s="336">
        <v>0</v>
      </c>
      <c r="V622" s="336">
        <v>0</v>
      </c>
      <c r="W622" s="336">
        <v>0</v>
      </c>
      <c r="X622" s="336">
        <v>0</v>
      </c>
      <c r="Y622" s="336">
        <v>0</v>
      </c>
      <c r="Z622" s="337">
        <f t="shared" si="35"/>
        <v>0</v>
      </c>
      <c r="AA622" s="340"/>
    </row>
    <row r="623" spans="1:27" s="339" customFormat="1" ht="12.75" customHeight="1">
      <c r="A623" s="333">
        <f t="shared" si="39"/>
        <v>15</v>
      </c>
      <c r="B623" s="373">
        <v>140102370030101</v>
      </c>
      <c r="C623" s="392" t="s">
        <v>1327</v>
      </c>
      <c r="D623" s="334">
        <f>+SUMIF('BG SISTEMA'!A:A,'CA EF'!B623,'BG SISTEMA'!F:F)</f>
        <v>0</v>
      </c>
      <c r="E623" s="335"/>
      <c r="F623" s="335"/>
      <c r="G623" s="393">
        <v>0</v>
      </c>
      <c r="H623" s="336">
        <f t="shared" si="34"/>
        <v>0</v>
      </c>
      <c r="I623" s="336">
        <v>0</v>
      </c>
      <c r="J623" s="336">
        <v>0</v>
      </c>
      <c r="K623" s="336">
        <v>0</v>
      </c>
      <c r="L623" s="336">
        <v>0</v>
      </c>
      <c r="M623" s="336">
        <v>0</v>
      </c>
      <c r="N623" s="336">
        <v>0</v>
      </c>
      <c r="O623" s="336">
        <v>0</v>
      </c>
      <c r="P623" s="336">
        <v>0</v>
      </c>
      <c r="Q623" s="336">
        <v>0</v>
      </c>
      <c r="R623" s="336">
        <v>0</v>
      </c>
      <c r="S623" s="336">
        <v>0</v>
      </c>
      <c r="T623" s="336">
        <v>0</v>
      </c>
      <c r="U623" s="336">
        <v>0</v>
      </c>
      <c r="V623" s="336">
        <v>0</v>
      </c>
      <c r="W623" s="336">
        <v>0</v>
      </c>
      <c r="X623" s="336">
        <v>0</v>
      </c>
      <c r="Y623" s="336">
        <v>0</v>
      </c>
      <c r="Z623" s="337">
        <f t="shared" si="35"/>
        <v>0</v>
      </c>
      <c r="AA623" s="340"/>
    </row>
    <row r="624" spans="1:27" s="339" customFormat="1" ht="12.75" customHeight="1">
      <c r="A624" s="333">
        <f t="shared" si="39"/>
        <v>15</v>
      </c>
      <c r="B624" s="373">
        <v>140102370030199</v>
      </c>
      <c r="C624" s="392" t="s">
        <v>1328</v>
      </c>
      <c r="D624" s="334">
        <f>+SUMIF('BG SISTEMA'!A:A,'CA EF'!B624,'BG SISTEMA'!F:F)</f>
        <v>0</v>
      </c>
      <c r="E624" s="335"/>
      <c r="F624" s="335"/>
      <c r="G624" s="393">
        <v>0</v>
      </c>
      <c r="H624" s="336">
        <f t="shared" si="34"/>
        <v>0</v>
      </c>
      <c r="I624" s="336">
        <v>0</v>
      </c>
      <c r="J624" s="336">
        <v>0</v>
      </c>
      <c r="K624" s="336">
        <v>0</v>
      </c>
      <c r="L624" s="336">
        <v>0</v>
      </c>
      <c r="M624" s="336">
        <v>0</v>
      </c>
      <c r="N624" s="336">
        <v>0</v>
      </c>
      <c r="O624" s="336">
        <v>0</v>
      </c>
      <c r="P624" s="336">
        <v>0</v>
      </c>
      <c r="Q624" s="336">
        <v>0</v>
      </c>
      <c r="R624" s="336">
        <v>0</v>
      </c>
      <c r="S624" s="336">
        <v>0</v>
      </c>
      <c r="T624" s="336">
        <v>0</v>
      </c>
      <c r="U624" s="336">
        <v>0</v>
      </c>
      <c r="V624" s="336">
        <v>0</v>
      </c>
      <c r="W624" s="336">
        <v>0</v>
      </c>
      <c r="X624" s="336">
        <v>0</v>
      </c>
      <c r="Y624" s="336">
        <v>0</v>
      </c>
      <c r="Z624" s="337">
        <f t="shared" si="35"/>
        <v>0</v>
      </c>
      <c r="AA624" s="340"/>
    </row>
    <row r="625" spans="1:27" s="339" customFormat="1" ht="12.75" customHeight="1">
      <c r="A625" s="333">
        <f t="shared" si="39"/>
        <v>15</v>
      </c>
      <c r="B625" s="373">
        <v>140102370040101</v>
      </c>
      <c r="C625" s="392" t="s">
        <v>1329</v>
      </c>
      <c r="D625" s="334">
        <f>+SUMIF('BG SISTEMA'!A:A,'CA EF'!B625,'BG SISTEMA'!F:F)</f>
        <v>0</v>
      </c>
      <c r="E625" s="335"/>
      <c r="F625" s="335"/>
      <c r="G625" s="393">
        <v>0</v>
      </c>
      <c r="H625" s="336">
        <f t="shared" si="34"/>
        <v>0</v>
      </c>
      <c r="I625" s="336">
        <v>0</v>
      </c>
      <c r="J625" s="336">
        <v>0</v>
      </c>
      <c r="K625" s="336">
        <v>0</v>
      </c>
      <c r="L625" s="336">
        <v>0</v>
      </c>
      <c r="M625" s="336">
        <v>0</v>
      </c>
      <c r="N625" s="336">
        <v>0</v>
      </c>
      <c r="O625" s="336">
        <v>0</v>
      </c>
      <c r="P625" s="336">
        <v>0</v>
      </c>
      <c r="Q625" s="336">
        <v>0</v>
      </c>
      <c r="R625" s="336">
        <v>0</v>
      </c>
      <c r="S625" s="336">
        <v>0</v>
      </c>
      <c r="T625" s="336">
        <v>0</v>
      </c>
      <c r="U625" s="336">
        <v>0</v>
      </c>
      <c r="V625" s="336">
        <v>0</v>
      </c>
      <c r="W625" s="336">
        <v>0</v>
      </c>
      <c r="X625" s="336">
        <v>0</v>
      </c>
      <c r="Y625" s="336">
        <v>0</v>
      </c>
      <c r="Z625" s="337">
        <f t="shared" si="35"/>
        <v>0</v>
      </c>
      <c r="AA625" s="340"/>
    </row>
    <row r="626" spans="1:27" s="339" customFormat="1" ht="12.75" customHeight="1">
      <c r="A626" s="333">
        <f t="shared" si="39"/>
        <v>15</v>
      </c>
      <c r="B626" s="373">
        <v>140102370040199</v>
      </c>
      <c r="C626" s="392" t="s">
        <v>480</v>
      </c>
      <c r="D626" s="334">
        <f>+SUMIF('BG SISTEMA'!A:A,'CA EF'!B626,'BG SISTEMA'!F:F)</f>
        <v>69130909</v>
      </c>
      <c r="E626" s="335"/>
      <c r="F626" s="335"/>
      <c r="G626" s="393">
        <v>69130909</v>
      </c>
      <c r="H626" s="336">
        <f t="shared" si="34"/>
        <v>0</v>
      </c>
      <c r="I626" s="336">
        <v>0</v>
      </c>
      <c r="J626" s="336">
        <v>0</v>
      </c>
      <c r="K626" s="336">
        <v>0</v>
      </c>
      <c r="L626" s="336">
        <v>0</v>
      </c>
      <c r="M626" s="336">
        <v>0</v>
      </c>
      <c r="N626" s="336">
        <v>0</v>
      </c>
      <c r="O626" s="336">
        <v>0</v>
      </c>
      <c r="P626" s="336">
        <v>0</v>
      </c>
      <c r="Q626" s="336">
        <v>0</v>
      </c>
      <c r="R626" s="336">
        <v>0</v>
      </c>
      <c r="S626" s="336">
        <v>0</v>
      </c>
      <c r="T626" s="336">
        <v>0</v>
      </c>
      <c r="U626" s="336">
        <v>0</v>
      </c>
      <c r="V626" s="336">
        <v>0</v>
      </c>
      <c r="W626" s="336">
        <v>0</v>
      </c>
      <c r="X626" s="336">
        <v>0</v>
      </c>
      <c r="Y626" s="336">
        <v>0</v>
      </c>
      <c r="Z626" s="337">
        <f t="shared" si="35"/>
        <v>0</v>
      </c>
      <c r="AA626" s="340"/>
    </row>
    <row r="627" spans="1:27" s="339" customFormat="1" ht="12.75" customHeight="1">
      <c r="A627" s="333">
        <f t="shared" si="39"/>
        <v>15</v>
      </c>
      <c r="B627" s="373">
        <v>140102370050101</v>
      </c>
      <c r="C627" s="392" t="s">
        <v>481</v>
      </c>
      <c r="D627" s="334">
        <f>+SUMIF('BG SISTEMA'!A:A,'CA EF'!B627,'BG SISTEMA'!F:F)</f>
        <v>16966276</v>
      </c>
      <c r="E627" s="335"/>
      <c r="F627" s="335"/>
      <c r="G627" s="393">
        <v>16966276</v>
      </c>
      <c r="H627" s="336">
        <f t="shared" si="34"/>
        <v>0</v>
      </c>
      <c r="I627" s="336">
        <v>0</v>
      </c>
      <c r="J627" s="336">
        <v>0</v>
      </c>
      <c r="K627" s="336">
        <v>0</v>
      </c>
      <c r="L627" s="336">
        <v>0</v>
      </c>
      <c r="M627" s="336">
        <v>0</v>
      </c>
      <c r="N627" s="336">
        <f>-$H627</f>
        <v>0</v>
      </c>
      <c r="O627" s="336">
        <v>0</v>
      </c>
      <c r="P627" s="336">
        <v>0</v>
      </c>
      <c r="Q627" s="336">
        <v>0</v>
      </c>
      <c r="R627" s="336">
        <v>0</v>
      </c>
      <c r="S627" s="336">
        <v>0</v>
      </c>
      <c r="T627" s="336">
        <v>0</v>
      </c>
      <c r="U627" s="336">
        <v>0</v>
      </c>
      <c r="V627" s="336">
        <v>0</v>
      </c>
      <c r="W627" s="336">
        <v>0</v>
      </c>
      <c r="X627" s="336">
        <v>0</v>
      </c>
      <c r="Y627" s="336">
        <v>0</v>
      </c>
      <c r="Z627" s="337">
        <f t="shared" si="35"/>
        <v>0</v>
      </c>
      <c r="AA627" s="340"/>
    </row>
    <row r="628" spans="1:27" s="339" customFormat="1" ht="12.75" customHeight="1">
      <c r="A628" s="333">
        <f t="shared" si="39"/>
        <v>15</v>
      </c>
      <c r="B628" s="373">
        <v>140102370050199</v>
      </c>
      <c r="C628" s="392" t="s">
        <v>482</v>
      </c>
      <c r="D628" s="334">
        <f>+SUMIF('BG SISTEMA'!A:A,'CA EF'!B628,'BG SISTEMA'!F:F)</f>
        <v>180548613</v>
      </c>
      <c r="E628" s="335"/>
      <c r="F628" s="335"/>
      <c r="G628" s="393">
        <v>180548613</v>
      </c>
      <c r="H628" s="336">
        <f t="shared" si="34"/>
        <v>0</v>
      </c>
      <c r="I628" s="336">
        <v>0</v>
      </c>
      <c r="J628" s="336">
        <v>0</v>
      </c>
      <c r="K628" s="336">
        <v>0</v>
      </c>
      <c r="L628" s="336">
        <v>0</v>
      </c>
      <c r="M628" s="336">
        <v>0</v>
      </c>
      <c r="N628" s="336">
        <f>-$H628</f>
        <v>0</v>
      </c>
      <c r="O628" s="336">
        <v>0</v>
      </c>
      <c r="P628" s="336">
        <v>0</v>
      </c>
      <c r="Q628" s="336">
        <v>0</v>
      </c>
      <c r="R628" s="336">
        <v>0</v>
      </c>
      <c r="S628" s="336">
        <v>0</v>
      </c>
      <c r="T628" s="336">
        <v>0</v>
      </c>
      <c r="U628" s="336">
        <v>0</v>
      </c>
      <c r="V628" s="336">
        <v>0</v>
      </c>
      <c r="W628" s="336">
        <v>0</v>
      </c>
      <c r="X628" s="336">
        <v>0</v>
      </c>
      <c r="Y628" s="336">
        <v>0</v>
      </c>
      <c r="Z628" s="337">
        <f t="shared" si="35"/>
        <v>0</v>
      </c>
      <c r="AA628" s="340"/>
    </row>
    <row r="629" spans="1:27" s="339" customFormat="1" ht="12.75" customHeight="1">
      <c r="A629" s="333">
        <f t="shared" si="39"/>
        <v>15</v>
      </c>
      <c r="B629" s="373">
        <v>140102370060101</v>
      </c>
      <c r="C629" s="392" t="s">
        <v>1330</v>
      </c>
      <c r="D629" s="334">
        <f>+SUMIF('BG SISTEMA'!A:A,'CA EF'!B629,'BG SISTEMA'!F:F)</f>
        <v>0</v>
      </c>
      <c r="E629" s="335"/>
      <c r="F629" s="335"/>
      <c r="G629" s="393">
        <v>0</v>
      </c>
      <c r="H629" s="336">
        <f t="shared" si="34"/>
        <v>0</v>
      </c>
      <c r="I629" s="336">
        <v>0</v>
      </c>
      <c r="J629" s="336">
        <v>0</v>
      </c>
      <c r="K629" s="336">
        <v>0</v>
      </c>
      <c r="L629" s="336">
        <v>0</v>
      </c>
      <c r="M629" s="336">
        <v>0</v>
      </c>
      <c r="N629" s="336">
        <v>0</v>
      </c>
      <c r="O629" s="336">
        <v>0</v>
      </c>
      <c r="P629" s="336">
        <v>0</v>
      </c>
      <c r="Q629" s="336">
        <v>0</v>
      </c>
      <c r="R629" s="336">
        <v>0</v>
      </c>
      <c r="S629" s="336">
        <v>0</v>
      </c>
      <c r="T629" s="336">
        <v>0</v>
      </c>
      <c r="U629" s="336">
        <v>0</v>
      </c>
      <c r="V629" s="336">
        <v>0</v>
      </c>
      <c r="W629" s="336">
        <v>0</v>
      </c>
      <c r="X629" s="336">
        <v>0</v>
      </c>
      <c r="Y629" s="336">
        <v>0</v>
      </c>
      <c r="Z629" s="337">
        <f t="shared" si="35"/>
        <v>0</v>
      </c>
      <c r="AA629" s="340"/>
    </row>
    <row r="630" spans="1:27" s="339" customFormat="1" ht="12.75" customHeight="1">
      <c r="A630" s="333">
        <f t="shared" si="39"/>
        <v>15</v>
      </c>
      <c r="B630" s="373">
        <v>140102370060199</v>
      </c>
      <c r="C630" s="392" t="s">
        <v>1331</v>
      </c>
      <c r="D630" s="334">
        <f>+SUMIF('BG SISTEMA'!A:A,'CA EF'!B630,'BG SISTEMA'!F:F)</f>
        <v>0</v>
      </c>
      <c r="E630" s="335"/>
      <c r="F630" s="335"/>
      <c r="G630" s="393">
        <v>0</v>
      </c>
      <c r="H630" s="336">
        <f t="shared" si="34"/>
        <v>0</v>
      </c>
      <c r="I630" s="336">
        <v>0</v>
      </c>
      <c r="J630" s="336">
        <v>0</v>
      </c>
      <c r="K630" s="336">
        <v>0</v>
      </c>
      <c r="L630" s="336">
        <v>0</v>
      </c>
      <c r="M630" s="336">
        <v>0</v>
      </c>
      <c r="N630" s="336">
        <v>0</v>
      </c>
      <c r="O630" s="336">
        <v>0</v>
      </c>
      <c r="P630" s="336">
        <v>0</v>
      </c>
      <c r="Q630" s="336">
        <v>0</v>
      </c>
      <c r="R630" s="336">
        <v>0</v>
      </c>
      <c r="S630" s="336">
        <v>0</v>
      </c>
      <c r="T630" s="336">
        <v>0</v>
      </c>
      <c r="U630" s="336">
        <v>0</v>
      </c>
      <c r="V630" s="336">
        <v>0</v>
      </c>
      <c r="W630" s="336">
        <v>0</v>
      </c>
      <c r="X630" s="336">
        <v>0</v>
      </c>
      <c r="Y630" s="336">
        <v>0</v>
      </c>
      <c r="Z630" s="337">
        <f t="shared" si="35"/>
        <v>0</v>
      </c>
      <c r="AA630" s="338"/>
    </row>
    <row r="631" spans="1:27" s="339" customFormat="1" ht="12.75" customHeight="1">
      <c r="A631" s="333">
        <f t="shared" si="39"/>
        <v>15</v>
      </c>
      <c r="B631" s="373">
        <v>140102370070101</v>
      </c>
      <c r="C631" s="392" t="s">
        <v>1332</v>
      </c>
      <c r="D631" s="334">
        <f>+SUMIF('BG SISTEMA'!A:A,'CA EF'!B631,'BG SISTEMA'!F:F)</f>
        <v>0</v>
      </c>
      <c r="E631" s="335"/>
      <c r="F631" s="335"/>
      <c r="G631" s="393">
        <v>0</v>
      </c>
      <c r="H631" s="336">
        <f t="shared" ref="H631:H662" si="43">+D631+E631-F631-G631</f>
        <v>0</v>
      </c>
      <c r="I631" s="336">
        <v>0</v>
      </c>
      <c r="J631" s="336">
        <v>0</v>
      </c>
      <c r="K631" s="336">
        <v>0</v>
      </c>
      <c r="L631" s="336">
        <v>0</v>
      </c>
      <c r="M631" s="336">
        <v>0</v>
      </c>
      <c r="N631" s="336">
        <v>0</v>
      </c>
      <c r="O631" s="336">
        <v>0</v>
      </c>
      <c r="P631" s="336">
        <v>0</v>
      </c>
      <c r="Q631" s="336">
        <v>0</v>
      </c>
      <c r="R631" s="336">
        <v>0</v>
      </c>
      <c r="S631" s="336">
        <v>0</v>
      </c>
      <c r="T631" s="336">
        <v>0</v>
      </c>
      <c r="U631" s="336">
        <v>0</v>
      </c>
      <c r="V631" s="336">
        <v>0</v>
      </c>
      <c r="W631" s="336">
        <v>0</v>
      </c>
      <c r="X631" s="336">
        <v>0</v>
      </c>
      <c r="Y631" s="336">
        <v>0</v>
      </c>
      <c r="Z631" s="337">
        <f t="shared" si="35"/>
        <v>0</v>
      </c>
      <c r="AA631" s="338"/>
    </row>
    <row r="632" spans="1:27" s="339" customFormat="1" ht="12.75" customHeight="1">
      <c r="A632" s="333">
        <f t="shared" si="39"/>
        <v>15</v>
      </c>
      <c r="B632" s="373">
        <v>140102370070199</v>
      </c>
      <c r="C632" s="392" t="s">
        <v>1333</v>
      </c>
      <c r="D632" s="334">
        <f>+SUMIF('BG SISTEMA'!A:A,'CA EF'!B632,'BG SISTEMA'!F:F)</f>
        <v>0</v>
      </c>
      <c r="E632" s="335"/>
      <c r="F632" s="335"/>
      <c r="G632" s="393">
        <v>0</v>
      </c>
      <c r="H632" s="336">
        <f t="shared" si="43"/>
        <v>0</v>
      </c>
      <c r="I632" s="336">
        <v>0</v>
      </c>
      <c r="J632" s="336">
        <v>0</v>
      </c>
      <c r="K632" s="336">
        <v>0</v>
      </c>
      <c r="L632" s="336">
        <v>0</v>
      </c>
      <c r="M632" s="336">
        <v>0</v>
      </c>
      <c r="N632" s="336">
        <v>0</v>
      </c>
      <c r="O632" s="336">
        <v>0</v>
      </c>
      <c r="P632" s="336">
        <v>0</v>
      </c>
      <c r="Q632" s="336">
        <v>0</v>
      </c>
      <c r="R632" s="336">
        <v>0</v>
      </c>
      <c r="S632" s="336">
        <v>0</v>
      </c>
      <c r="T632" s="336">
        <v>0</v>
      </c>
      <c r="U632" s="336">
        <v>0</v>
      </c>
      <c r="V632" s="336">
        <v>0</v>
      </c>
      <c r="W632" s="336">
        <v>0</v>
      </c>
      <c r="X632" s="336">
        <v>0</v>
      </c>
      <c r="Y632" s="336">
        <v>0</v>
      </c>
      <c r="Z632" s="337">
        <f t="shared" si="35"/>
        <v>0</v>
      </c>
      <c r="AA632" s="338"/>
    </row>
    <row r="633" spans="1:27" s="339" customFormat="1" ht="12.75" customHeight="1">
      <c r="A633" s="333">
        <f t="shared" si="39"/>
        <v>15</v>
      </c>
      <c r="B633" s="373">
        <v>140102370080101</v>
      </c>
      <c r="C633" s="392" t="s">
        <v>1334</v>
      </c>
      <c r="D633" s="334">
        <f>+SUMIF('BG SISTEMA'!A:A,'CA EF'!B633,'BG SISTEMA'!F:F)</f>
        <v>0</v>
      </c>
      <c r="E633" s="335"/>
      <c r="F633" s="335"/>
      <c r="G633" s="393">
        <v>0</v>
      </c>
      <c r="H633" s="336">
        <f t="shared" si="43"/>
        <v>0</v>
      </c>
      <c r="I633" s="336">
        <v>0</v>
      </c>
      <c r="J633" s="336">
        <v>0</v>
      </c>
      <c r="K633" s="336">
        <v>0</v>
      </c>
      <c r="L633" s="336">
        <v>0</v>
      </c>
      <c r="M633" s="336">
        <v>0</v>
      </c>
      <c r="N633" s="336">
        <v>0</v>
      </c>
      <c r="O633" s="336">
        <v>0</v>
      </c>
      <c r="P633" s="336">
        <v>0</v>
      </c>
      <c r="Q633" s="336">
        <v>0</v>
      </c>
      <c r="R633" s="336">
        <v>0</v>
      </c>
      <c r="S633" s="336">
        <v>0</v>
      </c>
      <c r="T633" s="336">
        <v>0</v>
      </c>
      <c r="U633" s="336">
        <v>0</v>
      </c>
      <c r="V633" s="336">
        <v>0</v>
      </c>
      <c r="W633" s="336">
        <v>0</v>
      </c>
      <c r="X633" s="336">
        <v>0</v>
      </c>
      <c r="Y633" s="336">
        <v>0</v>
      </c>
      <c r="Z633" s="337">
        <f t="shared" si="35"/>
        <v>0</v>
      </c>
      <c r="AA633" s="338"/>
    </row>
    <row r="634" spans="1:27" s="339" customFormat="1" ht="12.75" customHeight="1">
      <c r="A634" s="333">
        <f t="shared" si="39"/>
        <v>15</v>
      </c>
      <c r="B634" s="373">
        <v>140102370080199</v>
      </c>
      <c r="C634" s="392" t="s">
        <v>1335</v>
      </c>
      <c r="D634" s="334">
        <f>+SUMIF('BG SISTEMA'!A:A,'CA EF'!B634,'BG SISTEMA'!F:F)</f>
        <v>0</v>
      </c>
      <c r="E634" s="335"/>
      <c r="F634" s="335"/>
      <c r="G634" s="393">
        <v>0</v>
      </c>
      <c r="H634" s="336">
        <f t="shared" si="43"/>
        <v>0</v>
      </c>
      <c r="I634" s="336">
        <v>0</v>
      </c>
      <c r="J634" s="336">
        <v>0</v>
      </c>
      <c r="K634" s="336">
        <v>0</v>
      </c>
      <c r="L634" s="336">
        <v>0</v>
      </c>
      <c r="M634" s="336">
        <v>0</v>
      </c>
      <c r="N634" s="336">
        <v>0</v>
      </c>
      <c r="O634" s="336">
        <v>0</v>
      </c>
      <c r="P634" s="336">
        <v>0</v>
      </c>
      <c r="Q634" s="336">
        <v>0</v>
      </c>
      <c r="R634" s="336">
        <v>0</v>
      </c>
      <c r="S634" s="336">
        <v>0</v>
      </c>
      <c r="T634" s="336">
        <v>0</v>
      </c>
      <c r="U634" s="336">
        <v>0</v>
      </c>
      <c r="V634" s="336">
        <v>0</v>
      </c>
      <c r="W634" s="336">
        <v>0</v>
      </c>
      <c r="X634" s="336">
        <v>0</v>
      </c>
      <c r="Y634" s="336">
        <v>0</v>
      </c>
      <c r="Z634" s="337">
        <f t="shared" si="35"/>
        <v>0</v>
      </c>
      <c r="AA634" s="338"/>
    </row>
    <row r="635" spans="1:27" s="339" customFormat="1" ht="12.75" customHeight="1">
      <c r="A635" s="333">
        <f t="shared" si="39"/>
        <v>15</v>
      </c>
      <c r="B635" s="373">
        <v>140102370090101</v>
      </c>
      <c r="C635" s="392" t="s">
        <v>1336</v>
      </c>
      <c r="D635" s="334">
        <f>+SUMIF('BG SISTEMA'!A:A,'CA EF'!B635,'BG SISTEMA'!F:F)</f>
        <v>0</v>
      </c>
      <c r="E635" s="335"/>
      <c r="F635" s="335"/>
      <c r="G635" s="393">
        <v>0</v>
      </c>
      <c r="H635" s="336">
        <f t="shared" si="43"/>
        <v>0</v>
      </c>
      <c r="I635" s="336">
        <v>0</v>
      </c>
      <c r="J635" s="336">
        <v>0</v>
      </c>
      <c r="K635" s="336">
        <v>0</v>
      </c>
      <c r="L635" s="336">
        <v>0</v>
      </c>
      <c r="M635" s="336">
        <v>0</v>
      </c>
      <c r="N635" s="336">
        <v>0</v>
      </c>
      <c r="O635" s="336">
        <v>0</v>
      </c>
      <c r="P635" s="336">
        <v>0</v>
      </c>
      <c r="Q635" s="336">
        <v>0</v>
      </c>
      <c r="R635" s="336">
        <v>0</v>
      </c>
      <c r="S635" s="336">
        <v>0</v>
      </c>
      <c r="T635" s="336">
        <v>0</v>
      </c>
      <c r="U635" s="336">
        <v>0</v>
      </c>
      <c r="V635" s="336">
        <v>0</v>
      </c>
      <c r="W635" s="336">
        <v>0</v>
      </c>
      <c r="X635" s="336">
        <v>0</v>
      </c>
      <c r="Y635" s="336">
        <v>0</v>
      </c>
      <c r="Z635" s="337">
        <f t="shared" si="35"/>
        <v>0</v>
      </c>
      <c r="AA635" s="338"/>
    </row>
    <row r="636" spans="1:27" s="339" customFormat="1" ht="12.75" customHeight="1">
      <c r="A636" s="333">
        <f t="shared" si="39"/>
        <v>15</v>
      </c>
      <c r="B636" s="373">
        <v>140102370090199</v>
      </c>
      <c r="C636" s="392" t="s">
        <v>484</v>
      </c>
      <c r="D636" s="334">
        <f>+SUMIF('BG SISTEMA'!A:A,'CA EF'!B636,'BG SISTEMA'!F:F)</f>
        <v>275185305</v>
      </c>
      <c r="E636" s="335"/>
      <c r="F636" s="335"/>
      <c r="G636" s="393">
        <v>275185305</v>
      </c>
      <c r="H636" s="336">
        <f t="shared" si="43"/>
        <v>0</v>
      </c>
      <c r="I636" s="336">
        <v>0</v>
      </c>
      <c r="J636" s="336">
        <v>0</v>
      </c>
      <c r="K636" s="336">
        <v>0</v>
      </c>
      <c r="L636" s="336">
        <v>0</v>
      </c>
      <c r="M636" s="336">
        <v>0</v>
      </c>
      <c r="N636" s="336">
        <v>0</v>
      </c>
      <c r="O636" s="336">
        <v>0</v>
      </c>
      <c r="P636" s="336">
        <v>0</v>
      </c>
      <c r="Q636" s="336">
        <v>0</v>
      </c>
      <c r="R636" s="336">
        <v>0</v>
      </c>
      <c r="S636" s="336">
        <v>0</v>
      </c>
      <c r="T636" s="336">
        <v>0</v>
      </c>
      <c r="U636" s="336">
        <v>0</v>
      </c>
      <c r="V636" s="336">
        <v>0</v>
      </c>
      <c r="W636" s="336">
        <v>0</v>
      </c>
      <c r="X636" s="336">
        <v>0</v>
      </c>
      <c r="Y636" s="336">
        <v>0</v>
      </c>
      <c r="Z636" s="337">
        <f t="shared" si="35"/>
        <v>0</v>
      </c>
      <c r="AA636" s="338"/>
    </row>
    <row r="637" spans="1:27" s="339" customFormat="1" ht="12.75" customHeight="1">
      <c r="A637" s="333">
        <f t="shared" si="39"/>
        <v>15</v>
      </c>
      <c r="B637" s="373">
        <v>140102370100101</v>
      </c>
      <c r="C637" s="392" t="s">
        <v>1337</v>
      </c>
      <c r="D637" s="334">
        <f>+SUMIF('BG SISTEMA'!A:A,'CA EF'!B637,'BG SISTEMA'!F:F)</f>
        <v>0</v>
      </c>
      <c r="E637" s="335"/>
      <c r="F637" s="335"/>
      <c r="G637" s="393">
        <v>0</v>
      </c>
      <c r="H637" s="336">
        <f t="shared" si="43"/>
        <v>0</v>
      </c>
      <c r="I637" s="336">
        <v>0</v>
      </c>
      <c r="J637" s="336">
        <v>0</v>
      </c>
      <c r="K637" s="336">
        <v>0</v>
      </c>
      <c r="L637" s="336">
        <v>0</v>
      </c>
      <c r="M637" s="336">
        <v>0</v>
      </c>
      <c r="N637" s="336">
        <v>0</v>
      </c>
      <c r="O637" s="336">
        <v>0</v>
      </c>
      <c r="P637" s="336">
        <v>0</v>
      </c>
      <c r="Q637" s="336">
        <v>0</v>
      </c>
      <c r="R637" s="336">
        <v>0</v>
      </c>
      <c r="S637" s="336">
        <v>0</v>
      </c>
      <c r="T637" s="336">
        <v>0</v>
      </c>
      <c r="U637" s="336">
        <v>0</v>
      </c>
      <c r="V637" s="336">
        <v>0</v>
      </c>
      <c r="W637" s="336">
        <v>0</v>
      </c>
      <c r="X637" s="336">
        <v>0</v>
      </c>
      <c r="Y637" s="336">
        <v>0</v>
      </c>
      <c r="Z637" s="337">
        <f t="shared" si="35"/>
        <v>0</v>
      </c>
      <c r="AA637" s="338"/>
    </row>
    <row r="638" spans="1:27" s="339" customFormat="1" ht="12.75" customHeight="1">
      <c r="A638" s="333">
        <f t="shared" si="39"/>
        <v>15</v>
      </c>
      <c r="B638" s="373">
        <v>140102370100199</v>
      </c>
      <c r="C638" s="392" t="s">
        <v>1338</v>
      </c>
      <c r="D638" s="334">
        <f>+SUMIF('BG SISTEMA'!A:A,'CA EF'!B638,'BG SISTEMA'!F:F)</f>
        <v>0</v>
      </c>
      <c r="E638" s="335"/>
      <c r="F638" s="335"/>
      <c r="G638" s="393">
        <v>0</v>
      </c>
      <c r="H638" s="336">
        <f t="shared" si="43"/>
        <v>0</v>
      </c>
      <c r="I638" s="336">
        <v>0</v>
      </c>
      <c r="J638" s="336">
        <v>0</v>
      </c>
      <c r="K638" s="336">
        <v>0</v>
      </c>
      <c r="L638" s="336">
        <v>0</v>
      </c>
      <c r="M638" s="336">
        <v>0</v>
      </c>
      <c r="N638" s="336">
        <v>0</v>
      </c>
      <c r="O638" s="336">
        <v>0</v>
      </c>
      <c r="P638" s="336">
        <v>0</v>
      </c>
      <c r="Q638" s="336">
        <v>0</v>
      </c>
      <c r="R638" s="336">
        <v>0</v>
      </c>
      <c r="S638" s="336">
        <v>0</v>
      </c>
      <c r="T638" s="336">
        <v>0</v>
      </c>
      <c r="U638" s="336">
        <v>0</v>
      </c>
      <c r="V638" s="336">
        <v>0</v>
      </c>
      <c r="W638" s="336">
        <v>0</v>
      </c>
      <c r="X638" s="336">
        <v>0</v>
      </c>
      <c r="Y638" s="336">
        <v>0</v>
      </c>
      <c r="Z638" s="337">
        <f t="shared" si="35"/>
        <v>0</v>
      </c>
      <c r="AA638" s="338"/>
    </row>
    <row r="639" spans="1:27" s="339" customFormat="1" ht="12.75" customHeight="1">
      <c r="A639" s="333">
        <f t="shared" si="39"/>
        <v>15</v>
      </c>
      <c r="B639" s="373">
        <v>140102379010101</v>
      </c>
      <c r="C639" s="392" t="s">
        <v>1339</v>
      </c>
      <c r="D639" s="334">
        <f>+SUMIF('BG SISTEMA'!A:A,'CA EF'!B639,'BG SISTEMA'!F:F)</f>
        <v>0</v>
      </c>
      <c r="E639" s="335"/>
      <c r="F639" s="335"/>
      <c r="G639" s="393">
        <v>0</v>
      </c>
      <c r="H639" s="336">
        <f t="shared" si="43"/>
        <v>0</v>
      </c>
      <c r="I639" s="336">
        <v>0</v>
      </c>
      <c r="J639" s="336">
        <v>0</v>
      </c>
      <c r="K639" s="336">
        <v>0</v>
      </c>
      <c r="L639" s="336">
        <v>0</v>
      </c>
      <c r="M639" s="336">
        <v>0</v>
      </c>
      <c r="N639" s="336">
        <v>0</v>
      </c>
      <c r="O639" s="336">
        <v>0</v>
      </c>
      <c r="P639" s="336">
        <v>0</v>
      </c>
      <c r="Q639" s="336">
        <v>0</v>
      </c>
      <c r="R639" s="336">
        <v>0</v>
      </c>
      <c r="S639" s="336">
        <v>0</v>
      </c>
      <c r="T639" s="336">
        <v>0</v>
      </c>
      <c r="U639" s="336">
        <v>0</v>
      </c>
      <c r="V639" s="336">
        <v>0</v>
      </c>
      <c r="W639" s="336">
        <v>0</v>
      </c>
      <c r="X639" s="336">
        <v>0</v>
      </c>
      <c r="Y639" s="336">
        <v>0</v>
      </c>
      <c r="Z639" s="337">
        <f t="shared" si="35"/>
        <v>0</v>
      </c>
      <c r="AA639" s="338"/>
    </row>
    <row r="640" spans="1:27" s="339" customFormat="1" ht="12.75" customHeight="1">
      <c r="A640" s="333">
        <f t="shared" si="39"/>
        <v>15</v>
      </c>
      <c r="B640" s="373">
        <v>140102379010199</v>
      </c>
      <c r="C640" s="392" t="s">
        <v>1340</v>
      </c>
      <c r="D640" s="334">
        <f>+SUMIF('BG SISTEMA'!A:A,'CA EF'!B640,'BG SISTEMA'!F:F)</f>
        <v>0</v>
      </c>
      <c r="E640" s="335"/>
      <c r="F640" s="335"/>
      <c r="G640" s="393">
        <v>0</v>
      </c>
      <c r="H640" s="336">
        <f t="shared" si="43"/>
        <v>0</v>
      </c>
      <c r="I640" s="336">
        <v>0</v>
      </c>
      <c r="J640" s="336">
        <v>0</v>
      </c>
      <c r="K640" s="336">
        <v>0</v>
      </c>
      <c r="L640" s="336">
        <v>0</v>
      </c>
      <c r="M640" s="336">
        <v>0</v>
      </c>
      <c r="N640" s="336">
        <v>0</v>
      </c>
      <c r="O640" s="336">
        <v>0</v>
      </c>
      <c r="P640" s="336">
        <v>0</v>
      </c>
      <c r="Q640" s="336">
        <v>0</v>
      </c>
      <c r="R640" s="336">
        <v>0</v>
      </c>
      <c r="S640" s="336">
        <v>0</v>
      </c>
      <c r="T640" s="336">
        <v>0</v>
      </c>
      <c r="U640" s="336">
        <v>0</v>
      </c>
      <c r="V640" s="336">
        <v>0</v>
      </c>
      <c r="W640" s="336">
        <v>0</v>
      </c>
      <c r="X640" s="336">
        <v>0</v>
      </c>
      <c r="Y640" s="336">
        <v>0</v>
      </c>
      <c r="Z640" s="337">
        <f t="shared" si="35"/>
        <v>0</v>
      </c>
      <c r="AA640" s="338"/>
    </row>
    <row r="641" spans="1:27" s="339" customFormat="1" ht="12.75" customHeight="1">
      <c r="A641" s="333">
        <f t="shared" si="39"/>
        <v>15</v>
      </c>
      <c r="B641" s="373">
        <v>140102379020101</v>
      </c>
      <c r="C641" s="392" t="s">
        <v>1341</v>
      </c>
      <c r="D641" s="334">
        <f>+SUMIF('BG SISTEMA'!A:A,'CA EF'!B641,'BG SISTEMA'!F:F)</f>
        <v>0</v>
      </c>
      <c r="E641" s="335"/>
      <c r="F641" s="335"/>
      <c r="G641" s="393">
        <v>0</v>
      </c>
      <c r="H641" s="336">
        <f t="shared" si="43"/>
        <v>0</v>
      </c>
      <c r="I641" s="336">
        <v>0</v>
      </c>
      <c r="J641" s="336">
        <v>0</v>
      </c>
      <c r="K641" s="336">
        <v>0</v>
      </c>
      <c r="L641" s="336">
        <v>0</v>
      </c>
      <c r="M641" s="336">
        <v>0</v>
      </c>
      <c r="N641" s="336">
        <v>0</v>
      </c>
      <c r="O641" s="336">
        <v>0</v>
      </c>
      <c r="P641" s="336">
        <v>0</v>
      </c>
      <c r="Q641" s="336">
        <v>0</v>
      </c>
      <c r="R641" s="336">
        <v>0</v>
      </c>
      <c r="S641" s="336">
        <v>0</v>
      </c>
      <c r="T641" s="336">
        <v>0</v>
      </c>
      <c r="U641" s="336">
        <v>0</v>
      </c>
      <c r="V641" s="336">
        <v>0</v>
      </c>
      <c r="W641" s="336">
        <v>0</v>
      </c>
      <c r="X641" s="336">
        <v>0</v>
      </c>
      <c r="Y641" s="336">
        <v>0</v>
      </c>
      <c r="Z641" s="337">
        <f t="shared" si="35"/>
        <v>0</v>
      </c>
      <c r="AA641" s="338"/>
    </row>
    <row r="642" spans="1:27" s="339" customFormat="1" ht="12.75" customHeight="1">
      <c r="A642" s="333">
        <f t="shared" si="39"/>
        <v>15</v>
      </c>
      <c r="B642" s="373">
        <v>140102379020199</v>
      </c>
      <c r="C642" s="392" t="s">
        <v>1342</v>
      </c>
      <c r="D642" s="334">
        <f>+SUMIF('BG SISTEMA'!A:A,'CA EF'!B642,'BG SISTEMA'!F:F)</f>
        <v>0</v>
      </c>
      <c r="E642" s="335"/>
      <c r="F642" s="335"/>
      <c r="G642" s="393">
        <v>0</v>
      </c>
      <c r="H642" s="336">
        <f t="shared" si="43"/>
        <v>0</v>
      </c>
      <c r="I642" s="336">
        <v>0</v>
      </c>
      <c r="J642" s="336">
        <v>0</v>
      </c>
      <c r="K642" s="336">
        <v>0</v>
      </c>
      <c r="L642" s="336">
        <v>0</v>
      </c>
      <c r="M642" s="336">
        <v>0</v>
      </c>
      <c r="N642" s="336">
        <v>0</v>
      </c>
      <c r="O642" s="336">
        <v>0</v>
      </c>
      <c r="P642" s="336">
        <v>0</v>
      </c>
      <c r="Q642" s="336">
        <v>0</v>
      </c>
      <c r="R642" s="336">
        <v>0</v>
      </c>
      <c r="S642" s="336">
        <v>0</v>
      </c>
      <c r="T642" s="336">
        <v>0</v>
      </c>
      <c r="U642" s="336">
        <v>0</v>
      </c>
      <c r="V642" s="336">
        <v>0</v>
      </c>
      <c r="W642" s="336">
        <v>0</v>
      </c>
      <c r="X642" s="336">
        <v>0</v>
      </c>
      <c r="Y642" s="336">
        <v>0</v>
      </c>
      <c r="Z642" s="337">
        <f t="shared" si="35"/>
        <v>0</v>
      </c>
      <c r="AA642" s="340"/>
    </row>
    <row r="643" spans="1:27" s="339" customFormat="1" ht="12.75" customHeight="1">
      <c r="A643" s="333">
        <f t="shared" si="39"/>
        <v>15</v>
      </c>
      <c r="B643" s="373">
        <v>140102379030101</v>
      </c>
      <c r="C643" s="392" t="s">
        <v>1343</v>
      </c>
      <c r="D643" s="334">
        <f>+SUMIF('BG SISTEMA'!A:A,'CA EF'!B643,'BG SISTEMA'!F:F)</f>
        <v>0</v>
      </c>
      <c r="E643" s="335"/>
      <c r="F643" s="335"/>
      <c r="G643" s="393">
        <v>0</v>
      </c>
      <c r="H643" s="336">
        <f t="shared" si="43"/>
        <v>0</v>
      </c>
      <c r="I643" s="336">
        <v>0</v>
      </c>
      <c r="J643" s="336">
        <v>0</v>
      </c>
      <c r="K643" s="336">
        <v>0</v>
      </c>
      <c r="L643" s="336">
        <v>0</v>
      </c>
      <c r="M643" s="336">
        <v>0</v>
      </c>
      <c r="N643" s="336">
        <v>0</v>
      </c>
      <c r="O643" s="336">
        <v>0</v>
      </c>
      <c r="P643" s="336">
        <v>0</v>
      </c>
      <c r="Q643" s="336">
        <v>0</v>
      </c>
      <c r="R643" s="336">
        <v>0</v>
      </c>
      <c r="S643" s="336">
        <v>0</v>
      </c>
      <c r="T643" s="336">
        <v>0</v>
      </c>
      <c r="U643" s="336">
        <v>0</v>
      </c>
      <c r="V643" s="336">
        <v>0</v>
      </c>
      <c r="W643" s="336">
        <v>0</v>
      </c>
      <c r="X643" s="336">
        <v>0</v>
      </c>
      <c r="Y643" s="336">
        <v>0</v>
      </c>
      <c r="Z643" s="337">
        <f t="shared" si="35"/>
        <v>0</v>
      </c>
      <c r="AA643" s="340"/>
    </row>
    <row r="644" spans="1:27" s="339" customFormat="1" ht="12.75" customHeight="1">
      <c r="A644" s="333">
        <f t="shared" si="39"/>
        <v>15</v>
      </c>
      <c r="B644" s="373">
        <v>140102379030199</v>
      </c>
      <c r="C644" s="392" t="s">
        <v>486</v>
      </c>
      <c r="D644" s="334">
        <f>+SUMIF('BG SISTEMA'!A:A,'CA EF'!B644,'BG SISTEMA'!F:F)</f>
        <v>-15554460</v>
      </c>
      <c r="E644" s="411">
        <v>3110892</v>
      </c>
      <c r="F644" s="335"/>
      <c r="G644" s="393">
        <v>-12443568</v>
      </c>
      <c r="H644" s="336">
        <f t="shared" si="43"/>
        <v>0</v>
      </c>
      <c r="I644" s="336">
        <v>0</v>
      </c>
      <c r="J644" s="336">
        <v>0</v>
      </c>
      <c r="K644" s="336">
        <v>0</v>
      </c>
      <c r="L644" s="336">
        <v>0</v>
      </c>
      <c r="M644" s="336">
        <v>0</v>
      </c>
      <c r="N644" s="336">
        <v>0</v>
      </c>
      <c r="O644" s="336">
        <v>0</v>
      </c>
      <c r="P644" s="336">
        <v>0</v>
      </c>
      <c r="Q644" s="336">
        <v>0</v>
      </c>
      <c r="R644" s="336">
        <v>0</v>
      </c>
      <c r="S644" s="336">
        <v>0</v>
      </c>
      <c r="T644" s="336">
        <v>0</v>
      </c>
      <c r="U644" s="336">
        <v>0</v>
      </c>
      <c r="V644" s="336">
        <v>0</v>
      </c>
      <c r="W644" s="336">
        <v>0</v>
      </c>
      <c r="X644" s="336">
        <v>0</v>
      </c>
      <c r="Y644" s="336">
        <v>0</v>
      </c>
      <c r="Z644" s="337">
        <f t="shared" si="35"/>
        <v>0</v>
      </c>
      <c r="AA644" s="340"/>
    </row>
    <row r="645" spans="1:27" s="339" customFormat="1" ht="12.75" customHeight="1">
      <c r="A645" s="333">
        <f t="shared" si="39"/>
        <v>15</v>
      </c>
      <c r="B645" s="373">
        <v>140102379040101</v>
      </c>
      <c r="C645" s="392" t="s">
        <v>1344</v>
      </c>
      <c r="D645" s="334">
        <f>+SUMIF('BG SISTEMA'!A:A,'CA EF'!B645,'BG SISTEMA'!F:F)</f>
        <v>0</v>
      </c>
      <c r="E645" s="335"/>
      <c r="F645" s="335"/>
      <c r="G645" s="393">
        <v>0</v>
      </c>
      <c r="H645" s="336">
        <f t="shared" si="43"/>
        <v>0</v>
      </c>
      <c r="I645" s="336">
        <v>0</v>
      </c>
      <c r="J645" s="336">
        <v>0</v>
      </c>
      <c r="K645" s="336">
        <v>0</v>
      </c>
      <c r="L645" s="336">
        <v>0</v>
      </c>
      <c r="M645" s="336">
        <v>0</v>
      </c>
      <c r="N645" s="336">
        <v>0</v>
      </c>
      <c r="O645" s="336">
        <v>0</v>
      </c>
      <c r="P645" s="336">
        <v>0</v>
      </c>
      <c r="Q645" s="336">
        <v>0</v>
      </c>
      <c r="R645" s="336">
        <v>0</v>
      </c>
      <c r="S645" s="336">
        <v>0</v>
      </c>
      <c r="T645" s="336">
        <v>0</v>
      </c>
      <c r="U645" s="336">
        <v>0</v>
      </c>
      <c r="V645" s="336">
        <v>0</v>
      </c>
      <c r="W645" s="336">
        <v>0</v>
      </c>
      <c r="X645" s="336">
        <v>0</v>
      </c>
      <c r="Y645" s="336">
        <v>0</v>
      </c>
      <c r="Z645" s="337">
        <f t="shared" si="35"/>
        <v>0</v>
      </c>
      <c r="AA645" s="340"/>
    </row>
    <row r="646" spans="1:27" s="339" customFormat="1" ht="12.75" customHeight="1">
      <c r="A646" s="333">
        <f t="shared" si="39"/>
        <v>15</v>
      </c>
      <c r="B646" s="373">
        <v>140102379040199</v>
      </c>
      <c r="C646" s="392" t="s">
        <v>488</v>
      </c>
      <c r="D646" s="334">
        <f>+SUMIF('BG SISTEMA'!A:A,'CA EF'!B646,'BG SISTEMA'!F:F)</f>
        <v>-103467301</v>
      </c>
      <c r="E646" s="411">
        <v>22220424</v>
      </c>
      <c r="F646" s="335"/>
      <c r="G646" s="393">
        <v>-81246877</v>
      </c>
      <c r="H646" s="336">
        <f t="shared" si="43"/>
        <v>0</v>
      </c>
      <c r="I646" s="336">
        <v>0</v>
      </c>
      <c r="J646" s="336">
        <v>0</v>
      </c>
      <c r="K646" s="336">
        <v>0</v>
      </c>
      <c r="L646" s="336">
        <v>0</v>
      </c>
      <c r="M646" s="336">
        <v>0</v>
      </c>
      <c r="N646" s="336">
        <v>0</v>
      </c>
      <c r="O646" s="336">
        <v>0</v>
      </c>
      <c r="P646" s="336">
        <v>0</v>
      </c>
      <c r="Q646" s="336">
        <v>0</v>
      </c>
      <c r="R646" s="336">
        <v>0</v>
      </c>
      <c r="S646" s="336">
        <v>0</v>
      </c>
      <c r="T646" s="336">
        <v>0</v>
      </c>
      <c r="U646" s="336">
        <v>0</v>
      </c>
      <c r="V646" s="336">
        <v>0</v>
      </c>
      <c r="W646" s="336">
        <v>0</v>
      </c>
      <c r="X646" s="336">
        <v>0</v>
      </c>
      <c r="Y646" s="336">
        <v>0</v>
      </c>
      <c r="Z646" s="337">
        <f t="shared" si="35"/>
        <v>0</v>
      </c>
      <c r="AA646" s="340"/>
    </row>
    <row r="647" spans="1:27" s="339" customFormat="1" ht="12.75" customHeight="1">
      <c r="A647" s="333">
        <f t="shared" si="39"/>
        <v>15</v>
      </c>
      <c r="B647" s="373">
        <v>140102379050101</v>
      </c>
      <c r="C647" s="392" t="s">
        <v>1345</v>
      </c>
      <c r="D647" s="334">
        <f>+SUMIF('BG SISTEMA'!A:A,'CA EF'!B647,'BG SISTEMA'!F:F)</f>
        <v>0</v>
      </c>
      <c r="E647" s="335"/>
      <c r="F647" s="335"/>
      <c r="G647" s="393">
        <v>0</v>
      </c>
      <c r="H647" s="336">
        <f t="shared" si="43"/>
        <v>0</v>
      </c>
      <c r="I647" s="336">
        <v>0</v>
      </c>
      <c r="J647" s="336">
        <v>0</v>
      </c>
      <c r="K647" s="336">
        <v>0</v>
      </c>
      <c r="L647" s="336">
        <v>0</v>
      </c>
      <c r="M647" s="336">
        <v>0</v>
      </c>
      <c r="N647" s="336">
        <v>0</v>
      </c>
      <c r="O647" s="336">
        <v>0</v>
      </c>
      <c r="P647" s="336">
        <v>0</v>
      </c>
      <c r="Q647" s="336">
        <v>0</v>
      </c>
      <c r="R647" s="336">
        <v>0</v>
      </c>
      <c r="S647" s="336">
        <v>0</v>
      </c>
      <c r="T647" s="336">
        <v>0</v>
      </c>
      <c r="U647" s="336">
        <v>0</v>
      </c>
      <c r="V647" s="336">
        <v>0</v>
      </c>
      <c r="W647" s="336">
        <v>0</v>
      </c>
      <c r="X647" s="336">
        <v>0</v>
      </c>
      <c r="Y647" s="336">
        <v>0</v>
      </c>
      <c r="Z647" s="337">
        <f t="shared" si="35"/>
        <v>0</v>
      </c>
      <c r="AA647" s="338"/>
    </row>
    <row r="648" spans="1:27" s="339" customFormat="1" ht="12.75" customHeight="1">
      <c r="A648" s="333">
        <f t="shared" si="39"/>
        <v>15</v>
      </c>
      <c r="B648" s="373">
        <v>140102379050199</v>
      </c>
      <c r="C648" s="392" t="s">
        <v>1346</v>
      </c>
      <c r="D648" s="334">
        <f>+SUMIF('BG SISTEMA'!A:A,'CA EF'!B648,'BG SISTEMA'!F:F)</f>
        <v>0</v>
      </c>
      <c r="E648" s="335"/>
      <c r="F648" s="335"/>
      <c r="G648" s="393">
        <v>0</v>
      </c>
      <c r="H648" s="336">
        <f t="shared" si="43"/>
        <v>0</v>
      </c>
      <c r="I648" s="336">
        <v>0</v>
      </c>
      <c r="J648" s="336">
        <v>0</v>
      </c>
      <c r="K648" s="336">
        <v>0</v>
      </c>
      <c r="L648" s="336">
        <v>0</v>
      </c>
      <c r="M648" s="336">
        <v>0</v>
      </c>
      <c r="N648" s="336">
        <v>0</v>
      </c>
      <c r="O648" s="336">
        <v>0</v>
      </c>
      <c r="P648" s="336">
        <v>0</v>
      </c>
      <c r="Q648" s="336">
        <v>0</v>
      </c>
      <c r="R648" s="336">
        <v>0</v>
      </c>
      <c r="S648" s="336">
        <v>0</v>
      </c>
      <c r="T648" s="336">
        <v>0</v>
      </c>
      <c r="U648" s="336">
        <v>0</v>
      </c>
      <c r="V648" s="336">
        <v>0</v>
      </c>
      <c r="W648" s="336">
        <v>0</v>
      </c>
      <c r="X648" s="336">
        <v>0</v>
      </c>
      <c r="Y648" s="336">
        <v>0</v>
      </c>
      <c r="Z648" s="337">
        <f t="shared" si="35"/>
        <v>0</v>
      </c>
      <c r="AA648" s="340"/>
    </row>
    <row r="649" spans="1:27" s="339" customFormat="1" ht="12.75" customHeight="1">
      <c r="A649" s="333">
        <f t="shared" si="39"/>
        <v>15</v>
      </c>
      <c r="B649" s="373">
        <v>140102379060101</v>
      </c>
      <c r="C649" s="392" t="s">
        <v>1347</v>
      </c>
      <c r="D649" s="334">
        <f>+SUMIF('BG SISTEMA'!A:A,'CA EF'!B649,'BG SISTEMA'!F:F)</f>
        <v>0</v>
      </c>
      <c r="E649" s="335"/>
      <c r="F649" s="335"/>
      <c r="G649" s="393">
        <v>0</v>
      </c>
      <c r="H649" s="336">
        <f t="shared" si="43"/>
        <v>0</v>
      </c>
      <c r="I649" s="336">
        <v>0</v>
      </c>
      <c r="J649" s="336">
        <v>0</v>
      </c>
      <c r="K649" s="336">
        <v>0</v>
      </c>
      <c r="L649" s="336">
        <v>0</v>
      </c>
      <c r="M649" s="336">
        <v>0</v>
      </c>
      <c r="N649" s="336">
        <v>0</v>
      </c>
      <c r="O649" s="336">
        <v>0</v>
      </c>
      <c r="P649" s="336">
        <v>0</v>
      </c>
      <c r="Q649" s="336">
        <v>0</v>
      </c>
      <c r="R649" s="336">
        <v>0</v>
      </c>
      <c r="S649" s="336">
        <v>0</v>
      </c>
      <c r="T649" s="336">
        <v>0</v>
      </c>
      <c r="U649" s="336">
        <v>0</v>
      </c>
      <c r="V649" s="336">
        <v>0</v>
      </c>
      <c r="W649" s="336">
        <v>0</v>
      </c>
      <c r="X649" s="336">
        <v>0</v>
      </c>
      <c r="Y649" s="336">
        <v>0</v>
      </c>
      <c r="Z649" s="337">
        <f t="shared" si="35"/>
        <v>0</v>
      </c>
      <c r="AA649" s="340"/>
    </row>
    <row r="650" spans="1:27" s="339" customFormat="1" ht="12.75" customHeight="1">
      <c r="A650" s="333">
        <f t="shared" si="39"/>
        <v>15</v>
      </c>
      <c r="B650" s="373">
        <v>140102379060199</v>
      </c>
      <c r="C650" s="392" t="s">
        <v>1348</v>
      </c>
      <c r="D650" s="334">
        <f>+SUMIF('BG SISTEMA'!A:A,'CA EF'!B650,'BG SISTEMA'!F:F)</f>
        <v>0</v>
      </c>
      <c r="E650" s="335"/>
      <c r="F650" s="335"/>
      <c r="G650" s="393">
        <v>0</v>
      </c>
      <c r="H650" s="336">
        <f t="shared" si="43"/>
        <v>0</v>
      </c>
      <c r="I650" s="336">
        <v>0</v>
      </c>
      <c r="J650" s="336">
        <v>0</v>
      </c>
      <c r="K650" s="336">
        <v>0</v>
      </c>
      <c r="L650" s="336">
        <v>0</v>
      </c>
      <c r="M650" s="336">
        <v>0</v>
      </c>
      <c r="N650" s="336">
        <v>0</v>
      </c>
      <c r="O650" s="336">
        <v>0</v>
      </c>
      <c r="P650" s="336">
        <v>0</v>
      </c>
      <c r="Q650" s="336">
        <v>0</v>
      </c>
      <c r="R650" s="336">
        <v>0</v>
      </c>
      <c r="S650" s="336">
        <v>0</v>
      </c>
      <c r="T650" s="336">
        <v>0</v>
      </c>
      <c r="U650" s="336">
        <v>0</v>
      </c>
      <c r="V650" s="336">
        <v>0</v>
      </c>
      <c r="W650" s="336">
        <v>0</v>
      </c>
      <c r="X650" s="336">
        <v>0</v>
      </c>
      <c r="Y650" s="336">
        <v>0</v>
      </c>
      <c r="Z650" s="337">
        <f t="shared" si="35"/>
        <v>0</v>
      </c>
      <c r="AA650" s="340"/>
    </row>
    <row r="651" spans="1:27" s="339" customFormat="1" ht="12.75" customHeight="1">
      <c r="A651" s="333">
        <f t="shared" si="39"/>
        <v>15</v>
      </c>
      <c r="B651" s="373">
        <v>140102379070101</v>
      </c>
      <c r="C651" s="392" t="s">
        <v>1349</v>
      </c>
      <c r="D651" s="334">
        <f>+SUMIF('BG SISTEMA'!A:A,'CA EF'!B651,'BG SISTEMA'!F:F)</f>
        <v>0</v>
      </c>
      <c r="E651" s="335"/>
      <c r="F651" s="335"/>
      <c r="G651" s="393">
        <v>0</v>
      </c>
      <c r="H651" s="336">
        <f t="shared" si="43"/>
        <v>0</v>
      </c>
      <c r="I651" s="336">
        <v>0</v>
      </c>
      <c r="J651" s="336">
        <v>0</v>
      </c>
      <c r="K651" s="336">
        <v>0</v>
      </c>
      <c r="L651" s="336">
        <v>0</v>
      </c>
      <c r="M651" s="336">
        <v>0</v>
      </c>
      <c r="N651" s="336">
        <v>0</v>
      </c>
      <c r="O651" s="336">
        <v>0</v>
      </c>
      <c r="P651" s="336">
        <v>0</v>
      </c>
      <c r="Q651" s="336">
        <v>0</v>
      </c>
      <c r="R651" s="336">
        <v>0</v>
      </c>
      <c r="S651" s="336">
        <v>0</v>
      </c>
      <c r="T651" s="336">
        <v>0</v>
      </c>
      <c r="U651" s="336">
        <v>0</v>
      </c>
      <c r="V651" s="336">
        <v>0</v>
      </c>
      <c r="W651" s="336">
        <v>0</v>
      </c>
      <c r="X651" s="336">
        <v>0</v>
      </c>
      <c r="Y651" s="336">
        <v>0</v>
      </c>
      <c r="Z651" s="337">
        <f t="shared" si="35"/>
        <v>0</v>
      </c>
      <c r="AA651" s="340"/>
    </row>
    <row r="652" spans="1:27" s="339" customFormat="1" ht="12.75" customHeight="1">
      <c r="A652" s="333">
        <f t="shared" si="39"/>
        <v>15</v>
      </c>
      <c r="B652" s="373">
        <v>140102379070199</v>
      </c>
      <c r="C652" s="392" t="s">
        <v>1350</v>
      </c>
      <c r="D652" s="334">
        <f>+SUMIF('BG SISTEMA'!A:A,'CA EF'!B652,'BG SISTEMA'!F:F)</f>
        <v>0</v>
      </c>
      <c r="E652" s="335"/>
      <c r="F652" s="335"/>
      <c r="G652" s="393">
        <v>0</v>
      </c>
      <c r="H652" s="336">
        <f t="shared" si="43"/>
        <v>0</v>
      </c>
      <c r="I652" s="336">
        <v>0</v>
      </c>
      <c r="J652" s="336">
        <v>0</v>
      </c>
      <c r="K652" s="336">
        <v>0</v>
      </c>
      <c r="L652" s="336">
        <v>0</v>
      </c>
      <c r="M652" s="336">
        <v>0</v>
      </c>
      <c r="N652" s="336">
        <v>0</v>
      </c>
      <c r="O652" s="336">
        <v>0</v>
      </c>
      <c r="P652" s="336">
        <v>0</v>
      </c>
      <c r="Q652" s="336">
        <v>0</v>
      </c>
      <c r="R652" s="336">
        <v>0</v>
      </c>
      <c r="S652" s="336">
        <v>0</v>
      </c>
      <c r="T652" s="336">
        <v>0</v>
      </c>
      <c r="U652" s="336">
        <v>0</v>
      </c>
      <c r="V652" s="336">
        <v>0</v>
      </c>
      <c r="W652" s="336">
        <v>0</v>
      </c>
      <c r="X652" s="336">
        <v>0</v>
      </c>
      <c r="Y652" s="336">
        <v>0</v>
      </c>
      <c r="Z652" s="337">
        <f t="shared" si="35"/>
        <v>0</v>
      </c>
      <c r="AA652" s="338"/>
    </row>
    <row r="653" spans="1:27" s="339" customFormat="1" ht="12.75" customHeight="1">
      <c r="A653" s="333">
        <f t="shared" si="39"/>
        <v>15</v>
      </c>
      <c r="B653" s="373">
        <v>140102379080101</v>
      </c>
      <c r="C653" s="392" t="s">
        <v>1351</v>
      </c>
      <c r="D653" s="334">
        <f>+SUMIF('BG SISTEMA'!A:A,'CA EF'!B653,'BG SISTEMA'!F:F)</f>
        <v>0</v>
      </c>
      <c r="E653" s="335"/>
      <c r="F653" s="335"/>
      <c r="G653" s="393">
        <v>0</v>
      </c>
      <c r="H653" s="336">
        <f t="shared" si="43"/>
        <v>0</v>
      </c>
      <c r="I653" s="336">
        <v>0</v>
      </c>
      <c r="J653" s="336">
        <v>0</v>
      </c>
      <c r="K653" s="336">
        <v>0</v>
      </c>
      <c r="L653" s="336">
        <v>0</v>
      </c>
      <c r="M653" s="336">
        <v>0</v>
      </c>
      <c r="N653" s="336">
        <v>0</v>
      </c>
      <c r="O653" s="336">
        <v>0</v>
      </c>
      <c r="P653" s="336">
        <v>0</v>
      </c>
      <c r="Q653" s="336">
        <v>0</v>
      </c>
      <c r="R653" s="336">
        <v>0</v>
      </c>
      <c r="S653" s="336">
        <v>0</v>
      </c>
      <c r="T653" s="336">
        <v>0</v>
      </c>
      <c r="U653" s="336">
        <v>0</v>
      </c>
      <c r="V653" s="336">
        <v>0</v>
      </c>
      <c r="W653" s="336">
        <v>0</v>
      </c>
      <c r="X653" s="336">
        <v>0</v>
      </c>
      <c r="Y653" s="336">
        <v>0</v>
      </c>
      <c r="Z653" s="337">
        <f t="shared" si="35"/>
        <v>0</v>
      </c>
      <c r="AA653" s="340"/>
    </row>
    <row r="654" spans="1:27" s="339" customFormat="1" ht="12.75" customHeight="1">
      <c r="A654" s="333">
        <f t="shared" si="39"/>
        <v>15</v>
      </c>
      <c r="B654" s="373">
        <v>140102379080199</v>
      </c>
      <c r="C654" s="392" t="s">
        <v>490</v>
      </c>
      <c r="D654" s="334">
        <f>+SUMIF('BG SISTEMA'!A:A,'CA EF'!B654,'BG SISTEMA'!F:F)</f>
        <v>-171990825</v>
      </c>
      <c r="E654" s="411">
        <v>34398165</v>
      </c>
      <c r="F654" s="335"/>
      <c r="G654" s="393">
        <v>-137592660</v>
      </c>
      <c r="H654" s="336">
        <f t="shared" si="43"/>
        <v>0</v>
      </c>
      <c r="I654" s="336">
        <v>0</v>
      </c>
      <c r="J654" s="336">
        <v>0</v>
      </c>
      <c r="K654" s="336">
        <v>0</v>
      </c>
      <c r="L654" s="336">
        <v>0</v>
      </c>
      <c r="M654" s="336">
        <v>0</v>
      </c>
      <c r="N654" s="336">
        <v>0</v>
      </c>
      <c r="O654" s="336">
        <v>0</v>
      </c>
      <c r="P654" s="336">
        <v>0</v>
      </c>
      <c r="Q654" s="336">
        <v>0</v>
      </c>
      <c r="R654" s="336">
        <v>0</v>
      </c>
      <c r="S654" s="336">
        <v>0</v>
      </c>
      <c r="T654" s="336">
        <v>0</v>
      </c>
      <c r="U654" s="336">
        <v>0</v>
      </c>
      <c r="V654" s="336">
        <v>0</v>
      </c>
      <c r="W654" s="336">
        <v>0</v>
      </c>
      <c r="X654" s="336">
        <v>0</v>
      </c>
      <c r="Y654" s="336">
        <v>0</v>
      </c>
      <c r="Z654" s="337">
        <f t="shared" si="35"/>
        <v>0</v>
      </c>
      <c r="AA654" s="340"/>
    </row>
    <row r="655" spans="1:27" s="339" customFormat="1" ht="12.75" customHeight="1">
      <c r="A655" s="333">
        <f t="shared" si="39"/>
        <v>15</v>
      </c>
      <c r="B655" s="373">
        <v>140102379090101</v>
      </c>
      <c r="C655" s="392" t="s">
        <v>1352</v>
      </c>
      <c r="D655" s="334">
        <f>+SUMIF('BG SISTEMA'!A:A,'CA EF'!B655,'BG SISTEMA'!F:F)</f>
        <v>0</v>
      </c>
      <c r="E655" s="335"/>
      <c r="F655" s="335"/>
      <c r="G655" s="393">
        <v>0</v>
      </c>
      <c r="H655" s="336">
        <f t="shared" si="43"/>
        <v>0</v>
      </c>
      <c r="I655" s="336">
        <v>0</v>
      </c>
      <c r="J655" s="336">
        <v>0</v>
      </c>
      <c r="K655" s="336">
        <v>0</v>
      </c>
      <c r="L655" s="336">
        <v>0</v>
      </c>
      <c r="M655" s="336">
        <v>0</v>
      </c>
      <c r="N655" s="336">
        <v>0</v>
      </c>
      <c r="O655" s="336">
        <v>0</v>
      </c>
      <c r="P655" s="336">
        <v>0</v>
      </c>
      <c r="Q655" s="336">
        <v>0</v>
      </c>
      <c r="R655" s="336">
        <v>0</v>
      </c>
      <c r="S655" s="336">
        <v>0</v>
      </c>
      <c r="T655" s="336">
        <v>0</v>
      </c>
      <c r="U655" s="336">
        <v>0</v>
      </c>
      <c r="V655" s="336">
        <v>0</v>
      </c>
      <c r="W655" s="336">
        <v>0</v>
      </c>
      <c r="X655" s="336">
        <v>0</v>
      </c>
      <c r="Y655" s="336">
        <v>0</v>
      </c>
      <c r="Z655" s="337">
        <f t="shared" si="35"/>
        <v>0</v>
      </c>
      <c r="AA655" s="340"/>
    </row>
    <row r="656" spans="1:27" s="339" customFormat="1" ht="12.75" customHeight="1">
      <c r="A656" s="333">
        <f t="shared" si="39"/>
        <v>15</v>
      </c>
      <c r="B656" s="373">
        <v>140102379090199</v>
      </c>
      <c r="C656" s="392" t="s">
        <v>1353</v>
      </c>
      <c r="D656" s="334">
        <f>+SUMIF('BG SISTEMA'!A:A,'CA EF'!B656,'BG SISTEMA'!F:F)</f>
        <v>0</v>
      </c>
      <c r="E656" s="335"/>
      <c r="F656" s="335"/>
      <c r="G656" s="393">
        <v>0</v>
      </c>
      <c r="H656" s="336">
        <f t="shared" si="43"/>
        <v>0</v>
      </c>
      <c r="I656" s="336">
        <v>0</v>
      </c>
      <c r="J656" s="336">
        <v>0</v>
      </c>
      <c r="K656" s="336">
        <v>0</v>
      </c>
      <c r="L656" s="336">
        <v>0</v>
      </c>
      <c r="M656" s="336">
        <v>0</v>
      </c>
      <c r="N656" s="336">
        <v>0</v>
      </c>
      <c r="O656" s="336">
        <v>0</v>
      </c>
      <c r="P656" s="336">
        <v>0</v>
      </c>
      <c r="Q656" s="336">
        <v>0</v>
      </c>
      <c r="R656" s="336">
        <v>0</v>
      </c>
      <c r="S656" s="336">
        <v>0</v>
      </c>
      <c r="T656" s="336">
        <v>0</v>
      </c>
      <c r="U656" s="336">
        <v>0</v>
      </c>
      <c r="V656" s="336">
        <v>0</v>
      </c>
      <c r="W656" s="336">
        <v>0</v>
      </c>
      <c r="X656" s="336">
        <v>0</v>
      </c>
      <c r="Y656" s="336">
        <v>0</v>
      </c>
      <c r="Z656" s="337">
        <f t="shared" si="35"/>
        <v>0</v>
      </c>
      <c r="AA656" s="340"/>
    </row>
    <row r="657" spans="1:27" s="339" customFormat="1" ht="12.75" customHeight="1">
      <c r="A657" s="333">
        <f t="shared" si="39"/>
        <v>15</v>
      </c>
      <c r="B657" s="373">
        <v>150102390010101</v>
      </c>
      <c r="C657" s="392" t="s">
        <v>1354</v>
      </c>
      <c r="D657" s="334">
        <f>+SUMIF('BG SISTEMA'!A:A,'CA EF'!B657,'BG SISTEMA'!F:F)</f>
        <v>0</v>
      </c>
      <c r="E657" s="335"/>
      <c r="F657" s="335"/>
      <c r="G657" s="393">
        <v>0</v>
      </c>
      <c r="H657" s="336">
        <f t="shared" si="43"/>
        <v>0</v>
      </c>
      <c r="I657" s="336">
        <v>0</v>
      </c>
      <c r="J657" s="336">
        <v>0</v>
      </c>
      <c r="K657" s="336">
        <v>0</v>
      </c>
      <c r="L657" s="336">
        <v>0</v>
      </c>
      <c r="M657" s="336">
        <v>0</v>
      </c>
      <c r="N657" s="336">
        <v>0</v>
      </c>
      <c r="O657" s="336">
        <v>0</v>
      </c>
      <c r="P657" s="336">
        <v>0</v>
      </c>
      <c r="Q657" s="336">
        <v>0</v>
      </c>
      <c r="R657" s="336">
        <v>0</v>
      </c>
      <c r="S657" s="336">
        <v>0</v>
      </c>
      <c r="T657" s="336">
        <v>0</v>
      </c>
      <c r="U657" s="336">
        <v>0</v>
      </c>
      <c r="V657" s="336">
        <v>0</v>
      </c>
      <c r="W657" s="336">
        <v>0</v>
      </c>
      <c r="X657" s="336">
        <v>0</v>
      </c>
      <c r="Y657" s="336">
        <v>0</v>
      </c>
      <c r="Z657" s="337">
        <f t="shared" si="35"/>
        <v>0</v>
      </c>
      <c r="AA657" s="340"/>
    </row>
    <row r="658" spans="1:27" s="339" customFormat="1" ht="12.75" customHeight="1">
      <c r="A658" s="333">
        <f t="shared" si="39"/>
        <v>15</v>
      </c>
      <c r="B658" s="373">
        <v>150102390010199</v>
      </c>
      <c r="C658" s="392" t="s">
        <v>1355</v>
      </c>
      <c r="D658" s="334">
        <f>+SUMIF('BG SISTEMA'!A:A,'CA EF'!B658,'BG SISTEMA'!F:F)</f>
        <v>0</v>
      </c>
      <c r="E658" s="335"/>
      <c r="F658" s="335"/>
      <c r="G658" s="393">
        <v>0</v>
      </c>
      <c r="H658" s="336">
        <f t="shared" si="43"/>
        <v>0</v>
      </c>
      <c r="I658" s="336">
        <v>0</v>
      </c>
      <c r="J658" s="336">
        <v>0</v>
      </c>
      <c r="K658" s="336">
        <v>0</v>
      </c>
      <c r="L658" s="336">
        <v>0</v>
      </c>
      <c r="M658" s="336">
        <v>0</v>
      </c>
      <c r="N658" s="336">
        <v>0</v>
      </c>
      <c r="O658" s="336">
        <v>0</v>
      </c>
      <c r="P658" s="336">
        <v>0</v>
      </c>
      <c r="Q658" s="336">
        <v>0</v>
      </c>
      <c r="R658" s="336">
        <v>0</v>
      </c>
      <c r="S658" s="336">
        <v>0</v>
      </c>
      <c r="T658" s="336">
        <v>0</v>
      </c>
      <c r="U658" s="336">
        <v>0</v>
      </c>
      <c r="V658" s="336">
        <v>0</v>
      </c>
      <c r="W658" s="336">
        <v>0</v>
      </c>
      <c r="X658" s="336">
        <v>0</v>
      </c>
      <c r="Y658" s="336">
        <v>0</v>
      </c>
      <c r="Z658" s="337">
        <f t="shared" si="35"/>
        <v>0</v>
      </c>
      <c r="AA658" s="338"/>
    </row>
    <row r="659" spans="1:27" s="339" customFormat="1" ht="12.75" customHeight="1">
      <c r="A659" s="333">
        <f t="shared" si="39"/>
        <v>15</v>
      </c>
      <c r="B659" s="373">
        <v>150102390020101</v>
      </c>
      <c r="C659" s="392" t="s">
        <v>710</v>
      </c>
      <c r="D659" s="334">
        <f>+SUMIF('BG SISTEMA'!A:A,'CA EF'!B659,'BG SISTEMA'!F:F)</f>
        <v>0</v>
      </c>
      <c r="E659" s="335">
        <v>158016132</v>
      </c>
      <c r="F659" s="335"/>
      <c r="G659" s="393">
        <v>158016132</v>
      </c>
      <c r="H659" s="336">
        <f t="shared" si="43"/>
        <v>0</v>
      </c>
      <c r="I659" s="336">
        <v>0</v>
      </c>
      <c r="J659" s="336">
        <v>0</v>
      </c>
      <c r="K659" s="336">
        <v>0</v>
      </c>
      <c r="L659" s="336">
        <v>0</v>
      </c>
      <c r="M659" s="336">
        <v>0</v>
      </c>
      <c r="N659" s="336">
        <f>-$H659</f>
        <v>0</v>
      </c>
      <c r="O659" s="336">
        <v>0</v>
      </c>
      <c r="P659" s="336">
        <v>0</v>
      </c>
      <c r="Q659" s="336">
        <v>0</v>
      </c>
      <c r="R659" s="336">
        <v>0</v>
      </c>
      <c r="S659" s="336">
        <v>0</v>
      </c>
      <c r="T659" s="336">
        <v>0</v>
      </c>
      <c r="U659" s="336">
        <v>0</v>
      </c>
      <c r="V659" s="336">
        <v>0</v>
      </c>
      <c r="W659" s="336">
        <v>0</v>
      </c>
      <c r="X659" s="336">
        <v>0</v>
      </c>
      <c r="Y659" s="336">
        <v>0</v>
      </c>
      <c r="Z659" s="337">
        <f t="shared" si="35"/>
        <v>0</v>
      </c>
      <c r="AA659" s="340"/>
    </row>
    <row r="660" spans="1:27" s="339" customFormat="1" ht="12.75" customHeight="1">
      <c r="A660" s="333">
        <f t="shared" si="39"/>
        <v>15</v>
      </c>
      <c r="B660" s="373">
        <v>150102390020199</v>
      </c>
      <c r="C660" s="392" t="s">
        <v>1356</v>
      </c>
      <c r="D660" s="334">
        <f>+SUMIF('BG SISTEMA'!A:A,'CA EF'!B660,'BG SISTEMA'!F:F)</f>
        <v>0</v>
      </c>
      <c r="E660" s="335"/>
      <c r="F660" s="335"/>
      <c r="G660" s="393">
        <v>0</v>
      </c>
      <c r="H660" s="336">
        <f t="shared" si="43"/>
        <v>0</v>
      </c>
      <c r="I660" s="336">
        <v>0</v>
      </c>
      <c r="J660" s="336">
        <v>0</v>
      </c>
      <c r="K660" s="336">
        <v>0</v>
      </c>
      <c r="L660" s="336">
        <v>0</v>
      </c>
      <c r="M660" s="336">
        <v>0</v>
      </c>
      <c r="N660" s="336">
        <v>0</v>
      </c>
      <c r="O660" s="336">
        <v>0</v>
      </c>
      <c r="P660" s="336">
        <v>0</v>
      </c>
      <c r="Q660" s="336">
        <v>0</v>
      </c>
      <c r="R660" s="336">
        <v>0</v>
      </c>
      <c r="S660" s="336">
        <v>0</v>
      </c>
      <c r="T660" s="336">
        <v>0</v>
      </c>
      <c r="U660" s="336">
        <v>0</v>
      </c>
      <c r="V660" s="336">
        <v>0</v>
      </c>
      <c r="W660" s="336">
        <v>0</v>
      </c>
      <c r="X660" s="336">
        <v>0</v>
      </c>
      <c r="Y660" s="336">
        <v>0</v>
      </c>
      <c r="Z660" s="337">
        <f t="shared" si="35"/>
        <v>0</v>
      </c>
      <c r="AA660" s="340"/>
    </row>
    <row r="661" spans="1:27" s="339" customFormat="1" ht="12.75" customHeight="1">
      <c r="A661" s="333">
        <f t="shared" si="39"/>
        <v>15</v>
      </c>
      <c r="B661" s="373">
        <v>150102390030101</v>
      </c>
      <c r="C661" s="392" t="s">
        <v>494</v>
      </c>
      <c r="D661" s="334">
        <f>+SUMIF('BG SISTEMA'!A:A,'CA EF'!B661,'BG SISTEMA'!F:F)</f>
        <v>344939781</v>
      </c>
      <c r="E661" s="335"/>
      <c r="F661" s="335"/>
      <c r="G661" s="393">
        <v>323268986</v>
      </c>
      <c r="H661" s="336">
        <f t="shared" si="43"/>
        <v>21670795</v>
      </c>
      <c r="I661" s="336">
        <v>0</v>
      </c>
      <c r="J661" s="336">
        <v>0</v>
      </c>
      <c r="K661" s="336">
        <v>0</v>
      </c>
      <c r="L661" s="336">
        <v>0</v>
      </c>
      <c r="M661" s="336">
        <v>0</v>
      </c>
      <c r="N661" s="336">
        <f>-$H661</f>
        <v>-21670795</v>
      </c>
      <c r="O661" s="336">
        <v>0</v>
      </c>
      <c r="P661" s="336">
        <v>0</v>
      </c>
      <c r="Q661" s="336">
        <v>0</v>
      </c>
      <c r="R661" s="336">
        <v>0</v>
      </c>
      <c r="S661" s="336">
        <v>0</v>
      </c>
      <c r="T661" s="336">
        <v>0</v>
      </c>
      <c r="U661" s="336">
        <v>0</v>
      </c>
      <c r="V661" s="336">
        <v>0</v>
      </c>
      <c r="W661" s="336">
        <v>0</v>
      </c>
      <c r="X661" s="336">
        <v>0</v>
      </c>
      <c r="Y661" s="336">
        <v>0</v>
      </c>
      <c r="Z661" s="337">
        <f t="shared" si="35"/>
        <v>0</v>
      </c>
      <c r="AA661" s="338"/>
    </row>
    <row r="662" spans="1:27" s="339" customFormat="1" ht="12.75" customHeight="1">
      <c r="A662" s="333">
        <f t="shared" si="39"/>
        <v>15</v>
      </c>
      <c r="B662" s="373">
        <v>150102390030199</v>
      </c>
      <c r="C662" s="392" t="s">
        <v>495</v>
      </c>
      <c r="D662" s="334">
        <f>+SUMIF('BG SISTEMA'!A:A,'CA EF'!B662,'BG SISTEMA'!F:F)</f>
        <v>29200000</v>
      </c>
      <c r="E662" s="335"/>
      <c r="F662" s="335"/>
      <c r="G662" s="393">
        <v>29200000</v>
      </c>
      <c r="H662" s="336">
        <f t="shared" si="43"/>
        <v>0</v>
      </c>
      <c r="I662" s="336">
        <v>0</v>
      </c>
      <c r="J662" s="336">
        <v>0</v>
      </c>
      <c r="K662" s="336">
        <v>0</v>
      </c>
      <c r="L662" s="336">
        <v>0</v>
      </c>
      <c r="M662" s="336">
        <v>0</v>
      </c>
      <c r="N662" s="336">
        <f>-$H662</f>
        <v>0</v>
      </c>
      <c r="O662" s="336">
        <v>0</v>
      </c>
      <c r="P662" s="336">
        <v>0</v>
      </c>
      <c r="Q662" s="336">
        <v>0</v>
      </c>
      <c r="R662" s="336">
        <v>0</v>
      </c>
      <c r="S662" s="336">
        <v>0</v>
      </c>
      <c r="T662" s="336">
        <v>0</v>
      </c>
      <c r="U662" s="336">
        <v>0</v>
      </c>
      <c r="V662" s="336">
        <v>0</v>
      </c>
      <c r="W662" s="336">
        <v>0</v>
      </c>
      <c r="X662" s="336">
        <v>0</v>
      </c>
      <c r="Y662" s="336">
        <v>0</v>
      </c>
      <c r="Z662" s="337">
        <f t="shared" si="35"/>
        <v>0</v>
      </c>
      <c r="AA662" s="338"/>
    </row>
    <row r="663" spans="1:27" s="339" customFormat="1" ht="12.75" customHeight="1">
      <c r="A663" s="333">
        <f t="shared" si="39"/>
        <v>15</v>
      </c>
      <c r="B663" s="373">
        <v>150102399010101</v>
      </c>
      <c r="C663" s="392" t="s">
        <v>1357</v>
      </c>
      <c r="D663" s="334">
        <f>+SUMIF('BG SISTEMA'!A:A,'CA EF'!B663,'BG SISTEMA'!F:F)</f>
        <v>0</v>
      </c>
      <c r="E663" s="335"/>
      <c r="F663" s="335"/>
      <c r="G663" s="393">
        <v>0</v>
      </c>
      <c r="H663" s="336">
        <f t="shared" ref="H663:H672" si="44">+D663+E663-F663-G663</f>
        <v>0</v>
      </c>
      <c r="I663" s="336">
        <v>0</v>
      </c>
      <c r="J663" s="336">
        <v>0</v>
      </c>
      <c r="K663" s="336">
        <v>0</v>
      </c>
      <c r="L663" s="336">
        <v>0</v>
      </c>
      <c r="M663" s="336">
        <v>0</v>
      </c>
      <c r="N663" s="336">
        <v>0</v>
      </c>
      <c r="O663" s="336">
        <v>0</v>
      </c>
      <c r="P663" s="336">
        <v>0</v>
      </c>
      <c r="Q663" s="336">
        <v>0</v>
      </c>
      <c r="R663" s="336">
        <v>0</v>
      </c>
      <c r="S663" s="336">
        <v>0</v>
      </c>
      <c r="T663" s="336">
        <v>0</v>
      </c>
      <c r="U663" s="336">
        <v>0</v>
      </c>
      <c r="V663" s="336">
        <v>0</v>
      </c>
      <c r="W663" s="336">
        <v>0</v>
      </c>
      <c r="X663" s="336">
        <v>0</v>
      </c>
      <c r="Y663" s="336">
        <v>0</v>
      </c>
      <c r="Z663" s="337">
        <f t="shared" ref="Z663:Z949" si="45">SUM(H663:Y663)</f>
        <v>0</v>
      </c>
      <c r="AA663" s="338"/>
    </row>
    <row r="664" spans="1:27" s="339" customFormat="1" ht="12.75" customHeight="1">
      <c r="A664" s="333">
        <f t="shared" si="39"/>
        <v>15</v>
      </c>
      <c r="B664" s="373">
        <v>150102399010199</v>
      </c>
      <c r="C664" s="392" t="s">
        <v>1358</v>
      </c>
      <c r="D664" s="334">
        <f>+SUMIF('BG SISTEMA'!A:A,'CA EF'!B664,'BG SISTEMA'!F:F)</f>
        <v>0</v>
      </c>
      <c r="E664" s="335"/>
      <c r="F664" s="335"/>
      <c r="G664" s="393">
        <v>0</v>
      </c>
      <c r="H664" s="336">
        <f t="shared" si="44"/>
        <v>0</v>
      </c>
      <c r="I664" s="336">
        <v>0</v>
      </c>
      <c r="J664" s="336">
        <v>0</v>
      </c>
      <c r="K664" s="336">
        <v>0</v>
      </c>
      <c r="L664" s="336">
        <v>0</v>
      </c>
      <c r="M664" s="336">
        <v>0</v>
      </c>
      <c r="N664" s="336">
        <v>0</v>
      </c>
      <c r="O664" s="336">
        <v>0</v>
      </c>
      <c r="P664" s="336">
        <v>0</v>
      </c>
      <c r="Q664" s="336">
        <v>0</v>
      </c>
      <c r="R664" s="336">
        <v>0</v>
      </c>
      <c r="S664" s="336">
        <v>0</v>
      </c>
      <c r="T664" s="336">
        <v>0</v>
      </c>
      <c r="U664" s="336">
        <v>0</v>
      </c>
      <c r="V664" s="336">
        <v>0</v>
      </c>
      <c r="W664" s="336">
        <v>0</v>
      </c>
      <c r="X664" s="336">
        <v>0</v>
      </c>
      <c r="Y664" s="336">
        <v>0</v>
      </c>
      <c r="Z664" s="337">
        <f t="shared" si="45"/>
        <v>0</v>
      </c>
      <c r="AA664" s="340"/>
    </row>
    <row r="665" spans="1:27" s="339" customFormat="1" ht="12.75" customHeight="1">
      <c r="A665" s="333">
        <f t="shared" si="39"/>
        <v>15</v>
      </c>
      <c r="B665" s="373">
        <v>150102399020101</v>
      </c>
      <c r="C665" s="392" t="s">
        <v>1359</v>
      </c>
      <c r="D665" s="334">
        <f>+SUMIF('BG SISTEMA'!A:A,'CA EF'!B665,'BG SISTEMA'!F:F)</f>
        <v>0</v>
      </c>
      <c r="E665" s="412"/>
      <c r="F665" s="412">
        <v>103091213</v>
      </c>
      <c r="G665" s="393">
        <v>-103091213</v>
      </c>
      <c r="H665" s="336">
        <f t="shared" si="44"/>
        <v>0</v>
      </c>
      <c r="I665" s="336">
        <v>0</v>
      </c>
      <c r="J665" s="336">
        <v>0</v>
      </c>
      <c r="K665" s="336">
        <v>0</v>
      </c>
      <c r="L665" s="336">
        <v>0</v>
      </c>
      <c r="M665" s="336">
        <v>0</v>
      </c>
      <c r="N665" s="336">
        <v>0</v>
      </c>
      <c r="O665" s="336">
        <v>0</v>
      </c>
      <c r="P665" s="336">
        <v>0</v>
      </c>
      <c r="Q665" s="336">
        <v>0</v>
      </c>
      <c r="R665" s="336">
        <v>0</v>
      </c>
      <c r="S665" s="336">
        <v>0</v>
      </c>
      <c r="T665" s="336">
        <v>0</v>
      </c>
      <c r="U665" s="336">
        <v>0</v>
      </c>
      <c r="V665" s="336">
        <v>0</v>
      </c>
      <c r="W665" s="336">
        <v>0</v>
      </c>
      <c r="X665" s="336">
        <v>0</v>
      </c>
      <c r="Y665" s="336">
        <v>0</v>
      </c>
      <c r="Z665" s="337">
        <f t="shared" si="45"/>
        <v>0</v>
      </c>
      <c r="AA665" s="340"/>
    </row>
    <row r="666" spans="1:27" s="339" customFormat="1" ht="12.75" customHeight="1">
      <c r="A666" s="333">
        <f t="shared" si="39"/>
        <v>15</v>
      </c>
      <c r="B666" s="373">
        <v>150102399020199</v>
      </c>
      <c r="C666" s="392" t="s">
        <v>1360</v>
      </c>
      <c r="D666" s="334">
        <f>+SUMIF('BG SISTEMA'!A:A,'CA EF'!B666,'BG SISTEMA'!F:F)</f>
        <v>0</v>
      </c>
      <c r="E666" s="412"/>
      <c r="F666" s="412"/>
      <c r="G666" s="393">
        <v>0</v>
      </c>
      <c r="H666" s="336">
        <f t="shared" si="44"/>
        <v>0</v>
      </c>
      <c r="I666" s="336">
        <v>0</v>
      </c>
      <c r="J666" s="336">
        <v>0</v>
      </c>
      <c r="K666" s="336">
        <v>0</v>
      </c>
      <c r="L666" s="336">
        <v>0</v>
      </c>
      <c r="M666" s="336">
        <v>0</v>
      </c>
      <c r="N666" s="336">
        <v>0</v>
      </c>
      <c r="O666" s="336">
        <v>0</v>
      </c>
      <c r="P666" s="336">
        <v>0</v>
      </c>
      <c r="Q666" s="336">
        <v>0</v>
      </c>
      <c r="R666" s="336">
        <v>0</v>
      </c>
      <c r="S666" s="336">
        <v>0</v>
      </c>
      <c r="T666" s="336">
        <v>0</v>
      </c>
      <c r="U666" s="336">
        <v>0</v>
      </c>
      <c r="V666" s="336">
        <v>0</v>
      </c>
      <c r="W666" s="336">
        <v>0</v>
      </c>
      <c r="X666" s="336">
        <v>0</v>
      </c>
      <c r="Y666" s="336">
        <v>0</v>
      </c>
      <c r="Z666" s="337">
        <f t="shared" si="45"/>
        <v>0</v>
      </c>
      <c r="AA666" s="340"/>
    </row>
    <row r="667" spans="1:27" s="339" customFormat="1" ht="12.75" customHeight="1">
      <c r="A667" s="333">
        <f t="shared" si="39"/>
        <v>15</v>
      </c>
      <c r="B667" s="374">
        <v>150102399030101</v>
      </c>
      <c r="C667" s="392" t="s">
        <v>497</v>
      </c>
      <c r="D667" s="334">
        <f>+SUMIF('BG SISTEMA'!A:A,'CA EF'!B667,'BG SISTEMA'!F:F)</f>
        <v>-48286078</v>
      </c>
      <c r="E667" s="412">
        <v>8064790</v>
      </c>
      <c r="F667" s="412"/>
      <c r="G667" s="393">
        <v>-40221288</v>
      </c>
      <c r="H667" s="336">
        <f t="shared" si="44"/>
        <v>0</v>
      </c>
      <c r="I667" s="336">
        <v>0</v>
      </c>
      <c r="J667" s="336">
        <v>0</v>
      </c>
      <c r="K667" s="336">
        <v>0</v>
      </c>
      <c r="L667" s="336">
        <v>0</v>
      </c>
      <c r="M667" s="336">
        <v>0</v>
      </c>
      <c r="N667" s="336">
        <v>0</v>
      </c>
      <c r="O667" s="336">
        <v>0</v>
      </c>
      <c r="P667" s="336">
        <v>0</v>
      </c>
      <c r="Q667" s="336">
        <v>0</v>
      </c>
      <c r="R667" s="336">
        <v>0</v>
      </c>
      <c r="S667" s="336">
        <v>0</v>
      </c>
      <c r="T667" s="336">
        <v>0</v>
      </c>
      <c r="U667" s="336">
        <v>0</v>
      </c>
      <c r="V667" s="336">
        <v>0</v>
      </c>
      <c r="W667" s="336">
        <v>0</v>
      </c>
      <c r="X667" s="336">
        <v>0</v>
      </c>
      <c r="Y667" s="336">
        <v>0</v>
      </c>
      <c r="Z667" s="337">
        <f t="shared" si="45"/>
        <v>0</v>
      </c>
      <c r="AA667" s="340"/>
    </row>
    <row r="668" spans="1:27" s="339" customFormat="1" ht="12.75" customHeight="1">
      <c r="A668" s="333">
        <f t="shared" si="39"/>
        <v>15</v>
      </c>
      <c r="B668" s="374">
        <v>150102399030199</v>
      </c>
      <c r="C668" s="392" t="s">
        <v>498</v>
      </c>
      <c r="D668" s="334">
        <f>+SUMIF('BG SISTEMA'!A:A,'CA EF'!B668,'BG SISTEMA'!F:F)</f>
        <v>-6173330</v>
      </c>
      <c r="E668" s="412">
        <v>973334</v>
      </c>
      <c r="F668" s="412"/>
      <c r="G668" s="393">
        <v>-5199996</v>
      </c>
      <c r="H668" s="336">
        <f t="shared" si="44"/>
        <v>0</v>
      </c>
      <c r="I668" s="336">
        <v>0</v>
      </c>
      <c r="J668" s="336">
        <v>0</v>
      </c>
      <c r="K668" s="336">
        <v>0</v>
      </c>
      <c r="L668" s="336">
        <v>0</v>
      </c>
      <c r="M668" s="336">
        <v>0</v>
      </c>
      <c r="N668" s="336">
        <v>0</v>
      </c>
      <c r="O668" s="336">
        <v>0</v>
      </c>
      <c r="P668" s="336">
        <v>0</v>
      </c>
      <c r="Q668" s="336">
        <v>0</v>
      </c>
      <c r="R668" s="336">
        <v>0</v>
      </c>
      <c r="S668" s="336">
        <v>0</v>
      </c>
      <c r="T668" s="336">
        <v>0</v>
      </c>
      <c r="U668" s="336">
        <v>0</v>
      </c>
      <c r="V668" s="336">
        <v>0</v>
      </c>
      <c r="W668" s="336">
        <v>0</v>
      </c>
      <c r="X668" s="336">
        <v>0</v>
      </c>
      <c r="Y668" s="336">
        <v>0</v>
      </c>
      <c r="Z668" s="337">
        <f t="shared" si="45"/>
        <v>0</v>
      </c>
      <c r="AA668" s="340"/>
    </row>
    <row r="669" spans="1:27" s="339" customFormat="1" ht="12.75" customHeight="1">
      <c r="A669" s="333">
        <f t="shared" si="39"/>
        <v>15</v>
      </c>
      <c r="B669" s="373">
        <v>150202410010101</v>
      </c>
      <c r="C669" s="392" t="s">
        <v>1361</v>
      </c>
      <c r="D669" s="334">
        <f>+SUMIF('BG SISTEMA'!A:A,'CA EF'!B669,'BG SISTEMA'!F:F)</f>
        <v>0</v>
      </c>
      <c r="E669" s="412"/>
      <c r="F669" s="412"/>
      <c r="G669" s="393">
        <v>0</v>
      </c>
      <c r="H669" s="336">
        <f t="shared" si="44"/>
        <v>0</v>
      </c>
      <c r="I669" s="336">
        <v>0</v>
      </c>
      <c r="J669" s="336">
        <v>0</v>
      </c>
      <c r="K669" s="336">
        <v>0</v>
      </c>
      <c r="L669" s="336">
        <v>0</v>
      </c>
      <c r="M669" s="336">
        <v>0</v>
      </c>
      <c r="N669" s="336">
        <v>0</v>
      </c>
      <c r="O669" s="336">
        <v>0</v>
      </c>
      <c r="P669" s="336">
        <v>0</v>
      </c>
      <c r="Q669" s="336">
        <v>0</v>
      </c>
      <c r="R669" s="336">
        <v>0</v>
      </c>
      <c r="S669" s="336">
        <v>0</v>
      </c>
      <c r="T669" s="336">
        <v>0</v>
      </c>
      <c r="U669" s="336">
        <v>0</v>
      </c>
      <c r="V669" s="336">
        <v>0</v>
      </c>
      <c r="W669" s="336">
        <v>0</v>
      </c>
      <c r="X669" s="336">
        <v>0</v>
      </c>
      <c r="Y669" s="336">
        <v>0</v>
      </c>
      <c r="Z669" s="337">
        <f t="shared" si="45"/>
        <v>0</v>
      </c>
      <c r="AA669" s="340"/>
    </row>
    <row r="670" spans="1:27" s="339" customFormat="1" ht="12.75" customHeight="1">
      <c r="A670" s="333">
        <f t="shared" si="39"/>
        <v>15</v>
      </c>
      <c r="B670" s="373">
        <v>150202410010199</v>
      </c>
      <c r="C670" s="392" t="s">
        <v>501</v>
      </c>
      <c r="D670" s="334">
        <f>+SUMIF('BG SISTEMA'!A:A,'CA EF'!B670,'BG SISTEMA'!F:F)</f>
        <v>403467500</v>
      </c>
      <c r="E670" s="412"/>
      <c r="F670" s="412"/>
      <c r="G670" s="393">
        <v>403467500</v>
      </c>
      <c r="H670" s="336">
        <f t="shared" si="44"/>
        <v>0</v>
      </c>
      <c r="I670" s="336">
        <v>0</v>
      </c>
      <c r="J670" s="336">
        <v>0</v>
      </c>
      <c r="K670" s="336">
        <v>0</v>
      </c>
      <c r="L670" s="336">
        <v>0</v>
      </c>
      <c r="M670" s="336">
        <v>0</v>
      </c>
      <c r="N670" s="336">
        <v>0</v>
      </c>
      <c r="O670" s="336">
        <v>0</v>
      </c>
      <c r="P670" s="336">
        <v>0</v>
      </c>
      <c r="Q670" s="336">
        <v>0</v>
      </c>
      <c r="R670" s="336">
        <v>0</v>
      </c>
      <c r="S670" s="336">
        <v>0</v>
      </c>
      <c r="T670" s="336">
        <v>0</v>
      </c>
      <c r="U670" s="336">
        <v>0</v>
      </c>
      <c r="V670" s="336">
        <v>0</v>
      </c>
      <c r="W670" s="336">
        <v>0</v>
      </c>
      <c r="X670" s="336">
        <v>0</v>
      </c>
      <c r="Y670" s="336">
        <v>0</v>
      </c>
      <c r="Z670" s="337">
        <f t="shared" si="45"/>
        <v>0</v>
      </c>
      <c r="AA670" s="338"/>
    </row>
    <row r="671" spans="1:27" s="339" customFormat="1" ht="12.75" customHeight="1">
      <c r="A671" s="333">
        <f t="shared" si="39"/>
        <v>15</v>
      </c>
      <c r="B671" s="373">
        <v>150202419010101</v>
      </c>
      <c r="C671" s="392" t="s">
        <v>1362</v>
      </c>
      <c r="D671" s="334">
        <f>+SUMIF('BG SISTEMA'!A:A,'CA EF'!B671,'BG SISTEMA'!F:F)</f>
        <v>0</v>
      </c>
      <c r="E671" s="412"/>
      <c r="F671" s="412"/>
      <c r="G671" s="393">
        <v>0</v>
      </c>
      <c r="H671" s="336">
        <f t="shared" si="44"/>
        <v>0</v>
      </c>
      <c r="I671" s="336">
        <v>0</v>
      </c>
      <c r="J671" s="336">
        <v>0</v>
      </c>
      <c r="K671" s="336">
        <v>0</v>
      </c>
      <c r="L671" s="336">
        <v>0</v>
      </c>
      <c r="M671" s="336">
        <v>0</v>
      </c>
      <c r="N671" s="336">
        <v>0</v>
      </c>
      <c r="O671" s="336">
        <v>0</v>
      </c>
      <c r="P671" s="336">
        <v>0</v>
      </c>
      <c r="Q671" s="336">
        <v>0</v>
      </c>
      <c r="R671" s="336">
        <v>0</v>
      </c>
      <c r="S671" s="336">
        <v>0</v>
      </c>
      <c r="T671" s="336">
        <v>0</v>
      </c>
      <c r="U671" s="336">
        <v>0</v>
      </c>
      <c r="V671" s="336">
        <v>0</v>
      </c>
      <c r="W671" s="336">
        <v>0</v>
      </c>
      <c r="X671" s="336">
        <v>0</v>
      </c>
      <c r="Y671" s="336">
        <v>0</v>
      </c>
      <c r="Z671" s="337">
        <f t="shared" si="45"/>
        <v>0</v>
      </c>
      <c r="AA671" s="340"/>
    </row>
    <row r="672" spans="1:27" s="339" customFormat="1" ht="12.75" customHeight="1">
      <c r="A672" s="333">
        <f t="shared" si="39"/>
        <v>15</v>
      </c>
      <c r="B672" s="374">
        <v>150202419010199</v>
      </c>
      <c r="C672" s="392" t="s">
        <v>503</v>
      </c>
      <c r="D672" s="334">
        <f>+SUMIF('BG SISTEMA'!A:A,'CA EF'!B672,'BG SISTEMA'!F:F)</f>
        <v>-94142412</v>
      </c>
      <c r="E672" s="412">
        <v>13448916</v>
      </c>
      <c r="F672" s="412"/>
      <c r="G672" s="393">
        <v>-80693496</v>
      </c>
      <c r="H672" s="336">
        <f t="shared" si="44"/>
        <v>0</v>
      </c>
      <c r="I672" s="336">
        <v>0</v>
      </c>
      <c r="J672" s="336">
        <v>0</v>
      </c>
      <c r="K672" s="336">
        <v>0</v>
      </c>
      <c r="L672" s="336">
        <v>0</v>
      </c>
      <c r="M672" s="336">
        <v>0</v>
      </c>
      <c r="N672" s="336">
        <v>0</v>
      </c>
      <c r="O672" s="336">
        <v>0</v>
      </c>
      <c r="P672" s="336">
        <v>0</v>
      </c>
      <c r="Q672" s="336">
        <v>0</v>
      </c>
      <c r="R672" s="336">
        <v>0</v>
      </c>
      <c r="S672" s="336">
        <v>0</v>
      </c>
      <c r="T672" s="336">
        <v>0</v>
      </c>
      <c r="U672" s="336">
        <v>0</v>
      </c>
      <c r="V672" s="336">
        <v>0</v>
      </c>
      <c r="W672" s="336">
        <v>0</v>
      </c>
      <c r="X672" s="336">
        <v>0</v>
      </c>
      <c r="Y672" s="336">
        <v>0</v>
      </c>
      <c r="Z672" s="337">
        <f t="shared" si="45"/>
        <v>0</v>
      </c>
      <c r="AA672" s="340"/>
    </row>
    <row r="673" spans="1:27" s="339" customFormat="1" ht="12.75" customHeight="1">
      <c r="B673" s="373"/>
      <c r="C673" s="376"/>
      <c r="D673" s="334"/>
      <c r="E673" s="412"/>
      <c r="F673" s="412"/>
      <c r="G673" s="336"/>
      <c r="H673" s="336"/>
      <c r="I673" s="336"/>
      <c r="J673" s="336"/>
      <c r="K673" s="336"/>
      <c r="L673" s="336"/>
      <c r="M673" s="336"/>
      <c r="N673" s="336"/>
      <c r="O673" s="336"/>
      <c r="P673" s="336"/>
      <c r="Q673" s="336"/>
      <c r="R673" s="336"/>
      <c r="S673" s="336"/>
      <c r="T673" s="336"/>
      <c r="U673" s="336"/>
      <c r="V673" s="336"/>
      <c r="W673" s="336"/>
      <c r="X673" s="336"/>
      <c r="Y673" s="336"/>
      <c r="Z673" s="337"/>
      <c r="AA673" s="340"/>
    </row>
    <row r="674" spans="1:27" s="339" customFormat="1" ht="12.75" customHeight="1">
      <c r="A674" s="333">
        <f t="shared" ref="A674:A1201" si="46">+LEN(B674)</f>
        <v>15</v>
      </c>
      <c r="B674" s="373">
        <v>210101020010101</v>
      </c>
      <c r="C674" s="392" t="s">
        <v>790</v>
      </c>
      <c r="D674" s="334">
        <f>+SUMIF('BG SISTEMA'!A:A,'CA EF'!B674,'BG SISTEMA'!F:F)</f>
        <v>0</v>
      </c>
      <c r="E674" s="412"/>
      <c r="F674" s="412"/>
      <c r="G674" s="393">
        <v>0</v>
      </c>
      <c r="H674" s="336">
        <f t="shared" ref="H674:H983" si="47">+D674-E674+F674-G674</f>
        <v>0</v>
      </c>
      <c r="I674" s="336">
        <v>0</v>
      </c>
      <c r="J674" s="336">
        <v>0</v>
      </c>
      <c r="K674" s="336">
        <v>0</v>
      </c>
      <c r="L674" s="336">
        <v>0</v>
      </c>
      <c r="M674" s="336">
        <v>0</v>
      </c>
      <c r="N674" s="336">
        <f>-$H674</f>
        <v>0</v>
      </c>
      <c r="O674" s="336">
        <v>0</v>
      </c>
      <c r="P674" s="336">
        <v>0</v>
      </c>
      <c r="Q674" s="336">
        <v>0</v>
      </c>
      <c r="R674" s="336">
        <v>0</v>
      </c>
      <c r="S674" s="336">
        <v>0</v>
      </c>
      <c r="T674" s="336">
        <v>0</v>
      </c>
      <c r="U674" s="336">
        <v>0</v>
      </c>
      <c r="V674" s="336">
        <v>0</v>
      </c>
      <c r="W674" s="336">
        <v>0</v>
      </c>
      <c r="X674" s="336">
        <v>0</v>
      </c>
      <c r="Y674" s="336">
        <v>0</v>
      </c>
      <c r="Z674" s="337">
        <f t="shared" si="45"/>
        <v>0</v>
      </c>
      <c r="AA674" s="340"/>
    </row>
    <row r="675" spans="1:27" s="339" customFormat="1" ht="12.75" customHeight="1">
      <c r="A675" s="333">
        <f t="shared" ref="A675" si="48">+LEN(B675)</f>
        <v>15</v>
      </c>
      <c r="B675" s="373">
        <v>210101020010199</v>
      </c>
      <c r="C675" s="392" t="s">
        <v>507</v>
      </c>
      <c r="D675" s="334">
        <f>+SUMIF('BG SISTEMA'!A:A,'CA EF'!B675,'BG SISTEMA'!F:F)</f>
        <v>0</v>
      </c>
      <c r="E675" s="412"/>
      <c r="F675" s="412"/>
      <c r="G675" s="393">
        <v>-678880</v>
      </c>
      <c r="H675" s="336">
        <f t="shared" ref="H675" si="49">+D675-E675+F675-G675</f>
        <v>678880</v>
      </c>
      <c r="I675" s="336">
        <v>0</v>
      </c>
      <c r="J675" s="336">
        <v>0</v>
      </c>
      <c r="K675" s="336">
        <v>0</v>
      </c>
      <c r="L675" s="336">
        <v>0</v>
      </c>
      <c r="M675" s="336">
        <v>0</v>
      </c>
      <c r="N675" s="336">
        <f>-$H675</f>
        <v>-678880</v>
      </c>
      <c r="O675" s="336">
        <v>0</v>
      </c>
      <c r="P675" s="336">
        <v>0</v>
      </c>
      <c r="Q675" s="336">
        <v>0</v>
      </c>
      <c r="R675" s="336">
        <v>0</v>
      </c>
      <c r="S675" s="336">
        <v>0</v>
      </c>
      <c r="T675" s="336">
        <v>0</v>
      </c>
      <c r="U675" s="336">
        <v>0</v>
      </c>
      <c r="V675" s="336">
        <v>0</v>
      </c>
      <c r="W675" s="336">
        <v>0</v>
      </c>
      <c r="X675" s="336">
        <v>0</v>
      </c>
      <c r="Y675" s="336">
        <v>0</v>
      </c>
      <c r="Z675" s="337">
        <f t="shared" ref="Z675" si="50">SUM(H675:Y675)</f>
        <v>0</v>
      </c>
      <c r="AA675" s="340"/>
    </row>
    <row r="676" spans="1:27" s="339" customFormat="1" ht="12.75" customHeight="1">
      <c r="A676" s="333">
        <f t="shared" si="46"/>
        <v>15</v>
      </c>
      <c r="B676" s="373">
        <v>210101020020101</v>
      </c>
      <c r="C676" s="392" t="s">
        <v>509</v>
      </c>
      <c r="D676" s="334">
        <f>+SUMIF('BG SISTEMA'!A:A,'CA EF'!B676,'BG SISTEMA'!F:F)</f>
        <v>-67649742</v>
      </c>
      <c r="E676" s="412"/>
      <c r="F676" s="412"/>
      <c r="G676" s="393">
        <v>-4369843</v>
      </c>
      <c r="H676" s="336">
        <f t="shared" si="47"/>
        <v>-63279899</v>
      </c>
      <c r="I676" s="336">
        <v>0</v>
      </c>
      <c r="J676" s="336">
        <v>0</v>
      </c>
      <c r="K676" s="336">
        <v>0</v>
      </c>
      <c r="L676" s="336">
        <v>0</v>
      </c>
      <c r="M676" s="336">
        <v>0</v>
      </c>
      <c r="N676" s="336">
        <f>-$H676</f>
        <v>63279899</v>
      </c>
      <c r="O676" s="336">
        <v>0</v>
      </c>
      <c r="P676" s="336">
        <v>0</v>
      </c>
      <c r="Q676" s="336">
        <v>0</v>
      </c>
      <c r="R676" s="336">
        <v>0</v>
      </c>
      <c r="S676" s="336">
        <v>0</v>
      </c>
      <c r="T676" s="336">
        <v>0</v>
      </c>
      <c r="U676" s="336">
        <v>0</v>
      </c>
      <c r="V676" s="336">
        <v>0</v>
      </c>
      <c r="W676" s="336">
        <v>0</v>
      </c>
      <c r="X676" s="336">
        <v>0</v>
      </c>
      <c r="Y676" s="336">
        <v>0</v>
      </c>
      <c r="Z676" s="337">
        <f t="shared" si="45"/>
        <v>0</v>
      </c>
      <c r="AA676" s="340"/>
    </row>
    <row r="677" spans="1:27" s="339" customFormat="1" ht="12.75" customHeight="1">
      <c r="A677" s="333">
        <f t="shared" ref="A677:A732" si="51">+LEN(B677)</f>
        <v>15</v>
      </c>
      <c r="B677" s="373">
        <v>210101020020199</v>
      </c>
      <c r="C677" s="392" t="s">
        <v>510</v>
      </c>
      <c r="D677" s="334">
        <f>+SUMIF('BG SISTEMA'!A:A,'CA EF'!B677,'BG SISTEMA'!F:F)</f>
        <v>-10689304</v>
      </c>
      <c r="E677" s="412"/>
      <c r="F677" s="412"/>
      <c r="G677" s="393">
        <v>-6465400</v>
      </c>
      <c r="H677" s="336">
        <f t="shared" ref="H677:H732" si="52">+D677-E677+F677-G677</f>
        <v>-4223904</v>
      </c>
      <c r="I677" s="336">
        <v>0</v>
      </c>
      <c r="J677" s="336">
        <v>0</v>
      </c>
      <c r="K677" s="336">
        <v>0</v>
      </c>
      <c r="L677" s="336">
        <v>0</v>
      </c>
      <c r="M677" s="336">
        <v>0</v>
      </c>
      <c r="N677" s="336">
        <f>-$H677</f>
        <v>4223904</v>
      </c>
      <c r="O677" s="336">
        <v>0</v>
      </c>
      <c r="P677" s="336">
        <v>0</v>
      </c>
      <c r="Q677" s="336">
        <v>0</v>
      </c>
      <c r="R677" s="336">
        <v>0</v>
      </c>
      <c r="S677" s="336">
        <v>0</v>
      </c>
      <c r="T677" s="336">
        <v>0</v>
      </c>
      <c r="U677" s="336">
        <v>0</v>
      </c>
      <c r="V677" s="336">
        <v>0</v>
      </c>
      <c r="W677" s="336">
        <v>0</v>
      </c>
      <c r="X677" s="336">
        <v>0</v>
      </c>
      <c r="Y677" s="336">
        <v>0</v>
      </c>
      <c r="Z677" s="337">
        <f t="shared" ref="Z677:Z732" si="53">SUM(H677:Y677)</f>
        <v>0</v>
      </c>
      <c r="AA677" s="340"/>
    </row>
    <row r="678" spans="1:27" s="339" customFormat="1" ht="12.75" customHeight="1">
      <c r="A678" s="333">
        <f t="shared" si="51"/>
        <v>15</v>
      </c>
      <c r="B678" s="373">
        <v>210101020030101</v>
      </c>
      <c r="C678" s="392" t="s">
        <v>1363</v>
      </c>
      <c r="D678" s="334">
        <f>+SUMIF('BG SISTEMA'!A:A,'CA EF'!B678,'BG SISTEMA'!F:F)</f>
        <v>0</v>
      </c>
      <c r="E678" s="412"/>
      <c r="F678" s="412"/>
      <c r="G678" s="393">
        <v>0</v>
      </c>
      <c r="H678" s="336">
        <f t="shared" si="52"/>
        <v>0</v>
      </c>
      <c r="I678" s="336">
        <v>0</v>
      </c>
      <c r="J678" s="336">
        <v>0</v>
      </c>
      <c r="K678" s="336">
        <v>0</v>
      </c>
      <c r="L678" s="336">
        <v>0</v>
      </c>
      <c r="M678" s="336">
        <v>0</v>
      </c>
      <c r="N678" s="336">
        <v>0</v>
      </c>
      <c r="O678" s="336">
        <v>0</v>
      </c>
      <c r="P678" s="336">
        <v>0</v>
      </c>
      <c r="Q678" s="336">
        <v>0</v>
      </c>
      <c r="R678" s="336">
        <v>0</v>
      </c>
      <c r="S678" s="336">
        <v>0</v>
      </c>
      <c r="T678" s="336">
        <v>0</v>
      </c>
      <c r="U678" s="336">
        <v>0</v>
      </c>
      <c r="V678" s="336">
        <v>0</v>
      </c>
      <c r="W678" s="336">
        <v>0</v>
      </c>
      <c r="X678" s="336">
        <v>0</v>
      </c>
      <c r="Y678" s="336">
        <v>0</v>
      </c>
      <c r="Z678" s="337">
        <f t="shared" si="53"/>
        <v>0</v>
      </c>
      <c r="AA678" s="340"/>
    </row>
    <row r="679" spans="1:27" s="339" customFormat="1" ht="12.75" customHeight="1">
      <c r="A679" s="333">
        <f t="shared" si="51"/>
        <v>15</v>
      </c>
      <c r="B679" s="373">
        <v>210101020030199</v>
      </c>
      <c r="C679" s="392" t="s">
        <v>1364</v>
      </c>
      <c r="D679" s="334">
        <f>+SUMIF('BG SISTEMA'!A:A,'CA EF'!B679,'BG SISTEMA'!F:F)</f>
        <v>0</v>
      </c>
      <c r="E679" s="412"/>
      <c r="F679" s="412"/>
      <c r="G679" s="393">
        <v>0</v>
      </c>
      <c r="H679" s="336">
        <f t="shared" si="52"/>
        <v>0</v>
      </c>
      <c r="I679" s="336">
        <v>0</v>
      </c>
      <c r="J679" s="336">
        <v>0</v>
      </c>
      <c r="K679" s="336">
        <v>0</v>
      </c>
      <c r="L679" s="336">
        <v>0</v>
      </c>
      <c r="M679" s="336">
        <v>0</v>
      </c>
      <c r="N679" s="336">
        <v>0</v>
      </c>
      <c r="O679" s="336">
        <v>0</v>
      </c>
      <c r="P679" s="336">
        <v>0</v>
      </c>
      <c r="Q679" s="336">
        <v>0</v>
      </c>
      <c r="R679" s="336">
        <v>0</v>
      </c>
      <c r="S679" s="336">
        <v>0</v>
      </c>
      <c r="T679" s="336">
        <v>0</v>
      </c>
      <c r="U679" s="336">
        <v>0</v>
      </c>
      <c r="V679" s="336">
        <v>0</v>
      </c>
      <c r="W679" s="336">
        <v>0</v>
      </c>
      <c r="X679" s="336">
        <v>0</v>
      </c>
      <c r="Y679" s="336">
        <v>0</v>
      </c>
      <c r="Z679" s="337">
        <f t="shared" si="53"/>
        <v>0</v>
      </c>
      <c r="AA679" s="338"/>
    </row>
    <row r="680" spans="1:27" s="339" customFormat="1" ht="12.75" customHeight="1">
      <c r="A680" s="333">
        <f t="shared" ref="A680:A692" si="54">+LEN(B680)</f>
        <v>15</v>
      </c>
      <c r="B680" s="373">
        <v>210101020040101</v>
      </c>
      <c r="C680" s="392" t="s">
        <v>1365</v>
      </c>
      <c r="D680" s="334">
        <f>+SUMIF('BG SISTEMA'!A:A,'CA EF'!B680,'BG SISTEMA'!F:F)</f>
        <v>0</v>
      </c>
      <c r="E680" s="412"/>
      <c r="F680" s="412"/>
      <c r="G680" s="393">
        <v>0</v>
      </c>
      <c r="H680" s="336">
        <f t="shared" ref="H680:H692" si="55">+D680-E680+F680-G680</f>
        <v>0</v>
      </c>
      <c r="I680" s="336">
        <v>0</v>
      </c>
      <c r="J680" s="336">
        <v>0</v>
      </c>
      <c r="K680" s="336">
        <v>0</v>
      </c>
      <c r="L680" s="336">
        <v>0</v>
      </c>
      <c r="M680" s="336">
        <v>0</v>
      </c>
      <c r="N680" s="336">
        <v>0</v>
      </c>
      <c r="O680" s="336">
        <v>0</v>
      </c>
      <c r="P680" s="336">
        <v>0</v>
      </c>
      <c r="Q680" s="336">
        <v>0</v>
      </c>
      <c r="R680" s="336">
        <v>0</v>
      </c>
      <c r="S680" s="336">
        <v>0</v>
      </c>
      <c r="T680" s="336">
        <v>0</v>
      </c>
      <c r="U680" s="336">
        <v>0</v>
      </c>
      <c r="V680" s="336">
        <v>0</v>
      </c>
      <c r="W680" s="336">
        <v>0</v>
      </c>
      <c r="X680" s="336">
        <v>0</v>
      </c>
      <c r="Y680" s="336">
        <v>0</v>
      </c>
      <c r="Z680" s="337">
        <f t="shared" ref="Z680:Z692" si="56">SUM(H680:Y680)</f>
        <v>0</v>
      </c>
      <c r="AA680" s="340"/>
    </row>
    <row r="681" spans="1:27" s="339" customFormat="1" ht="12.75" customHeight="1">
      <c r="A681" s="333">
        <f t="shared" si="54"/>
        <v>15</v>
      </c>
      <c r="B681" s="373">
        <v>210101020040199</v>
      </c>
      <c r="C681" s="392" t="s">
        <v>1366</v>
      </c>
      <c r="D681" s="334">
        <f>+SUMIF('BG SISTEMA'!A:A,'CA EF'!B681,'BG SISTEMA'!F:F)</f>
        <v>0</v>
      </c>
      <c r="E681" s="412"/>
      <c r="F681" s="412"/>
      <c r="G681" s="393">
        <v>0</v>
      </c>
      <c r="H681" s="336">
        <f t="shared" si="55"/>
        <v>0</v>
      </c>
      <c r="I681" s="336">
        <v>0</v>
      </c>
      <c r="J681" s="336">
        <v>0</v>
      </c>
      <c r="K681" s="336">
        <v>0</v>
      </c>
      <c r="L681" s="336">
        <v>0</v>
      </c>
      <c r="M681" s="336">
        <v>0</v>
      </c>
      <c r="N681" s="336">
        <v>0</v>
      </c>
      <c r="O681" s="336">
        <v>0</v>
      </c>
      <c r="P681" s="336">
        <v>0</v>
      </c>
      <c r="Q681" s="336">
        <v>0</v>
      </c>
      <c r="R681" s="336">
        <v>0</v>
      </c>
      <c r="S681" s="336">
        <v>0</v>
      </c>
      <c r="T681" s="336">
        <v>0</v>
      </c>
      <c r="U681" s="336">
        <v>0</v>
      </c>
      <c r="V681" s="336">
        <v>0</v>
      </c>
      <c r="W681" s="336">
        <v>0</v>
      </c>
      <c r="X681" s="336">
        <v>0</v>
      </c>
      <c r="Y681" s="336">
        <v>0</v>
      </c>
      <c r="Z681" s="337">
        <f t="shared" si="56"/>
        <v>0</v>
      </c>
      <c r="AA681" s="340"/>
    </row>
    <row r="682" spans="1:27" s="339" customFormat="1" ht="12.75" customHeight="1">
      <c r="A682" s="333">
        <f t="shared" si="54"/>
        <v>15</v>
      </c>
      <c r="B682" s="373">
        <v>210101020050101</v>
      </c>
      <c r="C682" s="392" t="s">
        <v>1367</v>
      </c>
      <c r="D682" s="334">
        <f>+SUMIF('BG SISTEMA'!A:A,'CA EF'!B682,'BG SISTEMA'!F:F)</f>
        <v>-159885000</v>
      </c>
      <c r="E682" s="412"/>
      <c r="F682" s="412"/>
      <c r="G682" s="393">
        <v>0</v>
      </c>
      <c r="H682" s="336">
        <f t="shared" si="55"/>
        <v>-159885000</v>
      </c>
      <c r="I682" s="336">
        <v>0</v>
      </c>
      <c r="J682" s="336">
        <v>0</v>
      </c>
      <c r="K682" s="336">
        <v>0</v>
      </c>
      <c r="L682" s="336">
        <v>0</v>
      </c>
      <c r="M682" s="336">
        <v>0</v>
      </c>
      <c r="N682" s="336">
        <v>0</v>
      </c>
      <c r="O682" s="336">
        <v>0</v>
      </c>
      <c r="P682" s="336">
        <v>0</v>
      </c>
      <c r="Q682" s="336">
        <v>0</v>
      </c>
      <c r="R682" s="336">
        <f>-$H682</f>
        <v>159885000</v>
      </c>
      <c r="S682" s="336">
        <v>0</v>
      </c>
      <c r="T682" s="336">
        <v>0</v>
      </c>
      <c r="U682" s="336">
        <v>0</v>
      </c>
      <c r="V682" s="336">
        <v>0</v>
      </c>
      <c r="W682" s="336">
        <v>0</v>
      </c>
      <c r="X682" s="336">
        <v>0</v>
      </c>
      <c r="Y682" s="336">
        <v>0</v>
      </c>
      <c r="Z682" s="337">
        <f t="shared" si="56"/>
        <v>0</v>
      </c>
      <c r="AA682" s="340"/>
    </row>
    <row r="683" spans="1:27" s="339" customFormat="1" ht="12.75" customHeight="1">
      <c r="A683" s="333">
        <f t="shared" si="54"/>
        <v>15</v>
      </c>
      <c r="B683" s="373">
        <v>210101020050199</v>
      </c>
      <c r="C683" s="392" t="s">
        <v>712</v>
      </c>
      <c r="D683" s="334">
        <f>+SUMIF('BG SISTEMA'!A:A,'CA EF'!B683,'BG SISTEMA'!F:F)</f>
        <v>-233559570</v>
      </c>
      <c r="E683" s="412"/>
      <c r="F683" s="412"/>
      <c r="G683" s="393">
        <v>-9307038</v>
      </c>
      <c r="H683" s="336">
        <f t="shared" si="55"/>
        <v>-224252532</v>
      </c>
      <c r="I683" s="336">
        <v>0</v>
      </c>
      <c r="J683" s="336">
        <v>0</v>
      </c>
      <c r="K683" s="336">
        <v>0</v>
      </c>
      <c r="L683" s="336">
        <v>0</v>
      </c>
      <c r="M683" s="336">
        <v>0</v>
      </c>
      <c r="N683" s="336">
        <v>0</v>
      </c>
      <c r="O683" s="336">
        <v>0</v>
      </c>
      <c r="P683" s="336">
        <v>0</v>
      </c>
      <c r="Q683" s="336">
        <v>0</v>
      </c>
      <c r="R683" s="336">
        <f>-$H683</f>
        <v>224252532</v>
      </c>
      <c r="S683" s="336">
        <v>0</v>
      </c>
      <c r="T683" s="336">
        <v>0</v>
      </c>
      <c r="U683" s="336">
        <v>0</v>
      </c>
      <c r="V683" s="336">
        <v>0</v>
      </c>
      <c r="W683" s="336">
        <v>0</v>
      </c>
      <c r="X683" s="336">
        <v>0</v>
      </c>
      <c r="Y683" s="336">
        <v>0</v>
      </c>
      <c r="Z683" s="337">
        <f t="shared" si="56"/>
        <v>0</v>
      </c>
      <c r="AA683" s="340"/>
    </row>
    <row r="684" spans="1:27" s="339" customFormat="1" ht="12.75" customHeight="1">
      <c r="A684" s="333">
        <f t="shared" si="54"/>
        <v>15</v>
      </c>
      <c r="B684" s="373">
        <v>210101020050201</v>
      </c>
      <c r="C684" s="392" t="s">
        <v>1368</v>
      </c>
      <c r="D684" s="334">
        <f>+SUMIF('BG SISTEMA'!A:A,'CA EF'!B684,'BG SISTEMA'!F:F)</f>
        <v>0</v>
      </c>
      <c r="E684" s="412"/>
      <c r="F684" s="412"/>
      <c r="G684" s="393">
        <v>0</v>
      </c>
      <c r="H684" s="336">
        <f t="shared" si="55"/>
        <v>0</v>
      </c>
      <c r="I684" s="336">
        <v>0</v>
      </c>
      <c r="J684" s="336">
        <v>0</v>
      </c>
      <c r="K684" s="336">
        <v>0</v>
      </c>
      <c r="L684" s="336">
        <v>0</v>
      </c>
      <c r="M684" s="336">
        <v>0</v>
      </c>
      <c r="N684" s="336">
        <v>0</v>
      </c>
      <c r="O684" s="336">
        <v>0</v>
      </c>
      <c r="P684" s="336">
        <v>0</v>
      </c>
      <c r="Q684" s="336">
        <v>0</v>
      </c>
      <c r="R684" s="336">
        <v>0</v>
      </c>
      <c r="S684" s="336">
        <v>0</v>
      </c>
      <c r="T684" s="336">
        <v>0</v>
      </c>
      <c r="U684" s="336">
        <v>0</v>
      </c>
      <c r="V684" s="336">
        <v>0</v>
      </c>
      <c r="W684" s="336">
        <v>0</v>
      </c>
      <c r="X684" s="336">
        <v>0</v>
      </c>
      <c r="Y684" s="336">
        <v>0</v>
      </c>
      <c r="Z684" s="337">
        <f t="shared" si="56"/>
        <v>0</v>
      </c>
      <c r="AA684" s="338"/>
    </row>
    <row r="685" spans="1:27" s="339" customFormat="1" ht="12.75" customHeight="1">
      <c r="A685" s="333">
        <f t="shared" si="54"/>
        <v>15</v>
      </c>
      <c r="B685" s="373">
        <v>210101020050299</v>
      </c>
      <c r="C685" s="392" t="s">
        <v>1369</v>
      </c>
      <c r="D685" s="334">
        <f>+SUMIF('BG SISTEMA'!A:A,'CA EF'!B685,'BG SISTEMA'!F:F)</f>
        <v>0</v>
      </c>
      <c r="E685" s="412"/>
      <c r="F685" s="412"/>
      <c r="G685" s="393">
        <v>0</v>
      </c>
      <c r="H685" s="336">
        <f t="shared" si="55"/>
        <v>0</v>
      </c>
      <c r="I685" s="336">
        <v>0</v>
      </c>
      <c r="J685" s="336">
        <v>0</v>
      </c>
      <c r="K685" s="336">
        <v>0</v>
      </c>
      <c r="L685" s="336">
        <v>0</v>
      </c>
      <c r="M685" s="336">
        <v>0</v>
      </c>
      <c r="N685" s="336">
        <v>0</v>
      </c>
      <c r="O685" s="336">
        <v>0</v>
      </c>
      <c r="P685" s="336">
        <v>0</v>
      </c>
      <c r="Q685" s="336">
        <v>0</v>
      </c>
      <c r="R685" s="336">
        <v>0</v>
      </c>
      <c r="S685" s="336">
        <v>0</v>
      </c>
      <c r="T685" s="336">
        <v>0</v>
      </c>
      <c r="U685" s="336">
        <v>0</v>
      </c>
      <c r="V685" s="336">
        <v>0</v>
      </c>
      <c r="W685" s="336">
        <v>0</v>
      </c>
      <c r="X685" s="336">
        <v>0</v>
      </c>
      <c r="Y685" s="336">
        <v>0</v>
      </c>
      <c r="Z685" s="337">
        <f t="shared" si="56"/>
        <v>0</v>
      </c>
      <c r="AA685" s="340"/>
    </row>
    <row r="686" spans="1:27" s="339" customFormat="1" ht="12.75" customHeight="1">
      <c r="A686" s="333">
        <f t="shared" si="54"/>
        <v>15</v>
      </c>
      <c r="B686" s="373">
        <v>210101020060101</v>
      </c>
      <c r="C686" s="392" t="s">
        <v>1370</v>
      </c>
      <c r="D686" s="334">
        <f>+SUMIF('BG SISTEMA'!A:A,'CA EF'!B686,'BG SISTEMA'!F:F)</f>
        <v>0</v>
      </c>
      <c r="E686" s="412"/>
      <c r="F686" s="412"/>
      <c r="G686" s="393">
        <v>0</v>
      </c>
      <c r="H686" s="336">
        <f t="shared" si="55"/>
        <v>0</v>
      </c>
      <c r="I686" s="336">
        <v>0</v>
      </c>
      <c r="J686" s="336">
        <v>0</v>
      </c>
      <c r="K686" s="336">
        <v>0</v>
      </c>
      <c r="L686" s="336">
        <v>0</v>
      </c>
      <c r="M686" s="336">
        <v>0</v>
      </c>
      <c r="N686" s="336">
        <v>0</v>
      </c>
      <c r="O686" s="336">
        <v>0</v>
      </c>
      <c r="P686" s="336">
        <v>0</v>
      </c>
      <c r="Q686" s="336">
        <v>0</v>
      </c>
      <c r="R686" s="336">
        <v>0</v>
      </c>
      <c r="S686" s="336">
        <v>0</v>
      </c>
      <c r="T686" s="336">
        <v>0</v>
      </c>
      <c r="U686" s="336">
        <v>0</v>
      </c>
      <c r="V686" s="336">
        <v>0</v>
      </c>
      <c r="W686" s="336">
        <v>0</v>
      </c>
      <c r="X686" s="336">
        <v>0</v>
      </c>
      <c r="Y686" s="336">
        <v>0</v>
      </c>
      <c r="Z686" s="337">
        <f t="shared" si="56"/>
        <v>0</v>
      </c>
      <c r="AA686" s="340"/>
    </row>
    <row r="687" spans="1:27" s="339" customFormat="1" ht="12.75" customHeight="1">
      <c r="A687" s="333">
        <f t="shared" si="54"/>
        <v>15</v>
      </c>
      <c r="B687" s="373">
        <v>210101020060199</v>
      </c>
      <c r="C687" s="392" t="s">
        <v>1371</v>
      </c>
      <c r="D687" s="334">
        <f>+SUMIF('BG SISTEMA'!A:A,'CA EF'!B687,'BG SISTEMA'!F:F)</f>
        <v>0</v>
      </c>
      <c r="E687" s="412"/>
      <c r="F687" s="412"/>
      <c r="G687" s="393">
        <v>0</v>
      </c>
      <c r="H687" s="336">
        <f t="shared" si="55"/>
        <v>0</v>
      </c>
      <c r="I687" s="336">
        <v>0</v>
      </c>
      <c r="J687" s="336">
        <v>0</v>
      </c>
      <c r="K687" s="336">
        <v>0</v>
      </c>
      <c r="L687" s="336">
        <v>0</v>
      </c>
      <c r="M687" s="336">
        <v>0</v>
      </c>
      <c r="N687" s="336">
        <v>0</v>
      </c>
      <c r="O687" s="336">
        <v>0</v>
      </c>
      <c r="P687" s="336">
        <v>0</v>
      </c>
      <c r="Q687" s="336">
        <v>0</v>
      </c>
      <c r="R687" s="336">
        <v>0</v>
      </c>
      <c r="S687" s="336">
        <v>0</v>
      </c>
      <c r="T687" s="336">
        <v>0</v>
      </c>
      <c r="U687" s="336">
        <v>0</v>
      </c>
      <c r="V687" s="336">
        <v>0</v>
      </c>
      <c r="W687" s="336">
        <v>0</v>
      </c>
      <c r="X687" s="336">
        <v>0</v>
      </c>
      <c r="Y687" s="336">
        <v>0</v>
      </c>
      <c r="Z687" s="337">
        <f t="shared" si="56"/>
        <v>0</v>
      </c>
      <c r="AA687" s="340"/>
    </row>
    <row r="688" spans="1:27" s="339" customFormat="1" ht="12.75" customHeight="1">
      <c r="A688" s="333">
        <f t="shared" si="54"/>
        <v>15</v>
      </c>
      <c r="B688" s="373">
        <v>210101040010101</v>
      </c>
      <c r="C688" s="392" t="s">
        <v>1372</v>
      </c>
      <c r="D688" s="334">
        <f>+SUMIF('BG SISTEMA'!A:A,'CA EF'!B688,'BG SISTEMA'!F:F)</f>
        <v>0</v>
      </c>
      <c r="E688" s="412"/>
      <c r="F688" s="412"/>
      <c r="G688" s="393">
        <v>0</v>
      </c>
      <c r="H688" s="336">
        <f t="shared" si="55"/>
        <v>0</v>
      </c>
      <c r="I688" s="336">
        <v>0</v>
      </c>
      <c r="J688" s="336">
        <v>0</v>
      </c>
      <c r="K688" s="336">
        <v>0</v>
      </c>
      <c r="L688" s="336">
        <v>0</v>
      </c>
      <c r="M688" s="336">
        <v>0</v>
      </c>
      <c r="N688" s="336">
        <v>0</v>
      </c>
      <c r="O688" s="336">
        <v>0</v>
      </c>
      <c r="P688" s="336">
        <v>0</v>
      </c>
      <c r="Q688" s="336">
        <v>0</v>
      </c>
      <c r="R688" s="336">
        <v>0</v>
      </c>
      <c r="S688" s="336">
        <v>0</v>
      </c>
      <c r="T688" s="336">
        <v>0</v>
      </c>
      <c r="U688" s="336">
        <v>0</v>
      </c>
      <c r="V688" s="336">
        <v>0</v>
      </c>
      <c r="W688" s="336">
        <v>0</v>
      </c>
      <c r="X688" s="336">
        <v>0</v>
      </c>
      <c r="Y688" s="336">
        <v>0</v>
      </c>
      <c r="Z688" s="337">
        <f t="shared" si="56"/>
        <v>0</v>
      </c>
      <c r="AA688" s="340"/>
    </row>
    <row r="689" spans="1:27" s="339" customFormat="1" ht="12.75" customHeight="1">
      <c r="A689" s="333">
        <f t="shared" si="54"/>
        <v>15</v>
      </c>
      <c r="B689" s="373">
        <v>210101040010199</v>
      </c>
      <c r="C689" s="392" t="s">
        <v>1373</v>
      </c>
      <c r="D689" s="334">
        <f>+SUMIF('BG SISTEMA'!A:A,'CA EF'!B689,'BG SISTEMA'!F:F)</f>
        <v>0</v>
      </c>
      <c r="E689" s="412"/>
      <c r="F689" s="412"/>
      <c r="G689" s="393">
        <v>0</v>
      </c>
      <c r="H689" s="336">
        <f t="shared" si="55"/>
        <v>0</v>
      </c>
      <c r="I689" s="336">
        <v>0</v>
      </c>
      <c r="J689" s="336">
        <v>0</v>
      </c>
      <c r="K689" s="336">
        <v>0</v>
      </c>
      <c r="L689" s="336">
        <v>0</v>
      </c>
      <c r="M689" s="336">
        <v>0</v>
      </c>
      <c r="N689" s="336">
        <v>0</v>
      </c>
      <c r="O689" s="336">
        <v>0</v>
      </c>
      <c r="P689" s="336">
        <v>0</v>
      </c>
      <c r="Q689" s="336">
        <v>0</v>
      </c>
      <c r="R689" s="336">
        <v>0</v>
      </c>
      <c r="S689" s="336">
        <v>0</v>
      </c>
      <c r="T689" s="336">
        <v>0</v>
      </c>
      <c r="U689" s="336">
        <v>0</v>
      </c>
      <c r="V689" s="336">
        <v>0</v>
      </c>
      <c r="W689" s="336">
        <v>0</v>
      </c>
      <c r="X689" s="336">
        <v>0</v>
      </c>
      <c r="Y689" s="336">
        <v>0</v>
      </c>
      <c r="Z689" s="337">
        <f t="shared" si="56"/>
        <v>0</v>
      </c>
      <c r="AA689" s="340"/>
    </row>
    <row r="690" spans="1:27" s="339" customFormat="1" ht="12.75" customHeight="1">
      <c r="A690" s="333">
        <f t="shared" si="54"/>
        <v>15</v>
      </c>
      <c r="B690" s="373">
        <v>210101040020101</v>
      </c>
      <c r="C690" s="392" t="s">
        <v>1374</v>
      </c>
      <c r="D690" s="334">
        <f>+SUMIF('BG SISTEMA'!A:A,'CA EF'!B690,'BG SISTEMA'!F:F)</f>
        <v>0</v>
      </c>
      <c r="E690" s="412"/>
      <c r="F690" s="412"/>
      <c r="G690" s="393">
        <v>0</v>
      </c>
      <c r="H690" s="336">
        <f t="shared" si="55"/>
        <v>0</v>
      </c>
      <c r="I690" s="336">
        <v>0</v>
      </c>
      <c r="J690" s="336">
        <v>0</v>
      </c>
      <c r="K690" s="336">
        <v>0</v>
      </c>
      <c r="L690" s="336">
        <v>0</v>
      </c>
      <c r="M690" s="336">
        <v>0</v>
      </c>
      <c r="N690" s="336">
        <v>0</v>
      </c>
      <c r="O690" s="336">
        <v>0</v>
      </c>
      <c r="P690" s="336">
        <v>0</v>
      </c>
      <c r="Q690" s="336">
        <v>0</v>
      </c>
      <c r="R690" s="336">
        <v>0</v>
      </c>
      <c r="S690" s="336">
        <v>0</v>
      </c>
      <c r="T690" s="336">
        <v>0</v>
      </c>
      <c r="U690" s="336">
        <v>0</v>
      </c>
      <c r="V690" s="336">
        <v>0</v>
      </c>
      <c r="W690" s="336">
        <v>0</v>
      </c>
      <c r="X690" s="336">
        <v>0</v>
      </c>
      <c r="Y690" s="336">
        <v>0</v>
      </c>
      <c r="Z690" s="337">
        <f t="shared" si="56"/>
        <v>0</v>
      </c>
      <c r="AA690" s="338"/>
    </row>
    <row r="691" spans="1:27" s="339" customFormat="1" ht="12.75" customHeight="1">
      <c r="A691" s="333">
        <f t="shared" si="54"/>
        <v>15</v>
      </c>
      <c r="B691" s="373">
        <v>210101040020199</v>
      </c>
      <c r="C691" s="392" t="s">
        <v>1375</v>
      </c>
      <c r="D691" s="334">
        <f>+SUMIF('BG SISTEMA'!A:A,'CA EF'!B691,'BG SISTEMA'!F:F)</f>
        <v>-8102102</v>
      </c>
      <c r="E691" s="412"/>
      <c r="F691" s="412"/>
      <c r="G691" s="393">
        <v>-4634080</v>
      </c>
      <c r="H691" s="336">
        <f t="shared" si="55"/>
        <v>-3468022</v>
      </c>
      <c r="I691" s="336">
        <v>0</v>
      </c>
      <c r="J691" s="336">
        <v>0</v>
      </c>
      <c r="K691" s="336">
        <v>0</v>
      </c>
      <c r="L691" s="336">
        <v>0</v>
      </c>
      <c r="M691" s="336">
        <v>0</v>
      </c>
      <c r="N691" s="336">
        <f>-$H691</f>
        <v>3468022</v>
      </c>
      <c r="O691" s="336">
        <v>0</v>
      </c>
      <c r="P691" s="336">
        <v>0</v>
      </c>
      <c r="Q691" s="336">
        <v>0</v>
      </c>
      <c r="R691" s="336">
        <v>0</v>
      </c>
      <c r="S691" s="336">
        <v>0</v>
      </c>
      <c r="T691" s="336">
        <v>0</v>
      </c>
      <c r="U691" s="336">
        <v>0</v>
      </c>
      <c r="V691" s="336">
        <v>0</v>
      </c>
      <c r="W691" s="336">
        <v>0</v>
      </c>
      <c r="X691" s="336">
        <v>0</v>
      </c>
      <c r="Y691" s="336">
        <v>0</v>
      </c>
      <c r="Z691" s="337">
        <f t="shared" si="56"/>
        <v>0</v>
      </c>
      <c r="AA691" s="340"/>
    </row>
    <row r="692" spans="1:27" s="339" customFormat="1" ht="12.75" customHeight="1">
      <c r="A692" s="333">
        <f t="shared" si="54"/>
        <v>15</v>
      </c>
      <c r="B692" s="373">
        <v>210101040030101</v>
      </c>
      <c r="C692" s="392" t="s">
        <v>1363</v>
      </c>
      <c r="D692" s="334">
        <f>+SUMIF('BG SISTEMA'!A:A,'CA EF'!B692,'BG SISTEMA'!F:F)</f>
        <v>0</v>
      </c>
      <c r="E692" s="412"/>
      <c r="F692" s="412"/>
      <c r="G692" s="393">
        <v>0</v>
      </c>
      <c r="H692" s="336">
        <f t="shared" si="55"/>
        <v>0</v>
      </c>
      <c r="I692" s="336">
        <v>0</v>
      </c>
      <c r="J692" s="336">
        <v>0</v>
      </c>
      <c r="K692" s="336">
        <v>0</v>
      </c>
      <c r="L692" s="336">
        <v>0</v>
      </c>
      <c r="M692" s="336">
        <v>0</v>
      </c>
      <c r="N692" s="336">
        <v>0</v>
      </c>
      <c r="O692" s="336">
        <v>0</v>
      </c>
      <c r="P692" s="336">
        <v>0</v>
      </c>
      <c r="Q692" s="336">
        <v>0</v>
      </c>
      <c r="R692" s="336">
        <v>0</v>
      </c>
      <c r="S692" s="336">
        <v>0</v>
      </c>
      <c r="T692" s="336">
        <v>0</v>
      </c>
      <c r="U692" s="336">
        <v>0</v>
      </c>
      <c r="V692" s="336">
        <v>0</v>
      </c>
      <c r="W692" s="336">
        <v>0</v>
      </c>
      <c r="X692" s="336">
        <v>0</v>
      </c>
      <c r="Y692" s="336">
        <v>0</v>
      </c>
      <c r="Z692" s="337">
        <f t="shared" si="56"/>
        <v>0</v>
      </c>
      <c r="AA692" s="340"/>
    </row>
    <row r="693" spans="1:27" s="339" customFormat="1" ht="12.75" customHeight="1">
      <c r="A693" s="333">
        <f t="shared" si="51"/>
        <v>15</v>
      </c>
      <c r="B693" s="373">
        <v>210101040030199</v>
      </c>
      <c r="C693" s="392" t="s">
        <v>1364</v>
      </c>
      <c r="D693" s="334">
        <f>+SUMIF('BG SISTEMA'!A:A,'CA EF'!B693,'BG SISTEMA'!F:F)</f>
        <v>0</v>
      </c>
      <c r="E693" s="412"/>
      <c r="F693" s="412"/>
      <c r="G693" s="393">
        <v>0</v>
      </c>
      <c r="H693" s="336">
        <f t="shared" si="52"/>
        <v>0</v>
      </c>
      <c r="I693" s="336">
        <v>0</v>
      </c>
      <c r="J693" s="336">
        <v>0</v>
      </c>
      <c r="K693" s="336">
        <v>0</v>
      </c>
      <c r="L693" s="336">
        <v>0</v>
      </c>
      <c r="M693" s="336">
        <v>0</v>
      </c>
      <c r="N693" s="336">
        <v>0</v>
      </c>
      <c r="O693" s="336">
        <v>0</v>
      </c>
      <c r="P693" s="336">
        <v>0</v>
      </c>
      <c r="Q693" s="336">
        <v>0</v>
      </c>
      <c r="R693" s="336">
        <v>0</v>
      </c>
      <c r="S693" s="336">
        <v>0</v>
      </c>
      <c r="T693" s="336">
        <v>0</v>
      </c>
      <c r="U693" s="336">
        <v>0</v>
      </c>
      <c r="V693" s="336">
        <v>0</v>
      </c>
      <c r="W693" s="336">
        <v>0</v>
      </c>
      <c r="X693" s="336">
        <v>0</v>
      </c>
      <c r="Y693" s="336">
        <v>0</v>
      </c>
      <c r="Z693" s="337">
        <f t="shared" si="53"/>
        <v>0</v>
      </c>
      <c r="AA693" s="340"/>
    </row>
    <row r="694" spans="1:27" s="339" customFormat="1" ht="12.75" customHeight="1">
      <c r="A694" s="333">
        <f t="shared" si="51"/>
        <v>15</v>
      </c>
      <c r="B694" s="373">
        <v>210101040040101</v>
      </c>
      <c r="C694" s="392" t="s">
        <v>1365</v>
      </c>
      <c r="D694" s="334">
        <f>+SUMIF('BG SISTEMA'!A:A,'CA EF'!B694,'BG SISTEMA'!F:F)</f>
        <v>0</v>
      </c>
      <c r="E694" s="412"/>
      <c r="F694" s="412"/>
      <c r="G694" s="393">
        <v>0</v>
      </c>
      <c r="H694" s="336">
        <f t="shared" si="52"/>
        <v>0</v>
      </c>
      <c r="I694" s="336">
        <v>0</v>
      </c>
      <c r="J694" s="336">
        <v>0</v>
      </c>
      <c r="K694" s="336">
        <v>0</v>
      </c>
      <c r="L694" s="336">
        <v>0</v>
      </c>
      <c r="M694" s="336">
        <v>0</v>
      </c>
      <c r="N694" s="336">
        <v>0</v>
      </c>
      <c r="O694" s="336">
        <v>0</v>
      </c>
      <c r="P694" s="336">
        <v>0</v>
      </c>
      <c r="Q694" s="336">
        <v>0</v>
      </c>
      <c r="R694" s="336">
        <v>0</v>
      </c>
      <c r="S694" s="336">
        <v>0</v>
      </c>
      <c r="T694" s="336">
        <v>0</v>
      </c>
      <c r="U694" s="336">
        <v>0</v>
      </c>
      <c r="V694" s="336">
        <v>0</v>
      </c>
      <c r="W694" s="336">
        <v>0</v>
      </c>
      <c r="X694" s="336">
        <v>0</v>
      </c>
      <c r="Y694" s="336">
        <v>0</v>
      </c>
      <c r="Z694" s="337">
        <f t="shared" si="53"/>
        <v>0</v>
      </c>
      <c r="AA694" s="340"/>
    </row>
    <row r="695" spans="1:27" s="339" customFormat="1" ht="12.75" customHeight="1">
      <c r="A695" s="333">
        <f t="shared" si="51"/>
        <v>15</v>
      </c>
      <c r="B695" s="373">
        <v>210101040040199</v>
      </c>
      <c r="C695" s="392" t="s">
        <v>1366</v>
      </c>
      <c r="D695" s="334">
        <f>+SUMIF('BG SISTEMA'!A:A,'CA EF'!B695,'BG SISTEMA'!F:F)</f>
        <v>0</v>
      </c>
      <c r="E695" s="412"/>
      <c r="F695" s="412"/>
      <c r="G695" s="393">
        <v>0</v>
      </c>
      <c r="H695" s="336">
        <f t="shared" si="52"/>
        <v>0</v>
      </c>
      <c r="I695" s="336">
        <v>0</v>
      </c>
      <c r="J695" s="336">
        <v>0</v>
      </c>
      <c r="K695" s="336">
        <v>0</v>
      </c>
      <c r="L695" s="336">
        <v>0</v>
      </c>
      <c r="M695" s="336">
        <v>0</v>
      </c>
      <c r="N695" s="336">
        <v>0</v>
      </c>
      <c r="O695" s="336">
        <v>0</v>
      </c>
      <c r="P695" s="336">
        <v>0</v>
      </c>
      <c r="Q695" s="336">
        <v>0</v>
      </c>
      <c r="R695" s="336">
        <v>0</v>
      </c>
      <c r="S695" s="336">
        <v>0</v>
      </c>
      <c r="T695" s="336">
        <v>0</v>
      </c>
      <c r="U695" s="336">
        <v>0</v>
      </c>
      <c r="V695" s="336">
        <v>0</v>
      </c>
      <c r="W695" s="336">
        <v>0</v>
      </c>
      <c r="X695" s="336">
        <v>0</v>
      </c>
      <c r="Y695" s="336">
        <v>0</v>
      </c>
      <c r="Z695" s="337">
        <f t="shared" si="53"/>
        <v>0</v>
      </c>
      <c r="AA695" s="340"/>
    </row>
    <row r="696" spans="1:27" s="339" customFormat="1" ht="12.75" customHeight="1">
      <c r="A696" s="333">
        <f t="shared" si="51"/>
        <v>15</v>
      </c>
      <c r="B696" s="373">
        <v>210801060010101</v>
      </c>
      <c r="C696" s="392" t="s">
        <v>1376</v>
      </c>
      <c r="D696" s="334">
        <f>+SUMIF('BG SISTEMA'!A:A,'CA EF'!B696,'BG SISTEMA'!F:F)</f>
        <v>0</v>
      </c>
      <c r="E696" s="412"/>
      <c r="F696" s="412"/>
      <c r="G696" s="393">
        <v>0</v>
      </c>
      <c r="H696" s="336">
        <f t="shared" si="52"/>
        <v>0</v>
      </c>
      <c r="I696" s="336">
        <v>0</v>
      </c>
      <c r="J696" s="336">
        <v>0</v>
      </c>
      <c r="K696" s="336">
        <v>0</v>
      </c>
      <c r="L696" s="336">
        <v>0</v>
      </c>
      <c r="M696" s="336">
        <v>0</v>
      </c>
      <c r="N696" s="336">
        <v>0</v>
      </c>
      <c r="O696" s="336">
        <v>0</v>
      </c>
      <c r="P696" s="336">
        <v>0</v>
      </c>
      <c r="Q696" s="336">
        <v>0</v>
      </c>
      <c r="R696" s="336">
        <v>0</v>
      </c>
      <c r="S696" s="336">
        <v>0</v>
      </c>
      <c r="T696" s="336">
        <v>0</v>
      </c>
      <c r="U696" s="336">
        <v>0</v>
      </c>
      <c r="V696" s="336">
        <v>0</v>
      </c>
      <c r="W696" s="336">
        <v>0</v>
      </c>
      <c r="X696" s="336">
        <v>0</v>
      </c>
      <c r="Y696" s="336">
        <v>0</v>
      </c>
      <c r="Z696" s="337">
        <f t="shared" si="53"/>
        <v>0</v>
      </c>
      <c r="AA696" s="340"/>
    </row>
    <row r="697" spans="1:27" s="339" customFormat="1" ht="12.75" customHeight="1">
      <c r="A697" s="333">
        <f t="shared" si="51"/>
        <v>15</v>
      </c>
      <c r="B697" s="373">
        <v>210801060010199</v>
      </c>
      <c r="C697" s="392" t="s">
        <v>1377</v>
      </c>
      <c r="D697" s="334">
        <f>+SUMIF('BG SISTEMA'!A:A,'CA EF'!B697,'BG SISTEMA'!F:F)</f>
        <v>0</v>
      </c>
      <c r="E697" s="412"/>
      <c r="F697" s="412"/>
      <c r="G697" s="393">
        <v>0</v>
      </c>
      <c r="H697" s="336">
        <f t="shared" si="52"/>
        <v>0</v>
      </c>
      <c r="I697" s="336">
        <v>0</v>
      </c>
      <c r="J697" s="336">
        <v>0</v>
      </c>
      <c r="K697" s="336">
        <v>0</v>
      </c>
      <c r="L697" s="336">
        <v>0</v>
      </c>
      <c r="M697" s="336">
        <v>0</v>
      </c>
      <c r="N697" s="336">
        <v>0</v>
      </c>
      <c r="O697" s="336">
        <v>0</v>
      </c>
      <c r="P697" s="336">
        <v>0</v>
      </c>
      <c r="Q697" s="336">
        <v>0</v>
      </c>
      <c r="R697" s="336">
        <v>0</v>
      </c>
      <c r="S697" s="336">
        <v>0</v>
      </c>
      <c r="T697" s="336">
        <v>0</v>
      </c>
      <c r="U697" s="336">
        <v>0</v>
      </c>
      <c r="V697" s="336">
        <v>0</v>
      </c>
      <c r="W697" s="336">
        <v>0</v>
      </c>
      <c r="X697" s="336">
        <v>0</v>
      </c>
      <c r="Y697" s="336">
        <v>0</v>
      </c>
      <c r="Z697" s="337">
        <f t="shared" si="53"/>
        <v>0</v>
      </c>
      <c r="AA697" s="338"/>
    </row>
    <row r="698" spans="1:27" s="339" customFormat="1" ht="12.75" customHeight="1">
      <c r="A698" s="333">
        <f t="shared" si="51"/>
        <v>15</v>
      </c>
      <c r="B698" s="373">
        <v>210801060020101</v>
      </c>
      <c r="C698" s="392" t="s">
        <v>1378</v>
      </c>
      <c r="D698" s="334">
        <f>+SUMIF('BG SISTEMA'!A:A,'CA EF'!B698,'BG SISTEMA'!F:F)</f>
        <v>0</v>
      </c>
      <c r="E698" s="412"/>
      <c r="F698" s="412"/>
      <c r="G698" s="393">
        <v>0</v>
      </c>
      <c r="H698" s="336">
        <f t="shared" si="52"/>
        <v>0</v>
      </c>
      <c r="I698" s="336">
        <v>0</v>
      </c>
      <c r="J698" s="336">
        <v>0</v>
      </c>
      <c r="K698" s="336">
        <v>0</v>
      </c>
      <c r="L698" s="336">
        <v>0</v>
      </c>
      <c r="M698" s="336">
        <v>0</v>
      </c>
      <c r="N698" s="336">
        <v>0</v>
      </c>
      <c r="O698" s="336">
        <v>0</v>
      </c>
      <c r="P698" s="336">
        <v>0</v>
      </c>
      <c r="Q698" s="336">
        <v>0</v>
      </c>
      <c r="R698" s="336">
        <v>0</v>
      </c>
      <c r="S698" s="336">
        <v>0</v>
      </c>
      <c r="T698" s="336">
        <v>0</v>
      </c>
      <c r="U698" s="336">
        <v>0</v>
      </c>
      <c r="V698" s="336">
        <v>0</v>
      </c>
      <c r="W698" s="336">
        <v>0</v>
      </c>
      <c r="X698" s="336">
        <v>0</v>
      </c>
      <c r="Y698" s="336">
        <v>0</v>
      </c>
      <c r="Z698" s="337">
        <f t="shared" si="53"/>
        <v>0</v>
      </c>
      <c r="AA698" s="340"/>
    </row>
    <row r="699" spans="1:27" s="339" customFormat="1" ht="12.75" customHeight="1">
      <c r="A699" s="333">
        <f t="shared" si="51"/>
        <v>15</v>
      </c>
      <c r="B699" s="373">
        <v>210801060020199</v>
      </c>
      <c r="C699" s="392" t="s">
        <v>1379</v>
      </c>
      <c r="D699" s="334">
        <f>+SUMIF('BG SISTEMA'!A:A,'CA EF'!B699,'BG SISTEMA'!F:F)</f>
        <v>0</v>
      </c>
      <c r="E699" s="412"/>
      <c r="F699" s="412"/>
      <c r="G699" s="393">
        <v>0</v>
      </c>
      <c r="H699" s="336">
        <f t="shared" si="52"/>
        <v>0</v>
      </c>
      <c r="I699" s="336">
        <v>0</v>
      </c>
      <c r="J699" s="336">
        <v>0</v>
      </c>
      <c r="K699" s="336">
        <v>0</v>
      </c>
      <c r="L699" s="336">
        <v>0</v>
      </c>
      <c r="M699" s="336">
        <v>0</v>
      </c>
      <c r="N699" s="336">
        <v>0</v>
      </c>
      <c r="O699" s="336">
        <v>0</v>
      </c>
      <c r="P699" s="336">
        <v>0</v>
      </c>
      <c r="Q699" s="336">
        <v>0</v>
      </c>
      <c r="R699" s="336">
        <v>0</v>
      </c>
      <c r="S699" s="336">
        <v>0</v>
      </c>
      <c r="T699" s="336">
        <v>0</v>
      </c>
      <c r="U699" s="336">
        <v>0</v>
      </c>
      <c r="V699" s="336">
        <v>0</v>
      </c>
      <c r="W699" s="336">
        <v>0</v>
      </c>
      <c r="X699" s="336">
        <v>0</v>
      </c>
      <c r="Y699" s="336">
        <v>0</v>
      </c>
      <c r="Z699" s="337">
        <f t="shared" si="53"/>
        <v>0</v>
      </c>
      <c r="AA699" s="340"/>
    </row>
    <row r="700" spans="1:27" s="339" customFormat="1" ht="12.75" customHeight="1">
      <c r="A700" s="333">
        <f t="shared" si="51"/>
        <v>15</v>
      </c>
      <c r="B700" s="373">
        <v>210801069010101</v>
      </c>
      <c r="C700" s="392" t="s">
        <v>1380</v>
      </c>
      <c r="D700" s="334">
        <f>+SUMIF('BG SISTEMA'!A:A,'CA EF'!B700,'BG SISTEMA'!F:F)</f>
        <v>0</v>
      </c>
      <c r="E700" s="412"/>
      <c r="F700" s="412"/>
      <c r="G700" s="393">
        <v>0</v>
      </c>
      <c r="H700" s="336">
        <f t="shared" si="52"/>
        <v>0</v>
      </c>
      <c r="I700" s="336">
        <v>0</v>
      </c>
      <c r="J700" s="336">
        <v>0</v>
      </c>
      <c r="K700" s="336">
        <v>0</v>
      </c>
      <c r="L700" s="336">
        <v>0</v>
      </c>
      <c r="M700" s="336">
        <v>0</v>
      </c>
      <c r="N700" s="336">
        <v>0</v>
      </c>
      <c r="O700" s="336">
        <v>0</v>
      </c>
      <c r="P700" s="336">
        <v>0</v>
      </c>
      <c r="Q700" s="336">
        <v>0</v>
      </c>
      <c r="R700" s="336">
        <v>0</v>
      </c>
      <c r="S700" s="336">
        <v>0</v>
      </c>
      <c r="T700" s="336">
        <v>0</v>
      </c>
      <c r="U700" s="336">
        <v>0</v>
      </c>
      <c r="V700" s="336">
        <v>0</v>
      </c>
      <c r="W700" s="336">
        <v>0</v>
      </c>
      <c r="X700" s="336">
        <v>0</v>
      </c>
      <c r="Y700" s="336">
        <v>0</v>
      </c>
      <c r="Z700" s="337">
        <f t="shared" si="53"/>
        <v>0</v>
      </c>
      <c r="AA700" s="340"/>
    </row>
    <row r="701" spans="1:27" s="339" customFormat="1" ht="12.75" customHeight="1">
      <c r="A701" s="333">
        <f t="shared" si="51"/>
        <v>15</v>
      </c>
      <c r="B701" s="373">
        <v>210801069010199</v>
      </c>
      <c r="C701" s="392" t="s">
        <v>1381</v>
      </c>
      <c r="D701" s="334">
        <f>+SUMIF('BG SISTEMA'!A:A,'CA EF'!B701,'BG SISTEMA'!F:F)</f>
        <v>0</v>
      </c>
      <c r="E701" s="412"/>
      <c r="F701" s="412"/>
      <c r="G701" s="393">
        <v>0</v>
      </c>
      <c r="H701" s="336">
        <f t="shared" si="52"/>
        <v>0</v>
      </c>
      <c r="I701" s="336">
        <v>0</v>
      </c>
      <c r="J701" s="336">
        <v>0</v>
      </c>
      <c r="K701" s="336">
        <v>0</v>
      </c>
      <c r="L701" s="336">
        <v>0</v>
      </c>
      <c r="M701" s="336">
        <v>0</v>
      </c>
      <c r="N701" s="336">
        <v>0</v>
      </c>
      <c r="O701" s="336">
        <v>0</v>
      </c>
      <c r="P701" s="336">
        <v>0</v>
      </c>
      <c r="Q701" s="336">
        <v>0</v>
      </c>
      <c r="R701" s="336">
        <v>0</v>
      </c>
      <c r="S701" s="336">
        <v>0</v>
      </c>
      <c r="T701" s="336">
        <v>0</v>
      </c>
      <c r="U701" s="336">
        <v>0</v>
      </c>
      <c r="V701" s="336">
        <v>0</v>
      </c>
      <c r="W701" s="336">
        <v>0</v>
      </c>
      <c r="X701" s="336">
        <v>0</v>
      </c>
      <c r="Y701" s="336">
        <v>0</v>
      </c>
      <c r="Z701" s="337">
        <f t="shared" si="53"/>
        <v>0</v>
      </c>
      <c r="AA701" s="340"/>
    </row>
    <row r="702" spans="1:27" s="339" customFormat="1" ht="12.75" customHeight="1">
      <c r="A702" s="333">
        <f t="shared" si="51"/>
        <v>15</v>
      </c>
      <c r="B702" s="373">
        <v>210801069020101</v>
      </c>
      <c r="C702" s="392" t="s">
        <v>1382</v>
      </c>
      <c r="D702" s="334">
        <f>+SUMIF('BG SISTEMA'!A:A,'CA EF'!B702,'BG SISTEMA'!F:F)</f>
        <v>0</v>
      </c>
      <c r="E702" s="412"/>
      <c r="F702" s="412"/>
      <c r="G702" s="393">
        <v>0</v>
      </c>
      <c r="H702" s="336">
        <f t="shared" si="52"/>
        <v>0</v>
      </c>
      <c r="I702" s="336">
        <v>0</v>
      </c>
      <c r="J702" s="336">
        <v>0</v>
      </c>
      <c r="K702" s="336">
        <v>0</v>
      </c>
      <c r="L702" s="336">
        <v>0</v>
      </c>
      <c r="M702" s="336">
        <v>0</v>
      </c>
      <c r="N702" s="336">
        <v>0</v>
      </c>
      <c r="O702" s="336">
        <v>0</v>
      </c>
      <c r="P702" s="336">
        <v>0</v>
      </c>
      <c r="Q702" s="336">
        <v>0</v>
      </c>
      <c r="R702" s="336">
        <v>0</v>
      </c>
      <c r="S702" s="336">
        <v>0</v>
      </c>
      <c r="T702" s="336">
        <v>0</v>
      </c>
      <c r="U702" s="336">
        <v>0</v>
      </c>
      <c r="V702" s="336">
        <v>0</v>
      </c>
      <c r="W702" s="336">
        <v>0</v>
      </c>
      <c r="X702" s="336">
        <v>0</v>
      </c>
      <c r="Y702" s="336">
        <v>0</v>
      </c>
      <c r="Z702" s="337">
        <f t="shared" si="53"/>
        <v>0</v>
      </c>
      <c r="AA702" s="340"/>
    </row>
    <row r="703" spans="1:27" s="339" customFormat="1" ht="12.75" customHeight="1">
      <c r="A703" s="333">
        <f t="shared" si="51"/>
        <v>15</v>
      </c>
      <c r="B703" s="373">
        <v>210801069020199</v>
      </c>
      <c r="C703" s="392" t="s">
        <v>1383</v>
      </c>
      <c r="D703" s="334">
        <f>+SUMIF('BG SISTEMA'!A:A,'CA EF'!B703,'BG SISTEMA'!F:F)</f>
        <v>0</v>
      </c>
      <c r="E703" s="412"/>
      <c r="F703" s="412"/>
      <c r="G703" s="393">
        <v>0</v>
      </c>
      <c r="H703" s="336">
        <f t="shared" si="52"/>
        <v>0</v>
      </c>
      <c r="I703" s="336">
        <v>0</v>
      </c>
      <c r="J703" s="336">
        <v>0</v>
      </c>
      <c r="K703" s="336">
        <v>0</v>
      </c>
      <c r="L703" s="336">
        <v>0</v>
      </c>
      <c r="M703" s="336">
        <v>0</v>
      </c>
      <c r="N703" s="336">
        <v>0</v>
      </c>
      <c r="O703" s="336">
        <v>0</v>
      </c>
      <c r="P703" s="336">
        <v>0</v>
      </c>
      <c r="Q703" s="336">
        <v>0</v>
      </c>
      <c r="R703" s="336">
        <v>0</v>
      </c>
      <c r="S703" s="336">
        <v>0</v>
      </c>
      <c r="T703" s="336">
        <v>0</v>
      </c>
      <c r="U703" s="336">
        <v>0</v>
      </c>
      <c r="V703" s="336">
        <v>0</v>
      </c>
      <c r="W703" s="336">
        <v>0</v>
      </c>
      <c r="X703" s="336">
        <v>0</v>
      </c>
      <c r="Y703" s="336">
        <v>0</v>
      </c>
      <c r="Z703" s="337">
        <f t="shared" si="53"/>
        <v>0</v>
      </c>
      <c r="AA703" s="338"/>
    </row>
    <row r="704" spans="1:27" s="339" customFormat="1" ht="12.75" customHeight="1">
      <c r="A704" s="333">
        <f t="shared" si="51"/>
        <v>15</v>
      </c>
      <c r="B704" s="373">
        <v>210801080010101</v>
      </c>
      <c r="C704" s="392" t="s">
        <v>1384</v>
      </c>
      <c r="D704" s="334">
        <f>+SUMIF('BG SISTEMA'!A:A,'CA EF'!B704,'BG SISTEMA'!F:F)</f>
        <v>0</v>
      </c>
      <c r="E704" s="412"/>
      <c r="F704" s="412"/>
      <c r="G704" s="393">
        <v>0</v>
      </c>
      <c r="H704" s="336">
        <f t="shared" si="52"/>
        <v>0</v>
      </c>
      <c r="I704" s="336">
        <v>0</v>
      </c>
      <c r="J704" s="336">
        <v>0</v>
      </c>
      <c r="K704" s="336">
        <v>0</v>
      </c>
      <c r="L704" s="336">
        <v>0</v>
      </c>
      <c r="M704" s="336">
        <v>0</v>
      </c>
      <c r="N704" s="336">
        <v>0</v>
      </c>
      <c r="O704" s="336">
        <v>0</v>
      </c>
      <c r="P704" s="336">
        <v>0</v>
      </c>
      <c r="Q704" s="336">
        <v>0</v>
      </c>
      <c r="R704" s="336">
        <v>0</v>
      </c>
      <c r="S704" s="336">
        <v>0</v>
      </c>
      <c r="T704" s="336">
        <v>0</v>
      </c>
      <c r="U704" s="336">
        <v>0</v>
      </c>
      <c r="V704" s="336">
        <v>0</v>
      </c>
      <c r="W704" s="336">
        <v>0</v>
      </c>
      <c r="X704" s="336">
        <v>0</v>
      </c>
      <c r="Y704" s="336">
        <v>0</v>
      </c>
      <c r="Z704" s="337">
        <f t="shared" si="53"/>
        <v>0</v>
      </c>
      <c r="AA704" s="340"/>
    </row>
    <row r="705" spans="1:27" s="339" customFormat="1" ht="12.75" customHeight="1">
      <c r="A705" s="333">
        <f t="shared" si="51"/>
        <v>15</v>
      </c>
      <c r="B705" s="373">
        <v>210801080010199</v>
      </c>
      <c r="C705" s="392" t="s">
        <v>1385</v>
      </c>
      <c r="D705" s="334">
        <f>+SUMIF('BG SISTEMA'!A:A,'CA EF'!B705,'BG SISTEMA'!F:F)</f>
        <v>0</v>
      </c>
      <c r="E705" s="412"/>
      <c r="F705" s="412"/>
      <c r="G705" s="393">
        <v>0</v>
      </c>
      <c r="H705" s="336">
        <f t="shared" si="52"/>
        <v>0</v>
      </c>
      <c r="I705" s="336">
        <v>0</v>
      </c>
      <c r="J705" s="336">
        <v>0</v>
      </c>
      <c r="K705" s="336">
        <v>0</v>
      </c>
      <c r="L705" s="336">
        <v>0</v>
      </c>
      <c r="M705" s="336">
        <v>0</v>
      </c>
      <c r="N705" s="336">
        <v>0</v>
      </c>
      <c r="O705" s="336">
        <v>0</v>
      </c>
      <c r="P705" s="336">
        <v>0</v>
      </c>
      <c r="Q705" s="336">
        <v>0</v>
      </c>
      <c r="R705" s="336">
        <v>0</v>
      </c>
      <c r="S705" s="336">
        <v>0</v>
      </c>
      <c r="T705" s="336">
        <v>0</v>
      </c>
      <c r="U705" s="336">
        <v>0</v>
      </c>
      <c r="V705" s="336">
        <v>0</v>
      </c>
      <c r="W705" s="336">
        <v>0</v>
      </c>
      <c r="X705" s="336">
        <v>0</v>
      </c>
      <c r="Y705" s="336">
        <v>0</v>
      </c>
      <c r="Z705" s="337">
        <f t="shared" si="53"/>
        <v>0</v>
      </c>
      <c r="AA705" s="340"/>
    </row>
    <row r="706" spans="1:27" s="339" customFormat="1" ht="12.75" customHeight="1">
      <c r="A706" s="333">
        <f t="shared" si="51"/>
        <v>15</v>
      </c>
      <c r="B706" s="373">
        <v>210801080020101</v>
      </c>
      <c r="C706" s="392" t="s">
        <v>1386</v>
      </c>
      <c r="D706" s="334">
        <f>+SUMIF('BG SISTEMA'!A:A,'CA EF'!B706,'BG SISTEMA'!F:F)</f>
        <v>0</v>
      </c>
      <c r="E706" s="412"/>
      <c r="F706" s="412"/>
      <c r="G706" s="393">
        <v>0</v>
      </c>
      <c r="H706" s="336">
        <f t="shared" si="52"/>
        <v>0</v>
      </c>
      <c r="I706" s="336">
        <v>0</v>
      </c>
      <c r="J706" s="336">
        <v>0</v>
      </c>
      <c r="K706" s="336">
        <v>0</v>
      </c>
      <c r="L706" s="336">
        <v>0</v>
      </c>
      <c r="M706" s="336">
        <v>0</v>
      </c>
      <c r="N706" s="336">
        <v>0</v>
      </c>
      <c r="O706" s="336">
        <v>0</v>
      </c>
      <c r="P706" s="336">
        <v>0</v>
      </c>
      <c r="Q706" s="336">
        <v>0</v>
      </c>
      <c r="R706" s="336">
        <v>0</v>
      </c>
      <c r="S706" s="336">
        <v>0</v>
      </c>
      <c r="T706" s="336">
        <v>0</v>
      </c>
      <c r="U706" s="336">
        <v>0</v>
      </c>
      <c r="V706" s="336">
        <v>0</v>
      </c>
      <c r="W706" s="336">
        <v>0</v>
      </c>
      <c r="X706" s="336">
        <v>0</v>
      </c>
      <c r="Y706" s="336">
        <v>0</v>
      </c>
      <c r="Z706" s="337">
        <f t="shared" si="53"/>
        <v>0</v>
      </c>
      <c r="AA706" s="340"/>
    </row>
    <row r="707" spans="1:27" s="339" customFormat="1" ht="12.75" customHeight="1">
      <c r="A707" s="333">
        <f t="shared" si="51"/>
        <v>15</v>
      </c>
      <c r="B707" s="373">
        <v>210801080020199</v>
      </c>
      <c r="C707" s="392" t="s">
        <v>1387</v>
      </c>
      <c r="D707" s="334">
        <f>+SUMIF('BG SISTEMA'!A:A,'CA EF'!B707,'BG SISTEMA'!F:F)</f>
        <v>0</v>
      </c>
      <c r="E707" s="412"/>
      <c r="F707" s="412"/>
      <c r="G707" s="393">
        <v>0</v>
      </c>
      <c r="H707" s="336">
        <f t="shared" si="52"/>
        <v>0</v>
      </c>
      <c r="I707" s="336">
        <v>0</v>
      </c>
      <c r="J707" s="336">
        <v>0</v>
      </c>
      <c r="K707" s="336">
        <v>0</v>
      </c>
      <c r="L707" s="336">
        <v>0</v>
      </c>
      <c r="M707" s="336">
        <v>0</v>
      </c>
      <c r="N707" s="336">
        <v>0</v>
      </c>
      <c r="O707" s="336">
        <v>0</v>
      </c>
      <c r="P707" s="336">
        <v>0</v>
      </c>
      <c r="Q707" s="336">
        <v>0</v>
      </c>
      <c r="R707" s="336">
        <v>0</v>
      </c>
      <c r="S707" s="336">
        <v>0</v>
      </c>
      <c r="T707" s="336">
        <v>0</v>
      </c>
      <c r="U707" s="336">
        <v>0</v>
      </c>
      <c r="V707" s="336">
        <v>0</v>
      </c>
      <c r="W707" s="336">
        <v>0</v>
      </c>
      <c r="X707" s="336">
        <v>0</v>
      </c>
      <c r="Y707" s="336">
        <v>0</v>
      </c>
      <c r="Z707" s="337">
        <f t="shared" si="53"/>
        <v>0</v>
      </c>
      <c r="AA707" s="340"/>
    </row>
    <row r="708" spans="1:27" s="339" customFormat="1" ht="12.75" customHeight="1">
      <c r="A708" s="333">
        <f t="shared" si="51"/>
        <v>15</v>
      </c>
      <c r="B708" s="373">
        <v>210801089010101</v>
      </c>
      <c r="C708" s="392" t="s">
        <v>1388</v>
      </c>
      <c r="D708" s="334">
        <f>+SUMIF('BG SISTEMA'!A:A,'CA EF'!B708,'BG SISTEMA'!F:F)</f>
        <v>0</v>
      </c>
      <c r="E708" s="412"/>
      <c r="F708" s="412"/>
      <c r="G708" s="393">
        <v>0</v>
      </c>
      <c r="H708" s="336">
        <f t="shared" si="52"/>
        <v>0</v>
      </c>
      <c r="I708" s="336">
        <v>0</v>
      </c>
      <c r="J708" s="336">
        <v>0</v>
      </c>
      <c r="K708" s="336">
        <v>0</v>
      </c>
      <c r="L708" s="336">
        <v>0</v>
      </c>
      <c r="M708" s="336">
        <v>0</v>
      </c>
      <c r="N708" s="336">
        <v>0</v>
      </c>
      <c r="O708" s="336">
        <v>0</v>
      </c>
      <c r="P708" s="336">
        <v>0</v>
      </c>
      <c r="Q708" s="336">
        <v>0</v>
      </c>
      <c r="R708" s="336">
        <v>0</v>
      </c>
      <c r="S708" s="336">
        <v>0</v>
      </c>
      <c r="T708" s="336">
        <v>0</v>
      </c>
      <c r="U708" s="336">
        <v>0</v>
      </c>
      <c r="V708" s="336">
        <v>0</v>
      </c>
      <c r="W708" s="336">
        <v>0</v>
      </c>
      <c r="X708" s="336">
        <v>0</v>
      </c>
      <c r="Y708" s="336">
        <v>0</v>
      </c>
      <c r="Z708" s="337">
        <f t="shared" si="53"/>
        <v>0</v>
      </c>
      <c r="AA708" s="338"/>
    </row>
    <row r="709" spans="1:27" s="339" customFormat="1" ht="12.75" customHeight="1">
      <c r="A709" s="333">
        <f t="shared" si="51"/>
        <v>15</v>
      </c>
      <c r="B709" s="373">
        <v>210801089010199</v>
      </c>
      <c r="C709" s="392" t="s">
        <v>1389</v>
      </c>
      <c r="D709" s="334">
        <f>+SUMIF('BG SISTEMA'!A:A,'CA EF'!B709,'BG SISTEMA'!F:F)</f>
        <v>0</v>
      </c>
      <c r="E709" s="412"/>
      <c r="F709" s="412"/>
      <c r="G709" s="393">
        <v>0</v>
      </c>
      <c r="H709" s="336">
        <f t="shared" si="52"/>
        <v>0</v>
      </c>
      <c r="I709" s="336">
        <v>0</v>
      </c>
      <c r="J709" s="336">
        <v>0</v>
      </c>
      <c r="K709" s="336">
        <v>0</v>
      </c>
      <c r="L709" s="336">
        <v>0</v>
      </c>
      <c r="M709" s="336">
        <v>0</v>
      </c>
      <c r="N709" s="336">
        <v>0</v>
      </c>
      <c r="O709" s="336">
        <v>0</v>
      </c>
      <c r="P709" s="336">
        <v>0</v>
      </c>
      <c r="Q709" s="336">
        <v>0</v>
      </c>
      <c r="R709" s="336">
        <v>0</v>
      </c>
      <c r="S709" s="336">
        <v>0</v>
      </c>
      <c r="T709" s="336">
        <v>0</v>
      </c>
      <c r="U709" s="336">
        <v>0</v>
      </c>
      <c r="V709" s="336">
        <v>0</v>
      </c>
      <c r="W709" s="336">
        <v>0</v>
      </c>
      <c r="X709" s="336">
        <v>0</v>
      </c>
      <c r="Y709" s="336">
        <v>0</v>
      </c>
      <c r="Z709" s="337">
        <f t="shared" si="53"/>
        <v>0</v>
      </c>
      <c r="AA709" s="340"/>
    </row>
    <row r="710" spans="1:27" s="339" customFormat="1" ht="12.75" customHeight="1">
      <c r="A710" s="333">
        <f t="shared" si="51"/>
        <v>15</v>
      </c>
      <c r="B710" s="373">
        <v>210801089020101</v>
      </c>
      <c r="C710" s="392" t="s">
        <v>1390</v>
      </c>
      <c r="D710" s="334">
        <f>+SUMIF('BG SISTEMA'!A:A,'CA EF'!B710,'BG SISTEMA'!F:F)</f>
        <v>0</v>
      </c>
      <c r="E710" s="412"/>
      <c r="F710" s="412"/>
      <c r="G710" s="393">
        <v>0</v>
      </c>
      <c r="H710" s="336">
        <f t="shared" si="52"/>
        <v>0</v>
      </c>
      <c r="I710" s="336">
        <v>0</v>
      </c>
      <c r="J710" s="336">
        <v>0</v>
      </c>
      <c r="K710" s="336">
        <v>0</v>
      </c>
      <c r="L710" s="336">
        <v>0</v>
      </c>
      <c r="M710" s="336">
        <v>0</v>
      </c>
      <c r="N710" s="336">
        <v>0</v>
      </c>
      <c r="O710" s="336">
        <v>0</v>
      </c>
      <c r="P710" s="336">
        <v>0</v>
      </c>
      <c r="Q710" s="336">
        <v>0</v>
      </c>
      <c r="R710" s="336">
        <v>0</v>
      </c>
      <c r="S710" s="336">
        <v>0</v>
      </c>
      <c r="T710" s="336">
        <v>0</v>
      </c>
      <c r="U710" s="336">
        <v>0</v>
      </c>
      <c r="V710" s="336">
        <v>0</v>
      </c>
      <c r="W710" s="336">
        <v>0</v>
      </c>
      <c r="X710" s="336">
        <v>0</v>
      </c>
      <c r="Y710" s="336">
        <v>0</v>
      </c>
      <c r="Z710" s="337">
        <f t="shared" si="53"/>
        <v>0</v>
      </c>
      <c r="AA710" s="340"/>
    </row>
    <row r="711" spans="1:27" s="339" customFormat="1" ht="12.75" customHeight="1">
      <c r="A711" s="333">
        <f t="shared" si="51"/>
        <v>15</v>
      </c>
      <c r="B711" s="373">
        <v>210801089020199</v>
      </c>
      <c r="C711" s="392" t="s">
        <v>1391</v>
      </c>
      <c r="D711" s="334">
        <f>+SUMIF('BG SISTEMA'!A:A,'CA EF'!B711,'BG SISTEMA'!F:F)</f>
        <v>0</v>
      </c>
      <c r="E711" s="412"/>
      <c r="F711" s="412"/>
      <c r="G711" s="393">
        <v>0</v>
      </c>
      <c r="H711" s="336">
        <f t="shared" si="52"/>
        <v>0</v>
      </c>
      <c r="I711" s="336">
        <v>0</v>
      </c>
      <c r="J711" s="336">
        <v>0</v>
      </c>
      <c r="K711" s="336">
        <v>0</v>
      </c>
      <c r="L711" s="336">
        <v>0</v>
      </c>
      <c r="M711" s="336">
        <v>0</v>
      </c>
      <c r="N711" s="336">
        <v>0</v>
      </c>
      <c r="O711" s="336">
        <v>0</v>
      </c>
      <c r="P711" s="336">
        <v>0</v>
      </c>
      <c r="Q711" s="336">
        <v>0</v>
      </c>
      <c r="R711" s="336">
        <v>0</v>
      </c>
      <c r="S711" s="336">
        <v>0</v>
      </c>
      <c r="T711" s="336">
        <v>0</v>
      </c>
      <c r="U711" s="336">
        <v>0</v>
      </c>
      <c r="V711" s="336">
        <v>0</v>
      </c>
      <c r="W711" s="336">
        <v>0</v>
      </c>
      <c r="X711" s="336">
        <v>0</v>
      </c>
      <c r="Y711" s="336">
        <v>0</v>
      </c>
      <c r="Z711" s="337">
        <f t="shared" si="53"/>
        <v>0</v>
      </c>
      <c r="AA711" s="340"/>
    </row>
    <row r="712" spans="1:27" s="339" customFormat="1" ht="12.75" customHeight="1">
      <c r="A712" s="333">
        <f t="shared" si="51"/>
        <v>15</v>
      </c>
      <c r="B712" s="373">
        <v>220101100010101</v>
      </c>
      <c r="C712" s="392" t="s">
        <v>1392</v>
      </c>
      <c r="D712" s="334">
        <f>+SUMIF('BG SISTEMA'!A:A,'CA EF'!B712,'BG SISTEMA'!F:F)</f>
        <v>0</v>
      </c>
      <c r="E712" s="412"/>
      <c r="F712" s="412"/>
      <c r="G712" s="393">
        <v>0</v>
      </c>
      <c r="H712" s="336">
        <f t="shared" si="52"/>
        <v>0</v>
      </c>
      <c r="I712" s="336">
        <v>0</v>
      </c>
      <c r="J712" s="336">
        <v>0</v>
      </c>
      <c r="K712" s="336">
        <v>0</v>
      </c>
      <c r="L712" s="336">
        <v>0</v>
      </c>
      <c r="M712" s="336">
        <v>0</v>
      </c>
      <c r="N712" s="336">
        <v>0</v>
      </c>
      <c r="O712" s="336">
        <v>0</v>
      </c>
      <c r="P712" s="336">
        <v>0</v>
      </c>
      <c r="Q712" s="336">
        <v>0</v>
      </c>
      <c r="R712" s="336">
        <v>0</v>
      </c>
      <c r="S712" s="336">
        <v>0</v>
      </c>
      <c r="T712" s="336">
        <v>0</v>
      </c>
      <c r="U712" s="336">
        <v>0</v>
      </c>
      <c r="V712" s="336">
        <v>0</v>
      </c>
      <c r="W712" s="336">
        <v>0</v>
      </c>
      <c r="X712" s="336">
        <v>0</v>
      </c>
      <c r="Y712" s="336">
        <v>0</v>
      </c>
      <c r="Z712" s="337">
        <f t="shared" si="53"/>
        <v>0</v>
      </c>
      <c r="AA712" s="340"/>
    </row>
    <row r="713" spans="1:27" s="339" customFormat="1" ht="12.75" customHeight="1">
      <c r="A713" s="333">
        <f t="shared" si="51"/>
        <v>15</v>
      </c>
      <c r="B713" s="373">
        <v>220101100010199</v>
      </c>
      <c r="C713" s="392" t="s">
        <v>1393</v>
      </c>
      <c r="D713" s="334">
        <f>+SUMIF('BG SISTEMA'!A:A,'CA EF'!B713,'BG SISTEMA'!F:F)</f>
        <v>0</v>
      </c>
      <c r="E713" s="412"/>
      <c r="F713" s="412"/>
      <c r="G713" s="393">
        <v>0</v>
      </c>
      <c r="H713" s="336">
        <f t="shared" si="52"/>
        <v>0</v>
      </c>
      <c r="I713" s="336">
        <v>0</v>
      </c>
      <c r="J713" s="336">
        <v>0</v>
      </c>
      <c r="K713" s="336">
        <v>0</v>
      </c>
      <c r="L713" s="336">
        <v>0</v>
      </c>
      <c r="M713" s="336">
        <v>0</v>
      </c>
      <c r="N713" s="336">
        <v>0</v>
      </c>
      <c r="O713" s="336">
        <v>0</v>
      </c>
      <c r="P713" s="336">
        <v>0</v>
      </c>
      <c r="Q713" s="336">
        <v>0</v>
      </c>
      <c r="R713" s="336">
        <v>0</v>
      </c>
      <c r="S713" s="336">
        <v>0</v>
      </c>
      <c r="T713" s="336">
        <v>0</v>
      </c>
      <c r="U713" s="336">
        <v>0</v>
      </c>
      <c r="V713" s="336">
        <v>0</v>
      </c>
      <c r="W713" s="336">
        <v>0</v>
      </c>
      <c r="X713" s="336">
        <v>0</v>
      </c>
      <c r="Y713" s="336">
        <v>0</v>
      </c>
      <c r="Z713" s="337">
        <f t="shared" si="53"/>
        <v>0</v>
      </c>
      <c r="AA713" s="340"/>
    </row>
    <row r="714" spans="1:27" s="339" customFormat="1" ht="12.75" customHeight="1">
      <c r="A714" s="333">
        <f t="shared" si="51"/>
        <v>15</v>
      </c>
      <c r="B714" s="373">
        <v>220101100010201</v>
      </c>
      <c r="C714" s="392" t="s">
        <v>1394</v>
      </c>
      <c r="D714" s="334">
        <f>+SUMIF('BG SISTEMA'!A:A,'CA EF'!B714,'BG SISTEMA'!F:F)</f>
        <v>0</v>
      </c>
      <c r="E714" s="412"/>
      <c r="F714" s="412"/>
      <c r="G714" s="393">
        <v>0</v>
      </c>
      <c r="H714" s="336">
        <f t="shared" si="52"/>
        <v>0</v>
      </c>
      <c r="I714" s="336">
        <v>0</v>
      </c>
      <c r="J714" s="336">
        <v>0</v>
      </c>
      <c r="K714" s="336">
        <v>0</v>
      </c>
      <c r="L714" s="336">
        <v>0</v>
      </c>
      <c r="M714" s="336">
        <v>0</v>
      </c>
      <c r="N714" s="336">
        <v>0</v>
      </c>
      <c r="O714" s="336">
        <v>0</v>
      </c>
      <c r="P714" s="336">
        <v>0</v>
      </c>
      <c r="Q714" s="336">
        <v>0</v>
      </c>
      <c r="R714" s="336">
        <v>0</v>
      </c>
      <c r="S714" s="336">
        <v>0</v>
      </c>
      <c r="T714" s="336">
        <v>0</v>
      </c>
      <c r="U714" s="336">
        <v>0</v>
      </c>
      <c r="V714" s="336">
        <v>0</v>
      </c>
      <c r="W714" s="336">
        <v>0</v>
      </c>
      <c r="X714" s="336">
        <v>0</v>
      </c>
      <c r="Y714" s="336">
        <v>0</v>
      </c>
      <c r="Z714" s="337">
        <f t="shared" si="53"/>
        <v>0</v>
      </c>
      <c r="AA714" s="340"/>
    </row>
    <row r="715" spans="1:27" s="339" customFormat="1" ht="12.75" customHeight="1">
      <c r="A715" s="333">
        <f t="shared" si="51"/>
        <v>15</v>
      </c>
      <c r="B715" s="373">
        <v>220101100010299</v>
      </c>
      <c r="C715" s="392" t="s">
        <v>1395</v>
      </c>
      <c r="D715" s="334">
        <f>+SUMIF('BG SISTEMA'!A:A,'CA EF'!B715,'BG SISTEMA'!F:F)</f>
        <v>0</v>
      </c>
      <c r="E715" s="412"/>
      <c r="F715" s="412"/>
      <c r="G715" s="393">
        <v>0</v>
      </c>
      <c r="H715" s="336">
        <f t="shared" si="52"/>
        <v>0</v>
      </c>
      <c r="I715" s="336">
        <v>0</v>
      </c>
      <c r="J715" s="336">
        <v>0</v>
      </c>
      <c r="K715" s="336">
        <v>0</v>
      </c>
      <c r="L715" s="336">
        <v>0</v>
      </c>
      <c r="M715" s="336">
        <v>0</v>
      </c>
      <c r="N715" s="336">
        <v>0</v>
      </c>
      <c r="O715" s="336">
        <v>0</v>
      </c>
      <c r="P715" s="336">
        <v>0</v>
      </c>
      <c r="Q715" s="336">
        <v>0</v>
      </c>
      <c r="R715" s="336">
        <v>0</v>
      </c>
      <c r="S715" s="336">
        <v>0</v>
      </c>
      <c r="T715" s="336">
        <v>0</v>
      </c>
      <c r="U715" s="336">
        <v>0</v>
      </c>
      <c r="V715" s="336">
        <v>0</v>
      </c>
      <c r="W715" s="336">
        <v>0</v>
      </c>
      <c r="X715" s="336">
        <v>0</v>
      </c>
      <c r="Y715" s="336">
        <v>0</v>
      </c>
      <c r="Z715" s="337">
        <f t="shared" si="53"/>
        <v>0</v>
      </c>
      <c r="AA715" s="338"/>
    </row>
    <row r="716" spans="1:27" s="339" customFormat="1" ht="12.75" customHeight="1">
      <c r="A716" s="333">
        <f t="shared" si="51"/>
        <v>15</v>
      </c>
      <c r="B716" s="373">
        <v>220101100020101</v>
      </c>
      <c r="C716" s="392" t="s">
        <v>1396</v>
      </c>
      <c r="D716" s="334">
        <f>+SUMIF('BG SISTEMA'!A:A,'CA EF'!B716,'BG SISTEMA'!F:F)</f>
        <v>0</v>
      </c>
      <c r="E716" s="412"/>
      <c r="F716" s="412"/>
      <c r="G716" s="393">
        <v>0</v>
      </c>
      <c r="H716" s="336">
        <f t="shared" si="52"/>
        <v>0</v>
      </c>
      <c r="I716" s="336">
        <v>0</v>
      </c>
      <c r="J716" s="336">
        <v>0</v>
      </c>
      <c r="K716" s="336">
        <v>0</v>
      </c>
      <c r="L716" s="336">
        <v>0</v>
      </c>
      <c r="M716" s="336">
        <v>0</v>
      </c>
      <c r="N716" s="336">
        <v>0</v>
      </c>
      <c r="O716" s="336">
        <v>0</v>
      </c>
      <c r="P716" s="336">
        <v>0</v>
      </c>
      <c r="Q716" s="336">
        <v>0</v>
      </c>
      <c r="R716" s="336">
        <v>0</v>
      </c>
      <c r="S716" s="336">
        <v>0</v>
      </c>
      <c r="T716" s="336">
        <v>0</v>
      </c>
      <c r="U716" s="336">
        <v>0</v>
      </c>
      <c r="V716" s="336">
        <v>0</v>
      </c>
      <c r="W716" s="336">
        <v>0</v>
      </c>
      <c r="X716" s="336">
        <v>0</v>
      </c>
      <c r="Y716" s="336">
        <v>0</v>
      </c>
      <c r="Z716" s="337">
        <f t="shared" si="53"/>
        <v>0</v>
      </c>
      <c r="AA716" s="340"/>
    </row>
    <row r="717" spans="1:27" s="339" customFormat="1" ht="12.75" customHeight="1">
      <c r="A717" s="333">
        <f t="shared" si="51"/>
        <v>15</v>
      </c>
      <c r="B717" s="373">
        <v>220101100020199</v>
      </c>
      <c r="C717" s="392" t="s">
        <v>1397</v>
      </c>
      <c r="D717" s="334">
        <f>+SUMIF('BG SISTEMA'!A:A,'CA EF'!B717,'BG SISTEMA'!F:F)</f>
        <v>0</v>
      </c>
      <c r="E717" s="412"/>
      <c r="F717" s="412"/>
      <c r="G717" s="393">
        <v>0</v>
      </c>
      <c r="H717" s="336">
        <f t="shared" si="52"/>
        <v>0</v>
      </c>
      <c r="I717" s="336">
        <v>0</v>
      </c>
      <c r="J717" s="336">
        <v>0</v>
      </c>
      <c r="K717" s="336">
        <v>0</v>
      </c>
      <c r="L717" s="336">
        <v>0</v>
      </c>
      <c r="M717" s="336">
        <v>0</v>
      </c>
      <c r="N717" s="336">
        <v>0</v>
      </c>
      <c r="O717" s="336">
        <v>0</v>
      </c>
      <c r="P717" s="336">
        <v>0</v>
      </c>
      <c r="Q717" s="336">
        <v>0</v>
      </c>
      <c r="R717" s="336">
        <v>0</v>
      </c>
      <c r="S717" s="336">
        <v>0</v>
      </c>
      <c r="T717" s="336">
        <v>0</v>
      </c>
      <c r="U717" s="336">
        <v>0</v>
      </c>
      <c r="V717" s="336">
        <v>0</v>
      </c>
      <c r="W717" s="336">
        <v>0</v>
      </c>
      <c r="X717" s="336">
        <v>0</v>
      </c>
      <c r="Y717" s="336">
        <v>0</v>
      </c>
      <c r="Z717" s="337">
        <f t="shared" si="53"/>
        <v>0</v>
      </c>
      <c r="AA717" s="340"/>
    </row>
    <row r="718" spans="1:27" s="339" customFormat="1" ht="12.75" customHeight="1">
      <c r="A718" s="333">
        <f t="shared" si="51"/>
        <v>15</v>
      </c>
      <c r="B718" s="373">
        <v>220101100020201</v>
      </c>
      <c r="C718" s="392" t="s">
        <v>1398</v>
      </c>
      <c r="D718" s="334">
        <f>+SUMIF('BG SISTEMA'!A:A,'CA EF'!B718,'BG SISTEMA'!F:F)</f>
        <v>0</v>
      </c>
      <c r="E718" s="412"/>
      <c r="F718" s="412"/>
      <c r="G718" s="393">
        <v>0</v>
      </c>
      <c r="H718" s="336">
        <f t="shared" si="52"/>
        <v>0</v>
      </c>
      <c r="I718" s="336">
        <v>0</v>
      </c>
      <c r="J718" s="336">
        <v>0</v>
      </c>
      <c r="K718" s="336">
        <v>0</v>
      </c>
      <c r="L718" s="336">
        <v>0</v>
      </c>
      <c r="M718" s="336">
        <v>0</v>
      </c>
      <c r="N718" s="336">
        <v>0</v>
      </c>
      <c r="O718" s="336">
        <v>0</v>
      </c>
      <c r="P718" s="336">
        <v>0</v>
      </c>
      <c r="Q718" s="336">
        <v>0</v>
      </c>
      <c r="R718" s="336">
        <v>0</v>
      </c>
      <c r="S718" s="336">
        <v>0</v>
      </c>
      <c r="T718" s="336">
        <v>0</v>
      </c>
      <c r="U718" s="336">
        <v>0</v>
      </c>
      <c r="V718" s="336">
        <v>0</v>
      </c>
      <c r="W718" s="336">
        <v>0</v>
      </c>
      <c r="X718" s="336">
        <v>0</v>
      </c>
      <c r="Y718" s="336">
        <v>0</v>
      </c>
      <c r="Z718" s="337">
        <f t="shared" si="53"/>
        <v>0</v>
      </c>
      <c r="AA718" s="340"/>
    </row>
    <row r="719" spans="1:27" s="339" customFormat="1" ht="12.75" customHeight="1">
      <c r="A719" s="333">
        <f t="shared" si="51"/>
        <v>15</v>
      </c>
      <c r="B719" s="373">
        <v>220101100020299</v>
      </c>
      <c r="C719" s="392" t="s">
        <v>1399</v>
      </c>
      <c r="D719" s="334">
        <f>+SUMIF('BG SISTEMA'!A:A,'CA EF'!B719,'BG SISTEMA'!F:F)</f>
        <v>0</v>
      </c>
      <c r="E719" s="412"/>
      <c r="F719" s="412"/>
      <c r="G719" s="393">
        <v>0</v>
      </c>
      <c r="H719" s="336">
        <f t="shared" si="52"/>
        <v>0</v>
      </c>
      <c r="I719" s="336">
        <v>0</v>
      </c>
      <c r="J719" s="336">
        <v>0</v>
      </c>
      <c r="K719" s="336">
        <v>0</v>
      </c>
      <c r="L719" s="336">
        <v>0</v>
      </c>
      <c r="M719" s="336">
        <v>0</v>
      </c>
      <c r="N719" s="336">
        <v>0</v>
      </c>
      <c r="O719" s="336">
        <v>0</v>
      </c>
      <c r="P719" s="336">
        <v>0</v>
      </c>
      <c r="Q719" s="336">
        <v>0</v>
      </c>
      <c r="R719" s="336">
        <v>0</v>
      </c>
      <c r="S719" s="336">
        <v>0</v>
      </c>
      <c r="T719" s="336">
        <v>0</v>
      </c>
      <c r="U719" s="336">
        <v>0</v>
      </c>
      <c r="V719" s="336">
        <v>0</v>
      </c>
      <c r="W719" s="336">
        <v>0</v>
      </c>
      <c r="X719" s="336">
        <v>0</v>
      </c>
      <c r="Y719" s="336">
        <v>0</v>
      </c>
      <c r="Z719" s="337">
        <f t="shared" si="53"/>
        <v>0</v>
      </c>
      <c r="AA719" s="340"/>
    </row>
    <row r="720" spans="1:27" s="339" customFormat="1" ht="12.75" customHeight="1">
      <c r="A720" s="333">
        <f t="shared" si="51"/>
        <v>15</v>
      </c>
      <c r="B720" s="373">
        <v>220101100030101</v>
      </c>
      <c r="C720" s="392" t="s">
        <v>1400</v>
      </c>
      <c r="D720" s="334">
        <f>+SUMIF('BG SISTEMA'!A:A,'CA EF'!B720,'BG SISTEMA'!F:F)</f>
        <v>0</v>
      </c>
      <c r="E720" s="412"/>
      <c r="F720" s="412"/>
      <c r="G720" s="393">
        <v>0</v>
      </c>
      <c r="H720" s="336">
        <f t="shared" si="52"/>
        <v>0</v>
      </c>
      <c r="I720" s="336">
        <v>0</v>
      </c>
      <c r="J720" s="336">
        <v>0</v>
      </c>
      <c r="K720" s="336">
        <v>0</v>
      </c>
      <c r="L720" s="336">
        <v>0</v>
      </c>
      <c r="M720" s="336">
        <v>0</v>
      </c>
      <c r="N720" s="336">
        <v>0</v>
      </c>
      <c r="O720" s="336">
        <v>0</v>
      </c>
      <c r="P720" s="336">
        <v>0</v>
      </c>
      <c r="Q720" s="336">
        <v>0</v>
      </c>
      <c r="R720" s="336">
        <v>0</v>
      </c>
      <c r="S720" s="336">
        <v>0</v>
      </c>
      <c r="T720" s="336">
        <v>0</v>
      </c>
      <c r="U720" s="336">
        <v>0</v>
      </c>
      <c r="V720" s="336">
        <v>0</v>
      </c>
      <c r="W720" s="336">
        <v>0</v>
      </c>
      <c r="X720" s="336">
        <v>0</v>
      </c>
      <c r="Y720" s="336">
        <v>0</v>
      </c>
      <c r="Z720" s="337">
        <f t="shared" si="53"/>
        <v>0</v>
      </c>
      <c r="AA720" s="340"/>
    </row>
    <row r="721" spans="1:27" s="339" customFormat="1" ht="12.75" customHeight="1">
      <c r="A721" s="333">
        <f t="shared" si="51"/>
        <v>15</v>
      </c>
      <c r="B721" s="373">
        <v>220101100030199</v>
      </c>
      <c r="C721" s="392" t="s">
        <v>1401</v>
      </c>
      <c r="D721" s="334">
        <f>+SUMIF('BG SISTEMA'!A:A,'CA EF'!B721,'BG SISTEMA'!F:F)</f>
        <v>0</v>
      </c>
      <c r="E721" s="412"/>
      <c r="F721" s="412"/>
      <c r="G721" s="393">
        <v>0</v>
      </c>
      <c r="H721" s="336">
        <f t="shared" si="52"/>
        <v>0</v>
      </c>
      <c r="I721" s="336">
        <v>0</v>
      </c>
      <c r="J721" s="336">
        <v>0</v>
      </c>
      <c r="K721" s="336">
        <v>0</v>
      </c>
      <c r="L721" s="336">
        <v>0</v>
      </c>
      <c r="M721" s="336">
        <v>0</v>
      </c>
      <c r="N721" s="336">
        <v>0</v>
      </c>
      <c r="O721" s="336">
        <v>0</v>
      </c>
      <c r="P721" s="336">
        <v>0</v>
      </c>
      <c r="Q721" s="336">
        <v>0</v>
      </c>
      <c r="R721" s="336">
        <v>0</v>
      </c>
      <c r="S721" s="336">
        <v>0</v>
      </c>
      <c r="T721" s="336">
        <v>0</v>
      </c>
      <c r="U721" s="336">
        <v>0</v>
      </c>
      <c r="V721" s="336">
        <v>0</v>
      </c>
      <c r="W721" s="336">
        <v>0</v>
      </c>
      <c r="X721" s="336">
        <v>0</v>
      </c>
      <c r="Y721" s="336">
        <v>0</v>
      </c>
      <c r="Z721" s="337">
        <f t="shared" si="53"/>
        <v>0</v>
      </c>
      <c r="AA721" s="340"/>
    </row>
    <row r="722" spans="1:27" s="339" customFormat="1" ht="12.75" customHeight="1">
      <c r="A722" s="333">
        <f t="shared" si="51"/>
        <v>15</v>
      </c>
      <c r="B722" s="373">
        <v>220101100030201</v>
      </c>
      <c r="C722" s="392" t="s">
        <v>1402</v>
      </c>
      <c r="D722" s="334">
        <f>+SUMIF('BG SISTEMA'!A:A,'CA EF'!B722,'BG SISTEMA'!F:F)</f>
        <v>0</v>
      </c>
      <c r="E722" s="412"/>
      <c r="F722" s="412"/>
      <c r="G722" s="393">
        <v>0</v>
      </c>
      <c r="H722" s="336">
        <f t="shared" si="52"/>
        <v>0</v>
      </c>
      <c r="I722" s="336">
        <v>0</v>
      </c>
      <c r="J722" s="336">
        <v>0</v>
      </c>
      <c r="K722" s="336">
        <v>0</v>
      </c>
      <c r="L722" s="336">
        <v>0</v>
      </c>
      <c r="M722" s="336">
        <v>0</v>
      </c>
      <c r="N722" s="336">
        <v>0</v>
      </c>
      <c r="O722" s="336">
        <v>0</v>
      </c>
      <c r="P722" s="336">
        <v>0</v>
      </c>
      <c r="Q722" s="336">
        <v>0</v>
      </c>
      <c r="R722" s="336">
        <v>0</v>
      </c>
      <c r="S722" s="336">
        <v>0</v>
      </c>
      <c r="T722" s="336">
        <v>0</v>
      </c>
      <c r="U722" s="336">
        <v>0</v>
      </c>
      <c r="V722" s="336">
        <v>0</v>
      </c>
      <c r="W722" s="336">
        <v>0</v>
      </c>
      <c r="X722" s="336">
        <v>0</v>
      </c>
      <c r="Y722" s="336">
        <v>0</v>
      </c>
      <c r="Z722" s="337">
        <f t="shared" si="53"/>
        <v>0</v>
      </c>
      <c r="AA722" s="340"/>
    </row>
    <row r="723" spans="1:27" s="339" customFormat="1" ht="12.75" customHeight="1">
      <c r="A723" s="333">
        <f t="shared" si="51"/>
        <v>15</v>
      </c>
      <c r="B723" s="373">
        <v>220101100030299</v>
      </c>
      <c r="C723" s="392" t="s">
        <v>1403</v>
      </c>
      <c r="D723" s="334">
        <f>+SUMIF('BG SISTEMA'!A:A,'CA EF'!B723,'BG SISTEMA'!F:F)</f>
        <v>0</v>
      </c>
      <c r="E723" s="412"/>
      <c r="F723" s="412"/>
      <c r="G723" s="393">
        <v>0</v>
      </c>
      <c r="H723" s="336">
        <f t="shared" si="52"/>
        <v>0</v>
      </c>
      <c r="I723" s="336">
        <v>0</v>
      </c>
      <c r="J723" s="336">
        <v>0</v>
      </c>
      <c r="K723" s="336">
        <v>0</v>
      </c>
      <c r="L723" s="336">
        <v>0</v>
      </c>
      <c r="M723" s="336">
        <v>0</v>
      </c>
      <c r="N723" s="336">
        <v>0</v>
      </c>
      <c r="O723" s="336">
        <v>0</v>
      </c>
      <c r="P723" s="336">
        <v>0</v>
      </c>
      <c r="Q723" s="336">
        <v>0</v>
      </c>
      <c r="R723" s="336">
        <v>0</v>
      </c>
      <c r="S723" s="336">
        <v>0</v>
      </c>
      <c r="T723" s="336">
        <v>0</v>
      </c>
      <c r="U723" s="336">
        <v>0</v>
      </c>
      <c r="V723" s="336">
        <v>0</v>
      </c>
      <c r="W723" s="336">
        <v>0</v>
      </c>
      <c r="X723" s="336">
        <v>0</v>
      </c>
      <c r="Y723" s="336">
        <v>0</v>
      </c>
      <c r="Z723" s="337">
        <f t="shared" si="53"/>
        <v>0</v>
      </c>
      <c r="AA723" s="340"/>
    </row>
    <row r="724" spans="1:27" s="339" customFormat="1" ht="12.75" customHeight="1">
      <c r="A724" s="333">
        <f t="shared" si="51"/>
        <v>15</v>
      </c>
      <c r="B724" s="373">
        <v>220101100040101</v>
      </c>
      <c r="C724" s="392" t="s">
        <v>1404</v>
      </c>
      <c r="D724" s="334">
        <f>+SUMIF('BG SISTEMA'!A:A,'CA EF'!B724,'BG SISTEMA'!F:F)</f>
        <v>0</v>
      </c>
      <c r="E724" s="412"/>
      <c r="F724" s="412"/>
      <c r="G724" s="393">
        <v>0</v>
      </c>
      <c r="H724" s="336">
        <f t="shared" si="52"/>
        <v>0</v>
      </c>
      <c r="I724" s="336">
        <v>0</v>
      </c>
      <c r="J724" s="336">
        <v>0</v>
      </c>
      <c r="K724" s="336">
        <v>0</v>
      </c>
      <c r="L724" s="336">
        <v>0</v>
      </c>
      <c r="M724" s="336">
        <v>0</v>
      </c>
      <c r="N724" s="336">
        <v>0</v>
      </c>
      <c r="O724" s="336">
        <v>0</v>
      </c>
      <c r="P724" s="336">
        <v>0</v>
      </c>
      <c r="Q724" s="336">
        <v>0</v>
      </c>
      <c r="R724" s="336">
        <v>0</v>
      </c>
      <c r="S724" s="336">
        <v>0</v>
      </c>
      <c r="T724" s="336">
        <v>0</v>
      </c>
      <c r="U724" s="336">
        <v>0</v>
      </c>
      <c r="V724" s="336">
        <v>0</v>
      </c>
      <c r="W724" s="336">
        <v>0</v>
      </c>
      <c r="X724" s="336">
        <v>0</v>
      </c>
      <c r="Y724" s="336">
        <v>0</v>
      </c>
      <c r="Z724" s="337">
        <f t="shared" si="53"/>
        <v>0</v>
      </c>
      <c r="AA724" s="338"/>
    </row>
    <row r="725" spans="1:27" s="339" customFormat="1" ht="12.75" customHeight="1">
      <c r="A725" s="333">
        <f t="shared" si="51"/>
        <v>15</v>
      </c>
      <c r="B725" s="373">
        <v>220101100040199</v>
      </c>
      <c r="C725" s="392" t="s">
        <v>1405</v>
      </c>
      <c r="D725" s="334">
        <f>+SUMIF('BG SISTEMA'!A:A,'CA EF'!B725,'BG SISTEMA'!F:F)</f>
        <v>0</v>
      </c>
      <c r="E725" s="412"/>
      <c r="F725" s="412"/>
      <c r="G725" s="393">
        <v>0</v>
      </c>
      <c r="H725" s="336">
        <f t="shared" si="52"/>
        <v>0</v>
      </c>
      <c r="I725" s="336">
        <v>0</v>
      </c>
      <c r="J725" s="336">
        <v>0</v>
      </c>
      <c r="K725" s="336">
        <v>0</v>
      </c>
      <c r="L725" s="336">
        <v>0</v>
      </c>
      <c r="M725" s="336">
        <v>0</v>
      </c>
      <c r="N725" s="336">
        <v>0</v>
      </c>
      <c r="O725" s="336">
        <v>0</v>
      </c>
      <c r="P725" s="336">
        <v>0</v>
      </c>
      <c r="Q725" s="336">
        <v>0</v>
      </c>
      <c r="R725" s="336">
        <v>0</v>
      </c>
      <c r="S725" s="336">
        <v>0</v>
      </c>
      <c r="T725" s="336">
        <v>0</v>
      </c>
      <c r="U725" s="336">
        <v>0</v>
      </c>
      <c r="V725" s="336">
        <v>0</v>
      </c>
      <c r="W725" s="336">
        <v>0</v>
      </c>
      <c r="X725" s="336">
        <v>0</v>
      </c>
      <c r="Y725" s="336">
        <v>0</v>
      </c>
      <c r="Z725" s="337">
        <f t="shared" si="53"/>
        <v>0</v>
      </c>
      <c r="AA725" s="340"/>
    </row>
    <row r="726" spans="1:27" s="339" customFormat="1" ht="12.75" customHeight="1">
      <c r="A726" s="333">
        <f t="shared" si="51"/>
        <v>15</v>
      </c>
      <c r="B726" s="373">
        <v>220101100040201</v>
      </c>
      <c r="C726" s="392" t="s">
        <v>1406</v>
      </c>
      <c r="D726" s="334">
        <f>+SUMIF('BG SISTEMA'!A:A,'CA EF'!B726,'BG SISTEMA'!F:F)</f>
        <v>0</v>
      </c>
      <c r="E726" s="412"/>
      <c r="F726" s="412"/>
      <c r="G726" s="393">
        <v>0</v>
      </c>
      <c r="H726" s="336">
        <f t="shared" si="52"/>
        <v>0</v>
      </c>
      <c r="I726" s="336">
        <v>0</v>
      </c>
      <c r="J726" s="336">
        <v>0</v>
      </c>
      <c r="K726" s="336">
        <v>0</v>
      </c>
      <c r="L726" s="336">
        <v>0</v>
      </c>
      <c r="M726" s="336">
        <v>0</v>
      </c>
      <c r="N726" s="336">
        <v>0</v>
      </c>
      <c r="O726" s="336">
        <v>0</v>
      </c>
      <c r="P726" s="336">
        <v>0</v>
      </c>
      <c r="Q726" s="336">
        <v>0</v>
      </c>
      <c r="R726" s="336">
        <v>0</v>
      </c>
      <c r="S726" s="336">
        <v>0</v>
      </c>
      <c r="T726" s="336">
        <v>0</v>
      </c>
      <c r="U726" s="336">
        <v>0</v>
      </c>
      <c r="V726" s="336">
        <v>0</v>
      </c>
      <c r="W726" s="336">
        <v>0</v>
      </c>
      <c r="X726" s="336">
        <v>0</v>
      </c>
      <c r="Y726" s="336">
        <v>0</v>
      </c>
      <c r="Z726" s="337">
        <f t="shared" si="53"/>
        <v>0</v>
      </c>
      <c r="AA726" s="340"/>
    </row>
    <row r="727" spans="1:27" s="339" customFormat="1" ht="12.75" customHeight="1">
      <c r="A727" s="333">
        <f t="shared" si="51"/>
        <v>15</v>
      </c>
      <c r="B727" s="373">
        <v>220101100040299</v>
      </c>
      <c r="C727" s="392" t="s">
        <v>1407</v>
      </c>
      <c r="D727" s="334">
        <f>+SUMIF('BG SISTEMA'!A:A,'CA EF'!B727,'BG SISTEMA'!F:F)</f>
        <v>0</v>
      </c>
      <c r="E727" s="412"/>
      <c r="F727" s="412"/>
      <c r="G727" s="393">
        <v>0</v>
      </c>
      <c r="H727" s="336">
        <f t="shared" si="52"/>
        <v>0</v>
      </c>
      <c r="I727" s="336">
        <v>0</v>
      </c>
      <c r="J727" s="336">
        <v>0</v>
      </c>
      <c r="K727" s="336">
        <v>0</v>
      </c>
      <c r="L727" s="336">
        <v>0</v>
      </c>
      <c r="M727" s="336">
        <v>0</v>
      </c>
      <c r="N727" s="336">
        <v>0</v>
      </c>
      <c r="O727" s="336">
        <v>0</v>
      </c>
      <c r="P727" s="336">
        <v>0</v>
      </c>
      <c r="Q727" s="336">
        <v>0</v>
      </c>
      <c r="R727" s="336">
        <v>0</v>
      </c>
      <c r="S727" s="336">
        <v>0</v>
      </c>
      <c r="T727" s="336">
        <v>0</v>
      </c>
      <c r="U727" s="336">
        <v>0</v>
      </c>
      <c r="V727" s="336">
        <v>0</v>
      </c>
      <c r="W727" s="336">
        <v>0</v>
      </c>
      <c r="X727" s="336">
        <v>0</v>
      </c>
      <c r="Y727" s="336">
        <v>0</v>
      </c>
      <c r="Z727" s="337">
        <f t="shared" si="53"/>
        <v>0</v>
      </c>
      <c r="AA727" s="340"/>
    </row>
    <row r="728" spans="1:27" s="339" customFormat="1" ht="12.75" customHeight="1">
      <c r="A728" s="333">
        <f t="shared" si="51"/>
        <v>15</v>
      </c>
      <c r="B728" s="373">
        <v>220101100050101</v>
      </c>
      <c r="C728" s="392" t="s">
        <v>1408</v>
      </c>
      <c r="D728" s="334">
        <f>+SUMIF('BG SISTEMA'!A:A,'CA EF'!B728,'BG SISTEMA'!F:F)</f>
        <v>0</v>
      </c>
      <c r="E728" s="412"/>
      <c r="F728" s="412"/>
      <c r="G728" s="393">
        <v>0</v>
      </c>
      <c r="H728" s="336">
        <f t="shared" si="52"/>
        <v>0</v>
      </c>
      <c r="I728" s="336">
        <v>0</v>
      </c>
      <c r="J728" s="336">
        <v>0</v>
      </c>
      <c r="K728" s="336">
        <v>0</v>
      </c>
      <c r="L728" s="336">
        <v>0</v>
      </c>
      <c r="M728" s="336">
        <v>0</v>
      </c>
      <c r="N728" s="336">
        <v>0</v>
      </c>
      <c r="O728" s="336">
        <v>0</v>
      </c>
      <c r="P728" s="336">
        <v>0</v>
      </c>
      <c r="Q728" s="336">
        <v>0</v>
      </c>
      <c r="R728" s="336">
        <v>0</v>
      </c>
      <c r="S728" s="336">
        <v>0</v>
      </c>
      <c r="T728" s="336">
        <v>0</v>
      </c>
      <c r="U728" s="336">
        <v>0</v>
      </c>
      <c r="V728" s="336">
        <v>0</v>
      </c>
      <c r="W728" s="336">
        <v>0</v>
      </c>
      <c r="X728" s="336">
        <v>0</v>
      </c>
      <c r="Y728" s="336">
        <v>0</v>
      </c>
      <c r="Z728" s="337">
        <f t="shared" si="53"/>
        <v>0</v>
      </c>
      <c r="AA728" s="340"/>
    </row>
    <row r="729" spans="1:27" s="339" customFormat="1" ht="12.75" customHeight="1">
      <c r="A729" s="333">
        <f t="shared" si="51"/>
        <v>15</v>
      </c>
      <c r="B729" s="373">
        <v>220101100050199</v>
      </c>
      <c r="C729" s="392" t="s">
        <v>1409</v>
      </c>
      <c r="D729" s="334">
        <f>+SUMIF('BG SISTEMA'!A:A,'CA EF'!B729,'BG SISTEMA'!F:F)</f>
        <v>0</v>
      </c>
      <c r="E729" s="412"/>
      <c r="F729" s="412"/>
      <c r="G729" s="393">
        <v>0</v>
      </c>
      <c r="H729" s="336">
        <f t="shared" si="52"/>
        <v>0</v>
      </c>
      <c r="I729" s="336">
        <v>0</v>
      </c>
      <c r="J729" s="336">
        <v>0</v>
      </c>
      <c r="K729" s="336">
        <v>0</v>
      </c>
      <c r="L729" s="336">
        <v>0</v>
      </c>
      <c r="M729" s="336">
        <v>0</v>
      </c>
      <c r="N729" s="336">
        <v>0</v>
      </c>
      <c r="O729" s="336">
        <v>0</v>
      </c>
      <c r="P729" s="336">
        <v>0</v>
      </c>
      <c r="Q729" s="336">
        <v>0</v>
      </c>
      <c r="R729" s="336">
        <v>0</v>
      </c>
      <c r="S729" s="336">
        <v>0</v>
      </c>
      <c r="T729" s="336">
        <v>0</v>
      </c>
      <c r="U729" s="336">
        <v>0</v>
      </c>
      <c r="V729" s="336">
        <v>0</v>
      </c>
      <c r="W729" s="336">
        <v>0</v>
      </c>
      <c r="X729" s="336">
        <v>0</v>
      </c>
      <c r="Y729" s="336">
        <v>0</v>
      </c>
      <c r="Z729" s="337">
        <f t="shared" si="53"/>
        <v>0</v>
      </c>
      <c r="AA729" s="340"/>
    </row>
    <row r="730" spans="1:27" s="339" customFormat="1" ht="12.75" customHeight="1">
      <c r="A730" s="333">
        <f t="shared" si="51"/>
        <v>15</v>
      </c>
      <c r="B730" s="373">
        <v>220101100050201</v>
      </c>
      <c r="C730" s="392" t="s">
        <v>1410</v>
      </c>
      <c r="D730" s="334">
        <f>+SUMIF('BG SISTEMA'!A:A,'CA EF'!B730,'BG SISTEMA'!F:F)</f>
        <v>0</v>
      </c>
      <c r="E730" s="412"/>
      <c r="F730" s="412"/>
      <c r="G730" s="393">
        <v>0</v>
      </c>
      <c r="H730" s="336">
        <f t="shared" si="52"/>
        <v>0</v>
      </c>
      <c r="I730" s="336">
        <v>0</v>
      </c>
      <c r="J730" s="336">
        <v>0</v>
      </c>
      <c r="K730" s="336">
        <v>0</v>
      </c>
      <c r="L730" s="336">
        <v>0</v>
      </c>
      <c r="M730" s="336">
        <v>0</v>
      </c>
      <c r="N730" s="336">
        <v>0</v>
      </c>
      <c r="O730" s="336">
        <v>0</v>
      </c>
      <c r="P730" s="336">
        <v>0</v>
      </c>
      <c r="Q730" s="336">
        <v>0</v>
      </c>
      <c r="R730" s="336">
        <v>0</v>
      </c>
      <c r="S730" s="336">
        <v>0</v>
      </c>
      <c r="T730" s="336">
        <v>0</v>
      </c>
      <c r="U730" s="336">
        <v>0</v>
      </c>
      <c r="V730" s="336">
        <v>0</v>
      </c>
      <c r="W730" s="336">
        <v>0</v>
      </c>
      <c r="X730" s="336">
        <v>0</v>
      </c>
      <c r="Y730" s="336">
        <v>0</v>
      </c>
      <c r="Z730" s="337">
        <f t="shared" si="53"/>
        <v>0</v>
      </c>
      <c r="AA730" s="340"/>
    </row>
    <row r="731" spans="1:27" s="339" customFormat="1" ht="12.75" customHeight="1">
      <c r="A731" s="333">
        <f t="shared" si="51"/>
        <v>15</v>
      </c>
      <c r="B731" s="373">
        <v>220101100050299</v>
      </c>
      <c r="C731" s="392" t="s">
        <v>1411</v>
      </c>
      <c r="D731" s="334">
        <f>+SUMIF('BG SISTEMA'!A:A,'CA EF'!B731,'BG SISTEMA'!F:F)</f>
        <v>0</v>
      </c>
      <c r="E731" s="412"/>
      <c r="F731" s="412"/>
      <c r="G731" s="393">
        <v>0</v>
      </c>
      <c r="H731" s="336">
        <f t="shared" si="52"/>
        <v>0</v>
      </c>
      <c r="I731" s="336">
        <v>0</v>
      </c>
      <c r="J731" s="336">
        <v>0</v>
      </c>
      <c r="K731" s="336">
        <v>0</v>
      </c>
      <c r="L731" s="336">
        <v>0</v>
      </c>
      <c r="M731" s="336">
        <v>0</v>
      </c>
      <c r="N731" s="336">
        <v>0</v>
      </c>
      <c r="O731" s="336">
        <v>0</v>
      </c>
      <c r="P731" s="336">
        <v>0</v>
      </c>
      <c r="Q731" s="336">
        <v>0</v>
      </c>
      <c r="R731" s="336">
        <v>0</v>
      </c>
      <c r="S731" s="336">
        <v>0</v>
      </c>
      <c r="T731" s="336">
        <v>0</v>
      </c>
      <c r="U731" s="336">
        <v>0</v>
      </c>
      <c r="V731" s="336">
        <v>0</v>
      </c>
      <c r="W731" s="336">
        <v>0</v>
      </c>
      <c r="X731" s="336">
        <v>0</v>
      </c>
      <c r="Y731" s="336">
        <v>0</v>
      </c>
      <c r="Z731" s="337">
        <f t="shared" si="53"/>
        <v>0</v>
      </c>
      <c r="AA731" s="340"/>
    </row>
    <row r="732" spans="1:27" s="339" customFormat="1" ht="12.75" customHeight="1">
      <c r="A732" s="333">
        <f t="shared" si="51"/>
        <v>15</v>
      </c>
      <c r="B732" s="373">
        <v>220101100060101</v>
      </c>
      <c r="C732" s="392" t="s">
        <v>1412</v>
      </c>
      <c r="D732" s="334">
        <f>+SUMIF('BG SISTEMA'!A:A,'CA EF'!B732,'BG SISTEMA'!F:F)</f>
        <v>0</v>
      </c>
      <c r="E732" s="412"/>
      <c r="F732" s="412"/>
      <c r="G732" s="393">
        <v>0</v>
      </c>
      <c r="H732" s="336">
        <f t="shared" si="52"/>
        <v>0</v>
      </c>
      <c r="I732" s="336">
        <v>0</v>
      </c>
      <c r="J732" s="336">
        <v>0</v>
      </c>
      <c r="K732" s="336">
        <v>0</v>
      </c>
      <c r="L732" s="336">
        <v>0</v>
      </c>
      <c r="M732" s="336">
        <v>0</v>
      </c>
      <c r="N732" s="336">
        <v>0</v>
      </c>
      <c r="O732" s="336">
        <v>0</v>
      </c>
      <c r="P732" s="336">
        <v>0</v>
      </c>
      <c r="Q732" s="336">
        <v>0</v>
      </c>
      <c r="R732" s="336">
        <v>0</v>
      </c>
      <c r="S732" s="336">
        <v>0</v>
      </c>
      <c r="T732" s="336">
        <v>0</v>
      </c>
      <c r="U732" s="336">
        <v>0</v>
      </c>
      <c r="V732" s="336">
        <v>0</v>
      </c>
      <c r="W732" s="336">
        <v>0</v>
      </c>
      <c r="X732" s="336">
        <v>0</v>
      </c>
      <c r="Y732" s="336">
        <v>0</v>
      </c>
      <c r="Z732" s="337">
        <f t="shared" si="53"/>
        <v>0</v>
      </c>
      <c r="AA732" s="340"/>
    </row>
    <row r="733" spans="1:27" s="339" customFormat="1" ht="12.75" customHeight="1">
      <c r="A733" s="333">
        <f t="shared" si="46"/>
        <v>15</v>
      </c>
      <c r="B733" s="373">
        <v>220101100060199</v>
      </c>
      <c r="C733" s="392" t="s">
        <v>1413</v>
      </c>
      <c r="D733" s="334">
        <f>+SUMIF('BG SISTEMA'!A:A,'CA EF'!B733,'BG SISTEMA'!F:F)</f>
        <v>0</v>
      </c>
      <c r="E733" s="412"/>
      <c r="F733" s="412"/>
      <c r="G733" s="393">
        <v>0</v>
      </c>
      <c r="H733" s="336">
        <f t="shared" si="47"/>
        <v>0</v>
      </c>
      <c r="I733" s="336">
        <v>0</v>
      </c>
      <c r="J733" s="336">
        <v>0</v>
      </c>
      <c r="K733" s="336">
        <v>0</v>
      </c>
      <c r="L733" s="336">
        <v>0</v>
      </c>
      <c r="M733" s="336">
        <v>0</v>
      </c>
      <c r="N733" s="336">
        <v>0</v>
      </c>
      <c r="O733" s="336">
        <v>0</v>
      </c>
      <c r="P733" s="336">
        <v>0</v>
      </c>
      <c r="Q733" s="336">
        <v>0</v>
      </c>
      <c r="R733" s="336">
        <v>0</v>
      </c>
      <c r="S733" s="336">
        <v>0</v>
      </c>
      <c r="T733" s="336">
        <v>0</v>
      </c>
      <c r="U733" s="336">
        <v>0</v>
      </c>
      <c r="V733" s="336">
        <v>0</v>
      </c>
      <c r="W733" s="336">
        <v>0</v>
      </c>
      <c r="X733" s="336">
        <v>0</v>
      </c>
      <c r="Y733" s="336">
        <v>0</v>
      </c>
      <c r="Z733" s="337">
        <f t="shared" si="45"/>
        <v>0</v>
      </c>
      <c r="AA733" s="340"/>
    </row>
    <row r="734" spans="1:27" s="339" customFormat="1" ht="12.75" customHeight="1">
      <c r="A734" s="333">
        <f t="shared" si="46"/>
        <v>15</v>
      </c>
      <c r="B734" s="373">
        <v>220101100060201</v>
      </c>
      <c r="C734" s="392" t="s">
        <v>1414</v>
      </c>
      <c r="D734" s="334">
        <f>+SUMIF('BG SISTEMA'!A:A,'CA EF'!B734,'BG SISTEMA'!F:F)</f>
        <v>0</v>
      </c>
      <c r="E734" s="412"/>
      <c r="F734" s="412"/>
      <c r="G734" s="393">
        <v>0</v>
      </c>
      <c r="H734" s="336">
        <f t="shared" si="47"/>
        <v>0</v>
      </c>
      <c r="I734" s="336">
        <v>0</v>
      </c>
      <c r="J734" s="336">
        <v>0</v>
      </c>
      <c r="K734" s="336">
        <v>0</v>
      </c>
      <c r="L734" s="336">
        <v>0</v>
      </c>
      <c r="M734" s="336">
        <v>0</v>
      </c>
      <c r="N734" s="336">
        <v>0</v>
      </c>
      <c r="O734" s="336">
        <v>0</v>
      </c>
      <c r="P734" s="336">
        <v>0</v>
      </c>
      <c r="Q734" s="336">
        <v>0</v>
      </c>
      <c r="R734" s="336">
        <v>0</v>
      </c>
      <c r="S734" s="336">
        <v>0</v>
      </c>
      <c r="T734" s="336">
        <v>0</v>
      </c>
      <c r="U734" s="336">
        <v>0</v>
      </c>
      <c r="V734" s="336">
        <v>0</v>
      </c>
      <c r="W734" s="336">
        <v>0</v>
      </c>
      <c r="X734" s="336">
        <v>0</v>
      </c>
      <c r="Y734" s="336">
        <v>0</v>
      </c>
      <c r="Z734" s="337">
        <f t="shared" si="45"/>
        <v>0</v>
      </c>
      <c r="AA734" s="340"/>
    </row>
    <row r="735" spans="1:27" s="339" customFormat="1" ht="12.75" customHeight="1">
      <c r="A735" s="333">
        <f t="shared" si="46"/>
        <v>15</v>
      </c>
      <c r="B735" s="373">
        <v>220101100060299</v>
      </c>
      <c r="C735" s="392" t="s">
        <v>1415</v>
      </c>
      <c r="D735" s="334">
        <f>+SUMIF('BG SISTEMA'!A:A,'CA EF'!B735,'BG SISTEMA'!F:F)</f>
        <v>0</v>
      </c>
      <c r="E735" s="412"/>
      <c r="F735" s="412"/>
      <c r="G735" s="393">
        <v>0</v>
      </c>
      <c r="H735" s="336">
        <f t="shared" si="47"/>
        <v>0</v>
      </c>
      <c r="I735" s="336">
        <v>0</v>
      </c>
      <c r="J735" s="336">
        <v>0</v>
      </c>
      <c r="K735" s="336">
        <v>0</v>
      </c>
      <c r="L735" s="336">
        <v>0</v>
      </c>
      <c r="M735" s="336">
        <v>0</v>
      </c>
      <c r="N735" s="336">
        <v>0</v>
      </c>
      <c r="O735" s="336">
        <v>0</v>
      </c>
      <c r="P735" s="336">
        <v>0</v>
      </c>
      <c r="Q735" s="336">
        <v>0</v>
      </c>
      <c r="R735" s="336">
        <v>0</v>
      </c>
      <c r="S735" s="336">
        <v>0</v>
      </c>
      <c r="T735" s="336">
        <v>0</v>
      </c>
      <c r="U735" s="336">
        <v>0</v>
      </c>
      <c r="V735" s="336">
        <v>0</v>
      </c>
      <c r="W735" s="336">
        <v>0</v>
      </c>
      <c r="X735" s="336">
        <v>0</v>
      </c>
      <c r="Y735" s="336">
        <v>0</v>
      </c>
      <c r="Z735" s="337">
        <f t="shared" si="45"/>
        <v>0</v>
      </c>
      <c r="AA735" s="338"/>
    </row>
    <row r="736" spans="1:27" s="339" customFormat="1" ht="12.75" customHeight="1">
      <c r="A736" s="333">
        <f t="shared" si="46"/>
        <v>15</v>
      </c>
      <c r="B736" s="373">
        <v>220101100070101</v>
      </c>
      <c r="C736" s="392" t="s">
        <v>1416</v>
      </c>
      <c r="D736" s="334">
        <f>+SUMIF('BG SISTEMA'!A:A,'CA EF'!B736,'BG SISTEMA'!F:F)</f>
        <v>0</v>
      </c>
      <c r="E736" s="412"/>
      <c r="F736" s="412"/>
      <c r="G736" s="393">
        <v>0</v>
      </c>
      <c r="H736" s="336">
        <f t="shared" si="47"/>
        <v>0</v>
      </c>
      <c r="I736" s="336">
        <v>0</v>
      </c>
      <c r="J736" s="336">
        <v>0</v>
      </c>
      <c r="K736" s="336">
        <v>0</v>
      </c>
      <c r="L736" s="336">
        <v>0</v>
      </c>
      <c r="M736" s="336">
        <v>0</v>
      </c>
      <c r="N736" s="336">
        <v>0</v>
      </c>
      <c r="O736" s="336">
        <v>0</v>
      </c>
      <c r="P736" s="336">
        <v>0</v>
      </c>
      <c r="Q736" s="336">
        <v>0</v>
      </c>
      <c r="R736" s="336">
        <v>0</v>
      </c>
      <c r="S736" s="336">
        <v>0</v>
      </c>
      <c r="T736" s="336">
        <v>0</v>
      </c>
      <c r="U736" s="336">
        <v>0</v>
      </c>
      <c r="V736" s="336">
        <v>0</v>
      </c>
      <c r="W736" s="336">
        <v>0</v>
      </c>
      <c r="X736" s="336">
        <v>0</v>
      </c>
      <c r="Y736" s="336">
        <v>0</v>
      </c>
      <c r="Z736" s="337">
        <f t="shared" si="45"/>
        <v>0</v>
      </c>
      <c r="AA736" s="340"/>
    </row>
    <row r="737" spans="1:27" s="339" customFormat="1" ht="12.75" customHeight="1">
      <c r="A737" s="333">
        <f t="shared" si="46"/>
        <v>15</v>
      </c>
      <c r="B737" s="373">
        <v>220101100070199</v>
      </c>
      <c r="C737" s="392" t="s">
        <v>1417</v>
      </c>
      <c r="D737" s="334">
        <f>+SUMIF('BG SISTEMA'!A:A,'CA EF'!B737,'BG SISTEMA'!F:F)</f>
        <v>0</v>
      </c>
      <c r="E737" s="412"/>
      <c r="F737" s="412"/>
      <c r="G737" s="393">
        <v>0</v>
      </c>
      <c r="H737" s="336">
        <f t="shared" si="47"/>
        <v>0</v>
      </c>
      <c r="I737" s="336">
        <v>0</v>
      </c>
      <c r="J737" s="336">
        <v>0</v>
      </c>
      <c r="K737" s="336">
        <v>0</v>
      </c>
      <c r="L737" s="336">
        <v>0</v>
      </c>
      <c r="M737" s="336">
        <v>0</v>
      </c>
      <c r="N737" s="336">
        <v>0</v>
      </c>
      <c r="O737" s="336">
        <v>0</v>
      </c>
      <c r="P737" s="336">
        <v>0</v>
      </c>
      <c r="Q737" s="336">
        <v>0</v>
      </c>
      <c r="R737" s="336">
        <v>0</v>
      </c>
      <c r="S737" s="336">
        <v>0</v>
      </c>
      <c r="T737" s="336">
        <v>0</v>
      </c>
      <c r="U737" s="336">
        <v>0</v>
      </c>
      <c r="V737" s="336">
        <v>0</v>
      </c>
      <c r="W737" s="336">
        <v>0</v>
      </c>
      <c r="X737" s="336">
        <v>0</v>
      </c>
      <c r="Y737" s="336">
        <v>0</v>
      </c>
      <c r="Z737" s="337">
        <f t="shared" si="45"/>
        <v>0</v>
      </c>
      <c r="AA737" s="340"/>
    </row>
    <row r="738" spans="1:27" s="339" customFormat="1" ht="12.75" customHeight="1">
      <c r="A738" s="333">
        <f t="shared" si="46"/>
        <v>15</v>
      </c>
      <c r="B738" s="373">
        <v>220101100070201</v>
      </c>
      <c r="C738" s="392" t="s">
        <v>1418</v>
      </c>
      <c r="D738" s="334">
        <f>+SUMIF('BG SISTEMA'!A:A,'CA EF'!B738,'BG SISTEMA'!F:F)</f>
        <v>0</v>
      </c>
      <c r="E738" s="412"/>
      <c r="F738" s="412"/>
      <c r="G738" s="393">
        <v>0</v>
      </c>
      <c r="H738" s="336">
        <f t="shared" si="47"/>
        <v>0</v>
      </c>
      <c r="I738" s="336">
        <v>0</v>
      </c>
      <c r="J738" s="336">
        <v>0</v>
      </c>
      <c r="K738" s="336">
        <v>0</v>
      </c>
      <c r="L738" s="336">
        <v>0</v>
      </c>
      <c r="M738" s="336">
        <v>0</v>
      </c>
      <c r="N738" s="336">
        <v>0</v>
      </c>
      <c r="O738" s="336">
        <v>0</v>
      </c>
      <c r="P738" s="336">
        <v>0</v>
      </c>
      <c r="Q738" s="336">
        <v>0</v>
      </c>
      <c r="R738" s="336">
        <v>0</v>
      </c>
      <c r="S738" s="336">
        <v>0</v>
      </c>
      <c r="T738" s="336">
        <v>0</v>
      </c>
      <c r="U738" s="336">
        <v>0</v>
      </c>
      <c r="V738" s="336">
        <v>0</v>
      </c>
      <c r="W738" s="336">
        <v>0</v>
      </c>
      <c r="X738" s="336">
        <v>0</v>
      </c>
      <c r="Y738" s="336">
        <v>0</v>
      </c>
      <c r="Z738" s="337">
        <f t="shared" si="45"/>
        <v>0</v>
      </c>
      <c r="AA738" s="340"/>
    </row>
    <row r="739" spans="1:27" s="339" customFormat="1" ht="12.75" customHeight="1">
      <c r="A739" s="333">
        <f t="shared" si="46"/>
        <v>15</v>
      </c>
      <c r="B739" s="373">
        <v>220101100070299</v>
      </c>
      <c r="C739" s="392" t="s">
        <v>1419</v>
      </c>
      <c r="D739" s="334">
        <f>+SUMIF('BG SISTEMA'!A:A,'CA EF'!B739,'BG SISTEMA'!F:F)</f>
        <v>0</v>
      </c>
      <c r="E739" s="412"/>
      <c r="F739" s="412"/>
      <c r="G739" s="393">
        <v>0</v>
      </c>
      <c r="H739" s="336">
        <f t="shared" si="47"/>
        <v>0</v>
      </c>
      <c r="I739" s="336">
        <v>0</v>
      </c>
      <c r="J739" s="336">
        <v>0</v>
      </c>
      <c r="K739" s="336">
        <v>0</v>
      </c>
      <c r="L739" s="336">
        <v>0</v>
      </c>
      <c r="M739" s="336">
        <v>0</v>
      </c>
      <c r="N739" s="336">
        <v>0</v>
      </c>
      <c r="O739" s="336">
        <v>0</v>
      </c>
      <c r="P739" s="336">
        <v>0</v>
      </c>
      <c r="Q739" s="336">
        <v>0</v>
      </c>
      <c r="R739" s="336">
        <v>0</v>
      </c>
      <c r="S739" s="336">
        <v>0</v>
      </c>
      <c r="T739" s="336">
        <v>0</v>
      </c>
      <c r="U739" s="336">
        <v>0</v>
      </c>
      <c r="V739" s="336">
        <v>0</v>
      </c>
      <c r="W739" s="336">
        <v>0</v>
      </c>
      <c r="X739" s="336">
        <v>0</v>
      </c>
      <c r="Y739" s="336">
        <v>0</v>
      </c>
      <c r="Z739" s="337">
        <f t="shared" si="45"/>
        <v>0</v>
      </c>
      <c r="AA739" s="340"/>
    </row>
    <row r="740" spans="1:27" s="339" customFormat="1" ht="12.75" customHeight="1">
      <c r="A740" s="333">
        <f t="shared" si="46"/>
        <v>15</v>
      </c>
      <c r="B740" s="373">
        <v>220101100080101</v>
      </c>
      <c r="C740" s="392" t="s">
        <v>1420</v>
      </c>
      <c r="D740" s="334">
        <f>+SUMIF('BG SISTEMA'!A:A,'CA EF'!B740,'BG SISTEMA'!F:F)</f>
        <v>0</v>
      </c>
      <c r="E740" s="412"/>
      <c r="F740" s="412"/>
      <c r="G740" s="393">
        <v>0</v>
      </c>
      <c r="H740" s="336">
        <f t="shared" si="47"/>
        <v>0</v>
      </c>
      <c r="I740" s="336">
        <v>0</v>
      </c>
      <c r="J740" s="336">
        <v>0</v>
      </c>
      <c r="K740" s="336">
        <v>0</v>
      </c>
      <c r="L740" s="336">
        <v>0</v>
      </c>
      <c r="M740" s="336">
        <v>0</v>
      </c>
      <c r="N740" s="336">
        <v>0</v>
      </c>
      <c r="O740" s="336">
        <v>0</v>
      </c>
      <c r="P740" s="336">
        <v>0</v>
      </c>
      <c r="Q740" s="336">
        <v>0</v>
      </c>
      <c r="R740" s="336">
        <v>0</v>
      </c>
      <c r="S740" s="336">
        <v>0</v>
      </c>
      <c r="T740" s="336">
        <v>0</v>
      </c>
      <c r="U740" s="336">
        <v>0</v>
      </c>
      <c r="V740" s="336">
        <v>0</v>
      </c>
      <c r="W740" s="336">
        <v>0</v>
      </c>
      <c r="X740" s="336">
        <v>0</v>
      </c>
      <c r="Y740" s="336">
        <v>0</v>
      </c>
      <c r="Z740" s="337">
        <f t="shared" si="45"/>
        <v>0</v>
      </c>
      <c r="AA740" s="338"/>
    </row>
    <row r="741" spans="1:27" s="339" customFormat="1" ht="12.75" customHeight="1">
      <c r="A741" s="333">
        <f t="shared" si="46"/>
        <v>15</v>
      </c>
      <c r="B741" s="373">
        <v>220101100080199</v>
      </c>
      <c r="C741" s="392" t="s">
        <v>1421</v>
      </c>
      <c r="D741" s="334">
        <f>+SUMIF('BG SISTEMA'!A:A,'CA EF'!B741,'BG SISTEMA'!F:F)</f>
        <v>-6629553</v>
      </c>
      <c r="E741" s="412"/>
      <c r="F741" s="412"/>
      <c r="G741" s="393">
        <v>0</v>
      </c>
      <c r="H741" s="336">
        <f t="shared" si="47"/>
        <v>-6629553</v>
      </c>
      <c r="I741" s="336">
        <v>0</v>
      </c>
      <c r="J741" s="336">
        <v>0</v>
      </c>
      <c r="K741" s="336">
        <v>0</v>
      </c>
      <c r="L741" s="336">
        <v>0</v>
      </c>
      <c r="M741" s="336">
        <v>0</v>
      </c>
      <c r="N741" s="336">
        <v>0</v>
      </c>
      <c r="O741" s="336">
        <v>0</v>
      </c>
      <c r="P741" s="336">
        <v>0</v>
      </c>
      <c r="Q741" s="336">
        <f>-$H741</f>
        <v>6629553</v>
      </c>
      <c r="R741" s="336">
        <v>0</v>
      </c>
      <c r="S741" s="336">
        <v>0</v>
      </c>
      <c r="T741" s="336">
        <v>0</v>
      </c>
      <c r="U741" s="336">
        <v>0</v>
      </c>
      <c r="V741" s="336">
        <v>0</v>
      </c>
      <c r="W741" s="336">
        <v>0</v>
      </c>
      <c r="X741" s="336">
        <v>0</v>
      </c>
      <c r="Y741" s="336">
        <v>0</v>
      </c>
      <c r="Z741" s="337">
        <f t="shared" si="45"/>
        <v>0</v>
      </c>
      <c r="AA741" s="340"/>
    </row>
    <row r="742" spans="1:27" s="339" customFormat="1" ht="12.75" customHeight="1">
      <c r="A742" s="333">
        <f t="shared" si="46"/>
        <v>15</v>
      </c>
      <c r="B742" s="373">
        <v>220101100080201</v>
      </c>
      <c r="C742" s="392" t="s">
        <v>1422</v>
      </c>
      <c r="D742" s="334">
        <f>+SUMIF('BG SISTEMA'!A:A,'CA EF'!B742,'BG SISTEMA'!F:F)</f>
        <v>0</v>
      </c>
      <c r="E742" s="412"/>
      <c r="F742" s="412"/>
      <c r="G742" s="393">
        <v>0</v>
      </c>
      <c r="H742" s="336">
        <f t="shared" si="47"/>
        <v>0</v>
      </c>
      <c r="I742" s="336">
        <v>0</v>
      </c>
      <c r="J742" s="336">
        <v>0</v>
      </c>
      <c r="K742" s="336">
        <v>0</v>
      </c>
      <c r="L742" s="336">
        <v>0</v>
      </c>
      <c r="M742" s="336">
        <v>0</v>
      </c>
      <c r="N742" s="336">
        <v>0</v>
      </c>
      <c r="O742" s="336">
        <v>0</v>
      </c>
      <c r="P742" s="336">
        <v>0</v>
      </c>
      <c r="Q742" s="336">
        <v>0</v>
      </c>
      <c r="R742" s="336">
        <v>0</v>
      </c>
      <c r="S742" s="336">
        <v>0</v>
      </c>
      <c r="T742" s="336">
        <v>0</v>
      </c>
      <c r="U742" s="336">
        <v>0</v>
      </c>
      <c r="V742" s="336">
        <v>0</v>
      </c>
      <c r="W742" s="336">
        <v>0</v>
      </c>
      <c r="X742" s="336">
        <v>0</v>
      </c>
      <c r="Y742" s="336">
        <v>0</v>
      </c>
      <c r="Z742" s="337">
        <f t="shared" si="45"/>
        <v>0</v>
      </c>
      <c r="AA742" s="340"/>
    </row>
    <row r="743" spans="1:27" s="339" customFormat="1" ht="12.75" customHeight="1">
      <c r="A743" s="333">
        <f t="shared" si="46"/>
        <v>15</v>
      </c>
      <c r="B743" s="373">
        <v>220101100080299</v>
      </c>
      <c r="C743" s="392" t="s">
        <v>1423</v>
      </c>
      <c r="D743" s="334">
        <f>+SUMIF('BG SISTEMA'!A:A,'CA EF'!B743,'BG SISTEMA'!F:F)</f>
        <v>0</v>
      </c>
      <c r="E743" s="412"/>
      <c r="F743" s="412"/>
      <c r="G743" s="393">
        <v>0</v>
      </c>
      <c r="H743" s="336">
        <f t="shared" si="47"/>
        <v>0</v>
      </c>
      <c r="I743" s="336">
        <v>0</v>
      </c>
      <c r="J743" s="336">
        <v>0</v>
      </c>
      <c r="K743" s="336">
        <v>0</v>
      </c>
      <c r="L743" s="336">
        <v>0</v>
      </c>
      <c r="M743" s="336">
        <v>0</v>
      </c>
      <c r="N743" s="336">
        <v>0</v>
      </c>
      <c r="O743" s="336">
        <v>0</v>
      </c>
      <c r="P743" s="336">
        <v>0</v>
      </c>
      <c r="Q743" s="336">
        <v>0</v>
      </c>
      <c r="R743" s="336">
        <v>0</v>
      </c>
      <c r="S743" s="336">
        <v>0</v>
      </c>
      <c r="T743" s="336">
        <v>0</v>
      </c>
      <c r="U743" s="336">
        <v>0</v>
      </c>
      <c r="V743" s="336">
        <v>0</v>
      </c>
      <c r="W743" s="336">
        <v>0</v>
      </c>
      <c r="X743" s="336">
        <v>0</v>
      </c>
      <c r="Y743" s="336">
        <v>0</v>
      </c>
      <c r="Z743" s="337">
        <f t="shared" si="45"/>
        <v>0</v>
      </c>
      <c r="AA743" s="340"/>
    </row>
    <row r="744" spans="1:27" s="339" customFormat="1" ht="12.75" customHeight="1">
      <c r="A744" s="333">
        <f t="shared" si="46"/>
        <v>15</v>
      </c>
      <c r="B744" s="373">
        <v>220101100090101</v>
      </c>
      <c r="C744" s="392" t="s">
        <v>1424</v>
      </c>
      <c r="D744" s="334">
        <f>+SUMIF('BG SISTEMA'!A:A,'CA EF'!B744,'BG SISTEMA'!F:F)</f>
        <v>0</v>
      </c>
      <c r="E744" s="412"/>
      <c r="F744" s="412"/>
      <c r="G744" s="393">
        <v>0</v>
      </c>
      <c r="H744" s="336">
        <f t="shared" si="47"/>
        <v>0</v>
      </c>
      <c r="I744" s="336">
        <v>0</v>
      </c>
      <c r="J744" s="336">
        <v>0</v>
      </c>
      <c r="K744" s="336">
        <v>0</v>
      </c>
      <c r="L744" s="336">
        <v>0</v>
      </c>
      <c r="M744" s="336">
        <v>0</v>
      </c>
      <c r="N744" s="336">
        <v>0</v>
      </c>
      <c r="O744" s="336">
        <v>0</v>
      </c>
      <c r="P744" s="336">
        <v>0</v>
      </c>
      <c r="Q744" s="336">
        <v>0</v>
      </c>
      <c r="R744" s="336">
        <v>0</v>
      </c>
      <c r="S744" s="336">
        <v>0</v>
      </c>
      <c r="T744" s="336">
        <v>0</v>
      </c>
      <c r="U744" s="336">
        <v>0</v>
      </c>
      <c r="V744" s="336">
        <v>0</v>
      </c>
      <c r="W744" s="336">
        <v>0</v>
      </c>
      <c r="X744" s="336">
        <v>0</v>
      </c>
      <c r="Y744" s="336">
        <v>0</v>
      </c>
      <c r="Z744" s="337">
        <f t="shared" si="45"/>
        <v>0</v>
      </c>
      <c r="AA744" s="340"/>
    </row>
    <row r="745" spans="1:27" s="339" customFormat="1" ht="12.75" customHeight="1">
      <c r="A745" s="333">
        <f t="shared" si="46"/>
        <v>15</v>
      </c>
      <c r="B745" s="373">
        <v>220101100090199</v>
      </c>
      <c r="C745" s="392" t="s">
        <v>1425</v>
      </c>
      <c r="D745" s="334">
        <f>+SUMIF('BG SISTEMA'!A:A,'CA EF'!B745,'BG SISTEMA'!F:F)</f>
        <v>0</v>
      </c>
      <c r="E745" s="412"/>
      <c r="F745" s="412"/>
      <c r="G745" s="393">
        <v>0</v>
      </c>
      <c r="H745" s="336">
        <f t="shared" si="47"/>
        <v>0</v>
      </c>
      <c r="I745" s="336">
        <v>0</v>
      </c>
      <c r="J745" s="336">
        <v>0</v>
      </c>
      <c r="K745" s="336">
        <v>0</v>
      </c>
      <c r="L745" s="336">
        <v>0</v>
      </c>
      <c r="M745" s="336">
        <v>0</v>
      </c>
      <c r="N745" s="336">
        <v>0</v>
      </c>
      <c r="O745" s="336">
        <v>0</v>
      </c>
      <c r="P745" s="336">
        <v>0</v>
      </c>
      <c r="Q745" s="336">
        <v>0</v>
      </c>
      <c r="R745" s="336">
        <v>0</v>
      </c>
      <c r="S745" s="336">
        <v>0</v>
      </c>
      <c r="T745" s="336">
        <v>0</v>
      </c>
      <c r="U745" s="336">
        <v>0</v>
      </c>
      <c r="V745" s="336">
        <v>0</v>
      </c>
      <c r="W745" s="336">
        <v>0</v>
      </c>
      <c r="X745" s="336">
        <v>0</v>
      </c>
      <c r="Y745" s="336">
        <v>0</v>
      </c>
      <c r="Z745" s="337">
        <f t="shared" si="45"/>
        <v>0</v>
      </c>
      <c r="AA745" s="340"/>
    </row>
    <row r="746" spans="1:27" s="339" customFormat="1" ht="12.75" customHeight="1">
      <c r="A746" s="333">
        <f t="shared" si="46"/>
        <v>15</v>
      </c>
      <c r="B746" s="373">
        <v>220101100090201</v>
      </c>
      <c r="C746" s="392" t="s">
        <v>1426</v>
      </c>
      <c r="D746" s="334">
        <f>+SUMIF('BG SISTEMA'!A:A,'CA EF'!B746,'BG SISTEMA'!F:F)</f>
        <v>0</v>
      </c>
      <c r="E746" s="412"/>
      <c r="F746" s="412"/>
      <c r="G746" s="393">
        <v>0</v>
      </c>
      <c r="H746" s="336">
        <f t="shared" si="47"/>
        <v>0</v>
      </c>
      <c r="I746" s="336">
        <v>0</v>
      </c>
      <c r="J746" s="336">
        <v>0</v>
      </c>
      <c r="K746" s="336">
        <v>0</v>
      </c>
      <c r="L746" s="336">
        <v>0</v>
      </c>
      <c r="M746" s="336">
        <v>0</v>
      </c>
      <c r="N746" s="336">
        <v>0</v>
      </c>
      <c r="O746" s="336">
        <v>0</v>
      </c>
      <c r="P746" s="336">
        <v>0</v>
      </c>
      <c r="Q746" s="336">
        <v>0</v>
      </c>
      <c r="R746" s="336">
        <v>0</v>
      </c>
      <c r="S746" s="336">
        <v>0</v>
      </c>
      <c r="T746" s="336">
        <v>0</v>
      </c>
      <c r="U746" s="336">
        <v>0</v>
      </c>
      <c r="V746" s="336">
        <v>0</v>
      </c>
      <c r="W746" s="336">
        <v>0</v>
      </c>
      <c r="X746" s="336">
        <v>0</v>
      </c>
      <c r="Y746" s="336">
        <v>0</v>
      </c>
      <c r="Z746" s="337">
        <f t="shared" si="45"/>
        <v>0</v>
      </c>
      <c r="AA746" s="338"/>
    </row>
    <row r="747" spans="1:27" s="339" customFormat="1" ht="12.75" customHeight="1">
      <c r="A747" s="333">
        <f t="shared" si="46"/>
        <v>15</v>
      </c>
      <c r="B747" s="373">
        <v>220101100090299</v>
      </c>
      <c r="C747" s="392" t="s">
        <v>1427</v>
      </c>
      <c r="D747" s="334">
        <f>+SUMIF('BG SISTEMA'!A:A,'CA EF'!B747,'BG SISTEMA'!F:F)</f>
        <v>0</v>
      </c>
      <c r="E747" s="412"/>
      <c r="F747" s="412"/>
      <c r="G747" s="393">
        <v>0</v>
      </c>
      <c r="H747" s="336">
        <f t="shared" si="47"/>
        <v>0</v>
      </c>
      <c r="I747" s="336">
        <v>0</v>
      </c>
      <c r="J747" s="336">
        <v>0</v>
      </c>
      <c r="K747" s="336">
        <v>0</v>
      </c>
      <c r="L747" s="336">
        <v>0</v>
      </c>
      <c r="M747" s="336">
        <v>0</v>
      </c>
      <c r="N747" s="336">
        <v>0</v>
      </c>
      <c r="O747" s="336">
        <v>0</v>
      </c>
      <c r="P747" s="336">
        <v>0</v>
      </c>
      <c r="Q747" s="336">
        <v>0</v>
      </c>
      <c r="R747" s="336">
        <v>0</v>
      </c>
      <c r="S747" s="336">
        <v>0</v>
      </c>
      <c r="T747" s="336">
        <v>0</v>
      </c>
      <c r="U747" s="336">
        <v>0</v>
      </c>
      <c r="V747" s="336">
        <v>0</v>
      </c>
      <c r="W747" s="336">
        <v>0</v>
      </c>
      <c r="X747" s="336">
        <v>0</v>
      </c>
      <c r="Y747" s="336">
        <v>0</v>
      </c>
      <c r="Z747" s="337">
        <f t="shared" si="45"/>
        <v>0</v>
      </c>
      <c r="AA747" s="340"/>
    </row>
    <row r="748" spans="1:27" s="339" customFormat="1" ht="12.75" customHeight="1">
      <c r="A748" s="333">
        <f t="shared" si="46"/>
        <v>15</v>
      </c>
      <c r="B748" s="373">
        <v>220101120010101</v>
      </c>
      <c r="C748" s="392" t="s">
        <v>1428</v>
      </c>
      <c r="D748" s="334">
        <f>+SUMIF('BG SISTEMA'!A:A,'CA EF'!B748,'BG SISTEMA'!F:F)</f>
        <v>0</v>
      </c>
      <c r="E748" s="412"/>
      <c r="F748" s="412"/>
      <c r="G748" s="393">
        <v>0</v>
      </c>
      <c r="H748" s="336">
        <f t="shared" si="47"/>
        <v>0</v>
      </c>
      <c r="I748" s="336">
        <v>0</v>
      </c>
      <c r="J748" s="336">
        <v>0</v>
      </c>
      <c r="K748" s="336">
        <v>0</v>
      </c>
      <c r="L748" s="336">
        <v>0</v>
      </c>
      <c r="M748" s="336">
        <v>0</v>
      </c>
      <c r="N748" s="336">
        <v>0</v>
      </c>
      <c r="O748" s="336">
        <v>0</v>
      </c>
      <c r="P748" s="336">
        <v>0</v>
      </c>
      <c r="Q748" s="336">
        <v>0</v>
      </c>
      <c r="R748" s="336">
        <v>0</v>
      </c>
      <c r="S748" s="336">
        <v>0</v>
      </c>
      <c r="T748" s="336">
        <v>0</v>
      </c>
      <c r="U748" s="336">
        <v>0</v>
      </c>
      <c r="V748" s="336">
        <v>0</v>
      </c>
      <c r="W748" s="336">
        <v>0</v>
      </c>
      <c r="X748" s="336">
        <v>0</v>
      </c>
      <c r="Y748" s="336">
        <v>0</v>
      </c>
      <c r="Z748" s="337">
        <f t="shared" si="45"/>
        <v>0</v>
      </c>
      <c r="AA748" s="340"/>
    </row>
    <row r="749" spans="1:27" s="339" customFormat="1" ht="12.75" customHeight="1">
      <c r="A749" s="333">
        <f t="shared" si="46"/>
        <v>15</v>
      </c>
      <c r="B749" s="373">
        <v>220101120010199</v>
      </c>
      <c r="C749" s="392" t="s">
        <v>1429</v>
      </c>
      <c r="D749" s="334">
        <f>+SUMIF('BG SISTEMA'!A:A,'CA EF'!B749,'BG SISTEMA'!F:F)</f>
        <v>0</v>
      </c>
      <c r="E749" s="412"/>
      <c r="F749" s="412"/>
      <c r="G749" s="393">
        <v>0</v>
      </c>
      <c r="H749" s="336">
        <f t="shared" si="47"/>
        <v>0</v>
      </c>
      <c r="I749" s="336">
        <v>0</v>
      </c>
      <c r="J749" s="336">
        <v>0</v>
      </c>
      <c r="K749" s="336">
        <v>0</v>
      </c>
      <c r="L749" s="336">
        <v>0</v>
      </c>
      <c r="M749" s="336">
        <v>0</v>
      </c>
      <c r="N749" s="336">
        <v>0</v>
      </c>
      <c r="O749" s="336">
        <v>0</v>
      </c>
      <c r="P749" s="336">
        <v>0</v>
      </c>
      <c r="Q749" s="336">
        <v>0</v>
      </c>
      <c r="R749" s="336">
        <v>0</v>
      </c>
      <c r="S749" s="336">
        <v>0</v>
      </c>
      <c r="T749" s="336">
        <v>0</v>
      </c>
      <c r="U749" s="336">
        <v>0</v>
      </c>
      <c r="V749" s="336">
        <v>0</v>
      </c>
      <c r="W749" s="336">
        <v>0</v>
      </c>
      <c r="X749" s="336">
        <v>0</v>
      </c>
      <c r="Y749" s="336">
        <v>0</v>
      </c>
      <c r="Z749" s="337">
        <f t="shared" si="45"/>
        <v>0</v>
      </c>
      <c r="AA749" s="340"/>
    </row>
    <row r="750" spans="1:27" s="339" customFormat="1" ht="12.75" customHeight="1">
      <c r="A750" s="333">
        <f t="shared" si="46"/>
        <v>15</v>
      </c>
      <c r="B750" s="373">
        <v>220101120020101</v>
      </c>
      <c r="C750" s="392" t="s">
        <v>1430</v>
      </c>
      <c r="D750" s="334">
        <f>+SUMIF('BG SISTEMA'!A:A,'CA EF'!B750,'BG SISTEMA'!F:F)</f>
        <v>0</v>
      </c>
      <c r="E750" s="412"/>
      <c r="F750" s="412"/>
      <c r="G750" s="393">
        <v>0</v>
      </c>
      <c r="H750" s="336">
        <f t="shared" si="47"/>
        <v>0</v>
      </c>
      <c r="I750" s="336">
        <v>0</v>
      </c>
      <c r="J750" s="336">
        <v>0</v>
      </c>
      <c r="K750" s="336">
        <v>0</v>
      </c>
      <c r="L750" s="336">
        <v>0</v>
      </c>
      <c r="M750" s="336">
        <v>0</v>
      </c>
      <c r="N750" s="336">
        <v>0</v>
      </c>
      <c r="O750" s="336">
        <v>0</v>
      </c>
      <c r="P750" s="336">
        <v>0</v>
      </c>
      <c r="Q750" s="336">
        <v>0</v>
      </c>
      <c r="R750" s="336">
        <v>0</v>
      </c>
      <c r="S750" s="336">
        <v>0</v>
      </c>
      <c r="T750" s="336">
        <v>0</v>
      </c>
      <c r="U750" s="336">
        <v>0</v>
      </c>
      <c r="V750" s="336">
        <v>0</v>
      </c>
      <c r="W750" s="336">
        <v>0</v>
      </c>
      <c r="X750" s="336">
        <v>0</v>
      </c>
      <c r="Y750" s="336">
        <v>0</v>
      </c>
      <c r="Z750" s="337">
        <f t="shared" si="45"/>
        <v>0</v>
      </c>
      <c r="AA750" s="340"/>
    </row>
    <row r="751" spans="1:27" s="339" customFormat="1" ht="12.75" customHeight="1">
      <c r="A751" s="333">
        <f t="shared" si="46"/>
        <v>15</v>
      </c>
      <c r="B751" s="373">
        <v>220101120020199</v>
      </c>
      <c r="C751" s="392" t="s">
        <v>1431</v>
      </c>
      <c r="D751" s="334">
        <f>+SUMIF('BG SISTEMA'!A:A,'CA EF'!B751,'BG SISTEMA'!F:F)</f>
        <v>0</v>
      </c>
      <c r="E751" s="412"/>
      <c r="F751" s="412"/>
      <c r="G751" s="393">
        <v>0</v>
      </c>
      <c r="H751" s="336">
        <f t="shared" si="47"/>
        <v>0</v>
      </c>
      <c r="I751" s="336">
        <v>0</v>
      </c>
      <c r="J751" s="336">
        <v>0</v>
      </c>
      <c r="K751" s="336">
        <v>0</v>
      </c>
      <c r="L751" s="336">
        <v>0</v>
      </c>
      <c r="M751" s="336">
        <v>0</v>
      </c>
      <c r="N751" s="336">
        <v>0</v>
      </c>
      <c r="O751" s="336">
        <v>0</v>
      </c>
      <c r="P751" s="336">
        <v>0</v>
      </c>
      <c r="Q751" s="336">
        <v>0</v>
      </c>
      <c r="R751" s="336">
        <v>0</v>
      </c>
      <c r="S751" s="336">
        <v>0</v>
      </c>
      <c r="T751" s="336">
        <v>0</v>
      </c>
      <c r="U751" s="336">
        <v>0</v>
      </c>
      <c r="V751" s="336">
        <v>0</v>
      </c>
      <c r="W751" s="336">
        <v>0</v>
      </c>
      <c r="X751" s="336">
        <v>0</v>
      </c>
      <c r="Y751" s="336">
        <v>0</v>
      </c>
      <c r="Z751" s="337">
        <f t="shared" si="45"/>
        <v>0</v>
      </c>
      <c r="AA751" s="338"/>
    </row>
    <row r="752" spans="1:27" s="339" customFormat="1" ht="12.75" customHeight="1">
      <c r="A752" s="333">
        <f t="shared" si="46"/>
        <v>15</v>
      </c>
      <c r="B752" s="373">
        <v>220101120030101</v>
      </c>
      <c r="C752" s="392" t="s">
        <v>1432</v>
      </c>
      <c r="D752" s="334">
        <f>+SUMIF('BG SISTEMA'!A:A,'CA EF'!B752,'BG SISTEMA'!F:F)</f>
        <v>0</v>
      </c>
      <c r="E752" s="412"/>
      <c r="F752" s="412"/>
      <c r="G752" s="393">
        <v>0</v>
      </c>
      <c r="H752" s="336">
        <f t="shared" si="47"/>
        <v>0</v>
      </c>
      <c r="I752" s="336">
        <v>0</v>
      </c>
      <c r="J752" s="336">
        <v>0</v>
      </c>
      <c r="K752" s="336">
        <v>0</v>
      </c>
      <c r="L752" s="336">
        <v>0</v>
      </c>
      <c r="M752" s="336">
        <v>0</v>
      </c>
      <c r="N752" s="336">
        <v>0</v>
      </c>
      <c r="O752" s="336">
        <v>0</v>
      </c>
      <c r="P752" s="336">
        <v>0</v>
      </c>
      <c r="Q752" s="336">
        <v>0</v>
      </c>
      <c r="R752" s="336">
        <v>0</v>
      </c>
      <c r="S752" s="336">
        <v>0</v>
      </c>
      <c r="T752" s="336">
        <v>0</v>
      </c>
      <c r="U752" s="336">
        <v>0</v>
      </c>
      <c r="V752" s="336">
        <v>0</v>
      </c>
      <c r="W752" s="336">
        <v>0</v>
      </c>
      <c r="X752" s="336">
        <v>0</v>
      </c>
      <c r="Y752" s="336">
        <v>0</v>
      </c>
      <c r="Z752" s="337">
        <f t="shared" si="45"/>
        <v>0</v>
      </c>
      <c r="AA752" s="340"/>
    </row>
    <row r="753" spans="1:27" s="339" customFormat="1" ht="12.75" customHeight="1">
      <c r="A753" s="333">
        <f t="shared" si="46"/>
        <v>15</v>
      </c>
      <c r="B753" s="373">
        <v>220101120030199</v>
      </c>
      <c r="C753" s="392" t="s">
        <v>1433</v>
      </c>
      <c r="D753" s="334">
        <f>+SUMIF('BG SISTEMA'!A:A,'CA EF'!B753,'BG SISTEMA'!F:F)</f>
        <v>0</v>
      </c>
      <c r="E753" s="412"/>
      <c r="F753" s="412"/>
      <c r="G753" s="393">
        <v>0</v>
      </c>
      <c r="H753" s="336">
        <f t="shared" si="47"/>
        <v>0</v>
      </c>
      <c r="I753" s="336">
        <v>0</v>
      </c>
      <c r="J753" s="336">
        <v>0</v>
      </c>
      <c r="K753" s="336">
        <v>0</v>
      </c>
      <c r="L753" s="336">
        <v>0</v>
      </c>
      <c r="M753" s="336">
        <v>0</v>
      </c>
      <c r="N753" s="336">
        <v>0</v>
      </c>
      <c r="O753" s="336">
        <v>0</v>
      </c>
      <c r="P753" s="336">
        <v>0</v>
      </c>
      <c r="Q753" s="336">
        <v>0</v>
      </c>
      <c r="R753" s="336">
        <v>0</v>
      </c>
      <c r="S753" s="336">
        <v>0</v>
      </c>
      <c r="T753" s="336">
        <v>0</v>
      </c>
      <c r="U753" s="336">
        <v>0</v>
      </c>
      <c r="V753" s="336">
        <v>0</v>
      </c>
      <c r="W753" s="336">
        <v>0</v>
      </c>
      <c r="X753" s="336">
        <v>0</v>
      </c>
      <c r="Y753" s="336">
        <v>0</v>
      </c>
      <c r="Z753" s="337">
        <f t="shared" si="45"/>
        <v>0</v>
      </c>
      <c r="AA753" s="340"/>
    </row>
    <row r="754" spans="1:27" s="339" customFormat="1" ht="12.75" customHeight="1">
      <c r="A754" s="333">
        <f t="shared" si="46"/>
        <v>15</v>
      </c>
      <c r="B754" s="373">
        <v>220101120040101</v>
      </c>
      <c r="C754" s="392" t="s">
        <v>1434</v>
      </c>
      <c r="D754" s="334">
        <f>+SUMIF('BG SISTEMA'!A:A,'CA EF'!B754,'BG SISTEMA'!F:F)</f>
        <v>0</v>
      </c>
      <c r="E754" s="412"/>
      <c r="F754" s="412"/>
      <c r="G754" s="393">
        <v>0</v>
      </c>
      <c r="H754" s="336">
        <f t="shared" si="47"/>
        <v>0</v>
      </c>
      <c r="I754" s="336">
        <v>0</v>
      </c>
      <c r="J754" s="336">
        <v>0</v>
      </c>
      <c r="K754" s="336">
        <v>0</v>
      </c>
      <c r="L754" s="336">
        <v>0</v>
      </c>
      <c r="M754" s="336">
        <v>0</v>
      </c>
      <c r="N754" s="336">
        <v>0</v>
      </c>
      <c r="O754" s="336">
        <v>0</v>
      </c>
      <c r="P754" s="336">
        <v>0</v>
      </c>
      <c r="Q754" s="336">
        <v>0</v>
      </c>
      <c r="R754" s="336">
        <v>0</v>
      </c>
      <c r="S754" s="336">
        <v>0</v>
      </c>
      <c r="T754" s="336">
        <v>0</v>
      </c>
      <c r="U754" s="336">
        <v>0</v>
      </c>
      <c r="V754" s="336">
        <v>0</v>
      </c>
      <c r="W754" s="336">
        <v>0</v>
      </c>
      <c r="X754" s="336">
        <v>0</v>
      </c>
      <c r="Y754" s="336">
        <v>0</v>
      </c>
      <c r="Z754" s="337">
        <f t="shared" si="45"/>
        <v>0</v>
      </c>
      <c r="AA754" s="340"/>
    </row>
    <row r="755" spans="1:27" s="339" customFormat="1" ht="12.75" customHeight="1">
      <c r="A755" s="333">
        <f t="shared" si="46"/>
        <v>15</v>
      </c>
      <c r="B755" s="373">
        <v>220101120040199</v>
      </c>
      <c r="C755" s="392" t="s">
        <v>1435</v>
      </c>
      <c r="D755" s="334">
        <f>+SUMIF('BG SISTEMA'!A:A,'CA EF'!B755,'BG SISTEMA'!F:F)</f>
        <v>0</v>
      </c>
      <c r="E755" s="412"/>
      <c r="F755" s="412"/>
      <c r="G755" s="393">
        <v>0</v>
      </c>
      <c r="H755" s="336">
        <f t="shared" si="47"/>
        <v>0</v>
      </c>
      <c r="I755" s="336">
        <v>0</v>
      </c>
      <c r="J755" s="336">
        <v>0</v>
      </c>
      <c r="K755" s="336">
        <v>0</v>
      </c>
      <c r="L755" s="336">
        <v>0</v>
      </c>
      <c r="M755" s="336">
        <v>0</v>
      </c>
      <c r="N755" s="336">
        <v>0</v>
      </c>
      <c r="O755" s="336">
        <v>0</v>
      </c>
      <c r="P755" s="336">
        <v>0</v>
      </c>
      <c r="Q755" s="336">
        <v>0</v>
      </c>
      <c r="R755" s="336">
        <v>0</v>
      </c>
      <c r="S755" s="336">
        <v>0</v>
      </c>
      <c r="T755" s="336">
        <v>0</v>
      </c>
      <c r="U755" s="336">
        <v>0</v>
      </c>
      <c r="V755" s="336">
        <v>0</v>
      </c>
      <c r="W755" s="336">
        <v>0</v>
      </c>
      <c r="X755" s="336">
        <v>0</v>
      </c>
      <c r="Y755" s="336">
        <v>0</v>
      </c>
      <c r="Z755" s="337">
        <f t="shared" si="45"/>
        <v>0</v>
      </c>
      <c r="AA755" s="340"/>
    </row>
    <row r="756" spans="1:27" s="339" customFormat="1" ht="12.75" customHeight="1">
      <c r="A756" s="333">
        <f t="shared" si="46"/>
        <v>15</v>
      </c>
      <c r="B756" s="373">
        <v>220101120050101</v>
      </c>
      <c r="C756" s="392" t="s">
        <v>1436</v>
      </c>
      <c r="D756" s="334">
        <f>+SUMIF('BG SISTEMA'!A:A,'CA EF'!B756,'BG SISTEMA'!F:F)</f>
        <v>0</v>
      </c>
      <c r="E756" s="412"/>
      <c r="F756" s="412"/>
      <c r="G756" s="393">
        <v>0</v>
      </c>
      <c r="H756" s="336">
        <f t="shared" si="47"/>
        <v>0</v>
      </c>
      <c r="I756" s="336">
        <v>0</v>
      </c>
      <c r="J756" s="336">
        <v>0</v>
      </c>
      <c r="K756" s="336">
        <v>0</v>
      </c>
      <c r="L756" s="336">
        <v>0</v>
      </c>
      <c r="M756" s="336">
        <v>0</v>
      </c>
      <c r="N756" s="336">
        <v>0</v>
      </c>
      <c r="O756" s="336">
        <v>0</v>
      </c>
      <c r="P756" s="336">
        <v>0</v>
      </c>
      <c r="Q756" s="336">
        <v>0</v>
      </c>
      <c r="R756" s="336">
        <v>0</v>
      </c>
      <c r="S756" s="336">
        <v>0</v>
      </c>
      <c r="T756" s="336">
        <v>0</v>
      </c>
      <c r="U756" s="336">
        <v>0</v>
      </c>
      <c r="V756" s="336">
        <v>0</v>
      </c>
      <c r="W756" s="336">
        <v>0</v>
      </c>
      <c r="X756" s="336">
        <v>0</v>
      </c>
      <c r="Y756" s="336">
        <v>0</v>
      </c>
      <c r="Z756" s="337">
        <f t="shared" si="45"/>
        <v>0</v>
      </c>
      <c r="AA756" s="340"/>
    </row>
    <row r="757" spans="1:27" s="339" customFormat="1" ht="12.75" customHeight="1">
      <c r="A757" s="333">
        <f t="shared" si="46"/>
        <v>15</v>
      </c>
      <c r="B757" s="373">
        <v>220101120050199</v>
      </c>
      <c r="C757" s="392" t="s">
        <v>1437</v>
      </c>
      <c r="D757" s="334">
        <f>+SUMIF('BG SISTEMA'!A:A,'CA EF'!B757,'BG SISTEMA'!F:F)</f>
        <v>0</v>
      </c>
      <c r="E757" s="412"/>
      <c r="F757" s="412"/>
      <c r="G757" s="393">
        <v>0</v>
      </c>
      <c r="H757" s="336">
        <f t="shared" si="47"/>
        <v>0</v>
      </c>
      <c r="I757" s="336">
        <v>0</v>
      </c>
      <c r="J757" s="336">
        <v>0</v>
      </c>
      <c r="K757" s="336">
        <v>0</v>
      </c>
      <c r="L757" s="336">
        <v>0</v>
      </c>
      <c r="M757" s="336">
        <v>0</v>
      </c>
      <c r="N757" s="336">
        <v>0</v>
      </c>
      <c r="O757" s="336">
        <v>0</v>
      </c>
      <c r="P757" s="336">
        <v>0</v>
      </c>
      <c r="Q757" s="336">
        <v>0</v>
      </c>
      <c r="R757" s="336">
        <v>0</v>
      </c>
      <c r="S757" s="336">
        <v>0</v>
      </c>
      <c r="T757" s="336">
        <v>0</v>
      </c>
      <c r="U757" s="336">
        <v>0</v>
      </c>
      <c r="V757" s="336">
        <v>0</v>
      </c>
      <c r="W757" s="336">
        <v>0</v>
      </c>
      <c r="X757" s="336">
        <v>0</v>
      </c>
      <c r="Y757" s="336">
        <v>0</v>
      </c>
      <c r="Z757" s="337">
        <f t="shared" si="45"/>
        <v>0</v>
      </c>
      <c r="AA757" s="340"/>
    </row>
    <row r="758" spans="1:27" s="339" customFormat="1" ht="12.75" customHeight="1">
      <c r="A758" s="333">
        <f t="shared" si="46"/>
        <v>15</v>
      </c>
      <c r="B758" s="373">
        <v>220101120060101</v>
      </c>
      <c r="C758" s="392" t="s">
        <v>1438</v>
      </c>
      <c r="D758" s="334">
        <f>+SUMIF('BG SISTEMA'!A:A,'CA EF'!B758,'BG SISTEMA'!F:F)</f>
        <v>0</v>
      </c>
      <c r="E758" s="412"/>
      <c r="F758" s="412"/>
      <c r="G758" s="393">
        <v>0</v>
      </c>
      <c r="H758" s="336">
        <f t="shared" si="47"/>
        <v>0</v>
      </c>
      <c r="I758" s="336">
        <v>0</v>
      </c>
      <c r="J758" s="336">
        <v>0</v>
      </c>
      <c r="K758" s="336">
        <v>0</v>
      </c>
      <c r="L758" s="336">
        <v>0</v>
      </c>
      <c r="M758" s="336">
        <v>0</v>
      </c>
      <c r="N758" s="336">
        <v>0</v>
      </c>
      <c r="O758" s="336">
        <v>0</v>
      </c>
      <c r="P758" s="336">
        <v>0</v>
      </c>
      <c r="Q758" s="336">
        <v>0</v>
      </c>
      <c r="R758" s="336">
        <v>0</v>
      </c>
      <c r="S758" s="336">
        <v>0</v>
      </c>
      <c r="T758" s="336">
        <v>0</v>
      </c>
      <c r="U758" s="336">
        <v>0</v>
      </c>
      <c r="V758" s="336">
        <v>0</v>
      </c>
      <c r="W758" s="336">
        <v>0</v>
      </c>
      <c r="X758" s="336">
        <v>0</v>
      </c>
      <c r="Y758" s="336">
        <v>0</v>
      </c>
      <c r="Z758" s="337">
        <f t="shared" si="45"/>
        <v>0</v>
      </c>
      <c r="AA758" s="338"/>
    </row>
    <row r="759" spans="1:27" s="339" customFormat="1" ht="12.75" customHeight="1">
      <c r="A759" s="333">
        <f t="shared" si="46"/>
        <v>15</v>
      </c>
      <c r="B759" s="373">
        <v>220101120060199</v>
      </c>
      <c r="C759" s="392" t="s">
        <v>1439</v>
      </c>
      <c r="D759" s="334">
        <f>+SUMIF('BG SISTEMA'!A:A,'CA EF'!B759,'BG SISTEMA'!F:F)</f>
        <v>0</v>
      </c>
      <c r="E759" s="412"/>
      <c r="F759" s="412"/>
      <c r="G759" s="393">
        <v>0</v>
      </c>
      <c r="H759" s="336">
        <f t="shared" si="47"/>
        <v>0</v>
      </c>
      <c r="I759" s="336">
        <v>0</v>
      </c>
      <c r="J759" s="336">
        <v>0</v>
      </c>
      <c r="K759" s="336">
        <v>0</v>
      </c>
      <c r="L759" s="336">
        <v>0</v>
      </c>
      <c r="M759" s="336">
        <v>0</v>
      </c>
      <c r="N759" s="336">
        <v>0</v>
      </c>
      <c r="O759" s="336">
        <v>0</v>
      </c>
      <c r="P759" s="336">
        <v>0</v>
      </c>
      <c r="Q759" s="336">
        <v>0</v>
      </c>
      <c r="R759" s="336">
        <v>0</v>
      </c>
      <c r="S759" s="336">
        <v>0</v>
      </c>
      <c r="T759" s="336">
        <v>0</v>
      </c>
      <c r="U759" s="336">
        <v>0</v>
      </c>
      <c r="V759" s="336">
        <v>0</v>
      </c>
      <c r="W759" s="336">
        <v>0</v>
      </c>
      <c r="X759" s="336">
        <v>0</v>
      </c>
      <c r="Y759" s="336">
        <v>0</v>
      </c>
      <c r="Z759" s="337">
        <f t="shared" si="45"/>
        <v>0</v>
      </c>
      <c r="AA759" s="340"/>
    </row>
    <row r="760" spans="1:27" s="339" customFormat="1" ht="12.75" customHeight="1">
      <c r="A760" s="333">
        <f t="shared" si="46"/>
        <v>15</v>
      </c>
      <c r="B760" s="373">
        <v>220101900010101</v>
      </c>
      <c r="C760" s="392" t="s">
        <v>1440</v>
      </c>
      <c r="D760" s="334">
        <f>+SUMIF('BG SISTEMA'!A:A,'CA EF'!B760,'BG SISTEMA'!F:F)</f>
        <v>0</v>
      </c>
      <c r="E760" s="412"/>
      <c r="F760" s="412"/>
      <c r="G760" s="393">
        <v>0</v>
      </c>
      <c r="H760" s="336">
        <f t="shared" si="47"/>
        <v>0</v>
      </c>
      <c r="I760" s="336">
        <v>0</v>
      </c>
      <c r="J760" s="336">
        <v>0</v>
      </c>
      <c r="K760" s="336">
        <v>0</v>
      </c>
      <c r="L760" s="336">
        <v>0</v>
      </c>
      <c r="M760" s="336">
        <v>0</v>
      </c>
      <c r="N760" s="336">
        <v>0</v>
      </c>
      <c r="O760" s="336">
        <v>0</v>
      </c>
      <c r="P760" s="336">
        <v>0</v>
      </c>
      <c r="Q760" s="336">
        <v>0</v>
      </c>
      <c r="R760" s="336">
        <v>0</v>
      </c>
      <c r="S760" s="336">
        <v>0</v>
      </c>
      <c r="T760" s="336">
        <v>0</v>
      </c>
      <c r="U760" s="336">
        <v>0</v>
      </c>
      <c r="V760" s="336">
        <v>0</v>
      </c>
      <c r="W760" s="336">
        <v>0</v>
      </c>
      <c r="X760" s="336">
        <v>0</v>
      </c>
      <c r="Y760" s="336">
        <v>0</v>
      </c>
      <c r="Z760" s="337">
        <f t="shared" si="45"/>
        <v>0</v>
      </c>
      <c r="AA760" s="340"/>
    </row>
    <row r="761" spans="1:27" s="339" customFormat="1" ht="12.75" customHeight="1">
      <c r="A761" s="333">
        <f t="shared" si="46"/>
        <v>15</v>
      </c>
      <c r="B761" s="373">
        <v>220101900010199</v>
      </c>
      <c r="C761" s="392" t="s">
        <v>716</v>
      </c>
      <c r="D761" s="334">
        <f>+SUMIF('BG SISTEMA'!A:A,'CA EF'!B761,'BG SISTEMA'!F:F)</f>
        <v>0</v>
      </c>
      <c r="E761" s="412"/>
      <c r="F761" s="412"/>
      <c r="G761" s="393">
        <v>0</v>
      </c>
      <c r="H761" s="336">
        <f t="shared" si="47"/>
        <v>0</v>
      </c>
      <c r="I761" s="336">
        <v>0</v>
      </c>
      <c r="J761" s="336">
        <v>0</v>
      </c>
      <c r="K761" s="336">
        <v>0</v>
      </c>
      <c r="L761" s="336">
        <v>0</v>
      </c>
      <c r="M761" s="336">
        <v>0</v>
      </c>
      <c r="N761" s="336">
        <v>0</v>
      </c>
      <c r="O761" s="336">
        <v>0</v>
      </c>
      <c r="P761" s="336">
        <v>0</v>
      </c>
      <c r="Q761" s="336">
        <v>0</v>
      </c>
      <c r="R761" s="336">
        <v>0</v>
      </c>
      <c r="S761" s="336">
        <v>0</v>
      </c>
      <c r="T761" s="336">
        <v>0</v>
      </c>
      <c r="U761" s="336">
        <v>0</v>
      </c>
      <c r="V761" s="336">
        <v>0</v>
      </c>
      <c r="W761" s="336">
        <v>0</v>
      </c>
      <c r="X761" s="336">
        <v>0</v>
      </c>
      <c r="Y761" s="336">
        <v>0</v>
      </c>
      <c r="Z761" s="337">
        <f t="shared" si="45"/>
        <v>0</v>
      </c>
      <c r="AA761" s="340"/>
    </row>
    <row r="762" spans="1:27" s="339" customFormat="1" ht="12.75" customHeight="1">
      <c r="A762" s="333">
        <f t="shared" si="46"/>
        <v>15</v>
      </c>
      <c r="B762" s="373">
        <v>230101140010101</v>
      </c>
      <c r="C762" s="392" t="s">
        <v>1441</v>
      </c>
      <c r="D762" s="334">
        <f>+SUMIF('BG SISTEMA'!A:A,'CA EF'!B762,'BG SISTEMA'!F:F)</f>
        <v>0</v>
      </c>
      <c r="E762" s="412"/>
      <c r="F762" s="412"/>
      <c r="G762" s="393">
        <v>0</v>
      </c>
      <c r="H762" s="336">
        <f t="shared" si="47"/>
        <v>0</v>
      </c>
      <c r="I762" s="336">
        <v>0</v>
      </c>
      <c r="J762" s="336">
        <v>0</v>
      </c>
      <c r="K762" s="336">
        <v>0</v>
      </c>
      <c r="L762" s="336">
        <v>0</v>
      </c>
      <c r="M762" s="336">
        <v>0</v>
      </c>
      <c r="N762" s="336">
        <v>0</v>
      </c>
      <c r="O762" s="336">
        <v>0</v>
      </c>
      <c r="P762" s="336">
        <v>0</v>
      </c>
      <c r="Q762" s="336">
        <v>0</v>
      </c>
      <c r="R762" s="336">
        <v>0</v>
      </c>
      <c r="S762" s="336">
        <v>0</v>
      </c>
      <c r="T762" s="336">
        <v>0</v>
      </c>
      <c r="U762" s="336">
        <v>0</v>
      </c>
      <c r="V762" s="336">
        <v>0</v>
      </c>
      <c r="W762" s="336">
        <v>0</v>
      </c>
      <c r="X762" s="336">
        <v>0</v>
      </c>
      <c r="Y762" s="336">
        <v>0</v>
      </c>
      <c r="Z762" s="337">
        <f t="shared" si="45"/>
        <v>0</v>
      </c>
      <c r="AA762" s="340"/>
    </row>
    <row r="763" spans="1:27" s="339" customFormat="1" ht="12.75" customHeight="1">
      <c r="A763" s="333">
        <f t="shared" si="46"/>
        <v>15</v>
      </c>
      <c r="B763" s="373">
        <v>230101140010199</v>
      </c>
      <c r="C763" s="392" t="s">
        <v>1442</v>
      </c>
      <c r="D763" s="334">
        <f>+SUMIF('BG SISTEMA'!A:A,'CA EF'!B763,'BG SISTEMA'!F:F)</f>
        <v>0</v>
      </c>
      <c r="E763" s="412"/>
      <c r="F763" s="412"/>
      <c r="G763" s="393">
        <v>0</v>
      </c>
      <c r="H763" s="336">
        <f t="shared" si="47"/>
        <v>0</v>
      </c>
      <c r="I763" s="336">
        <v>0</v>
      </c>
      <c r="J763" s="336">
        <v>0</v>
      </c>
      <c r="K763" s="336">
        <v>0</v>
      </c>
      <c r="L763" s="336">
        <v>0</v>
      </c>
      <c r="M763" s="336">
        <v>0</v>
      </c>
      <c r="N763" s="336">
        <v>0</v>
      </c>
      <c r="O763" s="336">
        <v>0</v>
      </c>
      <c r="P763" s="336">
        <v>0</v>
      </c>
      <c r="Q763" s="336">
        <v>0</v>
      </c>
      <c r="R763" s="336">
        <v>0</v>
      </c>
      <c r="S763" s="336">
        <v>0</v>
      </c>
      <c r="T763" s="336">
        <v>0</v>
      </c>
      <c r="U763" s="336">
        <v>0</v>
      </c>
      <c r="V763" s="336">
        <v>0</v>
      </c>
      <c r="W763" s="336">
        <v>0</v>
      </c>
      <c r="X763" s="336">
        <v>0</v>
      </c>
      <c r="Y763" s="336">
        <v>0</v>
      </c>
      <c r="Z763" s="337">
        <f t="shared" si="45"/>
        <v>0</v>
      </c>
      <c r="AA763" s="340"/>
    </row>
    <row r="764" spans="1:27" s="339" customFormat="1" ht="12.75" customHeight="1">
      <c r="A764" s="333">
        <f t="shared" si="46"/>
        <v>15</v>
      </c>
      <c r="B764" s="373">
        <v>230101140020101</v>
      </c>
      <c r="C764" s="392" t="s">
        <v>1443</v>
      </c>
      <c r="D764" s="334">
        <f>+SUMIF('BG SISTEMA'!A:A,'CA EF'!B764,'BG SISTEMA'!F:F)</f>
        <v>0</v>
      </c>
      <c r="E764" s="412"/>
      <c r="F764" s="412"/>
      <c r="G764" s="393">
        <v>0</v>
      </c>
      <c r="H764" s="336">
        <f t="shared" si="47"/>
        <v>0</v>
      </c>
      <c r="I764" s="336">
        <v>0</v>
      </c>
      <c r="J764" s="336">
        <v>0</v>
      </c>
      <c r="K764" s="336">
        <v>0</v>
      </c>
      <c r="L764" s="336">
        <v>0</v>
      </c>
      <c r="M764" s="336">
        <v>0</v>
      </c>
      <c r="N764" s="336">
        <v>0</v>
      </c>
      <c r="O764" s="336">
        <v>0</v>
      </c>
      <c r="P764" s="336">
        <v>0</v>
      </c>
      <c r="Q764" s="336">
        <v>0</v>
      </c>
      <c r="R764" s="336">
        <v>0</v>
      </c>
      <c r="S764" s="336">
        <v>0</v>
      </c>
      <c r="T764" s="336">
        <v>0</v>
      </c>
      <c r="U764" s="336">
        <v>0</v>
      </c>
      <c r="V764" s="336">
        <v>0</v>
      </c>
      <c r="W764" s="336">
        <v>0</v>
      </c>
      <c r="X764" s="336">
        <v>0</v>
      </c>
      <c r="Y764" s="336">
        <v>0</v>
      </c>
      <c r="Z764" s="337">
        <f t="shared" si="45"/>
        <v>0</v>
      </c>
      <c r="AA764" s="340"/>
    </row>
    <row r="765" spans="1:27" s="339" customFormat="1" ht="12.75" customHeight="1">
      <c r="A765" s="333">
        <f t="shared" si="46"/>
        <v>15</v>
      </c>
      <c r="B765" s="373">
        <v>230101140020199</v>
      </c>
      <c r="C765" s="392" t="s">
        <v>1444</v>
      </c>
      <c r="D765" s="334">
        <f>+SUMIF('BG SISTEMA'!A:A,'CA EF'!B765,'BG SISTEMA'!F:F)</f>
        <v>0</v>
      </c>
      <c r="E765" s="412"/>
      <c r="F765" s="412"/>
      <c r="G765" s="393">
        <v>0</v>
      </c>
      <c r="H765" s="336">
        <f t="shared" si="47"/>
        <v>0</v>
      </c>
      <c r="I765" s="336">
        <v>0</v>
      </c>
      <c r="J765" s="336">
        <v>0</v>
      </c>
      <c r="K765" s="336">
        <v>0</v>
      </c>
      <c r="L765" s="336">
        <v>0</v>
      </c>
      <c r="M765" s="336">
        <v>0</v>
      </c>
      <c r="N765" s="336">
        <v>0</v>
      </c>
      <c r="O765" s="336">
        <v>0</v>
      </c>
      <c r="P765" s="336">
        <v>0</v>
      </c>
      <c r="Q765" s="336">
        <v>0</v>
      </c>
      <c r="R765" s="336">
        <v>0</v>
      </c>
      <c r="S765" s="336">
        <v>0</v>
      </c>
      <c r="T765" s="336">
        <v>0</v>
      </c>
      <c r="U765" s="336">
        <v>0</v>
      </c>
      <c r="V765" s="336">
        <v>0</v>
      </c>
      <c r="W765" s="336">
        <v>0</v>
      </c>
      <c r="X765" s="336">
        <v>0</v>
      </c>
      <c r="Y765" s="336">
        <v>0</v>
      </c>
      <c r="Z765" s="337">
        <f t="shared" si="45"/>
        <v>0</v>
      </c>
      <c r="AA765" s="340"/>
    </row>
    <row r="766" spans="1:27" s="339" customFormat="1" ht="12.75" customHeight="1">
      <c r="A766" s="333">
        <f t="shared" si="46"/>
        <v>15</v>
      </c>
      <c r="B766" s="373">
        <v>230101140030101</v>
      </c>
      <c r="C766" s="392" t="s">
        <v>1445</v>
      </c>
      <c r="D766" s="334">
        <f>+SUMIF('BG SISTEMA'!A:A,'CA EF'!B766,'BG SISTEMA'!F:F)</f>
        <v>0</v>
      </c>
      <c r="E766" s="412"/>
      <c r="F766" s="412"/>
      <c r="G766" s="393">
        <v>0</v>
      </c>
      <c r="H766" s="336">
        <f t="shared" si="47"/>
        <v>0</v>
      </c>
      <c r="I766" s="336">
        <v>0</v>
      </c>
      <c r="J766" s="336">
        <v>0</v>
      </c>
      <c r="K766" s="336">
        <v>0</v>
      </c>
      <c r="L766" s="336">
        <v>0</v>
      </c>
      <c r="M766" s="336">
        <v>0</v>
      </c>
      <c r="N766" s="336">
        <v>0</v>
      </c>
      <c r="O766" s="336">
        <v>0</v>
      </c>
      <c r="P766" s="336">
        <v>0</v>
      </c>
      <c r="Q766" s="336">
        <v>0</v>
      </c>
      <c r="R766" s="336">
        <v>0</v>
      </c>
      <c r="S766" s="336">
        <v>0</v>
      </c>
      <c r="T766" s="336">
        <v>0</v>
      </c>
      <c r="U766" s="336">
        <v>0</v>
      </c>
      <c r="V766" s="336">
        <v>0</v>
      </c>
      <c r="W766" s="336">
        <v>0</v>
      </c>
      <c r="X766" s="336">
        <v>0</v>
      </c>
      <c r="Y766" s="336">
        <v>0</v>
      </c>
      <c r="Z766" s="337">
        <f t="shared" si="45"/>
        <v>0</v>
      </c>
      <c r="AA766" s="340"/>
    </row>
    <row r="767" spans="1:27" s="339" customFormat="1" ht="12.75" customHeight="1">
      <c r="A767" s="333">
        <f t="shared" si="46"/>
        <v>15</v>
      </c>
      <c r="B767" s="373">
        <v>230101140030199</v>
      </c>
      <c r="C767" s="392" t="s">
        <v>1446</v>
      </c>
      <c r="D767" s="334">
        <f>+SUMIF('BG SISTEMA'!A:A,'CA EF'!B767,'BG SISTEMA'!F:F)</f>
        <v>0</v>
      </c>
      <c r="E767" s="412"/>
      <c r="F767" s="412"/>
      <c r="G767" s="393">
        <v>0</v>
      </c>
      <c r="H767" s="336">
        <f t="shared" si="47"/>
        <v>0</v>
      </c>
      <c r="I767" s="336">
        <v>0</v>
      </c>
      <c r="J767" s="336">
        <v>0</v>
      </c>
      <c r="K767" s="336">
        <v>0</v>
      </c>
      <c r="L767" s="336">
        <v>0</v>
      </c>
      <c r="M767" s="336">
        <v>0</v>
      </c>
      <c r="N767" s="336">
        <v>0</v>
      </c>
      <c r="O767" s="336">
        <v>0</v>
      </c>
      <c r="P767" s="336">
        <v>0</v>
      </c>
      <c r="Q767" s="336">
        <v>0</v>
      </c>
      <c r="R767" s="336">
        <v>0</v>
      </c>
      <c r="S767" s="336">
        <v>0</v>
      </c>
      <c r="T767" s="336">
        <v>0</v>
      </c>
      <c r="U767" s="336">
        <v>0</v>
      </c>
      <c r="V767" s="336">
        <v>0</v>
      </c>
      <c r="W767" s="336">
        <v>0</v>
      </c>
      <c r="X767" s="336">
        <v>0</v>
      </c>
      <c r="Y767" s="336">
        <v>0</v>
      </c>
      <c r="Z767" s="337">
        <f t="shared" si="45"/>
        <v>0</v>
      </c>
      <c r="AA767" s="338"/>
    </row>
    <row r="768" spans="1:27" s="339" customFormat="1" ht="12.75" customHeight="1">
      <c r="A768" s="333">
        <f t="shared" si="46"/>
        <v>15</v>
      </c>
      <c r="B768" s="373">
        <v>230101140040101</v>
      </c>
      <c r="C768" s="392" t="s">
        <v>1447</v>
      </c>
      <c r="D768" s="334">
        <f>+SUMIF('BG SISTEMA'!A:A,'CA EF'!B768,'BG SISTEMA'!F:F)</f>
        <v>0</v>
      </c>
      <c r="E768" s="412"/>
      <c r="F768" s="412"/>
      <c r="G768" s="393">
        <v>0</v>
      </c>
      <c r="H768" s="336">
        <f t="shared" si="47"/>
        <v>0</v>
      </c>
      <c r="I768" s="336">
        <v>0</v>
      </c>
      <c r="J768" s="336">
        <v>0</v>
      </c>
      <c r="K768" s="336">
        <v>0</v>
      </c>
      <c r="L768" s="336">
        <v>0</v>
      </c>
      <c r="M768" s="336">
        <v>0</v>
      </c>
      <c r="N768" s="336">
        <v>0</v>
      </c>
      <c r="O768" s="336">
        <v>0</v>
      </c>
      <c r="P768" s="336">
        <v>0</v>
      </c>
      <c r="Q768" s="336">
        <v>0</v>
      </c>
      <c r="R768" s="336">
        <v>0</v>
      </c>
      <c r="S768" s="336">
        <v>0</v>
      </c>
      <c r="T768" s="336">
        <v>0</v>
      </c>
      <c r="U768" s="336">
        <v>0</v>
      </c>
      <c r="V768" s="336">
        <v>0</v>
      </c>
      <c r="W768" s="336">
        <v>0</v>
      </c>
      <c r="X768" s="336">
        <v>0</v>
      </c>
      <c r="Y768" s="336">
        <v>0</v>
      </c>
      <c r="Z768" s="337">
        <f t="shared" si="45"/>
        <v>0</v>
      </c>
      <c r="AA768" s="340"/>
    </row>
    <row r="769" spans="1:27" s="339" customFormat="1" ht="12.75" customHeight="1">
      <c r="A769" s="333">
        <f t="shared" si="46"/>
        <v>15</v>
      </c>
      <c r="B769" s="373">
        <v>230101140040199</v>
      </c>
      <c r="C769" s="392" t="s">
        <v>1448</v>
      </c>
      <c r="D769" s="334">
        <f>+SUMIF('BG SISTEMA'!A:A,'CA EF'!B769,'BG SISTEMA'!F:F)</f>
        <v>0</v>
      </c>
      <c r="E769" s="412"/>
      <c r="F769" s="412"/>
      <c r="G769" s="393">
        <v>0</v>
      </c>
      <c r="H769" s="336">
        <f t="shared" si="47"/>
        <v>0</v>
      </c>
      <c r="I769" s="336">
        <v>0</v>
      </c>
      <c r="J769" s="336">
        <v>0</v>
      </c>
      <c r="K769" s="336">
        <v>0</v>
      </c>
      <c r="L769" s="336">
        <v>0</v>
      </c>
      <c r="M769" s="336">
        <v>0</v>
      </c>
      <c r="N769" s="336">
        <v>0</v>
      </c>
      <c r="O769" s="336">
        <v>0</v>
      </c>
      <c r="P769" s="336">
        <v>0</v>
      </c>
      <c r="Q769" s="336">
        <v>0</v>
      </c>
      <c r="R769" s="336">
        <v>0</v>
      </c>
      <c r="S769" s="336">
        <v>0</v>
      </c>
      <c r="T769" s="336">
        <v>0</v>
      </c>
      <c r="U769" s="336">
        <v>0</v>
      </c>
      <c r="V769" s="336">
        <v>0</v>
      </c>
      <c r="W769" s="336">
        <v>0</v>
      </c>
      <c r="X769" s="336">
        <v>0</v>
      </c>
      <c r="Y769" s="336">
        <v>0</v>
      </c>
      <c r="Z769" s="337">
        <f t="shared" si="45"/>
        <v>0</v>
      </c>
      <c r="AA769" s="340"/>
    </row>
    <row r="770" spans="1:27" s="339" customFormat="1" ht="12.75" customHeight="1">
      <c r="A770" s="333">
        <f t="shared" si="46"/>
        <v>15</v>
      </c>
      <c r="B770" s="373">
        <v>230101140050101</v>
      </c>
      <c r="C770" s="392" t="s">
        <v>1449</v>
      </c>
      <c r="D770" s="334">
        <f>+SUMIF('BG SISTEMA'!A:A,'CA EF'!B770,'BG SISTEMA'!F:F)</f>
        <v>0</v>
      </c>
      <c r="E770" s="412"/>
      <c r="F770" s="412"/>
      <c r="G770" s="393">
        <v>0</v>
      </c>
      <c r="H770" s="336">
        <f t="shared" si="47"/>
        <v>0</v>
      </c>
      <c r="I770" s="336">
        <v>0</v>
      </c>
      <c r="J770" s="336">
        <v>0</v>
      </c>
      <c r="K770" s="336">
        <v>0</v>
      </c>
      <c r="L770" s="336">
        <v>0</v>
      </c>
      <c r="M770" s="336">
        <v>0</v>
      </c>
      <c r="N770" s="336">
        <v>0</v>
      </c>
      <c r="O770" s="336">
        <v>0</v>
      </c>
      <c r="P770" s="336">
        <v>0</v>
      </c>
      <c r="Q770" s="336">
        <v>0</v>
      </c>
      <c r="R770" s="336">
        <v>0</v>
      </c>
      <c r="S770" s="336">
        <v>0</v>
      </c>
      <c r="T770" s="336">
        <v>0</v>
      </c>
      <c r="U770" s="336">
        <v>0</v>
      </c>
      <c r="V770" s="336">
        <v>0</v>
      </c>
      <c r="W770" s="336">
        <v>0</v>
      </c>
      <c r="X770" s="336">
        <v>0</v>
      </c>
      <c r="Y770" s="336">
        <v>0</v>
      </c>
      <c r="Z770" s="337">
        <f t="shared" si="45"/>
        <v>0</v>
      </c>
      <c r="AA770" s="340"/>
    </row>
    <row r="771" spans="1:27" s="339" customFormat="1" ht="12.75" customHeight="1">
      <c r="A771" s="333">
        <f t="shared" si="46"/>
        <v>15</v>
      </c>
      <c r="B771" s="373">
        <v>230101140050199</v>
      </c>
      <c r="C771" s="392" t="s">
        <v>1450</v>
      </c>
      <c r="D771" s="334">
        <f>+SUMIF('BG SISTEMA'!A:A,'CA EF'!B771,'BG SISTEMA'!F:F)</f>
        <v>0</v>
      </c>
      <c r="E771" s="412"/>
      <c r="F771" s="412"/>
      <c r="G771" s="393">
        <v>0</v>
      </c>
      <c r="H771" s="336">
        <f t="shared" si="47"/>
        <v>0</v>
      </c>
      <c r="I771" s="336">
        <v>0</v>
      </c>
      <c r="J771" s="336">
        <v>0</v>
      </c>
      <c r="K771" s="336">
        <v>0</v>
      </c>
      <c r="L771" s="336">
        <v>0</v>
      </c>
      <c r="M771" s="336">
        <v>0</v>
      </c>
      <c r="N771" s="336">
        <v>0</v>
      </c>
      <c r="O771" s="336">
        <v>0</v>
      </c>
      <c r="P771" s="336">
        <v>0</v>
      </c>
      <c r="Q771" s="336">
        <v>0</v>
      </c>
      <c r="R771" s="336">
        <v>0</v>
      </c>
      <c r="S771" s="336">
        <v>0</v>
      </c>
      <c r="T771" s="336">
        <v>0</v>
      </c>
      <c r="U771" s="336">
        <v>0</v>
      </c>
      <c r="V771" s="336">
        <v>0</v>
      </c>
      <c r="W771" s="336">
        <v>0</v>
      </c>
      <c r="X771" s="336">
        <v>0</v>
      </c>
      <c r="Y771" s="336">
        <v>0</v>
      </c>
      <c r="Z771" s="337">
        <f t="shared" si="45"/>
        <v>0</v>
      </c>
      <c r="AA771" s="340"/>
    </row>
    <row r="772" spans="1:27" s="339" customFormat="1" ht="12.75" customHeight="1">
      <c r="A772" s="333">
        <f t="shared" si="46"/>
        <v>15</v>
      </c>
      <c r="B772" s="373">
        <v>230101140060101</v>
      </c>
      <c r="C772" s="392" t="s">
        <v>1451</v>
      </c>
      <c r="D772" s="334">
        <f>+SUMIF('BG SISTEMA'!A:A,'CA EF'!B772,'BG SISTEMA'!F:F)</f>
        <v>0</v>
      </c>
      <c r="E772" s="412"/>
      <c r="F772" s="412"/>
      <c r="G772" s="393">
        <v>0</v>
      </c>
      <c r="H772" s="336">
        <f t="shared" si="47"/>
        <v>0</v>
      </c>
      <c r="I772" s="336">
        <v>0</v>
      </c>
      <c r="J772" s="336">
        <v>0</v>
      </c>
      <c r="K772" s="336">
        <v>0</v>
      </c>
      <c r="L772" s="336">
        <v>0</v>
      </c>
      <c r="M772" s="336">
        <v>0</v>
      </c>
      <c r="N772" s="336">
        <v>0</v>
      </c>
      <c r="O772" s="336">
        <v>0</v>
      </c>
      <c r="P772" s="336">
        <v>0</v>
      </c>
      <c r="Q772" s="336">
        <v>0</v>
      </c>
      <c r="R772" s="336">
        <v>0</v>
      </c>
      <c r="S772" s="336">
        <v>0</v>
      </c>
      <c r="T772" s="336">
        <v>0</v>
      </c>
      <c r="U772" s="336">
        <v>0</v>
      </c>
      <c r="V772" s="336">
        <v>0</v>
      </c>
      <c r="W772" s="336">
        <v>0</v>
      </c>
      <c r="X772" s="336">
        <v>0</v>
      </c>
      <c r="Y772" s="336">
        <v>0</v>
      </c>
      <c r="Z772" s="337">
        <f t="shared" si="45"/>
        <v>0</v>
      </c>
      <c r="AA772" s="340"/>
    </row>
    <row r="773" spans="1:27" s="339" customFormat="1" ht="12.75" customHeight="1">
      <c r="A773" s="333">
        <f t="shared" si="46"/>
        <v>15</v>
      </c>
      <c r="B773" s="373">
        <v>230101140060199</v>
      </c>
      <c r="C773" s="392" t="s">
        <v>1452</v>
      </c>
      <c r="D773" s="334">
        <f>+SUMIF('BG SISTEMA'!A:A,'CA EF'!B773,'BG SISTEMA'!F:F)</f>
        <v>0</v>
      </c>
      <c r="E773" s="412"/>
      <c r="F773" s="412"/>
      <c r="G773" s="393">
        <v>0</v>
      </c>
      <c r="H773" s="336">
        <f t="shared" si="47"/>
        <v>0</v>
      </c>
      <c r="I773" s="336">
        <v>0</v>
      </c>
      <c r="J773" s="336">
        <v>0</v>
      </c>
      <c r="K773" s="336">
        <v>0</v>
      </c>
      <c r="L773" s="336">
        <v>0</v>
      </c>
      <c r="M773" s="336">
        <v>0</v>
      </c>
      <c r="N773" s="336">
        <v>0</v>
      </c>
      <c r="O773" s="336">
        <v>0</v>
      </c>
      <c r="P773" s="336">
        <v>0</v>
      </c>
      <c r="Q773" s="336">
        <v>0</v>
      </c>
      <c r="R773" s="336">
        <v>0</v>
      </c>
      <c r="S773" s="336">
        <v>0</v>
      </c>
      <c r="T773" s="336">
        <v>0</v>
      </c>
      <c r="U773" s="336">
        <v>0</v>
      </c>
      <c r="V773" s="336">
        <v>0</v>
      </c>
      <c r="W773" s="336">
        <v>0</v>
      </c>
      <c r="X773" s="336">
        <v>0</v>
      </c>
      <c r="Y773" s="336">
        <v>0</v>
      </c>
      <c r="Z773" s="337">
        <f t="shared" si="45"/>
        <v>0</v>
      </c>
      <c r="AA773" s="340"/>
    </row>
    <row r="774" spans="1:27" s="339" customFormat="1" ht="12.75" customHeight="1">
      <c r="A774" s="333">
        <f t="shared" si="46"/>
        <v>15</v>
      </c>
      <c r="B774" s="373">
        <v>230101140070101</v>
      </c>
      <c r="C774" s="392" t="s">
        <v>1453</v>
      </c>
      <c r="D774" s="334">
        <f>+SUMIF('BG SISTEMA'!A:A,'CA EF'!B774,'BG SISTEMA'!F:F)</f>
        <v>0</v>
      </c>
      <c r="E774" s="412"/>
      <c r="F774" s="412"/>
      <c r="G774" s="393">
        <v>0</v>
      </c>
      <c r="H774" s="336">
        <f t="shared" si="47"/>
        <v>0</v>
      </c>
      <c r="I774" s="336">
        <v>0</v>
      </c>
      <c r="J774" s="336">
        <v>0</v>
      </c>
      <c r="K774" s="336">
        <v>0</v>
      </c>
      <c r="L774" s="336">
        <v>0</v>
      </c>
      <c r="M774" s="336">
        <v>0</v>
      </c>
      <c r="N774" s="336">
        <v>0</v>
      </c>
      <c r="O774" s="336">
        <v>0</v>
      </c>
      <c r="P774" s="336">
        <v>0</v>
      </c>
      <c r="Q774" s="336">
        <v>0</v>
      </c>
      <c r="R774" s="336">
        <v>0</v>
      </c>
      <c r="S774" s="336">
        <v>0</v>
      </c>
      <c r="T774" s="336">
        <v>0</v>
      </c>
      <c r="U774" s="336">
        <v>0</v>
      </c>
      <c r="V774" s="336">
        <v>0</v>
      </c>
      <c r="W774" s="336">
        <v>0</v>
      </c>
      <c r="X774" s="336">
        <v>0</v>
      </c>
      <c r="Y774" s="336">
        <v>0</v>
      </c>
      <c r="Z774" s="337">
        <f t="shared" si="45"/>
        <v>0</v>
      </c>
      <c r="AA774" s="340"/>
    </row>
    <row r="775" spans="1:27" s="339" customFormat="1" ht="12.75" customHeight="1">
      <c r="A775" s="333">
        <f t="shared" si="46"/>
        <v>15</v>
      </c>
      <c r="B775" s="373">
        <v>230101140070199</v>
      </c>
      <c r="C775" s="392" t="s">
        <v>1454</v>
      </c>
      <c r="D775" s="334">
        <f>+SUMIF('BG SISTEMA'!A:A,'CA EF'!B775,'BG SISTEMA'!F:F)</f>
        <v>0</v>
      </c>
      <c r="E775" s="412"/>
      <c r="F775" s="412"/>
      <c r="G775" s="393">
        <v>0</v>
      </c>
      <c r="H775" s="336">
        <f t="shared" si="47"/>
        <v>0</v>
      </c>
      <c r="I775" s="336">
        <v>0</v>
      </c>
      <c r="J775" s="336">
        <v>0</v>
      </c>
      <c r="K775" s="336">
        <v>0</v>
      </c>
      <c r="L775" s="336">
        <v>0</v>
      </c>
      <c r="M775" s="336">
        <v>0</v>
      </c>
      <c r="N775" s="336">
        <v>0</v>
      </c>
      <c r="O775" s="336">
        <v>0</v>
      </c>
      <c r="P775" s="336">
        <v>0</v>
      </c>
      <c r="Q775" s="336">
        <v>0</v>
      </c>
      <c r="R775" s="336">
        <v>0</v>
      </c>
      <c r="S775" s="336">
        <v>0</v>
      </c>
      <c r="T775" s="336">
        <v>0</v>
      </c>
      <c r="U775" s="336">
        <v>0</v>
      </c>
      <c r="V775" s="336">
        <v>0</v>
      </c>
      <c r="W775" s="336">
        <v>0</v>
      </c>
      <c r="X775" s="336">
        <v>0</v>
      </c>
      <c r="Y775" s="336">
        <v>0</v>
      </c>
      <c r="Z775" s="337">
        <f t="shared" si="45"/>
        <v>0</v>
      </c>
      <c r="AA775" s="340"/>
    </row>
    <row r="776" spans="1:27" s="339" customFormat="1" ht="12.75" customHeight="1">
      <c r="A776" s="333">
        <f t="shared" ref="A776:A818" si="57">+LEN(B776)</f>
        <v>15</v>
      </c>
      <c r="B776" s="373">
        <v>230101160010101</v>
      </c>
      <c r="C776" s="392" t="s">
        <v>1441</v>
      </c>
      <c r="D776" s="334">
        <f>+SUMIF('BG SISTEMA'!A:A,'CA EF'!B776,'BG SISTEMA'!F:F)</f>
        <v>0</v>
      </c>
      <c r="E776" s="412"/>
      <c r="F776" s="412"/>
      <c r="G776" s="393">
        <v>0</v>
      </c>
      <c r="H776" s="336">
        <f t="shared" ref="H776:H818" si="58">+D776-E776+F776-G776</f>
        <v>0</v>
      </c>
      <c r="I776" s="336">
        <v>0</v>
      </c>
      <c r="J776" s="336">
        <v>0</v>
      </c>
      <c r="K776" s="336">
        <v>0</v>
      </c>
      <c r="L776" s="336">
        <v>0</v>
      </c>
      <c r="M776" s="336">
        <v>0</v>
      </c>
      <c r="N776" s="336">
        <v>0</v>
      </c>
      <c r="O776" s="336">
        <v>0</v>
      </c>
      <c r="P776" s="336">
        <v>0</v>
      </c>
      <c r="Q776" s="336">
        <v>0</v>
      </c>
      <c r="R776" s="336">
        <v>0</v>
      </c>
      <c r="S776" s="336">
        <v>0</v>
      </c>
      <c r="T776" s="336">
        <v>0</v>
      </c>
      <c r="U776" s="336">
        <v>0</v>
      </c>
      <c r="V776" s="336">
        <v>0</v>
      </c>
      <c r="W776" s="336">
        <v>0</v>
      </c>
      <c r="X776" s="336">
        <v>0</v>
      </c>
      <c r="Y776" s="336">
        <v>0</v>
      </c>
      <c r="Z776" s="337">
        <f t="shared" ref="Z776:Z818" si="59">SUM(H776:Y776)</f>
        <v>0</v>
      </c>
      <c r="AA776" s="340"/>
    </row>
    <row r="777" spans="1:27" s="339" customFormat="1" ht="12.75" customHeight="1">
      <c r="A777" s="333">
        <f t="shared" si="57"/>
        <v>15</v>
      </c>
      <c r="B777" s="373">
        <v>230101160010199</v>
      </c>
      <c r="C777" s="392" t="s">
        <v>1442</v>
      </c>
      <c r="D777" s="334">
        <f>+SUMIF('BG SISTEMA'!A:A,'CA EF'!B777,'BG SISTEMA'!F:F)</f>
        <v>0</v>
      </c>
      <c r="E777" s="412"/>
      <c r="F777" s="412"/>
      <c r="G777" s="393">
        <v>0</v>
      </c>
      <c r="H777" s="336">
        <f t="shared" si="58"/>
        <v>0</v>
      </c>
      <c r="I777" s="336">
        <v>0</v>
      </c>
      <c r="J777" s="336">
        <v>0</v>
      </c>
      <c r="K777" s="336">
        <v>0</v>
      </c>
      <c r="L777" s="336">
        <v>0</v>
      </c>
      <c r="M777" s="336">
        <v>0</v>
      </c>
      <c r="N777" s="336">
        <v>0</v>
      </c>
      <c r="O777" s="336">
        <v>0</v>
      </c>
      <c r="P777" s="336">
        <v>0</v>
      </c>
      <c r="Q777" s="336">
        <v>0</v>
      </c>
      <c r="R777" s="336">
        <v>0</v>
      </c>
      <c r="S777" s="336">
        <v>0</v>
      </c>
      <c r="T777" s="336">
        <v>0</v>
      </c>
      <c r="U777" s="336">
        <v>0</v>
      </c>
      <c r="V777" s="336">
        <v>0</v>
      </c>
      <c r="W777" s="336">
        <v>0</v>
      </c>
      <c r="X777" s="336">
        <v>0</v>
      </c>
      <c r="Y777" s="336">
        <v>0</v>
      </c>
      <c r="Z777" s="337">
        <f t="shared" si="59"/>
        <v>0</v>
      </c>
      <c r="AA777" s="340"/>
    </row>
    <row r="778" spans="1:27" s="339" customFormat="1" ht="12.75" customHeight="1">
      <c r="A778" s="333">
        <f t="shared" si="57"/>
        <v>15</v>
      </c>
      <c r="B778" s="373">
        <v>230101160020101</v>
      </c>
      <c r="C778" s="392" t="s">
        <v>1443</v>
      </c>
      <c r="D778" s="334">
        <f>+SUMIF('BG SISTEMA'!A:A,'CA EF'!B778,'BG SISTEMA'!F:F)</f>
        <v>0</v>
      </c>
      <c r="E778" s="412"/>
      <c r="F778" s="412"/>
      <c r="G778" s="393">
        <v>0</v>
      </c>
      <c r="H778" s="336">
        <f t="shared" si="58"/>
        <v>0</v>
      </c>
      <c r="I778" s="336">
        <v>0</v>
      </c>
      <c r="J778" s="336">
        <v>0</v>
      </c>
      <c r="K778" s="336">
        <v>0</v>
      </c>
      <c r="L778" s="336">
        <v>0</v>
      </c>
      <c r="M778" s="336">
        <v>0</v>
      </c>
      <c r="N778" s="336">
        <v>0</v>
      </c>
      <c r="O778" s="336">
        <v>0</v>
      </c>
      <c r="P778" s="336">
        <v>0</v>
      </c>
      <c r="Q778" s="336">
        <v>0</v>
      </c>
      <c r="R778" s="336">
        <v>0</v>
      </c>
      <c r="S778" s="336">
        <v>0</v>
      </c>
      <c r="T778" s="336">
        <v>0</v>
      </c>
      <c r="U778" s="336">
        <v>0</v>
      </c>
      <c r="V778" s="336">
        <v>0</v>
      </c>
      <c r="W778" s="336">
        <v>0</v>
      </c>
      <c r="X778" s="336">
        <v>0</v>
      </c>
      <c r="Y778" s="336">
        <v>0</v>
      </c>
      <c r="Z778" s="337">
        <f t="shared" si="59"/>
        <v>0</v>
      </c>
      <c r="AA778" s="338"/>
    </row>
    <row r="779" spans="1:27" s="339" customFormat="1" ht="12.75" customHeight="1">
      <c r="A779" s="333">
        <f t="shared" si="57"/>
        <v>15</v>
      </c>
      <c r="B779" s="373">
        <v>230101160020199</v>
      </c>
      <c r="C779" s="392" t="s">
        <v>1444</v>
      </c>
      <c r="D779" s="334">
        <f>+SUMIF('BG SISTEMA'!A:A,'CA EF'!B779,'BG SISTEMA'!F:F)</f>
        <v>0</v>
      </c>
      <c r="E779" s="412"/>
      <c r="F779" s="412"/>
      <c r="G779" s="393">
        <v>0</v>
      </c>
      <c r="H779" s="336">
        <f t="shared" si="58"/>
        <v>0</v>
      </c>
      <c r="I779" s="336">
        <v>0</v>
      </c>
      <c r="J779" s="336">
        <v>0</v>
      </c>
      <c r="K779" s="336">
        <v>0</v>
      </c>
      <c r="L779" s="336">
        <v>0</v>
      </c>
      <c r="M779" s="336">
        <v>0</v>
      </c>
      <c r="N779" s="336">
        <v>0</v>
      </c>
      <c r="O779" s="336">
        <v>0</v>
      </c>
      <c r="P779" s="336">
        <v>0</v>
      </c>
      <c r="Q779" s="336">
        <v>0</v>
      </c>
      <c r="R779" s="336">
        <v>0</v>
      </c>
      <c r="S779" s="336">
        <v>0</v>
      </c>
      <c r="T779" s="336">
        <v>0</v>
      </c>
      <c r="U779" s="336">
        <v>0</v>
      </c>
      <c r="V779" s="336">
        <v>0</v>
      </c>
      <c r="W779" s="336">
        <v>0</v>
      </c>
      <c r="X779" s="336">
        <v>0</v>
      </c>
      <c r="Y779" s="336">
        <v>0</v>
      </c>
      <c r="Z779" s="337">
        <f t="shared" si="59"/>
        <v>0</v>
      </c>
      <c r="AA779" s="340"/>
    </row>
    <row r="780" spans="1:27" s="339" customFormat="1" ht="12.75" customHeight="1">
      <c r="A780" s="333">
        <f t="shared" si="57"/>
        <v>15</v>
      </c>
      <c r="B780" s="373">
        <v>230101160030101</v>
      </c>
      <c r="C780" s="392" t="s">
        <v>1445</v>
      </c>
      <c r="D780" s="334">
        <f>+SUMIF('BG SISTEMA'!A:A,'CA EF'!B780,'BG SISTEMA'!F:F)</f>
        <v>0</v>
      </c>
      <c r="E780" s="412"/>
      <c r="F780" s="412"/>
      <c r="G780" s="393">
        <v>0</v>
      </c>
      <c r="H780" s="336">
        <f t="shared" si="58"/>
        <v>0</v>
      </c>
      <c r="I780" s="336">
        <v>0</v>
      </c>
      <c r="J780" s="336">
        <v>0</v>
      </c>
      <c r="K780" s="336">
        <v>0</v>
      </c>
      <c r="L780" s="336">
        <v>0</v>
      </c>
      <c r="M780" s="336">
        <v>0</v>
      </c>
      <c r="N780" s="336">
        <v>0</v>
      </c>
      <c r="O780" s="336">
        <v>0</v>
      </c>
      <c r="P780" s="336">
        <v>0</v>
      </c>
      <c r="Q780" s="336">
        <v>0</v>
      </c>
      <c r="R780" s="336">
        <v>0</v>
      </c>
      <c r="S780" s="336">
        <v>0</v>
      </c>
      <c r="T780" s="336">
        <v>0</v>
      </c>
      <c r="U780" s="336">
        <v>0</v>
      </c>
      <c r="V780" s="336">
        <v>0</v>
      </c>
      <c r="W780" s="336">
        <v>0</v>
      </c>
      <c r="X780" s="336">
        <v>0</v>
      </c>
      <c r="Y780" s="336">
        <v>0</v>
      </c>
      <c r="Z780" s="337">
        <f t="shared" si="59"/>
        <v>0</v>
      </c>
      <c r="AA780" s="340"/>
    </row>
    <row r="781" spans="1:27" s="339" customFormat="1" ht="12.75" customHeight="1">
      <c r="A781" s="333">
        <f t="shared" si="57"/>
        <v>15</v>
      </c>
      <c r="B781" s="373">
        <v>230101160030199</v>
      </c>
      <c r="C781" s="392" t="s">
        <v>1446</v>
      </c>
      <c r="D781" s="334">
        <f>+SUMIF('BG SISTEMA'!A:A,'CA EF'!B781,'BG SISTEMA'!F:F)</f>
        <v>0</v>
      </c>
      <c r="E781" s="412"/>
      <c r="F781" s="412"/>
      <c r="G781" s="393">
        <v>0</v>
      </c>
      <c r="H781" s="336">
        <f t="shared" si="58"/>
        <v>0</v>
      </c>
      <c r="I781" s="336">
        <v>0</v>
      </c>
      <c r="J781" s="336">
        <v>0</v>
      </c>
      <c r="K781" s="336">
        <v>0</v>
      </c>
      <c r="L781" s="336">
        <v>0</v>
      </c>
      <c r="M781" s="336">
        <v>0</v>
      </c>
      <c r="N781" s="336">
        <v>0</v>
      </c>
      <c r="O781" s="336">
        <v>0</v>
      </c>
      <c r="P781" s="336">
        <v>0</v>
      </c>
      <c r="Q781" s="336">
        <v>0</v>
      </c>
      <c r="R781" s="336">
        <v>0</v>
      </c>
      <c r="S781" s="336">
        <v>0</v>
      </c>
      <c r="T781" s="336">
        <v>0</v>
      </c>
      <c r="U781" s="336">
        <v>0</v>
      </c>
      <c r="V781" s="336">
        <v>0</v>
      </c>
      <c r="W781" s="336">
        <v>0</v>
      </c>
      <c r="X781" s="336">
        <v>0</v>
      </c>
      <c r="Y781" s="336">
        <v>0</v>
      </c>
      <c r="Z781" s="337">
        <f t="shared" si="59"/>
        <v>0</v>
      </c>
      <c r="AA781" s="340"/>
    </row>
    <row r="782" spans="1:27" s="339" customFormat="1" ht="12.75" customHeight="1">
      <c r="A782" s="333">
        <f t="shared" si="57"/>
        <v>15</v>
      </c>
      <c r="B782" s="373">
        <v>230101160040101</v>
      </c>
      <c r="C782" s="392" t="s">
        <v>1447</v>
      </c>
      <c r="D782" s="334">
        <f>+SUMIF('BG SISTEMA'!A:A,'CA EF'!B782,'BG SISTEMA'!F:F)</f>
        <v>0</v>
      </c>
      <c r="E782" s="412"/>
      <c r="F782" s="412"/>
      <c r="G782" s="393">
        <v>0</v>
      </c>
      <c r="H782" s="336">
        <f t="shared" si="58"/>
        <v>0</v>
      </c>
      <c r="I782" s="336">
        <v>0</v>
      </c>
      <c r="J782" s="336">
        <v>0</v>
      </c>
      <c r="K782" s="336">
        <v>0</v>
      </c>
      <c r="L782" s="336">
        <v>0</v>
      </c>
      <c r="M782" s="336">
        <v>0</v>
      </c>
      <c r="N782" s="336">
        <v>0</v>
      </c>
      <c r="O782" s="336">
        <v>0</v>
      </c>
      <c r="P782" s="336">
        <v>0</v>
      </c>
      <c r="Q782" s="336">
        <v>0</v>
      </c>
      <c r="R782" s="336">
        <v>0</v>
      </c>
      <c r="S782" s="336">
        <v>0</v>
      </c>
      <c r="T782" s="336">
        <v>0</v>
      </c>
      <c r="U782" s="336">
        <v>0</v>
      </c>
      <c r="V782" s="336">
        <v>0</v>
      </c>
      <c r="W782" s="336">
        <v>0</v>
      </c>
      <c r="X782" s="336">
        <v>0</v>
      </c>
      <c r="Y782" s="336">
        <v>0</v>
      </c>
      <c r="Z782" s="337">
        <f t="shared" si="59"/>
        <v>0</v>
      </c>
      <c r="AA782" s="340"/>
    </row>
    <row r="783" spans="1:27" s="339" customFormat="1" ht="12.75" customHeight="1">
      <c r="A783" s="333">
        <f t="shared" si="57"/>
        <v>15</v>
      </c>
      <c r="B783" s="373">
        <v>230101160040199</v>
      </c>
      <c r="C783" s="392" t="s">
        <v>1448</v>
      </c>
      <c r="D783" s="334">
        <f>+SUMIF('BG SISTEMA'!A:A,'CA EF'!B783,'BG SISTEMA'!F:F)</f>
        <v>0</v>
      </c>
      <c r="E783" s="412"/>
      <c r="F783" s="412"/>
      <c r="G783" s="393">
        <v>0</v>
      </c>
      <c r="H783" s="336">
        <f t="shared" si="58"/>
        <v>0</v>
      </c>
      <c r="I783" s="336">
        <v>0</v>
      </c>
      <c r="J783" s="336">
        <v>0</v>
      </c>
      <c r="K783" s="336">
        <v>0</v>
      </c>
      <c r="L783" s="336">
        <v>0</v>
      </c>
      <c r="M783" s="336">
        <v>0</v>
      </c>
      <c r="N783" s="336">
        <v>0</v>
      </c>
      <c r="O783" s="336">
        <v>0</v>
      </c>
      <c r="P783" s="336">
        <v>0</v>
      </c>
      <c r="Q783" s="336">
        <v>0</v>
      </c>
      <c r="R783" s="336">
        <v>0</v>
      </c>
      <c r="S783" s="336">
        <v>0</v>
      </c>
      <c r="T783" s="336">
        <v>0</v>
      </c>
      <c r="U783" s="336">
        <v>0</v>
      </c>
      <c r="V783" s="336">
        <v>0</v>
      </c>
      <c r="W783" s="336">
        <v>0</v>
      </c>
      <c r="X783" s="336">
        <v>0</v>
      </c>
      <c r="Y783" s="336">
        <v>0</v>
      </c>
      <c r="Z783" s="337">
        <f t="shared" si="59"/>
        <v>0</v>
      </c>
      <c r="AA783" s="338"/>
    </row>
    <row r="784" spans="1:27" s="339" customFormat="1" ht="12.75" customHeight="1">
      <c r="A784" s="333">
        <f t="shared" si="57"/>
        <v>15</v>
      </c>
      <c r="B784" s="373">
        <v>230101180010101</v>
      </c>
      <c r="C784" s="392" t="s">
        <v>1441</v>
      </c>
      <c r="D784" s="334">
        <f>+SUMIF('BG SISTEMA'!A:A,'CA EF'!B784,'BG SISTEMA'!F:F)</f>
        <v>0</v>
      </c>
      <c r="E784" s="412"/>
      <c r="F784" s="412"/>
      <c r="G784" s="393">
        <v>0</v>
      </c>
      <c r="H784" s="336">
        <f t="shared" si="58"/>
        <v>0</v>
      </c>
      <c r="I784" s="336">
        <v>0</v>
      </c>
      <c r="J784" s="336">
        <v>0</v>
      </c>
      <c r="K784" s="336">
        <v>0</v>
      </c>
      <c r="L784" s="336">
        <v>0</v>
      </c>
      <c r="M784" s="336">
        <v>0</v>
      </c>
      <c r="N784" s="336">
        <v>0</v>
      </c>
      <c r="O784" s="336">
        <v>0</v>
      </c>
      <c r="P784" s="336">
        <v>0</v>
      </c>
      <c r="Q784" s="336">
        <v>0</v>
      </c>
      <c r="R784" s="336">
        <v>0</v>
      </c>
      <c r="S784" s="336">
        <v>0</v>
      </c>
      <c r="T784" s="336">
        <v>0</v>
      </c>
      <c r="U784" s="336">
        <v>0</v>
      </c>
      <c r="V784" s="336">
        <v>0</v>
      </c>
      <c r="W784" s="336">
        <v>0</v>
      </c>
      <c r="X784" s="336">
        <v>0</v>
      </c>
      <c r="Y784" s="336">
        <v>0</v>
      </c>
      <c r="Z784" s="337">
        <f t="shared" si="59"/>
        <v>0</v>
      </c>
      <c r="AA784" s="340"/>
    </row>
    <row r="785" spans="1:27" s="339" customFormat="1" ht="12.75" customHeight="1">
      <c r="A785" s="333">
        <f t="shared" si="57"/>
        <v>15</v>
      </c>
      <c r="B785" s="373">
        <v>230101180010199</v>
      </c>
      <c r="C785" s="392" t="s">
        <v>1442</v>
      </c>
      <c r="D785" s="334">
        <f>+SUMIF('BG SISTEMA'!A:A,'CA EF'!B785,'BG SISTEMA'!F:F)</f>
        <v>0</v>
      </c>
      <c r="E785" s="412"/>
      <c r="F785" s="412"/>
      <c r="G785" s="393">
        <v>0</v>
      </c>
      <c r="H785" s="336">
        <f t="shared" si="58"/>
        <v>0</v>
      </c>
      <c r="I785" s="336">
        <v>0</v>
      </c>
      <c r="J785" s="336">
        <v>0</v>
      </c>
      <c r="K785" s="336">
        <v>0</v>
      </c>
      <c r="L785" s="336">
        <v>0</v>
      </c>
      <c r="M785" s="336">
        <v>0</v>
      </c>
      <c r="N785" s="336">
        <v>0</v>
      </c>
      <c r="O785" s="336">
        <v>0</v>
      </c>
      <c r="P785" s="336">
        <v>0</v>
      </c>
      <c r="Q785" s="336">
        <v>0</v>
      </c>
      <c r="R785" s="336">
        <v>0</v>
      </c>
      <c r="S785" s="336">
        <v>0</v>
      </c>
      <c r="T785" s="336">
        <v>0</v>
      </c>
      <c r="U785" s="336">
        <v>0</v>
      </c>
      <c r="V785" s="336">
        <v>0</v>
      </c>
      <c r="W785" s="336">
        <v>0</v>
      </c>
      <c r="X785" s="336">
        <v>0</v>
      </c>
      <c r="Y785" s="336">
        <v>0</v>
      </c>
      <c r="Z785" s="337">
        <f t="shared" si="59"/>
        <v>0</v>
      </c>
      <c r="AA785" s="340"/>
    </row>
    <row r="786" spans="1:27" s="339" customFormat="1" ht="12.75" customHeight="1">
      <c r="A786" s="333">
        <f t="shared" si="57"/>
        <v>15</v>
      </c>
      <c r="B786" s="373">
        <v>230101180020101</v>
      </c>
      <c r="C786" s="392" t="s">
        <v>1443</v>
      </c>
      <c r="D786" s="334">
        <f>+SUMIF('BG SISTEMA'!A:A,'CA EF'!B786,'BG SISTEMA'!F:F)</f>
        <v>0</v>
      </c>
      <c r="E786" s="412"/>
      <c r="F786" s="412"/>
      <c r="G786" s="393">
        <v>0</v>
      </c>
      <c r="H786" s="336">
        <f t="shared" si="58"/>
        <v>0</v>
      </c>
      <c r="I786" s="336">
        <v>0</v>
      </c>
      <c r="J786" s="336">
        <v>0</v>
      </c>
      <c r="K786" s="336">
        <v>0</v>
      </c>
      <c r="L786" s="336">
        <v>0</v>
      </c>
      <c r="M786" s="336">
        <v>0</v>
      </c>
      <c r="N786" s="336">
        <v>0</v>
      </c>
      <c r="O786" s="336">
        <v>0</v>
      </c>
      <c r="P786" s="336">
        <v>0</v>
      </c>
      <c r="Q786" s="336">
        <v>0</v>
      </c>
      <c r="R786" s="336">
        <v>0</v>
      </c>
      <c r="S786" s="336">
        <v>0</v>
      </c>
      <c r="T786" s="336">
        <v>0</v>
      </c>
      <c r="U786" s="336">
        <v>0</v>
      </c>
      <c r="V786" s="336">
        <v>0</v>
      </c>
      <c r="W786" s="336">
        <v>0</v>
      </c>
      <c r="X786" s="336">
        <v>0</v>
      </c>
      <c r="Y786" s="336">
        <v>0</v>
      </c>
      <c r="Z786" s="337">
        <f t="shared" si="59"/>
        <v>0</v>
      </c>
      <c r="AA786" s="340"/>
    </row>
    <row r="787" spans="1:27" s="339" customFormat="1" ht="12.75" customHeight="1">
      <c r="A787" s="333">
        <f t="shared" si="57"/>
        <v>15</v>
      </c>
      <c r="B787" s="373">
        <v>230101180020199</v>
      </c>
      <c r="C787" s="392" t="s">
        <v>1444</v>
      </c>
      <c r="D787" s="334">
        <f>+SUMIF('BG SISTEMA'!A:A,'CA EF'!B787,'BG SISTEMA'!F:F)</f>
        <v>0</v>
      </c>
      <c r="E787" s="412"/>
      <c r="F787" s="412"/>
      <c r="G787" s="393">
        <v>0</v>
      </c>
      <c r="H787" s="336">
        <f t="shared" si="58"/>
        <v>0</v>
      </c>
      <c r="I787" s="336">
        <v>0</v>
      </c>
      <c r="J787" s="336">
        <v>0</v>
      </c>
      <c r="K787" s="336">
        <v>0</v>
      </c>
      <c r="L787" s="336">
        <v>0</v>
      </c>
      <c r="M787" s="336">
        <v>0</v>
      </c>
      <c r="N787" s="336">
        <v>0</v>
      </c>
      <c r="O787" s="336">
        <v>0</v>
      </c>
      <c r="P787" s="336">
        <v>0</v>
      </c>
      <c r="Q787" s="336">
        <v>0</v>
      </c>
      <c r="R787" s="336">
        <v>0</v>
      </c>
      <c r="S787" s="336">
        <v>0</v>
      </c>
      <c r="T787" s="336">
        <v>0</v>
      </c>
      <c r="U787" s="336">
        <v>0</v>
      </c>
      <c r="V787" s="336">
        <v>0</v>
      </c>
      <c r="W787" s="336">
        <v>0</v>
      </c>
      <c r="X787" s="336">
        <v>0</v>
      </c>
      <c r="Y787" s="336">
        <v>0</v>
      </c>
      <c r="Z787" s="337">
        <f t="shared" si="59"/>
        <v>0</v>
      </c>
      <c r="AA787" s="340"/>
    </row>
    <row r="788" spans="1:27" s="339" customFormat="1" ht="12.75" customHeight="1">
      <c r="A788" s="333">
        <f t="shared" si="57"/>
        <v>15</v>
      </c>
      <c r="B788" s="373">
        <v>230101180030101</v>
      </c>
      <c r="C788" s="392" t="s">
        <v>1445</v>
      </c>
      <c r="D788" s="334">
        <f>+SUMIF('BG SISTEMA'!A:A,'CA EF'!B788,'BG SISTEMA'!F:F)</f>
        <v>0</v>
      </c>
      <c r="E788" s="412"/>
      <c r="F788" s="412"/>
      <c r="G788" s="393">
        <v>0</v>
      </c>
      <c r="H788" s="336">
        <f t="shared" si="58"/>
        <v>0</v>
      </c>
      <c r="I788" s="336">
        <v>0</v>
      </c>
      <c r="J788" s="336">
        <v>0</v>
      </c>
      <c r="K788" s="336">
        <v>0</v>
      </c>
      <c r="L788" s="336">
        <v>0</v>
      </c>
      <c r="M788" s="336">
        <v>0</v>
      </c>
      <c r="N788" s="336">
        <v>0</v>
      </c>
      <c r="O788" s="336">
        <v>0</v>
      </c>
      <c r="P788" s="336">
        <v>0</v>
      </c>
      <c r="Q788" s="336">
        <v>0</v>
      </c>
      <c r="R788" s="336">
        <v>0</v>
      </c>
      <c r="S788" s="336">
        <v>0</v>
      </c>
      <c r="T788" s="336">
        <v>0</v>
      </c>
      <c r="U788" s="336">
        <v>0</v>
      </c>
      <c r="V788" s="336">
        <v>0</v>
      </c>
      <c r="W788" s="336">
        <v>0</v>
      </c>
      <c r="X788" s="336">
        <v>0</v>
      </c>
      <c r="Y788" s="336">
        <v>0</v>
      </c>
      <c r="Z788" s="337">
        <f t="shared" si="59"/>
        <v>0</v>
      </c>
      <c r="AA788" s="340"/>
    </row>
    <row r="789" spans="1:27" s="339" customFormat="1" ht="12.75" customHeight="1">
      <c r="A789" s="333">
        <f t="shared" si="57"/>
        <v>15</v>
      </c>
      <c r="B789" s="373">
        <v>230101180030199</v>
      </c>
      <c r="C789" s="392" t="s">
        <v>1446</v>
      </c>
      <c r="D789" s="334">
        <f>+SUMIF('BG SISTEMA'!A:A,'CA EF'!B789,'BG SISTEMA'!F:F)</f>
        <v>0</v>
      </c>
      <c r="E789" s="412"/>
      <c r="F789" s="412"/>
      <c r="G789" s="393">
        <v>0</v>
      </c>
      <c r="H789" s="336">
        <f t="shared" si="58"/>
        <v>0</v>
      </c>
      <c r="I789" s="336">
        <v>0</v>
      </c>
      <c r="J789" s="336">
        <v>0</v>
      </c>
      <c r="K789" s="336">
        <v>0</v>
      </c>
      <c r="L789" s="336">
        <v>0</v>
      </c>
      <c r="M789" s="336">
        <v>0</v>
      </c>
      <c r="N789" s="336">
        <v>0</v>
      </c>
      <c r="O789" s="336">
        <v>0</v>
      </c>
      <c r="P789" s="336">
        <v>0</v>
      </c>
      <c r="Q789" s="336">
        <v>0</v>
      </c>
      <c r="R789" s="336">
        <v>0</v>
      </c>
      <c r="S789" s="336">
        <v>0</v>
      </c>
      <c r="T789" s="336">
        <v>0</v>
      </c>
      <c r="U789" s="336">
        <v>0</v>
      </c>
      <c r="V789" s="336">
        <v>0</v>
      </c>
      <c r="W789" s="336">
        <v>0</v>
      </c>
      <c r="X789" s="336">
        <v>0</v>
      </c>
      <c r="Y789" s="336">
        <v>0</v>
      </c>
      <c r="Z789" s="337">
        <f t="shared" si="59"/>
        <v>0</v>
      </c>
      <c r="AA789" s="338"/>
    </row>
    <row r="790" spans="1:27" s="339" customFormat="1" ht="12.75" customHeight="1">
      <c r="A790" s="333">
        <f t="shared" si="57"/>
        <v>15</v>
      </c>
      <c r="B790" s="373">
        <v>230101180040101</v>
      </c>
      <c r="C790" s="392" t="s">
        <v>1447</v>
      </c>
      <c r="D790" s="334">
        <f>+SUMIF('BG SISTEMA'!A:A,'CA EF'!B790,'BG SISTEMA'!F:F)</f>
        <v>0</v>
      </c>
      <c r="E790" s="412"/>
      <c r="F790" s="412"/>
      <c r="G790" s="393">
        <v>0</v>
      </c>
      <c r="H790" s="336">
        <f t="shared" si="58"/>
        <v>0</v>
      </c>
      <c r="I790" s="336">
        <v>0</v>
      </c>
      <c r="J790" s="336">
        <v>0</v>
      </c>
      <c r="K790" s="336">
        <v>0</v>
      </c>
      <c r="L790" s="336">
        <v>0</v>
      </c>
      <c r="M790" s="336">
        <v>0</v>
      </c>
      <c r="N790" s="336">
        <v>0</v>
      </c>
      <c r="O790" s="336">
        <v>0</v>
      </c>
      <c r="P790" s="336">
        <v>0</v>
      </c>
      <c r="Q790" s="336">
        <v>0</v>
      </c>
      <c r="R790" s="336">
        <v>0</v>
      </c>
      <c r="S790" s="336">
        <v>0</v>
      </c>
      <c r="T790" s="336">
        <v>0</v>
      </c>
      <c r="U790" s="336">
        <v>0</v>
      </c>
      <c r="V790" s="336">
        <v>0</v>
      </c>
      <c r="W790" s="336">
        <v>0</v>
      </c>
      <c r="X790" s="336">
        <v>0</v>
      </c>
      <c r="Y790" s="336">
        <v>0</v>
      </c>
      <c r="Z790" s="337">
        <f t="shared" si="59"/>
        <v>0</v>
      </c>
      <c r="AA790" s="340"/>
    </row>
    <row r="791" spans="1:27" s="339" customFormat="1" ht="12.75" customHeight="1">
      <c r="A791" s="333">
        <f t="shared" si="57"/>
        <v>15</v>
      </c>
      <c r="B791" s="373">
        <v>230101180040199</v>
      </c>
      <c r="C791" s="392" t="s">
        <v>1448</v>
      </c>
      <c r="D791" s="334">
        <f>+SUMIF('BG SISTEMA'!A:A,'CA EF'!B791,'BG SISTEMA'!F:F)</f>
        <v>0</v>
      </c>
      <c r="E791" s="412"/>
      <c r="F791" s="412"/>
      <c r="G791" s="393">
        <v>0</v>
      </c>
      <c r="H791" s="336">
        <f t="shared" si="58"/>
        <v>0</v>
      </c>
      <c r="I791" s="336">
        <v>0</v>
      </c>
      <c r="J791" s="336">
        <v>0</v>
      </c>
      <c r="K791" s="336">
        <v>0</v>
      </c>
      <c r="L791" s="336">
        <v>0</v>
      </c>
      <c r="M791" s="336">
        <v>0</v>
      </c>
      <c r="N791" s="336">
        <v>0</v>
      </c>
      <c r="O791" s="336">
        <v>0</v>
      </c>
      <c r="P791" s="336">
        <v>0</v>
      </c>
      <c r="Q791" s="336">
        <v>0</v>
      </c>
      <c r="R791" s="336">
        <v>0</v>
      </c>
      <c r="S791" s="336">
        <v>0</v>
      </c>
      <c r="T791" s="336">
        <v>0</v>
      </c>
      <c r="U791" s="336">
        <v>0</v>
      </c>
      <c r="V791" s="336">
        <v>0</v>
      </c>
      <c r="W791" s="336">
        <v>0</v>
      </c>
      <c r="X791" s="336">
        <v>0</v>
      </c>
      <c r="Y791" s="336">
        <v>0</v>
      </c>
      <c r="Z791" s="337">
        <f t="shared" si="59"/>
        <v>0</v>
      </c>
      <c r="AA791" s="340"/>
    </row>
    <row r="792" spans="1:27" s="339" customFormat="1" ht="12.75" customHeight="1">
      <c r="A792" s="333">
        <f t="shared" si="57"/>
        <v>15</v>
      </c>
      <c r="B792" s="373">
        <v>230101180050101</v>
      </c>
      <c r="C792" s="392" t="s">
        <v>1449</v>
      </c>
      <c r="D792" s="334">
        <f>+SUMIF('BG SISTEMA'!A:A,'CA EF'!B792,'BG SISTEMA'!F:F)</f>
        <v>0</v>
      </c>
      <c r="E792" s="412"/>
      <c r="F792" s="412"/>
      <c r="G792" s="393">
        <v>0</v>
      </c>
      <c r="H792" s="336">
        <f t="shared" si="58"/>
        <v>0</v>
      </c>
      <c r="I792" s="336">
        <v>0</v>
      </c>
      <c r="J792" s="336">
        <v>0</v>
      </c>
      <c r="K792" s="336">
        <v>0</v>
      </c>
      <c r="L792" s="336">
        <v>0</v>
      </c>
      <c r="M792" s="336">
        <v>0</v>
      </c>
      <c r="N792" s="336">
        <v>0</v>
      </c>
      <c r="O792" s="336">
        <v>0</v>
      </c>
      <c r="P792" s="336">
        <v>0</v>
      </c>
      <c r="Q792" s="336">
        <v>0</v>
      </c>
      <c r="R792" s="336">
        <v>0</v>
      </c>
      <c r="S792" s="336">
        <v>0</v>
      </c>
      <c r="T792" s="336">
        <v>0</v>
      </c>
      <c r="U792" s="336">
        <v>0</v>
      </c>
      <c r="V792" s="336">
        <v>0</v>
      </c>
      <c r="W792" s="336">
        <v>0</v>
      </c>
      <c r="X792" s="336">
        <v>0</v>
      </c>
      <c r="Y792" s="336">
        <v>0</v>
      </c>
      <c r="Z792" s="337">
        <f t="shared" si="59"/>
        <v>0</v>
      </c>
      <c r="AA792" s="340"/>
    </row>
    <row r="793" spans="1:27" s="339" customFormat="1" ht="12.75" customHeight="1">
      <c r="A793" s="333">
        <f t="shared" si="57"/>
        <v>15</v>
      </c>
      <c r="B793" s="373">
        <v>230101180050199</v>
      </c>
      <c r="C793" s="392" t="s">
        <v>1450</v>
      </c>
      <c r="D793" s="334">
        <f>+SUMIF('BG SISTEMA'!A:A,'CA EF'!B793,'BG SISTEMA'!F:F)</f>
        <v>0</v>
      </c>
      <c r="E793" s="412"/>
      <c r="F793" s="412"/>
      <c r="G793" s="393">
        <v>0</v>
      </c>
      <c r="H793" s="336">
        <f t="shared" si="58"/>
        <v>0</v>
      </c>
      <c r="I793" s="336">
        <v>0</v>
      </c>
      <c r="J793" s="336">
        <v>0</v>
      </c>
      <c r="K793" s="336">
        <v>0</v>
      </c>
      <c r="L793" s="336">
        <v>0</v>
      </c>
      <c r="M793" s="336">
        <v>0</v>
      </c>
      <c r="N793" s="336">
        <v>0</v>
      </c>
      <c r="O793" s="336">
        <v>0</v>
      </c>
      <c r="P793" s="336">
        <v>0</v>
      </c>
      <c r="Q793" s="336">
        <v>0</v>
      </c>
      <c r="R793" s="336">
        <v>0</v>
      </c>
      <c r="S793" s="336">
        <v>0</v>
      </c>
      <c r="T793" s="336">
        <v>0</v>
      </c>
      <c r="U793" s="336">
        <v>0</v>
      </c>
      <c r="V793" s="336">
        <v>0</v>
      </c>
      <c r="W793" s="336">
        <v>0</v>
      </c>
      <c r="X793" s="336">
        <v>0</v>
      </c>
      <c r="Y793" s="336">
        <v>0</v>
      </c>
      <c r="Z793" s="337">
        <f t="shared" si="59"/>
        <v>0</v>
      </c>
      <c r="AA793" s="340"/>
    </row>
    <row r="794" spans="1:27" s="339" customFormat="1" ht="12.75" customHeight="1">
      <c r="A794" s="333">
        <f t="shared" si="57"/>
        <v>15</v>
      </c>
      <c r="B794" s="373">
        <v>230101180060101</v>
      </c>
      <c r="C794" s="392" t="s">
        <v>1451</v>
      </c>
      <c r="D794" s="334">
        <f>+SUMIF('BG SISTEMA'!A:A,'CA EF'!B794,'BG SISTEMA'!F:F)</f>
        <v>0</v>
      </c>
      <c r="E794" s="412"/>
      <c r="F794" s="412"/>
      <c r="G794" s="393">
        <v>0</v>
      </c>
      <c r="H794" s="336">
        <f t="shared" si="58"/>
        <v>0</v>
      </c>
      <c r="I794" s="336">
        <v>0</v>
      </c>
      <c r="J794" s="336">
        <v>0</v>
      </c>
      <c r="K794" s="336">
        <v>0</v>
      </c>
      <c r="L794" s="336">
        <v>0</v>
      </c>
      <c r="M794" s="336">
        <v>0</v>
      </c>
      <c r="N794" s="336">
        <v>0</v>
      </c>
      <c r="O794" s="336">
        <v>0</v>
      </c>
      <c r="P794" s="336">
        <v>0</v>
      </c>
      <c r="Q794" s="336">
        <v>0</v>
      </c>
      <c r="R794" s="336">
        <v>0</v>
      </c>
      <c r="S794" s="336">
        <v>0</v>
      </c>
      <c r="T794" s="336">
        <v>0</v>
      </c>
      <c r="U794" s="336">
        <v>0</v>
      </c>
      <c r="V794" s="336">
        <v>0</v>
      </c>
      <c r="W794" s="336">
        <v>0</v>
      </c>
      <c r="X794" s="336">
        <v>0</v>
      </c>
      <c r="Y794" s="336">
        <v>0</v>
      </c>
      <c r="Z794" s="337">
        <f t="shared" si="59"/>
        <v>0</v>
      </c>
      <c r="AA794" s="338"/>
    </row>
    <row r="795" spans="1:27" s="339" customFormat="1" ht="12.75" customHeight="1">
      <c r="A795" s="333">
        <f t="shared" si="57"/>
        <v>15</v>
      </c>
      <c r="B795" s="373">
        <v>230101180060199</v>
      </c>
      <c r="C795" s="392" t="s">
        <v>1452</v>
      </c>
      <c r="D795" s="334">
        <f>+SUMIF('BG SISTEMA'!A:A,'CA EF'!B795,'BG SISTEMA'!F:F)</f>
        <v>0</v>
      </c>
      <c r="E795" s="412"/>
      <c r="F795" s="412"/>
      <c r="G795" s="393">
        <v>0</v>
      </c>
      <c r="H795" s="336">
        <f t="shared" si="58"/>
        <v>0</v>
      </c>
      <c r="I795" s="336">
        <v>0</v>
      </c>
      <c r="J795" s="336">
        <v>0</v>
      </c>
      <c r="K795" s="336">
        <v>0</v>
      </c>
      <c r="L795" s="336">
        <v>0</v>
      </c>
      <c r="M795" s="336">
        <v>0</v>
      </c>
      <c r="N795" s="336">
        <v>0</v>
      </c>
      <c r="O795" s="336">
        <v>0</v>
      </c>
      <c r="P795" s="336">
        <v>0</v>
      </c>
      <c r="Q795" s="336">
        <v>0</v>
      </c>
      <c r="R795" s="336">
        <v>0</v>
      </c>
      <c r="S795" s="336">
        <v>0</v>
      </c>
      <c r="T795" s="336">
        <v>0</v>
      </c>
      <c r="U795" s="336">
        <v>0</v>
      </c>
      <c r="V795" s="336">
        <v>0</v>
      </c>
      <c r="W795" s="336">
        <v>0</v>
      </c>
      <c r="X795" s="336">
        <v>0</v>
      </c>
      <c r="Y795" s="336">
        <v>0</v>
      </c>
      <c r="Z795" s="337">
        <f t="shared" si="59"/>
        <v>0</v>
      </c>
      <c r="AA795" s="340"/>
    </row>
    <row r="796" spans="1:27" s="339" customFormat="1" ht="12.75" customHeight="1">
      <c r="A796" s="333">
        <f t="shared" si="57"/>
        <v>15</v>
      </c>
      <c r="B796" s="373">
        <v>230101180070101</v>
      </c>
      <c r="C796" s="392" t="s">
        <v>1453</v>
      </c>
      <c r="D796" s="334">
        <f>+SUMIF('BG SISTEMA'!A:A,'CA EF'!B796,'BG SISTEMA'!F:F)</f>
        <v>0</v>
      </c>
      <c r="E796" s="412"/>
      <c r="F796" s="412"/>
      <c r="G796" s="393">
        <v>0</v>
      </c>
      <c r="H796" s="336">
        <f t="shared" si="58"/>
        <v>0</v>
      </c>
      <c r="I796" s="336">
        <v>0</v>
      </c>
      <c r="J796" s="336">
        <v>0</v>
      </c>
      <c r="K796" s="336">
        <v>0</v>
      </c>
      <c r="L796" s="336">
        <v>0</v>
      </c>
      <c r="M796" s="336">
        <v>0</v>
      </c>
      <c r="N796" s="336">
        <v>0</v>
      </c>
      <c r="O796" s="336">
        <v>0</v>
      </c>
      <c r="P796" s="336">
        <v>0</v>
      </c>
      <c r="Q796" s="336">
        <v>0</v>
      </c>
      <c r="R796" s="336">
        <v>0</v>
      </c>
      <c r="S796" s="336">
        <v>0</v>
      </c>
      <c r="T796" s="336">
        <v>0</v>
      </c>
      <c r="U796" s="336">
        <v>0</v>
      </c>
      <c r="V796" s="336">
        <v>0</v>
      </c>
      <c r="W796" s="336">
        <v>0</v>
      </c>
      <c r="X796" s="336">
        <v>0</v>
      </c>
      <c r="Y796" s="336">
        <v>0</v>
      </c>
      <c r="Z796" s="337">
        <f t="shared" si="59"/>
        <v>0</v>
      </c>
      <c r="AA796" s="340"/>
    </row>
    <row r="797" spans="1:27" s="339" customFormat="1" ht="12.75" customHeight="1">
      <c r="A797" s="333">
        <f t="shared" si="57"/>
        <v>15</v>
      </c>
      <c r="B797" s="373">
        <v>230101180070199</v>
      </c>
      <c r="C797" s="392" t="s">
        <v>1454</v>
      </c>
      <c r="D797" s="334">
        <f>+SUMIF('BG SISTEMA'!A:A,'CA EF'!B797,'BG SISTEMA'!F:F)</f>
        <v>0</v>
      </c>
      <c r="E797" s="412"/>
      <c r="F797" s="412"/>
      <c r="G797" s="393">
        <v>0</v>
      </c>
      <c r="H797" s="336">
        <f t="shared" si="58"/>
        <v>0</v>
      </c>
      <c r="I797" s="336">
        <v>0</v>
      </c>
      <c r="J797" s="336">
        <v>0</v>
      </c>
      <c r="K797" s="336">
        <v>0</v>
      </c>
      <c r="L797" s="336">
        <v>0</v>
      </c>
      <c r="M797" s="336">
        <v>0</v>
      </c>
      <c r="N797" s="336">
        <v>0</v>
      </c>
      <c r="O797" s="336">
        <v>0</v>
      </c>
      <c r="P797" s="336">
        <v>0</v>
      </c>
      <c r="Q797" s="336">
        <v>0</v>
      </c>
      <c r="R797" s="336">
        <v>0</v>
      </c>
      <c r="S797" s="336">
        <v>0</v>
      </c>
      <c r="T797" s="336">
        <v>0</v>
      </c>
      <c r="U797" s="336">
        <v>0</v>
      </c>
      <c r="V797" s="336">
        <v>0</v>
      </c>
      <c r="W797" s="336">
        <v>0</v>
      </c>
      <c r="X797" s="336">
        <v>0</v>
      </c>
      <c r="Y797" s="336">
        <v>0</v>
      </c>
      <c r="Z797" s="337">
        <f t="shared" si="59"/>
        <v>0</v>
      </c>
      <c r="AA797" s="340"/>
    </row>
    <row r="798" spans="1:27" s="339" customFormat="1" ht="12.75" customHeight="1">
      <c r="A798" s="333">
        <f t="shared" si="57"/>
        <v>15</v>
      </c>
      <c r="B798" s="373">
        <v>230101200010101</v>
      </c>
      <c r="C798" s="392" t="s">
        <v>1455</v>
      </c>
      <c r="D798" s="334">
        <f>+SUMIF('BG SISTEMA'!A:A,'CA EF'!B798,'BG SISTEMA'!F:F)</f>
        <v>0</v>
      </c>
      <c r="E798" s="412"/>
      <c r="F798" s="412"/>
      <c r="G798" s="393">
        <v>0</v>
      </c>
      <c r="H798" s="336">
        <f t="shared" si="58"/>
        <v>0</v>
      </c>
      <c r="I798" s="336">
        <v>0</v>
      </c>
      <c r="J798" s="336">
        <v>0</v>
      </c>
      <c r="K798" s="336">
        <v>0</v>
      </c>
      <c r="L798" s="336">
        <v>0</v>
      </c>
      <c r="M798" s="336">
        <v>0</v>
      </c>
      <c r="N798" s="336">
        <v>0</v>
      </c>
      <c r="O798" s="336">
        <v>0</v>
      </c>
      <c r="P798" s="336">
        <v>0</v>
      </c>
      <c r="Q798" s="336">
        <v>0</v>
      </c>
      <c r="R798" s="336">
        <v>0</v>
      </c>
      <c r="S798" s="336">
        <v>0</v>
      </c>
      <c r="T798" s="336">
        <v>0</v>
      </c>
      <c r="U798" s="336">
        <v>0</v>
      </c>
      <c r="V798" s="336">
        <v>0</v>
      </c>
      <c r="W798" s="336">
        <v>0</v>
      </c>
      <c r="X798" s="336">
        <v>0</v>
      </c>
      <c r="Y798" s="336">
        <v>0</v>
      </c>
      <c r="Z798" s="337">
        <f t="shared" si="59"/>
        <v>0</v>
      </c>
      <c r="AA798" s="340"/>
    </row>
    <row r="799" spans="1:27" s="339" customFormat="1" ht="12.75" customHeight="1">
      <c r="A799" s="333">
        <f t="shared" si="57"/>
        <v>15</v>
      </c>
      <c r="B799" s="373">
        <v>230101200010199</v>
      </c>
      <c r="C799" s="392" t="s">
        <v>1456</v>
      </c>
      <c r="D799" s="334">
        <f>+SUMIF('BG SISTEMA'!A:A,'CA EF'!B799,'BG SISTEMA'!F:F)</f>
        <v>0</v>
      </c>
      <c r="E799" s="412"/>
      <c r="F799" s="412"/>
      <c r="G799" s="393">
        <v>0</v>
      </c>
      <c r="H799" s="336">
        <f t="shared" si="58"/>
        <v>0</v>
      </c>
      <c r="I799" s="336">
        <v>0</v>
      </c>
      <c r="J799" s="336">
        <v>0</v>
      </c>
      <c r="K799" s="336">
        <v>0</v>
      </c>
      <c r="L799" s="336">
        <v>0</v>
      </c>
      <c r="M799" s="336">
        <v>0</v>
      </c>
      <c r="N799" s="336">
        <v>0</v>
      </c>
      <c r="O799" s="336">
        <v>0</v>
      </c>
      <c r="P799" s="336">
        <v>0</v>
      </c>
      <c r="Q799" s="336">
        <v>0</v>
      </c>
      <c r="R799" s="336">
        <v>0</v>
      </c>
      <c r="S799" s="336">
        <v>0</v>
      </c>
      <c r="T799" s="336">
        <v>0</v>
      </c>
      <c r="U799" s="336">
        <v>0</v>
      </c>
      <c r="V799" s="336">
        <v>0</v>
      </c>
      <c r="W799" s="336">
        <v>0</v>
      </c>
      <c r="X799" s="336">
        <v>0</v>
      </c>
      <c r="Y799" s="336">
        <v>0</v>
      </c>
      <c r="Z799" s="337">
        <f t="shared" si="59"/>
        <v>0</v>
      </c>
      <c r="AA799" s="340"/>
    </row>
    <row r="800" spans="1:27" s="339" customFormat="1" ht="12.75" customHeight="1">
      <c r="A800" s="333">
        <f t="shared" si="57"/>
        <v>15</v>
      </c>
      <c r="B800" s="373">
        <v>230101200020101</v>
      </c>
      <c r="C800" s="392" t="s">
        <v>1457</v>
      </c>
      <c r="D800" s="334">
        <f>+SUMIF('BG SISTEMA'!A:A,'CA EF'!B800,'BG SISTEMA'!F:F)</f>
        <v>0</v>
      </c>
      <c r="E800" s="412"/>
      <c r="F800" s="412"/>
      <c r="G800" s="393">
        <v>0</v>
      </c>
      <c r="H800" s="336">
        <f t="shared" si="58"/>
        <v>0</v>
      </c>
      <c r="I800" s="336">
        <v>0</v>
      </c>
      <c r="J800" s="336">
        <v>0</v>
      </c>
      <c r="K800" s="336">
        <v>0</v>
      </c>
      <c r="L800" s="336">
        <v>0</v>
      </c>
      <c r="M800" s="336">
        <v>0</v>
      </c>
      <c r="N800" s="336">
        <v>0</v>
      </c>
      <c r="O800" s="336">
        <v>0</v>
      </c>
      <c r="P800" s="336">
        <v>0</v>
      </c>
      <c r="Q800" s="336">
        <v>0</v>
      </c>
      <c r="R800" s="336">
        <v>0</v>
      </c>
      <c r="S800" s="336">
        <v>0</v>
      </c>
      <c r="T800" s="336">
        <v>0</v>
      </c>
      <c r="U800" s="336">
        <v>0</v>
      </c>
      <c r="V800" s="336">
        <v>0</v>
      </c>
      <c r="W800" s="336">
        <v>0</v>
      </c>
      <c r="X800" s="336">
        <v>0</v>
      </c>
      <c r="Y800" s="336">
        <v>0</v>
      </c>
      <c r="Z800" s="337">
        <f t="shared" si="59"/>
        <v>0</v>
      </c>
      <c r="AA800" s="340"/>
    </row>
    <row r="801" spans="1:27" s="339" customFormat="1" ht="12.75" customHeight="1">
      <c r="A801" s="333">
        <f t="shared" si="57"/>
        <v>15</v>
      </c>
      <c r="B801" s="373">
        <v>230101200020199</v>
      </c>
      <c r="C801" s="392" t="s">
        <v>1458</v>
      </c>
      <c r="D801" s="334">
        <f>+SUMIF('BG SISTEMA'!A:A,'CA EF'!B801,'BG SISTEMA'!F:F)</f>
        <v>0</v>
      </c>
      <c r="E801" s="412"/>
      <c r="F801" s="412"/>
      <c r="G801" s="393">
        <v>0</v>
      </c>
      <c r="H801" s="336">
        <f t="shared" si="58"/>
        <v>0</v>
      </c>
      <c r="I801" s="336">
        <v>0</v>
      </c>
      <c r="J801" s="336">
        <v>0</v>
      </c>
      <c r="K801" s="336">
        <v>0</v>
      </c>
      <c r="L801" s="336">
        <v>0</v>
      </c>
      <c r="M801" s="336">
        <v>0</v>
      </c>
      <c r="N801" s="336">
        <v>0</v>
      </c>
      <c r="O801" s="336">
        <v>0</v>
      </c>
      <c r="P801" s="336">
        <v>0</v>
      </c>
      <c r="Q801" s="336">
        <v>0</v>
      </c>
      <c r="R801" s="336">
        <v>0</v>
      </c>
      <c r="S801" s="336">
        <v>0</v>
      </c>
      <c r="T801" s="336">
        <v>0</v>
      </c>
      <c r="U801" s="336">
        <v>0</v>
      </c>
      <c r="V801" s="336">
        <v>0</v>
      </c>
      <c r="W801" s="336">
        <v>0</v>
      </c>
      <c r="X801" s="336">
        <v>0</v>
      </c>
      <c r="Y801" s="336">
        <v>0</v>
      </c>
      <c r="Z801" s="337">
        <f t="shared" si="59"/>
        <v>0</v>
      </c>
      <c r="AA801" s="338"/>
    </row>
    <row r="802" spans="1:27" s="339" customFormat="1" ht="12.75" customHeight="1">
      <c r="A802" s="333">
        <f t="shared" si="57"/>
        <v>15</v>
      </c>
      <c r="B802" s="373">
        <v>230101220010101</v>
      </c>
      <c r="C802" s="392" t="s">
        <v>1455</v>
      </c>
      <c r="D802" s="334">
        <f>+SUMIF('BG SISTEMA'!A:A,'CA EF'!B802,'BG SISTEMA'!F:F)</f>
        <v>0</v>
      </c>
      <c r="E802" s="412"/>
      <c r="F802" s="412"/>
      <c r="G802" s="393">
        <v>0</v>
      </c>
      <c r="H802" s="336">
        <f t="shared" si="58"/>
        <v>0</v>
      </c>
      <c r="I802" s="336">
        <v>0</v>
      </c>
      <c r="J802" s="336">
        <v>0</v>
      </c>
      <c r="K802" s="336">
        <v>0</v>
      </c>
      <c r="L802" s="336">
        <v>0</v>
      </c>
      <c r="M802" s="336">
        <v>0</v>
      </c>
      <c r="N802" s="336">
        <v>0</v>
      </c>
      <c r="O802" s="336">
        <v>0</v>
      </c>
      <c r="P802" s="336">
        <v>0</v>
      </c>
      <c r="Q802" s="336">
        <v>0</v>
      </c>
      <c r="R802" s="336">
        <v>0</v>
      </c>
      <c r="S802" s="336">
        <v>0</v>
      </c>
      <c r="T802" s="336">
        <v>0</v>
      </c>
      <c r="U802" s="336">
        <v>0</v>
      </c>
      <c r="V802" s="336">
        <v>0</v>
      </c>
      <c r="W802" s="336">
        <v>0</v>
      </c>
      <c r="X802" s="336">
        <v>0</v>
      </c>
      <c r="Y802" s="336">
        <v>0</v>
      </c>
      <c r="Z802" s="337">
        <f t="shared" si="59"/>
        <v>0</v>
      </c>
      <c r="AA802" s="340"/>
    </row>
    <row r="803" spans="1:27" s="339" customFormat="1" ht="12.75" customHeight="1">
      <c r="A803" s="333">
        <f t="shared" si="57"/>
        <v>15</v>
      </c>
      <c r="B803" s="373">
        <v>230101220010199</v>
      </c>
      <c r="C803" s="392" t="s">
        <v>1456</v>
      </c>
      <c r="D803" s="334">
        <f>+SUMIF('BG SISTEMA'!A:A,'CA EF'!B803,'BG SISTEMA'!F:F)</f>
        <v>0</v>
      </c>
      <c r="E803" s="412"/>
      <c r="F803" s="412"/>
      <c r="G803" s="393">
        <v>0</v>
      </c>
      <c r="H803" s="336">
        <f t="shared" si="58"/>
        <v>0</v>
      </c>
      <c r="I803" s="336">
        <v>0</v>
      </c>
      <c r="J803" s="336">
        <v>0</v>
      </c>
      <c r="K803" s="336">
        <v>0</v>
      </c>
      <c r="L803" s="336">
        <v>0</v>
      </c>
      <c r="M803" s="336">
        <v>0</v>
      </c>
      <c r="N803" s="336">
        <v>0</v>
      </c>
      <c r="O803" s="336">
        <v>0</v>
      </c>
      <c r="P803" s="336">
        <v>0</v>
      </c>
      <c r="Q803" s="336">
        <v>0</v>
      </c>
      <c r="R803" s="336">
        <v>0</v>
      </c>
      <c r="S803" s="336">
        <v>0</v>
      </c>
      <c r="T803" s="336">
        <v>0</v>
      </c>
      <c r="U803" s="336">
        <v>0</v>
      </c>
      <c r="V803" s="336">
        <v>0</v>
      </c>
      <c r="W803" s="336">
        <v>0</v>
      </c>
      <c r="X803" s="336">
        <v>0</v>
      </c>
      <c r="Y803" s="336">
        <v>0</v>
      </c>
      <c r="Z803" s="337">
        <f t="shared" si="59"/>
        <v>0</v>
      </c>
      <c r="AA803" s="340"/>
    </row>
    <row r="804" spans="1:27" s="339" customFormat="1" ht="12.75" customHeight="1">
      <c r="A804" s="333">
        <f t="shared" si="57"/>
        <v>15</v>
      </c>
      <c r="B804" s="373">
        <v>230101220020101</v>
      </c>
      <c r="C804" s="392" t="s">
        <v>1457</v>
      </c>
      <c r="D804" s="334">
        <f>+SUMIF('BG SISTEMA'!A:A,'CA EF'!B804,'BG SISTEMA'!F:F)</f>
        <v>0</v>
      </c>
      <c r="E804" s="412"/>
      <c r="F804" s="412"/>
      <c r="G804" s="393">
        <v>0</v>
      </c>
      <c r="H804" s="336">
        <f t="shared" si="58"/>
        <v>0</v>
      </c>
      <c r="I804" s="336">
        <v>0</v>
      </c>
      <c r="J804" s="336">
        <v>0</v>
      </c>
      <c r="K804" s="336">
        <v>0</v>
      </c>
      <c r="L804" s="336">
        <v>0</v>
      </c>
      <c r="M804" s="336">
        <v>0</v>
      </c>
      <c r="N804" s="336">
        <v>0</v>
      </c>
      <c r="O804" s="336">
        <v>0</v>
      </c>
      <c r="P804" s="336">
        <v>0</v>
      </c>
      <c r="Q804" s="336">
        <v>0</v>
      </c>
      <c r="R804" s="336">
        <v>0</v>
      </c>
      <c r="S804" s="336">
        <v>0</v>
      </c>
      <c r="T804" s="336">
        <v>0</v>
      </c>
      <c r="U804" s="336">
        <v>0</v>
      </c>
      <c r="V804" s="336">
        <v>0</v>
      </c>
      <c r="W804" s="336">
        <v>0</v>
      </c>
      <c r="X804" s="336">
        <v>0</v>
      </c>
      <c r="Y804" s="336">
        <v>0</v>
      </c>
      <c r="Z804" s="337">
        <f t="shared" si="59"/>
        <v>0</v>
      </c>
      <c r="AA804" s="340"/>
    </row>
    <row r="805" spans="1:27" s="339" customFormat="1" ht="12.75" customHeight="1">
      <c r="A805" s="333">
        <f t="shared" si="57"/>
        <v>15</v>
      </c>
      <c r="B805" s="373">
        <v>230101220020199</v>
      </c>
      <c r="C805" s="392" t="s">
        <v>1458</v>
      </c>
      <c r="D805" s="334">
        <f>+SUMIF('BG SISTEMA'!A:A,'CA EF'!B805,'BG SISTEMA'!F:F)</f>
        <v>0</v>
      </c>
      <c r="E805" s="412"/>
      <c r="F805" s="412"/>
      <c r="G805" s="393">
        <v>0</v>
      </c>
      <c r="H805" s="336">
        <f t="shared" si="58"/>
        <v>0</v>
      </c>
      <c r="I805" s="336">
        <v>0</v>
      </c>
      <c r="J805" s="336">
        <v>0</v>
      </c>
      <c r="K805" s="336">
        <v>0</v>
      </c>
      <c r="L805" s="336">
        <v>0</v>
      </c>
      <c r="M805" s="336">
        <v>0</v>
      </c>
      <c r="N805" s="336">
        <v>0</v>
      </c>
      <c r="O805" s="336">
        <v>0</v>
      </c>
      <c r="P805" s="336">
        <v>0</v>
      </c>
      <c r="Q805" s="336">
        <v>0</v>
      </c>
      <c r="R805" s="336">
        <v>0</v>
      </c>
      <c r="S805" s="336">
        <v>0</v>
      </c>
      <c r="T805" s="336">
        <v>0</v>
      </c>
      <c r="U805" s="336">
        <v>0</v>
      </c>
      <c r="V805" s="336">
        <v>0</v>
      </c>
      <c r="W805" s="336">
        <v>0</v>
      </c>
      <c r="X805" s="336">
        <v>0</v>
      </c>
      <c r="Y805" s="336">
        <v>0</v>
      </c>
      <c r="Z805" s="337">
        <f t="shared" si="59"/>
        <v>0</v>
      </c>
      <c r="AA805" s="340"/>
    </row>
    <row r="806" spans="1:27" s="339" customFormat="1" ht="12.75" customHeight="1">
      <c r="A806" s="333">
        <f t="shared" si="57"/>
        <v>15</v>
      </c>
      <c r="B806" s="373">
        <v>230101240010101</v>
      </c>
      <c r="C806" s="392" t="s">
        <v>1455</v>
      </c>
      <c r="D806" s="334">
        <f>+SUMIF('BG SISTEMA'!A:A,'CA EF'!B806,'BG SISTEMA'!F:F)</f>
        <v>0</v>
      </c>
      <c r="E806" s="412"/>
      <c r="F806" s="412"/>
      <c r="G806" s="393">
        <v>0</v>
      </c>
      <c r="H806" s="336">
        <f t="shared" si="58"/>
        <v>0</v>
      </c>
      <c r="I806" s="336">
        <v>0</v>
      </c>
      <c r="J806" s="336">
        <v>0</v>
      </c>
      <c r="K806" s="336">
        <v>0</v>
      </c>
      <c r="L806" s="336">
        <v>0</v>
      </c>
      <c r="M806" s="336">
        <v>0</v>
      </c>
      <c r="N806" s="336">
        <v>0</v>
      </c>
      <c r="O806" s="336">
        <v>0</v>
      </c>
      <c r="P806" s="336">
        <v>0</v>
      </c>
      <c r="Q806" s="336">
        <v>0</v>
      </c>
      <c r="R806" s="336">
        <v>0</v>
      </c>
      <c r="S806" s="336">
        <v>0</v>
      </c>
      <c r="T806" s="336">
        <v>0</v>
      </c>
      <c r="U806" s="336">
        <v>0</v>
      </c>
      <c r="V806" s="336">
        <v>0</v>
      </c>
      <c r="W806" s="336">
        <v>0</v>
      </c>
      <c r="X806" s="336">
        <v>0</v>
      </c>
      <c r="Y806" s="336">
        <v>0</v>
      </c>
      <c r="Z806" s="337">
        <f t="shared" si="59"/>
        <v>0</v>
      </c>
      <c r="AA806" s="340"/>
    </row>
    <row r="807" spans="1:27" s="339" customFormat="1" ht="12.75" customHeight="1">
      <c r="A807" s="333">
        <f t="shared" si="57"/>
        <v>15</v>
      </c>
      <c r="B807" s="373">
        <v>230101240010199</v>
      </c>
      <c r="C807" s="392" t="s">
        <v>1456</v>
      </c>
      <c r="D807" s="334">
        <f>+SUMIF('BG SISTEMA'!A:A,'CA EF'!B807,'BG SISTEMA'!F:F)</f>
        <v>0</v>
      </c>
      <c r="E807" s="412"/>
      <c r="F807" s="412"/>
      <c r="G807" s="393">
        <v>0</v>
      </c>
      <c r="H807" s="336">
        <f t="shared" si="58"/>
        <v>0</v>
      </c>
      <c r="I807" s="336">
        <v>0</v>
      </c>
      <c r="J807" s="336">
        <v>0</v>
      </c>
      <c r="K807" s="336">
        <v>0</v>
      </c>
      <c r="L807" s="336">
        <v>0</v>
      </c>
      <c r="M807" s="336">
        <v>0</v>
      </c>
      <c r="N807" s="336">
        <v>0</v>
      </c>
      <c r="O807" s="336">
        <v>0</v>
      </c>
      <c r="P807" s="336">
        <v>0</v>
      </c>
      <c r="Q807" s="336">
        <v>0</v>
      </c>
      <c r="R807" s="336">
        <v>0</v>
      </c>
      <c r="S807" s="336">
        <v>0</v>
      </c>
      <c r="T807" s="336">
        <v>0</v>
      </c>
      <c r="U807" s="336">
        <v>0</v>
      </c>
      <c r="V807" s="336">
        <v>0</v>
      </c>
      <c r="W807" s="336">
        <v>0</v>
      </c>
      <c r="X807" s="336">
        <v>0</v>
      </c>
      <c r="Y807" s="336">
        <v>0</v>
      </c>
      <c r="Z807" s="337">
        <f t="shared" si="59"/>
        <v>0</v>
      </c>
      <c r="AA807" s="340"/>
    </row>
    <row r="808" spans="1:27" s="339" customFormat="1" ht="12.75" customHeight="1">
      <c r="A808" s="333">
        <f t="shared" si="57"/>
        <v>15</v>
      </c>
      <c r="B808" s="373">
        <v>230101240020101</v>
      </c>
      <c r="C808" s="392" t="s">
        <v>1457</v>
      </c>
      <c r="D808" s="334">
        <f>+SUMIF('BG SISTEMA'!A:A,'CA EF'!B808,'BG SISTEMA'!F:F)</f>
        <v>0</v>
      </c>
      <c r="E808" s="412"/>
      <c r="F808" s="412"/>
      <c r="G808" s="393">
        <v>0</v>
      </c>
      <c r="H808" s="336">
        <f t="shared" si="58"/>
        <v>0</v>
      </c>
      <c r="I808" s="336">
        <v>0</v>
      </c>
      <c r="J808" s="336">
        <v>0</v>
      </c>
      <c r="K808" s="336">
        <v>0</v>
      </c>
      <c r="L808" s="336">
        <v>0</v>
      </c>
      <c r="M808" s="336">
        <v>0</v>
      </c>
      <c r="N808" s="336">
        <v>0</v>
      </c>
      <c r="O808" s="336">
        <v>0</v>
      </c>
      <c r="P808" s="336">
        <v>0</v>
      </c>
      <c r="Q808" s="336">
        <v>0</v>
      </c>
      <c r="R808" s="336">
        <v>0</v>
      </c>
      <c r="S808" s="336">
        <v>0</v>
      </c>
      <c r="T808" s="336">
        <v>0</v>
      </c>
      <c r="U808" s="336">
        <v>0</v>
      </c>
      <c r="V808" s="336">
        <v>0</v>
      </c>
      <c r="W808" s="336">
        <v>0</v>
      </c>
      <c r="X808" s="336">
        <v>0</v>
      </c>
      <c r="Y808" s="336">
        <v>0</v>
      </c>
      <c r="Z808" s="337">
        <f t="shared" si="59"/>
        <v>0</v>
      </c>
      <c r="AA808" s="340"/>
    </row>
    <row r="809" spans="1:27" s="339" customFormat="1" ht="12.75" customHeight="1">
      <c r="A809" s="333">
        <f t="shared" si="57"/>
        <v>15</v>
      </c>
      <c r="B809" s="373">
        <v>230101240020199</v>
      </c>
      <c r="C809" s="392" t="s">
        <v>1458</v>
      </c>
      <c r="D809" s="334">
        <f>+SUMIF('BG SISTEMA'!A:A,'CA EF'!B809,'BG SISTEMA'!F:F)</f>
        <v>0</v>
      </c>
      <c r="E809" s="412"/>
      <c r="F809" s="412"/>
      <c r="G809" s="393">
        <v>0</v>
      </c>
      <c r="H809" s="336">
        <f t="shared" si="58"/>
        <v>0</v>
      </c>
      <c r="I809" s="336">
        <v>0</v>
      </c>
      <c r="J809" s="336">
        <v>0</v>
      </c>
      <c r="K809" s="336">
        <v>0</v>
      </c>
      <c r="L809" s="336">
        <v>0</v>
      </c>
      <c r="M809" s="336">
        <v>0</v>
      </c>
      <c r="N809" s="336">
        <v>0</v>
      </c>
      <c r="O809" s="336">
        <v>0</v>
      </c>
      <c r="P809" s="336">
        <v>0</v>
      </c>
      <c r="Q809" s="336">
        <v>0</v>
      </c>
      <c r="R809" s="336">
        <v>0</v>
      </c>
      <c r="S809" s="336">
        <v>0</v>
      </c>
      <c r="T809" s="336">
        <v>0</v>
      </c>
      <c r="U809" s="336">
        <v>0</v>
      </c>
      <c r="V809" s="336">
        <v>0</v>
      </c>
      <c r="W809" s="336">
        <v>0</v>
      </c>
      <c r="X809" s="336">
        <v>0</v>
      </c>
      <c r="Y809" s="336">
        <v>0</v>
      </c>
      <c r="Z809" s="337">
        <f t="shared" si="59"/>
        <v>0</v>
      </c>
      <c r="AA809" s="340"/>
    </row>
    <row r="810" spans="1:27" s="339" customFormat="1" ht="12.75" customHeight="1">
      <c r="A810" s="333">
        <f t="shared" si="57"/>
        <v>15</v>
      </c>
      <c r="B810" s="373">
        <v>230801260010101</v>
      </c>
      <c r="C810" s="392" t="s">
        <v>1459</v>
      </c>
      <c r="D810" s="334">
        <f>+SUMIF('BG SISTEMA'!A:A,'CA EF'!B810,'BG SISTEMA'!F:F)</f>
        <v>0</v>
      </c>
      <c r="E810" s="412"/>
      <c r="F810" s="412"/>
      <c r="G810" s="393">
        <v>0</v>
      </c>
      <c r="H810" s="336">
        <f t="shared" si="58"/>
        <v>0</v>
      </c>
      <c r="I810" s="336">
        <v>0</v>
      </c>
      <c r="J810" s="336">
        <v>0</v>
      </c>
      <c r="K810" s="336">
        <v>0</v>
      </c>
      <c r="L810" s="336">
        <v>0</v>
      </c>
      <c r="M810" s="336">
        <v>0</v>
      </c>
      <c r="N810" s="336">
        <v>0</v>
      </c>
      <c r="O810" s="336">
        <v>0</v>
      </c>
      <c r="P810" s="336">
        <v>0</v>
      </c>
      <c r="Q810" s="336">
        <v>0</v>
      </c>
      <c r="R810" s="336">
        <v>0</v>
      </c>
      <c r="S810" s="336">
        <v>0</v>
      </c>
      <c r="T810" s="336">
        <v>0</v>
      </c>
      <c r="U810" s="336">
        <v>0</v>
      </c>
      <c r="V810" s="336">
        <v>0</v>
      </c>
      <c r="W810" s="336">
        <v>0</v>
      </c>
      <c r="X810" s="336">
        <v>0</v>
      </c>
      <c r="Y810" s="336">
        <v>0</v>
      </c>
      <c r="Z810" s="337">
        <f t="shared" si="59"/>
        <v>0</v>
      </c>
      <c r="AA810" s="338"/>
    </row>
    <row r="811" spans="1:27" s="339" customFormat="1" ht="12.75" customHeight="1">
      <c r="A811" s="333">
        <f t="shared" si="57"/>
        <v>15</v>
      </c>
      <c r="B811" s="373">
        <v>230801260010199</v>
      </c>
      <c r="C811" s="392" t="s">
        <v>1460</v>
      </c>
      <c r="D811" s="334">
        <f>+SUMIF('BG SISTEMA'!A:A,'CA EF'!B811,'BG SISTEMA'!F:F)</f>
        <v>0</v>
      </c>
      <c r="E811" s="412"/>
      <c r="F811" s="412"/>
      <c r="G811" s="393">
        <v>0</v>
      </c>
      <c r="H811" s="336">
        <f t="shared" si="58"/>
        <v>0</v>
      </c>
      <c r="I811" s="336">
        <v>0</v>
      </c>
      <c r="J811" s="336">
        <v>0</v>
      </c>
      <c r="K811" s="336">
        <v>0</v>
      </c>
      <c r="L811" s="336">
        <v>0</v>
      </c>
      <c r="M811" s="336">
        <v>0</v>
      </c>
      <c r="N811" s="336">
        <v>0</v>
      </c>
      <c r="O811" s="336">
        <v>0</v>
      </c>
      <c r="P811" s="336">
        <v>0</v>
      </c>
      <c r="Q811" s="336">
        <v>0</v>
      </c>
      <c r="R811" s="336">
        <v>0</v>
      </c>
      <c r="S811" s="336">
        <v>0</v>
      </c>
      <c r="T811" s="336">
        <v>0</v>
      </c>
      <c r="U811" s="336">
        <v>0</v>
      </c>
      <c r="V811" s="336">
        <v>0</v>
      </c>
      <c r="W811" s="336">
        <v>0</v>
      </c>
      <c r="X811" s="336">
        <v>0</v>
      </c>
      <c r="Y811" s="336">
        <v>0</v>
      </c>
      <c r="Z811" s="337">
        <f t="shared" si="59"/>
        <v>0</v>
      </c>
      <c r="AA811" s="340"/>
    </row>
    <row r="812" spans="1:27" s="339" customFormat="1" ht="12.75" customHeight="1">
      <c r="A812" s="333">
        <f t="shared" si="57"/>
        <v>15</v>
      </c>
      <c r="B812" s="373">
        <v>230801260020101</v>
      </c>
      <c r="C812" s="392" t="s">
        <v>1461</v>
      </c>
      <c r="D812" s="334">
        <f>+SUMIF('BG SISTEMA'!A:A,'CA EF'!B812,'BG SISTEMA'!F:F)</f>
        <v>0</v>
      </c>
      <c r="E812" s="412"/>
      <c r="F812" s="412"/>
      <c r="G812" s="393">
        <v>0</v>
      </c>
      <c r="H812" s="336">
        <f t="shared" si="58"/>
        <v>0</v>
      </c>
      <c r="I812" s="336">
        <v>0</v>
      </c>
      <c r="J812" s="336">
        <v>0</v>
      </c>
      <c r="K812" s="336">
        <v>0</v>
      </c>
      <c r="L812" s="336">
        <v>0</v>
      </c>
      <c r="M812" s="336">
        <v>0</v>
      </c>
      <c r="N812" s="336">
        <v>0</v>
      </c>
      <c r="O812" s="336">
        <v>0</v>
      </c>
      <c r="P812" s="336">
        <v>0</v>
      </c>
      <c r="Q812" s="336">
        <v>0</v>
      </c>
      <c r="R812" s="336">
        <v>0</v>
      </c>
      <c r="S812" s="336">
        <v>0</v>
      </c>
      <c r="T812" s="336">
        <v>0</v>
      </c>
      <c r="U812" s="336">
        <v>0</v>
      </c>
      <c r="V812" s="336">
        <v>0</v>
      </c>
      <c r="W812" s="336">
        <v>0</v>
      </c>
      <c r="X812" s="336">
        <v>0</v>
      </c>
      <c r="Y812" s="336">
        <v>0</v>
      </c>
      <c r="Z812" s="337">
        <f t="shared" si="59"/>
        <v>0</v>
      </c>
      <c r="AA812" s="340"/>
    </row>
    <row r="813" spans="1:27" s="339" customFormat="1" ht="12.75" customHeight="1">
      <c r="A813" s="333">
        <f t="shared" si="57"/>
        <v>15</v>
      </c>
      <c r="B813" s="373">
        <v>230801260020199</v>
      </c>
      <c r="C813" s="392" t="s">
        <v>1462</v>
      </c>
      <c r="D813" s="334">
        <f>+SUMIF('BG SISTEMA'!A:A,'CA EF'!B813,'BG SISTEMA'!F:F)</f>
        <v>0</v>
      </c>
      <c r="E813" s="412"/>
      <c r="F813" s="412"/>
      <c r="G813" s="393">
        <v>0</v>
      </c>
      <c r="H813" s="336">
        <f t="shared" si="58"/>
        <v>0</v>
      </c>
      <c r="I813" s="336">
        <v>0</v>
      </c>
      <c r="J813" s="336">
        <v>0</v>
      </c>
      <c r="K813" s="336">
        <v>0</v>
      </c>
      <c r="L813" s="336">
        <v>0</v>
      </c>
      <c r="M813" s="336">
        <v>0</v>
      </c>
      <c r="N813" s="336">
        <v>0</v>
      </c>
      <c r="O813" s="336">
        <v>0</v>
      </c>
      <c r="P813" s="336">
        <v>0</v>
      </c>
      <c r="Q813" s="336">
        <v>0</v>
      </c>
      <c r="R813" s="336">
        <v>0</v>
      </c>
      <c r="S813" s="336">
        <v>0</v>
      </c>
      <c r="T813" s="336">
        <v>0</v>
      </c>
      <c r="U813" s="336">
        <v>0</v>
      </c>
      <c r="V813" s="336">
        <v>0</v>
      </c>
      <c r="W813" s="336">
        <v>0</v>
      </c>
      <c r="X813" s="336">
        <v>0</v>
      </c>
      <c r="Y813" s="336">
        <v>0</v>
      </c>
      <c r="Z813" s="337">
        <f t="shared" si="59"/>
        <v>0</v>
      </c>
      <c r="AA813" s="340"/>
    </row>
    <row r="814" spans="1:27" s="339" customFormat="1" ht="12.75" customHeight="1">
      <c r="A814" s="333">
        <f t="shared" si="57"/>
        <v>15</v>
      </c>
      <c r="B814" s="373">
        <v>230801260030101</v>
      </c>
      <c r="C814" s="392" t="s">
        <v>1463</v>
      </c>
      <c r="D814" s="334">
        <f>+SUMIF('BG SISTEMA'!A:A,'CA EF'!B814,'BG SISTEMA'!F:F)</f>
        <v>0</v>
      </c>
      <c r="E814" s="412"/>
      <c r="F814" s="412"/>
      <c r="G814" s="393">
        <v>0</v>
      </c>
      <c r="H814" s="336">
        <f t="shared" si="58"/>
        <v>0</v>
      </c>
      <c r="I814" s="336">
        <v>0</v>
      </c>
      <c r="J814" s="336">
        <v>0</v>
      </c>
      <c r="K814" s="336">
        <v>0</v>
      </c>
      <c r="L814" s="336">
        <v>0</v>
      </c>
      <c r="M814" s="336">
        <v>0</v>
      </c>
      <c r="N814" s="336">
        <v>0</v>
      </c>
      <c r="O814" s="336">
        <v>0</v>
      </c>
      <c r="P814" s="336">
        <v>0</v>
      </c>
      <c r="Q814" s="336">
        <v>0</v>
      </c>
      <c r="R814" s="336">
        <v>0</v>
      </c>
      <c r="S814" s="336">
        <v>0</v>
      </c>
      <c r="T814" s="336">
        <v>0</v>
      </c>
      <c r="U814" s="336">
        <v>0</v>
      </c>
      <c r="V814" s="336">
        <v>0</v>
      </c>
      <c r="W814" s="336">
        <v>0</v>
      </c>
      <c r="X814" s="336">
        <v>0</v>
      </c>
      <c r="Y814" s="336">
        <v>0</v>
      </c>
      <c r="Z814" s="337">
        <f t="shared" si="59"/>
        <v>0</v>
      </c>
      <c r="AA814" s="340"/>
    </row>
    <row r="815" spans="1:27" s="339" customFormat="1" ht="12.75" customHeight="1">
      <c r="A815" s="333">
        <f t="shared" si="57"/>
        <v>15</v>
      </c>
      <c r="B815" s="373">
        <v>230801260030199</v>
      </c>
      <c r="C815" s="392" t="s">
        <v>1464</v>
      </c>
      <c r="D815" s="334">
        <f>+SUMIF('BG SISTEMA'!A:A,'CA EF'!B815,'BG SISTEMA'!F:F)</f>
        <v>0</v>
      </c>
      <c r="E815" s="412"/>
      <c r="F815" s="412"/>
      <c r="G815" s="393">
        <v>0</v>
      </c>
      <c r="H815" s="336">
        <f t="shared" si="58"/>
        <v>0</v>
      </c>
      <c r="I815" s="336">
        <v>0</v>
      </c>
      <c r="J815" s="336">
        <v>0</v>
      </c>
      <c r="K815" s="336">
        <v>0</v>
      </c>
      <c r="L815" s="336">
        <v>0</v>
      </c>
      <c r="M815" s="336">
        <v>0</v>
      </c>
      <c r="N815" s="336">
        <v>0</v>
      </c>
      <c r="O815" s="336">
        <v>0</v>
      </c>
      <c r="P815" s="336">
        <v>0</v>
      </c>
      <c r="Q815" s="336">
        <v>0</v>
      </c>
      <c r="R815" s="336">
        <v>0</v>
      </c>
      <c r="S815" s="336">
        <v>0</v>
      </c>
      <c r="T815" s="336">
        <v>0</v>
      </c>
      <c r="U815" s="336">
        <v>0</v>
      </c>
      <c r="V815" s="336">
        <v>0</v>
      </c>
      <c r="W815" s="336">
        <v>0</v>
      </c>
      <c r="X815" s="336">
        <v>0</v>
      </c>
      <c r="Y815" s="336">
        <v>0</v>
      </c>
      <c r="Z815" s="337">
        <f t="shared" si="59"/>
        <v>0</v>
      </c>
      <c r="AA815" s="340"/>
    </row>
    <row r="816" spans="1:27" s="339" customFormat="1" ht="12.75" customHeight="1">
      <c r="A816" s="333">
        <f t="shared" si="57"/>
        <v>15</v>
      </c>
      <c r="B816" s="373">
        <v>230801260040101</v>
      </c>
      <c r="C816" s="392" t="s">
        <v>1465</v>
      </c>
      <c r="D816" s="334">
        <f>+SUMIF('BG SISTEMA'!A:A,'CA EF'!B816,'BG SISTEMA'!F:F)</f>
        <v>0</v>
      </c>
      <c r="E816" s="412"/>
      <c r="F816" s="412"/>
      <c r="G816" s="393">
        <v>0</v>
      </c>
      <c r="H816" s="336">
        <f t="shared" si="58"/>
        <v>0</v>
      </c>
      <c r="I816" s="336">
        <v>0</v>
      </c>
      <c r="J816" s="336">
        <v>0</v>
      </c>
      <c r="K816" s="336">
        <v>0</v>
      </c>
      <c r="L816" s="336">
        <v>0</v>
      </c>
      <c r="M816" s="336">
        <v>0</v>
      </c>
      <c r="N816" s="336">
        <v>0</v>
      </c>
      <c r="O816" s="336">
        <v>0</v>
      </c>
      <c r="P816" s="336">
        <v>0</v>
      </c>
      <c r="Q816" s="336">
        <v>0</v>
      </c>
      <c r="R816" s="336">
        <v>0</v>
      </c>
      <c r="S816" s="336">
        <v>0</v>
      </c>
      <c r="T816" s="336">
        <v>0</v>
      </c>
      <c r="U816" s="336">
        <v>0</v>
      </c>
      <c r="V816" s="336">
        <v>0</v>
      </c>
      <c r="W816" s="336">
        <v>0</v>
      </c>
      <c r="X816" s="336">
        <v>0</v>
      </c>
      <c r="Y816" s="336">
        <v>0</v>
      </c>
      <c r="Z816" s="337">
        <f t="shared" si="59"/>
        <v>0</v>
      </c>
      <c r="AA816" s="340"/>
    </row>
    <row r="817" spans="1:27" s="339" customFormat="1" ht="12.75" customHeight="1">
      <c r="A817" s="333">
        <f t="shared" si="57"/>
        <v>15</v>
      </c>
      <c r="B817" s="373">
        <v>230801260040199</v>
      </c>
      <c r="C817" s="392" t="s">
        <v>1466</v>
      </c>
      <c r="D817" s="334">
        <f>+SUMIF('BG SISTEMA'!A:A,'CA EF'!B817,'BG SISTEMA'!F:F)</f>
        <v>0</v>
      </c>
      <c r="E817" s="412"/>
      <c r="F817" s="412"/>
      <c r="G817" s="393">
        <v>0</v>
      </c>
      <c r="H817" s="336">
        <f t="shared" si="58"/>
        <v>0</v>
      </c>
      <c r="I817" s="336">
        <v>0</v>
      </c>
      <c r="J817" s="336">
        <v>0</v>
      </c>
      <c r="K817" s="336">
        <v>0</v>
      </c>
      <c r="L817" s="336">
        <v>0</v>
      </c>
      <c r="M817" s="336">
        <v>0</v>
      </c>
      <c r="N817" s="336">
        <v>0</v>
      </c>
      <c r="O817" s="336">
        <v>0</v>
      </c>
      <c r="P817" s="336">
        <v>0</v>
      </c>
      <c r="Q817" s="336">
        <v>0</v>
      </c>
      <c r="R817" s="336">
        <v>0</v>
      </c>
      <c r="S817" s="336">
        <v>0</v>
      </c>
      <c r="T817" s="336">
        <v>0</v>
      </c>
      <c r="U817" s="336">
        <v>0</v>
      </c>
      <c r="V817" s="336">
        <v>0</v>
      </c>
      <c r="W817" s="336">
        <v>0</v>
      </c>
      <c r="X817" s="336">
        <v>0</v>
      </c>
      <c r="Y817" s="336">
        <v>0</v>
      </c>
      <c r="Z817" s="337">
        <f t="shared" si="59"/>
        <v>0</v>
      </c>
      <c r="AA817" s="340"/>
    </row>
    <row r="818" spans="1:27" s="339" customFormat="1" ht="12.75" customHeight="1">
      <c r="A818" s="333">
        <f t="shared" si="57"/>
        <v>15</v>
      </c>
      <c r="B818" s="373">
        <v>230801260050101</v>
      </c>
      <c r="C818" s="392" t="s">
        <v>1467</v>
      </c>
      <c r="D818" s="334">
        <f>+SUMIF('BG SISTEMA'!A:A,'CA EF'!B818,'BG SISTEMA'!F:F)</f>
        <v>0</v>
      </c>
      <c r="E818" s="412"/>
      <c r="F818" s="412"/>
      <c r="G818" s="393">
        <v>0</v>
      </c>
      <c r="H818" s="336">
        <f t="shared" si="58"/>
        <v>0</v>
      </c>
      <c r="I818" s="336">
        <v>0</v>
      </c>
      <c r="J818" s="336">
        <v>0</v>
      </c>
      <c r="K818" s="336">
        <v>0</v>
      </c>
      <c r="L818" s="336">
        <v>0</v>
      </c>
      <c r="M818" s="336">
        <v>0</v>
      </c>
      <c r="N818" s="336">
        <v>0</v>
      </c>
      <c r="O818" s="336">
        <v>0</v>
      </c>
      <c r="P818" s="336">
        <v>0</v>
      </c>
      <c r="Q818" s="336">
        <v>0</v>
      </c>
      <c r="R818" s="336">
        <v>0</v>
      </c>
      <c r="S818" s="336">
        <v>0</v>
      </c>
      <c r="T818" s="336">
        <v>0</v>
      </c>
      <c r="U818" s="336">
        <v>0</v>
      </c>
      <c r="V818" s="336">
        <v>0</v>
      </c>
      <c r="W818" s="336">
        <v>0</v>
      </c>
      <c r="X818" s="336">
        <v>0</v>
      </c>
      <c r="Y818" s="336">
        <v>0</v>
      </c>
      <c r="Z818" s="337">
        <f t="shared" si="59"/>
        <v>0</v>
      </c>
      <c r="AA818" s="340"/>
    </row>
    <row r="819" spans="1:27" s="339" customFormat="1" ht="12.75" customHeight="1">
      <c r="A819" s="333">
        <f t="shared" si="46"/>
        <v>15</v>
      </c>
      <c r="B819" s="373">
        <v>230801260050199</v>
      </c>
      <c r="C819" s="392" t="s">
        <v>1468</v>
      </c>
      <c r="D819" s="334">
        <f>+SUMIF('BG SISTEMA'!A:A,'CA EF'!B819,'BG SISTEMA'!F:F)</f>
        <v>0</v>
      </c>
      <c r="E819" s="412"/>
      <c r="F819" s="412"/>
      <c r="G819" s="393">
        <v>0</v>
      </c>
      <c r="H819" s="336">
        <f t="shared" si="47"/>
        <v>0</v>
      </c>
      <c r="I819" s="336">
        <v>0</v>
      </c>
      <c r="J819" s="336">
        <v>0</v>
      </c>
      <c r="K819" s="336">
        <v>0</v>
      </c>
      <c r="L819" s="336">
        <v>0</v>
      </c>
      <c r="M819" s="336">
        <v>0</v>
      </c>
      <c r="N819" s="336">
        <v>0</v>
      </c>
      <c r="O819" s="336">
        <v>0</v>
      </c>
      <c r="P819" s="336">
        <v>0</v>
      </c>
      <c r="Q819" s="336">
        <v>0</v>
      </c>
      <c r="R819" s="336">
        <v>0</v>
      </c>
      <c r="S819" s="336">
        <v>0</v>
      </c>
      <c r="T819" s="336">
        <v>0</v>
      </c>
      <c r="U819" s="336">
        <v>0</v>
      </c>
      <c r="V819" s="336">
        <v>0</v>
      </c>
      <c r="W819" s="336">
        <v>0</v>
      </c>
      <c r="X819" s="336">
        <v>0</v>
      </c>
      <c r="Y819" s="336">
        <v>0</v>
      </c>
      <c r="Z819" s="337">
        <f t="shared" si="45"/>
        <v>0</v>
      </c>
      <c r="AA819" s="340"/>
    </row>
    <row r="820" spans="1:27" s="339" customFormat="1" ht="12.75" customHeight="1">
      <c r="A820" s="333">
        <f t="shared" si="46"/>
        <v>15</v>
      </c>
      <c r="B820" s="373">
        <v>230801260060101</v>
      </c>
      <c r="C820" s="392" t="s">
        <v>1469</v>
      </c>
      <c r="D820" s="334">
        <f>+SUMIF('BG SISTEMA'!A:A,'CA EF'!B820,'BG SISTEMA'!F:F)</f>
        <v>0</v>
      </c>
      <c r="E820" s="412"/>
      <c r="F820" s="412"/>
      <c r="G820" s="393">
        <v>0</v>
      </c>
      <c r="H820" s="336">
        <f t="shared" si="47"/>
        <v>0</v>
      </c>
      <c r="I820" s="336">
        <v>0</v>
      </c>
      <c r="J820" s="336">
        <v>0</v>
      </c>
      <c r="K820" s="336">
        <v>0</v>
      </c>
      <c r="L820" s="336">
        <v>0</v>
      </c>
      <c r="M820" s="336">
        <v>0</v>
      </c>
      <c r="N820" s="336">
        <v>0</v>
      </c>
      <c r="O820" s="336">
        <v>0</v>
      </c>
      <c r="P820" s="336">
        <v>0</v>
      </c>
      <c r="Q820" s="336">
        <v>0</v>
      </c>
      <c r="R820" s="336">
        <v>0</v>
      </c>
      <c r="S820" s="336">
        <v>0</v>
      </c>
      <c r="T820" s="336">
        <v>0</v>
      </c>
      <c r="U820" s="336">
        <v>0</v>
      </c>
      <c r="V820" s="336">
        <v>0</v>
      </c>
      <c r="W820" s="336">
        <v>0</v>
      </c>
      <c r="X820" s="336">
        <v>0</v>
      </c>
      <c r="Y820" s="336">
        <v>0</v>
      </c>
      <c r="Z820" s="337">
        <f t="shared" si="45"/>
        <v>0</v>
      </c>
      <c r="AA820" s="340"/>
    </row>
    <row r="821" spans="1:27" s="339" customFormat="1" ht="12.75" customHeight="1">
      <c r="A821" s="333">
        <f t="shared" si="46"/>
        <v>15</v>
      </c>
      <c r="B821" s="373">
        <v>230801260060199</v>
      </c>
      <c r="C821" s="392" t="s">
        <v>1470</v>
      </c>
      <c r="D821" s="334">
        <f>+SUMIF('BG SISTEMA'!A:A,'CA EF'!B821,'BG SISTEMA'!F:F)</f>
        <v>0</v>
      </c>
      <c r="E821" s="412"/>
      <c r="F821" s="412"/>
      <c r="G821" s="393">
        <v>0</v>
      </c>
      <c r="H821" s="336">
        <f t="shared" si="47"/>
        <v>0</v>
      </c>
      <c r="I821" s="336">
        <v>0</v>
      </c>
      <c r="J821" s="336">
        <v>0</v>
      </c>
      <c r="K821" s="336">
        <v>0</v>
      </c>
      <c r="L821" s="336">
        <v>0</v>
      </c>
      <c r="M821" s="336">
        <v>0</v>
      </c>
      <c r="N821" s="336">
        <v>0</v>
      </c>
      <c r="O821" s="336">
        <v>0</v>
      </c>
      <c r="P821" s="336">
        <v>0</v>
      </c>
      <c r="Q821" s="336">
        <v>0</v>
      </c>
      <c r="R821" s="336">
        <v>0</v>
      </c>
      <c r="S821" s="336">
        <v>0</v>
      </c>
      <c r="T821" s="336">
        <v>0</v>
      </c>
      <c r="U821" s="336">
        <v>0</v>
      </c>
      <c r="V821" s="336">
        <v>0</v>
      </c>
      <c r="W821" s="336">
        <v>0</v>
      </c>
      <c r="X821" s="336">
        <v>0</v>
      </c>
      <c r="Y821" s="336">
        <v>0</v>
      </c>
      <c r="Z821" s="337">
        <f t="shared" si="45"/>
        <v>0</v>
      </c>
      <c r="AA821" s="338"/>
    </row>
    <row r="822" spans="1:27" s="339" customFormat="1" ht="12.75" customHeight="1">
      <c r="A822" s="333">
        <f t="shared" si="46"/>
        <v>15</v>
      </c>
      <c r="B822" s="373">
        <v>230801260070101</v>
      </c>
      <c r="C822" s="392" t="s">
        <v>1471</v>
      </c>
      <c r="D822" s="334">
        <f>+SUMIF('BG SISTEMA'!A:A,'CA EF'!B822,'BG SISTEMA'!F:F)</f>
        <v>0</v>
      </c>
      <c r="E822" s="412"/>
      <c r="F822" s="412"/>
      <c r="G822" s="393">
        <v>0</v>
      </c>
      <c r="H822" s="336">
        <f t="shared" si="47"/>
        <v>0</v>
      </c>
      <c r="I822" s="336">
        <v>0</v>
      </c>
      <c r="J822" s="336">
        <v>0</v>
      </c>
      <c r="K822" s="336">
        <v>0</v>
      </c>
      <c r="L822" s="336">
        <v>0</v>
      </c>
      <c r="M822" s="336">
        <v>0</v>
      </c>
      <c r="N822" s="336">
        <v>0</v>
      </c>
      <c r="O822" s="336">
        <v>0</v>
      </c>
      <c r="P822" s="336">
        <v>0</v>
      </c>
      <c r="Q822" s="336">
        <v>0</v>
      </c>
      <c r="R822" s="336">
        <v>0</v>
      </c>
      <c r="S822" s="336">
        <v>0</v>
      </c>
      <c r="T822" s="336">
        <v>0</v>
      </c>
      <c r="U822" s="336">
        <v>0</v>
      </c>
      <c r="V822" s="336">
        <v>0</v>
      </c>
      <c r="W822" s="336">
        <v>0</v>
      </c>
      <c r="X822" s="336">
        <v>0</v>
      </c>
      <c r="Y822" s="336">
        <v>0</v>
      </c>
      <c r="Z822" s="337">
        <f t="shared" si="45"/>
        <v>0</v>
      </c>
      <c r="AA822" s="340"/>
    </row>
    <row r="823" spans="1:27" s="339" customFormat="1" ht="12.75" customHeight="1">
      <c r="A823" s="333">
        <f t="shared" si="46"/>
        <v>15</v>
      </c>
      <c r="B823" s="373">
        <v>230801260070199</v>
      </c>
      <c r="C823" s="392" t="s">
        <v>1472</v>
      </c>
      <c r="D823" s="334">
        <f>+SUMIF('BG SISTEMA'!A:A,'CA EF'!B823,'BG SISTEMA'!F:F)</f>
        <v>0</v>
      </c>
      <c r="E823" s="412"/>
      <c r="F823" s="412"/>
      <c r="G823" s="393">
        <v>0</v>
      </c>
      <c r="H823" s="336">
        <f t="shared" si="47"/>
        <v>0</v>
      </c>
      <c r="I823" s="336">
        <v>0</v>
      </c>
      <c r="J823" s="336">
        <v>0</v>
      </c>
      <c r="K823" s="336">
        <v>0</v>
      </c>
      <c r="L823" s="336">
        <v>0</v>
      </c>
      <c r="M823" s="336">
        <v>0</v>
      </c>
      <c r="N823" s="336">
        <v>0</v>
      </c>
      <c r="O823" s="336">
        <v>0</v>
      </c>
      <c r="P823" s="336">
        <v>0</v>
      </c>
      <c r="Q823" s="336">
        <v>0</v>
      </c>
      <c r="R823" s="336">
        <v>0</v>
      </c>
      <c r="S823" s="336">
        <v>0</v>
      </c>
      <c r="T823" s="336">
        <v>0</v>
      </c>
      <c r="U823" s="336">
        <v>0</v>
      </c>
      <c r="V823" s="336">
        <v>0</v>
      </c>
      <c r="W823" s="336">
        <v>0</v>
      </c>
      <c r="X823" s="336">
        <v>0</v>
      </c>
      <c r="Y823" s="336">
        <v>0</v>
      </c>
      <c r="Z823" s="337">
        <f t="shared" si="45"/>
        <v>0</v>
      </c>
      <c r="AA823" s="340"/>
    </row>
    <row r="824" spans="1:27" s="339" customFormat="1" ht="12.75" customHeight="1">
      <c r="A824" s="333">
        <f t="shared" si="46"/>
        <v>15</v>
      </c>
      <c r="B824" s="373">
        <v>230801269010101</v>
      </c>
      <c r="C824" s="392" t="s">
        <v>1473</v>
      </c>
      <c r="D824" s="334">
        <f>+SUMIF('BG SISTEMA'!A:A,'CA EF'!B824,'BG SISTEMA'!F:F)</f>
        <v>0</v>
      </c>
      <c r="E824" s="412"/>
      <c r="F824" s="412"/>
      <c r="G824" s="393">
        <v>0</v>
      </c>
      <c r="H824" s="336">
        <f t="shared" si="47"/>
        <v>0</v>
      </c>
      <c r="I824" s="336">
        <v>0</v>
      </c>
      <c r="J824" s="336">
        <v>0</v>
      </c>
      <c r="K824" s="336">
        <v>0</v>
      </c>
      <c r="L824" s="336">
        <v>0</v>
      </c>
      <c r="M824" s="336">
        <v>0</v>
      </c>
      <c r="N824" s="336">
        <v>0</v>
      </c>
      <c r="O824" s="336">
        <v>0</v>
      </c>
      <c r="P824" s="336">
        <v>0</v>
      </c>
      <c r="Q824" s="336">
        <v>0</v>
      </c>
      <c r="R824" s="336">
        <v>0</v>
      </c>
      <c r="S824" s="336">
        <v>0</v>
      </c>
      <c r="T824" s="336">
        <v>0</v>
      </c>
      <c r="U824" s="336">
        <v>0</v>
      </c>
      <c r="V824" s="336">
        <v>0</v>
      </c>
      <c r="W824" s="336">
        <v>0</v>
      </c>
      <c r="X824" s="336">
        <v>0</v>
      </c>
      <c r="Y824" s="336">
        <v>0</v>
      </c>
      <c r="Z824" s="337">
        <f t="shared" si="45"/>
        <v>0</v>
      </c>
      <c r="AA824" s="340"/>
    </row>
    <row r="825" spans="1:27" s="339" customFormat="1" ht="12.75" customHeight="1">
      <c r="A825" s="333">
        <f t="shared" si="46"/>
        <v>15</v>
      </c>
      <c r="B825" s="373">
        <v>230801269010199</v>
      </c>
      <c r="C825" s="392" t="s">
        <v>1474</v>
      </c>
      <c r="D825" s="334">
        <f>+SUMIF('BG SISTEMA'!A:A,'CA EF'!B825,'BG SISTEMA'!F:F)</f>
        <v>0</v>
      </c>
      <c r="E825" s="412"/>
      <c r="F825" s="412"/>
      <c r="G825" s="393">
        <v>0</v>
      </c>
      <c r="H825" s="336">
        <f t="shared" si="47"/>
        <v>0</v>
      </c>
      <c r="I825" s="336">
        <v>0</v>
      </c>
      <c r="J825" s="336">
        <v>0</v>
      </c>
      <c r="K825" s="336">
        <v>0</v>
      </c>
      <c r="L825" s="336">
        <v>0</v>
      </c>
      <c r="M825" s="336">
        <v>0</v>
      </c>
      <c r="N825" s="336">
        <v>0</v>
      </c>
      <c r="O825" s="336">
        <v>0</v>
      </c>
      <c r="P825" s="336">
        <v>0</v>
      </c>
      <c r="Q825" s="336">
        <v>0</v>
      </c>
      <c r="R825" s="336">
        <v>0</v>
      </c>
      <c r="S825" s="336">
        <v>0</v>
      </c>
      <c r="T825" s="336">
        <v>0</v>
      </c>
      <c r="U825" s="336">
        <v>0</v>
      </c>
      <c r="V825" s="336">
        <v>0</v>
      </c>
      <c r="W825" s="336">
        <v>0</v>
      </c>
      <c r="X825" s="336">
        <v>0</v>
      </c>
      <c r="Y825" s="336">
        <v>0</v>
      </c>
      <c r="Z825" s="337">
        <f t="shared" si="45"/>
        <v>0</v>
      </c>
      <c r="AA825" s="340"/>
    </row>
    <row r="826" spans="1:27" s="339" customFormat="1" ht="12.75" customHeight="1">
      <c r="A826" s="333">
        <f t="shared" si="46"/>
        <v>15</v>
      </c>
      <c r="B826" s="373">
        <v>230801269020101</v>
      </c>
      <c r="C826" s="392" t="s">
        <v>1475</v>
      </c>
      <c r="D826" s="334">
        <f>+SUMIF('BG SISTEMA'!A:A,'CA EF'!B826,'BG SISTEMA'!F:F)</f>
        <v>0</v>
      </c>
      <c r="E826" s="412"/>
      <c r="F826" s="412"/>
      <c r="G826" s="393">
        <v>0</v>
      </c>
      <c r="H826" s="336">
        <f t="shared" si="47"/>
        <v>0</v>
      </c>
      <c r="I826" s="336">
        <v>0</v>
      </c>
      <c r="J826" s="336">
        <v>0</v>
      </c>
      <c r="K826" s="336">
        <v>0</v>
      </c>
      <c r="L826" s="336">
        <v>0</v>
      </c>
      <c r="M826" s="336">
        <v>0</v>
      </c>
      <c r="N826" s="336">
        <v>0</v>
      </c>
      <c r="O826" s="336">
        <v>0</v>
      </c>
      <c r="P826" s="336">
        <v>0</v>
      </c>
      <c r="Q826" s="336">
        <v>0</v>
      </c>
      <c r="R826" s="336">
        <v>0</v>
      </c>
      <c r="S826" s="336">
        <v>0</v>
      </c>
      <c r="T826" s="336">
        <v>0</v>
      </c>
      <c r="U826" s="336">
        <v>0</v>
      </c>
      <c r="V826" s="336">
        <v>0</v>
      </c>
      <c r="W826" s="336">
        <v>0</v>
      </c>
      <c r="X826" s="336">
        <v>0</v>
      </c>
      <c r="Y826" s="336">
        <v>0</v>
      </c>
      <c r="Z826" s="337">
        <f t="shared" si="45"/>
        <v>0</v>
      </c>
      <c r="AA826" s="338"/>
    </row>
    <row r="827" spans="1:27" s="339" customFormat="1" ht="12.75" customHeight="1">
      <c r="A827" s="333">
        <f t="shared" si="46"/>
        <v>15</v>
      </c>
      <c r="B827" s="373">
        <v>230801269020199</v>
      </c>
      <c r="C827" s="392" t="s">
        <v>1476</v>
      </c>
      <c r="D827" s="334">
        <f>+SUMIF('BG SISTEMA'!A:A,'CA EF'!B827,'BG SISTEMA'!F:F)</f>
        <v>0</v>
      </c>
      <c r="E827" s="412"/>
      <c r="F827" s="412"/>
      <c r="G827" s="393">
        <v>0</v>
      </c>
      <c r="H827" s="336">
        <f t="shared" si="47"/>
        <v>0</v>
      </c>
      <c r="I827" s="336">
        <v>0</v>
      </c>
      <c r="J827" s="336">
        <v>0</v>
      </c>
      <c r="K827" s="336">
        <v>0</v>
      </c>
      <c r="L827" s="336">
        <v>0</v>
      </c>
      <c r="M827" s="336">
        <v>0</v>
      </c>
      <c r="N827" s="336">
        <v>0</v>
      </c>
      <c r="O827" s="336">
        <v>0</v>
      </c>
      <c r="P827" s="336">
        <v>0</v>
      </c>
      <c r="Q827" s="336">
        <v>0</v>
      </c>
      <c r="R827" s="336">
        <v>0</v>
      </c>
      <c r="S827" s="336">
        <v>0</v>
      </c>
      <c r="T827" s="336">
        <v>0</v>
      </c>
      <c r="U827" s="336">
        <v>0</v>
      </c>
      <c r="V827" s="336">
        <v>0</v>
      </c>
      <c r="W827" s="336">
        <v>0</v>
      </c>
      <c r="X827" s="336">
        <v>0</v>
      </c>
      <c r="Y827" s="336">
        <v>0</v>
      </c>
      <c r="Z827" s="337">
        <f t="shared" si="45"/>
        <v>0</v>
      </c>
      <c r="AA827" s="340"/>
    </row>
    <row r="828" spans="1:27" s="339" customFormat="1" ht="12.75" customHeight="1">
      <c r="A828" s="333">
        <f t="shared" si="46"/>
        <v>15</v>
      </c>
      <c r="B828" s="373">
        <v>230801269030101</v>
      </c>
      <c r="C828" s="392" t="s">
        <v>1477</v>
      </c>
      <c r="D828" s="334">
        <f>+SUMIF('BG SISTEMA'!A:A,'CA EF'!B828,'BG SISTEMA'!F:F)</f>
        <v>0</v>
      </c>
      <c r="E828" s="412"/>
      <c r="F828" s="412"/>
      <c r="G828" s="393">
        <v>0</v>
      </c>
      <c r="H828" s="336">
        <f t="shared" si="47"/>
        <v>0</v>
      </c>
      <c r="I828" s="336">
        <v>0</v>
      </c>
      <c r="J828" s="336">
        <v>0</v>
      </c>
      <c r="K828" s="336">
        <v>0</v>
      </c>
      <c r="L828" s="336">
        <v>0</v>
      </c>
      <c r="M828" s="336">
        <v>0</v>
      </c>
      <c r="N828" s="336">
        <v>0</v>
      </c>
      <c r="O828" s="336">
        <v>0</v>
      </c>
      <c r="P828" s="336">
        <v>0</v>
      </c>
      <c r="Q828" s="336">
        <v>0</v>
      </c>
      <c r="R828" s="336">
        <v>0</v>
      </c>
      <c r="S828" s="336">
        <v>0</v>
      </c>
      <c r="T828" s="336">
        <v>0</v>
      </c>
      <c r="U828" s="336">
        <v>0</v>
      </c>
      <c r="V828" s="336">
        <v>0</v>
      </c>
      <c r="W828" s="336">
        <v>0</v>
      </c>
      <c r="X828" s="336">
        <v>0</v>
      </c>
      <c r="Y828" s="336">
        <v>0</v>
      </c>
      <c r="Z828" s="337">
        <f t="shared" si="45"/>
        <v>0</v>
      </c>
      <c r="AA828" s="340"/>
    </row>
    <row r="829" spans="1:27" s="339" customFormat="1" ht="12.75" customHeight="1">
      <c r="A829" s="333">
        <f t="shared" si="46"/>
        <v>15</v>
      </c>
      <c r="B829" s="373">
        <v>230801269030199</v>
      </c>
      <c r="C829" s="392" t="s">
        <v>1478</v>
      </c>
      <c r="D829" s="334">
        <f>+SUMIF('BG SISTEMA'!A:A,'CA EF'!B829,'BG SISTEMA'!F:F)</f>
        <v>0</v>
      </c>
      <c r="E829" s="412"/>
      <c r="F829" s="412"/>
      <c r="G829" s="393">
        <v>0</v>
      </c>
      <c r="H829" s="336">
        <f t="shared" si="47"/>
        <v>0</v>
      </c>
      <c r="I829" s="336">
        <v>0</v>
      </c>
      <c r="J829" s="336">
        <v>0</v>
      </c>
      <c r="K829" s="336">
        <v>0</v>
      </c>
      <c r="L829" s="336">
        <v>0</v>
      </c>
      <c r="M829" s="336">
        <v>0</v>
      </c>
      <c r="N829" s="336">
        <v>0</v>
      </c>
      <c r="O829" s="336">
        <v>0</v>
      </c>
      <c r="P829" s="336">
        <v>0</v>
      </c>
      <c r="Q829" s="336">
        <v>0</v>
      </c>
      <c r="R829" s="336">
        <v>0</v>
      </c>
      <c r="S829" s="336">
        <v>0</v>
      </c>
      <c r="T829" s="336">
        <v>0</v>
      </c>
      <c r="U829" s="336">
        <v>0</v>
      </c>
      <c r="V829" s="336">
        <v>0</v>
      </c>
      <c r="W829" s="336">
        <v>0</v>
      </c>
      <c r="X829" s="336">
        <v>0</v>
      </c>
      <c r="Y829" s="336">
        <v>0</v>
      </c>
      <c r="Z829" s="337">
        <f t="shared" si="45"/>
        <v>0</v>
      </c>
      <c r="AA829" s="340"/>
    </row>
    <row r="830" spans="1:27" s="339" customFormat="1" ht="12.75" customHeight="1">
      <c r="A830" s="333">
        <f t="shared" si="46"/>
        <v>15</v>
      </c>
      <c r="B830" s="373">
        <v>230801269040101</v>
      </c>
      <c r="C830" s="392" t="s">
        <v>1479</v>
      </c>
      <c r="D830" s="334">
        <f>+SUMIF('BG SISTEMA'!A:A,'CA EF'!B830,'BG SISTEMA'!F:F)</f>
        <v>0</v>
      </c>
      <c r="E830" s="412"/>
      <c r="F830" s="412"/>
      <c r="G830" s="393">
        <v>0</v>
      </c>
      <c r="H830" s="336">
        <f t="shared" si="47"/>
        <v>0</v>
      </c>
      <c r="I830" s="336">
        <v>0</v>
      </c>
      <c r="J830" s="336">
        <v>0</v>
      </c>
      <c r="K830" s="336">
        <v>0</v>
      </c>
      <c r="L830" s="336">
        <v>0</v>
      </c>
      <c r="M830" s="336">
        <v>0</v>
      </c>
      <c r="N830" s="336">
        <v>0</v>
      </c>
      <c r="O830" s="336">
        <v>0</v>
      </c>
      <c r="P830" s="336">
        <v>0</v>
      </c>
      <c r="Q830" s="336">
        <v>0</v>
      </c>
      <c r="R830" s="336">
        <v>0</v>
      </c>
      <c r="S830" s="336">
        <v>0</v>
      </c>
      <c r="T830" s="336">
        <v>0</v>
      </c>
      <c r="U830" s="336">
        <v>0</v>
      </c>
      <c r="V830" s="336">
        <v>0</v>
      </c>
      <c r="W830" s="336">
        <v>0</v>
      </c>
      <c r="X830" s="336">
        <v>0</v>
      </c>
      <c r="Y830" s="336">
        <v>0</v>
      </c>
      <c r="Z830" s="337">
        <f t="shared" si="45"/>
        <v>0</v>
      </c>
      <c r="AA830" s="340"/>
    </row>
    <row r="831" spans="1:27" s="339" customFormat="1" ht="12.75" customHeight="1">
      <c r="A831" s="333">
        <f t="shared" si="46"/>
        <v>15</v>
      </c>
      <c r="B831" s="373">
        <v>230801269040199</v>
      </c>
      <c r="C831" s="392" t="s">
        <v>1480</v>
      </c>
      <c r="D831" s="334">
        <f>+SUMIF('BG SISTEMA'!A:A,'CA EF'!B831,'BG SISTEMA'!F:F)</f>
        <v>0</v>
      </c>
      <c r="E831" s="412"/>
      <c r="F831" s="412"/>
      <c r="G831" s="393">
        <v>0</v>
      </c>
      <c r="H831" s="336">
        <f t="shared" si="47"/>
        <v>0</v>
      </c>
      <c r="I831" s="336">
        <v>0</v>
      </c>
      <c r="J831" s="336">
        <v>0</v>
      </c>
      <c r="K831" s="336">
        <v>0</v>
      </c>
      <c r="L831" s="336">
        <v>0</v>
      </c>
      <c r="M831" s="336">
        <v>0</v>
      </c>
      <c r="N831" s="336">
        <v>0</v>
      </c>
      <c r="O831" s="336">
        <v>0</v>
      </c>
      <c r="P831" s="336">
        <v>0</v>
      </c>
      <c r="Q831" s="336">
        <v>0</v>
      </c>
      <c r="R831" s="336">
        <v>0</v>
      </c>
      <c r="S831" s="336">
        <v>0</v>
      </c>
      <c r="T831" s="336">
        <v>0</v>
      </c>
      <c r="U831" s="336">
        <v>0</v>
      </c>
      <c r="V831" s="336">
        <v>0</v>
      </c>
      <c r="W831" s="336">
        <v>0</v>
      </c>
      <c r="X831" s="336">
        <v>0</v>
      </c>
      <c r="Y831" s="336">
        <v>0</v>
      </c>
      <c r="Z831" s="337">
        <f t="shared" si="45"/>
        <v>0</v>
      </c>
      <c r="AA831" s="340"/>
    </row>
    <row r="832" spans="1:27" s="339" customFormat="1" ht="12.75" customHeight="1">
      <c r="A832" s="333">
        <f t="shared" si="46"/>
        <v>15</v>
      </c>
      <c r="B832" s="373">
        <v>230801269050101</v>
      </c>
      <c r="C832" s="392" t="s">
        <v>1481</v>
      </c>
      <c r="D832" s="334">
        <f>+SUMIF('BG SISTEMA'!A:A,'CA EF'!B832,'BG SISTEMA'!F:F)</f>
        <v>0</v>
      </c>
      <c r="E832" s="412"/>
      <c r="F832" s="412"/>
      <c r="G832" s="393">
        <v>0</v>
      </c>
      <c r="H832" s="336">
        <f t="shared" si="47"/>
        <v>0</v>
      </c>
      <c r="I832" s="336">
        <v>0</v>
      </c>
      <c r="J832" s="336">
        <v>0</v>
      </c>
      <c r="K832" s="336">
        <v>0</v>
      </c>
      <c r="L832" s="336">
        <v>0</v>
      </c>
      <c r="M832" s="336">
        <v>0</v>
      </c>
      <c r="N832" s="336">
        <v>0</v>
      </c>
      <c r="O832" s="336">
        <v>0</v>
      </c>
      <c r="P832" s="336">
        <v>0</v>
      </c>
      <c r="Q832" s="336">
        <v>0</v>
      </c>
      <c r="R832" s="336">
        <v>0</v>
      </c>
      <c r="S832" s="336">
        <v>0</v>
      </c>
      <c r="T832" s="336">
        <v>0</v>
      </c>
      <c r="U832" s="336">
        <v>0</v>
      </c>
      <c r="V832" s="336">
        <v>0</v>
      </c>
      <c r="W832" s="336">
        <v>0</v>
      </c>
      <c r="X832" s="336">
        <v>0</v>
      </c>
      <c r="Y832" s="336">
        <v>0</v>
      </c>
      <c r="Z832" s="337">
        <f t="shared" si="45"/>
        <v>0</v>
      </c>
      <c r="AA832" s="338"/>
    </row>
    <row r="833" spans="1:27" s="339" customFormat="1" ht="12.75" customHeight="1">
      <c r="A833" s="333">
        <f t="shared" si="46"/>
        <v>15</v>
      </c>
      <c r="B833" s="373">
        <v>230801269050199</v>
      </c>
      <c r="C833" s="392" t="s">
        <v>1482</v>
      </c>
      <c r="D833" s="334">
        <f>+SUMIF('BG SISTEMA'!A:A,'CA EF'!B833,'BG SISTEMA'!F:F)</f>
        <v>0</v>
      </c>
      <c r="E833" s="412"/>
      <c r="F833" s="412"/>
      <c r="G833" s="393">
        <v>0</v>
      </c>
      <c r="H833" s="336">
        <f t="shared" si="47"/>
        <v>0</v>
      </c>
      <c r="I833" s="336">
        <v>0</v>
      </c>
      <c r="J833" s="336">
        <v>0</v>
      </c>
      <c r="K833" s="336">
        <v>0</v>
      </c>
      <c r="L833" s="336">
        <v>0</v>
      </c>
      <c r="M833" s="336">
        <v>0</v>
      </c>
      <c r="N833" s="336">
        <v>0</v>
      </c>
      <c r="O833" s="336">
        <v>0</v>
      </c>
      <c r="P833" s="336">
        <v>0</v>
      </c>
      <c r="Q833" s="336">
        <v>0</v>
      </c>
      <c r="R833" s="336">
        <v>0</v>
      </c>
      <c r="S833" s="336">
        <v>0</v>
      </c>
      <c r="T833" s="336">
        <v>0</v>
      </c>
      <c r="U833" s="336">
        <v>0</v>
      </c>
      <c r="V833" s="336">
        <v>0</v>
      </c>
      <c r="W833" s="336">
        <v>0</v>
      </c>
      <c r="X833" s="336">
        <v>0</v>
      </c>
      <c r="Y833" s="336">
        <v>0</v>
      </c>
      <c r="Z833" s="337">
        <f t="shared" si="45"/>
        <v>0</v>
      </c>
      <c r="AA833" s="340"/>
    </row>
    <row r="834" spans="1:27" s="339" customFormat="1" ht="12.75" customHeight="1">
      <c r="A834" s="333">
        <f t="shared" si="46"/>
        <v>15</v>
      </c>
      <c r="B834" s="373">
        <v>230801269060101</v>
      </c>
      <c r="C834" s="392" t="s">
        <v>1483</v>
      </c>
      <c r="D834" s="334">
        <f>+SUMIF('BG SISTEMA'!A:A,'CA EF'!B834,'BG SISTEMA'!F:F)</f>
        <v>0</v>
      </c>
      <c r="E834" s="412"/>
      <c r="F834" s="412"/>
      <c r="G834" s="393">
        <v>0</v>
      </c>
      <c r="H834" s="336">
        <f t="shared" si="47"/>
        <v>0</v>
      </c>
      <c r="I834" s="336">
        <v>0</v>
      </c>
      <c r="J834" s="336">
        <v>0</v>
      </c>
      <c r="K834" s="336">
        <v>0</v>
      </c>
      <c r="L834" s="336">
        <v>0</v>
      </c>
      <c r="M834" s="336">
        <v>0</v>
      </c>
      <c r="N834" s="336">
        <v>0</v>
      </c>
      <c r="O834" s="336">
        <v>0</v>
      </c>
      <c r="P834" s="336">
        <v>0</v>
      </c>
      <c r="Q834" s="336">
        <v>0</v>
      </c>
      <c r="R834" s="336">
        <v>0</v>
      </c>
      <c r="S834" s="336">
        <v>0</v>
      </c>
      <c r="T834" s="336">
        <v>0</v>
      </c>
      <c r="U834" s="336">
        <v>0</v>
      </c>
      <c r="V834" s="336">
        <v>0</v>
      </c>
      <c r="W834" s="336">
        <v>0</v>
      </c>
      <c r="X834" s="336">
        <v>0</v>
      </c>
      <c r="Y834" s="336">
        <v>0</v>
      </c>
      <c r="Z834" s="337">
        <f t="shared" si="45"/>
        <v>0</v>
      </c>
      <c r="AA834" s="340"/>
    </row>
    <row r="835" spans="1:27" s="339" customFormat="1" ht="12.75" customHeight="1">
      <c r="A835" s="333">
        <f t="shared" si="46"/>
        <v>15</v>
      </c>
      <c r="B835" s="373">
        <v>230801269060199</v>
      </c>
      <c r="C835" s="392" t="s">
        <v>1484</v>
      </c>
      <c r="D835" s="334">
        <f>+SUMIF('BG SISTEMA'!A:A,'CA EF'!B835,'BG SISTEMA'!F:F)</f>
        <v>0</v>
      </c>
      <c r="E835" s="412"/>
      <c r="F835" s="412"/>
      <c r="G835" s="393">
        <v>0</v>
      </c>
      <c r="H835" s="336">
        <f t="shared" si="47"/>
        <v>0</v>
      </c>
      <c r="I835" s="336">
        <v>0</v>
      </c>
      <c r="J835" s="336">
        <v>0</v>
      </c>
      <c r="K835" s="336">
        <v>0</v>
      </c>
      <c r="L835" s="336">
        <v>0</v>
      </c>
      <c r="M835" s="336">
        <v>0</v>
      </c>
      <c r="N835" s="336">
        <v>0</v>
      </c>
      <c r="O835" s="336">
        <v>0</v>
      </c>
      <c r="P835" s="336">
        <v>0</v>
      </c>
      <c r="Q835" s="336">
        <v>0</v>
      </c>
      <c r="R835" s="336">
        <v>0</v>
      </c>
      <c r="S835" s="336">
        <v>0</v>
      </c>
      <c r="T835" s="336">
        <v>0</v>
      </c>
      <c r="U835" s="336">
        <v>0</v>
      </c>
      <c r="V835" s="336">
        <v>0</v>
      </c>
      <c r="W835" s="336">
        <v>0</v>
      </c>
      <c r="X835" s="336">
        <v>0</v>
      </c>
      <c r="Y835" s="336">
        <v>0</v>
      </c>
      <c r="Z835" s="337">
        <f t="shared" si="45"/>
        <v>0</v>
      </c>
      <c r="AA835" s="340"/>
    </row>
    <row r="836" spans="1:27" s="339" customFormat="1" ht="12.75" customHeight="1">
      <c r="A836" s="333">
        <f t="shared" si="46"/>
        <v>15</v>
      </c>
      <c r="B836" s="373">
        <v>230801269070101</v>
      </c>
      <c r="C836" s="392" t="s">
        <v>1485</v>
      </c>
      <c r="D836" s="334">
        <f>+SUMIF('BG SISTEMA'!A:A,'CA EF'!B836,'BG SISTEMA'!F:F)</f>
        <v>0</v>
      </c>
      <c r="E836" s="412"/>
      <c r="F836" s="412"/>
      <c r="G836" s="393">
        <v>0</v>
      </c>
      <c r="H836" s="336">
        <f t="shared" si="47"/>
        <v>0</v>
      </c>
      <c r="I836" s="336">
        <v>0</v>
      </c>
      <c r="J836" s="336">
        <v>0</v>
      </c>
      <c r="K836" s="336">
        <v>0</v>
      </c>
      <c r="L836" s="336">
        <v>0</v>
      </c>
      <c r="M836" s="336">
        <v>0</v>
      </c>
      <c r="N836" s="336">
        <v>0</v>
      </c>
      <c r="O836" s="336">
        <v>0</v>
      </c>
      <c r="P836" s="336">
        <v>0</v>
      </c>
      <c r="Q836" s="336">
        <v>0</v>
      </c>
      <c r="R836" s="336">
        <v>0</v>
      </c>
      <c r="S836" s="336">
        <v>0</v>
      </c>
      <c r="T836" s="336">
        <v>0</v>
      </c>
      <c r="U836" s="336">
        <v>0</v>
      </c>
      <c r="V836" s="336">
        <v>0</v>
      </c>
      <c r="W836" s="336">
        <v>0</v>
      </c>
      <c r="X836" s="336">
        <v>0</v>
      </c>
      <c r="Y836" s="336">
        <v>0</v>
      </c>
      <c r="Z836" s="337">
        <f t="shared" si="45"/>
        <v>0</v>
      </c>
      <c r="AA836" s="340"/>
    </row>
    <row r="837" spans="1:27" s="339" customFormat="1" ht="12.75" customHeight="1">
      <c r="A837" s="333">
        <f t="shared" si="46"/>
        <v>15</v>
      </c>
      <c r="B837" s="373">
        <v>230801269070199</v>
      </c>
      <c r="C837" s="392" t="s">
        <v>1486</v>
      </c>
      <c r="D837" s="334">
        <f>+SUMIF('BG SISTEMA'!A:A,'CA EF'!B837,'BG SISTEMA'!F:F)</f>
        <v>0</v>
      </c>
      <c r="E837" s="412"/>
      <c r="F837" s="412"/>
      <c r="G837" s="393">
        <v>0</v>
      </c>
      <c r="H837" s="336">
        <f t="shared" si="47"/>
        <v>0</v>
      </c>
      <c r="I837" s="336">
        <v>0</v>
      </c>
      <c r="J837" s="336">
        <v>0</v>
      </c>
      <c r="K837" s="336">
        <v>0</v>
      </c>
      <c r="L837" s="336">
        <v>0</v>
      </c>
      <c r="M837" s="336">
        <v>0</v>
      </c>
      <c r="N837" s="336">
        <v>0</v>
      </c>
      <c r="O837" s="336">
        <v>0</v>
      </c>
      <c r="P837" s="336">
        <v>0</v>
      </c>
      <c r="Q837" s="336">
        <v>0</v>
      </c>
      <c r="R837" s="336">
        <v>0</v>
      </c>
      <c r="S837" s="336">
        <v>0</v>
      </c>
      <c r="T837" s="336">
        <v>0</v>
      </c>
      <c r="U837" s="336">
        <v>0</v>
      </c>
      <c r="V837" s="336">
        <v>0</v>
      </c>
      <c r="W837" s="336">
        <v>0</v>
      </c>
      <c r="X837" s="336">
        <v>0</v>
      </c>
      <c r="Y837" s="336">
        <v>0</v>
      </c>
      <c r="Z837" s="337">
        <f t="shared" si="45"/>
        <v>0</v>
      </c>
      <c r="AA837" s="338"/>
    </row>
    <row r="838" spans="1:27" s="339" customFormat="1" ht="12.75" customHeight="1">
      <c r="A838" s="333">
        <f t="shared" si="46"/>
        <v>15</v>
      </c>
      <c r="B838" s="373">
        <v>230801280010101</v>
      </c>
      <c r="C838" s="392" t="s">
        <v>1487</v>
      </c>
      <c r="D838" s="334">
        <f>+SUMIF('BG SISTEMA'!A:A,'CA EF'!B838,'BG SISTEMA'!F:F)</f>
        <v>0</v>
      </c>
      <c r="E838" s="412"/>
      <c r="F838" s="412"/>
      <c r="G838" s="393">
        <v>0</v>
      </c>
      <c r="H838" s="336">
        <f t="shared" si="47"/>
        <v>0</v>
      </c>
      <c r="I838" s="336">
        <v>0</v>
      </c>
      <c r="J838" s="336">
        <v>0</v>
      </c>
      <c r="K838" s="336">
        <v>0</v>
      </c>
      <c r="L838" s="336">
        <v>0</v>
      </c>
      <c r="M838" s="336">
        <v>0</v>
      </c>
      <c r="N838" s="336">
        <v>0</v>
      </c>
      <c r="O838" s="336">
        <v>0</v>
      </c>
      <c r="P838" s="336">
        <v>0</v>
      </c>
      <c r="Q838" s="336">
        <v>0</v>
      </c>
      <c r="R838" s="336">
        <v>0</v>
      </c>
      <c r="S838" s="336">
        <v>0</v>
      </c>
      <c r="T838" s="336">
        <v>0</v>
      </c>
      <c r="U838" s="336">
        <v>0</v>
      </c>
      <c r="V838" s="336">
        <v>0</v>
      </c>
      <c r="W838" s="336">
        <v>0</v>
      </c>
      <c r="X838" s="336">
        <v>0</v>
      </c>
      <c r="Y838" s="336">
        <v>0</v>
      </c>
      <c r="Z838" s="337">
        <f t="shared" si="45"/>
        <v>0</v>
      </c>
      <c r="AA838" s="340"/>
    </row>
    <row r="839" spans="1:27" s="339" customFormat="1" ht="12.75" customHeight="1">
      <c r="A839" s="333">
        <f t="shared" si="46"/>
        <v>15</v>
      </c>
      <c r="B839" s="373">
        <v>230801280010199</v>
      </c>
      <c r="C839" s="392" t="s">
        <v>1488</v>
      </c>
      <c r="D839" s="334">
        <f>+SUMIF('BG SISTEMA'!A:A,'CA EF'!B839,'BG SISTEMA'!F:F)</f>
        <v>0</v>
      </c>
      <c r="E839" s="412"/>
      <c r="F839" s="412"/>
      <c r="G839" s="393">
        <v>0</v>
      </c>
      <c r="H839" s="336">
        <f t="shared" si="47"/>
        <v>0</v>
      </c>
      <c r="I839" s="336">
        <v>0</v>
      </c>
      <c r="J839" s="336">
        <v>0</v>
      </c>
      <c r="K839" s="336">
        <v>0</v>
      </c>
      <c r="L839" s="336">
        <v>0</v>
      </c>
      <c r="M839" s="336">
        <v>0</v>
      </c>
      <c r="N839" s="336">
        <v>0</v>
      </c>
      <c r="O839" s="336">
        <v>0</v>
      </c>
      <c r="P839" s="336">
        <v>0</v>
      </c>
      <c r="Q839" s="336">
        <v>0</v>
      </c>
      <c r="R839" s="336">
        <v>0</v>
      </c>
      <c r="S839" s="336">
        <v>0</v>
      </c>
      <c r="T839" s="336">
        <v>0</v>
      </c>
      <c r="U839" s="336">
        <v>0</v>
      </c>
      <c r="V839" s="336">
        <v>0</v>
      </c>
      <c r="W839" s="336">
        <v>0</v>
      </c>
      <c r="X839" s="336">
        <v>0</v>
      </c>
      <c r="Y839" s="336">
        <v>0</v>
      </c>
      <c r="Z839" s="337">
        <f t="shared" si="45"/>
        <v>0</v>
      </c>
      <c r="AA839" s="340"/>
    </row>
    <row r="840" spans="1:27" s="339" customFormat="1" ht="12.75" customHeight="1">
      <c r="A840" s="333">
        <f t="shared" si="46"/>
        <v>15</v>
      </c>
      <c r="B840" s="373">
        <v>230801280020101</v>
      </c>
      <c r="C840" s="392" t="s">
        <v>1489</v>
      </c>
      <c r="D840" s="334">
        <f>+SUMIF('BG SISTEMA'!A:A,'CA EF'!B840,'BG SISTEMA'!F:F)</f>
        <v>0</v>
      </c>
      <c r="E840" s="412"/>
      <c r="F840" s="412"/>
      <c r="G840" s="393">
        <v>0</v>
      </c>
      <c r="H840" s="336">
        <f t="shared" si="47"/>
        <v>0</v>
      </c>
      <c r="I840" s="336">
        <v>0</v>
      </c>
      <c r="J840" s="336">
        <v>0</v>
      </c>
      <c r="K840" s="336">
        <v>0</v>
      </c>
      <c r="L840" s="336">
        <v>0</v>
      </c>
      <c r="M840" s="336">
        <v>0</v>
      </c>
      <c r="N840" s="336">
        <v>0</v>
      </c>
      <c r="O840" s="336">
        <v>0</v>
      </c>
      <c r="P840" s="336">
        <v>0</v>
      </c>
      <c r="Q840" s="336">
        <v>0</v>
      </c>
      <c r="R840" s="336">
        <v>0</v>
      </c>
      <c r="S840" s="336">
        <v>0</v>
      </c>
      <c r="T840" s="336">
        <v>0</v>
      </c>
      <c r="U840" s="336">
        <v>0</v>
      </c>
      <c r="V840" s="336">
        <v>0</v>
      </c>
      <c r="W840" s="336">
        <v>0</v>
      </c>
      <c r="X840" s="336">
        <v>0</v>
      </c>
      <c r="Y840" s="336">
        <v>0</v>
      </c>
      <c r="Z840" s="337">
        <f t="shared" si="45"/>
        <v>0</v>
      </c>
      <c r="AA840" s="340"/>
    </row>
    <row r="841" spans="1:27" s="339" customFormat="1" ht="12.75" customHeight="1">
      <c r="A841" s="333">
        <f t="shared" si="46"/>
        <v>15</v>
      </c>
      <c r="B841" s="373">
        <v>230801280020199</v>
      </c>
      <c r="C841" s="392" t="s">
        <v>1490</v>
      </c>
      <c r="D841" s="334">
        <f>+SUMIF('BG SISTEMA'!A:A,'CA EF'!B841,'BG SISTEMA'!F:F)</f>
        <v>0</v>
      </c>
      <c r="E841" s="412"/>
      <c r="F841" s="412"/>
      <c r="G841" s="393">
        <v>0</v>
      </c>
      <c r="H841" s="336">
        <f t="shared" si="47"/>
        <v>0</v>
      </c>
      <c r="I841" s="336">
        <v>0</v>
      </c>
      <c r="J841" s="336">
        <v>0</v>
      </c>
      <c r="K841" s="336">
        <v>0</v>
      </c>
      <c r="L841" s="336">
        <v>0</v>
      </c>
      <c r="M841" s="336">
        <v>0</v>
      </c>
      <c r="N841" s="336">
        <v>0</v>
      </c>
      <c r="O841" s="336">
        <v>0</v>
      </c>
      <c r="P841" s="336">
        <v>0</v>
      </c>
      <c r="Q841" s="336">
        <v>0</v>
      </c>
      <c r="R841" s="336">
        <v>0</v>
      </c>
      <c r="S841" s="336">
        <v>0</v>
      </c>
      <c r="T841" s="336">
        <v>0</v>
      </c>
      <c r="U841" s="336">
        <v>0</v>
      </c>
      <c r="V841" s="336">
        <v>0</v>
      </c>
      <c r="W841" s="336">
        <v>0</v>
      </c>
      <c r="X841" s="336">
        <v>0</v>
      </c>
      <c r="Y841" s="336">
        <v>0</v>
      </c>
      <c r="Z841" s="337">
        <f t="shared" si="45"/>
        <v>0</v>
      </c>
      <c r="AA841" s="340"/>
    </row>
    <row r="842" spans="1:27" s="339" customFormat="1" ht="12.75" customHeight="1">
      <c r="A842" s="333">
        <f t="shared" si="46"/>
        <v>15</v>
      </c>
      <c r="B842" s="373">
        <v>230801280030101</v>
      </c>
      <c r="C842" s="392" t="s">
        <v>1491</v>
      </c>
      <c r="D842" s="334">
        <f>+SUMIF('BG SISTEMA'!A:A,'CA EF'!B842,'BG SISTEMA'!F:F)</f>
        <v>0</v>
      </c>
      <c r="E842" s="412"/>
      <c r="F842" s="412"/>
      <c r="G842" s="393">
        <v>0</v>
      </c>
      <c r="H842" s="336">
        <f t="shared" si="47"/>
        <v>0</v>
      </c>
      <c r="I842" s="336">
        <v>0</v>
      </c>
      <c r="J842" s="336">
        <v>0</v>
      </c>
      <c r="K842" s="336">
        <v>0</v>
      </c>
      <c r="L842" s="336">
        <v>0</v>
      </c>
      <c r="M842" s="336">
        <v>0</v>
      </c>
      <c r="N842" s="336">
        <v>0</v>
      </c>
      <c r="O842" s="336">
        <v>0</v>
      </c>
      <c r="P842" s="336">
        <v>0</v>
      </c>
      <c r="Q842" s="336">
        <v>0</v>
      </c>
      <c r="R842" s="336">
        <v>0</v>
      </c>
      <c r="S842" s="336">
        <v>0</v>
      </c>
      <c r="T842" s="336">
        <v>0</v>
      </c>
      <c r="U842" s="336">
        <v>0</v>
      </c>
      <c r="V842" s="336">
        <v>0</v>
      </c>
      <c r="W842" s="336">
        <v>0</v>
      </c>
      <c r="X842" s="336">
        <v>0</v>
      </c>
      <c r="Y842" s="336">
        <v>0</v>
      </c>
      <c r="Z842" s="337">
        <f t="shared" si="45"/>
        <v>0</v>
      </c>
      <c r="AA842" s="340"/>
    </row>
    <row r="843" spans="1:27" s="339" customFormat="1" ht="12.75" customHeight="1">
      <c r="A843" s="333">
        <f t="shared" si="46"/>
        <v>15</v>
      </c>
      <c r="B843" s="373">
        <v>230801280030199</v>
      </c>
      <c r="C843" s="392" t="s">
        <v>1492</v>
      </c>
      <c r="D843" s="334">
        <f>+SUMIF('BG SISTEMA'!A:A,'CA EF'!B843,'BG SISTEMA'!F:F)</f>
        <v>0</v>
      </c>
      <c r="E843" s="412"/>
      <c r="F843" s="412"/>
      <c r="G843" s="393">
        <v>0</v>
      </c>
      <c r="H843" s="336">
        <f t="shared" si="47"/>
        <v>0</v>
      </c>
      <c r="I843" s="336">
        <v>0</v>
      </c>
      <c r="J843" s="336">
        <v>0</v>
      </c>
      <c r="K843" s="336">
        <v>0</v>
      </c>
      <c r="L843" s="336">
        <v>0</v>
      </c>
      <c r="M843" s="336">
        <v>0</v>
      </c>
      <c r="N843" s="336">
        <v>0</v>
      </c>
      <c r="O843" s="336">
        <v>0</v>
      </c>
      <c r="P843" s="336">
        <v>0</v>
      </c>
      <c r="Q843" s="336">
        <v>0</v>
      </c>
      <c r="R843" s="336">
        <v>0</v>
      </c>
      <c r="S843" s="336">
        <v>0</v>
      </c>
      <c r="T843" s="336">
        <v>0</v>
      </c>
      <c r="U843" s="336">
        <v>0</v>
      </c>
      <c r="V843" s="336">
        <v>0</v>
      </c>
      <c r="W843" s="336">
        <v>0</v>
      </c>
      <c r="X843" s="336">
        <v>0</v>
      </c>
      <c r="Y843" s="336">
        <v>0</v>
      </c>
      <c r="Z843" s="337">
        <f t="shared" si="45"/>
        <v>0</v>
      </c>
      <c r="AA843" s="340"/>
    </row>
    <row r="844" spans="1:27" s="339" customFormat="1" ht="12.75" customHeight="1">
      <c r="A844" s="333">
        <f t="shared" si="46"/>
        <v>15</v>
      </c>
      <c r="B844" s="373">
        <v>230801280040101</v>
      </c>
      <c r="C844" s="392" t="s">
        <v>1493</v>
      </c>
      <c r="D844" s="334">
        <f>+SUMIF('BG SISTEMA'!A:A,'CA EF'!B844,'BG SISTEMA'!F:F)</f>
        <v>0</v>
      </c>
      <c r="E844" s="412"/>
      <c r="F844" s="412"/>
      <c r="G844" s="393">
        <v>0</v>
      </c>
      <c r="H844" s="336">
        <f t="shared" si="47"/>
        <v>0</v>
      </c>
      <c r="I844" s="336">
        <v>0</v>
      </c>
      <c r="J844" s="336">
        <v>0</v>
      </c>
      <c r="K844" s="336">
        <v>0</v>
      </c>
      <c r="L844" s="336">
        <v>0</v>
      </c>
      <c r="M844" s="336">
        <v>0</v>
      </c>
      <c r="N844" s="336">
        <v>0</v>
      </c>
      <c r="O844" s="336">
        <v>0</v>
      </c>
      <c r="P844" s="336">
        <v>0</v>
      </c>
      <c r="Q844" s="336">
        <v>0</v>
      </c>
      <c r="R844" s="336">
        <v>0</v>
      </c>
      <c r="S844" s="336">
        <v>0</v>
      </c>
      <c r="T844" s="336">
        <v>0</v>
      </c>
      <c r="U844" s="336">
        <v>0</v>
      </c>
      <c r="V844" s="336">
        <v>0</v>
      </c>
      <c r="W844" s="336">
        <v>0</v>
      </c>
      <c r="X844" s="336">
        <v>0</v>
      </c>
      <c r="Y844" s="336">
        <v>0</v>
      </c>
      <c r="Z844" s="337">
        <f t="shared" si="45"/>
        <v>0</v>
      </c>
      <c r="AA844" s="338"/>
    </row>
    <row r="845" spans="1:27" s="339" customFormat="1" ht="12.75" customHeight="1">
      <c r="A845" s="333">
        <f t="shared" si="46"/>
        <v>15</v>
      </c>
      <c r="B845" s="373">
        <v>230801280040199</v>
      </c>
      <c r="C845" s="392" t="s">
        <v>1494</v>
      </c>
      <c r="D845" s="334">
        <f>+SUMIF('BG SISTEMA'!A:A,'CA EF'!B845,'BG SISTEMA'!F:F)</f>
        <v>0</v>
      </c>
      <c r="E845" s="412"/>
      <c r="F845" s="412"/>
      <c r="G845" s="393">
        <v>0</v>
      </c>
      <c r="H845" s="336">
        <f t="shared" si="47"/>
        <v>0</v>
      </c>
      <c r="I845" s="336">
        <v>0</v>
      </c>
      <c r="J845" s="336">
        <v>0</v>
      </c>
      <c r="K845" s="336">
        <v>0</v>
      </c>
      <c r="L845" s="336">
        <v>0</v>
      </c>
      <c r="M845" s="336">
        <v>0</v>
      </c>
      <c r="N845" s="336">
        <v>0</v>
      </c>
      <c r="O845" s="336">
        <v>0</v>
      </c>
      <c r="P845" s="336">
        <v>0</v>
      </c>
      <c r="Q845" s="336">
        <v>0</v>
      </c>
      <c r="R845" s="336">
        <v>0</v>
      </c>
      <c r="S845" s="336">
        <v>0</v>
      </c>
      <c r="T845" s="336">
        <v>0</v>
      </c>
      <c r="U845" s="336">
        <v>0</v>
      </c>
      <c r="V845" s="336">
        <v>0</v>
      </c>
      <c r="W845" s="336">
        <v>0</v>
      </c>
      <c r="X845" s="336">
        <v>0</v>
      </c>
      <c r="Y845" s="336">
        <v>0</v>
      </c>
      <c r="Z845" s="337">
        <f t="shared" si="45"/>
        <v>0</v>
      </c>
      <c r="AA845" s="340"/>
    </row>
    <row r="846" spans="1:27" s="339" customFormat="1" ht="12.75" customHeight="1">
      <c r="A846" s="333">
        <f t="shared" si="46"/>
        <v>15</v>
      </c>
      <c r="B846" s="373">
        <v>230801289010101</v>
      </c>
      <c r="C846" s="392" t="s">
        <v>1495</v>
      </c>
      <c r="D846" s="334">
        <f>+SUMIF('BG SISTEMA'!A:A,'CA EF'!B846,'BG SISTEMA'!F:F)</f>
        <v>0</v>
      </c>
      <c r="E846" s="412"/>
      <c r="F846" s="412"/>
      <c r="G846" s="393">
        <v>0</v>
      </c>
      <c r="H846" s="336">
        <f t="shared" si="47"/>
        <v>0</v>
      </c>
      <c r="I846" s="336">
        <v>0</v>
      </c>
      <c r="J846" s="336">
        <v>0</v>
      </c>
      <c r="K846" s="336">
        <v>0</v>
      </c>
      <c r="L846" s="336">
        <v>0</v>
      </c>
      <c r="M846" s="336">
        <v>0</v>
      </c>
      <c r="N846" s="336">
        <v>0</v>
      </c>
      <c r="O846" s="336">
        <v>0</v>
      </c>
      <c r="P846" s="336">
        <v>0</v>
      </c>
      <c r="Q846" s="336">
        <v>0</v>
      </c>
      <c r="R846" s="336">
        <v>0</v>
      </c>
      <c r="S846" s="336">
        <v>0</v>
      </c>
      <c r="T846" s="336">
        <v>0</v>
      </c>
      <c r="U846" s="336">
        <v>0</v>
      </c>
      <c r="V846" s="336">
        <v>0</v>
      </c>
      <c r="W846" s="336">
        <v>0</v>
      </c>
      <c r="X846" s="336">
        <v>0</v>
      </c>
      <c r="Y846" s="336">
        <v>0</v>
      </c>
      <c r="Z846" s="337">
        <f t="shared" si="45"/>
        <v>0</v>
      </c>
      <c r="AA846" s="340"/>
    </row>
    <row r="847" spans="1:27" s="339" customFormat="1" ht="12.75" customHeight="1">
      <c r="A847" s="333">
        <f t="shared" si="46"/>
        <v>15</v>
      </c>
      <c r="B847" s="373">
        <v>230801289010199</v>
      </c>
      <c r="C847" s="392" t="s">
        <v>1496</v>
      </c>
      <c r="D847" s="334">
        <f>+SUMIF('BG SISTEMA'!A:A,'CA EF'!B847,'BG SISTEMA'!F:F)</f>
        <v>0</v>
      </c>
      <c r="E847" s="412"/>
      <c r="F847" s="412"/>
      <c r="G847" s="393">
        <v>0</v>
      </c>
      <c r="H847" s="336">
        <f t="shared" si="47"/>
        <v>0</v>
      </c>
      <c r="I847" s="336">
        <v>0</v>
      </c>
      <c r="J847" s="336">
        <v>0</v>
      </c>
      <c r="K847" s="336">
        <v>0</v>
      </c>
      <c r="L847" s="336">
        <v>0</v>
      </c>
      <c r="M847" s="336">
        <v>0</v>
      </c>
      <c r="N847" s="336">
        <v>0</v>
      </c>
      <c r="O847" s="336">
        <v>0</v>
      </c>
      <c r="P847" s="336">
        <v>0</v>
      </c>
      <c r="Q847" s="336">
        <v>0</v>
      </c>
      <c r="R847" s="336">
        <v>0</v>
      </c>
      <c r="S847" s="336">
        <v>0</v>
      </c>
      <c r="T847" s="336">
        <v>0</v>
      </c>
      <c r="U847" s="336">
        <v>0</v>
      </c>
      <c r="V847" s="336">
        <v>0</v>
      </c>
      <c r="W847" s="336">
        <v>0</v>
      </c>
      <c r="X847" s="336">
        <v>0</v>
      </c>
      <c r="Y847" s="336">
        <v>0</v>
      </c>
      <c r="Z847" s="337">
        <f t="shared" si="45"/>
        <v>0</v>
      </c>
      <c r="AA847" s="340"/>
    </row>
    <row r="848" spans="1:27" s="339" customFormat="1" ht="12.75" customHeight="1">
      <c r="A848" s="333">
        <f t="shared" si="46"/>
        <v>15</v>
      </c>
      <c r="B848" s="373">
        <v>230801289020101</v>
      </c>
      <c r="C848" s="392" t="s">
        <v>1497</v>
      </c>
      <c r="D848" s="334">
        <f>+SUMIF('BG SISTEMA'!A:A,'CA EF'!B848,'BG SISTEMA'!F:F)</f>
        <v>0</v>
      </c>
      <c r="E848" s="412"/>
      <c r="F848" s="412"/>
      <c r="G848" s="393">
        <v>0</v>
      </c>
      <c r="H848" s="336">
        <f t="shared" si="47"/>
        <v>0</v>
      </c>
      <c r="I848" s="336">
        <v>0</v>
      </c>
      <c r="J848" s="336">
        <v>0</v>
      </c>
      <c r="K848" s="336">
        <v>0</v>
      </c>
      <c r="L848" s="336">
        <v>0</v>
      </c>
      <c r="M848" s="336">
        <v>0</v>
      </c>
      <c r="N848" s="336">
        <v>0</v>
      </c>
      <c r="O848" s="336">
        <v>0</v>
      </c>
      <c r="P848" s="336">
        <v>0</v>
      </c>
      <c r="Q848" s="336">
        <v>0</v>
      </c>
      <c r="R848" s="336">
        <v>0</v>
      </c>
      <c r="S848" s="336">
        <v>0</v>
      </c>
      <c r="T848" s="336">
        <v>0</v>
      </c>
      <c r="U848" s="336">
        <v>0</v>
      </c>
      <c r="V848" s="336">
        <v>0</v>
      </c>
      <c r="W848" s="336">
        <v>0</v>
      </c>
      <c r="X848" s="336">
        <v>0</v>
      </c>
      <c r="Y848" s="336">
        <v>0</v>
      </c>
      <c r="Z848" s="337">
        <f t="shared" si="45"/>
        <v>0</v>
      </c>
      <c r="AA848" s="340"/>
    </row>
    <row r="849" spans="1:27" s="339" customFormat="1" ht="12.75" customHeight="1">
      <c r="A849" s="333">
        <f t="shared" si="46"/>
        <v>15</v>
      </c>
      <c r="B849" s="373">
        <v>230801289020199</v>
      </c>
      <c r="C849" s="392" t="s">
        <v>1498</v>
      </c>
      <c r="D849" s="334">
        <f>+SUMIF('BG SISTEMA'!A:A,'CA EF'!B849,'BG SISTEMA'!F:F)</f>
        <v>0</v>
      </c>
      <c r="E849" s="412"/>
      <c r="F849" s="412"/>
      <c r="G849" s="393">
        <v>0</v>
      </c>
      <c r="H849" s="336">
        <f t="shared" si="47"/>
        <v>0</v>
      </c>
      <c r="I849" s="336">
        <v>0</v>
      </c>
      <c r="J849" s="336">
        <v>0</v>
      </c>
      <c r="K849" s="336">
        <v>0</v>
      </c>
      <c r="L849" s="336">
        <v>0</v>
      </c>
      <c r="M849" s="336">
        <v>0</v>
      </c>
      <c r="N849" s="336">
        <v>0</v>
      </c>
      <c r="O849" s="336">
        <v>0</v>
      </c>
      <c r="P849" s="336">
        <v>0</v>
      </c>
      <c r="Q849" s="336">
        <v>0</v>
      </c>
      <c r="R849" s="336">
        <v>0</v>
      </c>
      <c r="S849" s="336">
        <v>0</v>
      </c>
      <c r="T849" s="336">
        <v>0</v>
      </c>
      <c r="U849" s="336">
        <v>0</v>
      </c>
      <c r="V849" s="336">
        <v>0</v>
      </c>
      <c r="W849" s="336">
        <v>0</v>
      </c>
      <c r="X849" s="336">
        <v>0</v>
      </c>
      <c r="Y849" s="336">
        <v>0</v>
      </c>
      <c r="Z849" s="337">
        <f t="shared" si="45"/>
        <v>0</v>
      </c>
      <c r="AA849" s="340"/>
    </row>
    <row r="850" spans="1:27" s="339" customFormat="1" ht="12.75" customHeight="1">
      <c r="A850" s="333">
        <f t="shared" si="46"/>
        <v>15</v>
      </c>
      <c r="B850" s="373">
        <v>230801289030101</v>
      </c>
      <c r="C850" s="392" t="s">
        <v>1499</v>
      </c>
      <c r="D850" s="334">
        <f>+SUMIF('BG SISTEMA'!A:A,'CA EF'!B850,'BG SISTEMA'!F:F)</f>
        <v>0</v>
      </c>
      <c r="E850" s="412"/>
      <c r="F850" s="412"/>
      <c r="G850" s="393">
        <v>0</v>
      </c>
      <c r="H850" s="336">
        <f t="shared" si="47"/>
        <v>0</v>
      </c>
      <c r="I850" s="336">
        <v>0</v>
      </c>
      <c r="J850" s="336">
        <v>0</v>
      </c>
      <c r="K850" s="336">
        <v>0</v>
      </c>
      <c r="L850" s="336">
        <v>0</v>
      </c>
      <c r="M850" s="336">
        <v>0</v>
      </c>
      <c r="N850" s="336">
        <v>0</v>
      </c>
      <c r="O850" s="336">
        <v>0</v>
      </c>
      <c r="P850" s="336">
        <v>0</v>
      </c>
      <c r="Q850" s="336">
        <v>0</v>
      </c>
      <c r="R850" s="336">
        <v>0</v>
      </c>
      <c r="S850" s="336">
        <v>0</v>
      </c>
      <c r="T850" s="336">
        <v>0</v>
      </c>
      <c r="U850" s="336">
        <v>0</v>
      </c>
      <c r="V850" s="336">
        <v>0</v>
      </c>
      <c r="W850" s="336">
        <v>0</v>
      </c>
      <c r="X850" s="336">
        <v>0</v>
      </c>
      <c r="Y850" s="336">
        <v>0</v>
      </c>
      <c r="Z850" s="337">
        <f t="shared" si="45"/>
        <v>0</v>
      </c>
      <c r="AA850" s="340"/>
    </row>
    <row r="851" spans="1:27" s="339" customFormat="1" ht="12.75" customHeight="1">
      <c r="A851" s="333">
        <f t="shared" si="46"/>
        <v>15</v>
      </c>
      <c r="B851" s="373">
        <v>230801289030199</v>
      </c>
      <c r="C851" s="392" t="s">
        <v>1500</v>
      </c>
      <c r="D851" s="334">
        <f>+SUMIF('BG SISTEMA'!A:A,'CA EF'!B851,'BG SISTEMA'!F:F)</f>
        <v>0</v>
      </c>
      <c r="E851" s="412"/>
      <c r="F851" s="412"/>
      <c r="G851" s="393">
        <v>0</v>
      </c>
      <c r="H851" s="336">
        <f t="shared" si="47"/>
        <v>0</v>
      </c>
      <c r="I851" s="336">
        <v>0</v>
      </c>
      <c r="J851" s="336">
        <v>0</v>
      </c>
      <c r="K851" s="336">
        <v>0</v>
      </c>
      <c r="L851" s="336">
        <v>0</v>
      </c>
      <c r="M851" s="336">
        <v>0</v>
      </c>
      <c r="N851" s="336">
        <v>0</v>
      </c>
      <c r="O851" s="336">
        <v>0</v>
      </c>
      <c r="P851" s="336">
        <v>0</v>
      </c>
      <c r="Q851" s="336">
        <v>0</v>
      </c>
      <c r="R851" s="336">
        <v>0</v>
      </c>
      <c r="S851" s="336">
        <v>0</v>
      </c>
      <c r="T851" s="336">
        <v>0</v>
      </c>
      <c r="U851" s="336">
        <v>0</v>
      </c>
      <c r="V851" s="336">
        <v>0</v>
      </c>
      <c r="W851" s="336">
        <v>0</v>
      </c>
      <c r="X851" s="336">
        <v>0</v>
      </c>
      <c r="Y851" s="336">
        <v>0</v>
      </c>
      <c r="Z851" s="337">
        <f t="shared" si="45"/>
        <v>0</v>
      </c>
      <c r="AA851" s="340"/>
    </row>
    <row r="852" spans="1:27" s="339" customFormat="1" ht="12.75" customHeight="1">
      <c r="A852" s="333">
        <f t="shared" si="46"/>
        <v>15</v>
      </c>
      <c r="B852" s="373">
        <v>230801289040101</v>
      </c>
      <c r="C852" s="392" t="s">
        <v>1501</v>
      </c>
      <c r="D852" s="334">
        <f>+SUMIF('BG SISTEMA'!A:A,'CA EF'!B852,'BG SISTEMA'!F:F)</f>
        <v>0</v>
      </c>
      <c r="E852" s="412"/>
      <c r="F852" s="412"/>
      <c r="G852" s="393">
        <v>0</v>
      </c>
      <c r="H852" s="336">
        <f t="shared" si="47"/>
        <v>0</v>
      </c>
      <c r="I852" s="336">
        <v>0</v>
      </c>
      <c r="J852" s="336">
        <v>0</v>
      </c>
      <c r="K852" s="336">
        <v>0</v>
      </c>
      <c r="L852" s="336">
        <v>0</v>
      </c>
      <c r="M852" s="336">
        <v>0</v>
      </c>
      <c r="N852" s="336">
        <v>0</v>
      </c>
      <c r="O852" s="336">
        <v>0</v>
      </c>
      <c r="P852" s="336">
        <v>0</v>
      </c>
      <c r="Q852" s="336">
        <v>0</v>
      </c>
      <c r="R852" s="336">
        <v>0</v>
      </c>
      <c r="S852" s="336">
        <v>0</v>
      </c>
      <c r="T852" s="336">
        <v>0</v>
      </c>
      <c r="U852" s="336">
        <v>0</v>
      </c>
      <c r="V852" s="336">
        <v>0</v>
      </c>
      <c r="W852" s="336">
        <v>0</v>
      </c>
      <c r="X852" s="336">
        <v>0</v>
      </c>
      <c r="Y852" s="336">
        <v>0</v>
      </c>
      <c r="Z852" s="337">
        <f t="shared" si="45"/>
        <v>0</v>
      </c>
      <c r="AA852" s="340"/>
    </row>
    <row r="853" spans="1:27" s="339" customFormat="1" ht="12.75" customHeight="1">
      <c r="A853" s="333">
        <f t="shared" si="46"/>
        <v>15</v>
      </c>
      <c r="B853" s="373">
        <v>230801289040199</v>
      </c>
      <c r="C853" s="392" t="s">
        <v>1502</v>
      </c>
      <c r="D853" s="334">
        <f>+SUMIF('BG SISTEMA'!A:A,'CA EF'!B853,'BG SISTEMA'!F:F)</f>
        <v>0</v>
      </c>
      <c r="E853" s="412"/>
      <c r="F853" s="412"/>
      <c r="G853" s="393">
        <v>0</v>
      </c>
      <c r="H853" s="336">
        <f t="shared" si="47"/>
        <v>0</v>
      </c>
      <c r="I853" s="336">
        <v>0</v>
      </c>
      <c r="J853" s="336">
        <v>0</v>
      </c>
      <c r="K853" s="336">
        <v>0</v>
      </c>
      <c r="L853" s="336">
        <v>0</v>
      </c>
      <c r="M853" s="336">
        <v>0</v>
      </c>
      <c r="N853" s="336">
        <v>0</v>
      </c>
      <c r="O853" s="336">
        <v>0</v>
      </c>
      <c r="P853" s="336">
        <v>0</v>
      </c>
      <c r="Q853" s="336">
        <v>0</v>
      </c>
      <c r="R853" s="336">
        <v>0</v>
      </c>
      <c r="S853" s="336">
        <v>0</v>
      </c>
      <c r="T853" s="336">
        <v>0</v>
      </c>
      <c r="U853" s="336">
        <v>0</v>
      </c>
      <c r="V853" s="336">
        <v>0</v>
      </c>
      <c r="W853" s="336">
        <v>0</v>
      </c>
      <c r="X853" s="336">
        <v>0</v>
      </c>
      <c r="Y853" s="336">
        <v>0</v>
      </c>
      <c r="Z853" s="337">
        <f t="shared" si="45"/>
        <v>0</v>
      </c>
      <c r="AA853" s="338"/>
    </row>
    <row r="854" spans="1:27" s="339" customFormat="1" ht="12.75" customHeight="1">
      <c r="A854" s="333">
        <f t="shared" si="46"/>
        <v>15</v>
      </c>
      <c r="B854" s="373">
        <v>230801300010101</v>
      </c>
      <c r="C854" s="392" t="s">
        <v>1503</v>
      </c>
      <c r="D854" s="334">
        <f>+SUMIF('BG SISTEMA'!A:A,'CA EF'!B854,'BG SISTEMA'!F:F)</f>
        <v>0</v>
      </c>
      <c r="E854" s="412"/>
      <c r="F854" s="412"/>
      <c r="G854" s="393">
        <v>0</v>
      </c>
      <c r="H854" s="336">
        <f t="shared" si="47"/>
        <v>0</v>
      </c>
      <c r="I854" s="336">
        <v>0</v>
      </c>
      <c r="J854" s="336">
        <v>0</v>
      </c>
      <c r="K854" s="336">
        <v>0</v>
      </c>
      <c r="L854" s="336">
        <v>0</v>
      </c>
      <c r="M854" s="336">
        <v>0</v>
      </c>
      <c r="N854" s="336">
        <v>0</v>
      </c>
      <c r="O854" s="336">
        <v>0</v>
      </c>
      <c r="P854" s="336">
        <v>0</v>
      </c>
      <c r="Q854" s="336">
        <v>0</v>
      </c>
      <c r="R854" s="336">
        <v>0</v>
      </c>
      <c r="S854" s="336">
        <v>0</v>
      </c>
      <c r="T854" s="336">
        <v>0</v>
      </c>
      <c r="U854" s="336">
        <v>0</v>
      </c>
      <c r="V854" s="336">
        <v>0</v>
      </c>
      <c r="W854" s="336">
        <v>0</v>
      </c>
      <c r="X854" s="336">
        <v>0</v>
      </c>
      <c r="Y854" s="336">
        <v>0</v>
      </c>
      <c r="Z854" s="337">
        <f t="shared" si="45"/>
        <v>0</v>
      </c>
      <c r="AA854" s="340"/>
    </row>
    <row r="855" spans="1:27" s="339" customFormat="1" ht="12.75" customHeight="1">
      <c r="A855" s="333">
        <f t="shared" si="46"/>
        <v>15</v>
      </c>
      <c r="B855" s="373">
        <v>230801300010199</v>
      </c>
      <c r="C855" s="392" t="s">
        <v>1504</v>
      </c>
      <c r="D855" s="334">
        <f>+SUMIF('BG SISTEMA'!A:A,'CA EF'!B855,'BG SISTEMA'!F:F)</f>
        <v>0</v>
      </c>
      <c r="E855" s="412"/>
      <c r="F855" s="412"/>
      <c r="G855" s="393">
        <v>0</v>
      </c>
      <c r="H855" s="336">
        <f t="shared" si="47"/>
        <v>0</v>
      </c>
      <c r="I855" s="336">
        <v>0</v>
      </c>
      <c r="J855" s="336">
        <v>0</v>
      </c>
      <c r="K855" s="336">
        <v>0</v>
      </c>
      <c r="L855" s="336">
        <v>0</v>
      </c>
      <c r="M855" s="336">
        <v>0</v>
      </c>
      <c r="N855" s="336">
        <v>0</v>
      </c>
      <c r="O855" s="336">
        <v>0</v>
      </c>
      <c r="P855" s="336">
        <v>0</v>
      </c>
      <c r="Q855" s="336">
        <v>0</v>
      </c>
      <c r="R855" s="336">
        <v>0</v>
      </c>
      <c r="S855" s="336">
        <v>0</v>
      </c>
      <c r="T855" s="336">
        <v>0</v>
      </c>
      <c r="U855" s="336">
        <v>0</v>
      </c>
      <c r="V855" s="336">
        <v>0</v>
      </c>
      <c r="W855" s="336">
        <v>0</v>
      </c>
      <c r="X855" s="336">
        <v>0</v>
      </c>
      <c r="Y855" s="336">
        <v>0</v>
      </c>
      <c r="Z855" s="337">
        <f t="shared" si="45"/>
        <v>0</v>
      </c>
      <c r="AA855" s="340"/>
    </row>
    <row r="856" spans="1:27" s="339" customFormat="1" ht="12.75" customHeight="1">
      <c r="A856" s="333">
        <f t="shared" si="46"/>
        <v>15</v>
      </c>
      <c r="B856" s="373">
        <v>230801300020101</v>
      </c>
      <c r="C856" s="392" t="s">
        <v>1505</v>
      </c>
      <c r="D856" s="334">
        <f>+SUMIF('BG SISTEMA'!A:A,'CA EF'!B856,'BG SISTEMA'!F:F)</f>
        <v>0</v>
      </c>
      <c r="E856" s="412"/>
      <c r="F856" s="412"/>
      <c r="G856" s="393">
        <v>0</v>
      </c>
      <c r="H856" s="336">
        <f t="shared" si="47"/>
        <v>0</v>
      </c>
      <c r="I856" s="336">
        <v>0</v>
      </c>
      <c r="J856" s="336">
        <v>0</v>
      </c>
      <c r="K856" s="336">
        <v>0</v>
      </c>
      <c r="L856" s="336">
        <v>0</v>
      </c>
      <c r="M856" s="336">
        <v>0</v>
      </c>
      <c r="N856" s="336">
        <v>0</v>
      </c>
      <c r="O856" s="336">
        <v>0</v>
      </c>
      <c r="P856" s="336">
        <v>0</v>
      </c>
      <c r="Q856" s="336">
        <v>0</v>
      </c>
      <c r="R856" s="336">
        <v>0</v>
      </c>
      <c r="S856" s="336">
        <v>0</v>
      </c>
      <c r="T856" s="336">
        <v>0</v>
      </c>
      <c r="U856" s="336">
        <v>0</v>
      </c>
      <c r="V856" s="336">
        <v>0</v>
      </c>
      <c r="W856" s="336">
        <v>0</v>
      </c>
      <c r="X856" s="336">
        <v>0</v>
      </c>
      <c r="Y856" s="336">
        <v>0</v>
      </c>
      <c r="Z856" s="337">
        <f t="shared" si="45"/>
        <v>0</v>
      </c>
      <c r="AA856" s="340"/>
    </row>
    <row r="857" spans="1:27" s="339" customFormat="1" ht="12.75" customHeight="1">
      <c r="A857" s="333">
        <f t="shared" si="46"/>
        <v>15</v>
      </c>
      <c r="B857" s="373">
        <v>230801300020199</v>
      </c>
      <c r="C857" s="392" t="s">
        <v>1506</v>
      </c>
      <c r="D857" s="334">
        <f>+SUMIF('BG SISTEMA'!A:A,'CA EF'!B857,'BG SISTEMA'!F:F)</f>
        <v>0</v>
      </c>
      <c r="E857" s="412"/>
      <c r="F857" s="412"/>
      <c r="G857" s="393">
        <v>0</v>
      </c>
      <c r="H857" s="336">
        <f t="shared" si="47"/>
        <v>0</v>
      </c>
      <c r="I857" s="336">
        <v>0</v>
      </c>
      <c r="J857" s="336">
        <v>0</v>
      </c>
      <c r="K857" s="336">
        <v>0</v>
      </c>
      <c r="L857" s="336">
        <v>0</v>
      </c>
      <c r="M857" s="336">
        <v>0</v>
      </c>
      <c r="N857" s="336">
        <v>0</v>
      </c>
      <c r="O857" s="336">
        <v>0</v>
      </c>
      <c r="P857" s="336">
        <v>0</v>
      </c>
      <c r="Q857" s="336">
        <v>0</v>
      </c>
      <c r="R857" s="336">
        <v>0</v>
      </c>
      <c r="S857" s="336">
        <v>0</v>
      </c>
      <c r="T857" s="336">
        <v>0</v>
      </c>
      <c r="U857" s="336">
        <v>0</v>
      </c>
      <c r="V857" s="336">
        <v>0</v>
      </c>
      <c r="W857" s="336">
        <v>0</v>
      </c>
      <c r="X857" s="336">
        <v>0</v>
      </c>
      <c r="Y857" s="336">
        <v>0</v>
      </c>
      <c r="Z857" s="337">
        <f t="shared" si="45"/>
        <v>0</v>
      </c>
      <c r="AA857" s="340"/>
    </row>
    <row r="858" spans="1:27" s="339" customFormat="1" ht="12.75" customHeight="1">
      <c r="A858" s="333">
        <f t="shared" si="46"/>
        <v>15</v>
      </c>
      <c r="B858" s="373">
        <v>230801300030101</v>
      </c>
      <c r="C858" s="392" t="s">
        <v>1507</v>
      </c>
      <c r="D858" s="334">
        <f>+SUMIF('BG SISTEMA'!A:A,'CA EF'!B858,'BG SISTEMA'!F:F)</f>
        <v>0</v>
      </c>
      <c r="E858" s="412"/>
      <c r="F858" s="412"/>
      <c r="G858" s="393">
        <v>0</v>
      </c>
      <c r="H858" s="336">
        <f t="shared" si="47"/>
        <v>0</v>
      </c>
      <c r="I858" s="336">
        <v>0</v>
      </c>
      <c r="J858" s="336">
        <v>0</v>
      </c>
      <c r="K858" s="336">
        <v>0</v>
      </c>
      <c r="L858" s="336">
        <v>0</v>
      </c>
      <c r="M858" s="336">
        <v>0</v>
      </c>
      <c r="N858" s="336">
        <v>0</v>
      </c>
      <c r="O858" s="336">
        <v>0</v>
      </c>
      <c r="P858" s="336">
        <v>0</v>
      </c>
      <c r="Q858" s="336">
        <v>0</v>
      </c>
      <c r="R858" s="336">
        <v>0</v>
      </c>
      <c r="S858" s="336">
        <v>0</v>
      </c>
      <c r="T858" s="336">
        <v>0</v>
      </c>
      <c r="U858" s="336">
        <v>0</v>
      </c>
      <c r="V858" s="336">
        <v>0</v>
      </c>
      <c r="W858" s="336">
        <v>0</v>
      </c>
      <c r="X858" s="336">
        <v>0</v>
      </c>
      <c r="Y858" s="336">
        <v>0</v>
      </c>
      <c r="Z858" s="337">
        <f t="shared" si="45"/>
        <v>0</v>
      </c>
      <c r="AA858" s="340"/>
    </row>
    <row r="859" spans="1:27" s="339" customFormat="1" ht="12.75" customHeight="1">
      <c r="A859" s="333">
        <f t="shared" si="46"/>
        <v>15</v>
      </c>
      <c r="B859" s="373">
        <v>230801300030199</v>
      </c>
      <c r="C859" s="392" t="s">
        <v>1508</v>
      </c>
      <c r="D859" s="334">
        <f>+SUMIF('BG SISTEMA'!A:A,'CA EF'!B859,'BG SISTEMA'!F:F)</f>
        <v>0</v>
      </c>
      <c r="E859" s="412"/>
      <c r="F859" s="412"/>
      <c r="G859" s="393">
        <v>0</v>
      </c>
      <c r="H859" s="336">
        <f t="shared" si="47"/>
        <v>0</v>
      </c>
      <c r="I859" s="336">
        <v>0</v>
      </c>
      <c r="J859" s="336">
        <v>0</v>
      </c>
      <c r="K859" s="336">
        <v>0</v>
      </c>
      <c r="L859" s="336">
        <v>0</v>
      </c>
      <c r="M859" s="336">
        <v>0</v>
      </c>
      <c r="N859" s="336">
        <v>0</v>
      </c>
      <c r="O859" s="336">
        <v>0</v>
      </c>
      <c r="P859" s="336">
        <v>0</v>
      </c>
      <c r="Q859" s="336">
        <v>0</v>
      </c>
      <c r="R859" s="336">
        <v>0</v>
      </c>
      <c r="S859" s="336">
        <v>0</v>
      </c>
      <c r="T859" s="336">
        <v>0</v>
      </c>
      <c r="U859" s="336">
        <v>0</v>
      </c>
      <c r="V859" s="336">
        <v>0</v>
      </c>
      <c r="W859" s="336">
        <v>0</v>
      </c>
      <c r="X859" s="336">
        <v>0</v>
      </c>
      <c r="Y859" s="336">
        <v>0</v>
      </c>
      <c r="Z859" s="337">
        <f t="shared" si="45"/>
        <v>0</v>
      </c>
      <c r="AA859" s="340"/>
    </row>
    <row r="860" spans="1:27" s="339" customFormat="1" ht="12.75" customHeight="1">
      <c r="A860" s="333">
        <f t="shared" si="46"/>
        <v>15</v>
      </c>
      <c r="B860" s="373">
        <v>230801300040101</v>
      </c>
      <c r="C860" s="392" t="s">
        <v>1509</v>
      </c>
      <c r="D860" s="334">
        <f>+SUMIF('BG SISTEMA'!A:A,'CA EF'!B860,'BG SISTEMA'!F:F)</f>
        <v>0</v>
      </c>
      <c r="E860" s="412"/>
      <c r="F860" s="412"/>
      <c r="G860" s="393">
        <v>0</v>
      </c>
      <c r="H860" s="336">
        <f t="shared" si="47"/>
        <v>0</v>
      </c>
      <c r="I860" s="336">
        <v>0</v>
      </c>
      <c r="J860" s="336">
        <v>0</v>
      </c>
      <c r="K860" s="336">
        <v>0</v>
      </c>
      <c r="L860" s="336">
        <v>0</v>
      </c>
      <c r="M860" s="336">
        <v>0</v>
      </c>
      <c r="N860" s="336">
        <v>0</v>
      </c>
      <c r="O860" s="336">
        <v>0</v>
      </c>
      <c r="P860" s="336">
        <v>0</v>
      </c>
      <c r="Q860" s="336">
        <v>0</v>
      </c>
      <c r="R860" s="336">
        <v>0</v>
      </c>
      <c r="S860" s="336">
        <v>0</v>
      </c>
      <c r="T860" s="336">
        <v>0</v>
      </c>
      <c r="U860" s="336">
        <v>0</v>
      </c>
      <c r="V860" s="336">
        <v>0</v>
      </c>
      <c r="W860" s="336">
        <v>0</v>
      </c>
      <c r="X860" s="336">
        <v>0</v>
      </c>
      <c r="Y860" s="336">
        <v>0</v>
      </c>
      <c r="Z860" s="337">
        <f t="shared" si="45"/>
        <v>0</v>
      </c>
      <c r="AA860" s="340"/>
    </row>
    <row r="861" spans="1:27" s="339" customFormat="1" ht="12.75" customHeight="1">
      <c r="A861" s="333">
        <f t="shared" si="46"/>
        <v>15</v>
      </c>
      <c r="B861" s="373">
        <v>230801300040199</v>
      </c>
      <c r="C861" s="392" t="s">
        <v>1510</v>
      </c>
      <c r="D861" s="334">
        <f>+SUMIF('BG SISTEMA'!A:A,'CA EF'!B861,'BG SISTEMA'!F:F)</f>
        <v>0</v>
      </c>
      <c r="E861" s="412"/>
      <c r="F861" s="412"/>
      <c r="G861" s="393">
        <v>0</v>
      </c>
      <c r="H861" s="336">
        <f t="shared" si="47"/>
        <v>0</v>
      </c>
      <c r="I861" s="336">
        <v>0</v>
      </c>
      <c r="J861" s="336">
        <v>0</v>
      </c>
      <c r="K861" s="336">
        <v>0</v>
      </c>
      <c r="L861" s="336">
        <v>0</v>
      </c>
      <c r="M861" s="336">
        <v>0</v>
      </c>
      <c r="N861" s="336">
        <v>0</v>
      </c>
      <c r="O861" s="336">
        <v>0</v>
      </c>
      <c r="P861" s="336">
        <v>0</v>
      </c>
      <c r="Q861" s="336">
        <v>0</v>
      </c>
      <c r="R861" s="336">
        <v>0</v>
      </c>
      <c r="S861" s="336">
        <v>0</v>
      </c>
      <c r="T861" s="336">
        <v>0</v>
      </c>
      <c r="U861" s="336">
        <v>0</v>
      </c>
      <c r="V861" s="336">
        <v>0</v>
      </c>
      <c r="W861" s="336">
        <v>0</v>
      </c>
      <c r="X861" s="336">
        <v>0</v>
      </c>
      <c r="Y861" s="336">
        <v>0</v>
      </c>
      <c r="Z861" s="337">
        <f t="shared" si="45"/>
        <v>0</v>
      </c>
      <c r="AA861" s="340"/>
    </row>
    <row r="862" spans="1:27" s="339" customFormat="1" ht="12.75" customHeight="1">
      <c r="A862" s="333">
        <f t="shared" ref="A862:A904" si="60">+LEN(B862)</f>
        <v>15</v>
      </c>
      <c r="B862" s="373">
        <v>230801300050101</v>
      </c>
      <c r="C862" s="392" t="s">
        <v>1511</v>
      </c>
      <c r="D862" s="334">
        <f>+SUMIF('BG SISTEMA'!A:A,'CA EF'!B862,'BG SISTEMA'!F:F)</f>
        <v>0</v>
      </c>
      <c r="E862" s="412"/>
      <c r="F862" s="412"/>
      <c r="G862" s="393">
        <v>0</v>
      </c>
      <c r="H862" s="336">
        <f t="shared" ref="H862:H904" si="61">+D862-E862+F862-G862</f>
        <v>0</v>
      </c>
      <c r="I862" s="336">
        <v>0</v>
      </c>
      <c r="J862" s="336">
        <v>0</v>
      </c>
      <c r="K862" s="336">
        <v>0</v>
      </c>
      <c r="L862" s="336">
        <v>0</v>
      </c>
      <c r="M862" s="336">
        <v>0</v>
      </c>
      <c r="N862" s="336">
        <v>0</v>
      </c>
      <c r="O862" s="336">
        <v>0</v>
      </c>
      <c r="P862" s="336">
        <v>0</v>
      </c>
      <c r="Q862" s="336">
        <v>0</v>
      </c>
      <c r="R862" s="336">
        <v>0</v>
      </c>
      <c r="S862" s="336">
        <v>0</v>
      </c>
      <c r="T862" s="336">
        <v>0</v>
      </c>
      <c r="U862" s="336">
        <v>0</v>
      </c>
      <c r="V862" s="336">
        <v>0</v>
      </c>
      <c r="W862" s="336">
        <v>0</v>
      </c>
      <c r="X862" s="336">
        <v>0</v>
      </c>
      <c r="Y862" s="336">
        <v>0</v>
      </c>
      <c r="Z862" s="337">
        <f t="shared" ref="Z862:Z904" si="62">SUM(H862:Y862)</f>
        <v>0</v>
      </c>
      <c r="AA862" s="340"/>
    </row>
    <row r="863" spans="1:27" s="339" customFormat="1" ht="12.75" customHeight="1">
      <c r="A863" s="333">
        <f t="shared" si="60"/>
        <v>15</v>
      </c>
      <c r="B863" s="373">
        <v>230801300050199</v>
      </c>
      <c r="C863" s="392" t="s">
        <v>1512</v>
      </c>
      <c r="D863" s="334">
        <f>+SUMIF('BG SISTEMA'!A:A,'CA EF'!B863,'BG SISTEMA'!F:F)</f>
        <v>0</v>
      </c>
      <c r="E863" s="412"/>
      <c r="F863" s="412"/>
      <c r="G863" s="393">
        <v>0</v>
      </c>
      <c r="H863" s="336">
        <f t="shared" si="61"/>
        <v>0</v>
      </c>
      <c r="I863" s="336">
        <v>0</v>
      </c>
      <c r="J863" s="336">
        <v>0</v>
      </c>
      <c r="K863" s="336">
        <v>0</v>
      </c>
      <c r="L863" s="336">
        <v>0</v>
      </c>
      <c r="M863" s="336">
        <v>0</v>
      </c>
      <c r="N863" s="336">
        <v>0</v>
      </c>
      <c r="O863" s="336">
        <v>0</v>
      </c>
      <c r="P863" s="336">
        <v>0</v>
      </c>
      <c r="Q863" s="336">
        <v>0</v>
      </c>
      <c r="R863" s="336">
        <v>0</v>
      </c>
      <c r="S863" s="336">
        <v>0</v>
      </c>
      <c r="T863" s="336">
        <v>0</v>
      </c>
      <c r="U863" s="336">
        <v>0</v>
      </c>
      <c r="V863" s="336">
        <v>0</v>
      </c>
      <c r="W863" s="336">
        <v>0</v>
      </c>
      <c r="X863" s="336">
        <v>0</v>
      </c>
      <c r="Y863" s="336">
        <v>0</v>
      </c>
      <c r="Z863" s="337">
        <f t="shared" si="62"/>
        <v>0</v>
      </c>
      <c r="AA863" s="340"/>
    </row>
    <row r="864" spans="1:27" s="339" customFormat="1" ht="12.75" customHeight="1">
      <c r="A864" s="333">
        <f t="shared" si="60"/>
        <v>15</v>
      </c>
      <c r="B864" s="373">
        <v>230801300060101</v>
      </c>
      <c r="C864" s="392" t="s">
        <v>1513</v>
      </c>
      <c r="D864" s="334">
        <f>+SUMIF('BG SISTEMA'!A:A,'CA EF'!B864,'BG SISTEMA'!F:F)</f>
        <v>0</v>
      </c>
      <c r="E864" s="412"/>
      <c r="F864" s="412"/>
      <c r="G864" s="393">
        <v>0</v>
      </c>
      <c r="H864" s="336">
        <f t="shared" si="61"/>
        <v>0</v>
      </c>
      <c r="I864" s="336">
        <v>0</v>
      </c>
      <c r="J864" s="336">
        <v>0</v>
      </c>
      <c r="K864" s="336">
        <v>0</v>
      </c>
      <c r="L864" s="336">
        <v>0</v>
      </c>
      <c r="M864" s="336">
        <v>0</v>
      </c>
      <c r="N864" s="336">
        <v>0</v>
      </c>
      <c r="O864" s="336">
        <v>0</v>
      </c>
      <c r="P864" s="336">
        <v>0</v>
      </c>
      <c r="Q864" s="336">
        <v>0</v>
      </c>
      <c r="R864" s="336">
        <v>0</v>
      </c>
      <c r="S864" s="336">
        <v>0</v>
      </c>
      <c r="T864" s="336">
        <v>0</v>
      </c>
      <c r="U864" s="336">
        <v>0</v>
      </c>
      <c r="V864" s="336">
        <v>0</v>
      </c>
      <c r="W864" s="336">
        <v>0</v>
      </c>
      <c r="X864" s="336">
        <v>0</v>
      </c>
      <c r="Y864" s="336">
        <v>0</v>
      </c>
      <c r="Z864" s="337">
        <f t="shared" si="62"/>
        <v>0</v>
      </c>
      <c r="AA864" s="338"/>
    </row>
    <row r="865" spans="1:27" s="339" customFormat="1" ht="12.75" customHeight="1">
      <c r="A865" s="333">
        <f t="shared" si="60"/>
        <v>15</v>
      </c>
      <c r="B865" s="373">
        <v>230801300060199</v>
      </c>
      <c r="C865" s="392" t="s">
        <v>1514</v>
      </c>
      <c r="D865" s="334">
        <f>+SUMIF('BG SISTEMA'!A:A,'CA EF'!B865,'BG SISTEMA'!F:F)</f>
        <v>0</v>
      </c>
      <c r="E865" s="412"/>
      <c r="F865" s="412"/>
      <c r="G865" s="393">
        <v>0</v>
      </c>
      <c r="H865" s="336">
        <f t="shared" si="61"/>
        <v>0</v>
      </c>
      <c r="I865" s="336">
        <v>0</v>
      </c>
      <c r="J865" s="336">
        <v>0</v>
      </c>
      <c r="K865" s="336">
        <v>0</v>
      </c>
      <c r="L865" s="336">
        <v>0</v>
      </c>
      <c r="M865" s="336">
        <v>0</v>
      </c>
      <c r="N865" s="336">
        <v>0</v>
      </c>
      <c r="O865" s="336">
        <v>0</v>
      </c>
      <c r="P865" s="336">
        <v>0</v>
      </c>
      <c r="Q865" s="336">
        <v>0</v>
      </c>
      <c r="R865" s="336">
        <v>0</v>
      </c>
      <c r="S865" s="336">
        <v>0</v>
      </c>
      <c r="T865" s="336">
        <v>0</v>
      </c>
      <c r="U865" s="336">
        <v>0</v>
      </c>
      <c r="V865" s="336">
        <v>0</v>
      </c>
      <c r="W865" s="336">
        <v>0</v>
      </c>
      <c r="X865" s="336">
        <v>0</v>
      </c>
      <c r="Y865" s="336">
        <v>0</v>
      </c>
      <c r="Z865" s="337">
        <f t="shared" si="62"/>
        <v>0</v>
      </c>
      <c r="AA865" s="340"/>
    </row>
    <row r="866" spans="1:27" s="339" customFormat="1" ht="12.75" customHeight="1">
      <c r="A866" s="333">
        <f t="shared" si="60"/>
        <v>15</v>
      </c>
      <c r="B866" s="373">
        <v>230801300070101</v>
      </c>
      <c r="C866" s="392" t="s">
        <v>1515</v>
      </c>
      <c r="D866" s="334">
        <f>+SUMIF('BG SISTEMA'!A:A,'CA EF'!B866,'BG SISTEMA'!F:F)</f>
        <v>0</v>
      </c>
      <c r="E866" s="412"/>
      <c r="F866" s="412"/>
      <c r="G866" s="393">
        <v>0</v>
      </c>
      <c r="H866" s="336">
        <f t="shared" si="61"/>
        <v>0</v>
      </c>
      <c r="I866" s="336">
        <v>0</v>
      </c>
      <c r="J866" s="336">
        <v>0</v>
      </c>
      <c r="K866" s="336">
        <v>0</v>
      </c>
      <c r="L866" s="336">
        <v>0</v>
      </c>
      <c r="M866" s="336">
        <v>0</v>
      </c>
      <c r="N866" s="336">
        <v>0</v>
      </c>
      <c r="O866" s="336">
        <v>0</v>
      </c>
      <c r="P866" s="336">
        <v>0</v>
      </c>
      <c r="Q866" s="336">
        <v>0</v>
      </c>
      <c r="R866" s="336">
        <v>0</v>
      </c>
      <c r="S866" s="336">
        <v>0</v>
      </c>
      <c r="T866" s="336">
        <v>0</v>
      </c>
      <c r="U866" s="336">
        <v>0</v>
      </c>
      <c r="V866" s="336">
        <v>0</v>
      </c>
      <c r="W866" s="336">
        <v>0</v>
      </c>
      <c r="X866" s="336">
        <v>0</v>
      </c>
      <c r="Y866" s="336">
        <v>0</v>
      </c>
      <c r="Z866" s="337">
        <f t="shared" si="62"/>
        <v>0</v>
      </c>
      <c r="AA866" s="340"/>
    </row>
    <row r="867" spans="1:27" s="339" customFormat="1" ht="12.75" customHeight="1">
      <c r="A867" s="333">
        <f t="shared" si="60"/>
        <v>15</v>
      </c>
      <c r="B867" s="373">
        <v>230801300070199</v>
      </c>
      <c r="C867" s="392" t="s">
        <v>1516</v>
      </c>
      <c r="D867" s="334">
        <f>+SUMIF('BG SISTEMA'!A:A,'CA EF'!B867,'BG SISTEMA'!F:F)</f>
        <v>0</v>
      </c>
      <c r="E867" s="412"/>
      <c r="F867" s="412"/>
      <c r="G867" s="393">
        <v>0</v>
      </c>
      <c r="H867" s="336">
        <f t="shared" si="61"/>
        <v>0</v>
      </c>
      <c r="I867" s="336">
        <v>0</v>
      </c>
      <c r="J867" s="336">
        <v>0</v>
      </c>
      <c r="K867" s="336">
        <v>0</v>
      </c>
      <c r="L867" s="336">
        <v>0</v>
      </c>
      <c r="M867" s="336">
        <v>0</v>
      </c>
      <c r="N867" s="336">
        <v>0</v>
      </c>
      <c r="O867" s="336">
        <v>0</v>
      </c>
      <c r="P867" s="336">
        <v>0</v>
      </c>
      <c r="Q867" s="336">
        <v>0</v>
      </c>
      <c r="R867" s="336">
        <v>0</v>
      </c>
      <c r="S867" s="336">
        <v>0</v>
      </c>
      <c r="T867" s="336">
        <v>0</v>
      </c>
      <c r="U867" s="336">
        <v>0</v>
      </c>
      <c r="V867" s="336">
        <v>0</v>
      </c>
      <c r="W867" s="336">
        <v>0</v>
      </c>
      <c r="X867" s="336">
        <v>0</v>
      </c>
      <c r="Y867" s="336">
        <v>0</v>
      </c>
      <c r="Z867" s="337">
        <f t="shared" si="62"/>
        <v>0</v>
      </c>
      <c r="AA867" s="340"/>
    </row>
    <row r="868" spans="1:27" s="339" customFormat="1" ht="12.75" customHeight="1">
      <c r="A868" s="333">
        <f t="shared" si="60"/>
        <v>15</v>
      </c>
      <c r="B868" s="373">
        <v>230801309010101</v>
      </c>
      <c r="C868" s="392" t="s">
        <v>1517</v>
      </c>
      <c r="D868" s="334">
        <f>+SUMIF('BG SISTEMA'!A:A,'CA EF'!B868,'BG SISTEMA'!F:F)</f>
        <v>0</v>
      </c>
      <c r="E868" s="412"/>
      <c r="F868" s="412"/>
      <c r="G868" s="393">
        <v>0</v>
      </c>
      <c r="H868" s="336">
        <f t="shared" si="61"/>
        <v>0</v>
      </c>
      <c r="I868" s="336">
        <v>0</v>
      </c>
      <c r="J868" s="336">
        <v>0</v>
      </c>
      <c r="K868" s="336">
        <v>0</v>
      </c>
      <c r="L868" s="336">
        <v>0</v>
      </c>
      <c r="M868" s="336">
        <v>0</v>
      </c>
      <c r="N868" s="336">
        <v>0</v>
      </c>
      <c r="O868" s="336">
        <v>0</v>
      </c>
      <c r="P868" s="336">
        <v>0</v>
      </c>
      <c r="Q868" s="336">
        <v>0</v>
      </c>
      <c r="R868" s="336">
        <v>0</v>
      </c>
      <c r="S868" s="336">
        <v>0</v>
      </c>
      <c r="T868" s="336">
        <v>0</v>
      </c>
      <c r="U868" s="336">
        <v>0</v>
      </c>
      <c r="V868" s="336">
        <v>0</v>
      </c>
      <c r="W868" s="336">
        <v>0</v>
      </c>
      <c r="X868" s="336">
        <v>0</v>
      </c>
      <c r="Y868" s="336">
        <v>0</v>
      </c>
      <c r="Z868" s="337">
        <f t="shared" si="62"/>
        <v>0</v>
      </c>
      <c r="AA868" s="340"/>
    </row>
    <row r="869" spans="1:27" s="339" customFormat="1" ht="12.75" customHeight="1">
      <c r="A869" s="333">
        <f t="shared" si="60"/>
        <v>15</v>
      </c>
      <c r="B869" s="373">
        <v>230801309010199</v>
      </c>
      <c r="C869" s="392" t="s">
        <v>1518</v>
      </c>
      <c r="D869" s="334">
        <f>+SUMIF('BG SISTEMA'!A:A,'CA EF'!B869,'BG SISTEMA'!F:F)</f>
        <v>0</v>
      </c>
      <c r="E869" s="412"/>
      <c r="F869" s="412"/>
      <c r="G869" s="393">
        <v>0</v>
      </c>
      <c r="H869" s="336">
        <f t="shared" si="61"/>
        <v>0</v>
      </c>
      <c r="I869" s="336">
        <v>0</v>
      </c>
      <c r="J869" s="336">
        <v>0</v>
      </c>
      <c r="K869" s="336">
        <v>0</v>
      </c>
      <c r="L869" s="336">
        <v>0</v>
      </c>
      <c r="M869" s="336">
        <v>0</v>
      </c>
      <c r="N869" s="336">
        <v>0</v>
      </c>
      <c r="O869" s="336">
        <v>0</v>
      </c>
      <c r="P869" s="336">
        <v>0</v>
      </c>
      <c r="Q869" s="336">
        <v>0</v>
      </c>
      <c r="R869" s="336">
        <v>0</v>
      </c>
      <c r="S869" s="336">
        <v>0</v>
      </c>
      <c r="T869" s="336">
        <v>0</v>
      </c>
      <c r="U869" s="336">
        <v>0</v>
      </c>
      <c r="V869" s="336">
        <v>0</v>
      </c>
      <c r="W869" s="336">
        <v>0</v>
      </c>
      <c r="X869" s="336">
        <v>0</v>
      </c>
      <c r="Y869" s="336">
        <v>0</v>
      </c>
      <c r="Z869" s="337">
        <f t="shared" si="62"/>
        <v>0</v>
      </c>
      <c r="AA869" s="338"/>
    </row>
    <row r="870" spans="1:27" s="339" customFormat="1" ht="12.75" customHeight="1">
      <c r="A870" s="333">
        <f t="shared" si="60"/>
        <v>15</v>
      </c>
      <c r="B870" s="373">
        <v>230801309020101</v>
      </c>
      <c r="C870" s="392" t="s">
        <v>1519</v>
      </c>
      <c r="D870" s="334">
        <f>+SUMIF('BG SISTEMA'!A:A,'CA EF'!B870,'BG SISTEMA'!F:F)</f>
        <v>0</v>
      </c>
      <c r="E870" s="412"/>
      <c r="F870" s="412"/>
      <c r="G870" s="393">
        <v>0</v>
      </c>
      <c r="H870" s="336">
        <f t="shared" si="61"/>
        <v>0</v>
      </c>
      <c r="I870" s="336">
        <v>0</v>
      </c>
      <c r="J870" s="336">
        <v>0</v>
      </c>
      <c r="K870" s="336">
        <v>0</v>
      </c>
      <c r="L870" s="336">
        <v>0</v>
      </c>
      <c r="M870" s="336">
        <v>0</v>
      </c>
      <c r="N870" s="336">
        <v>0</v>
      </c>
      <c r="O870" s="336">
        <v>0</v>
      </c>
      <c r="P870" s="336">
        <v>0</v>
      </c>
      <c r="Q870" s="336">
        <v>0</v>
      </c>
      <c r="R870" s="336">
        <v>0</v>
      </c>
      <c r="S870" s="336">
        <v>0</v>
      </c>
      <c r="T870" s="336">
        <v>0</v>
      </c>
      <c r="U870" s="336">
        <v>0</v>
      </c>
      <c r="V870" s="336">
        <v>0</v>
      </c>
      <c r="W870" s="336">
        <v>0</v>
      </c>
      <c r="X870" s="336">
        <v>0</v>
      </c>
      <c r="Y870" s="336">
        <v>0</v>
      </c>
      <c r="Z870" s="337">
        <f t="shared" si="62"/>
        <v>0</v>
      </c>
      <c r="AA870" s="340"/>
    </row>
    <row r="871" spans="1:27" s="339" customFormat="1" ht="12.75" customHeight="1">
      <c r="A871" s="333">
        <f t="shared" si="60"/>
        <v>15</v>
      </c>
      <c r="B871" s="373">
        <v>230801309020199</v>
      </c>
      <c r="C871" s="392" t="s">
        <v>1520</v>
      </c>
      <c r="D871" s="334">
        <f>+SUMIF('BG SISTEMA'!A:A,'CA EF'!B871,'BG SISTEMA'!F:F)</f>
        <v>0</v>
      </c>
      <c r="E871" s="412"/>
      <c r="F871" s="412"/>
      <c r="G871" s="393">
        <v>0</v>
      </c>
      <c r="H871" s="336">
        <f t="shared" si="61"/>
        <v>0</v>
      </c>
      <c r="I871" s="336">
        <v>0</v>
      </c>
      <c r="J871" s="336">
        <v>0</v>
      </c>
      <c r="K871" s="336">
        <v>0</v>
      </c>
      <c r="L871" s="336">
        <v>0</v>
      </c>
      <c r="M871" s="336">
        <v>0</v>
      </c>
      <c r="N871" s="336">
        <v>0</v>
      </c>
      <c r="O871" s="336">
        <v>0</v>
      </c>
      <c r="P871" s="336">
        <v>0</v>
      </c>
      <c r="Q871" s="336">
        <v>0</v>
      </c>
      <c r="R871" s="336">
        <v>0</v>
      </c>
      <c r="S871" s="336">
        <v>0</v>
      </c>
      <c r="T871" s="336">
        <v>0</v>
      </c>
      <c r="U871" s="336">
        <v>0</v>
      </c>
      <c r="V871" s="336">
        <v>0</v>
      </c>
      <c r="W871" s="336">
        <v>0</v>
      </c>
      <c r="X871" s="336">
        <v>0</v>
      </c>
      <c r="Y871" s="336">
        <v>0</v>
      </c>
      <c r="Z871" s="337">
        <f t="shared" si="62"/>
        <v>0</v>
      </c>
      <c r="AA871" s="340"/>
    </row>
    <row r="872" spans="1:27" s="339" customFormat="1" ht="12.75" customHeight="1">
      <c r="A872" s="333">
        <f t="shared" si="60"/>
        <v>15</v>
      </c>
      <c r="B872" s="373">
        <v>230801309030101</v>
      </c>
      <c r="C872" s="392" t="s">
        <v>1521</v>
      </c>
      <c r="D872" s="334">
        <f>+SUMIF('BG SISTEMA'!A:A,'CA EF'!B872,'BG SISTEMA'!F:F)</f>
        <v>0</v>
      </c>
      <c r="E872" s="412"/>
      <c r="F872" s="412"/>
      <c r="G872" s="393">
        <v>0</v>
      </c>
      <c r="H872" s="336">
        <f t="shared" si="61"/>
        <v>0</v>
      </c>
      <c r="I872" s="336">
        <v>0</v>
      </c>
      <c r="J872" s="336">
        <v>0</v>
      </c>
      <c r="K872" s="336">
        <v>0</v>
      </c>
      <c r="L872" s="336">
        <v>0</v>
      </c>
      <c r="M872" s="336">
        <v>0</v>
      </c>
      <c r="N872" s="336">
        <v>0</v>
      </c>
      <c r="O872" s="336">
        <v>0</v>
      </c>
      <c r="P872" s="336">
        <v>0</v>
      </c>
      <c r="Q872" s="336">
        <v>0</v>
      </c>
      <c r="R872" s="336">
        <v>0</v>
      </c>
      <c r="S872" s="336">
        <v>0</v>
      </c>
      <c r="T872" s="336">
        <v>0</v>
      </c>
      <c r="U872" s="336">
        <v>0</v>
      </c>
      <c r="V872" s="336">
        <v>0</v>
      </c>
      <c r="W872" s="336">
        <v>0</v>
      </c>
      <c r="X872" s="336">
        <v>0</v>
      </c>
      <c r="Y872" s="336">
        <v>0</v>
      </c>
      <c r="Z872" s="337">
        <f t="shared" si="62"/>
        <v>0</v>
      </c>
      <c r="AA872" s="340"/>
    </row>
    <row r="873" spans="1:27" s="339" customFormat="1" ht="12.75" customHeight="1">
      <c r="A873" s="333">
        <f t="shared" si="60"/>
        <v>15</v>
      </c>
      <c r="B873" s="373">
        <v>230801309030199</v>
      </c>
      <c r="C873" s="392" t="s">
        <v>1522</v>
      </c>
      <c r="D873" s="334">
        <f>+SUMIF('BG SISTEMA'!A:A,'CA EF'!B873,'BG SISTEMA'!F:F)</f>
        <v>0</v>
      </c>
      <c r="E873" s="412"/>
      <c r="F873" s="412"/>
      <c r="G873" s="393">
        <v>0</v>
      </c>
      <c r="H873" s="336">
        <f t="shared" si="61"/>
        <v>0</v>
      </c>
      <c r="I873" s="336">
        <v>0</v>
      </c>
      <c r="J873" s="336">
        <v>0</v>
      </c>
      <c r="K873" s="336">
        <v>0</v>
      </c>
      <c r="L873" s="336">
        <v>0</v>
      </c>
      <c r="M873" s="336">
        <v>0</v>
      </c>
      <c r="N873" s="336">
        <v>0</v>
      </c>
      <c r="O873" s="336">
        <v>0</v>
      </c>
      <c r="P873" s="336">
        <v>0</v>
      </c>
      <c r="Q873" s="336">
        <v>0</v>
      </c>
      <c r="R873" s="336">
        <v>0</v>
      </c>
      <c r="S873" s="336">
        <v>0</v>
      </c>
      <c r="T873" s="336">
        <v>0</v>
      </c>
      <c r="U873" s="336">
        <v>0</v>
      </c>
      <c r="V873" s="336">
        <v>0</v>
      </c>
      <c r="W873" s="336">
        <v>0</v>
      </c>
      <c r="X873" s="336">
        <v>0</v>
      </c>
      <c r="Y873" s="336">
        <v>0</v>
      </c>
      <c r="Z873" s="337">
        <f t="shared" si="62"/>
        <v>0</v>
      </c>
      <c r="AA873" s="340"/>
    </row>
    <row r="874" spans="1:27" s="339" customFormat="1" ht="12.75" customHeight="1">
      <c r="A874" s="333">
        <f t="shared" si="60"/>
        <v>15</v>
      </c>
      <c r="B874" s="373">
        <v>230801309040101</v>
      </c>
      <c r="C874" s="392" t="s">
        <v>1523</v>
      </c>
      <c r="D874" s="334">
        <f>+SUMIF('BG SISTEMA'!A:A,'CA EF'!B874,'BG SISTEMA'!F:F)</f>
        <v>0</v>
      </c>
      <c r="E874" s="412"/>
      <c r="F874" s="412"/>
      <c r="G874" s="393">
        <v>0</v>
      </c>
      <c r="H874" s="336">
        <f t="shared" si="61"/>
        <v>0</v>
      </c>
      <c r="I874" s="336">
        <v>0</v>
      </c>
      <c r="J874" s="336">
        <v>0</v>
      </c>
      <c r="K874" s="336">
        <v>0</v>
      </c>
      <c r="L874" s="336">
        <v>0</v>
      </c>
      <c r="M874" s="336">
        <v>0</v>
      </c>
      <c r="N874" s="336">
        <v>0</v>
      </c>
      <c r="O874" s="336">
        <v>0</v>
      </c>
      <c r="P874" s="336">
        <v>0</v>
      </c>
      <c r="Q874" s="336">
        <v>0</v>
      </c>
      <c r="R874" s="336">
        <v>0</v>
      </c>
      <c r="S874" s="336">
        <v>0</v>
      </c>
      <c r="T874" s="336">
        <v>0</v>
      </c>
      <c r="U874" s="336">
        <v>0</v>
      </c>
      <c r="V874" s="336">
        <v>0</v>
      </c>
      <c r="W874" s="336">
        <v>0</v>
      </c>
      <c r="X874" s="336">
        <v>0</v>
      </c>
      <c r="Y874" s="336">
        <v>0</v>
      </c>
      <c r="Z874" s="337">
        <f t="shared" si="62"/>
        <v>0</v>
      </c>
      <c r="AA874" s="340"/>
    </row>
    <row r="875" spans="1:27" s="339" customFormat="1" ht="12.75" customHeight="1">
      <c r="A875" s="333">
        <f t="shared" si="60"/>
        <v>15</v>
      </c>
      <c r="B875" s="373">
        <v>230801309040199</v>
      </c>
      <c r="C875" s="392" t="s">
        <v>1524</v>
      </c>
      <c r="D875" s="334">
        <f>+SUMIF('BG SISTEMA'!A:A,'CA EF'!B875,'BG SISTEMA'!F:F)</f>
        <v>0</v>
      </c>
      <c r="E875" s="412"/>
      <c r="F875" s="412"/>
      <c r="G875" s="393">
        <v>0</v>
      </c>
      <c r="H875" s="336">
        <f t="shared" si="61"/>
        <v>0</v>
      </c>
      <c r="I875" s="336">
        <v>0</v>
      </c>
      <c r="J875" s="336">
        <v>0</v>
      </c>
      <c r="K875" s="336">
        <v>0</v>
      </c>
      <c r="L875" s="336">
        <v>0</v>
      </c>
      <c r="M875" s="336">
        <v>0</v>
      </c>
      <c r="N875" s="336">
        <v>0</v>
      </c>
      <c r="O875" s="336">
        <v>0</v>
      </c>
      <c r="P875" s="336">
        <v>0</v>
      </c>
      <c r="Q875" s="336">
        <v>0</v>
      </c>
      <c r="R875" s="336">
        <v>0</v>
      </c>
      <c r="S875" s="336">
        <v>0</v>
      </c>
      <c r="T875" s="336">
        <v>0</v>
      </c>
      <c r="U875" s="336">
        <v>0</v>
      </c>
      <c r="V875" s="336">
        <v>0</v>
      </c>
      <c r="W875" s="336">
        <v>0</v>
      </c>
      <c r="X875" s="336">
        <v>0</v>
      </c>
      <c r="Y875" s="336">
        <v>0</v>
      </c>
      <c r="Z875" s="337">
        <f t="shared" si="62"/>
        <v>0</v>
      </c>
      <c r="AA875" s="338"/>
    </row>
    <row r="876" spans="1:27" s="339" customFormat="1" ht="12.75" customHeight="1">
      <c r="A876" s="333">
        <f t="shared" si="60"/>
        <v>15</v>
      </c>
      <c r="B876" s="373">
        <v>230801309050101</v>
      </c>
      <c r="C876" s="392" t="s">
        <v>1525</v>
      </c>
      <c r="D876" s="334">
        <f>+SUMIF('BG SISTEMA'!A:A,'CA EF'!B876,'BG SISTEMA'!F:F)</f>
        <v>0</v>
      </c>
      <c r="E876" s="412"/>
      <c r="F876" s="412"/>
      <c r="G876" s="393">
        <v>0</v>
      </c>
      <c r="H876" s="336">
        <f t="shared" si="61"/>
        <v>0</v>
      </c>
      <c r="I876" s="336">
        <v>0</v>
      </c>
      <c r="J876" s="336">
        <v>0</v>
      </c>
      <c r="K876" s="336">
        <v>0</v>
      </c>
      <c r="L876" s="336">
        <v>0</v>
      </c>
      <c r="M876" s="336">
        <v>0</v>
      </c>
      <c r="N876" s="336">
        <v>0</v>
      </c>
      <c r="O876" s="336">
        <v>0</v>
      </c>
      <c r="P876" s="336">
        <v>0</v>
      </c>
      <c r="Q876" s="336">
        <v>0</v>
      </c>
      <c r="R876" s="336">
        <v>0</v>
      </c>
      <c r="S876" s="336">
        <v>0</v>
      </c>
      <c r="T876" s="336">
        <v>0</v>
      </c>
      <c r="U876" s="336">
        <v>0</v>
      </c>
      <c r="V876" s="336">
        <v>0</v>
      </c>
      <c r="W876" s="336">
        <v>0</v>
      </c>
      <c r="X876" s="336">
        <v>0</v>
      </c>
      <c r="Y876" s="336">
        <v>0</v>
      </c>
      <c r="Z876" s="337">
        <f t="shared" si="62"/>
        <v>0</v>
      </c>
      <c r="AA876" s="340"/>
    </row>
    <row r="877" spans="1:27" s="339" customFormat="1" ht="12.75" customHeight="1">
      <c r="A877" s="333">
        <f t="shared" si="60"/>
        <v>15</v>
      </c>
      <c r="B877" s="373">
        <v>230801309050199</v>
      </c>
      <c r="C877" s="392" t="s">
        <v>1526</v>
      </c>
      <c r="D877" s="334">
        <f>+SUMIF('BG SISTEMA'!A:A,'CA EF'!B877,'BG SISTEMA'!F:F)</f>
        <v>0</v>
      </c>
      <c r="E877" s="412"/>
      <c r="F877" s="412"/>
      <c r="G877" s="393">
        <v>0</v>
      </c>
      <c r="H877" s="336">
        <f t="shared" si="61"/>
        <v>0</v>
      </c>
      <c r="I877" s="336">
        <v>0</v>
      </c>
      <c r="J877" s="336">
        <v>0</v>
      </c>
      <c r="K877" s="336">
        <v>0</v>
      </c>
      <c r="L877" s="336">
        <v>0</v>
      </c>
      <c r="M877" s="336">
        <v>0</v>
      </c>
      <c r="N877" s="336">
        <v>0</v>
      </c>
      <c r="O877" s="336">
        <v>0</v>
      </c>
      <c r="P877" s="336">
        <v>0</v>
      </c>
      <c r="Q877" s="336">
        <v>0</v>
      </c>
      <c r="R877" s="336">
        <v>0</v>
      </c>
      <c r="S877" s="336">
        <v>0</v>
      </c>
      <c r="T877" s="336">
        <v>0</v>
      </c>
      <c r="U877" s="336">
        <v>0</v>
      </c>
      <c r="V877" s="336">
        <v>0</v>
      </c>
      <c r="W877" s="336">
        <v>0</v>
      </c>
      <c r="X877" s="336">
        <v>0</v>
      </c>
      <c r="Y877" s="336">
        <v>0</v>
      </c>
      <c r="Z877" s="337">
        <f t="shared" si="62"/>
        <v>0</v>
      </c>
      <c r="AA877" s="340"/>
    </row>
    <row r="878" spans="1:27" s="339" customFormat="1" ht="12.75" customHeight="1">
      <c r="A878" s="333">
        <f t="shared" si="60"/>
        <v>15</v>
      </c>
      <c r="B878" s="373">
        <v>230801309060101</v>
      </c>
      <c r="C878" s="392" t="s">
        <v>1527</v>
      </c>
      <c r="D878" s="334">
        <f>+SUMIF('BG SISTEMA'!A:A,'CA EF'!B878,'BG SISTEMA'!F:F)</f>
        <v>0</v>
      </c>
      <c r="E878" s="412"/>
      <c r="F878" s="412"/>
      <c r="G878" s="393">
        <v>0</v>
      </c>
      <c r="H878" s="336">
        <f t="shared" si="61"/>
        <v>0</v>
      </c>
      <c r="I878" s="336">
        <v>0</v>
      </c>
      <c r="J878" s="336">
        <v>0</v>
      </c>
      <c r="K878" s="336">
        <v>0</v>
      </c>
      <c r="L878" s="336">
        <v>0</v>
      </c>
      <c r="M878" s="336">
        <v>0</v>
      </c>
      <c r="N878" s="336">
        <v>0</v>
      </c>
      <c r="O878" s="336">
        <v>0</v>
      </c>
      <c r="P878" s="336">
        <v>0</v>
      </c>
      <c r="Q878" s="336">
        <v>0</v>
      </c>
      <c r="R878" s="336">
        <v>0</v>
      </c>
      <c r="S878" s="336">
        <v>0</v>
      </c>
      <c r="T878" s="336">
        <v>0</v>
      </c>
      <c r="U878" s="336">
        <v>0</v>
      </c>
      <c r="V878" s="336">
        <v>0</v>
      </c>
      <c r="W878" s="336">
        <v>0</v>
      </c>
      <c r="X878" s="336">
        <v>0</v>
      </c>
      <c r="Y878" s="336">
        <v>0</v>
      </c>
      <c r="Z878" s="337">
        <f t="shared" si="62"/>
        <v>0</v>
      </c>
      <c r="AA878" s="340"/>
    </row>
    <row r="879" spans="1:27" s="339" customFormat="1" ht="12.75" customHeight="1">
      <c r="A879" s="333">
        <f t="shared" si="60"/>
        <v>15</v>
      </c>
      <c r="B879" s="373">
        <v>230801309060199</v>
      </c>
      <c r="C879" s="392" t="s">
        <v>1528</v>
      </c>
      <c r="D879" s="334">
        <f>+SUMIF('BG SISTEMA'!A:A,'CA EF'!B879,'BG SISTEMA'!F:F)</f>
        <v>0</v>
      </c>
      <c r="E879" s="412"/>
      <c r="F879" s="412"/>
      <c r="G879" s="393">
        <v>0</v>
      </c>
      <c r="H879" s="336">
        <f t="shared" si="61"/>
        <v>0</v>
      </c>
      <c r="I879" s="336">
        <v>0</v>
      </c>
      <c r="J879" s="336">
        <v>0</v>
      </c>
      <c r="K879" s="336">
        <v>0</v>
      </c>
      <c r="L879" s="336">
        <v>0</v>
      </c>
      <c r="M879" s="336">
        <v>0</v>
      </c>
      <c r="N879" s="336">
        <v>0</v>
      </c>
      <c r="O879" s="336">
        <v>0</v>
      </c>
      <c r="P879" s="336">
        <v>0</v>
      </c>
      <c r="Q879" s="336">
        <v>0</v>
      </c>
      <c r="R879" s="336">
        <v>0</v>
      </c>
      <c r="S879" s="336">
        <v>0</v>
      </c>
      <c r="T879" s="336">
        <v>0</v>
      </c>
      <c r="U879" s="336">
        <v>0</v>
      </c>
      <c r="V879" s="336">
        <v>0</v>
      </c>
      <c r="W879" s="336">
        <v>0</v>
      </c>
      <c r="X879" s="336">
        <v>0</v>
      </c>
      <c r="Y879" s="336">
        <v>0</v>
      </c>
      <c r="Z879" s="337">
        <f t="shared" si="62"/>
        <v>0</v>
      </c>
      <c r="AA879" s="340"/>
    </row>
    <row r="880" spans="1:27" s="339" customFormat="1" ht="12.75" customHeight="1">
      <c r="A880" s="333">
        <f t="shared" si="60"/>
        <v>15</v>
      </c>
      <c r="B880" s="373">
        <v>230801309070101</v>
      </c>
      <c r="C880" s="392" t="s">
        <v>1529</v>
      </c>
      <c r="D880" s="334">
        <f>+SUMIF('BG SISTEMA'!A:A,'CA EF'!B880,'BG SISTEMA'!F:F)</f>
        <v>0</v>
      </c>
      <c r="E880" s="412"/>
      <c r="F880" s="412"/>
      <c r="G880" s="393">
        <v>0</v>
      </c>
      <c r="H880" s="336">
        <f t="shared" si="61"/>
        <v>0</v>
      </c>
      <c r="I880" s="336">
        <v>0</v>
      </c>
      <c r="J880" s="336">
        <v>0</v>
      </c>
      <c r="K880" s="336">
        <v>0</v>
      </c>
      <c r="L880" s="336">
        <v>0</v>
      </c>
      <c r="M880" s="336">
        <v>0</v>
      </c>
      <c r="N880" s="336">
        <v>0</v>
      </c>
      <c r="O880" s="336">
        <v>0</v>
      </c>
      <c r="P880" s="336">
        <v>0</v>
      </c>
      <c r="Q880" s="336">
        <v>0</v>
      </c>
      <c r="R880" s="336">
        <v>0</v>
      </c>
      <c r="S880" s="336">
        <v>0</v>
      </c>
      <c r="T880" s="336">
        <v>0</v>
      </c>
      <c r="U880" s="336">
        <v>0</v>
      </c>
      <c r="V880" s="336">
        <v>0</v>
      </c>
      <c r="W880" s="336">
        <v>0</v>
      </c>
      <c r="X880" s="336">
        <v>0</v>
      </c>
      <c r="Y880" s="336">
        <v>0</v>
      </c>
      <c r="Z880" s="337">
        <f t="shared" si="62"/>
        <v>0</v>
      </c>
      <c r="AA880" s="338"/>
    </row>
    <row r="881" spans="1:27" s="339" customFormat="1" ht="12.75" customHeight="1">
      <c r="A881" s="333">
        <f t="shared" si="60"/>
        <v>15</v>
      </c>
      <c r="B881" s="373">
        <v>230801309070199</v>
      </c>
      <c r="C881" s="392" t="s">
        <v>1530</v>
      </c>
      <c r="D881" s="334">
        <f>+SUMIF('BG SISTEMA'!A:A,'CA EF'!B881,'BG SISTEMA'!F:F)</f>
        <v>0</v>
      </c>
      <c r="E881" s="412"/>
      <c r="F881" s="412"/>
      <c r="G881" s="393">
        <v>0</v>
      </c>
      <c r="H881" s="336">
        <f t="shared" si="61"/>
        <v>0</v>
      </c>
      <c r="I881" s="336">
        <v>0</v>
      </c>
      <c r="J881" s="336">
        <v>0</v>
      </c>
      <c r="K881" s="336">
        <v>0</v>
      </c>
      <c r="L881" s="336">
        <v>0</v>
      </c>
      <c r="M881" s="336">
        <v>0</v>
      </c>
      <c r="N881" s="336">
        <v>0</v>
      </c>
      <c r="O881" s="336">
        <v>0</v>
      </c>
      <c r="P881" s="336">
        <v>0</v>
      </c>
      <c r="Q881" s="336">
        <v>0</v>
      </c>
      <c r="R881" s="336">
        <v>0</v>
      </c>
      <c r="S881" s="336">
        <v>0</v>
      </c>
      <c r="T881" s="336">
        <v>0</v>
      </c>
      <c r="U881" s="336">
        <v>0</v>
      </c>
      <c r="V881" s="336">
        <v>0</v>
      </c>
      <c r="W881" s="336">
        <v>0</v>
      </c>
      <c r="X881" s="336">
        <v>0</v>
      </c>
      <c r="Y881" s="336">
        <v>0</v>
      </c>
      <c r="Z881" s="337">
        <f t="shared" si="62"/>
        <v>0</v>
      </c>
      <c r="AA881" s="340"/>
    </row>
    <row r="882" spans="1:27" s="339" customFormat="1" ht="12.75" customHeight="1">
      <c r="A882" s="333">
        <f t="shared" si="60"/>
        <v>15</v>
      </c>
      <c r="B882" s="373">
        <v>240101320010101</v>
      </c>
      <c r="C882" s="392" t="s">
        <v>1531</v>
      </c>
      <c r="D882" s="334">
        <f>+SUMIF('BG SISTEMA'!A:A,'CA EF'!B882,'BG SISTEMA'!F:F)</f>
        <v>0</v>
      </c>
      <c r="E882" s="412"/>
      <c r="F882" s="412"/>
      <c r="G882" s="393">
        <v>0</v>
      </c>
      <c r="H882" s="336">
        <f t="shared" si="61"/>
        <v>0</v>
      </c>
      <c r="I882" s="336">
        <v>0</v>
      </c>
      <c r="J882" s="336">
        <v>0</v>
      </c>
      <c r="K882" s="336">
        <v>0</v>
      </c>
      <c r="L882" s="336">
        <v>0</v>
      </c>
      <c r="M882" s="336">
        <v>0</v>
      </c>
      <c r="N882" s="336">
        <v>0</v>
      </c>
      <c r="O882" s="336">
        <v>0</v>
      </c>
      <c r="P882" s="336">
        <v>0</v>
      </c>
      <c r="Q882" s="336">
        <v>0</v>
      </c>
      <c r="R882" s="336">
        <v>0</v>
      </c>
      <c r="S882" s="336">
        <v>0</v>
      </c>
      <c r="T882" s="336">
        <v>0</v>
      </c>
      <c r="U882" s="336">
        <v>0</v>
      </c>
      <c r="V882" s="336">
        <v>0</v>
      </c>
      <c r="W882" s="336">
        <v>0</v>
      </c>
      <c r="X882" s="336">
        <v>0</v>
      </c>
      <c r="Y882" s="336">
        <v>0</v>
      </c>
      <c r="Z882" s="337">
        <f t="shared" si="62"/>
        <v>0</v>
      </c>
      <c r="AA882" s="340"/>
    </row>
    <row r="883" spans="1:27" s="339" customFormat="1" ht="12.75" customHeight="1">
      <c r="A883" s="333">
        <f t="shared" si="60"/>
        <v>15</v>
      </c>
      <c r="B883" s="373">
        <v>240101320010199</v>
      </c>
      <c r="C883" s="392" t="s">
        <v>1532</v>
      </c>
      <c r="D883" s="334">
        <f>+SUMIF('BG SISTEMA'!A:A,'CA EF'!B883,'BG SISTEMA'!F:F)</f>
        <v>0</v>
      </c>
      <c r="E883" s="412"/>
      <c r="F883" s="412"/>
      <c r="G883" s="393">
        <v>0</v>
      </c>
      <c r="H883" s="336">
        <f t="shared" si="61"/>
        <v>0</v>
      </c>
      <c r="I883" s="336">
        <v>0</v>
      </c>
      <c r="J883" s="336">
        <v>0</v>
      </c>
      <c r="K883" s="336">
        <v>0</v>
      </c>
      <c r="L883" s="336">
        <v>0</v>
      </c>
      <c r="M883" s="336">
        <v>0</v>
      </c>
      <c r="N883" s="336">
        <v>0</v>
      </c>
      <c r="O883" s="336">
        <v>0</v>
      </c>
      <c r="P883" s="336">
        <v>0</v>
      </c>
      <c r="Q883" s="336">
        <v>0</v>
      </c>
      <c r="R883" s="336">
        <v>0</v>
      </c>
      <c r="S883" s="336">
        <v>0</v>
      </c>
      <c r="T883" s="336">
        <v>0</v>
      </c>
      <c r="U883" s="336">
        <v>0</v>
      </c>
      <c r="V883" s="336">
        <v>0</v>
      </c>
      <c r="W883" s="336">
        <v>0</v>
      </c>
      <c r="X883" s="336">
        <v>0</v>
      </c>
      <c r="Y883" s="336">
        <v>0</v>
      </c>
      <c r="Z883" s="337">
        <f t="shared" si="62"/>
        <v>0</v>
      </c>
      <c r="AA883" s="340"/>
    </row>
    <row r="884" spans="1:27" s="339" customFormat="1" ht="12.75" customHeight="1">
      <c r="A884" s="333">
        <f t="shared" si="60"/>
        <v>15</v>
      </c>
      <c r="B884" s="373">
        <v>240101320010201</v>
      </c>
      <c r="C884" s="392" t="s">
        <v>1533</v>
      </c>
      <c r="D884" s="334">
        <f>+SUMIF('BG SISTEMA'!A:A,'CA EF'!B884,'BG SISTEMA'!F:F)</f>
        <v>0</v>
      </c>
      <c r="E884" s="412"/>
      <c r="F884" s="412"/>
      <c r="G884" s="393">
        <v>0</v>
      </c>
      <c r="H884" s="336">
        <f t="shared" si="61"/>
        <v>0</v>
      </c>
      <c r="I884" s="336">
        <v>0</v>
      </c>
      <c r="J884" s="336">
        <v>0</v>
      </c>
      <c r="K884" s="336">
        <v>0</v>
      </c>
      <c r="L884" s="336">
        <v>0</v>
      </c>
      <c r="M884" s="336">
        <v>0</v>
      </c>
      <c r="N884" s="336">
        <v>0</v>
      </c>
      <c r="O884" s="336">
        <v>0</v>
      </c>
      <c r="P884" s="336">
        <v>0</v>
      </c>
      <c r="Q884" s="336">
        <v>0</v>
      </c>
      <c r="R884" s="336">
        <v>0</v>
      </c>
      <c r="S884" s="336">
        <v>0</v>
      </c>
      <c r="T884" s="336">
        <v>0</v>
      </c>
      <c r="U884" s="336">
        <v>0</v>
      </c>
      <c r="V884" s="336">
        <v>0</v>
      </c>
      <c r="W884" s="336">
        <v>0</v>
      </c>
      <c r="X884" s="336">
        <v>0</v>
      </c>
      <c r="Y884" s="336">
        <v>0</v>
      </c>
      <c r="Z884" s="337">
        <f t="shared" si="62"/>
        <v>0</v>
      </c>
      <c r="AA884" s="340"/>
    </row>
    <row r="885" spans="1:27" s="339" customFormat="1" ht="12.75" customHeight="1">
      <c r="A885" s="333">
        <f t="shared" si="60"/>
        <v>15</v>
      </c>
      <c r="B885" s="373">
        <v>240101320010299</v>
      </c>
      <c r="C885" s="392" t="s">
        <v>1534</v>
      </c>
      <c r="D885" s="334">
        <f>+SUMIF('BG SISTEMA'!A:A,'CA EF'!B885,'BG SISTEMA'!F:F)</f>
        <v>0</v>
      </c>
      <c r="E885" s="412"/>
      <c r="F885" s="412"/>
      <c r="G885" s="393">
        <v>0</v>
      </c>
      <c r="H885" s="336">
        <f t="shared" si="61"/>
        <v>0</v>
      </c>
      <c r="I885" s="336">
        <v>0</v>
      </c>
      <c r="J885" s="336">
        <v>0</v>
      </c>
      <c r="K885" s="336">
        <v>0</v>
      </c>
      <c r="L885" s="336">
        <v>0</v>
      </c>
      <c r="M885" s="336">
        <v>0</v>
      </c>
      <c r="N885" s="336">
        <v>0</v>
      </c>
      <c r="O885" s="336">
        <v>0</v>
      </c>
      <c r="P885" s="336">
        <v>0</v>
      </c>
      <c r="Q885" s="336">
        <v>0</v>
      </c>
      <c r="R885" s="336">
        <v>0</v>
      </c>
      <c r="S885" s="336">
        <v>0</v>
      </c>
      <c r="T885" s="336">
        <v>0</v>
      </c>
      <c r="U885" s="336">
        <v>0</v>
      </c>
      <c r="V885" s="336">
        <v>0</v>
      </c>
      <c r="W885" s="336">
        <v>0</v>
      </c>
      <c r="X885" s="336">
        <v>0</v>
      </c>
      <c r="Y885" s="336">
        <v>0</v>
      </c>
      <c r="Z885" s="337">
        <f t="shared" si="62"/>
        <v>0</v>
      </c>
      <c r="AA885" s="340"/>
    </row>
    <row r="886" spans="1:27" s="339" customFormat="1" ht="12.75" customHeight="1">
      <c r="A886" s="333">
        <f t="shared" si="60"/>
        <v>15</v>
      </c>
      <c r="B886" s="373">
        <v>240101320010301</v>
      </c>
      <c r="C886" s="392" t="s">
        <v>1535</v>
      </c>
      <c r="D886" s="334">
        <f>+SUMIF('BG SISTEMA'!A:A,'CA EF'!B886,'BG SISTEMA'!F:F)</f>
        <v>0</v>
      </c>
      <c r="E886" s="412"/>
      <c r="F886" s="412"/>
      <c r="G886" s="393">
        <v>0</v>
      </c>
      <c r="H886" s="336">
        <f t="shared" si="61"/>
        <v>0</v>
      </c>
      <c r="I886" s="336">
        <v>0</v>
      </c>
      <c r="J886" s="336">
        <v>0</v>
      </c>
      <c r="K886" s="336">
        <v>0</v>
      </c>
      <c r="L886" s="336">
        <v>0</v>
      </c>
      <c r="M886" s="336">
        <v>0</v>
      </c>
      <c r="N886" s="336">
        <v>0</v>
      </c>
      <c r="O886" s="336">
        <v>0</v>
      </c>
      <c r="P886" s="336">
        <v>0</v>
      </c>
      <c r="Q886" s="336">
        <v>0</v>
      </c>
      <c r="R886" s="336">
        <v>0</v>
      </c>
      <c r="S886" s="336">
        <v>0</v>
      </c>
      <c r="T886" s="336">
        <v>0</v>
      </c>
      <c r="U886" s="336">
        <v>0</v>
      </c>
      <c r="V886" s="336">
        <v>0</v>
      </c>
      <c r="W886" s="336">
        <v>0</v>
      </c>
      <c r="X886" s="336">
        <v>0</v>
      </c>
      <c r="Y886" s="336">
        <v>0</v>
      </c>
      <c r="Z886" s="337">
        <f t="shared" si="62"/>
        <v>0</v>
      </c>
      <c r="AA886" s="340"/>
    </row>
    <row r="887" spans="1:27" s="339" customFormat="1" ht="12.75" customHeight="1">
      <c r="A887" s="333">
        <f t="shared" si="60"/>
        <v>15</v>
      </c>
      <c r="B887" s="373">
        <v>240101320010399</v>
      </c>
      <c r="C887" s="392" t="s">
        <v>1536</v>
      </c>
      <c r="D887" s="334">
        <f>+SUMIF('BG SISTEMA'!A:A,'CA EF'!B887,'BG SISTEMA'!F:F)</f>
        <v>0</v>
      </c>
      <c r="E887" s="412"/>
      <c r="F887" s="412"/>
      <c r="G887" s="393">
        <v>0</v>
      </c>
      <c r="H887" s="336">
        <f t="shared" si="61"/>
        <v>0</v>
      </c>
      <c r="I887" s="336">
        <v>0</v>
      </c>
      <c r="J887" s="336">
        <v>0</v>
      </c>
      <c r="K887" s="336">
        <v>0</v>
      </c>
      <c r="L887" s="336">
        <v>0</v>
      </c>
      <c r="M887" s="336">
        <v>0</v>
      </c>
      <c r="N887" s="336">
        <v>0</v>
      </c>
      <c r="O887" s="336">
        <v>0</v>
      </c>
      <c r="P887" s="336">
        <v>0</v>
      </c>
      <c r="Q887" s="336">
        <v>0</v>
      </c>
      <c r="R887" s="336">
        <v>0</v>
      </c>
      <c r="S887" s="336">
        <v>0</v>
      </c>
      <c r="T887" s="336">
        <v>0</v>
      </c>
      <c r="U887" s="336">
        <v>0</v>
      </c>
      <c r="V887" s="336">
        <v>0</v>
      </c>
      <c r="W887" s="336">
        <v>0</v>
      </c>
      <c r="X887" s="336">
        <v>0</v>
      </c>
      <c r="Y887" s="336">
        <v>0</v>
      </c>
      <c r="Z887" s="337">
        <f t="shared" si="62"/>
        <v>0</v>
      </c>
      <c r="AA887" s="338"/>
    </row>
    <row r="888" spans="1:27" s="339" customFormat="1" ht="12.75" customHeight="1">
      <c r="A888" s="333">
        <f t="shared" si="60"/>
        <v>15</v>
      </c>
      <c r="B888" s="373">
        <v>240101320010401</v>
      </c>
      <c r="C888" s="392" t="s">
        <v>1537</v>
      </c>
      <c r="D888" s="334">
        <f>+SUMIF('BG SISTEMA'!A:A,'CA EF'!B888,'BG SISTEMA'!F:F)</f>
        <v>0</v>
      </c>
      <c r="E888" s="412"/>
      <c r="F888" s="412"/>
      <c r="G888" s="393">
        <v>0</v>
      </c>
      <c r="H888" s="336">
        <f t="shared" si="61"/>
        <v>0</v>
      </c>
      <c r="I888" s="336">
        <v>0</v>
      </c>
      <c r="J888" s="336">
        <v>0</v>
      </c>
      <c r="K888" s="336">
        <v>0</v>
      </c>
      <c r="L888" s="336">
        <v>0</v>
      </c>
      <c r="M888" s="336">
        <v>0</v>
      </c>
      <c r="N888" s="336">
        <v>0</v>
      </c>
      <c r="O888" s="336">
        <v>0</v>
      </c>
      <c r="P888" s="336">
        <v>0</v>
      </c>
      <c r="Q888" s="336">
        <v>0</v>
      </c>
      <c r="R888" s="336">
        <v>0</v>
      </c>
      <c r="S888" s="336">
        <v>0</v>
      </c>
      <c r="T888" s="336">
        <v>0</v>
      </c>
      <c r="U888" s="336">
        <v>0</v>
      </c>
      <c r="V888" s="336">
        <v>0</v>
      </c>
      <c r="W888" s="336">
        <v>0</v>
      </c>
      <c r="X888" s="336">
        <v>0</v>
      </c>
      <c r="Y888" s="336">
        <v>0</v>
      </c>
      <c r="Z888" s="337">
        <f t="shared" si="62"/>
        <v>0</v>
      </c>
      <c r="AA888" s="340"/>
    </row>
    <row r="889" spans="1:27" s="339" customFormat="1" ht="12.75" customHeight="1">
      <c r="A889" s="333">
        <f t="shared" si="60"/>
        <v>15</v>
      </c>
      <c r="B889" s="373">
        <v>240101320010499</v>
      </c>
      <c r="C889" s="392" t="s">
        <v>1538</v>
      </c>
      <c r="D889" s="334">
        <f>+SUMIF('BG SISTEMA'!A:A,'CA EF'!B889,'BG SISTEMA'!F:F)</f>
        <v>0</v>
      </c>
      <c r="E889" s="412"/>
      <c r="F889" s="412"/>
      <c r="G889" s="393">
        <v>0</v>
      </c>
      <c r="H889" s="336">
        <f t="shared" si="61"/>
        <v>0</v>
      </c>
      <c r="I889" s="336">
        <v>0</v>
      </c>
      <c r="J889" s="336">
        <v>0</v>
      </c>
      <c r="K889" s="336">
        <v>0</v>
      </c>
      <c r="L889" s="336">
        <v>0</v>
      </c>
      <c r="M889" s="336">
        <v>0</v>
      </c>
      <c r="N889" s="336">
        <v>0</v>
      </c>
      <c r="O889" s="336">
        <v>0</v>
      </c>
      <c r="P889" s="336">
        <v>0</v>
      </c>
      <c r="Q889" s="336">
        <v>0</v>
      </c>
      <c r="R889" s="336">
        <v>0</v>
      </c>
      <c r="S889" s="336">
        <v>0</v>
      </c>
      <c r="T889" s="336">
        <v>0</v>
      </c>
      <c r="U889" s="336">
        <v>0</v>
      </c>
      <c r="V889" s="336">
        <v>0</v>
      </c>
      <c r="W889" s="336">
        <v>0</v>
      </c>
      <c r="X889" s="336">
        <v>0</v>
      </c>
      <c r="Y889" s="336">
        <v>0</v>
      </c>
      <c r="Z889" s="337">
        <f t="shared" si="62"/>
        <v>0</v>
      </c>
      <c r="AA889" s="340"/>
    </row>
    <row r="890" spans="1:27" s="339" customFormat="1" ht="12.75" customHeight="1">
      <c r="A890" s="333">
        <f t="shared" si="60"/>
        <v>15</v>
      </c>
      <c r="B890" s="373">
        <v>240101320010501</v>
      </c>
      <c r="C890" s="392" t="s">
        <v>1539</v>
      </c>
      <c r="D890" s="334">
        <f>+SUMIF('BG SISTEMA'!A:A,'CA EF'!B890,'BG SISTEMA'!F:F)</f>
        <v>0</v>
      </c>
      <c r="E890" s="412"/>
      <c r="F890" s="412"/>
      <c r="G890" s="393">
        <v>0</v>
      </c>
      <c r="H890" s="336">
        <f t="shared" si="61"/>
        <v>0</v>
      </c>
      <c r="I890" s="336">
        <v>0</v>
      </c>
      <c r="J890" s="336">
        <v>0</v>
      </c>
      <c r="K890" s="336">
        <v>0</v>
      </c>
      <c r="L890" s="336">
        <v>0</v>
      </c>
      <c r="M890" s="336">
        <v>0</v>
      </c>
      <c r="N890" s="336">
        <v>0</v>
      </c>
      <c r="O890" s="336">
        <v>0</v>
      </c>
      <c r="P890" s="336">
        <v>0</v>
      </c>
      <c r="Q890" s="336">
        <v>0</v>
      </c>
      <c r="R890" s="336">
        <v>0</v>
      </c>
      <c r="S890" s="336">
        <v>0</v>
      </c>
      <c r="T890" s="336">
        <v>0</v>
      </c>
      <c r="U890" s="336">
        <v>0</v>
      </c>
      <c r="V890" s="336">
        <v>0</v>
      </c>
      <c r="W890" s="336">
        <v>0</v>
      </c>
      <c r="X890" s="336">
        <v>0</v>
      </c>
      <c r="Y890" s="336">
        <v>0</v>
      </c>
      <c r="Z890" s="337">
        <f t="shared" si="62"/>
        <v>0</v>
      </c>
      <c r="AA890" s="340"/>
    </row>
    <row r="891" spans="1:27" s="339" customFormat="1" ht="12.75" customHeight="1">
      <c r="A891" s="333">
        <f t="shared" si="60"/>
        <v>15</v>
      </c>
      <c r="B891" s="373">
        <v>240101340010101</v>
      </c>
      <c r="C891" s="392" t="s">
        <v>1540</v>
      </c>
      <c r="D891" s="334">
        <f>+SUMIF('BG SISTEMA'!A:A,'CA EF'!B891,'BG SISTEMA'!F:F)</f>
        <v>0</v>
      </c>
      <c r="E891" s="412"/>
      <c r="F891" s="412"/>
      <c r="G891" s="393">
        <v>0</v>
      </c>
      <c r="H891" s="336">
        <f t="shared" si="61"/>
        <v>0</v>
      </c>
      <c r="I891" s="336">
        <v>0</v>
      </c>
      <c r="J891" s="336">
        <v>0</v>
      </c>
      <c r="K891" s="336">
        <v>0</v>
      </c>
      <c r="L891" s="336">
        <v>0</v>
      </c>
      <c r="M891" s="336">
        <v>0</v>
      </c>
      <c r="N891" s="336">
        <v>0</v>
      </c>
      <c r="O891" s="336">
        <v>0</v>
      </c>
      <c r="P891" s="336">
        <v>0</v>
      </c>
      <c r="Q891" s="336">
        <v>0</v>
      </c>
      <c r="R891" s="336">
        <v>0</v>
      </c>
      <c r="S891" s="336">
        <v>0</v>
      </c>
      <c r="T891" s="336">
        <v>0</v>
      </c>
      <c r="U891" s="336">
        <v>0</v>
      </c>
      <c r="V891" s="336">
        <v>0</v>
      </c>
      <c r="W891" s="336">
        <v>0</v>
      </c>
      <c r="X891" s="336">
        <v>0</v>
      </c>
      <c r="Y891" s="336">
        <v>0</v>
      </c>
      <c r="Z891" s="337">
        <f t="shared" si="62"/>
        <v>0</v>
      </c>
      <c r="AA891" s="340"/>
    </row>
    <row r="892" spans="1:27" s="339" customFormat="1" ht="12.75" customHeight="1">
      <c r="A892" s="333">
        <f t="shared" si="60"/>
        <v>15</v>
      </c>
      <c r="B892" s="373">
        <v>240101340010199</v>
      </c>
      <c r="C892" s="392" t="s">
        <v>1541</v>
      </c>
      <c r="D892" s="334">
        <f>+SUMIF('BG SISTEMA'!A:A,'CA EF'!B892,'BG SISTEMA'!F:F)</f>
        <v>0</v>
      </c>
      <c r="E892" s="412"/>
      <c r="F892" s="412"/>
      <c r="G892" s="393">
        <v>0</v>
      </c>
      <c r="H892" s="336">
        <f t="shared" si="61"/>
        <v>0</v>
      </c>
      <c r="I892" s="336">
        <v>0</v>
      </c>
      <c r="J892" s="336">
        <v>0</v>
      </c>
      <c r="K892" s="336">
        <v>0</v>
      </c>
      <c r="L892" s="336">
        <v>0</v>
      </c>
      <c r="M892" s="336">
        <v>0</v>
      </c>
      <c r="N892" s="336">
        <v>0</v>
      </c>
      <c r="O892" s="336">
        <v>0</v>
      </c>
      <c r="P892" s="336">
        <v>0</v>
      </c>
      <c r="Q892" s="336">
        <v>0</v>
      </c>
      <c r="R892" s="336">
        <v>0</v>
      </c>
      <c r="S892" s="336">
        <v>0</v>
      </c>
      <c r="T892" s="336">
        <v>0</v>
      </c>
      <c r="U892" s="336">
        <v>0</v>
      </c>
      <c r="V892" s="336">
        <v>0</v>
      </c>
      <c r="W892" s="336">
        <v>0</v>
      </c>
      <c r="X892" s="336">
        <v>0</v>
      </c>
      <c r="Y892" s="336">
        <v>0</v>
      </c>
      <c r="Z892" s="337">
        <f t="shared" si="62"/>
        <v>0</v>
      </c>
      <c r="AA892" s="340"/>
    </row>
    <row r="893" spans="1:27" s="339" customFormat="1" ht="12.75" customHeight="1">
      <c r="A893" s="333">
        <f t="shared" si="60"/>
        <v>15</v>
      </c>
      <c r="B893" s="373">
        <v>240101340010201</v>
      </c>
      <c r="C893" s="392" t="s">
        <v>1542</v>
      </c>
      <c r="D893" s="334">
        <f>+SUMIF('BG SISTEMA'!A:A,'CA EF'!B893,'BG SISTEMA'!F:F)</f>
        <v>0</v>
      </c>
      <c r="E893" s="412"/>
      <c r="F893" s="412"/>
      <c r="G893" s="393">
        <v>0</v>
      </c>
      <c r="H893" s="336">
        <f t="shared" si="61"/>
        <v>0</v>
      </c>
      <c r="I893" s="336">
        <v>0</v>
      </c>
      <c r="J893" s="336">
        <v>0</v>
      </c>
      <c r="K893" s="336">
        <v>0</v>
      </c>
      <c r="L893" s="336">
        <v>0</v>
      </c>
      <c r="M893" s="336">
        <v>0</v>
      </c>
      <c r="N893" s="336">
        <v>0</v>
      </c>
      <c r="O893" s="336">
        <v>0</v>
      </c>
      <c r="P893" s="336">
        <v>0</v>
      </c>
      <c r="Q893" s="336">
        <v>0</v>
      </c>
      <c r="R893" s="336">
        <v>0</v>
      </c>
      <c r="S893" s="336">
        <v>0</v>
      </c>
      <c r="T893" s="336">
        <v>0</v>
      </c>
      <c r="U893" s="336">
        <v>0</v>
      </c>
      <c r="V893" s="336">
        <v>0</v>
      </c>
      <c r="W893" s="336">
        <v>0</v>
      </c>
      <c r="X893" s="336">
        <v>0</v>
      </c>
      <c r="Y893" s="336">
        <v>0</v>
      </c>
      <c r="Z893" s="337">
        <f t="shared" si="62"/>
        <v>0</v>
      </c>
      <c r="AA893" s="340"/>
    </row>
    <row r="894" spans="1:27" s="339" customFormat="1" ht="12.75" customHeight="1">
      <c r="A894" s="333">
        <f t="shared" si="60"/>
        <v>15</v>
      </c>
      <c r="B894" s="373">
        <v>240101340010299</v>
      </c>
      <c r="C894" s="392" t="s">
        <v>1543</v>
      </c>
      <c r="D894" s="334">
        <f>+SUMIF('BG SISTEMA'!A:A,'CA EF'!B894,'BG SISTEMA'!F:F)</f>
        <v>0</v>
      </c>
      <c r="E894" s="412"/>
      <c r="F894" s="412"/>
      <c r="G894" s="393">
        <v>0</v>
      </c>
      <c r="H894" s="336">
        <f t="shared" si="61"/>
        <v>0</v>
      </c>
      <c r="I894" s="336">
        <v>0</v>
      </c>
      <c r="J894" s="336">
        <v>0</v>
      </c>
      <c r="K894" s="336">
        <v>0</v>
      </c>
      <c r="L894" s="336">
        <v>0</v>
      </c>
      <c r="M894" s="336">
        <v>0</v>
      </c>
      <c r="N894" s="336">
        <v>0</v>
      </c>
      <c r="O894" s="336">
        <v>0</v>
      </c>
      <c r="P894" s="336">
        <v>0</v>
      </c>
      <c r="Q894" s="336">
        <v>0</v>
      </c>
      <c r="R894" s="336">
        <v>0</v>
      </c>
      <c r="S894" s="336">
        <v>0</v>
      </c>
      <c r="T894" s="336">
        <v>0</v>
      </c>
      <c r="U894" s="336">
        <v>0</v>
      </c>
      <c r="V894" s="336">
        <v>0</v>
      </c>
      <c r="W894" s="336">
        <v>0</v>
      </c>
      <c r="X894" s="336">
        <v>0</v>
      </c>
      <c r="Y894" s="336">
        <v>0</v>
      </c>
      <c r="Z894" s="337">
        <f t="shared" si="62"/>
        <v>0</v>
      </c>
      <c r="AA894" s="340"/>
    </row>
    <row r="895" spans="1:27" s="339" customFormat="1" ht="12.75" customHeight="1">
      <c r="A895" s="333">
        <f t="shared" si="60"/>
        <v>15</v>
      </c>
      <c r="B895" s="373">
        <v>240101340010301</v>
      </c>
      <c r="C895" s="392" t="s">
        <v>1544</v>
      </c>
      <c r="D895" s="334">
        <f>+SUMIF('BG SISTEMA'!A:A,'CA EF'!B895,'BG SISTEMA'!F:F)</f>
        <v>0</v>
      </c>
      <c r="E895" s="412"/>
      <c r="F895" s="412"/>
      <c r="G895" s="393">
        <v>0</v>
      </c>
      <c r="H895" s="336">
        <f t="shared" si="61"/>
        <v>0</v>
      </c>
      <c r="I895" s="336">
        <v>0</v>
      </c>
      <c r="J895" s="336">
        <v>0</v>
      </c>
      <c r="K895" s="336">
        <v>0</v>
      </c>
      <c r="L895" s="336">
        <v>0</v>
      </c>
      <c r="M895" s="336">
        <v>0</v>
      </c>
      <c r="N895" s="336">
        <v>0</v>
      </c>
      <c r="O895" s="336">
        <v>0</v>
      </c>
      <c r="P895" s="336">
        <v>0</v>
      </c>
      <c r="Q895" s="336">
        <v>0</v>
      </c>
      <c r="R895" s="336">
        <v>0</v>
      </c>
      <c r="S895" s="336">
        <v>0</v>
      </c>
      <c r="T895" s="336">
        <v>0</v>
      </c>
      <c r="U895" s="336">
        <v>0</v>
      </c>
      <c r="V895" s="336">
        <v>0</v>
      </c>
      <c r="W895" s="336">
        <v>0</v>
      </c>
      <c r="X895" s="336">
        <v>0</v>
      </c>
      <c r="Y895" s="336">
        <v>0</v>
      </c>
      <c r="Z895" s="337">
        <f t="shared" si="62"/>
        <v>0</v>
      </c>
      <c r="AA895" s="340"/>
    </row>
    <row r="896" spans="1:27" s="339" customFormat="1" ht="12.75" customHeight="1">
      <c r="A896" s="333">
        <f t="shared" si="60"/>
        <v>15</v>
      </c>
      <c r="B896" s="373">
        <v>240101340010399</v>
      </c>
      <c r="C896" s="392" t="s">
        <v>1545</v>
      </c>
      <c r="D896" s="334">
        <f>+SUMIF('BG SISTEMA'!A:A,'CA EF'!B896,'BG SISTEMA'!F:F)</f>
        <v>0</v>
      </c>
      <c r="E896" s="412"/>
      <c r="F896" s="412"/>
      <c r="G896" s="393">
        <v>0</v>
      </c>
      <c r="H896" s="336">
        <f t="shared" si="61"/>
        <v>0</v>
      </c>
      <c r="I896" s="336">
        <v>0</v>
      </c>
      <c r="J896" s="336">
        <v>0</v>
      </c>
      <c r="K896" s="336">
        <v>0</v>
      </c>
      <c r="L896" s="336">
        <v>0</v>
      </c>
      <c r="M896" s="336">
        <v>0</v>
      </c>
      <c r="N896" s="336">
        <v>0</v>
      </c>
      <c r="O896" s="336">
        <v>0</v>
      </c>
      <c r="P896" s="336">
        <v>0</v>
      </c>
      <c r="Q896" s="336">
        <v>0</v>
      </c>
      <c r="R896" s="336">
        <v>0</v>
      </c>
      <c r="S896" s="336">
        <v>0</v>
      </c>
      <c r="T896" s="336">
        <v>0</v>
      </c>
      <c r="U896" s="336">
        <v>0</v>
      </c>
      <c r="V896" s="336">
        <v>0</v>
      </c>
      <c r="W896" s="336">
        <v>0</v>
      </c>
      <c r="X896" s="336">
        <v>0</v>
      </c>
      <c r="Y896" s="336">
        <v>0</v>
      </c>
      <c r="Z896" s="337">
        <f t="shared" si="62"/>
        <v>0</v>
      </c>
      <c r="AA896" s="338"/>
    </row>
    <row r="897" spans="1:27" s="339" customFormat="1" ht="12.75" customHeight="1">
      <c r="A897" s="333">
        <f t="shared" si="60"/>
        <v>15</v>
      </c>
      <c r="B897" s="373">
        <v>240101340010401</v>
      </c>
      <c r="C897" s="392" t="s">
        <v>1546</v>
      </c>
      <c r="D897" s="334">
        <f>+SUMIF('BG SISTEMA'!A:A,'CA EF'!B897,'BG SISTEMA'!F:F)</f>
        <v>0</v>
      </c>
      <c r="E897" s="412"/>
      <c r="F897" s="412"/>
      <c r="G897" s="393">
        <v>0</v>
      </c>
      <c r="H897" s="336">
        <f t="shared" si="61"/>
        <v>0</v>
      </c>
      <c r="I897" s="336">
        <v>0</v>
      </c>
      <c r="J897" s="336">
        <v>0</v>
      </c>
      <c r="K897" s="336">
        <v>0</v>
      </c>
      <c r="L897" s="336">
        <v>0</v>
      </c>
      <c r="M897" s="336">
        <v>0</v>
      </c>
      <c r="N897" s="336">
        <v>0</v>
      </c>
      <c r="O897" s="336">
        <v>0</v>
      </c>
      <c r="P897" s="336">
        <v>0</v>
      </c>
      <c r="Q897" s="336">
        <v>0</v>
      </c>
      <c r="R897" s="336">
        <v>0</v>
      </c>
      <c r="S897" s="336">
        <v>0</v>
      </c>
      <c r="T897" s="336">
        <v>0</v>
      </c>
      <c r="U897" s="336">
        <v>0</v>
      </c>
      <c r="V897" s="336">
        <v>0</v>
      </c>
      <c r="W897" s="336">
        <v>0</v>
      </c>
      <c r="X897" s="336">
        <v>0</v>
      </c>
      <c r="Y897" s="336">
        <v>0</v>
      </c>
      <c r="Z897" s="337">
        <f t="shared" si="62"/>
        <v>0</v>
      </c>
      <c r="AA897" s="340"/>
    </row>
    <row r="898" spans="1:27" s="339" customFormat="1" ht="12.75" customHeight="1">
      <c r="A898" s="333">
        <f t="shared" si="60"/>
        <v>15</v>
      </c>
      <c r="B898" s="373">
        <v>240101340010499</v>
      </c>
      <c r="C898" s="392" t="s">
        <v>1547</v>
      </c>
      <c r="D898" s="334">
        <f>+SUMIF('BG SISTEMA'!A:A,'CA EF'!B898,'BG SISTEMA'!F:F)</f>
        <v>0</v>
      </c>
      <c r="E898" s="412"/>
      <c r="F898" s="412"/>
      <c r="G898" s="393">
        <v>0</v>
      </c>
      <c r="H898" s="336">
        <f t="shared" si="61"/>
        <v>0</v>
      </c>
      <c r="I898" s="336">
        <v>0</v>
      </c>
      <c r="J898" s="336">
        <v>0</v>
      </c>
      <c r="K898" s="336">
        <v>0</v>
      </c>
      <c r="L898" s="336">
        <v>0</v>
      </c>
      <c r="M898" s="336">
        <v>0</v>
      </c>
      <c r="N898" s="336">
        <v>0</v>
      </c>
      <c r="O898" s="336">
        <v>0</v>
      </c>
      <c r="P898" s="336">
        <v>0</v>
      </c>
      <c r="Q898" s="336">
        <v>0</v>
      </c>
      <c r="R898" s="336">
        <v>0</v>
      </c>
      <c r="S898" s="336">
        <v>0</v>
      </c>
      <c r="T898" s="336">
        <v>0</v>
      </c>
      <c r="U898" s="336">
        <v>0</v>
      </c>
      <c r="V898" s="336">
        <v>0</v>
      </c>
      <c r="W898" s="336">
        <v>0</v>
      </c>
      <c r="X898" s="336">
        <v>0</v>
      </c>
      <c r="Y898" s="336">
        <v>0</v>
      </c>
      <c r="Z898" s="337">
        <f t="shared" si="62"/>
        <v>0</v>
      </c>
      <c r="AA898" s="340"/>
    </row>
    <row r="899" spans="1:27" s="339" customFormat="1" ht="12.75" customHeight="1">
      <c r="A899" s="333">
        <f t="shared" si="60"/>
        <v>15</v>
      </c>
      <c r="B899" s="373">
        <v>240801360010101</v>
      </c>
      <c r="C899" s="392" t="s">
        <v>1548</v>
      </c>
      <c r="D899" s="334">
        <f>+SUMIF('BG SISTEMA'!A:A,'CA EF'!B899,'BG SISTEMA'!F:F)</f>
        <v>0</v>
      </c>
      <c r="E899" s="412"/>
      <c r="F899" s="412"/>
      <c r="G899" s="393">
        <v>0</v>
      </c>
      <c r="H899" s="336">
        <f t="shared" si="61"/>
        <v>0</v>
      </c>
      <c r="I899" s="336">
        <v>0</v>
      </c>
      <c r="J899" s="336">
        <v>0</v>
      </c>
      <c r="K899" s="336">
        <v>0</v>
      </c>
      <c r="L899" s="336">
        <v>0</v>
      </c>
      <c r="M899" s="336">
        <v>0</v>
      </c>
      <c r="N899" s="336">
        <v>0</v>
      </c>
      <c r="O899" s="336">
        <v>0</v>
      </c>
      <c r="P899" s="336">
        <v>0</v>
      </c>
      <c r="Q899" s="336">
        <v>0</v>
      </c>
      <c r="R899" s="336">
        <v>0</v>
      </c>
      <c r="S899" s="336">
        <v>0</v>
      </c>
      <c r="T899" s="336">
        <v>0</v>
      </c>
      <c r="U899" s="336">
        <v>0</v>
      </c>
      <c r="V899" s="336">
        <v>0</v>
      </c>
      <c r="W899" s="336">
        <v>0</v>
      </c>
      <c r="X899" s="336">
        <v>0</v>
      </c>
      <c r="Y899" s="336">
        <v>0</v>
      </c>
      <c r="Z899" s="337">
        <f t="shared" si="62"/>
        <v>0</v>
      </c>
      <c r="AA899" s="340"/>
    </row>
    <row r="900" spans="1:27" s="339" customFormat="1" ht="12.75" customHeight="1">
      <c r="A900" s="333">
        <f t="shared" si="60"/>
        <v>15</v>
      </c>
      <c r="B900" s="373">
        <v>240801360010199</v>
      </c>
      <c r="C900" s="392" t="s">
        <v>1549</v>
      </c>
      <c r="D900" s="334">
        <f>+SUMIF('BG SISTEMA'!A:A,'CA EF'!B900,'BG SISTEMA'!F:F)</f>
        <v>0</v>
      </c>
      <c r="E900" s="412"/>
      <c r="F900" s="412"/>
      <c r="G900" s="393">
        <v>0</v>
      </c>
      <c r="H900" s="336">
        <f t="shared" si="61"/>
        <v>0</v>
      </c>
      <c r="I900" s="336">
        <v>0</v>
      </c>
      <c r="J900" s="336">
        <v>0</v>
      </c>
      <c r="K900" s="336">
        <v>0</v>
      </c>
      <c r="L900" s="336">
        <v>0</v>
      </c>
      <c r="M900" s="336">
        <v>0</v>
      </c>
      <c r="N900" s="336">
        <v>0</v>
      </c>
      <c r="O900" s="336">
        <v>0</v>
      </c>
      <c r="P900" s="336">
        <v>0</v>
      </c>
      <c r="Q900" s="336">
        <v>0</v>
      </c>
      <c r="R900" s="336">
        <v>0</v>
      </c>
      <c r="S900" s="336">
        <v>0</v>
      </c>
      <c r="T900" s="336">
        <v>0</v>
      </c>
      <c r="U900" s="336">
        <v>0</v>
      </c>
      <c r="V900" s="336">
        <v>0</v>
      </c>
      <c r="W900" s="336">
        <v>0</v>
      </c>
      <c r="X900" s="336">
        <v>0</v>
      </c>
      <c r="Y900" s="336">
        <v>0</v>
      </c>
      <c r="Z900" s="337">
        <f t="shared" si="62"/>
        <v>0</v>
      </c>
      <c r="AA900" s="340"/>
    </row>
    <row r="901" spans="1:27" s="339" customFormat="1" ht="12.75" customHeight="1">
      <c r="A901" s="333">
        <f t="shared" si="60"/>
        <v>15</v>
      </c>
      <c r="B901" s="373">
        <v>240801369010101</v>
      </c>
      <c r="C901" s="392" t="s">
        <v>1550</v>
      </c>
      <c r="D901" s="334">
        <f>+SUMIF('BG SISTEMA'!A:A,'CA EF'!B901,'BG SISTEMA'!F:F)</f>
        <v>0</v>
      </c>
      <c r="E901" s="412"/>
      <c r="F901" s="412"/>
      <c r="G901" s="393">
        <v>0</v>
      </c>
      <c r="H901" s="336">
        <f t="shared" si="61"/>
        <v>0</v>
      </c>
      <c r="I901" s="336">
        <v>0</v>
      </c>
      <c r="J901" s="336">
        <v>0</v>
      </c>
      <c r="K901" s="336">
        <v>0</v>
      </c>
      <c r="L901" s="336">
        <v>0</v>
      </c>
      <c r="M901" s="336">
        <v>0</v>
      </c>
      <c r="N901" s="336">
        <v>0</v>
      </c>
      <c r="O901" s="336">
        <v>0</v>
      </c>
      <c r="P901" s="336">
        <v>0</v>
      </c>
      <c r="Q901" s="336">
        <v>0</v>
      </c>
      <c r="R901" s="336">
        <v>0</v>
      </c>
      <c r="S901" s="336">
        <v>0</v>
      </c>
      <c r="T901" s="336">
        <v>0</v>
      </c>
      <c r="U901" s="336">
        <v>0</v>
      </c>
      <c r="V901" s="336">
        <v>0</v>
      </c>
      <c r="W901" s="336">
        <v>0</v>
      </c>
      <c r="X901" s="336">
        <v>0</v>
      </c>
      <c r="Y901" s="336">
        <v>0</v>
      </c>
      <c r="Z901" s="337">
        <f t="shared" si="62"/>
        <v>0</v>
      </c>
      <c r="AA901" s="340"/>
    </row>
    <row r="902" spans="1:27" s="339" customFormat="1" ht="12.75" customHeight="1">
      <c r="A902" s="333">
        <f t="shared" si="60"/>
        <v>15</v>
      </c>
      <c r="B902" s="373">
        <v>240801369010199</v>
      </c>
      <c r="C902" s="392" t="s">
        <v>1551</v>
      </c>
      <c r="D902" s="334">
        <f>+SUMIF('BG SISTEMA'!A:A,'CA EF'!B902,'BG SISTEMA'!F:F)</f>
        <v>0</v>
      </c>
      <c r="E902" s="412"/>
      <c r="F902" s="412"/>
      <c r="G902" s="393">
        <v>0</v>
      </c>
      <c r="H902" s="336">
        <f t="shared" si="61"/>
        <v>0</v>
      </c>
      <c r="I902" s="336">
        <v>0</v>
      </c>
      <c r="J902" s="336">
        <v>0</v>
      </c>
      <c r="K902" s="336">
        <v>0</v>
      </c>
      <c r="L902" s="336">
        <v>0</v>
      </c>
      <c r="M902" s="336">
        <v>0</v>
      </c>
      <c r="N902" s="336">
        <v>0</v>
      </c>
      <c r="O902" s="336">
        <v>0</v>
      </c>
      <c r="P902" s="336">
        <v>0</v>
      </c>
      <c r="Q902" s="336">
        <v>0</v>
      </c>
      <c r="R902" s="336">
        <v>0</v>
      </c>
      <c r="S902" s="336">
        <v>0</v>
      </c>
      <c r="T902" s="336">
        <v>0</v>
      </c>
      <c r="U902" s="336">
        <v>0</v>
      </c>
      <c r="V902" s="336">
        <v>0</v>
      </c>
      <c r="W902" s="336">
        <v>0</v>
      </c>
      <c r="X902" s="336">
        <v>0</v>
      </c>
      <c r="Y902" s="336">
        <v>0</v>
      </c>
      <c r="Z902" s="337">
        <f t="shared" si="62"/>
        <v>0</v>
      </c>
      <c r="AA902" s="340"/>
    </row>
    <row r="903" spans="1:27" s="339" customFormat="1" ht="12.75" customHeight="1">
      <c r="A903" s="333">
        <f t="shared" si="60"/>
        <v>15</v>
      </c>
      <c r="B903" s="373">
        <v>240801380010101</v>
      </c>
      <c r="C903" s="392" t="s">
        <v>1552</v>
      </c>
      <c r="D903" s="334">
        <f>+SUMIF('BG SISTEMA'!A:A,'CA EF'!B903,'BG SISTEMA'!F:F)</f>
        <v>0</v>
      </c>
      <c r="E903" s="412"/>
      <c r="F903" s="412"/>
      <c r="G903" s="393">
        <v>0</v>
      </c>
      <c r="H903" s="336">
        <f t="shared" si="61"/>
        <v>0</v>
      </c>
      <c r="I903" s="336">
        <v>0</v>
      </c>
      <c r="J903" s="336">
        <v>0</v>
      </c>
      <c r="K903" s="336">
        <v>0</v>
      </c>
      <c r="L903" s="336">
        <v>0</v>
      </c>
      <c r="M903" s="336">
        <v>0</v>
      </c>
      <c r="N903" s="336">
        <v>0</v>
      </c>
      <c r="O903" s="336">
        <v>0</v>
      </c>
      <c r="P903" s="336">
        <v>0</v>
      </c>
      <c r="Q903" s="336">
        <v>0</v>
      </c>
      <c r="R903" s="336">
        <v>0</v>
      </c>
      <c r="S903" s="336">
        <v>0</v>
      </c>
      <c r="T903" s="336">
        <v>0</v>
      </c>
      <c r="U903" s="336">
        <v>0</v>
      </c>
      <c r="V903" s="336">
        <v>0</v>
      </c>
      <c r="W903" s="336">
        <v>0</v>
      </c>
      <c r="X903" s="336">
        <v>0</v>
      </c>
      <c r="Y903" s="336">
        <v>0</v>
      </c>
      <c r="Z903" s="337">
        <f t="shared" si="62"/>
        <v>0</v>
      </c>
      <c r="AA903" s="340"/>
    </row>
    <row r="904" spans="1:27" s="339" customFormat="1" ht="12.75" customHeight="1">
      <c r="A904" s="333">
        <f t="shared" si="60"/>
        <v>15</v>
      </c>
      <c r="B904" s="373">
        <v>240801380010199</v>
      </c>
      <c r="C904" s="392" t="s">
        <v>1553</v>
      </c>
      <c r="D904" s="334">
        <f>+SUMIF('BG SISTEMA'!A:A,'CA EF'!B904,'BG SISTEMA'!F:F)</f>
        <v>0</v>
      </c>
      <c r="E904" s="412"/>
      <c r="F904" s="412"/>
      <c r="G904" s="393">
        <v>0</v>
      </c>
      <c r="H904" s="336">
        <f t="shared" si="61"/>
        <v>0</v>
      </c>
      <c r="I904" s="336">
        <v>0</v>
      </c>
      <c r="J904" s="336">
        <v>0</v>
      </c>
      <c r="K904" s="336">
        <v>0</v>
      </c>
      <c r="L904" s="336">
        <v>0</v>
      </c>
      <c r="M904" s="336">
        <v>0</v>
      </c>
      <c r="N904" s="336">
        <v>0</v>
      </c>
      <c r="O904" s="336">
        <v>0</v>
      </c>
      <c r="P904" s="336">
        <v>0</v>
      </c>
      <c r="Q904" s="336">
        <v>0</v>
      </c>
      <c r="R904" s="336">
        <v>0</v>
      </c>
      <c r="S904" s="336">
        <v>0</v>
      </c>
      <c r="T904" s="336">
        <v>0</v>
      </c>
      <c r="U904" s="336">
        <v>0</v>
      </c>
      <c r="V904" s="336">
        <v>0</v>
      </c>
      <c r="W904" s="336">
        <v>0</v>
      </c>
      <c r="X904" s="336">
        <v>0</v>
      </c>
      <c r="Y904" s="336">
        <v>0</v>
      </c>
      <c r="Z904" s="337">
        <f t="shared" si="62"/>
        <v>0</v>
      </c>
      <c r="AA904" s="340"/>
    </row>
    <row r="905" spans="1:27" s="339" customFormat="1" ht="12.75" customHeight="1">
      <c r="A905" s="333">
        <f t="shared" si="46"/>
        <v>15</v>
      </c>
      <c r="B905" s="373">
        <v>240801389010101</v>
      </c>
      <c r="C905" s="392" t="s">
        <v>1554</v>
      </c>
      <c r="D905" s="334">
        <f>+SUMIF('BG SISTEMA'!A:A,'CA EF'!B905,'BG SISTEMA'!F:F)</f>
        <v>0</v>
      </c>
      <c r="E905" s="412"/>
      <c r="F905" s="412"/>
      <c r="G905" s="393">
        <v>0</v>
      </c>
      <c r="H905" s="336">
        <f t="shared" si="47"/>
        <v>0</v>
      </c>
      <c r="I905" s="336">
        <v>0</v>
      </c>
      <c r="J905" s="336">
        <v>0</v>
      </c>
      <c r="K905" s="336">
        <v>0</v>
      </c>
      <c r="L905" s="336">
        <v>0</v>
      </c>
      <c r="M905" s="336">
        <v>0</v>
      </c>
      <c r="N905" s="336">
        <v>0</v>
      </c>
      <c r="O905" s="336">
        <v>0</v>
      </c>
      <c r="P905" s="336">
        <v>0</v>
      </c>
      <c r="Q905" s="336">
        <v>0</v>
      </c>
      <c r="R905" s="336">
        <v>0</v>
      </c>
      <c r="S905" s="336">
        <v>0</v>
      </c>
      <c r="T905" s="336">
        <v>0</v>
      </c>
      <c r="U905" s="336">
        <v>0</v>
      </c>
      <c r="V905" s="336">
        <v>0</v>
      </c>
      <c r="W905" s="336">
        <v>0</v>
      </c>
      <c r="X905" s="336">
        <v>0</v>
      </c>
      <c r="Y905" s="336">
        <v>0</v>
      </c>
      <c r="Z905" s="337">
        <f t="shared" si="45"/>
        <v>0</v>
      </c>
      <c r="AA905" s="340"/>
    </row>
    <row r="906" spans="1:27" s="339" customFormat="1" ht="12.75" customHeight="1">
      <c r="A906" s="333">
        <f t="shared" si="46"/>
        <v>15</v>
      </c>
      <c r="B906" s="373">
        <v>240801389010199</v>
      </c>
      <c r="C906" s="392" t="s">
        <v>1555</v>
      </c>
      <c r="D906" s="334">
        <f>+SUMIF('BG SISTEMA'!A:A,'CA EF'!B906,'BG SISTEMA'!F:F)</f>
        <v>0</v>
      </c>
      <c r="E906" s="412"/>
      <c r="F906" s="412"/>
      <c r="G906" s="393">
        <v>0</v>
      </c>
      <c r="H906" s="336">
        <f t="shared" si="47"/>
        <v>0</v>
      </c>
      <c r="I906" s="336">
        <v>0</v>
      </c>
      <c r="J906" s="336">
        <v>0</v>
      </c>
      <c r="K906" s="336">
        <v>0</v>
      </c>
      <c r="L906" s="336">
        <v>0</v>
      </c>
      <c r="M906" s="336">
        <v>0</v>
      </c>
      <c r="N906" s="336">
        <v>0</v>
      </c>
      <c r="O906" s="336">
        <v>0</v>
      </c>
      <c r="P906" s="336">
        <v>0</v>
      </c>
      <c r="Q906" s="336">
        <v>0</v>
      </c>
      <c r="R906" s="336">
        <v>0</v>
      </c>
      <c r="S906" s="336">
        <v>0</v>
      </c>
      <c r="T906" s="336">
        <v>0</v>
      </c>
      <c r="U906" s="336">
        <v>0</v>
      </c>
      <c r="V906" s="336">
        <v>0</v>
      </c>
      <c r="W906" s="336">
        <v>0</v>
      </c>
      <c r="X906" s="336">
        <v>0</v>
      </c>
      <c r="Y906" s="336">
        <v>0</v>
      </c>
      <c r="Z906" s="337">
        <f t="shared" si="45"/>
        <v>0</v>
      </c>
      <c r="AA906" s="340"/>
    </row>
    <row r="907" spans="1:27" s="339" customFormat="1" ht="12.75" customHeight="1">
      <c r="A907" s="333">
        <f t="shared" si="46"/>
        <v>15</v>
      </c>
      <c r="B907" s="373">
        <v>250101400010101</v>
      </c>
      <c r="C907" s="392" t="s">
        <v>1556</v>
      </c>
      <c r="D907" s="334">
        <f>+SUMIF('BG SISTEMA'!A:A,'CA EF'!B907,'BG SISTEMA'!F:F)</f>
        <v>0</v>
      </c>
      <c r="E907" s="412"/>
      <c r="F907" s="412"/>
      <c r="G907" s="393">
        <v>0</v>
      </c>
      <c r="H907" s="336">
        <f t="shared" si="47"/>
        <v>0</v>
      </c>
      <c r="I907" s="336">
        <v>0</v>
      </c>
      <c r="J907" s="336">
        <v>0</v>
      </c>
      <c r="K907" s="336">
        <v>0</v>
      </c>
      <c r="L907" s="336">
        <v>0</v>
      </c>
      <c r="M907" s="336">
        <v>0</v>
      </c>
      <c r="N907" s="336">
        <v>0</v>
      </c>
      <c r="O907" s="336">
        <v>0</v>
      </c>
      <c r="P907" s="336">
        <v>0</v>
      </c>
      <c r="Q907" s="336">
        <v>0</v>
      </c>
      <c r="R907" s="336">
        <v>0</v>
      </c>
      <c r="S907" s="336">
        <v>0</v>
      </c>
      <c r="T907" s="336">
        <v>0</v>
      </c>
      <c r="U907" s="336">
        <v>0</v>
      </c>
      <c r="V907" s="336">
        <v>0</v>
      </c>
      <c r="W907" s="336">
        <v>0</v>
      </c>
      <c r="X907" s="336">
        <v>0</v>
      </c>
      <c r="Y907" s="336">
        <v>0</v>
      </c>
      <c r="Z907" s="337">
        <f t="shared" si="45"/>
        <v>0</v>
      </c>
      <c r="AA907" s="338"/>
    </row>
    <row r="908" spans="1:27" s="339" customFormat="1" ht="12.75" customHeight="1">
      <c r="A908" s="333">
        <f t="shared" si="46"/>
        <v>15</v>
      </c>
      <c r="B908" s="373">
        <v>250101400010199</v>
      </c>
      <c r="C908" s="392" t="s">
        <v>1557</v>
      </c>
      <c r="D908" s="334">
        <f>+SUMIF('BG SISTEMA'!A:A,'CA EF'!B908,'BG SISTEMA'!F:F)</f>
        <v>0</v>
      </c>
      <c r="E908" s="412"/>
      <c r="F908" s="412"/>
      <c r="G908" s="393">
        <v>0</v>
      </c>
      <c r="H908" s="336">
        <f t="shared" si="47"/>
        <v>0</v>
      </c>
      <c r="I908" s="336">
        <v>0</v>
      </c>
      <c r="J908" s="336">
        <v>0</v>
      </c>
      <c r="K908" s="336">
        <v>0</v>
      </c>
      <c r="L908" s="336">
        <v>0</v>
      </c>
      <c r="M908" s="336">
        <v>0</v>
      </c>
      <c r="N908" s="336">
        <f>-$H908</f>
        <v>0</v>
      </c>
      <c r="O908" s="336">
        <v>0</v>
      </c>
      <c r="P908" s="336">
        <v>0</v>
      </c>
      <c r="Q908" s="336">
        <v>0</v>
      </c>
      <c r="R908" s="336">
        <v>0</v>
      </c>
      <c r="S908" s="336">
        <v>0</v>
      </c>
      <c r="T908" s="336">
        <v>0</v>
      </c>
      <c r="U908" s="336">
        <v>0</v>
      </c>
      <c r="V908" s="336">
        <v>0</v>
      </c>
      <c r="W908" s="336">
        <v>0</v>
      </c>
      <c r="X908" s="336">
        <v>0</v>
      </c>
      <c r="Y908" s="336">
        <v>0</v>
      </c>
      <c r="Z908" s="337">
        <f t="shared" si="45"/>
        <v>0</v>
      </c>
      <c r="AA908" s="340"/>
    </row>
    <row r="909" spans="1:27" s="339" customFormat="1" ht="12.75" customHeight="1">
      <c r="A909" s="333">
        <f t="shared" si="46"/>
        <v>15</v>
      </c>
      <c r="B909" s="373">
        <v>250101400010201</v>
      </c>
      <c r="C909" s="392" t="s">
        <v>1558</v>
      </c>
      <c r="D909" s="334">
        <f>+SUMIF('BG SISTEMA'!A:A,'CA EF'!B909,'BG SISTEMA'!F:F)</f>
        <v>0</v>
      </c>
      <c r="E909" s="412"/>
      <c r="F909" s="412"/>
      <c r="G909" s="393">
        <v>0</v>
      </c>
      <c r="H909" s="336">
        <f t="shared" si="47"/>
        <v>0</v>
      </c>
      <c r="I909" s="336">
        <v>0</v>
      </c>
      <c r="J909" s="336">
        <v>0</v>
      </c>
      <c r="K909" s="336">
        <v>0</v>
      </c>
      <c r="L909" s="336">
        <v>0</v>
      </c>
      <c r="M909" s="336">
        <v>0</v>
      </c>
      <c r="N909" s="336">
        <v>0</v>
      </c>
      <c r="O909" s="336">
        <v>0</v>
      </c>
      <c r="P909" s="336">
        <v>0</v>
      </c>
      <c r="Q909" s="336">
        <v>0</v>
      </c>
      <c r="R909" s="336">
        <v>0</v>
      </c>
      <c r="S909" s="336">
        <v>0</v>
      </c>
      <c r="T909" s="336">
        <v>0</v>
      </c>
      <c r="U909" s="336">
        <v>0</v>
      </c>
      <c r="V909" s="336">
        <v>0</v>
      </c>
      <c r="W909" s="336">
        <v>0</v>
      </c>
      <c r="X909" s="336">
        <v>0</v>
      </c>
      <c r="Y909" s="336">
        <v>0</v>
      </c>
      <c r="Z909" s="337">
        <f t="shared" si="45"/>
        <v>0</v>
      </c>
      <c r="AA909" s="340"/>
    </row>
    <row r="910" spans="1:27" s="339" customFormat="1" ht="12.75" customHeight="1">
      <c r="A910" s="333">
        <f t="shared" si="46"/>
        <v>15</v>
      </c>
      <c r="B910" s="373">
        <v>250101400010299</v>
      </c>
      <c r="C910" s="392" t="s">
        <v>514</v>
      </c>
      <c r="D910" s="334">
        <f>+SUMIF('BG SISTEMA'!A:A,'CA EF'!B910,'BG SISTEMA'!F:F)</f>
        <v>-140119343</v>
      </c>
      <c r="E910" s="412"/>
      <c r="F910" s="412"/>
      <c r="G910" s="393">
        <v>-94674677</v>
      </c>
      <c r="H910" s="336">
        <f t="shared" si="47"/>
        <v>-45444666</v>
      </c>
      <c r="I910" s="336">
        <v>0</v>
      </c>
      <c r="J910" s="336">
        <v>0</v>
      </c>
      <c r="K910" s="336">
        <v>0</v>
      </c>
      <c r="L910" s="336">
        <v>0</v>
      </c>
      <c r="M910" s="336">
        <v>0</v>
      </c>
      <c r="N910" s="336">
        <f>-$H910</f>
        <v>45444666</v>
      </c>
      <c r="O910" s="336">
        <v>0</v>
      </c>
      <c r="P910" s="336">
        <v>0</v>
      </c>
      <c r="Q910" s="336">
        <v>0</v>
      </c>
      <c r="R910" s="336">
        <v>0</v>
      </c>
      <c r="S910" s="336">
        <v>0</v>
      </c>
      <c r="T910" s="336">
        <v>0</v>
      </c>
      <c r="U910" s="336">
        <v>0</v>
      </c>
      <c r="V910" s="336">
        <v>0</v>
      </c>
      <c r="W910" s="336">
        <v>0</v>
      </c>
      <c r="X910" s="336">
        <v>0</v>
      </c>
      <c r="Y910" s="336">
        <v>0</v>
      </c>
      <c r="Z910" s="337">
        <f t="shared" si="45"/>
        <v>0</v>
      </c>
      <c r="AA910" s="340"/>
    </row>
    <row r="911" spans="1:27" s="339" customFormat="1" ht="12.75" customHeight="1">
      <c r="A911" s="333">
        <f t="shared" si="46"/>
        <v>15</v>
      </c>
      <c r="B911" s="373">
        <v>250101400010301</v>
      </c>
      <c r="C911" s="392" t="s">
        <v>1559</v>
      </c>
      <c r="D911" s="334">
        <f>+SUMIF('BG SISTEMA'!A:A,'CA EF'!B911,'BG SISTEMA'!F:F)</f>
        <v>0</v>
      </c>
      <c r="E911" s="412"/>
      <c r="F911" s="412"/>
      <c r="G911" s="393">
        <v>0</v>
      </c>
      <c r="H911" s="336">
        <f t="shared" si="47"/>
        <v>0</v>
      </c>
      <c r="I911" s="336">
        <v>0</v>
      </c>
      <c r="J911" s="336">
        <v>0</v>
      </c>
      <c r="K911" s="336">
        <v>0</v>
      </c>
      <c r="L911" s="336">
        <v>0</v>
      </c>
      <c r="M911" s="336">
        <v>0</v>
      </c>
      <c r="N911" s="336">
        <v>0</v>
      </c>
      <c r="O911" s="336">
        <v>0</v>
      </c>
      <c r="P911" s="336">
        <v>0</v>
      </c>
      <c r="Q911" s="336">
        <v>0</v>
      </c>
      <c r="R911" s="336">
        <v>0</v>
      </c>
      <c r="S911" s="336">
        <v>0</v>
      </c>
      <c r="T911" s="336">
        <v>0</v>
      </c>
      <c r="U911" s="336">
        <v>0</v>
      </c>
      <c r="V911" s="336">
        <v>0</v>
      </c>
      <c r="W911" s="336">
        <v>0</v>
      </c>
      <c r="X911" s="336">
        <v>0</v>
      </c>
      <c r="Y911" s="336">
        <v>0</v>
      </c>
      <c r="Z911" s="337">
        <f t="shared" si="45"/>
        <v>0</v>
      </c>
      <c r="AA911" s="340"/>
    </row>
    <row r="912" spans="1:27" s="339" customFormat="1" ht="12.75" customHeight="1">
      <c r="A912" s="333">
        <f t="shared" si="46"/>
        <v>15</v>
      </c>
      <c r="B912" s="373">
        <v>250101400010399</v>
      </c>
      <c r="C912" s="392" t="s">
        <v>1560</v>
      </c>
      <c r="D912" s="334">
        <f>+SUMIF('BG SISTEMA'!A:A,'CA EF'!B912,'BG SISTEMA'!F:F)</f>
        <v>0</v>
      </c>
      <c r="E912" s="412"/>
      <c r="F912" s="412"/>
      <c r="G912" s="393">
        <v>0</v>
      </c>
      <c r="H912" s="336">
        <f t="shared" si="47"/>
        <v>0</v>
      </c>
      <c r="I912" s="336">
        <v>0</v>
      </c>
      <c r="J912" s="336">
        <v>0</v>
      </c>
      <c r="K912" s="336">
        <v>0</v>
      </c>
      <c r="L912" s="336">
        <v>0</v>
      </c>
      <c r="M912" s="336">
        <v>0</v>
      </c>
      <c r="N912" s="336">
        <v>0</v>
      </c>
      <c r="O912" s="336">
        <v>0</v>
      </c>
      <c r="P912" s="336">
        <v>0</v>
      </c>
      <c r="Q912" s="336">
        <v>0</v>
      </c>
      <c r="R912" s="336">
        <v>0</v>
      </c>
      <c r="S912" s="336">
        <v>0</v>
      </c>
      <c r="T912" s="336">
        <v>0</v>
      </c>
      <c r="U912" s="336">
        <v>0</v>
      </c>
      <c r="V912" s="336">
        <v>0</v>
      </c>
      <c r="W912" s="336">
        <v>0</v>
      </c>
      <c r="X912" s="336">
        <v>0</v>
      </c>
      <c r="Y912" s="336">
        <v>0</v>
      </c>
      <c r="Z912" s="337">
        <f t="shared" si="45"/>
        <v>0</v>
      </c>
      <c r="AA912" s="338"/>
    </row>
    <row r="913" spans="1:27" s="339" customFormat="1" ht="12.75" customHeight="1">
      <c r="A913" s="333">
        <f t="shared" si="46"/>
        <v>15</v>
      </c>
      <c r="B913" s="373">
        <v>250101400010401</v>
      </c>
      <c r="C913" s="392" t="s">
        <v>1561</v>
      </c>
      <c r="D913" s="334">
        <f>+SUMIF('BG SISTEMA'!A:A,'CA EF'!B913,'BG SISTEMA'!F:F)</f>
        <v>0</v>
      </c>
      <c r="E913" s="412"/>
      <c r="F913" s="412"/>
      <c r="G913" s="393">
        <v>0</v>
      </c>
      <c r="H913" s="336">
        <f t="shared" si="47"/>
        <v>0</v>
      </c>
      <c r="I913" s="336">
        <v>0</v>
      </c>
      <c r="J913" s="336">
        <v>0</v>
      </c>
      <c r="K913" s="336">
        <v>0</v>
      </c>
      <c r="L913" s="336">
        <v>0</v>
      </c>
      <c r="M913" s="336">
        <v>0</v>
      </c>
      <c r="N913" s="336">
        <v>0</v>
      </c>
      <c r="O913" s="336">
        <v>0</v>
      </c>
      <c r="P913" s="336">
        <v>0</v>
      </c>
      <c r="Q913" s="336">
        <v>0</v>
      </c>
      <c r="R913" s="336">
        <v>0</v>
      </c>
      <c r="S913" s="336">
        <v>0</v>
      </c>
      <c r="T913" s="336">
        <v>0</v>
      </c>
      <c r="U913" s="336">
        <v>0</v>
      </c>
      <c r="V913" s="336">
        <v>0</v>
      </c>
      <c r="W913" s="336">
        <v>0</v>
      </c>
      <c r="X913" s="336">
        <v>0</v>
      </c>
      <c r="Y913" s="336">
        <v>0</v>
      </c>
      <c r="Z913" s="337">
        <f t="shared" si="45"/>
        <v>0</v>
      </c>
      <c r="AA913" s="340"/>
    </row>
    <row r="914" spans="1:27" s="339" customFormat="1" ht="12.75" customHeight="1">
      <c r="A914" s="333">
        <f t="shared" si="46"/>
        <v>15</v>
      </c>
      <c r="B914" s="373">
        <v>250101400010499</v>
      </c>
      <c r="C914" s="392" t="s">
        <v>1562</v>
      </c>
      <c r="D914" s="334">
        <f>+SUMIF('BG SISTEMA'!A:A,'CA EF'!B914,'BG SISTEMA'!F:F)</f>
        <v>0</v>
      </c>
      <c r="E914" s="412"/>
      <c r="F914" s="412"/>
      <c r="G914" s="393">
        <v>0</v>
      </c>
      <c r="H914" s="336">
        <f t="shared" si="47"/>
        <v>0</v>
      </c>
      <c r="I914" s="336">
        <v>0</v>
      </c>
      <c r="J914" s="336">
        <v>0</v>
      </c>
      <c r="K914" s="336">
        <v>0</v>
      </c>
      <c r="L914" s="336">
        <v>0</v>
      </c>
      <c r="M914" s="336">
        <v>0</v>
      </c>
      <c r="N914" s="336">
        <v>0</v>
      </c>
      <c r="O914" s="336">
        <v>0</v>
      </c>
      <c r="P914" s="336">
        <v>0</v>
      </c>
      <c r="Q914" s="336">
        <v>0</v>
      </c>
      <c r="R914" s="336">
        <v>0</v>
      </c>
      <c r="S914" s="336">
        <v>0</v>
      </c>
      <c r="T914" s="336">
        <v>0</v>
      </c>
      <c r="U914" s="336">
        <v>0</v>
      </c>
      <c r="V914" s="336">
        <v>0</v>
      </c>
      <c r="W914" s="336">
        <v>0</v>
      </c>
      <c r="X914" s="336">
        <v>0</v>
      </c>
      <c r="Y914" s="336">
        <v>0</v>
      </c>
      <c r="Z914" s="337">
        <f t="shared" si="45"/>
        <v>0</v>
      </c>
      <c r="AA914" s="340"/>
    </row>
    <row r="915" spans="1:27" s="339" customFormat="1" ht="12.75" customHeight="1">
      <c r="A915" s="333">
        <f t="shared" si="46"/>
        <v>15</v>
      </c>
      <c r="B915" s="373">
        <v>250101400010501</v>
      </c>
      <c r="C915" s="392" t="s">
        <v>1563</v>
      </c>
      <c r="D915" s="334">
        <f>+SUMIF('BG SISTEMA'!A:A,'CA EF'!B915,'BG SISTEMA'!F:F)</f>
        <v>0</v>
      </c>
      <c r="E915" s="412"/>
      <c r="F915" s="412"/>
      <c r="G915" s="393">
        <v>0</v>
      </c>
      <c r="H915" s="336">
        <f t="shared" si="47"/>
        <v>0</v>
      </c>
      <c r="I915" s="336">
        <v>0</v>
      </c>
      <c r="J915" s="336">
        <v>0</v>
      </c>
      <c r="K915" s="336">
        <v>0</v>
      </c>
      <c r="L915" s="336">
        <v>0</v>
      </c>
      <c r="M915" s="336">
        <v>0</v>
      </c>
      <c r="N915" s="336">
        <v>0</v>
      </c>
      <c r="O915" s="336">
        <v>0</v>
      </c>
      <c r="P915" s="336">
        <v>0</v>
      </c>
      <c r="Q915" s="336">
        <v>0</v>
      </c>
      <c r="R915" s="336">
        <v>0</v>
      </c>
      <c r="S915" s="336">
        <v>0</v>
      </c>
      <c r="T915" s="336">
        <v>0</v>
      </c>
      <c r="U915" s="336">
        <v>0</v>
      </c>
      <c r="V915" s="336">
        <v>0</v>
      </c>
      <c r="W915" s="336">
        <v>0</v>
      </c>
      <c r="X915" s="336">
        <v>0</v>
      </c>
      <c r="Y915" s="336">
        <v>0</v>
      </c>
      <c r="Z915" s="337">
        <f t="shared" si="45"/>
        <v>0</v>
      </c>
      <c r="AA915" s="340"/>
    </row>
    <row r="916" spans="1:27" s="339" customFormat="1" ht="12.75" customHeight="1">
      <c r="A916" s="333">
        <f t="shared" si="46"/>
        <v>15</v>
      </c>
      <c r="B916" s="373">
        <v>250101400010599</v>
      </c>
      <c r="C916" s="392" t="s">
        <v>718</v>
      </c>
      <c r="D916" s="334">
        <f>+SUMIF('BG SISTEMA'!A:A,'CA EF'!B916,'BG SISTEMA'!F:F)</f>
        <v>0</v>
      </c>
      <c r="E916" s="412"/>
      <c r="F916" s="412"/>
      <c r="G916" s="393">
        <v>-1000000</v>
      </c>
      <c r="H916" s="336">
        <f t="shared" si="47"/>
        <v>1000000</v>
      </c>
      <c r="I916" s="336">
        <v>0</v>
      </c>
      <c r="J916" s="336">
        <v>0</v>
      </c>
      <c r="K916" s="336">
        <v>0</v>
      </c>
      <c r="L916" s="336">
        <v>0</v>
      </c>
      <c r="M916" s="336">
        <v>0</v>
      </c>
      <c r="N916" s="336">
        <f>-$H916</f>
        <v>-1000000</v>
      </c>
      <c r="O916" s="336">
        <v>0</v>
      </c>
      <c r="P916" s="336">
        <v>0</v>
      </c>
      <c r="Q916" s="336">
        <v>0</v>
      </c>
      <c r="R916" s="336">
        <v>0</v>
      </c>
      <c r="S916" s="336">
        <v>0</v>
      </c>
      <c r="T916" s="336">
        <v>0</v>
      </c>
      <c r="U916" s="336">
        <v>0</v>
      </c>
      <c r="V916" s="336">
        <v>0</v>
      </c>
      <c r="W916" s="336">
        <v>0</v>
      </c>
      <c r="X916" s="336">
        <v>0</v>
      </c>
      <c r="Y916" s="336">
        <v>0</v>
      </c>
      <c r="Z916" s="337">
        <f t="shared" si="45"/>
        <v>0</v>
      </c>
      <c r="AA916" s="340"/>
    </row>
    <row r="917" spans="1:27" s="339" customFormat="1" ht="12.75" customHeight="1">
      <c r="A917" s="333">
        <f t="shared" si="46"/>
        <v>15</v>
      </c>
      <c r="B917" s="373">
        <v>250101400010601</v>
      </c>
      <c r="C917" s="392" t="s">
        <v>1564</v>
      </c>
      <c r="D917" s="334">
        <f>+SUMIF('BG SISTEMA'!A:A,'CA EF'!B917,'BG SISTEMA'!F:F)</f>
        <v>0</v>
      </c>
      <c r="E917" s="412"/>
      <c r="F917" s="412"/>
      <c r="G917" s="393">
        <v>0</v>
      </c>
      <c r="H917" s="336">
        <f t="shared" si="47"/>
        <v>0</v>
      </c>
      <c r="I917" s="336">
        <v>0</v>
      </c>
      <c r="J917" s="336">
        <v>0</v>
      </c>
      <c r="K917" s="336">
        <v>0</v>
      </c>
      <c r="L917" s="336">
        <v>0</v>
      </c>
      <c r="M917" s="336">
        <v>0</v>
      </c>
      <c r="N917" s="336">
        <v>0</v>
      </c>
      <c r="O917" s="336">
        <v>0</v>
      </c>
      <c r="P917" s="336">
        <v>0</v>
      </c>
      <c r="Q917" s="336">
        <v>0</v>
      </c>
      <c r="R917" s="336">
        <v>0</v>
      </c>
      <c r="S917" s="336">
        <v>0</v>
      </c>
      <c r="T917" s="336">
        <v>0</v>
      </c>
      <c r="U917" s="336">
        <v>0</v>
      </c>
      <c r="V917" s="336">
        <v>0</v>
      </c>
      <c r="W917" s="336">
        <v>0</v>
      </c>
      <c r="X917" s="336">
        <v>0</v>
      </c>
      <c r="Y917" s="336">
        <v>0</v>
      </c>
      <c r="Z917" s="337">
        <f t="shared" si="45"/>
        <v>0</v>
      </c>
      <c r="AA917" s="340"/>
    </row>
    <row r="918" spans="1:27" s="339" customFormat="1" ht="12.75" customHeight="1">
      <c r="A918" s="333">
        <f t="shared" si="46"/>
        <v>15</v>
      </c>
      <c r="B918" s="373">
        <v>250101400010699</v>
      </c>
      <c r="C918" s="392" t="s">
        <v>1565</v>
      </c>
      <c r="D918" s="334">
        <f>+SUMIF('BG SISTEMA'!A:A,'CA EF'!B918,'BG SISTEMA'!F:F)</f>
        <v>0</v>
      </c>
      <c r="E918" s="412"/>
      <c r="F918" s="412"/>
      <c r="G918" s="393">
        <v>0</v>
      </c>
      <c r="H918" s="336">
        <f t="shared" si="47"/>
        <v>0</v>
      </c>
      <c r="I918" s="336">
        <v>0</v>
      </c>
      <c r="J918" s="336">
        <v>0</v>
      </c>
      <c r="K918" s="336">
        <v>0</v>
      </c>
      <c r="L918" s="336">
        <v>0</v>
      </c>
      <c r="M918" s="336">
        <v>0</v>
      </c>
      <c r="N918" s="336">
        <v>0</v>
      </c>
      <c r="O918" s="336">
        <v>0</v>
      </c>
      <c r="P918" s="336">
        <v>0</v>
      </c>
      <c r="Q918" s="336">
        <v>0</v>
      </c>
      <c r="R918" s="336">
        <v>0</v>
      </c>
      <c r="S918" s="336">
        <v>0</v>
      </c>
      <c r="T918" s="336">
        <v>0</v>
      </c>
      <c r="U918" s="336">
        <v>0</v>
      </c>
      <c r="V918" s="336">
        <v>0</v>
      </c>
      <c r="W918" s="336">
        <v>0</v>
      </c>
      <c r="X918" s="336">
        <v>0</v>
      </c>
      <c r="Y918" s="336">
        <v>0</v>
      </c>
      <c r="Z918" s="337">
        <f t="shared" si="45"/>
        <v>0</v>
      </c>
      <c r="AA918" s="338"/>
    </row>
    <row r="919" spans="1:27" s="339" customFormat="1" ht="12.75" customHeight="1">
      <c r="A919" s="333">
        <f t="shared" si="46"/>
        <v>15</v>
      </c>
      <c r="B919" s="373">
        <v>250101400010701</v>
      </c>
      <c r="C919" s="392" t="s">
        <v>1566</v>
      </c>
      <c r="D919" s="334">
        <f>+SUMIF('BG SISTEMA'!A:A,'CA EF'!B919,'BG SISTEMA'!F:F)</f>
        <v>0</v>
      </c>
      <c r="E919" s="412"/>
      <c r="F919" s="412"/>
      <c r="G919" s="393">
        <v>0</v>
      </c>
      <c r="H919" s="336">
        <f t="shared" si="47"/>
        <v>0</v>
      </c>
      <c r="I919" s="336">
        <v>0</v>
      </c>
      <c r="J919" s="336">
        <v>0</v>
      </c>
      <c r="K919" s="336">
        <v>0</v>
      </c>
      <c r="L919" s="336">
        <v>0</v>
      </c>
      <c r="M919" s="336">
        <v>0</v>
      </c>
      <c r="N919" s="336">
        <f>-$H919</f>
        <v>0</v>
      </c>
      <c r="O919" s="336">
        <v>0</v>
      </c>
      <c r="P919" s="336">
        <v>0</v>
      </c>
      <c r="Q919" s="336">
        <v>0</v>
      </c>
      <c r="R919" s="336">
        <v>0</v>
      </c>
      <c r="S919" s="336">
        <v>0</v>
      </c>
      <c r="T919" s="336">
        <v>0</v>
      </c>
      <c r="U919" s="336">
        <v>0</v>
      </c>
      <c r="V919" s="336">
        <v>0</v>
      </c>
      <c r="W919" s="336">
        <v>0</v>
      </c>
      <c r="X919" s="336">
        <v>0</v>
      </c>
      <c r="Y919" s="336">
        <v>0</v>
      </c>
      <c r="Z919" s="337">
        <f t="shared" si="45"/>
        <v>0</v>
      </c>
      <c r="AA919" s="340"/>
    </row>
    <row r="920" spans="1:27" s="339" customFormat="1" ht="12.75" customHeight="1">
      <c r="A920" s="333">
        <f t="shared" si="46"/>
        <v>15</v>
      </c>
      <c r="B920" s="373">
        <v>250101400010799</v>
      </c>
      <c r="C920" s="392" t="s">
        <v>516</v>
      </c>
      <c r="D920" s="334">
        <f>+SUMIF('BG SISTEMA'!A:A,'CA EF'!B920,'BG SISTEMA'!F:F)</f>
        <v>-154651189</v>
      </c>
      <c r="E920" s="412"/>
      <c r="F920" s="412"/>
      <c r="G920" s="393">
        <v>-99203007</v>
      </c>
      <c r="H920" s="336">
        <f t="shared" si="47"/>
        <v>-55448182</v>
      </c>
      <c r="I920" s="336">
        <v>0</v>
      </c>
      <c r="J920" s="336">
        <v>0</v>
      </c>
      <c r="K920" s="336">
        <v>0</v>
      </c>
      <c r="L920" s="336">
        <v>0</v>
      </c>
      <c r="M920" s="336">
        <v>0</v>
      </c>
      <c r="N920" s="336">
        <f>-$H920</f>
        <v>55448182</v>
      </c>
      <c r="O920" s="336">
        <v>0</v>
      </c>
      <c r="P920" s="336">
        <v>0</v>
      </c>
      <c r="Q920" s="336">
        <v>0</v>
      </c>
      <c r="R920" s="336">
        <v>0</v>
      </c>
      <c r="S920" s="336">
        <v>0</v>
      </c>
      <c r="T920" s="336">
        <v>0</v>
      </c>
      <c r="U920" s="336">
        <v>0</v>
      </c>
      <c r="V920" s="336">
        <v>0</v>
      </c>
      <c r="W920" s="336">
        <v>0</v>
      </c>
      <c r="X920" s="336">
        <v>0</v>
      </c>
      <c r="Y920" s="336">
        <v>0</v>
      </c>
      <c r="Z920" s="337">
        <f t="shared" si="45"/>
        <v>0</v>
      </c>
      <c r="AA920" s="340"/>
    </row>
    <row r="921" spans="1:27" s="339" customFormat="1" ht="12.75" customHeight="1">
      <c r="A921" s="333">
        <f t="shared" si="46"/>
        <v>15</v>
      </c>
      <c r="B921" s="373">
        <v>250101400010801</v>
      </c>
      <c r="C921" s="392" t="s">
        <v>1567</v>
      </c>
      <c r="D921" s="334">
        <f>+SUMIF('BG SISTEMA'!A:A,'CA EF'!B921,'BG SISTEMA'!F:F)</f>
        <v>0</v>
      </c>
      <c r="E921" s="412"/>
      <c r="F921" s="412"/>
      <c r="G921" s="393">
        <v>0</v>
      </c>
      <c r="H921" s="336">
        <f t="shared" si="47"/>
        <v>0</v>
      </c>
      <c r="I921" s="336">
        <v>0</v>
      </c>
      <c r="J921" s="336">
        <v>0</v>
      </c>
      <c r="K921" s="336">
        <v>0</v>
      </c>
      <c r="L921" s="336">
        <v>0</v>
      </c>
      <c r="M921" s="336">
        <v>0</v>
      </c>
      <c r="N921" s="336">
        <v>0</v>
      </c>
      <c r="O921" s="336">
        <v>0</v>
      </c>
      <c r="P921" s="336">
        <v>0</v>
      </c>
      <c r="Q921" s="336">
        <v>0</v>
      </c>
      <c r="R921" s="336">
        <v>0</v>
      </c>
      <c r="S921" s="336">
        <v>0</v>
      </c>
      <c r="T921" s="336">
        <v>0</v>
      </c>
      <c r="U921" s="336">
        <v>0</v>
      </c>
      <c r="V921" s="336">
        <v>0</v>
      </c>
      <c r="W921" s="336">
        <v>0</v>
      </c>
      <c r="X921" s="336">
        <v>0</v>
      </c>
      <c r="Y921" s="336">
        <v>0</v>
      </c>
      <c r="Z921" s="337">
        <f t="shared" si="45"/>
        <v>0</v>
      </c>
      <c r="AA921" s="340"/>
    </row>
    <row r="922" spans="1:27" s="339" customFormat="1" ht="12.75" customHeight="1">
      <c r="A922" s="333">
        <f t="shared" si="46"/>
        <v>15</v>
      </c>
      <c r="B922" s="373">
        <v>250101400010899</v>
      </c>
      <c r="C922" s="392" t="s">
        <v>1568</v>
      </c>
      <c r="D922" s="334">
        <f>+SUMIF('BG SISTEMA'!A:A,'CA EF'!B922,'BG SISTEMA'!F:F)</f>
        <v>0</v>
      </c>
      <c r="E922" s="412"/>
      <c r="F922" s="412"/>
      <c r="G922" s="393">
        <v>0</v>
      </c>
      <c r="H922" s="336">
        <f t="shared" si="47"/>
        <v>0</v>
      </c>
      <c r="I922" s="336">
        <v>0</v>
      </c>
      <c r="J922" s="336">
        <v>0</v>
      </c>
      <c r="K922" s="336">
        <v>0</v>
      </c>
      <c r="L922" s="336">
        <v>0</v>
      </c>
      <c r="M922" s="336">
        <v>0</v>
      </c>
      <c r="N922" s="336">
        <v>0</v>
      </c>
      <c r="O922" s="336">
        <v>0</v>
      </c>
      <c r="P922" s="336">
        <v>0</v>
      </c>
      <c r="Q922" s="336">
        <v>0</v>
      </c>
      <c r="R922" s="336">
        <v>0</v>
      </c>
      <c r="S922" s="336">
        <v>0</v>
      </c>
      <c r="T922" s="336">
        <v>0</v>
      </c>
      <c r="U922" s="336">
        <v>0</v>
      </c>
      <c r="V922" s="336">
        <v>0</v>
      </c>
      <c r="W922" s="336">
        <v>0</v>
      </c>
      <c r="X922" s="336">
        <v>0</v>
      </c>
      <c r="Y922" s="336">
        <v>0</v>
      </c>
      <c r="Z922" s="337">
        <f t="shared" si="45"/>
        <v>0</v>
      </c>
      <c r="AA922" s="340"/>
    </row>
    <row r="923" spans="1:27" s="339" customFormat="1" ht="12.75" customHeight="1">
      <c r="A923" s="333">
        <f t="shared" si="46"/>
        <v>15</v>
      </c>
      <c r="B923" s="373">
        <v>250101400010901</v>
      </c>
      <c r="C923" s="392" t="s">
        <v>1569</v>
      </c>
      <c r="D923" s="334">
        <f>+SUMIF('BG SISTEMA'!A:A,'CA EF'!B923,'BG SISTEMA'!F:F)</f>
        <v>0</v>
      </c>
      <c r="E923" s="412"/>
      <c r="F923" s="412"/>
      <c r="G923" s="393">
        <v>0</v>
      </c>
      <c r="H923" s="336">
        <f t="shared" si="47"/>
        <v>0</v>
      </c>
      <c r="I923" s="336">
        <v>0</v>
      </c>
      <c r="J923" s="336">
        <v>0</v>
      </c>
      <c r="K923" s="336">
        <v>0</v>
      </c>
      <c r="L923" s="336">
        <v>0</v>
      </c>
      <c r="M923" s="336">
        <v>0</v>
      </c>
      <c r="N923" s="336">
        <v>0</v>
      </c>
      <c r="O923" s="336">
        <v>0</v>
      </c>
      <c r="P923" s="336">
        <v>0</v>
      </c>
      <c r="Q923" s="336">
        <v>0</v>
      </c>
      <c r="R923" s="336">
        <v>0</v>
      </c>
      <c r="S923" s="336">
        <v>0</v>
      </c>
      <c r="T923" s="336">
        <v>0</v>
      </c>
      <c r="U923" s="336">
        <v>0</v>
      </c>
      <c r="V923" s="336">
        <v>0</v>
      </c>
      <c r="W923" s="336">
        <v>0</v>
      </c>
      <c r="X923" s="336">
        <v>0</v>
      </c>
      <c r="Y923" s="336">
        <v>0</v>
      </c>
      <c r="Z923" s="337">
        <f t="shared" si="45"/>
        <v>0</v>
      </c>
      <c r="AA923" s="338"/>
    </row>
    <row r="924" spans="1:27" s="339" customFormat="1" ht="12.75" customHeight="1">
      <c r="A924" s="333">
        <f t="shared" si="46"/>
        <v>15</v>
      </c>
      <c r="B924" s="373">
        <v>250101400010999</v>
      </c>
      <c r="C924" s="392" t="s">
        <v>518</v>
      </c>
      <c r="D924" s="334">
        <f>+SUMIF('BG SISTEMA'!A:A,'CA EF'!B924,'BG SISTEMA'!F:F)</f>
        <v>-43401225</v>
      </c>
      <c r="E924" s="412"/>
      <c r="F924" s="412"/>
      <c r="G924" s="393">
        <v>-39610464</v>
      </c>
      <c r="H924" s="336">
        <f t="shared" si="47"/>
        <v>-3790761</v>
      </c>
      <c r="I924" s="336">
        <v>0</v>
      </c>
      <c r="J924" s="336">
        <v>0</v>
      </c>
      <c r="K924" s="336">
        <v>0</v>
      </c>
      <c r="L924" s="336">
        <v>0</v>
      </c>
      <c r="M924" s="336">
        <v>0</v>
      </c>
      <c r="N924" s="336">
        <f>-$H924</f>
        <v>3790761</v>
      </c>
      <c r="O924" s="336">
        <v>0</v>
      </c>
      <c r="P924" s="336">
        <v>0</v>
      </c>
      <c r="Q924" s="336">
        <v>0</v>
      </c>
      <c r="R924" s="336">
        <v>0</v>
      </c>
      <c r="S924" s="336">
        <v>0</v>
      </c>
      <c r="T924" s="336">
        <v>0</v>
      </c>
      <c r="U924" s="336">
        <v>0</v>
      </c>
      <c r="V924" s="336">
        <v>0</v>
      </c>
      <c r="W924" s="336">
        <v>0</v>
      </c>
      <c r="X924" s="336">
        <v>0</v>
      </c>
      <c r="Y924" s="336">
        <v>0</v>
      </c>
      <c r="Z924" s="337">
        <f t="shared" si="45"/>
        <v>0</v>
      </c>
      <c r="AA924" s="340"/>
    </row>
    <row r="925" spans="1:27" s="339" customFormat="1" ht="12.75" customHeight="1">
      <c r="A925" s="333">
        <f t="shared" si="46"/>
        <v>15</v>
      </c>
      <c r="B925" s="373">
        <v>250101400011001</v>
      </c>
      <c r="C925" s="392" t="s">
        <v>1570</v>
      </c>
      <c r="D925" s="334">
        <f>+SUMIF('BG SISTEMA'!A:A,'CA EF'!B925,'BG SISTEMA'!F:F)</f>
        <v>0</v>
      </c>
      <c r="E925" s="412"/>
      <c r="F925" s="412"/>
      <c r="G925" s="393">
        <v>0</v>
      </c>
      <c r="H925" s="336">
        <f t="shared" si="47"/>
        <v>0</v>
      </c>
      <c r="I925" s="336">
        <v>0</v>
      </c>
      <c r="J925" s="336">
        <v>0</v>
      </c>
      <c r="K925" s="336">
        <v>0</v>
      </c>
      <c r="L925" s="336">
        <v>0</v>
      </c>
      <c r="M925" s="336">
        <v>0</v>
      </c>
      <c r="N925" s="336">
        <v>0</v>
      </c>
      <c r="O925" s="336">
        <v>0</v>
      </c>
      <c r="P925" s="336">
        <v>0</v>
      </c>
      <c r="Q925" s="336">
        <v>0</v>
      </c>
      <c r="R925" s="336">
        <v>0</v>
      </c>
      <c r="S925" s="336">
        <v>0</v>
      </c>
      <c r="T925" s="336">
        <v>0</v>
      </c>
      <c r="U925" s="336">
        <v>0</v>
      </c>
      <c r="V925" s="336">
        <v>0</v>
      </c>
      <c r="W925" s="336">
        <v>0</v>
      </c>
      <c r="X925" s="336">
        <v>0</v>
      </c>
      <c r="Y925" s="336">
        <v>0</v>
      </c>
      <c r="Z925" s="337">
        <f t="shared" si="45"/>
        <v>0</v>
      </c>
      <c r="AA925" s="340"/>
    </row>
    <row r="926" spans="1:27" s="339" customFormat="1" ht="12.75" customHeight="1">
      <c r="A926" s="333">
        <f t="shared" si="46"/>
        <v>15</v>
      </c>
      <c r="B926" s="373">
        <v>250101400011099</v>
      </c>
      <c r="C926" s="392" t="s">
        <v>1571</v>
      </c>
      <c r="D926" s="334">
        <f>+SUMIF('BG SISTEMA'!A:A,'CA EF'!B926,'BG SISTEMA'!F:F)</f>
        <v>0</v>
      </c>
      <c r="E926" s="412"/>
      <c r="F926" s="412"/>
      <c r="G926" s="393">
        <v>0</v>
      </c>
      <c r="H926" s="336">
        <f t="shared" si="47"/>
        <v>0</v>
      </c>
      <c r="I926" s="336">
        <v>0</v>
      </c>
      <c r="J926" s="336">
        <v>0</v>
      </c>
      <c r="K926" s="336">
        <v>0</v>
      </c>
      <c r="L926" s="336">
        <v>0</v>
      </c>
      <c r="M926" s="336">
        <v>0</v>
      </c>
      <c r="N926" s="336">
        <v>0</v>
      </c>
      <c r="O926" s="336">
        <v>0</v>
      </c>
      <c r="P926" s="336">
        <v>0</v>
      </c>
      <c r="Q926" s="336">
        <v>0</v>
      </c>
      <c r="R926" s="336">
        <v>0</v>
      </c>
      <c r="S926" s="336">
        <v>0</v>
      </c>
      <c r="T926" s="336">
        <v>0</v>
      </c>
      <c r="U926" s="336">
        <v>0</v>
      </c>
      <c r="V926" s="336">
        <v>0</v>
      </c>
      <c r="W926" s="336">
        <v>0</v>
      </c>
      <c r="X926" s="336">
        <v>0</v>
      </c>
      <c r="Y926" s="336">
        <v>0</v>
      </c>
      <c r="Z926" s="337">
        <f t="shared" si="45"/>
        <v>0</v>
      </c>
      <c r="AA926" s="340"/>
    </row>
    <row r="927" spans="1:27" s="339" customFormat="1" ht="12.75" customHeight="1">
      <c r="A927" s="333">
        <f t="shared" si="46"/>
        <v>15</v>
      </c>
      <c r="B927" s="373">
        <v>250101400011101</v>
      </c>
      <c r="C927" s="392" t="s">
        <v>1572</v>
      </c>
      <c r="D927" s="334">
        <f>+SUMIF('BG SISTEMA'!A:A,'CA EF'!B927,'BG SISTEMA'!F:F)</f>
        <v>0</v>
      </c>
      <c r="E927" s="412"/>
      <c r="F927" s="412"/>
      <c r="G927" s="393">
        <v>0</v>
      </c>
      <c r="H927" s="336">
        <f t="shared" si="47"/>
        <v>0</v>
      </c>
      <c r="I927" s="336">
        <v>0</v>
      </c>
      <c r="J927" s="336">
        <v>0</v>
      </c>
      <c r="K927" s="336">
        <v>0</v>
      </c>
      <c r="L927" s="336">
        <v>0</v>
      </c>
      <c r="M927" s="336">
        <v>0</v>
      </c>
      <c r="N927" s="336">
        <v>0</v>
      </c>
      <c r="O927" s="336">
        <v>0</v>
      </c>
      <c r="P927" s="336">
        <v>0</v>
      </c>
      <c r="Q927" s="336">
        <v>0</v>
      </c>
      <c r="R927" s="336">
        <v>0</v>
      </c>
      <c r="S927" s="336">
        <v>0</v>
      </c>
      <c r="T927" s="336">
        <v>0</v>
      </c>
      <c r="U927" s="336">
        <v>0</v>
      </c>
      <c r="V927" s="336">
        <v>0</v>
      </c>
      <c r="W927" s="336">
        <v>0</v>
      </c>
      <c r="X927" s="336">
        <v>0</v>
      </c>
      <c r="Y927" s="336">
        <v>0</v>
      </c>
      <c r="Z927" s="337">
        <f t="shared" si="45"/>
        <v>0</v>
      </c>
      <c r="AA927" s="340"/>
    </row>
    <row r="928" spans="1:27" s="339" customFormat="1" ht="12.75" customHeight="1">
      <c r="A928" s="333">
        <f t="shared" si="46"/>
        <v>15</v>
      </c>
      <c r="B928" s="373">
        <v>250101400011199</v>
      </c>
      <c r="C928" s="392" t="s">
        <v>1573</v>
      </c>
      <c r="D928" s="334">
        <f>+SUMIF('BG SISTEMA'!A:A,'CA EF'!B928,'BG SISTEMA'!F:F)</f>
        <v>0</v>
      </c>
      <c r="E928" s="412"/>
      <c r="F928" s="412"/>
      <c r="G928" s="393">
        <v>0</v>
      </c>
      <c r="H928" s="336">
        <f t="shared" si="47"/>
        <v>0</v>
      </c>
      <c r="I928" s="336">
        <v>0</v>
      </c>
      <c r="J928" s="336">
        <v>0</v>
      </c>
      <c r="K928" s="336">
        <v>0</v>
      </c>
      <c r="L928" s="336">
        <v>0</v>
      </c>
      <c r="M928" s="336">
        <v>0</v>
      </c>
      <c r="N928" s="336">
        <v>0</v>
      </c>
      <c r="O928" s="336">
        <v>0</v>
      </c>
      <c r="P928" s="336">
        <v>0</v>
      </c>
      <c r="Q928" s="336">
        <v>0</v>
      </c>
      <c r="R928" s="336">
        <v>0</v>
      </c>
      <c r="S928" s="336">
        <v>0</v>
      </c>
      <c r="T928" s="336">
        <v>0</v>
      </c>
      <c r="U928" s="336">
        <v>0</v>
      </c>
      <c r="V928" s="336">
        <v>0</v>
      </c>
      <c r="W928" s="336">
        <v>0</v>
      </c>
      <c r="X928" s="336">
        <v>0</v>
      </c>
      <c r="Y928" s="336">
        <v>0</v>
      </c>
      <c r="Z928" s="337">
        <f t="shared" si="45"/>
        <v>0</v>
      </c>
      <c r="AA928" s="340"/>
    </row>
    <row r="929" spans="1:27" s="339" customFormat="1" ht="12.75" customHeight="1">
      <c r="A929" s="333">
        <f t="shared" si="46"/>
        <v>15</v>
      </c>
      <c r="B929" s="373">
        <v>250101400011201</v>
      </c>
      <c r="C929" s="392" t="s">
        <v>520</v>
      </c>
      <c r="D929" s="334">
        <f>+SUMIF('BG SISTEMA'!A:A,'CA EF'!B929,'BG SISTEMA'!F:F)</f>
        <v>-32643241</v>
      </c>
      <c r="E929" s="412"/>
      <c r="F929" s="412"/>
      <c r="G929" s="393">
        <v>-86992377</v>
      </c>
      <c r="H929" s="336">
        <f t="shared" si="47"/>
        <v>54349136</v>
      </c>
      <c r="I929" s="336">
        <v>0</v>
      </c>
      <c r="J929" s="336">
        <v>0</v>
      </c>
      <c r="K929" s="336">
        <v>0</v>
      </c>
      <c r="L929" s="336">
        <v>0</v>
      </c>
      <c r="M929" s="336">
        <v>0</v>
      </c>
      <c r="N929" s="336">
        <f>-$H929</f>
        <v>-54349136</v>
      </c>
      <c r="O929" s="336">
        <v>0</v>
      </c>
      <c r="P929" s="336">
        <v>0</v>
      </c>
      <c r="Q929" s="336">
        <v>0</v>
      </c>
      <c r="R929" s="336">
        <v>0</v>
      </c>
      <c r="S929" s="336">
        <v>0</v>
      </c>
      <c r="T929" s="336">
        <v>0</v>
      </c>
      <c r="U929" s="336">
        <v>0</v>
      </c>
      <c r="V929" s="336">
        <v>0</v>
      </c>
      <c r="W929" s="336">
        <v>0</v>
      </c>
      <c r="X929" s="336">
        <v>0</v>
      </c>
      <c r="Y929" s="336">
        <v>0</v>
      </c>
      <c r="Z929" s="337">
        <f t="shared" si="45"/>
        <v>0</v>
      </c>
      <c r="AA929" s="340"/>
    </row>
    <row r="930" spans="1:27" s="339" customFormat="1" ht="12.75" customHeight="1">
      <c r="A930" s="333">
        <f t="shared" si="46"/>
        <v>15</v>
      </c>
      <c r="B930" s="373">
        <v>250101400011299</v>
      </c>
      <c r="C930" s="392" t="s">
        <v>1574</v>
      </c>
      <c r="D930" s="334">
        <f>+SUMIF('BG SISTEMA'!A:A,'CA EF'!B930,'BG SISTEMA'!F:F)</f>
        <v>0</v>
      </c>
      <c r="E930" s="412"/>
      <c r="F930" s="412"/>
      <c r="G930" s="393">
        <v>0</v>
      </c>
      <c r="H930" s="336">
        <f t="shared" si="47"/>
        <v>0</v>
      </c>
      <c r="I930" s="336">
        <v>0</v>
      </c>
      <c r="J930" s="336">
        <v>0</v>
      </c>
      <c r="K930" s="336">
        <v>0</v>
      </c>
      <c r="L930" s="336">
        <v>0</v>
      </c>
      <c r="M930" s="336">
        <v>0</v>
      </c>
      <c r="N930" s="336">
        <v>0</v>
      </c>
      <c r="O930" s="336">
        <v>0</v>
      </c>
      <c r="P930" s="336">
        <v>0</v>
      </c>
      <c r="Q930" s="336">
        <v>0</v>
      </c>
      <c r="R930" s="336">
        <v>0</v>
      </c>
      <c r="S930" s="336">
        <v>0</v>
      </c>
      <c r="T930" s="336">
        <v>0</v>
      </c>
      <c r="U930" s="336">
        <v>0</v>
      </c>
      <c r="V930" s="336">
        <v>0</v>
      </c>
      <c r="W930" s="336">
        <v>0</v>
      </c>
      <c r="X930" s="336">
        <v>0</v>
      </c>
      <c r="Y930" s="336">
        <v>0</v>
      </c>
      <c r="Z930" s="337">
        <f t="shared" si="45"/>
        <v>0</v>
      </c>
      <c r="AA930" s="338"/>
    </row>
    <row r="931" spans="1:27" s="339" customFormat="1" ht="12.75" customHeight="1">
      <c r="A931" s="333">
        <f t="shared" si="46"/>
        <v>15</v>
      </c>
      <c r="B931" s="373">
        <v>250101400011301</v>
      </c>
      <c r="C931" s="392" t="s">
        <v>1575</v>
      </c>
      <c r="D931" s="334">
        <f>+SUMIF('BG SISTEMA'!A:A,'CA EF'!B931,'BG SISTEMA'!F:F)</f>
        <v>0</v>
      </c>
      <c r="E931" s="412"/>
      <c r="F931" s="412"/>
      <c r="G931" s="393">
        <v>0</v>
      </c>
      <c r="H931" s="336">
        <f t="shared" si="47"/>
        <v>0</v>
      </c>
      <c r="I931" s="336">
        <v>0</v>
      </c>
      <c r="J931" s="336">
        <v>0</v>
      </c>
      <c r="K931" s="336">
        <v>0</v>
      </c>
      <c r="L931" s="336">
        <v>0</v>
      </c>
      <c r="M931" s="336">
        <v>0</v>
      </c>
      <c r="N931" s="336">
        <v>0</v>
      </c>
      <c r="O931" s="336">
        <v>0</v>
      </c>
      <c r="P931" s="336">
        <v>0</v>
      </c>
      <c r="Q931" s="336">
        <v>0</v>
      </c>
      <c r="R931" s="336">
        <v>0</v>
      </c>
      <c r="S931" s="336">
        <v>0</v>
      </c>
      <c r="T931" s="336">
        <v>0</v>
      </c>
      <c r="U931" s="336">
        <v>0</v>
      </c>
      <c r="V931" s="336">
        <v>0</v>
      </c>
      <c r="W931" s="336">
        <v>0</v>
      </c>
      <c r="X931" s="336">
        <v>0</v>
      </c>
      <c r="Y931" s="336">
        <v>0</v>
      </c>
      <c r="Z931" s="337">
        <f t="shared" si="45"/>
        <v>0</v>
      </c>
      <c r="AA931" s="340"/>
    </row>
    <row r="932" spans="1:27" s="339" customFormat="1" ht="12.75" customHeight="1">
      <c r="A932" s="333">
        <f t="shared" si="46"/>
        <v>15</v>
      </c>
      <c r="B932" s="373">
        <v>250101400011399</v>
      </c>
      <c r="C932" s="392" t="s">
        <v>522</v>
      </c>
      <c r="D932" s="334">
        <f>+SUMIF('BG SISTEMA'!A:A,'CA EF'!B932,'BG SISTEMA'!F:F)</f>
        <v>0</v>
      </c>
      <c r="E932" s="412"/>
      <c r="F932" s="412"/>
      <c r="G932" s="393">
        <v>0</v>
      </c>
      <c r="H932" s="336">
        <f t="shared" si="47"/>
        <v>0</v>
      </c>
      <c r="I932" s="336">
        <v>0</v>
      </c>
      <c r="J932" s="336">
        <v>0</v>
      </c>
      <c r="K932" s="336">
        <v>0</v>
      </c>
      <c r="L932" s="336">
        <v>0</v>
      </c>
      <c r="M932" s="336">
        <v>0</v>
      </c>
      <c r="N932" s="336">
        <f>-$H932</f>
        <v>0</v>
      </c>
      <c r="O932" s="336">
        <v>0</v>
      </c>
      <c r="P932" s="336">
        <v>0</v>
      </c>
      <c r="Q932" s="336">
        <v>0</v>
      </c>
      <c r="R932" s="336">
        <v>0</v>
      </c>
      <c r="S932" s="336">
        <v>0</v>
      </c>
      <c r="T932" s="336">
        <v>0</v>
      </c>
      <c r="U932" s="336">
        <v>0</v>
      </c>
      <c r="V932" s="336">
        <v>0</v>
      </c>
      <c r="W932" s="336">
        <v>0</v>
      </c>
      <c r="X932" s="336">
        <v>0</v>
      </c>
      <c r="Y932" s="336">
        <v>0</v>
      </c>
      <c r="Z932" s="337">
        <f t="shared" si="45"/>
        <v>0</v>
      </c>
      <c r="AA932" s="340"/>
    </row>
    <row r="933" spans="1:27" s="339" customFormat="1" ht="12.75" customHeight="1">
      <c r="A933" s="333">
        <f t="shared" si="46"/>
        <v>15</v>
      </c>
      <c r="B933" s="373">
        <v>250101400011401</v>
      </c>
      <c r="C933" s="392" t="s">
        <v>1576</v>
      </c>
      <c r="D933" s="334">
        <f>+SUMIF('BG SISTEMA'!A:A,'CA EF'!B933,'BG SISTEMA'!F:F)</f>
        <v>0</v>
      </c>
      <c r="E933" s="412"/>
      <c r="F933" s="412"/>
      <c r="G933" s="393">
        <v>0</v>
      </c>
      <c r="H933" s="336">
        <f t="shared" si="47"/>
        <v>0</v>
      </c>
      <c r="I933" s="336">
        <v>0</v>
      </c>
      <c r="J933" s="336">
        <v>0</v>
      </c>
      <c r="K933" s="336">
        <v>0</v>
      </c>
      <c r="L933" s="336">
        <v>0</v>
      </c>
      <c r="M933" s="336">
        <v>0</v>
      </c>
      <c r="N933" s="336">
        <f>-$H933</f>
        <v>0</v>
      </c>
      <c r="O933" s="336">
        <v>0</v>
      </c>
      <c r="P933" s="336">
        <v>0</v>
      </c>
      <c r="Q933" s="336">
        <v>0</v>
      </c>
      <c r="R933" s="336">
        <v>0</v>
      </c>
      <c r="S933" s="336">
        <v>0</v>
      </c>
      <c r="T933" s="336">
        <v>0</v>
      </c>
      <c r="U933" s="336">
        <v>0</v>
      </c>
      <c r="V933" s="336">
        <v>0</v>
      </c>
      <c r="W933" s="336">
        <v>0</v>
      </c>
      <c r="X933" s="336">
        <v>0</v>
      </c>
      <c r="Y933" s="336">
        <v>0</v>
      </c>
      <c r="Z933" s="337">
        <f t="shared" si="45"/>
        <v>0</v>
      </c>
      <c r="AA933" s="340"/>
    </row>
    <row r="934" spans="1:27" s="339" customFormat="1" ht="12.75" customHeight="1">
      <c r="A934" s="333">
        <f t="shared" si="46"/>
        <v>15</v>
      </c>
      <c r="B934" s="373">
        <v>250101400011599</v>
      </c>
      <c r="C934" s="392" t="s">
        <v>1577</v>
      </c>
      <c r="D934" s="334">
        <f>+SUMIF('BG SISTEMA'!A:A,'CA EF'!B934,'BG SISTEMA'!F:F)</f>
        <v>0</v>
      </c>
      <c r="E934" s="412"/>
      <c r="F934" s="412"/>
      <c r="G934" s="393">
        <v>-2093636</v>
      </c>
      <c r="H934" s="336">
        <f t="shared" si="47"/>
        <v>2093636</v>
      </c>
      <c r="I934" s="336">
        <v>0</v>
      </c>
      <c r="J934" s="336">
        <v>0</v>
      </c>
      <c r="K934" s="336">
        <v>0</v>
      </c>
      <c r="L934" s="336">
        <v>0</v>
      </c>
      <c r="M934" s="336">
        <v>0</v>
      </c>
      <c r="N934" s="336">
        <f>-$H934</f>
        <v>-2093636</v>
      </c>
      <c r="O934" s="336">
        <v>0</v>
      </c>
      <c r="P934" s="336">
        <v>0</v>
      </c>
      <c r="Q934" s="336">
        <v>0</v>
      </c>
      <c r="R934" s="336">
        <v>0</v>
      </c>
      <c r="S934" s="336">
        <v>0</v>
      </c>
      <c r="T934" s="336">
        <v>0</v>
      </c>
      <c r="U934" s="336">
        <v>0</v>
      </c>
      <c r="V934" s="336">
        <v>0</v>
      </c>
      <c r="W934" s="336">
        <v>0</v>
      </c>
      <c r="X934" s="336">
        <v>0</v>
      </c>
      <c r="Y934" s="336">
        <v>0</v>
      </c>
      <c r="Z934" s="337">
        <f t="shared" si="45"/>
        <v>0</v>
      </c>
      <c r="AA934" s="340"/>
    </row>
    <row r="935" spans="1:27" s="339" customFormat="1" ht="12.75" customHeight="1">
      <c r="A935" s="333">
        <f t="shared" si="46"/>
        <v>15</v>
      </c>
      <c r="B935" s="373">
        <v>250101400011699</v>
      </c>
      <c r="C935" s="392" t="s">
        <v>2095</v>
      </c>
      <c r="D935" s="334">
        <f>+SUMIF('BG SISTEMA'!A:A,'CA EF'!B935,'BG SISTEMA'!F:F)</f>
        <v>-1699291</v>
      </c>
      <c r="E935" s="412"/>
      <c r="F935" s="412"/>
      <c r="G935" s="393">
        <v>-508343</v>
      </c>
      <c r="H935" s="336">
        <f t="shared" si="47"/>
        <v>-1190948</v>
      </c>
      <c r="I935" s="336">
        <v>0</v>
      </c>
      <c r="J935" s="336">
        <v>0</v>
      </c>
      <c r="K935" s="336">
        <v>0</v>
      </c>
      <c r="L935" s="336">
        <v>0</v>
      </c>
      <c r="M935" s="336">
        <v>0</v>
      </c>
      <c r="N935" s="336">
        <f t="shared" ref="N935:N936" si="63">-$H935</f>
        <v>1190948</v>
      </c>
      <c r="O935" s="336">
        <v>0</v>
      </c>
      <c r="P935" s="336">
        <v>0</v>
      </c>
      <c r="Q935" s="336">
        <v>0</v>
      </c>
      <c r="R935" s="336">
        <v>0</v>
      </c>
      <c r="S935" s="336">
        <v>0</v>
      </c>
      <c r="T935" s="336">
        <v>0</v>
      </c>
      <c r="U935" s="336">
        <v>0</v>
      </c>
      <c r="V935" s="336">
        <v>0</v>
      </c>
      <c r="W935" s="336">
        <v>0</v>
      </c>
      <c r="X935" s="336">
        <v>0</v>
      </c>
      <c r="Y935" s="336">
        <v>0</v>
      </c>
      <c r="Z935" s="337">
        <f t="shared" ref="Z935:Z936" si="64">SUM(H935:Y935)</f>
        <v>0</v>
      </c>
      <c r="AA935" s="340"/>
    </row>
    <row r="936" spans="1:27" s="339" customFormat="1" ht="12.75" customHeight="1">
      <c r="A936" s="333">
        <f t="shared" si="46"/>
        <v>15</v>
      </c>
      <c r="B936" s="373">
        <v>250101400011799</v>
      </c>
      <c r="C936" s="392" t="s">
        <v>2096</v>
      </c>
      <c r="D936" s="334">
        <f>+SUMIF('BG SISTEMA'!A:A,'CA EF'!B936,'BG SISTEMA'!F:F)</f>
        <v>0</v>
      </c>
      <c r="E936" s="412"/>
      <c r="F936" s="412"/>
      <c r="G936" s="393">
        <v>-10791314</v>
      </c>
      <c r="H936" s="336">
        <f t="shared" si="47"/>
        <v>10791314</v>
      </c>
      <c r="I936" s="336">
        <v>0</v>
      </c>
      <c r="J936" s="336">
        <v>0</v>
      </c>
      <c r="K936" s="336">
        <v>0</v>
      </c>
      <c r="L936" s="336">
        <v>0</v>
      </c>
      <c r="M936" s="336">
        <v>0</v>
      </c>
      <c r="N936" s="336">
        <f t="shared" si="63"/>
        <v>-10791314</v>
      </c>
      <c r="O936" s="336">
        <v>0</v>
      </c>
      <c r="P936" s="336">
        <v>0</v>
      </c>
      <c r="Q936" s="336">
        <v>0</v>
      </c>
      <c r="R936" s="336">
        <v>0</v>
      </c>
      <c r="S936" s="336">
        <v>0</v>
      </c>
      <c r="T936" s="336">
        <v>0</v>
      </c>
      <c r="U936" s="336">
        <v>0</v>
      </c>
      <c r="V936" s="336">
        <v>0</v>
      </c>
      <c r="W936" s="336">
        <v>0</v>
      </c>
      <c r="X936" s="336">
        <v>0</v>
      </c>
      <c r="Y936" s="336">
        <v>0</v>
      </c>
      <c r="Z936" s="337">
        <f t="shared" si="64"/>
        <v>0</v>
      </c>
      <c r="AA936" s="340"/>
    </row>
    <row r="937" spans="1:27" s="339" customFormat="1" ht="12.75" customHeight="1">
      <c r="A937" s="333">
        <f t="shared" si="46"/>
        <v>15</v>
      </c>
      <c r="B937" s="373">
        <v>250101420010101</v>
      </c>
      <c r="C937" s="392" t="s">
        <v>1578</v>
      </c>
      <c r="D937" s="334">
        <f>+SUMIF('BG SISTEMA'!A:A,'CA EF'!B937,'BG SISTEMA'!F:F)</f>
        <v>0</v>
      </c>
      <c r="E937" s="412"/>
      <c r="F937" s="412"/>
      <c r="G937" s="393">
        <v>0</v>
      </c>
      <c r="H937" s="336">
        <f t="shared" si="47"/>
        <v>0</v>
      </c>
      <c r="I937" s="336">
        <v>0</v>
      </c>
      <c r="J937" s="336">
        <v>0</v>
      </c>
      <c r="K937" s="336">
        <v>0</v>
      </c>
      <c r="L937" s="336">
        <v>0</v>
      </c>
      <c r="M937" s="336">
        <v>0</v>
      </c>
      <c r="N937" s="336">
        <v>0</v>
      </c>
      <c r="O937" s="336">
        <v>0</v>
      </c>
      <c r="P937" s="336">
        <v>0</v>
      </c>
      <c r="Q937" s="336">
        <v>0</v>
      </c>
      <c r="R937" s="336">
        <v>0</v>
      </c>
      <c r="S937" s="336">
        <v>0</v>
      </c>
      <c r="T937" s="336">
        <v>0</v>
      </c>
      <c r="U937" s="336">
        <v>0</v>
      </c>
      <c r="V937" s="336">
        <v>0</v>
      </c>
      <c r="W937" s="336">
        <v>0</v>
      </c>
      <c r="X937" s="336">
        <v>0</v>
      </c>
      <c r="Y937" s="336">
        <v>0</v>
      </c>
      <c r="Z937" s="337">
        <f t="shared" si="45"/>
        <v>0</v>
      </c>
      <c r="AA937" s="340"/>
    </row>
    <row r="938" spans="1:27" s="339" customFormat="1" ht="12.75" customHeight="1">
      <c r="A938" s="333">
        <f t="shared" si="46"/>
        <v>15</v>
      </c>
      <c r="B938" s="373">
        <v>250101420010199</v>
      </c>
      <c r="C938" s="392" t="s">
        <v>1579</v>
      </c>
      <c r="D938" s="334">
        <f>+SUMIF('BG SISTEMA'!A:A,'CA EF'!B938,'BG SISTEMA'!F:F)</f>
        <v>0</v>
      </c>
      <c r="E938" s="412"/>
      <c r="F938" s="412"/>
      <c r="G938" s="393">
        <v>0</v>
      </c>
      <c r="H938" s="336">
        <f t="shared" si="47"/>
        <v>0</v>
      </c>
      <c r="I938" s="336">
        <v>0</v>
      </c>
      <c r="J938" s="336">
        <v>0</v>
      </c>
      <c r="K938" s="336">
        <v>0</v>
      </c>
      <c r="L938" s="336">
        <v>0</v>
      </c>
      <c r="M938" s="336">
        <v>0</v>
      </c>
      <c r="N938" s="336">
        <v>0</v>
      </c>
      <c r="O938" s="336">
        <v>0</v>
      </c>
      <c r="P938" s="336">
        <v>0</v>
      </c>
      <c r="Q938" s="336">
        <v>0</v>
      </c>
      <c r="R938" s="336">
        <v>0</v>
      </c>
      <c r="S938" s="336">
        <v>0</v>
      </c>
      <c r="T938" s="336">
        <v>0</v>
      </c>
      <c r="U938" s="336">
        <v>0</v>
      </c>
      <c r="V938" s="336">
        <v>0</v>
      </c>
      <c r="W938" s="336">
        <v>0</v>
      </c>
      <c r="X938" s="336">
        <v>0</v>
      </c>
      <c r="Y938" s="336">
        <v>0</v>
      </c>
      <c r="Z938" s="337">
        <f t="shared" si="45"/>
        <v>0</v>
      </c>
      <c r="AA938" s="340"/>
    </row>
    <row r="939" spans="1:27" s="339" customFormat="1" ht="12.75" customHeight="1">
      <c r="A939" s="333">
        <f t="shared" si="46"/>
        <v>15</v>
      </c>
      <c r="B939" s="373">
        <v>250101420010201</v>
      </c>
      <c r="C939" s="392" t="s">
        <v>1580</v>
      </c>
      <c r="D939" s="334">
        <f>+SUMIF('BG SISTEMA'!A:A,'CA EF'!B939,'BG SISTEMA'!F:F)</f>
        <v>0</v>
      </c>
      <c r="E939" s="412"/>
      <c r="F939" s="412"/>
      <c r="G939" s="393">
        <v>0</v>
      </c>
      <c r="H939" s="336">
        <f t="shared" si="47"/>
        <v>0</v>
      </c>
      <c r="I939" s="336">
        <v>0</v>
      </c>
      <c r="J939" s="336">
        <v>0</v>
      </c>
      <c r="K939" s="336">
        <v>0</v>
      </c>
      <c r="L939" s="336">
        <v>0</v>
      </c>
      <c r="M939" s="336">
        <v>0</v>
      </c>
      <c r="N939" s="336">
        <v>0</v>
      </c>
      <c r="O939" s="336">
        <v>0</v>
      </c>
      <c r="P939" s="336">
        <v>0</v>
      </c>
      <c r="Q939" s="336">
        <v>0</v>
      </c>
      <c r="R939" s="336">
        <v>0</v>
      </c>
      <c r="S939" s="336">
        <v>0</v>
      </c>
      <c r="T939" s="336">
        <v>0</v>
      </c>
      <c r="U939" s="336">
        <v>0</v>
      </c>
      <c r="V939" s="336">
        <v>0</v>
      </c>
      <c r="W939" s="336">
        <v>0</v>
      </c>
      <c r="X939" s="336">
        <v>0</v>
      </c>
      <c r="Y939" s="336">
        <v>0</v>
      </c>
      <c r="Z939" s="337">
        <f t="shared" si="45"/>
        <v>0</v>
      </c>
      <c r="AA939" s="340"/>
    </row>
    <row r="940" spans="1:27" s="339" customFormat="1" ht="12.75" customHeight="1">
      <c r="A940" s="333">
        <f t="shared" si="46"/>
        <v>15</v>
      </c>
      <c r="B940" s="373">
        <v>250101420010299</v>
      </c>
      <c r="C940" s="392" t="s">
        <v>1581</v>
      </c>
      <c r="D940" s="334">
        <f>+SUMIF('BG SISTEMA'!A:A,'CA EF'!B940,'BG SISTEMA'!F:F)</f>
        <v>0</v>
      </c>
      <c r="E940" s="412"/>
      <c r="F940" s="412"/>
      <c r="G940" s="393">
        <v>0</v>
      </c>
      <c r="H940" s="336">
        <f t="shared" si="47"/>
        <v>0</v>
      </c>
      <c r="I940" s="336">
        <v>0</v>
      </c>
      <c r="J940" s="336">
        <v>0</v>
      </c>
      <c r="K940" s="336">
        <v>0</v>
      </c>
      <c r="L940" s="336">
        <v>0</v>
      </c>
      <c r="M940" s="336">
        <v>0</v>
      </c>
      <c r="N940" s="336">
        <v>0</v>
      </c>
      <c r="O940" s="336">
        <v>0</v>
      </c>
      <c r="P940" s="336">
        <v>0</v>
      </c>
      <c r="Q940" s="336">
        <v>0</v>
      </c>
      <c r="R940" s="336">
        <v>0</v>
      </c>
      <c r="S940" s="336">
        <v>0</v>
      </c>
      <c r="T940" s="336">
        <v>0</v>
      </c>
      <c r="U940" s="336">
        <v>0</v>
      </c>
      <c r="V940" s="336">
        <v>0</v>
      </c>
      <c r="W940" s="336">
        <v>0</v>
      </c>
      <c r="X940" s="336">
        <v>0</v>
      </c>
      <c r="Y940" s="336">
        <v>0</v>
      </c>
      <c r="Z940" s="337">
        <f t="shared" si="45"/>
        <v>0</v>
      </c>
      <c r="AA940" s="340"/>
    </row>
    <row r="941" spans="1:27" s="339" customFormat="1" ht="12.75" customHeight="1">
      <c r="A941" s="333">
        <f t="shared" si="46"/>
        <v>15</v>
      </c>
      <c r="B941" s="373">
        <v>250101420010301</v>
      </c>
      <c r="C941" s="392" t="s">
        <v>1582</v>
      </c>
      <c r="D941" s="334">
        <f>+SUMIF('BG SISTEMA'!A:A,'CA EF'!B941,'BG SISTEMA'!F:F)</f>
        <v>0</v>
      </c>
      <c r="E941" s="412"/>
      <c r="F941" s="412"/>
      <c r="G941" s="393">
        <v>0</v>
      </c>
      <c r="H941" s="336">
        <f t="shared" si="47"/>
        <v>0</v>
      </c>
      <c r="I941" s="336">
        <v>0</v>
      </c>
      <c r="J941" s="336">
        <v>0</v>
      </c>
      <c r="K941" s="336">
        <v>0</v>
      </c>
      <c r="L941" s="336">
        <v>0</v>
      </c>
      <c r="M941" s="336">
        <v>0</v>
      </c>
      <c r="N941" s="336">
        <v>0</v>
      </c>
      <c r="O941" s="336">
        <v>0</v>
      </c>
      <c r="P941" s="336">
        <v>0</v>
      </c>
      <c r="Q941" s="336">
        <v>0</v>
      </c>
      <c r="R941" s="336">
        <v>0</v>
      </c>
      <c r="S941" s="336">
        <v>0</v>
      </c>
      <c r="T941" s="336">
        <v>0</v>
      </c>
      <c r="U941" s="336">
        <v>0</v>
      </c>
      <c r="V941" s="336">
        <v>0</v>
      </c>
      <c r="W941" s="336">
        <v>0</v>
      </c>
      <c r="X941" s="336">
        <v>0</v>
      </c>
      <c r="Y941" s="336">
        <v>0</v>
      </c>
      <c r="Z941" s="337">
        <f t="shared" si="45"/>
        <v>0</v>
      </c>
      <c r="AA941" s="338"/>
    </row>
    <row r="942" spans="1:27" s="339" customFormat="1" ht="12.75" customHeight="1">
      <c r="A942" s="333">
        <f t="shared" si="46"/>
        <v>15</v>
      </c>
      <c r="B942" s="373">
        <v>250101420010399</v>
      </c>
      <c r="C942" s="392" t="s">
        <v>1583</v>
      </c>
      <c r="D942" s="334">
        <f>+SUMIF('BG SISTEMA'!A:A,'CA EF'!B942,'BG SISTEMA'!F:F)</f>
        <v>0</v>
      </c>
      <c r="E942" s="412"/>
      <c r="F942" s="412"/>
      <c r="G942" s="393">
        <v>0</v>
      </c>
      <c r="H942" s="336">
        <f t="shared" si="47"/>
        <v>0</v>
      </c>
      <c r="I942" s="336">
        <v>0</v>
      </c>
      <c r="J942" s="336">
        <v>0</v>
      </c>
      <c r="K942" s="336">
        <v>0</v>
      </c>
      <c r="L942" s="336">
        <v>0</v>
      </c>
      <c r="M942" s="336">
        <v>0</v>
      </c>
      <c r="N942" s="336">
        <v>0</v>
      </c>
      <c r="O942" s="336">
        <v>0</v>
      </c>
      <c r="P942" s="336">
        <v>0</v>
      </c>
      <c r="Q942" s="336">
        <v>0</v>
      </c>
      <c r="R942" s="336">
        <v>0</v>
      </c>
      <c r="S942" s="336">
        <v>0</v>
      </c>
      <c r="T942" s="336">
        <v>0</v>
      </c>
      <c r="U942" s="336">
        <v>0</v>
      </c>
      <c r="V942" s="336">
        <v>0</v>
      </c>
      <c r="W942" s="336">
        <v>0</v>
      </c>
      <c r="X942" s="336">
        <v>0</v>
      </c>
      <c r="Y942" s="336">
        <v>0</v>
      </c>
      <c r="Z942" s="337">
        <f t="shared" si="45"/>
        <v>0</v>
      </c>
      <c r="AA942" s="340"/>
    </row>
    <row r="943" spans="1:27" s="339" customFormat="1" ht="12.75" customHeight="1">
      <c r="A943" s="333">
        <f t="shared" si="46"/>
        <v>15</v>
      </c>
      <c r="B943" s="373">
        <v>250101420010401</v>
      </c>
      <c r="C943" s="392" t="s">
        <v>1584</v>
      </c>
      <c r="D943" s="334">
        <f>+SUMIF('BG SISTEMA'!A:A,'CA EF'!B943,'BG SISTEMA'!F:F)</f>
        <v>0</v>
      </c>
      <c r="E943" s="412"/>
      <c r="F943" s="412"/>
      <c r="G943" s="393">
        <v>0</v>
      </c>
      <c r="H943" s="336">
        <f t="shared" si="47"/>
        <v>0</v>
      </c>
      <c r="I943" s="336">
        <v>0</v>
      </c>
      <c r="J943" s="336">
        <v>0</v>
      </c>
      <c r="K943" s="336">
        <v>0</v>
      </c>
      <c r="L943" s="336">
        <v>0</v>
      </c>
      <c r="M943" s="336">
        <v>0</v>
      </c>
      <c r="N943" s="336">
        <v>0</v>
      </c>
      <c r="O943" s="336">
        <v>0</v>
      </c>
      <c r="P943" s="336">
        <v>0</v>
      </c>
      <c r="Q943" s="336">
        <v>0</v>
      </c>
      <c r="R943" s="336">
        <v>0</v>
      </c>
      <c r="S943" s="336">
        <v>0</v>
      </c>
      <c r="T943" s="336">
        <v>0</v>
      </c>
      <c r="U943" s="336">
        <v>0</v>
      </c>
      <c r="V943" s="336">
        <v>0</v>
      </c>
      <c r="W943" s="336">
        <v>0</v>
      </c>
      <c r="X943" s="336">
        <v>0</v>
      </c>
      <c r="Y943" s="336">
        <v>0</v>
      </c>
      <c r="Z943" s="337">
        <f t="shared" si="45"/>
        <v>0</v>
      </c>
      <c r="AA943" s="340"/>
    </row>
    <row r="944" spans="1:27" s="339" customFormat="1" ht="12.75" customHeight="1">
      <c r="A944" s="333">
        <f t="shared" si="46"/>
        <v>15</v>
      </c>
      <c r="B944" s="373">
        <v>250101420010499</v>
      </c>
      <c r="C944" s="392" t="s">
        <v>525</v>
      </c>
      <c r="D944" s="334">
        <f>+SUMIF('BG SISTEMA'!A:A,'CA EF'!B944,'BG SISTEMA'!F:F)</f>
        <v>-622789</v>
      </c>
      <c r="E944" s="412"/>
      <c r="F944" s="412"/>
      <c r="G944" s="393">
        <v>-610883</v>
      </c>
      <c r="H944" s="336">
        <f t="shared" si="47"/>
        <v>-11906</v>
      </c>
      <c r="I944" s="336">
        <v>0</v>
      </c>
      <c r="J944" s="336">
        <v>0</v>
      </c>
      <c r="K944" s="336">
        <v>0</v>
      </c>
      <c r="L944" s="336">
        <v>0</v>
      </c>
      <c r="M944" s="336">
        <v>0</v>
      </c>
      <c r="N944" s="336">
        <f>-$H944</f>
        <v>11906</v>
      </c>
      <c r="O944" s="336">
        <v>0</v>
      </c>
      <c r="P944" s="336">
        <v>0</v>
      </c>
      <c r="Q944" s="336">
        <v>0</v>
      </c>
      <c r="R944" s="336">
        <v>0</v>
      </c>
      <c r="S944" s="336">
        <v>0</v>
      </c>
      <c r="T944" s="336">
        <v>0</v>
      </c>
      <c r="U944" s="336">
        <v>0</v>
      </c>
      <c r="V944" s="336">
        <v>0</v>
      </c>
      <c r="W944" s="336">
        <v>0</v>
      </c>
      <c r="X944" s="336">
        <v>0</v>
      </c>
      <c r="Y944" s="336">
        <v>0</v>
      </c>
      <c r="Z944" s="337">
        <f t="shared" si="45"/>
        <v>0</v>
      </c>
      <c r="AA944" s="340"/>
    </row>
    <row r="945" spans="1:27" s="339" customFormat="1" ht="12.75" customHeight="1">
      <c r="A945" s="333">
        <f t="shared" si="46"/>
        <v>15</v>
      </c>
      <c r="B945" s="373">
        <v>250101420010501</v>
      </c>
      <c r="C945" s="392" t="s">
        <v>1585</v>
      </c>
      <c r="D945" s="334">
        <f>+SUMIF('BG SISTEMA'!A:A,'CA EF'!B945,'BG SISTEMA'!F:F)</f>
        <v>0</v>
      </c>
      <c r="E945" s="412"/>
      <c r="F945" s="412"/>
      <c r="G945" s="393">
        <v>0</v>
      </c>
      <c r="H945" s="336">
        <f t="shared" si="47"/>
        <v>0</v>
      </c>
      <c r="I945" s="336">
        <v>0</v>
      </c>
      <c r="J945" s="336">
        <v>0</v>
      </c>
      <c r="K945" s="336">
        <v>0</v>
      </c>
      <c r="L945" s="336">
        <v>0</v>
      </c>
      <c r="M945" s="336">
        <v>0</v>
      </c>
      <c r="N945" s="336">
        <v>0</v>
      </c>
      <c r="O945" s="336">
        <v>0</v>
      </c>
      <c r="P945" s="336">
        <v>0</v>
      </c>
      <c r="Q945" s="336">
        <v>0</v>
      </c>
      <c r="R945" s="336">
        <v>0</v>
      </c>
      <c r="S945" s="336">
        <v>0</v>
      </c>
      <c r="T945" s="336">
        <v>0</v>
      </c>
      <c r="U945" s="336">
        <v>0</v>
      </c>
      <c r="V945" s="336">
        <v>0</v>
      </c>
      <c r="W945" s="336">
        <v>0</v>
      </c>
      <c r="X945" s="336">
        <v>0</v>
      </c>
      <c r="Y945" s="336">
        <v>0</v>
      </c>
      <c r="Z945" s="337">
        <f t="shared" si="45"/>
        <v>0</v>
      </c>
      <c r="AA945" s="340"/>
    </row>
    <row r="946" spans="1:27" s="339" customFormat="1" ht="12.75" customHeight="1">
      <c r="A946" s="333">
        <f t="shared" si="46"/>
        <v>15</v>
      </c>
      <c r="B946" s="373">
        <v>250101420010599</v>
      </c>
      <c r="C946" s="392" t="s">
        <v>527</v>
      </c>
      <c r="D946" s="334">
        <f>+SUMIF('BG SISTEMA'!A:A,'CA EF'!B946,'BG SISTEMA'!F:F)</f>
        <v>-3783078</v>
      </c>
      <c r="E946" s="412"/>
      <c r="F946" s="412"/>
      <c r="G946" s="393">
        <v>-3731744</v>
      </c>
      <c r="H946" s="336">
        <f t="shared" si="47"/>
        <v>-51334</v>
      </c>
      <c r="I946" s="336">
        <v>0</v>
      </c>
      <c r="J946" s="336">
        <v>0</v>
      </c>
      <c r="K946" s="336">
        <v>0</v>
      </c>
      <c r="L946" s="336">
        <v>0</v>
      </c>
      <c r="M946" s="336">
        <v>0</v>
      </c>
      <c r="N946" s="336">
        <f>-$H946</f>
        <v>51334</v>
      </c>
      <c r="O946" s="336">
        <v>0</v>
      </c>
      <c r="P946" s="336">
        <v>0</v>
      </c>
      <c r="Q946" s="336">
        <v>0</v>
      </c>
      <c r="R946" s="336">
        <v>0</v>
      </c>
      <c r="S946" s="336">
        <v>0</v>
      </c>
      <c r="T946" s="336">
        <v>0</v>
      </c>
      <c r="U946" s="336">
        <v>0</v>
      </c>
      <c r="V946" s="336">
        <v>0</v>
      </c>
      <c r="W946" s="336">
        <v>0</v>
      </c>
      <c r="X946" s="336">
        <v>0</v>
      </c>
      <c r="Y946" s="336">
        <v>0</v>
      </c>
      <c r="Z946" s="337">
        <f t="shared" si="45"/>
        <v>0</v>
      </c>
      <c r="AA946" s="340"/>
    </row>
    <row r="947" spans="1:27" s="339" customFormat="1" ht="12.75" customHeight="1">
      <c r="A947" s="333">
        <f t="shared" si="46"/>
        <v>15</v>
      </c>
      <c r="B947" s="373">
        <v>250101420010601</v>
      </c>
      <c r="C947" s="392" t="s">
        <v>1586</v>
      </c>
      <c r="D947" s="334">
        <f>+SUMIF('BG SISTEMA'!A:A,'CA EF'!B947,'BG SISTEMA'!F:F)</f>
        <v>0</v>
      </c>
      <c r="E947" s="412"/>
      <c r="F947" s="412"/>
      <c r="G947" s="393">
        <v>0</v>
      </c>
      <c r="H947" s="336">
        <f t="shared" si="47"/>
        <v>0</v>
      </c>
      <c r="I947" s="336">
        <v>0</v>
      </c>
      <c r="J947" s="336">
        <v>0</v>
      </c>
      <c r="K947" s="336">
        <v>0</v>
      </c>
      <c r="L947" s="336">
        <v>0</v>
      </c>
      <c r="M947" s="336">
        <v>0</v>
      </c>
      <c r="N947" s="336">
        <v>0</v>
      </c>
      <c r="O947" s="336">
        <v>0</v>
      </c>
      <c r="P947" s="336">
        <v>0</v>
      </c>
      <c r="Q947" s="336">
        <v>0</v>
      </c>
      <c r="R947" s="336">
        <v>0</v>
      </c>
      <c r="S947" s="336">
        <v>0</v>
      </c>
      <c r="T947" s="336">
        <v>0</v>
      </c>
      <c r="U947" s="336">
        <v>0</v>
      </c>
      <c r="V947" s="336">
        <v>0</v>
      </c>
      <c r="W947" s="336">
        <v>0</v>
      </c>
      <c r="X947" s="336">
        <v>0</v>
      </c>
      <c r="Y947" s="336">
        <v>0</v>
      </c>
      <c r="Z947" s="337">
        <f t="shared" si="45"/>
        <v>0</v>
      </c>
      <c r="AA947" s="340"/>
    </row>
    <row r="948" spans="1:27" s="339" customFormat="1" ht="12.75" customHeight="1">
      <c r="A948" s="333">
        <f t="shared" si="46"/>
        <v>15</v>
      </c>
      <c r="B948" s="373">
        <v>250101420010699</v>
      </c>
      <c r="C948" s="392" t="s">
        <v>528</v>
      </c>
      <c r="D948" s="334">
        <f>+SUMIF('BG SISTEMA'!A:A,'CA EF'!B948,'BG SISTEMA'!F:F)</f>
        <v>0</v>
      </c>
      <c r="E948" s="412"/>
      <c r="F948" s="412"/>
      <c r="G948" s="393">
        <v>0</v>
      </c>
      <c r="H948" s="336">
        <f t="shared" si="47"/>
        <v>0</v>
      </c>
      <c r="I948" s="336">
        <v>0</v>
      </c>
      <c r="J948" s="336">
        <v>0</v>
      </c>
      <c r="K948" s="336">
        <v>0</v>
      </c>
      <c r="L948" s="336">
        <v>0</v>
      </c>
      <c r="M948" s="336">
        <v>0</v>
      </c>
      <c r="N948" s="336">
        <f>-$H948</f>
        <v>0</v>
      </c>
      <c r="O948" s="336">
        <v>0</v>
      </c>
      <c r="P948" s="336">
        <v>0</v>
      </c>
      <c r="Q948" s="336">
        <v>0</v>
      </c>
      <c r="R948" s="336">
        <v>0</v>
      </c>
      <c r="S948" s="336">
        <v>0</v>
      </c>
      <c r="T948" s="336">
        <v>0</v>
      </c>
      <c r="U948" s="336">
        <v>0</v>
      </c>
      <c r="V948" s="336">
        <v>0</v>
      </c>
      <c r="W948" s="336">
        <v>0</v>
      </c>
      <c r="X948" s="336">
        <v>0</v>
      </c>
      <c r="Y948" s="336">
        <v>0</v>
      </c>
      <c r="Z948" s="337">
        <f t="shared" si="45"/>
        <v>0</v>
      </c>
      <c r="AA948" s="340"/>
    </row>
    <row r="949" spans="1:27" s="339" customFormat="1" ht="12.75" customHeight="1">
      <c r="A949" s="333">
        <f t="shared" si="46"/>
        <v>15</v>
      </c>
      <c r="B949" s="373">
        <v>260101440010101</v>
      </c>
      <c r="C949" s="392" t="s">
        <v>1587</v>
      </c>
      <c r="D949" s="334">
        <f>+SUMIF('BG SISTEMA'!A:A,'CA EF'!B949,'BG SISTEMA'!F:F)</f>
        <v>0</v>
      </c>
      <c r="E949" s="412"/>
      <c r="F949" s="412"/>
      <c r="G949" s="393">
        <v>0</v>
      </c>
      <c r="H949" s="336">
        <f t="shared" si="47"/>
        <v>0</v>
      </c>
      <c r="I949" s="336">
        <v>0</v>
      </c>
      <c r="J949" s="336">
        <v>0</v>
      </c>
      <c r="K949" s="336">
        <v>0</v>
      </c>
      <c r="L949" s="336">
        <v>0</v>
      </c>
      <c r="M949" s="336">
        <v>0</v>
      </c>
      <c r="N949" s="336">
        <v>0</v>
      </c>
      <c r="O949" s="336">
        <v>0</v>
      </c>
      <c r="P949" s="336">
        <v>0</v>
      </c>
      <c r="Q949" s="336">
        <v>0</v>
      </c>
      <c r="R949" s="336">
        <v>0</v>
      </c>
      <c r="S949" s="336">
        <v>0</v>
      </c>
      <c r="T949" s="336">
        <v>0</v>
      </c>
      <c r="U949" s="336">
        <v>0</v>
      </c>
      <c r="V949" s="336">
        <v>0</v>
      </c>
      <c r="W949" s="336">
        <v>0</v>
      </c>
      <c r="X949" s="336">
        <v>0</v>
      </c>
      <c r="Y949" s="336">
        <v>0</v>
      </c>
      <c r="Z949" s="337">
        <f t="shared" si="45"/>
        <v>0</v>
      </c>
      <c r="AA949" s="340"/>
    </row>
    <row r="950" spans="1:27" s="339" customFormat="1" ht="12.75" customHeight="1">
      <c r="A950" s="333">
        <f t="shared" si="46"/>
        <v>15</v>
      </c>
      <c r="B950" s="373">
        <v>260101440010199</v>
      </c>
      <c r="C950" s="392" t="s">
        <v>1588</v>
      </c>
      <c r="D950" s="334">
        <f>+SUMIF('BG SISTEMA'!A:A,'CA EF'!B950,'BG SISTEMA'!F:F)</f>
        <v>0</v>
      </c>
      <c r="E950" s="412"/>
      <c r="F950" s="412"/>
      <c r="G950" s="393">
        <v>0</v>
      </c>
      <c r="H950" s="336">
        <f t="shared" si="47"/>
        <v>0</v>
      </c>
      <c r="I950" s="336">
        <v>0</v>
      </c>
      <c r="J950" s="336">
        <v>0</v>
      </c>
      <c r="K950" s="336">
        <v>0</v>
      </c>
      <c r="L950" s="336">
        <v>0</v>
      </c>
      <c r="M950" s="336">
        <v>0</v>
      </c>
      <c r="N950" s="336">
        <v>0</v>
      </c>
      <c r="O950" s="336">
        <v>0</v>
      </c>
      <c r="P950" s="336">
        <v>0</v>
      </c>
      <c r="Q950" s="336">
        <v>0</v>
      </c>
      <c r="R950" s="336">
        <v>0</v>
      </c>
      <c r="S950" s="336">
        <v>0</v>
      </c>
      <c r="T950" s="336">
        <v>0</v>
      </c>
      <c r="U950" s="336">
        <v>0</v>
      </c>
      <c r="V950" s="336">
        <v>0</v>
      </c>
      <c r="W950" s="336">
        <v>0</v>
      </c>
      <c r="X950" s="336">
        <v>0</v>
      </c>
      <c r="Y950" s="336">
        <v>0</v>
      </c>
      <c r="Z950" s="337">
        <f t="shared" ref="Z950:Z1418" si="65">SUM(H950:Y950)</f>
        <v>0</v>
      </c>
      <c r="AA950" s="340"/>
    </row>
    <row r="951" spans="1:27" s="339" customFormat="1" ht="12.75" customHeight="1">
      <c r="A951" s="339">
        <v>0</v>
      </c>
      <c r="B951" s="373"/>
      <c r="C951" s="376"/>
      <c r="D951" s="334"/>
      <c r="E951" s="412"/>
      <c r="F951" s="412"/>
      <c r="G951" s="336"/>
      <c r="H951" s="336"/>
      <c r="I951" s="336"/>
      <c r="J951" s="336"/>
      <c r="K951" s="336"/>
      <c r="L951" s="336"/>
      <c r="M951" s="336"/>
      <c r="N951" s="336"/>
      <c r="O951" s="336"/>
      <c r="P951" s="336"/>
      <c r="Q951" s="336"/>
      <c r="R951" s="336"/>
      <c r="S951" s="336"/>
      <c r="T951" s="336"/>
      <c r="U951" s="336"/>
      <c r="V951" s="336"/>
      <c r="W951" s="336"/>
      <c r="X951" s="336"/>
      <c r="Y951" s="336"/>
      <c r="Z951" s="337"/>
      <c r="AA951" s="340"/>
    </row>
    <row r="952" spans="1:27" s="339" customFormat="1" ht="12.75" customHeight="1">
      <c r="A952" s="333">
        <f t="shared" si="46"/>
        <v>15</v>
      </c>
      <c r="B952" s="373">
        <v>310105020010101</v>
      </c>
      <c r="C952" s="392" t="s">
        <v>1589</v>
      </c>
      <c r="D952" s="334">
        <f>+SUMIF('BG SISTEMA'!A:A,'CA EF'!B952,'BG SISTEMA'!F:F)</f>
        <v>0</v>
      </c>
      <c r="E952" s="412"/>
      <c r="F952" s="412"/>
      <c r="G952" s="336">
        <v>0</v>
      </c>
      <c r="H952" s="336">
        <f t="shared" si="47"/>
        <v>0</v>
      </c>
      <c r="I952" s="336">
        <v>0</v>
      </c>
      <c r="J952" s="336">
        <v>0</v>
      </c>
      <c r="K952" s="336">
        <v>0</v>
      </c>
      <c r="L952" s="336">
        <v>0</v>
      </c>
      <c r="M952" s="336">
        <v>0</v>
      </c>
      <c r="N952" s="336">
        <v>0</v>
      </c>
      <c r="O952" s="336">
        <v>0</v>
      </c>
      <c r="P952" s="336">
        <v>0</v>
      </c>
      <c r="Q952" s="336">
        <v>0</v>
      </c>
      <c r="R952" s="336">
        <v>0</v>
      </c>
      <c r="S952" s="336">
        <v>0</v>
      </c>
      <c r="T952" s="336">
        <v>0</v>
      </c>
      <c r="U952" s="336">
        <v>0</v>
      </c>
      <c r="V952" s="336">
        <v>0</v>
      </c>
      <c r="W952" s="336">
        <v>0</v>
      </c>
      <c r="X952" s="336">
        <v>0</v>
      </c>
      <c r="Y952" s="336">
        <v>0</v>
      </c>
      <c r="Z952" s="337">
        <f t="shared" si="65"/>
        <v>0</v>
      </c>
      <c r="AA952" s="340"/>
    </row>
    <row r="953" spans="1:27" s="339" customFormat="1" ht="12.75" customHeight="1">
      <c r="A953" s="333">
        <f t="shared" ref="A953:A969" si="66">+LEN(B953)</f>
        <v>15</v>
      </c>
      <c r="B953" s="373">
        <v>310105020010199</v>
      </c>
      <c r="C953" s="392" t="s">
        <v>532</v>
      </c>
      <c r="D953" s="334">
        <f>+SUMIF('BG SISTEMA'!A:A,'CA EF'!B953,'BG SISTEMA'!F:F)</f>
        <v>-50000000000</v>
      </c>
      <c r="E953" s="412"/>
      <c r="F953" s="412"/>
      <c r="G953" s="336">
        <v>-50000000000</v>
      </c>
      <c r="H953" s="336">
        <f t="shared" ref="H953:H969" si="67">+D953-E953+F953-G953</f>
        <v>0</v>
      </c>
      <c r="I953" s="336">
        <v>0</v>
      </c>
      <c r="J953" s="336">
        <v>0</v>
      </c>
      <c r="K953" s="336">
        <v>0</v>
      </c>
      <c r="L953" s="336">
        <v>0</v>
      </c>
      <c r="M953" s="336">
        <v>0</v>
      </c>
      <c r="N953" s="336">
        <v>0</v>
      </c>
      <c r="O953" s="336">
        <v>0</v>
      </c>
      <c r="P953" s="336">
        <v>0</v>
      </c>
      <c r="Q953" s="336">
        <v>0</v>
      </c>
      <c r="R953" s="336">
        <v>0</v>
      </c>
      <c r="S953" s="336">
        <v>0</v>
      </c>
      <c r="T953" s="336">
        <v>0</v>
      </c>
      <c r="U953" s="336">
        <v>0</v>
      </c>
      <c r="V953" s="336">
        <v>0</v>
      </c>
      <c r="W953" s="336">
        <v>0</v>
      </c>
      <c r="X953" s="336">
        <v>0</v>
      </c>
      <c r="Y953" s="336">
        <v>0</v>
      </c>
      <c r="Z953" s="337">
        <f t="shared" ref="Z953:Z969" si="68">SUM(H953:Y953)</f>
        <v>0</v>
      </c>
      <c r="AA953" s="340"/>
    </row>
    <row r="954" spans="1:27" s="339" customFormat="1" ht="12.75" customHeight="1">
      <c r="A954" s="333">
        <f t="shared" si="66"/>
        <v>15</v>
      </c>
      <c r="B954" s="373">
        <v>310105020010299</v>
      </c>
      <c r="C954" s="392" t="s">
        <v>533</v>
      </c>
      <c r="D954" s="334">
        <f>+SUMIF('BG SISTEMA'!A:A,'CA EF'!B954,'BG SISTEMA'!F:F)</f>
        <v>38400000000</v>
      </c>
      <c r="E954" s="412"/>
      <c r="F954" s="412"/>
      <c r="G954" s="336">
        <v>39200000000</v>
      </c>
      <c r="H954" s="336">
        <f t="shared" si="67"/>
        <v>-800000000</v>
      </c>
      <c r="I954" s="336">
        <v>0</v>
      </c>
      <c r="J954" s="336">
        <v>0</v>
      </c>
      <c r="K954" s="336">
        <v>0</v>
      </c>
      <c r="L954" s="336">
        <v>0</v>
      </c>
      <c r="M954" s="336">
        <v>0</v>
      </c>
      <c r="N954" s="336">
        <v>0</v>
      </c>
      <c r="O954" s="336">
        <v>0</v>
      </c>
      <c r="P954" s="336">
        <v>0</v>
      </c>
      <c r="Q954" s="336">
        <v>0</v>
      </c>
      <c r="R954" s="336">
        <v>0</v>
      </c>
      <c r="S954" s="336">
        <v>0</v>
      </c>
      <c r="T954" s="336">
        <v>0</v>
      </c>
      <c r="U954" s="336">
        <f>-$H954</f>
        <v>800000000</v>
      </c>
      <c r="V954" s="336">
        <v>0</v>
      </c>
      <c r="W954" s="336">
        <v>0</v>
      </c>
      <c r="X954" s="336">
        <v>0</v>
      </c>
      <c r="Y954" s="336">
        <v>0</v>
      </c>
      <c r="Z954" s="337">
        <f t="shared" si="68"/>
        <v>0</v>
      </c>
      <c r="AA954" s="340"/>
    </row>
    <row r="955" spans="1:27" s="339" customFormat="1" ht="12.75" customHeight="1">
      <c r="A955" s="333">
        <f t="shared" si="66"/>
        <v>15</v>
      </c>
      <c r="B955" s="373">
        <v>310105020020101</v>
      </c>
      <c r="C955" s="392" t="s">
        <v>1590</v>
      </c>
      <c r="D955" s="334">
        <f>+SUMIF('BG SISTEMA'!A:A,'CA EF'!B955,'BG SISTEMA'!F:F)</f>
        <v>0</v>
      </c>
      <c r="E955" s="412"/>
      <c r="F955" s="412"/>
      <c r="G955" s="336">
        <v>0</v>
      </c>
      <c r="H955" s="336">
        <f t="shared" si="67"/>
        <v>0</v>
      </c>
      <c r="I955" s="336">
        <v>0</v>
      </c>
      <c r="J955" s="336">
        <v>0</v>
      </c>
      <c r="K955" s="336">
        <v>0</v>
      </c>
      <c r="L955" s="336">
        <v>0</v>
      </c>
      <c r="M955" s="336">
        <v>0</v>
      </c>
      <c r="N955" s="336">
        <v>0</v>
      </c>
      <c r="O955" s="336">
        <v>0</v>
      </c>
      <c r="P955" s="336">
        <v>0</v>
      </c>
      <c r="Q955" s="336">
        <v>0</v>
      </c>
      <c r="R955" s="336">
        <v>0</v>
      </c>
      <c r="S955" s="336">
        <v>0</v>
      </c>
      <c r="T955" s="336">
        <v>0</v>
      </c>
      <c r="U955" s="336">
        <v>0</v>
      </c>
      <c r="V955" s="336">
        <v>0</v>
      </c>
      <c r="W955" s="336">
        <v>0</v>
      </c>
      <c r="X955" s="336">
        <v>0</v>
      </c>
      <c r="Y955" s="336">
        <v>0</v>
      </c>
      <c r="Z955" s="337">
        <f t="shared" si="68"/>
        <v>0</v>
      </c>
      <c r="AA955" s="340"/>
    </row>
    <row r="956" spans="1:27" s="339" customFormat="1" ht="12.75" customHeight="1">
      <c r="A956" s="333">
        <f t="shared" si="66"/>
        <v>15</v>
      </c>
      <c r="B956" s="373">
        <v>310105020020199</v>
      </c>
      <c r="C956" s="392" t="s">
        <v>1591</v>
      </c>
      <c r="D956" s="334">
        <f>+SUMIF('BG SISTEMA'!A:A,'CA EF'!B956,'BG SISTEMA'!F:F)</f>
        <v>0</v>
      </c>
      <c r="E956" s="412"/>
      <c r="F956" s="412"/>
      <c r="G956" s="336">
        <v>0</v>
      </c>
      <c r="H956" s="336">
        <f t="shared" si="67"/>
        <v>0</v>
      </c>
      <c r="I956" s="336">
        <v>0</v>
      </c>
      <c r="J956" s="336">
        <v>0</v>
      </c>
      <c r="K956" s="336">
        <v>0</v>
      </c>
      <c r="L956" s="336">
        <v>0</v>
      </c>
      <c r="M956" s="336">
        <v>0</v>
      </c>
      <c r="N956" s="336">
        <v>0</v>
      </c>
      <c r="O956" s="336">
        <v>0</v>
      </c>
      <c r="P956" s="336">
        <v>0</v>
      </c>
      <c r="Q956" s="336">
        <v>0</v>
      </c>
      <c r="R956" s="336">
        <v>0</v>
      </c>
      <c r="S956" s="336">
        <v>0</v>
      </c>
      <c r="T956" s="336">
        <v>0</v>
      </c>
      <c r="U956" s="336">
        <v>0</v>
      </c>
      <c r="V956" s="336">
        <v>0</v>
      </c>
      <c r="W956" s="336">
        <v>0</v>
      </c>
      <c r="X956" s="336">
        <v>0</v>
      </c>
      <c r="Y956" s="336">
        <v>0</v>
      </c>
      <c r="Z956" s="337">
        <f t="shared" si="68"/>
        <v>0</v>
      </c>
      <c r="AA956" s="340"/>
    </row>
    <row r="957" spans="1:27" s="339" customFormat="1" ht="12.75" customHeight="1">
      <c r="A957" s="333">
        <f t="shared" si="66"/>
        <v>15</v>
      </c>
      <c r="B957" s="373">
        <v>310205040010101</v>
      </c>
      <c r="C957" s="392" t="s">
        <v>1592</v>
      </c>
      <c r="D957" s="334">
        <f>+SUMIF('BG SISTEMA'!A:A,'CA EF'!B957,'BG SISTEMA'!F:F)</f>
        <v>0</v>
      </c>
      <c r="E957" s="412"/>
      <c r="F957" s="412"/>
      <c r="G957" s="336">
        <v>0</v>
      </c>
      <c r="H957" s="336">
        <f t="shared" si="67"/>
        <v>0</v>
      </c>
      <c r="I957" s="336">
        <v>0</v>
      </c>
      <c r="J957" s="336">
        <v>0</v>
      </c>
      <c r="K957" s="336">
        <v>0</v>
      </c>
      <c r="L957" s="336">
        <v>0</v>
      </c>
      <c r="M957" s="336">
        <v>0</v>
      </c>
      <c r="N957" s="336">
        <v>0</v>
      </c>
      <c r="O957" s="336">
        <v>0</v>
      </c>
      <c r="P957" s="336">
        <v>0</v>
      </c>
      <c r="Q957" s="336">
        <v>0</v>
      </c>
      <c r="R957" s="336">
        <v>0</v>
      </c>
      <c r="S957" s="336">
        <v>0</v>
      </c>
      <c r="T957" s="336">
        <v>0</v>
      </c>
      <c r="U957" s="336">
        <v>0</v>
      </c>
      <c r="V957" s="336">
        <v>0</v>
      </c>
      <c r="W957" s="336">
        <v>0</v>
      </c>
      <c r="X957" s="336">
        <v>0</v>
      </c>
      <c r="Y957" s="336">
        <v>0</v>
      </c>
      <c r="Z957" s="337">
        <f t="shared" si="68"/>
        <v>0</v>
      </c>
      <c r="AA957" s="340"/>
    </row>
    <row r="958" spans="1:27" s="339" customFormat="1" ht="12.75" customHeight="1">
      <c r="A958" s="333">
        <f t="shared" si="66"/>
        <v>15</v>
      </c>
      <c r="B958" s="373">
        <v>310205040010199</v>
      </c>
      <c r="C958" s="392" t="s">
        <v>1593</v>
      </c>
      <c r="D958" s="334">
        <f>+SUMIF('BG SISTEMA'!A:A,'CA EF'!B958,'BG SISTEMA'!F:F)</f>
        <v>0</v>
      </c>
      <c r="E958" s="412"/>
      <c r="F958" s="412"/>
      <c r="G958" s="336">
        <v>0</v>
      </c>
      <c r="H958" s="336">
        <f t="shared" si="67"/>
        <v>0</v>
      </c>
      <c r="I958" s="336">
        <v>0</v>
      </c>
      <c r="J958" s="336">
        <v>0</v>
      </c>
      <c r="K958" s="336">
        <v>0</v>
      </c>
      <c r="L958" s="336">
        <v>0</v>
      </c>
      <c r="M958" s="336">
        <v>0</v>
      </c>
      <c r="N958" s="336">
        <v>0</v>
      </c>
      <c r="O958" s="336">
        <v>0</v>
      </c>
      <c r="P958" s="336">
        <v>0</v>
      </c>
      <c r="Q958" s="336">
        <v>0</v>
      </c>
      <c r="R958" s="336">
        <v>0</v>
      </c>
      <c r="S958" s="336">
        <v>0</v>
      </c>
      <c r="T958" s="336">
        <v>0</v>
      </c>
      <c r="U958" s="336">
        <v>0</v>
      </c>
      <c r="V958" s="336">
        <v>0</v>
      </c>
      <c r="W958" s="336">
        <v>0</v>
      </c>
      <c r="X958" s="336">
        <v>0</v>
      </c>
      <c r="Y958" s="336">
        <v>0</v>
      </c>
      <c r="Z958" s="337">
        <f t="shared" si="68"/>
        <v>0</v>
      </c>
      <c r="AA958" s="340"/>
    </row>
    <row r="959" spans="1:27" s="339" customFormat="1" ht="12.75" customHeight="1">
      <c r="A959" s="333">
        <f t="shared" si="66"/>
        <v>15</v>
      </c>
      <c r="B959" s="373">
        <v>310305060010101</v>
      </c>
      <c r="C959" s="392" t="s">
        <v>1594</v>
      </c>
      <c r="D959" s="334">
        <f>+SUMIF('BG SISTEMA'!A:A,'CA EF'!B959,'BG SISTEMA'!F:F)</f>
        <v>0</v>
      </c>
      <c r="E959" s="412"/>
      <c r="F959" s="412"/>
      <c r="G959" s="336">
        <v>0</v>
      </c>
      <c r="H959" s="336">
        <f t="shared" si="67"/>
        <v>0</v>
      </c>
      <c r="I959" s="336">
        <v>0</v>
      </c>
      <c r="J959" s="336">
        <v>0</v>
      </c>
      <c r="K959" s="336">
        <v>0</v>
      </c>
      <c r="L959" s="336">
        <v>0</v>
      </c>
      <c r="M959" s="336">
        <v>0</v>
      </c>
      <c r="N959" s="336">
        <v>0</v>
      </c>
      <c r="O959" s="336">
        <v>0</v>
      </c>
      <c r="P959" s="336">
        <v>0</v>
      </c>
      <c r="Q959" s="336">
        <v>0</v>
      </c>
      <c r="R959" s="336">
        <v>0</v>
      </c>
      <c r="S959" s="336">
        <v>0</v>
      </c>
      <c r="T959" s="336">
        <v>0</v>
      </c>
      <c r="U959" s="336">
        <v>0</v>
      </c>
      <c r="V959" s="336">
        <v>0</v>
      </c>
      <c r="W959" s="336">
        <v>0</v>
      </c>
      <c r="X959" s="336">
        <v>0</v>
      </c>
      <c r="Y959" s="336">
        <v>0</v>
      </c>
      <c r="Z959" s="337">
        <f t="shared" si="68"/>
        <v>0</v>
      </c>
      <c r="AA959" s="338"/>
    </row>
    <row r="960" spans="1:27" s="339" customFormat="1" ht="12.75" customHeight="1">
      <c r="A960" s="333">
        <f t="shared" si="66"/>
        <v>15</v>
      </c>
      <c r="B960" s="373">
        <v>310305060010199</v>
      </c>
      <c r="C960" s="392" t="s">
        <v>1595</v>
      </c>
      <c r="D960" s="334">
        <f>+SUMIF('BG SISTEMA'!A:A,'CA EF'!B960,'BG SISTEMA'!F:F)</f>
        <v>0</v>
      </c>
      <c r="E960" s="412"/>
      <c r="F960" s="412"/>
      <c r="G960" s="336">
        <v>0</v>
      </c>
      <c r="H960" s="336">
        <f t="shared" si="67"/>
        <v>0</v>
      </c>
      <c r="I960" s="336">
        <v>0</v>
      </c>
      <c r="J960" s="336">
        <v>0</v>
      </c>
      <c r="K960" s="336">
        <v>0</v>
      </c>
      <c r="L960" s="336">
        <v>0</v>
      </c>
      <c r="M960" s="336">
        <v>0</v>
      </c>
      <c r="N960" s="336">
        <v>0</v>
      </c>
      <c r="O960" s="336">
        <v>0</v>
      </c>
      <c r="P960" s="336">
        <v>0</v>
      </c>
      <c r="Q960" s="336">
        <v>0</v>
      </c>
      <c r="R960" s="336">
        <v>0</v>
      </c>
      <c r="S960" s="336">
        <v>0</v>
      </c>
      <c r="T960" s="336">
        <v>0</v>
      </c>
      <c r="U960" s="336">
        <v>0</v>
      </c>
      <c r="V960" s="336">
        <v>0</v>
      </c>
      <c r="W960" s="336">
        <v>0</v>
      </c>
      <c r="X960" s="336">
        <v>0</v>
      </c>
      <c r="Y960" s="336">
        <v>0</v>
      </c>
      <c r="Z960" s="337">
        <f t="shared" si="68"/>
        <v>0</v>
      </c>
      <c r="AA960" s="340"/>
    </row>
    <row r="961" spans="1:27" s="339" customFormat="1" ht="12.75" customHeight="1">
      <c r="A961" s="333">
        <f t="shared" si="66"/>
        <v>15</v>
      </c>
      <c r="B961" s="373">
        <v>310305060020101</v>
      </c>
      <c r="C961" s="392" t="s">
        <v>1596</v>
      </c>
      <c r="D961" s="334">
        <f>+SUMIF('BG SISTEMA'!A:A,'CA EF'!B961,'BG SISTEMA'!F:F)</f>
        <v>0</v>
      </c>
      <c r="E961" s="412"/>
      <c r="F961" s="412"/>
      <c r="G961" s="336">
        <v>0</v>
      </c>
      <c r="H961" s="336">
        <f t="shared" si="67"/>
        <v>0</v>
      </c>
      <c r="I961" s="336">
        <v>0</v>
      </c>
      <c r="J961" s="336">
        <v>0</v>
      </c>
      <c r="K961" s="336">
        <v>0</v>
      </c>
      <c r="L961" s="336">
        <v>0</v>
      </c>
      <c r="M961" s="336">
        <v>0</v>
      </c>
      <c r="N961" s="336">
        <v>0</v>
      </c>
      <c r="O961" s="336">
        <v>0</v>
      </c>
      <c r="P961" s="336">
        <v>0</v>
      </c>
      <c r="Q961" s="336">
        <v>0</v>
      </c>
      <c r="R961" s="336">
        <v>0</v>
      </c>
      <c r="S961" s="336">
        <v>0</v>
      </c>
      <c r="T961" s="336">
        <v>0</v>
      </c>
      <c r="U961" s="336">
        <v>0</v>
      </c>
      <c r="V961" s="336">
        <v>0</v>
      </c>
      <c r="W961" s="336">
        <v>0</v>
      </c>
      <c r="X961" s="336">
        <v>0</v>
      </c>
      <c r="Y961" s="336">
        <v>0</v>
      </c>
      <c r="Z961" s="337">
        <f t="shared" si="68"/>
        <v>0</v>
      </c>
      <c r="AA961" s="340"/>
    </row>
    <row r="962" spans="1:27" s="339" customFormat="1" ht="12.75" customHeight="1">
      <c r="A962" s="333">
        <f t="shared" si="66"/>
        <v>15</v>
      </c>
      <c r="B962" s="373">
        <v>310305060020199</v>
      </c>
      <c r="C962" s="392" t="s">
        <v>1597</v>
      </c>
      <c r="D962" s="334">
        <f>+SUMIF('BG SISTEMA'!A:A,'CA EF'!B962,'BG SISTEMA'!F:F)</f>
        <v>0</v>
      </c>
      <c r="E962" s="412"/>
      <c r="F962" s="412"/>
      <c r="G962" s="336">
        <v>0</v>
      </c>
      <c r="H962" s="336">
        <f t="shared" si="67"/>
        <v>0</v>
      </c>
      <c r="I962" s="336">
        <v>0</v>
      </c>
      <c r="J962" s="336">
        <v>0</v>
      </c>
      <c r="K962" s="336">
        <v>0</v>
      </c>
      <c r="L962" s="336">
        <v>0</v>
      </c>
      <c r="M962" s="336">
        <v>0</v>
      </c>
      <c r="N962" s="336">
        <v>0</v>
      </c>
      <c r="O962" s="336">
        <v>0</v>
      </c>
      <c r="P962" s="336">
        <v>0</v>
      </c>
      <c r="Q962" s="336">
        <v>0</v>
      </c>
      <c r="R962" s="336">
        <v>0</v>
      </c>
      <c r="S962" s="336">
        <v>0</v>
      </c>
      <c r="T962" s="336">
        <v>0</v>
      </c>
      <c r="U962" s="336">
        <v>0</v>
      </c>
      <c r="V962" s="336">
        <v>0</v>
      </c>
      <c r="W962" s="336">
        <v>0</v>
      </c>
      <c r="X962" s="336">
        <v>0</v>
      </c>
      <c r="Y962" s="336">
        <v>0</v>
      </c>
      <c r="Z962" s="337">
        <f t="shared" si="68"/>
        <v>0</v>
      </c>
      <c r="AA962" s="340"/>
    </row>
    <row r="963" spans="1:27" s="339" customFormat="1" ht="12.75" customHeight="1">
      <c r="A963" s="333">
        <f t="shared" si="66"/>
        <v>15</v>
      </c>
      <c r="B963" s="373">
        <v>310305060030101</v>
      </c>
      <c r="C963" s="392" t="s">
        <v>1598</v>
      </c>
      <c r="D963" s="334">
        <f>+SUMIF('BG SISTEMA'!A:A,'CA EF'!B963,'BG SISTEMA'!F:F)</f>
        <v>0</v>
      </c>
      <c r="E963" s="412"/>
      <c r="F963" s="412"/>
      <c r="G963" s="336">
        <v>0</v>
      </c>
      <c r="H963" s="336">
        <f t="shared" si="67"/>
        <v>0</v>
      </c>
      <c r="I963" s="336">
        <v>0</v>
      </c>
      <c r="J963" s="336">
        <v>0</v>
      </c>
      <c r="K963" s="336">
        <v>0</v>
      </c>
      <c r="L963" s="336">
        <v>0</v>
      </c>
      <c r="M963" s="336">
        <v>0</v>
      </c>
      <c r="N963" s="336">
        <v>0</v>
      </c>
      <c r="O963" s="336">
        <v>0</v>
      </c>
      <c r="P963" s="336">
        <v>0</v>
      </c>
      <c r="Q963" s="336">
        <v>0</v>
      </c>
      <c r="R963" s="336">
        <v>0</v>
      </c>
      <c r="S963" s="336">
        <v>0</v>
      </c>
      <c r="T963" s="336">
        <v>0</v>
      </c>
      <c r="U963" s="336">
        <v>0</v>
      </c>
      <c r="V963" s="336">
        <v>0</v>
      </c>
      <c r="W963" s="336">
        <v>0</v>
      </c>
      <c r="X963" s="336">
        <v>0</v>
      </c>
      <c r="Y963" s="336">
        <v>0</v>
      </c>
      <c r="Z963" s="337">
        <f t="shared" si="68"/>
        <v>0</v>
      </c>
      <c r="AA963" s="340"/>
    </row>
    <row r="964" spans="1:27" s="339" customFormat="1" ht="12.75" customHeight="1">
      <c r="A964" s="333">
        <f t="shared" si="66"/>
        <v>15</v>
      </c>
      <c r="B964" s="373">
        <v>310305060030199</v>
      </c>
      <c r="C964" s="392" t="s">
        <v>1599</v>
      </c>
      <c r="D964" s="334">
        <f>+SUMIF('BG SISTEMA'!A:A,'CA EF'!B964,'BG SISTEMA'!F:F)</f>
        <v>0</v>
      </c>
      <c r="E964" s="412"/>
      <c r="F964" s="412"/>
      <c r="G964" s="336">
        <v>0</v>
      </c>
      <c r="H964" s="336">
        <f t="shared" si="67"/>
        <v>0</v>
      </c>
      <c r="I964" s="336">
        <v>0</v>
      </c>
      <c r="J964" s="336">
        <v>0</v>
      </c>
      <c r="K964" s="336">
        <v>0</v>
      </c>
      <c r="L964" s="336">
        <v>0</v>
      </c>
      <c r="M964" s="336">
        <v>0</v>
      </c>
      <c r="N964" s="336">
        <v>0</v>
      </c>
      <c r="O964" s="336">
        <v>0</v>
      </c>
      <c r="P964" s="336">
        <v>0</v>
      </c>
      <c r="Q964" s="336">
        <v>0</v>
      </c>
      <c r="R964" s="336">
        <v>0</v>
      </c>
      <c r="S964" s="336">
        <v>0</v>
      </c>
      <c r="T964" s="336">
        <v>0</v>
      </c>
      <c r="U964" s="336">
        <v>0</v>
      </c>
      <c r="V964" s="336">
        <v>0</v>
      </c>
      <c r="W964" s="336">
        <v>0</v>
      </c>
      <c r="X964" s="336">
        <v>0</v>
      </c>
      <c r="Y964" s="336">
        <v>0</v>
      </c>
      <c r="Z964" s="337">
        <f t="shared" si="68"/>
        <v>0</v>
      </c>
      <c r="AA964" s="340"/>
    </row>
    <row r="965" spans="1:27" s="339" customFormat="1" ht="12.75" customHeight="1">
      <c r="A965" s="333">
        <f t="shared" si="66"/>
        <v>15</v>
      </c>
      <c r="B965" s="373">
        <v>310305060040101</v>
      </c>
      <c r="C965" s="392" t="s">
        <v>1600</v>
      </c>
      <c r="D965" s="334">
        <f>+SUMIF('BG SISTEMA'!A:A,'CA EF'!B965,'BG SISTEMA'!F:F)</f>
        <v>0</v>
      </c>
      <c r="E965" s="413"/>
      <c r="F965" s="412"/>
      <c r="G965" s="336">
        <v>0</v>
      </c>
      <c r="H965" s="336">
        <f t="shared" si="67"/>
        <v>0</v>
      </c>
      <c r="I965" s="336">
        <v>0</v>
      </c>
      <c r="J965" s="336">
        <v>0</v>
      </c>
      <c r="K965" s="336">
        <v>0</v>
      </c>
      <c r="L965" s="336">
        <v>0</v>
      </c>
      <c r="M965" s="336">
        <v>0</v>
      </c>
      <c r="N965" s="336">
        <v>0</v>
      </c>
      <c r="O965" s="336">
        <v>0</v>
      </c>
      <c r="P965" s="336">
        <v>0</v>
      </c>
      <c r="Q965" s="336">
        <v>0</v>
      </c>
      <c r="R965" s="336">
        <v>0</v>
      </c>
      <c r="S965" s="336">
        <v>0</v>
      </c>
      <c r="T965" s="336">
        <v>0</v>
      </c>
      <c r="U965" s="336">
        <v>0</v>
      </c>
      <c r="V965" s="336">
        <v>0</v>
      </c>
      <c r="W965" s="336">
        <v>0</v>
      </c>
      <c r="X965" s="336">
        <v>0</v>
      </c>
      <c r="Y965" s="336">
        <v>0</v>
      </c>
      <c r="Z965" s="337">
        <f t="shared" si="68"/>
        <v>0</v>
      </c>
      <c r="AA965" s="338"/>
    </row>
    <row r="966" spans="1:27" s="339" customFormat="1" ht="12.75" customHeight="1">
      <c r="A966" s="333">
        <f t="shared" si="66"/>
        <v>15</v>
      </c>
      <c r="B966" s="373">
        <v>310305060040199</v>
      </c>
      <c r="C966" s="392" t="s">
        <v>1601</v>
      </c>
      <c r="D966" s="334">
        <f>+SUMIF('BG SISTEMA'!A:A,'CA EF'!B966,'BG SISTEMA'!F:F)</f>
        <v>0</v>
      </c>
      <c r="E966" s="412"/>
      <c r="F966" s="412"/>
      <c r="G966" s="336">
        <v>0</v>
      </c>
      <c r="H966" s="336">
        <f t="shared" si="67"/>
        <v>0</v>
      </c>
      <c r="I966" s="336">
        <v>0</v>
      </c>
      <c r="J966" s="336">
        <v>0</v>
      </c>
      <c r="K966" s="336">
        <v>0</v>
      </c>
      <c r="L966" s="336">
        <v>0</v>
      </c>
      <c r="M966" s="336">
        <v>0</v>
      </c>
      <c r="N966" s="336">
        <v>0</v>
      </c>
      <c r="O966" s="336">
        <v>0</v>
      </c>
      <c r="P966" s="336">
        <v>0</v>
      </c>
      <c r="Q966" s="336">
        <v>0</v>
      </c>
      <c r="R966" s="336">
        <v>0</v>
      </c>
      <c r="S966" s="336">
        <v>0</v>
      </c>
      <c r="T966" s="336">
        <v>0</v>
      </c>
      <c r="U966" s="336">
        <v>0</v>
      </c>
      <c r="V966" s="336">
        <v>0</v>
      </c>
      <c r="W966" s="336">
        <v>0</v>
      </c>
      <c r="X966" s="336">
        <v>0</v>
      </c>
      <c r="Y966" s="336">
        <v>0</v>
      </c>
      <c r="Z966" s="337">
        <f t="shared" si="68"/>
        <v>0</v>
      </c>
      <c r="AA966" s="340"/>
    </row>
    <row r="967" spans="1:27" s="339" customFormat="1" ht="12.75" customHeight="1">
      <c r="A967" s="333">
        <f t="shared" si="66"/>
        <v>15</v>
      </c>
      <c r="B967" s="373">
        <v>310305060050101</v>
      </c>
      <c r="C967" s="392" t="s">
        <v>1602</v>
      </c>
      <c r="D967" s="334">
        <f>+SUMIF('BG SISTEMA'!A:A,'CA EF'!B967,'BG SISTEMA'!F:F)</f>
        <v>0</v>
      </c>
      <c r="E967" s="412"/>
      <c r="F967" s="412"/>
      <c r="G967" s="336">
        <v>0</v>
      </c>
      <c r="H967" s="336">
        <f t="shared" si="67"/>
        <v>0</v>
      </c>
      <c r="I967" s="336">
        <v>0</v>
      </c>
      <c r="J967" s="336">
        <v>0</v>
      </c>
      <c r="K967" s="336">
        <v>0</v>
      </c>
      <c r="L967" s="336">
        <v>0</v>
      </c>
      <c r="M967" s="336">
        <v>0</v>
      </c>
      <c r="N967" s="336">
        <v>0</v>
      </c>
      <c r="O967" s="336">
        <v>0</v>
      </c>
      <c r="P967" s="336">
        <v>0</v>
      </c>
      <c r="Q967" s="336">
        <v>0</v>
      </c>
      <c r="R967" s="336">
        <v>0</v>
      </c>
      <c r="S967" s="336">
        <v>0</v>
      </c>
      <c r="T967" s="336">
        <v>0</v>
      </c>
      <c r="U967" s="336">
        <v>0</v>
      </c>
      <c r="V967" s="336">
        <v>0</v>
      </c>
      <c r="W967" s="336">
        <v>0</v>
      </c>
      <c r="X967" s="336">
        <v>0</v>
      </c>
      <c r="Y967" s="336">
        <v>0</v>
      </c>
      <c r="Z967" s="337">
        <f t="shared" si="68"/>
        <v>0</v>
      </c>
      <c r="AA967" s="340"/>
    </row>
    <row r="968" spans="1:27" s="339" customFormat="1" ht="12.75" customHeight="1">
      <c r="A968" s="333">
        <f t="shared" si="66"/>
        <v>15</v>
      </c>
      <c r="B968" s="373">
        <v>310305060050199</v>
      </c>
      <c r="C968" s="392" t="s">
        <v>1603</v>
      </c>
      <c r="D968" s="334">
        <f>+SUMIF('BG SISTEMA'!A:A,'CA EF'!B968,'BG SISTEMA'!F:F)</f>
        <v>0</v>
      </c>
      <c r="E968" s="413"/>
      <c r="F968" s="412"/>
      <c r="G968" s="336">
        <v>0</v>
      </c>
      <c r="H968" s="336">
        <f t="shared" si="67"/>
        <v>0</v>
      </c>
      <c r="I968" s="336">
        <v>0</v>
      </c>
      <c r="J968" s="336">
        <v>0</v>
      </c>
      <c r="K968" s="336">
        <v>0</v>
      </c>
      <c r="L968" s="336">
        <v>0</v>
      </c>
      <c r="M968" s="336">
        <v>0</v>
      </c>
      <c r="N968" s="336">
        <v>0</v>
      </c>
      <c r="O968" s="336">
        <v>0</v>
      </c>
      <c r="P968" s="336">
        <v>0</v>
      </c>
      <c r="Q968" s="336">
        <v>0</v>
      </c>
      <c r="R968" s="336">
        <v>0</v>
      </c>
      <c r="S968" s="336">
        <v>0</v>
      </c>
      <c r="T968" s="336">
        <v>0</v>
      </c>
      <c r="U968" s="336">
        <v>0</v>
      </c>
      <c r="V968" s="336">
        <v>0</v>
      </c>
      <c r="W968" s="336">
        <v>0</v>
      </c>
      <c r="X968" s="336">
        <v>0</v>
      </c>
      <c r="Y968" s="336">
        <v>0</v>
      </c>
      <c r="Z968" s="337">
        <f t="shared" si="68"/>
        <v>0</v>
      </c>
      <c r="AA968" s="340"/>
    </row>
    <row r="969" spans="1:27" s="339" customFormat="1" ht="12.75" customHeight="1">
      <c r="A969" s="333">
        <f t="shared" si="66"/>
        <v>15</v>
      </c>
      <c r="B969" s="373">
        <v>310305060060101</v>
      </c>
      <c r="C969" s="392" t="s">
        <v>1604</v>
      </c>
      <c r="D969" s="334">
        <f>+SUMIF('BG SISTEMA'!A:A,'CA EF'!B969,'BG SISTEMA'!F:F)</f>
        <v>0</v>
      </c>
      <c r="E969" s="413"/>
      <c r="F969" s="412"/>
      <c r="G969" s="336">
        <v>0</v>
      </c>
      <c r="H969" s="336">
        <f t="shared" si="67"/>
        <v>0</v>
      </c>
      <c r="I969" s="336">
        <v>0</v>
      </c>
      <c r="J969" s="336">
        <v>0</v>
      </c>
      <c r="K969" s="336">
        <v>0</v>
      </c>
      <c r="L969" s="336">
        <v>0</v>
      </c>
      <c r="M969" s="336">
        <v>0</v>
      </c>
      <c r="N969" s="336">
        <v>0</v>
      </c>
      <c r="O969" s="336">
        <v>0</v>
      </c>
      <c r="P969" s="336">
        <v>0</v>
      </c>
      <c r="Q969" s="336">
        <v>0</v>
      </c>
      <c r="R969" s="336">
        <v>0</v>
      </c>
      <c r="S969" s="336">
        <v>0</v>
      </c>
      <c r="T969" s="336">
        <v>0</v>
      </c>
      <c r="U969" s="336">
        <v>0</v>
      </c>
      <c r="V969" s="336">
        <v>0</v>
      </c>
      <c r="W969" s="336">
        <v>0</v>
      </c>
      <c r="X969" s="336">
        <v>0</v>
      </c>
      <c r="Y969" s="336">
        <v>0</v>
      </c>
      <c r="Z969" s="337">
        <f t="shared" si="68"/>
        <v>0</v>
      </c>
      <c r="AA969" s="340"/>
    </row>
    <row r="970" spans="1:27" s="339" customFormat="1" ht="12.75" customHeight="1">
      <c r="A970" s="333">
        <f t="shared" si="46"/>
        <v>15</v>
      </c>
      <c r="B970" s="373">
        <v>310305060060199</v>
      </c>
      <c r="C970" s="392" t="s">
        <v>1605</v>
      </c>
      <c r="D970" s="334">
        <f>+SUMIF('BG SISTEMA'!A:A,'CA EF'!B970,'BG SISTEMA'!F:F)</f>
        <v>0</v>
      </c>
      <c r="E970" s="412"/>
      <c r="F970" s="412"/>
      <c r="G970" s="336">
        <v>0</v>
      </c>
      <c r="H970" s="336">
        <f t="shared" si="47"/>
        <v>0</v>
      </c>
      <c r="I970" s="336">
        <v>0</v>
      </c>
      <c r="J970" s="336">
        <v>0</v>
      </c>
      <c r="K970" s="336">
        <v>0</v>
      </c>
      <c r="L970" s="336">
        <v>0</v>
      </c>
      <c r="M970" s="336">
        <v>0</v>
      </c>
      <c r="N970" s="336">
        <v>0</v>
      </c>
      <c r="O970" s="336">
        <v>0</v>
      </c>
      <c r="P970" s="336">
        <v>0</v>
      </c>
      <c r="Q970" s="336">
        <v>0</v>
      </c>
      <c r="R970" s="336">
        <v>0</v>
      </c>
      <c r="S970" s="336">
        <v>0</v>
      </c>
      <c r="T970" s="336">
        <v>0</v>
      </c>
      <c r="U970" s="336">
        <v>0</v>
      </c>
      <c r="V970" s="336">
        <v>0</v>
      </c>
      <c r="W970" s="336">
        <v>0</v>
      </c>
      <c r="X970" s="336">
        <v>0</v>
      </c>
      <c r="Y970" s="336">
        <v>0</v>
      </c>
      <c r="Z970" s="337">
        <f t="shared" si="65"/>
        <v>0</v>
      </c>
      <c r="AA970" s="340"/>
    </row>
    <row r="971" spans="1:27" s="339" customFormat="1" ht="12.75" customHeight="1">
      <c r="A971" s="333">
        <f t="shared" si="46"/>
        <v>15</v>
      </c>
      <c r="B971" s="373">
        <v>310305080010101</v>
      </c>
      <c r="C971" s="392" t="s">
        <v>1606</v>
      </c>
      <c r="D971" s="334">
        <f>+SUMIF('BG SISTEMA'!A:A,'CA EF'!B971,'BG SISTEMA'!F:F)</f>
        <v>0</v>
      </c>
      <c r="E971" s="412"/>
      <c r="F971" s="412"/>
      <c r="G971" s="336">
        <v>0</v>
      </c>
      <c r="H971" s="336">
        <f t="shared" si="47"/>
        <v>0</v>
      </c>
      <c r="I971" s="336">
        <v>0</v>
      </c>
      <c r="J971" s="336">
        <v>0</v>
      </c>
      <c r="K971" s="336">
        <v>0</v>
      </c>
      <c r="L971" s="336">
        <v>0</v>
      </c>
      <c r="M971" s="336">
        <v>0</v>
      </c>
      <c r="N971" s="336">
        <v>0</v>
      </c>
      <c r="O971" s="336">
        <v>0</v>
      </c>
      <c r="P971" s="336">
        <v>0</v>
      </c>
      <c r="Q971" s="336">
        <v>0</v>
      </c>
      <c r="R971" s="336">
        <v>0</v>
      </c>
      <c r="S971" s="336">
        <v>0</v>
      </c>
      <c r="T971" s="336">
        <v>0</v>
      </c>
      <c r="U971" s="336">
        <v>0</v>
      </c>
      <c r="V971" s="336">
        <v>0</v>
      </c>
      <c r="W971" s="336">
        <v>0</v>
      </c>
      <c r="X971" s="336">
        <v>0</v>
      </c>
      <c r="Y971" s="336">
        <v>0</v>
      </c>
      <c r="Z971" s="337">
        <f t="shared" si="65"/>
        <v>0</v>
      </c>
      <c r="AA971" s="340"/>
    </row>
    <row r="972" spans="1:27" s="339" customFormat="1" ht="12.75" customHeight="1">
      <c r="A972" s="333">
        <f t="shared" si="46"/>
        <v>15</v>
      </c>
      <c r="B972" s="373">
        <v>310305080010199</v>
      </c>
      <c r="C972" s="392" t="s">
        <v>1607</v>
      </c>
      <c r="D972" s="334">
        <f>+SUMIF('BG SISTEMA'!A:A,'CA EF'!B972,'BG SISTEMA'!F:F)</f>
        <v>0</v>
      </c>
      <c r="E972" s="412"/>
      <c r="F972" s="412"/>
      <c r="G972" s="336">
        <v>0</v>
      </c>
      <c r="H972" s="336">
        <f t="shared" si="47"/>
        <v>0</v>
      </c>
      <c r="I972" s="336">
        <v>0</v>
      </c>
      <c r="J972" s="336">
        <v>0</v>
      </c>
      <c r="K972" s="336">
        <v>0</v>
      </c>
      <c r="L972" s="336">
        <v>0</v>
      </c>
      <c r="M972" s="336">
        <v>0</v>
      </c>
      <c r="N972" s="336">
        <v>0</v>
      </c>
      <c r="O972" s="336">
        <v>0</v>
      </c>
      <c r="P972" s="336">
        <v>0</v>
      </c>
      <c r="Q972" s="336">
        <v>0</v>
      </c>
      <c r="R972" s="336">
        <v>0</v>
      </c>
      <c r="S972" s="336">
        <v>0</v>
      </c>
      <c r="T972" s="336">
        <v>0</v>
      </c>
      <c r="U972" s="336">
        <v>0</v>
      </c>
      <c r="V972" s="336">
        <v>0</v>
      </c>
      <c r="W972" s="336">
        <v>0</v>
      </c>
      <c r="X972" s="336">
        <v>0</v>
      </c>
      <c r="Y972" s="336">
        <v>0</v>
      </c>
      <c r="Z972" s="337">
        <f t="shared" si="65"/>
        <v>0</v>
      </c>
      <c r="AA972" s="340"/>
    </row>
    <row r="973" spans="1:27" s="339" customFormat="1" ht="12.75" customHeight="1">
      <c r="A973" s="333">
        <f t="shared" si="46"/>
        <v>15</v>
      </c>
      <c r="B973" s="373">
        <v>310305080020101</v>
      </c>
      <c r="C973" s="392" t="s">
        <v>1608</v>
      </c>
      <c r="D973" s="334">
        <f>+SUMIF('BG SISTEMA'!A:A,'CA EF'!B973,'BG SISTEMA'!F:F)</f>
        <v>0</v>
      </c>
      <c r="E973" s="412"/>
      <c r="F973" s="412"/>
      <c r="G973" s="336">
        <v>0</v>
      </c>
      <c r="H973" s="336">
        <f t="shared" si="47"/>
        <v>0</v>
      </c>
      <c r="I973" s="336">
        <v>0</v>
      </c>
      <c r="J973" s="336">
        <v>0</v>
      </c>
      <c r="K973" s="336">
        <v>0</v>
      </c>
      <c r="L973" s="336">
        <v>0</v>
      </c>
      <c r="M973" s="336">
        <v>0</v>
      </c>
      <c r="N973" s="336">
        <v>0</v>
      </c>
      <c r="O973" s="336">
        <v>0</v>
      </c>
      <c r="P973" s="336">
        <v>0</v>
      </c>
      <c r="Q973" s="336">
        <v>0</v>
      </c>
      <c r="R973" s="336">
        <v>0</v>
      </c>
      <c r="S973" s="336">
        <v>0</v>
      </c>
      <c r="T973" s="336">
        <v>0</v>
      </c>
      <c r="U973" s="336">
        <v>0</v>
      </c>
      <c r="V973" s="336">
        <v>0</v>
      </c>
      <c r="W973" s="336">
        <v>0</v>
      </c>
      <c r="X973" s="336">
        <v>0</v>
      </c>
      <c r="Y973" s="336">
        <v>0</v>
      </c>
      <c r="Z973" s="337">
        <f t="shared" si="65"/>
        <v>0</v>
      </c>
      <c r="AA973" s="340"/>
    </row>
    <row r="974" spans="1:27" s="339" customFormat="1" ht="12.75" customHeight="1">
      <c r="A974" s="333">
        <f t="shared" si="46"/>
        <v>15</v>
      </c>
      <c r="B974" s="373">
        <v>310305080020199</v>
      </c>
      <c r="C974" s="392" t="s">
        <v>1609</v>
      </c>
      <c r="D974" s="334">
        <f>+SUMIF('BG SISTEMA'!A:A,'CA EF'!B974,'BG SISTEMA'!F:F)</f>
        <v>0</v>
      </c>
      <c r="E974" s="412"/>
      <c r="F974" s="412"/>
      <c r="G974" s="336">
        <v>0</v>
      </c>
      <c r="H974" s="336">
        <f t="shared" si="47"/>
        <v>0</v>
      </c>
      <c r="I974" s="336">
        <v>0</v>
      </c>
      <c r="J974" s="336">
        <v>0</v>
      </c>
      <c r="K974" s="336">
        <v>0</v>
      </c>
      <c r="L974" s="336">
        <v>0</v>
      </c>
      <c r="M974" s="336">
        <v>0</v>
      </c>
      <c r="N974" s="336">
        <v>0</v>
      </c>
      <c r="O974" s="336">
        <v>0</v>
      </c>
      <c r="P974" s="336">
        <v>0</v>
      </c>
      <c r="Q974" s="336">
        <v>0</v>
      </c>
      <c r="R974" s="336">
        <v>0</v>
      </c>
      <c r="S974" s="336">
        <v>0</v>
      </c>
      <c r="T974" s="336">
        <v>0</v>
      </c>
      <c r="U974" s="336">
        <v>0</v>
      </c>
      <c r="V974" s="336">
        <v>0</v>
      </c>
      <c r="W974" s="336">
        <v>0</v>
      </c>
      <c r="X974" s="336">
        <v>0</v>
      </c>
      <c r="Y974" s="336">
        <v>0</v>
      </c>
      <c r="Z974" s="337">
        <f t="shared" si="65"/>
        <v>0</v>
      </c>
      <c r="AA974" s="340"/>
    </row>
    <row r="975" spans="1:27" s="339" customFormat="1" ht="12.75" customHeight="1">
      <c r="A975" s="333">
        <f t="shared" si="46"/>
        <v>15</v>
      </c>
      <c r="B975" s="373">
        <v>310305100010101</v>
      </c>
      <c r="C975" s="392" t="s">
        <v>1610</v>
      </c>
      <c r="D975" s="334">
        <f>+SUMIF('BG SISTEMA'!A:A,'CA EF'!B975,'BG SISTEMA'!F:F)</f>
        <v>0</v>
      </c>
      <c r="E975" s="412"/>
      <c r="F975" s="412"/>
      <c r="G975" s="336">
        <v>0</v>
      </c>
      <c r="H975" s="336">
        <f t="shared" si="47"/>
        <v>0</v>
      </c>
      <c r="I975" s="336">
        <v>0</v>
      </c>
      <c r="J975" s="336">
        <v>0</v>
      </c>
      <c r="K975" s="336">
        <v>0</v>
      </c>
      <c r="L975" s="336">
        <v>0</v>
      </c>
      <c r="M975" s="336">
        <v>0</v>
      </c>
      <c r="N975" s="336">
        <v>0</v>
      </c>
      <c r="O975" s="336">
        <v>0</v>
      </c>
      <c r="P975" s="336">
        <v>0</v>
      </c>
      <c r="Q975" s="336">
        <v>0</v>
      </c>
      <c r="R975" s="336">
        <v>0</v>
      </c>
      <c r="S975" s="336">
        <v>0</v>
      </c>
      <c r="T975" s="336">
        <v>0</v>
      </c>
      <c r="U975" s="336">
        <v>0</v>
      </c>
      <c r="V975" s="336">
        <v>0</v>
      </c>
      <c r="W975" s="336">
        <v>0</v>
      </c>
      <c r="X975" s="336">
        <v>0</v>
      </c>
      <c r="Y975" s="336">
        <v>0</v>
      </c>
      <c r="Z975" s="337">
        <f t="shared" si="65"/>
        <v>0</v>
      </c>
      <c r="AA975" s="340"/>
    </row>
    <row r="976" spans="1:27" s="339" customFormat="1" ht="12.75" customHeight="1">
      <c r="A976" s="333">
        <f t="shared" si="46"/>
        <v>15</v>
      </c>
      <c r="B976" s="373">
        <v>310305100010199</v>
      </c>
      <c r="C976" s="392" t="s">
        <v>1611</v>
      </c>
      <c r="D976" s="334">
        <f>+SUMIF('BG SISTEMA'!A:A,'CA EF'!B976,'BG SISTEMA'!F:F)</f>
        <v>0</v>
      </c>
      <c r="E976" s="412"/>
      <c r="F976" s="412"/>
      <c r="G976" s="336">
        <v>0</v>
      </c>
      <c r="H976" s="336">
        <f t="shared" si="47"/>
        <v>0</v>
      </c>
      <c r="I976" s="336">
        <v>0</v>
      </c>
      <c r="J976" s="336">
        <v>0</v>
      </c>
      <c r="K976" s="336">
        <v>0</v>
      </c>
      <c r="L976" s="336">
        <v>0</v>
      </c>
      <c r="M976" s="336">
        <v>0</v>
      </c>
      <c r="N976" s="336">
        <v>0</v>
      </c>
      <c r="O976" s="336">
        <v>0</v>
      </c>
      <c r="P976" s="336">
        <v>0</v>
      </c>
      <c r="Q976" s="336">
        <v>0</v>
      </c>
      <c r="R976" s="336">
        <v>0</v>
      </c>
      <c r="S976" s="336">
        <v>0</v>
      </c>
      <c r="T976" s="336">
        <v>0</v>
      </c>
      <c r="U976" s="336">
        <v>0</v>
      </c>
      <c r="V976" s="336">
        <v>0</v>
      </c>
      <c r="W976" s="336">
        <v>0</v>
      </c>
      <c r="X976" s="336">
        <v>0</v>
      </c>
      <c r="Y976" s="336">
        <v>0</v>
      </c>
      <c r="Z976" s="337">
        <f t="shared" si="65"/>
        <v>0</v>
      </c>
      <c r="AA976" s="338"/>
    </row>
    <row r="977" spans="1:27" s="339" customFormat="1" ht="12.75" customHeight="1">
      <c r="A977" s="333">
        <f t="shared" si="46"/>
        <v>15</v>
      </c>
      <c r="B977" s="373">
        <v>310305100020101</v>
      </c>
      <c r="C977" s="392" t="s">
        <v>1612</v>
      </c>
      <c r="D977" s="334">
        <f>+SUMIF('BG SISTEMA'!A:A,'CA EF'!B977,'BG SISTEMA'!F:F)</f>
        <v>0</v>
      </c>
      <c r="E977" s="412"/>
      <c r="F977" s="412"/>
      <c r="G977" s="336">
        <v>0</v>
      </c>
      <c r="H977" s="336">
        <f t="shared" si="47"/>
        <v>0</v>
      </c>
      <c r="I977" s="336">
        <v>0</v>
      </c>
      <c r="J977" s="336">
        <v>0</v>
      </c>
      <c r="K977" s="336">
        <v>0</v>
      </c>
      <c r="L977" s="336">
        <v>0</v>
      </c>
      <c r="M977" s="336">
        <v>0</v>
      </c>
      <c r="N977" s="336">
        <v>0</v>
      </c>
      <c r="O977" s="336">
        <v>0</v>
      </c>
      <c r="P977" s="336">
        <v>0</v>
      </c>
      <c r="Q977" s="336">
        <v>0</v>
      </c>
      <c r="R977" s="336">
        <v>0</v>
      </c>
      <c r="S977" s="336">
        <v>0</v>
      </c>
      <c r="T977" s="336">
        <v>0</v>
      </c>
      <c r="U977" s="336">
        <v>0</v>
      </c>
      <c r="V977" s="336">
        <v>0</v>
      </c>
      <c r="W977" s="336">
        <v>0</v>
      </c>
      <c r="X977" s="336">
        <v>0</v>
      </c>
      <c r="Y977" s="336">
        <v>0</v>
      </c>
      <c r="Z977" s="337">
        <f t="shared" si="65"/>
        <v>0</v>
      </c>
      <c r="AA977" s="340"/>
    </row>
    <row r="978" spans="1:27" s="339" customFormat="1" ht="12.75" customHeight="1">
      <c r="A978" s="333">
        <f t="shared" si="46"/>
        <v>15</v>
      </c>
      <c r="B978" s="373">
        <v>310305100020199</v>
      </c>
      <c r="C978" s="392" t="s">
        <v>1613</v>
      </c>
      <c r="D978" s="334">
        <f>+SUMIF('BG SISTEMA'!A:A,'CA EF'!B978,'BG SISTEMA'!F:F)</f>
        <v>0</v>
      </c>
      <c r="E978" s="412"/>
      <c r="F978" s="412"/>
      <c r="G978" s="336">
        <v>0</v>
      </c>
      <c r="H978" s="336">
        <f t="shared" si="47"/>
        <v>0</v>
      </c>
      <c r="I978" s="336">
        <v>0</v>
      </c>
      <c r="J978" s="336">
        <v>0</v>
      </c>
      <c r="K978" s="336">
        <v>0</v>
      </c>
      <c r="L978" s="336">
        <v>0</v>
      </c>
      <c r="M978" s="336">
        <v>0</v>
      </c>
      <c r="N978" s="336">
        <v>0</v>
      </c>
      <c r="O978" s="336">
        <v>0</v>
      </c>
      <c r="P978" s="336">
        <v>0</v>
      </c>
      <c r="Q978" s="336">
        <v>0</v>
      </c>
      <c r="R978" s="336">
        <v>0</v>
      </c>
      <c r="S978" s="336">
        <v>0</v>
      </c>
      <c r="T978" s="336">
        <v>0</v>
      </c>
      <c r="U978" s="336">
        <v>0</v>
      </c>
      <c r="V978" s="336">
        <v>0</v>
      </c>
      <c r="W978" s="336">
        <v>0</v>
      </c>
      <c r="X978" s="336">
        <v>0</v>
      </c>
      <c r="Y978" s="336">
        <v>0</v>
      </c>
      <c r="Z978" s="337">
        <f t="shared" si="65"/>
        <v>0</v>
      </c>
      <c r="AA978" s="340"/>
    </row>
    <row r="979" spans="1:27" s="339" customFormat="1" ht="12.75" customHeight="1">
      <c r="A979" s="333">
        <f t="shared" si="46"/>
        <v>15</v>
      </c>
      <c r="B979" s="373">
        <v>310405160010101</v>
      </c>
      <c r="C979" s="392" t="s">
        <v>1614</v>
      </c>
      <c r="D979" s="334">
        <f>+SUMIF('BG SISTEMA'!A:A,'CA EF'!B979,'BG SISTEMA'!F:F)</f>
        <v>0</v>
      </c>
      <c r="E979" s="412"/>
      <c r="F979" s="412"/>
      <c r="G979" s="336">
        <v>0</v>
      </c>
      <c r="H979" s="336">
        <f t="shared" si="47"/>
        <v>0</v>
      </c>
      <c r="I979" s="336">
        <v>0</v>
      </c>
      <c r="J979" s="336">
        <v>0</v>
      </c>
      <c r="K979" s="336">
        <v>0</v>
      </c>
      <c r="L979" s="336">
        <v>0</v>
      </c>
      <c r="M979" s="336">
        <v>0</v>
      </c>
      <c r="N979" s="336">
        <v>0</v>
      </c>
      <c r="O979" s="336">
        <v>0</v>
      </c>
      <c r="P979" s="336">
        <v>0</v>
      </c>
      <c r="Q979" s="336">
        <v>0</v>
      </c>
      <c r="R979" s="336">
        <v>0</v>
      </c>
      <c r="S979" s="336">
        <v>0</v>
      </c>
      <c r="T979" s="336">
        <v>0</v>
      </c>
      <c r="U979" s="336">
        <v>0</v>
      </c>
      <c r="V979" s="336">
        <v>0</v>
      </c>
      <c r="W979" s="336">
        <v>0</v>
      </c>
      <c r="X979" s="336">
        <v>0</v>
      </c>
      <c r="Y979" s="336">
        <v>0</v>
      </c>
      <c r="Z979" s="337">
        <f t="shared" si="65"/>
        <v>0</v>
      </c>
      <c r="AA979" s="340"/>
    </row>
    <row r="980" spans="1:27" s="339" customFormat="1" ht="12.75" customHeight="1">
      <c r="A980" s="333">
        <f t="shared" si="46"/>
        <v>15</v>
      </c>
      <c r="B980" s="373">
        <v>310405160010199</v>
      </c>
      <c r="C980" s="392" t="s">
        <v>1615</v>
      </c>
      <c r="D980" s="334">
        <f>+SUMIF('BG SISTEMA'!A:A,'CA EF'!B980,'BG SISTEMA'!F:F)</f>
        <v>0</v>
      </c>
      <c r="E980" s="412"/>
      <c r="F980" s="412"/>
      <c r="G980" s="336">
        <v>0</v>
      </c>
      <c r="H980" s="336">
        <f t="shared" si="47"/>
        <v>0</v>
      </c>
      <c r="I980" s="336">
        <v>0</v>
      </c>
      <c r="J980" s="336">
        <v>0</v>
      </c>
      <c r="K980" s="336">
        <v>0</v>
      </c>
      <c r="L980" s="336">
        <v>0</v>
      </c>
      <c r="M980" s="336">
        <v>0</v>
      </c>
      <c r="N980" s="336">
        <v>0</v>
      </c>
      <c r="O980" s="336">
        <v>0</v>
      </c>
      <c r="P980" s="336">
        <v>0</v>
      </c>
      <c r="Q980" s="336">
        <v>0</v>
      </c>
      <c r="R980" s="336">
        <v>0</v>
      </c>
      <c r="S980" s="336">
        <v>0</v>
      </c>
      <c r="T980" s="336">
        <v>0</v>
      </c>
      <c r="U980" s="336">
        <v>0</v>
      </c>
      <c r="V980" s="336">
        <v>0</v>
      </c>
      <c r="W980" s="336">
        <v>0</v>
      </c>
      <c r="X980" s="336">
        <v>0</v>
      </c>
      <c r="Y980" s="336">
        <v>0</v>
      </c>
      <c r="Z980" s="337">
        <f t="shared" si="65"/>
        <v>0</v>
      </c>
      <c r="AA980" s="340"/>
    </row>
    <row r="981" spans="1:27" s="339" customFormat="1" ht="12.75" customHeight="1">
      <c r="A981" s="333">
        <f t="shared" si="46"/>
        <v>15</v>
      </c>
      <c r="B981" s="373">
        <v>310405160020101</v>
      </c>
      <c r="C981" s="392" t="s">
        <v>1616</v>
      </c>
      <c r="D981" s="334">
        <f>+SUMIF('BG SISTEMA'!A:A,'CA EF'!B981,'BG SISTEMA'!F:F)</f>
        <v>0</v>
      </c>
      <c r="E981" s="412"/>
      <c r="F981" s="412"/>
      <c r="G981" s="336">
        <v>0</v>
      </c>
      <c r="H981" s="336">
        <f t="shared" si="47"/>
        <v>0</v>
      </c>
      <c r="I981" s="336">
        <v>0</v>
      </c>
      <c r="J981" s="336">
        <v>0</v>
      </c>
      <c r="K981" s="336">
        <v>0</v>
      </c>
      <c r="L981" s="336">
        <v>0</v>
      </c>
      <c r="M981" s="336">
        <v>0</v>
      </c>
      <c r="N981" s="336">
        <v>0</v>
      </c>
      <c r="O981" s="336">
        <v>0</v>
      </c>
      <c r="P981" s="336">
        <v>0</v>
      </c>
      <c r="Q981" s="336">
        <v>0</v>
      </c>
      <c r="R981" s="336">
        <v>0</v>
      </c>
      <c r="S981" s="336">
        <v>0</v>
      </c>
      <c r="T981" s="336">
        <v>0</v>
      </c>
      <c r="U981" s="336">
        <v>0</v>
      </c>
      <c r="V981" s="336">
        <v>0</v>
      </c>
      <c r="W981" s="336">
        <v>0</v>
      </c>
      <c r="X981" s="336">
        <v>0</v>
      </c>
      <c r="Y981" s="336">
        <v>0</v>
      </c>
      <c r="Z981" s="337">
        <f t="shared" si="65"/>
        <v>0</v>
      </c>
      <c r="AA981" s="340"/>
    </row>
    <row r="982" spans="1:27" s="339" customFormat="1" ht="12.75" customHeight="1">
      <c r="A982" s="333">
        <f t="shared" si="46"/>
        <v>15</v>
      </c>
      <c r="B982" s="373">
        <v>310405160020199</v>
      </c>
      <c r="C982" s="392" t="s">
        <v>537</v>
      </c>
      <c r="D982" s="334">
        <f>+SUMIF('BG SISTEMA'!A:A,'CA EF'!B982,'BG SISTEMA'!F:F)</f>
        <v>4258040398</v>
      </c>
      <c r="E982" s="413">
        <v>2359789020</v>
      </c>
      <c r="F982" s="412"/>
      <c r="G982" s="336">
        <v>1898251378</v>
      </c>
      <c r="H982" s="336">
        <f t="shared" si="47"/>
        <v>0</v>
      </c>
      <c r="I982" s="336">
        <v>0</v>
      </c>
      <c r="J982" s="336">
        <v>0</v>
      </c>
      <c r="K982" s="336">
        <v>0</v>
      </c>
      <c r="L982" s="336">
        <v>0</v>
      </c>
      <c r="M982" s="336">
        <v>0</v>
      </c>
      <c r="N982" s="336">
        <v>0</v>
      </c>
      <c r="O982" s="336">
        <v>0</v>
      </c>
      <c r="P982" s="336">
        <v>0</v>
      </c>
      <c r="Q982" s="336">
        <v>0</v>
      </c>
      <c r="R982" s="336">
        <v>0</v>
      </c>
      <c r="S982" s="336">
        <v>0</v>
      </c>
      <c r="T982" s="336">
        <v>0</v>
      </c>
      <c r="U982" s="336">
        <v>0</v>
      </c>
      <c r="V982" s="336">
        <v>0</v>
      </c>
      <c r="W982" s="336">
        <v>0</v>
      </c>
      <c r="X982" s="336">
        <v>0</v>
      </c>
      <c r="Y982" s="336">
        <v>0</v>
      </c>
      <c r="Z982" s="337">
        <f t="shared" si="65"/>
        <v>0</v>
      </c>
      <c r="AA982" s="338"/>
    </row>
    <row r="983" spans="1:27" s="339" customFormat="1" ht="12.75" customHeight="1">
      <c r="A983" s="333">
        <f t="shared" si="46"/>
        <v>15</v>
      </c>
      <c r="B983" s="373">
        <v>310405180010101</v>
      </c>
      <c r="C983" s="392" t="s">
        <v>1617</v>
      </c>
      <c r="D983" s="334">
        <f>+SUMIF('BG SISTEMA'!A:A,'CA EF'!B983,'BG SISTEMA'!F:F)</f>
        <v>0</v>
      </c>
      <c r="E983" s="412"/>
      <c r="F983" s="412"/>
      <c r="G983" s="336">
        <v>0</v>
      </c>
      <c r="H983" s="336">
        <f t="shared" si="47"/>
        <v>0</v>
      </c>
      <c r="I983" s="336">
        <v>0</v>
      </c>
      <c r="J983" s="336">
        <v>0</v>
      </c>
      <c r="K983" s="336">
        <v>0</v>
      </c>
      <c r="L983" s="336">
        <v>0</v>
      </c>
      <c r="M983" s="336">
        <v>0</v>
      </c>
      <c r="N983" s="336">
        <v>0</v>
      </c>
      <c r="O983" s="336">
        <v>0</v>
      </c>
      <c r="P983" s="336">
        <v>0</v>
      </c>
      <c r="Q983" s="336">
        <v>0</v>
      </c>
      <c r="R983" s="336">
        <v>0</v>
      </c>
      <c r="S983" s="336">
        <v>0</v>
      </c>
      <c r="T983" s="336">
        <v>0</v>
      </c>
      <c r="U983" s="336">
        <v>0</v>
      </c>
      <c r="V983" s="336">
        <v>0</v>
      </c>
      <c r="W983" s="336">
        <v>0</v>
      </c>
      <c r="X983" s="336">
        <v>0</v>
      </c>
      <c r="Y983" s="336">
        <v>0</v>
      </c>
      <c r="Z983" s="337">
        <f t="shared" si="65"/>
        <v>0</v>
      </c>
      <c r="AA983" s="340"/>
    </row>
    <row r="984" spans="1:27" s="339" customFormat="1" ht="12.75" customHeight="1">
      <c r="A984" s="333">
        <f t="shared" si="46"/>
        <v>15</v>
      </c>
      <c r="B984" s="373">
        <v>310405180010199</v>
      </c>
      <c r="C984" s="392" t="s">
        <v>1618</v>
      </c>
      <c r="D984" s="334">
        <f>+SUMIF('BG SISTEMA'!A:A,'CA EF'!B984,'BG SISTEMA'!F:F)</f>
        <v>-137277825</v>
      </c>
      <c r="E984" s="412">
        <v>0</v>
      </c>
      <c r="F984" s="414">
        <f>-D984</f>
        <v>137277825</v>
      </c>
      <c r="G984" s="336">
        <v>0</v>
      </c>
      <c r="H984" s="336">
        <f t="shared" ref="H984:H1236" si="69">+D984-E984+F984-G984</f>
        <v>0</v>
      </c>
      <c r="I984" s="336">
        <v>0</v>
      </c>
      <c r="J984" s="336">
        <v>0</v>
      </c>
      <c r="K984" s="336">
        <v>0</v>
      </c>
      <c r="L984" s="336">
        <v>0</v>
      </c>
      <c r="M984" s="336">
        <v>0</v>
      </c>
      <c r="N984" s="336">
        <v>0</v>
      </c>
      <c r="O984" s="336">
        <v>0</v>
      </c>
      <c r="P984" s="336">
        <v>0</v>
      </c>
      <c r="Q984" s="336">
        <v>0</v>
      </c>
      <c r="R984" s="336">
        <v>0</v>
      </c>
      <c r="S984" s="336">
        <v>0</v>
      </c>
      <c r="T984" s="336">
        <v>0</v>
      </c>
      <c r="U984" s="336">
        <v>0</v>
      </c>
      <c r="V984" s="336">
        <v>0</v>
      </c>
      <c r="W984" s="336">
        <v>0</v>
      </c>
      <c r="X984" s="336">
        <v>0</v>
      </c>
      <c r="Y984" s="336">
        <v>0</v>
      </c>
      <c r="Z984" s="337">
        <f t="shared" si="65"/>
        <v>0</v>
      </c>
      <c r="AA984" s="340"/>
    </row>
    <row r="985" spans="1:27" s="339" customFormat="1" ht="12.75" customHeight="1">
      <c r="A985" s="333">
        <f t="shared" si="46"/>
        <v>15</v>
      </c>
      <c r="B985" s="373">
        <v>310405180020101</v>
      </c>
      <c r="C985" s="392" t="s">
        <v>1619</v>
      </c>
      <c r="D985" s="334">
        <f>+SUMIF('BG SISTEMA'!A:A,'CA EF'!B985,'BG SISTEMA'!F:F)</f>
        <v>0</v>
      </c>
      <c r="E985" s="413"/>
      <c r="F985" s="412"/>
      <c r="G985" s="336">
        <v>0</v>
      </c>
      <c r="H985" s="336">
        <f t="shared" si="69"/>
        <v>0</v>
      </c>
      <c r="I985" s="336">
        <v>0</v>
      </c>
      <c r="J985" s="336">
        <v>0</v>
      </c>
      <c r="K985" s="336">
        <v>0</v>
      </c>
      <c r="L985" s="336">
        <v>0</v>
      </c>
      <c r="M985" s="336">
        <v>0</v>
      </c>
      <c r="N985" s="336">
        <v>0</v>
      </c>
      <c r="O985" s="336">
        <v>0</v>
      </c>
      <c r="P985" s="336">
        <v>0</v>
      </c>
      <c r="Q985" s="336">
        <v>0</v>
      </c>
      <c r="R985" s="336">
        <v>0</v>
      </c>
      <c r="S985" s="336">
        <v>0</v>
      </c>
      <c r="T985" s="336">
        <v>0</v>
      </c>
      <c r="U985" s="336">
        <v>0</v>
      </c>
      <c r="V985" s="336">
        <v>0</v>
      </c>
      <c r="W985" s="336">
        <v>0</v>
      </c>
      <c r="X985" s="336">
        <v>0</v>
      </c>
      <c r="Y985" s="336">
        <v>0</v>
      </c>
      <c r="Z985" s="337">
        <f t="shared" si="65"/>
        <v>0</v>
      </c>
      <c r="AA985" s="340"/>
    </row>
    <row r="986" spans="1:27" s="339" customFormat="1" ht="12.75" customHeight="1">
      <c r="A986" s="333">
        <f t="shared" si="46"/>
        <v>15</v>
      </c>
      <c r="B986" s="373">
        <v>310405180020199</v>
      </c>
      <c r="C986" s="392" t="s">
        <v>540</v>
      </c>
      <c r="D986" s="334">
        <f>+SUMIF('BG SISTEMA'!A:A,'CA EF'!B986,'BG SISTEMA'!F:F)</f>
        <v>0</v>
      </c>
      <c r="E986" s="413">
        <f>+D986</f>
        <v>0</v>
      </c>
      <c r="F986" s="412">
        <f>+E982</f>
        <v>2359789020</v>
      </c>
      <c r="G986" s="336">
        <v>2359789020</v>
      </c>
      <c r="H986" s="336">
        <f t="shared" si="69"/>
        <v>0</v>
      </c>
      <c r="I986" s="336">
        <v>0</v>
      </c>
      <c r="J986" s="336">
        <v>0</v>
      </c>
      <c r="K986" s="336">
        <v>0</v>
      </c>
      <c r="L986" s="336">
        <v>0</v>
      </c>
      <c r="M986" s="336">
        <v>0</v>
      </c>
      <c r="N986" s="336">
        <f>-$H986</f>
        <v>0</v>
      </c>
      <c r="O986" s="336">
        <v>0</v>
      </c>
      <c r="P986" s="336">
        <v>0</v>
      </c>
      <c r="Q986" s="336">
        <v>0</v>
      </c>
      <c r="R986" s="336">
        <v>0</v>
      </c>
      <c r="S986" s="336">
        <v>0</v>
      </c>
      <c r="T986" s="336">
        <v>0</v>
      </c>
      <c r="U986" s="336">
        <v>0</v>
      </c>
      <c r="V986" s="336">
        <v>0</v>
      </c>
      <c r="W986" s="336">
        <v>0</v>
      </c>
      <c r="X986" s="336">
        <v>0</v>
      </c>
      <c r="Y986" s="336">
        <v>0</v>
      </c>
      <c r="Z986" s="337">
        <f t="shared" si="65"/>
        <v>0</v>
      </c>
      <c r="AA986" s="340"/>
    </row>
    <row r="987" spans="1:27" s="339" customFormat="1" ht="12.75" customHeight="1">
      <c r="B987" s="373"/>
      <c r="C987" s="376"/>
      <c r="D987" s="334"/>
      <c r="E987" s="413"/>
      <c r="F987" s="412"/>
      <c r="G987" s="336"/>
      <c r="H987" s="336"/>
      <c r="I987" s="336"/>
      <c r="J987" s="336"/>
      <c r="K987" s="336"/>
      <c r="L987" s="336"/>
      <c r="M987" s="336"/>
      <c r="N987" s="336"/>
      <c r="O987" s="336"/>
      <c r="P987" s="336"/>
      <c r="Q987" s="336"/>
      <c r="R987" s="336"/>
      <c r="S987" s="336"/>
      <c r="T987" s="336"/>
      <c r="U987" s="336"/>
      <c r="V987" s="336"/>
      <c r="W987" s="336"/>
      <c r="X987" s="336"/>
      <c r="Y987" s="336"/>
      <c r="Z987" s="337"/>
      <c r="AA987" s="340"/>
    </row>
    <row r="988" spans="1:27" s="339" customFormat="1" ht="12.75" customHeight="1">
      <c r="A988" s="333">
        <f t="shared" ref="A988:A1001" si="70">+LEN(B988)</f>
        <v>15</v>
      </c>
      <c r="B988" s="373">
        <v>610107020010101</v>
      </c>
      <c r="C988" s="392" t="s">
        <v>1620</v>
      </c>
      <c r="D988" s="334">
        <f>+SUMIF('BG SISTEMA'!A:A,'CA EF'!B988,'BG SISTEMA'!F:F)</f>
        <v>0</v>
      </c>
      <c r="E988" s="412"/>
      <c r="F988" s="412"/>
      <c r="G988" s="336">
        <v>0</v>
      </c>
      <c r="H988" s="336">
        <f t="shared" ref="H988:H1001" si="71">+D988-E988+F988-G988</f>
        <v>0</v>
      </c>
      <c r="I988" s="336">
        <v>0</v>
      </c>
      <c r="J988" s="336">
        <v>0</v>
      </c>
      <c r="K988" s="336">
        <v>0</v>
      </c>
      <c r="L988" s="336">
        <v>0</v>
      </c>
      <c r="M988" s="336">
        <v>0</v>
      </c>
      <c r="N988" s="336">
        <v>0</v>
      </c>
      <c r="O988" s="336">
        <v>0</v>
      </c>
      <c r="P988" s="336">
        <v>0</v>
      </c>
      <c r="Q988" s="336">
        <v>0</v>
      </c>
      <c r="R988" s="336">
        <v>0</v>
      </c>
      <c r="S988" s="336">
        <v>0</v>
      </c>
      <c r="T988" s="336">
        <v>0</v>
      </c>
      <c r="U988" s="336">
        <v>0</v>
      </c>
      <c r="V988" s="336">
        <v>0</v>
      </c>
      <c r="W988" s="336">
        <v>0</v>
      </c>
      <c r="X988" s="336">
        <v>0</v>
      </c>
      <c r="Y988" s="336">
        <v>0</v>
      </c>
      <c r="Z988" s="337">
        <f t="shared" ref="Z988:Z1001" si="72">SUM(H988:Y988)</f>
        <v>0</v>
      </c>
      <c r="AA988" s="340"/>
    </row>
    <row r="989" spans="1:27" s="339" customFormat="1" ht="12.75" customHeight="1">
      <c r="A989" s="333">
        <f t="shared" si="70"/>
        <v>15</v>
      </c>
      <c r="B989" s="373">
        <v>610107020010199</v>
      </c>
      <c r="C989" s="392" t="s">
        <v>1621</v>
      </c>
      <c r="D989" s="334">
        <f>+SUMIF('BG SISTEMA'!A:A,'CA EF'!B989,'BG SISTEMA'!F:F)</f>
        <v>0</v>
      </c>
      <c r="E989" s="412"/>
      <c r="F989" s="412"/>
      <c r="G989" s="336">
        <v>0</v>
      </c>
      <c r="H989" s="336">
        <f t="shared" si="71"/>
        <v>0</v>
      </c>
      <c r="I989" s="336">
        <v>0</v>
      </c>
      <c r="J989" s="336">
        <v>0</v>
      </c>
      <c r="K989" s="336">
        <v>0</v>
      </c>
      <c r="L989" s="336">
        <v>0</v>
      </c>
      <c r="M989" s="336">
        <v>0</v>
      </c>
      <c r="N989" s="336">
        <v>0</v>
      </c>
      <c r="O989" s="336">
        <v>0</v>
      </c>
      <c r="P989" s="336">
        <v>0</v>
      </c>
      <c r="Q989" s="336">
        <v>0</v>
      </c>
      <c r="R989" s="336">
        <v>0</v>
      </c>
      <c r="S989" s="336">
        <v>0</v>
      </c>
      <c r="T989" s="336">
        <v>0</v>
      </c>
      <c r="U989" s="336">
        <v>0</v>
      </c>
      <c r="V989" s="336">
        <v>0</v>
      </c>
      <c r="W989" s="336">
        <v>0</v>
      </c>
      <c r="X989" s="336">
        <v>0</v>
      </c>
      <c r="Y989" s="336">
        <v>0</v>
      </c>
      <c r="Z989" s="337">
        <f t="shared" si="72"/>
        <v>0</v>
      </c>
      <c r="AA989" s="338"/>
    </row>
    <row r="990" spans="1:27" s="339" customFormat="1" ht="12.75" customHeight="1">
      <c r="A990" s="333">
        <f t="shared" si="70"/>
        <v>15</v>
      </c>
      <c r="B990" s="373">
        <v>610107020020101</v>
      </c>
      <c r="C990" s="392" t="s">
        <v>1622</v>
      </c>
      <c r="D990" s="334">
        <f>+SUMIF('BG SISTEMA'!A:A,'CA EF'!B990,'BG SISTEMA'!F:F)</f>
        <v>0</v>
      </c>
      <c r="E990" s="412"/>
      <c r="F990" s="412"/>
      <c r="G990" s="336">
        <v>0</v>
      </c>
      <c r="H990" s="336">
        <f t="shared" si="71"/>
        <v>0</v>
      </c>
      <c r="I990" s="336">
        <v>0</v>
      </c>
      <c r="J990" s="336">
        <v>0</v>
      </c>
      <c r="K990" s="336">
        <v>0</v>
      </c>
      <c r="L990" s="336">
        <v>0</v>
      </c>
      <c r="M990" s="336">
        <v>0</v>
      </c>
      <c r="N990" s="336">
        <v>0</v>
      </c>
      <c r="O990" s="336">
        <v>0</v>
      </c>
      <c r="P990" s="336">
        <v>0</v>
      </c>
      <c r="Q990" s="336">
        <v>0</v>
      </c>
      <c r="R990" s="336">
        <v>0</v>
      </c>
      <c r="S990" s="336">
        <v>0</v>
      </c>
      <c r="T990" s="336">
        <v>0</v>
      </c>
      <c r="U990" s="336">
        <v>0</v>
      </c>
      <c r="V990" s="336">
        <v>0</v>
      </c>
      <c r="W990" s="336">
        <v>0</v>
      </c>
      <c r="X990" s="336">
        <v>0</v>
      </c>
      <c r="Y990" s="336">
        <v>0</v>
      </c>
      <c r="Z990" s="337">
        <f t="shared" si="72"/>
        <v>0</v>
      </c>
      <c r="AA990" s="340"/>
    </row>
    <row r="991" spans="1:27" s="339" customFormat="1" ht="12.75" customHeight="1">
      <c r="A991" s="333">
        <f t="shared" ref="A991" si="73">+LEN(B991)</f>
        <v>15</v>
      </c>
      <c r="B991" s="373">
        <v>610107020020199</v>
      </c>
      <c r="C991" s="392" t="s">
        <v>1623</v>
      </c>
      <c r="D991" s="334">
        <f>+SUMIF('BG SISTEMA'!A:A,'CA EF'!B991,'BG SISTEMA'!F:F)</f>
        <v>0</v>
      </c>
      <c r="E991" s="412"/>
      <c r="F991" s="412"/>
      <c r="G991" s="336">
        <v>0</v>
      </c>
      <c r="H991" s="336">
        <f t="shared" ref="H991" si="74">+D991-E991+F991-G991</f>
        <v>0</v>
      </c>
      <c r="I991" s="336">
        <v>0</v>
      </c>
      <c r="J991" s="336">
        <v>0</v>
      </c>
      <c r="K991" s="336">
        <v>0</v>
      </c>
      <c r="L991" s="336">
        <v>0</v>
      </c>
      <c r="M991" s="336">
        <v>0</v>
      </c>
      <c r="N991" s="336">
        <v>0</v>
      </c>
      <c r="O991" s="336">
        <v>0</v>
      </c>
      <c r="P991" s="336">
        <v>0</v>
      </c>
      <c r="Q991" s="336">
        <v>0</v>
      </c>
      <c r="R991" s="336">
        <v>0</v>
      </c>
      <c r="S991" s="336">
        <v>0</v>
      </c>
      <c r="T991" s="336">
        <v>0</v>
      </c>
      <c r="U991" s="336">
        <v>0</v>
      </c>
      <c r="V991" s="336">
        <v>0</v>
      </c>
      <c r="W991" s="336">
        <v>0</v>
      </c>
      <c r="X991" s="336">
        <v>0</v>
      </c>
      <c r="Y991" s="336">
        <v>0</v>
      </c>
      <c r="Z991" s="337">
        <f t="shared" ref="Z991" si="75">SUM(H991:Y991)</f>
        <v>0</v>
      </c>
      <c r="AA991" s="340"/>
    </row>
    <row r="992" spans="1:27" s="339" customFormat="1" ht="12.75" customHeight="1">
      <c r="A992" s="333">
        <f t="shared" si="70"/>
        <v>15</v>
      </c>
      <c r="B992" s="373">
        <v>610107020030101</v>
      </c>
      <c r="C992" s="392" t="s">
        <v>1624</v>
      </c>
      <c r="D992" s="334">
        <f>+SUMIF('BG SISTEMA'!A:A,'CA EF'!B992,'BG SISTEMA'!F:F)</f>
        <v>0</v>
      </c>
      <c r="E992" s="412"/>
      <c r="F992" s="412"/>
      <c r="G992" s="336">
        <v>0</v>
      </c>
      <c r="H992" s="336">
        <f t="shared" si="71"/>
        <v>0</v>
      </c>
      <c r="I992" s="336">
        <v>0</v>
      </c>
      <c r="J992" s="336">
        <v>0</v>
      </c>
      <c r="K992" s="336">
        <v>0</v>
      </c>
      <c r="L992" s="336">
        <v>0</v>
      </c>
      <c r="M992" s="336">
        <v>0</v>
      </c>
      <c r="N992" s="336">
        <v>0</v>
      </c>
      <c r="O992" s="336">
        <v>0</v>
      </c>
      <c r="P992" s="336">
        <v>0</v>
      </c>
      <c r="Q992" s="336">
        <v>0</v>
      </c>
      <c r="R992" s="336">
        <v>0</v>
      </c>
      <c r="S992" s="336">
        <v>0</v>
      </c>
      <c r="T992" s="336">
        <v>0</v>
      </c>
      <c r="U992" s="336">
        <v>0</v>
      </c>
      <c r="V992" s="336">
        <v>0</v>
      </c>
      <c r="W992" s="336">
        <v>0</v>
      </c>
      <c r="X992" s="336">
        <v>0</v>
      </c>
      <c r="Y992" s="336">
        <v>0</v>
      </c>
      <c r="Z992" s="337">
        <f t="shared" si="72"/>
        <v>0</v>
      </c>
      <c r="AA992" s="340"/>
    </row>
    <row r="993" spans="1:27" s="339" customFormat="1" ht="12.75" customHeight="1">
      <c r="A993" s="333">
        <f t="shared" si="70"/>
        <v>15</v>
      </c>
      <c r="B993" s="373">
        <v>610107020030199</v>
      </c>
      <c r="C993" s="392" t="s">
        <v>1625</v>
      </c>
      <c r="D993" s="334">
        <f>+SUMIF('BG SISTEMA'!A:A,'CA EF'!B993,'BG SISTEMA'!F:F)</f>
        <v>0</v>
      </c>
      <c r="E993" s="412"/>
      <c r="F993" s="412"/>
      <c r="G993" s="336">
        <v>0</v>
      </c>
      <c r="H993" s="336">
        <f t="shared" si="71"/>
        <v>0</v>
      </c>
      <c r="I993" s="336">
        <v>0</v>
      </c>
      <c r="J993" s="336">
        <v>0</v>
      </c>
      <c r="K993" s="336">
        <v>0</v>
      </c>
      <c r="L993" s="336">
        <v>0</v>
      </c>
      <c r="M993" s="336">
        <v>0</v>
      </c>
      <c r="N993" s="336">
        <v>0</v>
      </c>
      <c r="O993" s="336">
        <v>0</v>
      </c>
      <c r="P993" s="336">
        <v>0</v>
      </c>
      <c r="Q993" s="336">
        <v>0</v>
      </c>
      <c r="R993" s="336">
        <v>0</v>
      </c>
      <c r="S993" s="336">
        <v>0</v>
      </c>
      <c r="T993" s="336">
        <v>0</v>
      </c>
      <c r="U993" s="336">
        <v>0</v>
      </c>
      <c r="V993" s="336">
        <v>0</v>
      </c>
      <c r="W993" s="336">
        <v>0</v>
      </c>
      <c r="X993" s="336">
        <v>0</v>
      </c>
      <c r="Y993" s="336">
        <v>0</v>
      </c>
      <c r="Z993" s="337">
        <f t="shared" si="72"/>
        <v>0</v>
      </c>
      <c r="AA993" s="340"/>
    </row>
    <row r="994" spans="1:27" s="339" customFormat="1" ht="12.75" customHeight="1">
      <c r="A994" s="333">
        <f t="shared" si="70"/>
        <v>15</v>
      </c>
      <c r="B994" s="373">
        <v>610107020040101</v>
      </c>
      <c r="C994" s="392" t="s">
        <v>1626</v>
      </c>
      <c r="D994" s="334">
        <f>+SUMIF('BG SISTEMA'!A:A,'CA EF'!B994,'BG SISTEMA'!F:F)</f>
        <v>0</v>
      </c>
      <c r="E994" s="412"/>
      <c r="F994" s="412"/>
      <c r="G994" s="336">
        <v>0</v>
      </c>
      <c r="H994" s="336">
        <f t="shared" si="71"/>
        <v>0</v>
      </c>
      <c r="I994" s="336">
        <v>0</v>
      </c>
      <c r="J994" s="336">
        <v>0</v>
      </c>
      <c r="K994" s="336">
        <v>0</v>
      </c>
      <c r="L994" s="336">
        <v>0</v>
      </c>
      <c r="M994" s="336">
        <v>0</v>
      </c>
      <c r="N994" s="336">
        <v>0</v>
      </c>
      <c r="O994" s="336">
        <v>0</v>
      </c>
      <c r="P994" s="336">
        <v>0</v>
      </c>
      <c r="Q994" s="336">
        <v>0</v>
      </c>
      <c r="R994" s="336">
        <v>0</v>
      </c>
      <c r="S994" s="336">
        <v>0</v>
      </c>
      <c r="T994" s="336">
        <v>0</v>
      </c>
      <c r="U994" s="336">
        <v>0</v>
      </c>
      <c r="V994" s="336">
        <v>0</v>
      </c>
      <c r="W994" s="336">
        <v>0</v>
      </c>
      <c r="X994" s="336">
        <v>0</v>
      </c>
      <c r="Y994" s="336">
        <v>0</v>
      </c>
      <c r="Z994" s="337">
        <f t="shared" si="72"/>
        <v>0</v>
      </c>
      <c r="AA994" s="340"/>
    </row>
    <row r="995" spans="1:27" s="339" customFormat="1" ht="12.75" customHeight="1">
      <c r="A995" s="333">
        <f t="shared" si="70"/>
        <v>15</v>
      </c>
      <c r="B995" s="373">
        <v>610107020040199</v>
      </c>
      <c r="C995" s="392" t="s">
        <v>1627</v>
      </c>
      <c r="D995" s="334">
        <f>+SUMIF('BG SISTEMA'!A:A,'CA EF'!B995,'BG SISTEMA'!F:F)</f>
        <v>0</v>
      </c>
      <c r="E995" s="412"/>
      <c r="F995" s="412"/>
      <c r="G995" s="336">
        <v>0</v>
      </c>
      <c r="H995" s="336">
        <f t="shared" si="71"/>
        <v>0</v>
      </c>
      <c r="I995" s="336">
        <v>0</v>
      </c>
      <c r="J995" s="336">
        <v>0</v>
      </c>
      <c r="K995" s="336">
        <v>0</v>
      </c>
      <c r="L995" s="336">
        <v>0</v>
      </c>
      <c r="M995" s="336">
        <v>0</v>
      </c>
      <c r="N995" s="336">
        <v>0</v>
      </c>
      <c r="O995" s="336">
        <v>0</v>
      </c>
      <c r="P995" s="336">
        <v>0</v>
      </c>
      <c r="Q995" s="336">
        <v>0</v>
      </c>
      <c r="R995" s="336">
        <v>0</v>
      </c>
      <c r="S995" s="336">
        <v>0</v>
      </c>
      <c r="T995" s="336">
        <v>0</v>
      </c>
      <c r="U995" s="336">
        <v>0</v>
      </c>
      <c r="V995" s="336">
        <v>0</v>
      </c>
      <c r="W995" s="336">
        <v>0</v>
      </c>
      <c r="X995" s="336">
        <v>0</v>
      </c>
      <c r="Y995" s="336">
        <v>0</v>
      </c>
      <c r="Z995" s="337">
        <f t="shared" si="72"/>
        <v>0</v>
      </c>
      <c r="AA995" s="338"/>
    </row>
    <row r="996" spans="1:27" s="339" customFormat="1" ht="12.75" customHeight="1">
      <c r="A996" s="333">
        <f t="shared" si="70"/>
        <v>15</v>
      </c>
      <c r="B996" s="373">
        <v>610107040010101</v>
      </c>
      <c r="C996" s="392" t="s">
        <v>1628</v>
      </c>
      <c r="D996" s="334">
        <f>+SUMIF('BG SISTEMA'!A:A,'CA EF'!B996,'BG SISTEMA'!F:F)</f>
        <v>0</v>
      </c>
      <c r="E996" s="412"/>
      <c r="F996" s="412"/>
      <c r="G996" s="336">
        <v>0</v>
      </c>
      <c r="H996" s="336">
        <f t="shared" si="71"/>
        <v>0</v>
      </c>
      <c r="I996" s="336">
        <v>0</v>
      </c>
      <c r="J996" s="336">
        <v>0</v>
      </c>
      <c r="K996" s="336">
        <v>0</v>
      </c>
      <c r="L996" s="336">
        <v>0</v>
      </c>
      <c r="M996" s="336">
        <v>0</v>
      </c>
      <c r="N996" s="336">
        <v>0</v>
      </c>
      <c r="O996" s="336">
        <v>0</v>
      </c>
      <c r="P996" s="336">
        <v>0</v>
      </c>
      <c r="Q996" s="336">
        <v>0</v>
      </c>
      <c r="R996" s="336">
        <v>0</v>
      </c>
      <c r="S996" s="336">
        <v>0</v>
      </c>
      <c r="T996" s="336">
        <v>0</v>
      </c>
      <c r="U996" s="336">
        <v>0</v>
      </c>
      <c r="V996" s="336">
        <v>0</v>
      </c>
      <c r="W996" s="336">
        <v>0</v>
      </c>
      <c r="X996" s="336">
        <v>0</v>
      </c>
      <c r="Y996" s="336">
        <v>0</v>
      </c>
      <c r="Z996" s="337">
        <f t="shared" si="72"/>
        <v>0</v>
      </c>
      <c r="AA996" s="340"/>
    </row>
    <row r="997" spans="1:27" s="339" customFormat="1" ht="12.75" customHeight="1">
      <c r="A997" s="333">
        <f t="shared" si="70"/>
        <v>15</v>
      </c>
      <c r="B997" s="373">
        <v>610107040010199</v>
      </c>
      <c r="C997" s="392" t="s">
        <v>1629</v>
      </c>
      <c r="D997" s="334">
        <f>+SUMIF('BG SISTEMA'!A:A,'CA EF'!B997,'BG SISTEMA'!F:F)</f>
        <v>0</v>
      </c>
      <c r="E997" s="412"/>
      <c r="F997" s="412"/>
      <c r="G997" s="336">
        <v>0</v>
      </c>
      <c r="H997" s="336">
        <f t="shared" si="71"/>
        <v>0</v>
      </c>
      <c r="I997" s="336">
        <v>0</v>
      </c>
      <c r="J997" s="336">
        <v>0</v>
      </c>
      <c r="K997" s="336">
        <v>0</v>
      </c>
      <c r="L997" s="336">
        <v>0</v>
      </c>
      <c r="M997" s="336">
        <v>0</v>
      </c>
      <c r="N997" s="336">
        <v>0</v>
      </c>
      <c r="O997" s="336">
        <v>0</v>
      </c>
      <c r="P997" s="336">
        <v>0</v>
      </c>
      <c r="Q997" s="336">
        <v>0</v>
      </c>
      <c r="R997" s="336">
        <v>0</v>
      </c>
      <c r="S997" s="336">
        <v>0</v>
      </c>
      <c r="T997" s="336">
        <v>0</v>
      </c>
      <c r="U997" s="336">
        <v>0</v>
      </c>
      <c r="V997" s="336">
        <v>0</v>
      </c>
      <c r="W997" s="336">
        <v>0</v>
      </c>
      <c r="X997" s="336">
        <v>0</v>
      </c>
      <c r="Y997" s="336">
        <v>0</v>
      </c>
      <c r="Z997" s="337">
        <f t="shared" si="72"/>
        <v>0</v>
      </c>
      <c r="AA997" s="340"/>
    </row>
    <row r="998" spans="1:27" s="339" customFormat="1" ht="12.75" customHeight="1">
      <c r="A998" s="333">
        <f t="shared" si="70"/>
        <v>15</v>
      </c>
      <c r="B998" s="373">
        <v>610107040020101</v>
      </c>
      <c r="C998" s="392" t="s">
        <v>1630</v>
      </c>
      <c r="D998" s="334">
        <f>+SUMIF('BG SISTEMA'!A:A,'CA EF'!B998,'BG SISTEMA'!F:F)</f>
        <v>0</v>
      </c>
      <c r="E998" s="412"/>
      <c r="F998" s="412"/>
      <c r="G998" s="336">
        <v>0</v>
      </c>
      <c r="H998" s="336">
        <f t="shared" si="71"/>
        <v>0</v>
      </c>
      <c r="I998" s="336">
        <v>0</v>
      </c>
      <c r="J998" s="336">
        <v>0</v>
      </c>
      <c r="K998" s="336">
        <v>0</v>
      </c>
      <c r="L998" s="336">
        <v>0</v>
      </c>
      <c r="M998" s="336">
        <v>0</v>
      </c>
      <c r="N998" s="336">
        <v>0</v>
      </c>
      <c r="O998" s="336">
        <v>0</v>
      </c>
      <c r="P998" s="336">
        <v>0</v>
      </c>
      <c r="Q998" s="336">
        <v>0</v>
      </c>
      <c r="R998" s="336">
        <v>0</v>
      </c>
      <c r="S998" s="336">
        <v>0</v>
      </c>
      <c r="T998" s="336">
        <v>0</v>
      </c>
      <c r="U998" s="336">
        <v>0</v>
      </c>
      <c r="V998" s="336">
        <v>0</v>
      </c>
      <c r="W998" s="336">
        <v>0</v>
      </c>
      <c r="X998" s="336">
        <v>0</v>
      </c>
      <c r="Y998" s="336">
        <v>0</v>
      </c>
      <c r="Z998" s="337">
        <f t="shared" si="72"/>
        <v>0</v>
      </c>
      <c r="AA998" s="340"/>
    </row>
    <row r="999" spans="1:27" s="339" customFormat="1" ht="12.75" customHeight="1">
      <c r="A999" s="333">
        <f t="shared" si="70"/>
        <v>15</v>
      </c>
      <c r="B999" s="373">
        <v>610107040020199</v>
      </c>
      <c r="C999" s="392" t="s">
        <v>1631</v>
      </c>
      <c r="D999" s="334">
        <f>+SUMIF('BG SISTEMA'!A:A,'CA EF'!B999,'BG SISTEMA'!F:F)</f>
        <v>0</v>
      </c>
      <c r="E999" s="412"/>
      <c r="F999" s="412"/>
      <c r="G999" s="336">
        <v>0</v>
      </c>
      <c r="H999" s="336">
        <f t="shared" si="71"/>
        <v>0</v>
      </c>
      <c r="I999" s="336">
        <v>0</v>
      </c>
      <c r="J999" s="336">
        <v>0</v>
      </c>
      <c r="K999" s="336">
        <v>0</v>
      </c>
      <c r="L999" s="336">
        <v>0</v>
      </c>
      <c r="M999" s="336">
        <v>0</v>
      </c>
      <c r="N999" s="336">
        <v>0</v>
      </c>
      <c r="O999" s="336">
        <v>0</v>
      </c>
      <c r="P999" s="336">
        <v>0</v>
      </c>
      <c r="Q999" s="336">
        <v>0</v>
      </c>
      <c r="R999" s="336">
        <v>0</v>
      </c>
      <c r="S999" s="336">
        <v>0</v>
      </c>
      <c r="T999" s="336">
        <v>0</v>
      </c>
      <c r="U999" s="336">
        <v>0</v>
      </c>
      <c r="V999" s="336">
        <v>0</v>
      </c>
      <c r="W999" s="336">
        <v>0</v>
      </c>
      <c r="X999" s="336">
        <v>0</v>
      </c>
      <c r="Y999" s="336">
        <v>0</v>
      </c>
      <c r="Z999" s="337">
        <f t="shared" si="72"/>
        <v>0</v>
      </c>
      <c r="AA999" s="340"/>
    </row>
    <row r="1000" spans="1:27" s="339" customFormat="1" ht="12.75" customHeight="1">
      <c r="A1000" s="333">
        <f t="shared" si="70"/>
        <v>15</v>
      </c>
      <c r="B1000" s="373">
        <v>610107040030101</v>
      </c>
      <c r="C1000" s="392" t="s">
        <v>1632</v>
      </c>
      <c r="D1000" s="334">
        <f>+SUMIF('BG SISTEMA'!A:A,'CA EF'!B1000,'BG SISTEMA'!F:F)</f>
        <v>0</v>
      </c>
      <c r="E1000" s="412"/>
      <c r="F1000" s="412"/>
      <c r="G1000" s="336">
        <v>0</v>
      </c>
      <c r="H1000" s="336">
        <f t="shared" si="71"/>
        <v>0</v>
      </c>
      <c r="I1000" s="336">
        <v>0</v>
      </c>
      <c r="J1000" s="336">
        <v>0</v>
      </c>
      <c r="K1000" s="336">
        <v>0</v>
      </c>
      <c r="L1000" s="336">
        <v>0</v>
      </c>
      <c r="M1000" s="336">
        <v>0</v>
      </c>
      <c r="N1000" s="336">
        <v>0</v>
      </c>
      <c r="O1000" s="336">
        <v>0</v>
      </c>
      <c r="P1000" s="336">
        <v>0</v>
      </c>
      <c r="Q1000" s="336">
        <v>0</v>
      </c>
      <c r="R1000" s="336">
        <v>0</v>
      </c>
      <c r="S1000" s="336">
        <v>0</v>
      </c>
      <c r="T1000" s="336">
        <v>0</v>
      </c>
      <c r="U1000" s="336">
        <v>0</v>
      </c>
      <c r="V1000" s="336">
        <v>0</v>
      </c>
      <c r="W1000" s="336">
        <v>0</v>
      </c>
      <c r="X1000" s="336">
        <v>0</v>
      </c>
      <c r="Y1000" s="336">
        <v>0</v>
      </c>
      <c r="Z1000" s="337">
        <f t="shared" si="72"/>
        <v>0</v>
      </c>
      <c r="AA1000" s="340"/>
    </row>
    <row r="1001" spans="1:27" s="339" customFormat="1" ht="12.75" customHeight="1">
      <c r="A1001" s="333">
        <f t="shared" si="70"/>
        <v>15</v>
      </c>
      <c r="B1001" s="373">
        <v>610107040030199</v>
      </c>
      <c r="C1001" s="392" t="s">
        <v>1633</v>
      </c>
      <c r="D1001" s="334">
        <f>+SUMIF('BG SISTEMA'!A:A,'CA EF'!B1001,'BG SISTEMA'!F:F)</f>
        <v>0</v>
      </c>
      <c r="E1001" s="412"/>
      <c r="F1001" s="412"/>
      <c r="G1001" s="336">
        <v>0</v>
      </c>
      <c r="H1001" s="336">
        <f t="shared" si="71"/>
        <v>0</v>
      </c>
      <c r="I1001" s="336">
        <v>0</v>
      </c>
      <c r="J1001" s="336">
        <v>0</v>
      </c>
      <c r="K1001" s="336">
        <v>0</v>
      </c>
      <c r="L1001" s="336">
        <v>0</v>
      </c>
      <c r="M1001" s="336">
        <v>0</v>
      </c>
      <c r="N1001" s="336">
        <v>0</v>
      </c>
      <c r="O1001" s="336">
        <v>0</v>
      </c>
      <c r="P1001" s="336">
        <v>0</v>
      </c>
      <c r="Q1001" s="336">
        <v>0</v>
      </c>
      <c r="R1001" s="336">
        <v>0</v>
      </c>
      <c r="S1001" s="336">
        <v>0</v>
      </c>
      <c r="T1001" s="336">
        <v>0</v>
      </c>
      <c r="U1001" s="336">
        <v>0</v>
      </c>
      <c r="V1001" s="336">
        <v>0</v>
      </c>
      <c r="W1001" s="336">
        <v>0</v>
      </c>
      <c r="X1001" s="336">
        <v>0</v>
      </c>
      <c r="Y1001" s="336">
        <v>0</v>
      </c>
      <c r="Z1001" s="337">
        <f t="shared" si="72"/>
        <v>0</v>
      </c>
      <c r="AA1001" s="338"/>
    </row>
    <row r="1002" spans="1:27" s="339" customFormat="1" ht="12.75" customHeight="1">
      <c r="A1002" s="333">
        <f t="shared" ref="A1002:A1040" si="76">+LEN(B1002)</f>
        <v>15</v>
      </c>
      <c r="B1002" s="373">
        <v>610107040040101</v>
      </c>
      <c r="C1002" s="392" t="s">
        <v>1634</v>
      </c>
      <c r="D1002" s="334">
        <f>+SUMIF('BG SISTEMA'!A:A,'CA EF'!B1002,'BG SISTEMA'!F:F)</f>
        <v>0</v>
      </c>
      <c r="E1002" s="412"/>
      <c r="F1002" s="412"/>
      <c r="G1002" s="336">
        <v>0</v>
      </c>
      <c r="H1002" s="336">
        <f t="shared" ref="H1002:H1040" si="77">+D1002-E1002+F1002-G1002</f>
        <v>0</v>
      </c>
      <c r="I1002" s="336">
        <v>0</v>
      </c>
      <c r="J1002" s="336">
        <v>0</v>
      </c>
      <c r="K1002" s="336">
        <v>0</v>
      </c>
      <c r="L1002" s="336">
        <v>0</v>
      </c>
      <c r="M1002" s="336">
        <v>0</v>
      </c>
      <c r="N1002" s="336">
        <v>0</v>
      </c>
      <c r="O1002" s="336">
        <v>0</v>
      </c>
      <c r="P1002" s="336">
        <v>0</v>
      </c>
      <c r="Q1002" s="336">
        <v>0</v>
      </c>
      <c r="R1002" s="336">
        <v>0</v>
      </c>
      <c r="S1002" s="336">
        <v>0</v>
      </c>
      <c r="T1002" s="336">
        <v>0</v>
      </c>
      <c r="U1002" s="336">
        <v>0</v>
      </c>
      <c r="V1002" s="336">
        <v>0</v>
      </c>
      <c r="W1002" s="336">
        <v>0</v>
      </c>
      <c r="X1002" s="336">
        <v>0</v>
      </c>
      <c r="Y1002" s="336">
        <v>0</v>
      </c>
      <c r="Z1002" s="337">
        <f t="shared" ref="Z1002:Z1040" si="78">SUM(H1002:Y1002)</f>
        <v>0</v>
      </c>
      <c r="AA1002" s="340"/>
    </row>
    <row r="1003" spans="1:27" s="339" customFormat="1" ht="12.75" customHeight="1">
      <c r="A1003" s="333">
        <f t="shared" si="76"/>
        <v>15</v>
      </c>
      <c r="B1003" s="373">
        <v>610107040040199</v>
      </c>
      <c r="C1003" s="392" t="s">
        <v>1635</v>
      </c>
      <c r="D1003" s="334">
        <f>+SUMIF('BG SISTEMA'!A:A,'CA EF'!B1003,'BG SISTEMA'!F:F)</f>
        <v>0</v>
      </c>
      <c r="E1003" s="412"/>
      <c r="F1003" s="412"/>
      <c r="G1003" s="336">
        <v>0</v>
      </c>
      <c r="H1003" s="336">
        <f t="shared" si="77"/>
        <v>0</v>
      </c>
      <c r="I1003" s="336">
        <v>0</v>
      </c>
      <c r="J1003" s="336">
        <v>0</v>
      </c>
      <c r="K1003" s="336">
        <v>0</v>
      </c>
      <c r="L1003" s="336">
        <v>0</v>
      </c>
      <c r="M1003" s="336">
        <v>0</v>
      </c>
      <c r="N1003" s="336">
        <v>0</v>
      </c>
      <c r="O1003" s="336">
        <v>0</v>
      </c>
      <c r="P1003" s="336">
        <v>0</v>
      </c>
      <c r="Q1003" s="336">
        <v>0</v>
      </c>
      <c r="R1003" s="336">
        <v>0</v>
      </c>
      <c r="S1003" s="336">
        <v>0</v>
      </c>
      <c r="T1003" s="336">
        <v>0</v>
      </c>
      <c r="U1003" s="336">
        <v>0</v>
      </c>
      <c r="V1003" s="336">
        <v>0</v>
      </c>
      <c r="W1003" s="336">
        <v>0</v>
      </c>
      <c r="X1003" s="336">
        <v>0</v>
      </c>
      <c r="Y1003" s="336">
        <v>0</v>
      </c>
      <c r="Z1003" s="337">
        <f t="shared" si="78"/>
        <v>0</v>
      </c>
      <c r="AA1003" s="338"/>
    </row>
    <row r="1004" spans="1:27" s="339" customFormat="1" ht="12.75" customHeight="1">
      <c r="A1004" s="333">
        <f t="shared" si="76"/>
        <v>15</v>
      </c>
      <c r="B1004" s="373">
        <v>610107060010101</v>
      </c>
      <c r="C1004" s="392" t="s">
        <v>1636</v>
      </c>
      <c r="D1004" s="334">
        <f>+SUMIF('BG SISTEMA'!A:A,'CA EF'!B1004,'BG SISTEMA'!F:F)</f>
        <v>0</v>
      </c>
      <c r="E1004" s="412"/>
      <c r="F1004" s="412"/>
      <c r="G1004" s="336">
        <v>0</v>
      </c>
      <c r="H1004" s="336">
        <f t="shared" si="77"/>
        <v>0</v>
      </c>
      <c r="I1004" s="336">
        <v>0</v>
      </c>
      <c r="J1004" s="336">
        <v>0</v>
      </c>
      <c r="K1004" s="336">
        <v>0</v>
      </c>
      <c r="L1004" s="336">
        <v>0</v>
      </c>
      <c r="M1004" s="336">
        <v>0</v>
      </c>
      <c r="N1004" s="336">
        <v>0</v>
      </c>
      <c r="O1004" s="336">
        <v>0</v>
      </c>
      <c r="P1004" s="336">
        <v>0</v>
      </c>
      <c r="Q1004" s="336">
        <v>0</v>
      </c>
      <c r="R1004" s="336">
        <v>0</v>
      </c>
      <c r="S1004" s="336">
        <v>0</v>
      </c>
      <c r="T1004" s="336">
        <v>0</v>
      </c>
      <c r="U1004" s="336">
        <v>0</v>
      </c>
      <c r="V1004" s="336">
        <v>0</v>
      </c>
      <c r="W1004" s="336">
        <v>0</v>
      </c>
      <c r="X1004" s="336">
        <v>0</v>
      </c>
      <c r="Y1004" s="336">
        <v>0</v>
      </c>
      <c r="Z1004" s="337">
        <f t="shared" si="78"/>
        <v>0</v>
      </c>
      <c r="AA1004" s="340"/>
    </row>
    <row r="1005" spans="1:27" s="339" customFormat="1" ht="12.75" customHeight="1">
      <c r="A1005" s="333">
        <f t="shared" si="76"/>
        <v>15</v>
      </c>
      <c r="B1005" s="373">
        <v>610107060010199</v>
      </c>
      <c r="C1005" s="392" t="s">
        <v>1637</v>
      </c>
      <c r="D1005" s="334">
        <f>+SUMIF('BG SISTEMA'!A:A,'CA EF'!B1005,'BG SISTEMA'!F:F)</f>
        <v>0</v>
      </c>
      <c r="E1005" s="412"/>
      <c r="F1005" s="412"/>
      <c r="G1005" s="336">
        <v>0</v>
      </c>
      <c r="H1005" s="336">
        <f t="shared" si="77"/>
        <v>0</v>
      </c>
      <c r="I1005" s="336">
        <v>0</v>
      </c>
      <c r="J1005" s="336">
        <v>0</v>
      </c>
      <c r="K1005" s="336">
        <v>0</v>
      </c>
      <c r="L1005" s="336">
        <v>0</v>
      </c>
      <c r="M1005" s="336">
        <v>0</v>
      </c>
      <c r="N1005" s="336">
        <v>0</v>
      </c>
      <c r="O1005" s="336">
        <v>0</v>
      </c>
      <c r="P1005" s="336">
        <v>0</v>
      </c>
      <c r="Q1005" s="336">
        <v>0</v>
      </c>
      <c r="R1005" s="336">
        <v>0</v>
      </c>
      <c r="S1005" s="336">
        <v>0</v>
      </c>
      <c r="T1005" s="336">
        <v>0</v>
      </c>
      <c r="U1005" s="336">
        <v>0</v>
      </c>
      <c r="V1005" s="336">
        <v>0</v>
      </c>
      <c r="W1005" s="336">
        <v>0</v>
      </c>
      <c r="X1005" s="336">
        <v>0</v>
      </c>
      <c r="Y1005" s="336">
        <v>0</v>
      </c>
      <c r="Z1005" s="337">
        <f t="shared" si="78"/>
        <v>0</v>
      </c>
      <c r="AA1005" s="340"/>
    </row>
    <row r="1006" spans="1:27" s="339" customFormat="1" ht="12.75" customHeight="1">
      <c r="A1006" s="333">
        <f t="shared" si="76"/>
        <v>15</v>
      </c>
      <c r="B1006" s="373">
        <v>610107060020101</v>
      </c>
      <c r="C1006" s="392" t="s">
        <v>1638</v>
      </c>
      <c r="D1006" s="334">
        <f>+SUMIF('BG SISTEMA'!A:A,'CA EF'!B1006,'BG SISTEMA'!F:F)</f>
        <v>0</v>
      </c>
      <c r="E1006" s="412"/>
      <c r="F1006" s="412"/>
      <c r="G1006" s="336">
        <v>0</v>
      </c>
      <c r="H1006" s="336">
        <f t="shared" si="77"/>
        <v>0</v>
      </c>
      <c r="I1006" s="336">
        <v>0</v>
      </c>
      <c r="J1006" s="336">
        <v>0</v>
      </c>
      <c r="K1006" s="336">
        <v>0</v>
      </c>
      <c r="L1006" s="336">
        <v>0</v>
      </c>
      <c r="M1006" s="336">
        <v>0</v>
      </c>
      <c r="N1006" s="336">
        <v>0</v>
      </c>
      <c r="O1006" s="336">
        <v>0</v>
      </c>
      <c r="P1006" s="336">
        <v>0</v>
      </c>
      <c r="Q1006" s="336">
        <v>0</v>
      </c>
      <c r="R1006" s="336">
        <v>0</v>
      </c>
      <c r="S1006" s="336">
        <v>0</v>
      </c>
      <c r="T1006" s="336">
        <v>0</v>
      </c>
      <c r="U1006" s="336">
        <v>0</v>
      </c>
      <c r="V1006" s="336">
        <v>0</v>
      </c>
      <c r="W1006" s="336">
        <v>0</v>
      </c>
      <c r="X1006" s="336">
        <v>0</v>
      </c>
      <c r="Y1006" s="336">
        <v>0</v>
      </c>
      <c r="Z1006" s="337">
        <f t="shared" si="78"/>
        <v>0</v>
      </c>
      <c r="AA1006" s="340"/>
    </row>
    <row r="1007" spans="1:27" s="339" customFormat="1" ht="12.75" customHeight="1">
      <c r="A1007" s="333">
        <f t="shared" si="76"/>
        <v>15</v>
      </c>
      <c r="B1007" s="373">
        <v>610107060020199</v>
      </c>
      <c r="C1007" s="392" t="s">
        <v>1639</v>
      </c>
      <c r="D1007" s="334">
        <f>+SUMIF('BG SISTEMA'!A:A,'CA EF'!B1007,'BG SISTEMA'!F:F)</f>
        <v>0</v>
      </c>
      <c r="E1007" s="412"/>
      <c r="F1007" s="412"/>
      <c r="G1007" s="336">
        <v>0</v>
      </c>
      <c r="H1007" s="336">
        <f t="shared" si="77"/>
        <v>0</v>
      </c>
      <c r="I1007" s="336">
        <v>0</v>
      </c>
      <c r="J1007" s="336">
        <v>0</v>
      </c>
      <c r="K1007" s="336">
        <v>0</v>
      </c>
      <c r="L1007" s="336">
        <v>0</v>
      </c>
      <c r="M1007" s="336">
        <v>0</v>
      </c>
      <c r="N1007" s="336">
        <v>0</v>
      </c>
      <c r="O1007" s="336">
        <v>0</v>
      </c>
      <c r="P1007" s="336">
        <v>0</v>
      </c>
      <c r="Q1007" s="336">
        <v>0</v>
      </c>
      <c r="R1007" s="336">
        <v>0</v>
      </c>
      <c r="S1007" s="336">
        <v>0</v>
      </c>
      <c r="T1007" s="336">
        <v>0</v>
      </c>
      <c r="U1007" s="336">
        <v>0</v>
      </c>
      <c r="V1007" s="336">
        <v>0</v>
      </c>
      <c r="W1007" s="336">
        <v>0</v>
      </c>
      <c r="X1007" s="336">
        <v>0</v>
      </c>
      <c r="Y1007" s="336">
        <v>0</v>
      </c>
      <c r="Z1007" s="337">
        <f t="shared" si="78"/>
        <v>0</v>
      </c>
      <c r="AA1007" s="340"/>
    </row>
    <row r="1008" spans="1:27" s="339" customFormat="1" ht="12.75" customHeight="1">
      <c r="A1008" s="333">
        <f t="shared" si="76"/>
        <v>15</v>
      </c>
      <c r="B1008" s="373">
        <v>610107060030101</v>
      </c>
      <c r="C1008" s="392" t="s">
        <v>1640</v>
      </c>
      <c r="D1008" s="334">
        <f>+SUMIF('BG SISTEMA'!A:A,'CA EF'!B1008,'BG SISTEMA'!F:F)</f>
        <v>0</v>
      </c>
      <c r="E1008" s="412"/>
      <c r="F1008" s="412"/>
      <c r="G1008" s="336">
        <v>0</v>
      </c>
      <c r="H1008" s="336">
        <f t="shared" si="77"/>
        <v>0</v>
      </c>
      <c r="I1008" s="336">
        <v>0</v>
      </c>
      <c r="J1008" s="336">
        <v>0</v>
      </c>
      <c r="K1008" s="336">
        <v>0</v>
      </c>
      <c r="L1008" s="336">
        <v>0</v>
      </c>
      <c r="M1008" s="336">
        <v>0</v>
      </c>
      <c r="N1008" s="336">
        <v>0</v>
      </c>
      <c r="O1008" s="336">
        <v>0</v>
      </c>
      <c r="P1008" s="336">
        <v>0</v>
      </c>
      <c r="Q1008" s="336">
        <v>0</v>
      </c>
      <c r="R1008" s="336">
        <v>0</v>
      </c>
      <c r="S1008" s="336">
        <v>0</v>
      </c>
      <c r="T1008" s="336">
        <v>0</v>
      </c>
      <c r="U1008" s="336">
        <v>0</v>
      </c>
      <c r="V1008" s="336">
        <v>0</v>
      </c>
      <c r="W1008" s="336">
        <v>0</v>
      </c>
      <c r="X1008" s="336">
        <v>0</v>
      </c>
      <c r="Y1008" s="336">
        <v>0</v>
      </c>
      <c r="Z1008" s="337">
        <f t="shared" si="78"/>
        <v>0</v>
      </c>
      <c r="AA1008" s="340"/>
    </row>
    <row r="1009" spans="1:27" s="339" customFormat="1" ht="12.75" customHeight="1">
      <c r="A1009" s="333">
        <f t="shared" si="76"/>
        <v>15</v>
      </c>
      <c r="B1009" s="373">
        <v>610107060030199</v>
      </c>
      <c r="C1009" s="392" t="s">
        <v>1641</v>
      </c>
      <c r="D1009" s="334">
        <f>+SUMIF('BG SISTEMA'!A:A,'CA EF'!B1009,'BG SISTEMA'!F:F)</f>
        <v>0</v>
      </c>
      <c r="E1009" s="412"/>
      <c r="F1009" s="412"/>
      <c r="G1009" s="336">
        <v>0</v>
      </c>
      <c r="H1009" s="336">
        <f t="shared" si="77"/>
        <v>0</v>
      </c>
      <c r="I1009" s="336">
        <v>0</v>
      </c>
      <c r="J1009" s="336">
        <v>0</v>
      </c>
      <c r="K1009" s="336">
        <v>0</v>
      </c>
      <c r="L1009" s="336">
        <v>0</v>
      </c>
      <c r="M1009" s="336">
        <v>0</v>
      </c>
      <c r="N1009" s="336">
        <v>0</v>
      </c>
      <c r="O1009" s="336">
        <v>0</v>
      </c>
      <c r="P1009" s="336">
        <v>0</v>
      </c>
      <c r="Q1009" s="336">
        <v>0</v>
      </c>
      <c r="R1009" s="336">
        <v>0</v>
      </c>
      <c r="S1009" s="336">
        <v>0</v>
      </c>
      <c r="T1009" s="336">
        <v>0</v>
      </c>
      <c r="U1009" s="336">
        <v>0</v>
      </c>
      <c r="V1009" s="336">
        <v>0</v>
      </c>
      <c r="W1009" s="336">
        <v>0</v>
      </c>
      <c r="X1009" s="336">
        <v>0</v>
      </c>
      <c r="Y1009" s="336">
        <v>0</v>
      </c>
      <c r="Z1009" s="337">
        <f t="shared" si="78"/>
        <v>0</v>
      </c>
      <c r="AA1009" s="340"/>
    </row>
    <row r="1010" spans="1:27" s="339" customFormat="1" ht="12.75" customHeight="1">
      <c r="A1010" s="333">
        <f t="shared" si="76"/>
        <v>15</v>
      </c>
      <c r="B1010" s="373">
        <v>610107060040101</v>
      </c>
      <c r="C1010" s="392" t="s">
        <v>1642</v>
      </c>
      <c r="D1010" s="334">
        <f>+SUMIF('BG SISTEMA'!A:A,'CA EF'!B1010,'BG SISTEMA'!F:F)</f>
        <v>0</v>
      </c>
      <c r="E1010" s="412"/>
      <c r="F1010" s="412"/>
      <c r="G1010" s="336">
        <v>0</v>
      </c>
      <c r="H1010" s="336">
        <f t="shared" si="77"/>
        <v>0</v>
      </c>
      <c r="I1010" s="336">
        <v>0</v>
      </c>
      <c r="J1010" s="336">
        <v>0</v>
      </c>
      <c r="K1010" s="336">
        <v>0</v>
      </c>
      <c r="L1010" s="336">
        <v>0</v>
      </c>
      <c r="M1010" s="336">
        <v>0</v>
      </c>
      <c r="N1010" s="336">
        <v>0</v>
      </c>
      <c r="O1010" s="336">
        <v>0</v>
      </c>
      <c r="P1010" s="336">
        <v>0</v>
      </c>
      <c r="Q1010" s="336">
        <v>0</v>
      </c>
      <c r="R1010" s="336">
        <v>0</v>
      </c>
      <c r="S1010" s="336">
        <v>0</v>
      </c>
      <c r="T1010" s="336">
        <v>0</v>
      </c>
      <c r="U1010" s="336">
        <v>0</v>
      </c>
      <c r="V1010" s="336">
        <v>0</v>
      </c>
      <c r="W1010" s="336">
        <v>0</v>
      </c>
      <c r="X1010" s="336">
        <v>0</v>
      </c>
      <c r="Y1010" s="336">
        <v>0</v>
      </c>
      <c r="Z1010" s="337">
        <f t="shared" si="78"/>
        <v>0</v>
      </c>
      <c r="AA1010" s="340"/>
    </row>
    <row r="1011" spans="1:27" s="339" customFormat="1" ht="12.75" customHeight="1">
      <c r="A1011" s="333">
        <f t="shared" si="76"/>
        <v>15</v>
      </c>
      <c r="B1011" s="373">
        <v>610107060040199</v>
      </c>
      <c r="C1011" s="392" t="s">
        <v>1643</v>
      </c>
      <c r="D1011" s="334">
        <f>+SUMIF('BG SISTEMA'!A:A,'CA EF'!B1011,'BG SISTEMA'!F:F)</f>
        <v>0</v>
      </c>
      <c r="E1011" s="412"/>
      <c r="F1011" s="412"/>
      <c r="G1011" s="336">
        <v>0</v>
      </c>
      <c r="H1011" s="336">
        <f t="shared" si="77"/>
        <v>0</v>
      </c>
      <c r="I1011" s="336">
        <v>0</v>
      </c>
      <c r="J1011" s="336">
        <v>0</v>
      </c>
      <c r="K1011" s="336">
        <v>0</v>
      </c>
      <c r="L1011" s="336">
        <v>0</v>
      </c>
      <c r="M1011" s="336">
        <v>0</v>
      </c>
      <c r="N1011" s="336">
        <v>0</v>
      </c>
      <c r="O1011" s="336">
        <v>0</v>
      </c>
      <c r="P1011" s="336">
        <v>0</v>
      </c>
      <c r="Q1011" s="336">
        <v>0</v>
      </c>
      <c r="R1011" s="336">
        <v>0</v>
      </c>
      <c r="S1011" s="336">
        <v>0</v>
      </c>
      <c r="T1011" s="336">
        <v>0</v>
      </c>
      <c r="U1011" s="336">
        <v>0</v>
      </c>
      <c r="V1011" s="336">
        <v>0</v>
      </c>
      <c r="W1011" s="336">
        <v>0</v>
      </c>
      <c r="X1011" s="336">
        <v>0</v>
      </c>
      <c r="Y1011" s="336">
        <v>0</v>
      </c>
      <c r="Z1011" s="337">
        <f t="shared" si="78"/>
        <v>0</v>
      </c>
      <c r="AA1011" s="340"/>
    </row>
    <row r="1012" spans="1:27" s="339" customFormat="1" ht="12.75" customHeight="1">
      <c r="A1012" s="333">
        <f t="shared" si="76"/>
        <v>15</v>
      </c>
      <c r="B1012" s="373">
        <v>610107080010101</v>
      </c>
      <c r="C1012" s="392" t="s">
        <v>1644</v>
      </c>
      <c r="D1012" s="334">
        <f>+SUMIF('BG SISTEMA'!A:A,'CA EF'!B1012,'BG SISTEMA'!F:F)</f>
        <v>0</v>
      </c>
      <c r="E1012" s="412"/>
      <c r="F1012" s="412"/>
      <c r="G1012" s="336">
        <v>0</v>
      </c>
      <c r="H1012" s="336">
        <f t="shared" si="77"/>
        <v>0</v>
      </c>
      <c r="I1012" s="336">
        <v>0</v>
      </c>
      <c r="J1012" s="336">
        <v>0</v>
      </c>
      <c r="K1012" s="336">
        <v>0</v>
      </c>
      <c r="L1012" s="336">
        <v>0</v>
      </c>
      <c r="M1012" s="336">
        <v>0</v>
      </c>
      <c r="N1012" s="336">
        <v>0</v>
      </c>
      <c r="O1012" s="336">
        <v>0</v>
      </c>
      <c r="P1012" s="336">
        <v>0</v>
      </c>
      <c r="Q1012" s="336">
        <v>0</v>
      </c>
      <c r="R1012" s="336">
        <v>0</v>
      </c>
      <c r="S1012" s="336">
        <v>0</v>
      </c>
      <c r="T1012" s="336">
        <v>0</v>
      </c>
      <c r="U1012" s="336">
        <v>0</v>
      </c>
      <c r="V1012" s="336">
        <v>0</v>
      </c>
      <c r="W1012" s="336">
        <v>0</v>
      </c>
      <c r="X1012" s="336">
        <v>0</v>
      </c>
      <c r="Y1012" s="336">
        <v>0</v>
      </c>
      <c r="Z1012" s="337">
        <f t="shared" si="78"/>
        <v>0</v>
      </c>
      <c r="AA1012" s="340"/>
    </row>
    <row r="1013" spans="1:27" s="339" customFormat="1" ht="12.75" customHeight="1">
      <c r="A1013" s="333">
        <f t="shared" si="76"/>
        <v>15</v>
      </c>
      <c r="B1013" s="373">
        <v>610107080010199</v>
      </c>
      <c r="C1013" s="392" t="s">
        <v>1645</v>
      </c>
      <c r="D1013" s="334">
        <f>+SUMIF('BG SISTEMA'!A:A,'CA EF'!B1013,'BG SISTEMA'!F:F)</f>
        <v>0</v>
      </c>
      <c r="E1013" s="412"/>
      <c r="F1013" s="412"/>
      <c r="G1013" s="336">
        <v>0</v>
      </c>
      <c r="H1013" s="336">
        <f t="shared" si="77"/>
        <v>0</v>
      </c>
      <c r="I1013" s="336">
        <v>0</v>
      </c>
      <c r="J1013" s="336">
        <v>0</v>
      </c>
      <c r="K1013" s="336">
        <v>0</v>
      </c>
      <c r="L1013" s="336">
        <v>0</v>
      </c>
      <c r="M1013" s="336">
        <v>0</v>
      </c>
      <c r="N1013" s="336">
        <v>0</v>
      </c>
      <c r="O1013" s="336">
        <v>0</v>
      </c>
      <c r="P1013" s="336">
        <v>0</v>
      </c>
      <c r="Q1013" s="336">
        <v>0</v>
      </c>
      <c r="R1013" s="336">
        <v>0</v>
      </c>
      <c r="S1013" s="336">
        <v>0</v>
      </c>
      <c r="T1013" s="336">
        <v>0</v>
      </c>
      <c r="U1013" s="336">
        <v>0</v>
      </c>
      <c r="V1013" s="336">
        <v>0</v>
      </c>
      <c r="W1013" s="336">
        <v>0</v>
      </c>
      <c r="X1013" s="336">
        <v>0</v>
      </c>
      <c r="Y1013" s="336">
        <v>0</v>
      </c>
      <c r="Z1013" s="337">
        <f t="shared" si="78"/>
        <v>0</v>
      </c>
      <c r="AA1013" s="340"/>
    </row>
    <row r="1014" spans="1:27" s="339" customFormat="1" ht="12.75" customHeight="1">
      <c r="A1014" s="333">
        <f t="shared" si="76"/>
        <v>15</v>
      </c>
      <c r="B1014" s="373">
        <v>610107080020101</v>
      </c>
      <c r="C1014" s="392" t="s">
        <v>1646</v>
      </c>
      <c r="D1014" s="334">
        <f>+SUMIF('BG SISTEMA'!A:A,'CA EF'!B1014,'BG SISTEMA'!F:F)</f>
        <v>0</v>
      </c>
      <c r="E1014" s="412"/>
      <c r="F1014" s="412"/>
      <c r="G1014" s="336">
        <v>0</v>
      </c>
      <c r="H1014" s="336">
        <f t="shared" si="77"/>
        <v>0</v>
      </c>
      <c r="I1014" s="336">
        <v>0</v>
      </c>
      <c r="J1014" s="336">
        <v>0</v>
      </c>
      <c r="K1014" s="336">
        <v>0</v>
      </c>
      <c r="L1014" s="336">
        <v>0</v>
      </c>
      <c r="M1014" s="336">
        <v>0</v>
      </c>
      <c r="N1014" s="336">
        <v>0</v>
      </c>
      <c r="O1014" s="336">
        <v>0</v>
      </c>
      <c r="P1014" s="336">
        <v>0</v>
      </c>
      <c r="Q1014" s="336">
        <v>0</v>
      </c>
      <c r="R1014" s="336">
        <v>0</v>
      </c>
      <c r="S1014" s="336">
        <v>0</v>
      </c>
      <c r="T1014" s="336">
        <v>0</v>
      </c>
      <c r="U1014" s="336">
        <v>0</v>
      </c>
      <c r="V1014" s="336">
        <v>0</v>
      </c>
      <c r="W1014" s="336">
        <v>0</v>
      </c>
      <c r="X1014" s="336">
        <v>0</v>
      </c>
      <c r="Y1014" s="336">
        <v>0</v>
      </c>
      <c r="Z1014" s="337">
        <f t="shared" si="78"/>
        <v>0</v>
      </c>
      <c r="AA1014" s="338"/>
    </row>
    <row r="1015" spans="1:27" s="339" customFormat="1" ht="12.75" customHeight="1">
      <c r="A1015" s="333">
        <f t="shared" si="76"/>
        <v>15</v>
      </c>
      <c r="B1015" s="373">
        <v>610107080020199</v>
      </c>
      <c r="C1015" s="392" t="s">
        <v>1647</v>
      </c>
      <c r="D1015" s="334">
        <f>+SUMIF('BG SISTEMA'!A:A,'CA EF'!B1015,'BG SISTEMA'!F:F)</f>
        <v>0</v>
      </c>
      <c r="E1015" s="412"/>
      <c r="F1015" s="412"/>
      <c r="G1015" s="336">
        <v>0</v>
      </c>
      <c r="H1015" s="336">
        <f t="shared" si="77"/>
        <v>0</v>
      </c>
      <c r="I1015" s="336">
        <v>0</v>
      </c>
      <c r="J1015" s="336">
        <v>0</v>
      </c>
      <c r="K1015" s="336">
        <v>0</v>
      </c>
      <c r="L1015" s="336">
        <v>0</v>
      </c>
      <c r="M1015" s="336">
        <v>0</v>
      </c>
      <c r="N1015" s="336">
        <v>0</v>
      </c>
      <c r="O1015" s="336">
        <v>0</v>
      </c>
      <c r="P1015" s="336">
        <v>0</v>
      </c>
      <c r="Q1015" s="336">
        <v>0</v>
      </c>
      <c r="R1015" s="336">
        <v>0</v>
      </c>
      <c r="S1015" s="336">
        <v>0</v>
      </c>
      <c r="T1015" s="336">
        <v>0</v>
      </c>
      <c r="U1015" s="336">
        <v>0</v>
      </c>
      <c r="V1015" s="336">
        <v>0</v>
      </c>
      <c r="W1015" s="336">
        <v>0</v>
      </c>
      <c r="X1015" s="336">
        <v>0</v>
      </c>
      <c r="Y1015" s="336">
        <v>0</v>
      </c>
      <c r="Z1015" s="337">
        <f t="shared" si="78"/>
        <v>0</v>
      </c>
      <c r="AA1015" s="338"/>
    </row>
    <row r="1016" spans="1:27" s="339" customFormat="1" ht="12.75" customHeight="1">
      <c r="A1016" s="333">
        <f t="shared" si="76"/>
        <v>15</v>
      </c>
      <c r="B1016" s="373">
        <v>610107080030101</v>
      </c>
      <c r="C1016" s="392" t="s">
        <v>1648</v>
      </c>
      <c r="D1016" s="334">
        <f>+SUMIF('BG SISTEMA'!A:A,'CA EF'!B1016,'BG SISTEMA'!F:F)</f>
        <v>0</v>
      </c>
      <c r="E1016" s="412"/>
      <c r="F1016" s="412"/>
      <c r="G1016" s="336">
        <v>0</v>
      </c>
      <c r="H1016" s="336">
        <f t="shared" si="77"/>
        <v>0</v>
      </c>
      <c r="I1016" s="336">
        <v>0</v>
      </c>
      <c r="J1016" s="336">
        <v>0</v>
      </c>
      <c r="K1016" s="336">
        <v>0</v>
      </c>
      <c r="L1016" s="336">
        <v>0</v>
      </c>
      <c r="M1016" s="336">
        <v>0</v>
      </c>
      <c r="N1016" s="336">
        <v>0</v>
      </c>
      <c r="O1016" s="336">
        <v>0</v>
      </c>
      <c r="P1016" s="336">
        <v>0</v>
      </c>
      <c r="Q1016" s="336">
        <v>0</v>
      </c>
      <c r="R1016" s="336">
        <v>0</v>
      </c>
      <c r="S1016" s="336">
        <v>0</v>
      </c>
      <c r="T1016" s="336">
        <v>0</v>
      </c>
      <c r="U1016" s="336">
        <v>0</v>
      </c>
      <c r="V1016" s="336">
        <v>0</v>
      </c>
      <c r="W1016" s="336">
        <v>0</v>
      </c>
      <c r="X1016" s="336">
        <v>0</v>
      </c>
      <c r="Y1016" s="336">
        <v>0</v>
      </c>
      <c r="Z1016" s="337">
        <f t="shared" si="78"/>
        <v>0</v>
      </c>
      <c r="AA1016" s="338"/>
    </row>
    <row r="1017" spans="1:27" s="339" customFormat="1" ht="12.75" customHeight="1">
      <c r="A1017" s="333">
        <f t="shared" si="76"/>
        <v>15</v>
      </c>
      <c r="B1017" s="373">
        <v>610107080030199</v>
      </c>
      <c r="C1017" s="392" t="s">
        <v>1649</v>
      </c>
      <c r="D1017" s="334">
        <f>+SUMIF('BG SISTEMA'!A:A,'CA EF'!B1017,'BG SISTEMA'!F:F)</f>
        <v>0</v>
      </c>
      <c r="E1017" s="412"/>
      <c r="F1017" s="412"/>
      <c r="G1017" s="336">
        <v>0</v>
      </c>
      <c r="H1017" s="336">
        <f t="shared" si="77"/>
        <v>0</v>
      </c>
      <c r="I1017" s="336">
        <v>0</v>
      </c>
      <c r="J1017" s="336">
        <v>0</v>
      </c>
      <c r="K1017" s="336">
        <v>0</v>
      </c>
      <c r="L1017" s="336">
        <v>0</v>
      </c>
      <c r="M1017" s="336">
        <v>0</v>
      </c>
      <c r="N1017" s="336">
        <v>0</v>
      </c>
      <c r="O1017" s="336">
        <v>0</v>
      </c>
      <c r="P1017" s="336">
        <v>0</v>
      </c>
      <c r="Q1017" s="336">
        <v>0</v>
      </c>
      <c r="R1017" s="336">
        <v>0</v>
      </c>
      <c r="S1017" s="336">
        <v>0</v>
      </c>
      <c r="T1017" s="336">
        <v>0</v>
      </c>
      <c r="U1017" s="336">
        <v>0</v>
      </c>
      <c r="V1017" s="336">
        <v>0</v>
      </c>
      <c r="W1017" s="336">
        <v>0</v>
      </c>
      <c r="X1017" s="336">
        <v>0</v>
      </c>
      <c r="Y1017" s="336">
        <v>0</v>
      </c>
      <c r="Z1017" s="337">
        <f t="shared" si="78"/>
        <v>0</v>
      </c>
      <c r="AA1017" s="338"/>
    </row>
    <row r="1018" spans="1:27" s="339" customFormat="1" ht="12.75" customHeight="1">
      <c r="A1018" s="333">
        <f t="shared" si="76"/>
        <v>15</v>
      </c>
      <c r="B1018" s="373">
        <v>610107080040101</v>
      </c>
      <c r="C1018" s="392" t="s">
        <v>1650</v>
      </c>
      <c r="D1018" s="334">
        <f>+SUMIF('BG SISTEMA'!A:A,'CA EF'!B1018,'BG SISTEMA'!F:F)</f>
        <v>0</v>
      </c>
      <c r="E1018" s="412"/>
      <c r="F1018" s="412"/>
      <c r="G1018" s="336">
        <v>0</v>
      </c>
      <c r="H1018" s="336">
        <f t="shared" si="77"/>
        <v>0</v>
      </c>
      <c r="I1018" s="336">
        <v>0</v>
      </c>
      <c r="J1018" s="336">
        <v>0</v>
      </c>
      <c r="K1018" s="336">
        <v>0</v>
      </c>
      <c r="L1018" s="336">
        <v>0</v>
      </c>
      <c r="M1018" s="336">
        <v>0</v>
      </c>
      <c r="N1018" s="336">
        <v>0</v>
      </c>
      <c r="O1018" s="336">
        <v>0</v>
      </c>
      <c r="P1018" s="336">
        <v>0</v>
      </c>
      <c r="Q1018" s="336">
        <v>0</v>
      </c>
      <c r="R1018" s="336">
        <v>0</v>
      </c>
      <c r="S1018" s="336">
        <v>0</v>
      </c>
      <c r="T1018" s="336">
        <v>0</v>
      </c>
      <c r="U1018" s="336">
        <v>0</v>
      </c>
      <c r="V1018" s="336">
        <v>0</v>
      </c>
      <c r="W1018" s="336">
        <v>0</v>
      </c>
      <c r="X1018" s="336">
        <v>0</v>
      </c>
      <c r="Y1018" s="336">
        <v>0</v>
      </c>
      <c r="Z1018" s="337">
        <f t="shared" si="78"/>
        <v>0</v>
      </c>
      <c r="AA1018" s="338"/>
    </row>
    <row r="1019" spans="1:27" s="339" customFormat="1" ht="12.75" customHeight="1">
      <c r="A1019" s="333">
        <f t="shared" si="76"/>
        <v>15</v>
      </c>
      <c r="B1019" s="373">
        <v>610107080040199</v>
      </c>
      <c r="C1019" s="392" t="s">
        <v>1651</v>
      </c>
      <c r="D1019" s="334">
        <f>+SUMIF('BG SISTEMA'!A:A,'CA EF'!B1019,'BG SISTEMA'!F:F)</f>
        <v>0</v>
      </c>
      <c r="E1019" s="412"/>
      <c r="F1019" s="412"/>
      <c r="G1019" s="336">
        <v>0</v>
      </c>
      <c r="H1019" s="336">
        <f t="shared" si="77"/>
        <v>0</v>
      </c>
      <c r="I1019" s="336">
        <v>0</v>
      </c>
      <c r="J1019" s="336">
        <v>0</v>
      </c>
      <c r="K1019" s="336">
        <v>0</v>
      </c>
      <c r="L1019" s="336">
        <v>0</v>
      </c>
      <c r="M1019" s="336">
        <v>0</v>
      </c>
      <c r="N1019" s="336">
        <v>0</v>
      </c>
      <c r="O1019" s="336">
        <v>0</v>
      </c>
      <c r="P1019" s="336">
        <v>0</v>
      </c>
      <c r="Q1019" s="336">
        <v>0</v>
      </c>
      <c r="R1019" s="336">
        <v>0</v>
      </c>
      <c r="S1019" s="336">
        <v>0</v>
      </c>
      <c r="T1019" s="336">
        <v>0</v>
      </c>
      <c r="U1019" s="336">
        <v>0</v>
      </c>
      <c r="V1019" s="336">
        <v>0</v>
      </c>
      <c r="W1019" s="336">
        <v>0</v>
      </c>
      <c r="X1019" s="336">
        <v>0</v>
      </c>
      <c r="Y1019" s="336">
        <v>0</v>
      </c>
      <c r="Z1019" s="337">
        <f t="shared" si="78"/>
        <v>0</v>
      </c>
      <c r="AA1019" s="338"/>
    </row>
    <row r="1020" spans="1:27" s="339" customFormat="1" ht="12.75" customHeight="1">
      <c r="A1020" s="333">
        <f t="shared" si="76"/>
        <v>15</v>
      </c>
      <c r="B1020" s="373">
        <v>610207100010101</v>
      </c>
      <c r="C1020" s="392" t="s">
        <v>722</v>
      </c>
      <c r="D1020" s="334">
        <f>+SUMIF('BG SISTEMA'!A:A,'CA EF'!B1020,'BG SISTEMA'!F:F)</f>
        <v>-932484114</v>
      </c>
      <c r="E1020" s="412"/>
      <c r="F1020" s="412"/>
      <c r="G1020" s="336">
        <v>0</v>
      </c>
      <c r="H1020" s="336">
        <f t="shared" si="77"/>
        <v>-932484114</v>
      </c>
      <c r="I1020" s="336">
        <f>-$H1020</f>
        <v>932484114</v>
      </c>
      <c r="J1020" s="336">
        <v>0</v>
      </c>
      <c r="K1020" s="336">
        <v>0</v>
      </c>
      <c r="L1020" s="336">
        <v>0</v>
      </c>
      <c r="M1020" s="336">
        <v>0</v>
      </c>
      <c r="N1020" s="336">
        <v>0</v>
      </c>
      <c r="O1020" s="336">
        <v>0</v>
      </c>
      <c r="P1020" s="336">
        <v>0</v>
      </c>
      <c r="Q1020" s="336">
        <v>0</v>
      </c>
      <c r="R1020" s="336">
        <v>0</v>
      </c>
      <c r="S1020" s="336">
        <v>0</v>
      </c>
      <c r="T1020" s="336">
        <v>0</v>
      </c>
      <c r="U1020" s="336">
        <v>0</v>
      </c>
      <c r="V1020" s="336">
        <v>0</v>
      </c>
      <c r="W1020" s="336">
        <v>0</v>
      </c>
      <c r="X1020" s="336">
        <v>0</v>
      </c>
      <c r="Y1020" s="336">
        <v>0</v>
      </c>
      <c r="Z1020" s="337">
        <f t="shared" si="78"/>
        <v>0</v>
      </c>
      <c r="AA1020" s="338"/>
    </row>
    <row r="1021" spans="1:27" s="339" customFormat="1" ht="12.75" customHeight="1">
      <c r="A1021" s="333">
        <f t="shared" si="76"/>
        <v>15</v>
      </c>
      <c r="B1021" s="373">
        <v>610207100010199</v>
      </c>
      <c r="C1021" s="392" t="s">
        <v>723</v>
      </c>
      <c r="D1021" s="334">
        <f>+SUMIF('BG SISTEMA'!A:A,'CA EF'!B1021,'BG SISTEMA'!F:F)</f>
        <v>-624283416</v>
      </c>
      <c r="E1021" s="412"/>
      <c r="F1021" s="412"/>
      <c r="G1021" s="336">
        <v>0</v>
      </c>
      <c r="H1021" s="336">
        <f t="shared" si="77"/>
        <v>-624283416</v>
      </c>
      <c r="I1021" s="336">
        <f>-$H1021</f>
        <v>624283416</v>
      </c>
      <c r="J1021" s="336">
        <v>0</v>
      </c>
      <c r="K1021" s="336">
        <v>0</v>
      </c>
      <c r="L1021" s="336">
        <v>0</v>
      </c>
      <c r="M1021" s="336">
        <v>0</v>
      </c>
      <c r="N1021" s="336">
        <v>0</v>
      </c>
      <c r="O1021" s="336">
        <v>0</v>
      </c>
      <c r="P1021" s="336">
        <v>0</v>
      </c>
      <c r="Q1021" s="336">
        <v>0</v>
      </c>
      <c r="R1021" s="336">
        <v>0</v>
      </c>
      <c r="S1021" s="336">
        <v>0</v>
      </c>
      <c r="T1021" s="336">
        <v>0</v>
      </c>
      <c r="U1021" s="336">
        <v>0</v>
      </c>
      <c r="V1021" s="336">
        <v>0</v>
      </c>
      <c r="W1021" s="336">
        <v>0</v>
      </c>
      <c r="X1021" s="336">
        <v>0</v>
      </c>
      <c r="Y1021" s="336">
        <v>0</v>
      </c>
      <c r="Z1021" s="337">
        <f t="shared" si="78"/>
        <v>0</v>
      </c>
      <c r="AA1021" s="338"/>
    </row>
    <row r="1022" spans="1:27" s="339" customFormat="1" ht="12.75" customHeight="1">
      <c r="A1022" s="333">
        <f t="shared" si="76"/>
        <v>15</v>
      </c>
      <c r="B1022" s="373">
        <v>610207100020101</v>
      </c>
      <c r="C1022" s="392" t="s">
        <v>1652</v>
      </c>
      <c r="D1022" s="334">
        <f>+SUMIF('BG SISTEMA'!A:A,'CA EF'!B1022,'BG SISTEMA'!F:F)</f>
        <v>0</v>
      </c>
      <c r="E1022" s="412"/>
      <c r="F1022" s="412"/>
      <c r="G1022" s="336">
        <v>0</v>
      </c>
      <c r="H1022" s="336">
        <f t="shared" si="77"/>
        <v>0</v>
      </c>
      <c r="I1022" s="336">
        <v>0</v>
      </c>
      <c r="J1022" s="336">
        <v>0</v>
      </c>
      <c r="K1022" s="336">
        <v>0</v>
      </c>
      <c r="L1022" s="336">
        <v>0</v>
      </c>
      <c r="M1022" s="336">
        <v>0</v>
      </c>
      <c r="N1022" s="336">
        <v>0</v>
      </c>
      <c r="O1022" s="336">
        <v>0</v>
      </c>
      <c r="P1022" s="336">
        <v>0</v>
      </c>
      <c r="Q1022" s="336">
        <v>0</v>
      </c>
      <c r="R1022" s="336">
        <v>0</v>
      </c>
      <c r="S1022" s="336">
        <v>0</v>
      </c>
      <c r="T1022" s="336">
        <v>0</v>
      </c>
      <c r="U1022" s="336">
        <v>0</v>
      </c>
      <c r="V1022" s="336">
        <v>0</v>
      </c>
      <c r="W1022" s="336">
        <v>0</v>
      </c>
      <c r="X1022" s="336">
        <v>0</v>
      </c>
      <c r="Y1022" s="336">
        <v>0</v>
      </c>
      <c r="Z1022" s="337">
        <f t="shared" si="78"/>
        <v>0</v>
      </c>
      <c r="AA1022" s="338"/>
    </row>
    <row r="1023" spans="1:27" s="339" customFormat="1" ht="12.75" customHeight="1">
      <c r="A1023" s="333">
        <f t="shared" si="76"/>
        <v>15</v>
      </c>
      <c r="B1023" s="373">
        <v>610207100020199</v>
      </c>
      <c r="C1023" s="392" t="s">
        <v>1653</v>
      </c>
      <c r="D1023" s="334">
        <f>+SUMIF('BG SISTEMA'!A:A,'CA EF'!B1023,'BG SISTEMA'!F:F)</f>
        <v>0</v>
      </c>
      <c r="E1023" s="412"/>
      <c r="F1023" s="412"/>
      <c r="G1023" s="336">
        <v>0</v>
      </c>
      <c r="H1023" s="336">
        <f t="shared" si="77"/>
        <v>0</v>
      </c>
      <c r="I1023" s="336">
        <v>0</v>
      </c>
      <c r="J1023" s="336">
        <v>0</v>
      </c>
      <c r="K1023" s="336">
        <v>0</v>
      </c>
      <c r="L1023" s="336">
        <v>0</v>
      </c>
      <c r="M1023" s="336">
        <v>0</v>
      </c>
      <c r="N1023" s="336">
        <v>0</v>
      </c>
      <c r="O1023" s="336">
        <v>0</v>
      </c>
      <c r="P1023" s="336">
        <v>0</v>
      </c>
      <c r="Q1023" s="336">
        <v>0</v>
      </c>
      <c r="R1023" s="336">
        <v>0</v>
      </c>
      <c r="S1023" s="336">
        <v>0</v>
      </c>
      <c r="T1023" s="336">
        <v>0</v>
      </c>
      <c r="U1023" s="336">
        <v>0</v>
      </c>
      <c r="V1023" s="336">
        <v>0</v>
      </c>
      <c r="W1023" s="336">
        <v>0</v>
      </c>
      <c r="X1023" s="336">
        <v>0</v>
      </c>
      <c r="Y1023" s="336">
        <v>0</v>
      </c>
      <c r="Z1023" s="337">
        <f t="shared" si="78"/>
        <v>0</v>
      </c>
      <c r="AA1023" s="338"/>
    </row>
    <row r="1024" spans="1:27" s="339" customFormat="1" ht="12.75" customHeight="1">
      <c r="A1024" s="333">
        <f t="shared" si="76"/>
        <v>15</v>
      </c>
      <c r="B1024" s="373">
        <v>610307260010101</v>
      </c>
      <c r="C1024" s="392" t="s">
        <v>1654</v>
      </c>
      <c r="D1024" s="334">
        <f>+SUMIF('BG SISTEMA'!A:A,'CA EF'!B1024,'BG SISTEMA'!F:F)</f>
        <v>0</v>
      </c>
      <c r="E1024" s="412"/>
      <c r="F1024" s="412"/>
      <c r="G1024" s="336">
        <v>0</v>
      </c>
      <c r="H1024" s="336">
        <f t="shared" si="77"/>
        <v>0</v>
      </c>
      <c r="I1024" s="336">
        <v>0</v>
      </c>
      <c r="J1024" s="336">
        <v>0</v>
      </c>
      <c r="K1024" s="336">
        <v>0</v>
      </c>
      <c r="L1024" s="336">
        <v>0</v>
      </c>
      <c r="M1024" s="336">
        <v>0</v>
      </c>
      <c r="N1024" s="336">
        <v>0</v>
      </c>
      <c r="O1024" s="336">
        <v>0</v>
      </c>
      <c r="P1024" s="336">
        <v>0</v>
      </c>
      <c r="Q1024" s="336">
        <v>0</v>
      </c>
      <c r="R1024" s="336">
        <v>0</v>
      </c>
      <c r="S1024" s="336">
        <v>0</v>
      </c>
      <c r="T1024" s="336">
        <v>0</v>
      </c>
      <c r="U1024" s="336">
        <v>0</v>
      </c>
      <c r="V1024" s="336">
        <v>0</v>
      </c>
      <c r="W1024" s="336">
        <v>0</v>
      </c>
      <c r="X1024" s="336">
        <v>0</v>
      </c>
      <c r="Y1024" s="336">
        <v>0</v>
      </c>
      <c r="Z1024" s="337">
        <f t="shared" si="78"/>
        <v>0</v>
      </c>
      <c r="AA1024" s="340"/>
    </row>
    <row r="1025" spans="1:27" s="339" customFormat="1" ht="12.75" customHeight="1">
      <c r="A1025" s="333">
        <f t="shared" si="76"/>
        <v>15</v>
      </c>
      <c r="B1025" s="373">
        <v>610307260010199</v>
      </c>
      <c r="C1025" s="392" t="s">
        <v>1655</v>
      </c>
      <c r="D1025" s="334">
        <f>+SUMIF('BG SISTEMA'!A:A,'CA EF'!B1025,'BG SISTEMA'!F:F)</f>
        <v>0</v>
      </c>
      <c r="E1025" s="412"/>
      <c r="F1025" s="412"/>
      <c r="G1025" s="336">
        <v>0</v>
      </c>
      <c r="H1025" s="336">
        <f t="shared" si="77"/>
        <v>0</v>
      </c>
      <c r="I1025" s="336">
        <v>0</v>
      </c>
      <c r="J1025" s="336">
        <v>0</v>
      </c>
      <c r="K1025" s="336">
        <v>0</v>
      </c>
      <c r="L1025" s="336">
        <v>0</v>
      </c>
      <c r="M1025" s="336">
        <v>0</v>
      </c>
      <c r="N1025" s="336">
        <v>0</v>
      </c>
      <c r="O1025" s="336">
        <v>0</v>
      </c>
      <c r="P1025" s="336">
        <v>0</v>
      </c>
      <c r="Q1025" s="336">
        <v>0</v>
      </c>
      <c r="R1025" s="336">
        <v>0</v>
      </c>
      <c r="S1025" s="336">
        <v>0</v>
      </c>
      <c r="T1025" s="336">
        <v>0</v>
      </c>
      <c r="U1025" s="336">
        <v>0</v>
      </c>
      <c r="V1025" s="336">
        <v>0</v>
      </c>
      <c r="W1025" s="336">
        <v>0</v>
      </c>
      <c r="X1025" s="336">
        <v>0</v>
      </c>
      <c r="Y1025" s="336">
        <v>0</v>
      </c>
      <c r="Z1025" s="337">
        <f t="shared" si="78"/>
        <v>0</v>
      </c>
      <c r="AA1025" s="340"/>
    </row>
    <row r="1026" spans="1:27" s="339" customFormat="1" ht="12.75" customHeight="1">
      <c r="A1026" s="333">
        <f t="shared" si="76"/>
        <v>15</v>
      </c>
      <c r="B1026" s="373">
        <v>610307260020101</v>
      </c>
      <c r="C1026" s="392" t="s">
        <v>1656</v>
      </c>
      <c r="D1026" s="334">
        <f>+SUMIF('BG SISTEMA'!A:A,'CA EF'!B1026,'BG SISTEMA'!F:F)</f>
        <v>0</v>
      </c>
      <c r="E1026" s="412"/>
      <c r="F1026" s="412"/>
      <c r="G1026" s="336">
        <v>0</v>
      </c>
      <c r="H1026" s="336">
        <f t="shared" si="77"/>
        <v>0</v>
      </c>
      <c r="I1026" s="336">
        <v>0</v>
      </c>
      <c r="J1026" s="336">
        <v>0</v>
      </c>
      <c r="K1026" s="336">
        <v>0</v>
      </c>
      <c r="L1026" s="336">
        <v>0</v>
      </c>
      <c r="M1026" s="336">
        <v>0</v>
      </c>
      <c r="N1026" s="336">
        <v>0</v>
      </c>
      <c r="O1026" s="336">
        <v>0</v>
      </c>
      <c r="P1026" s="336">
        <v>0</v>
      </c>
      <c r="Q1026" s="336">
        <v>0</v>
      </c>
      <c r="R1026" s="336">
        <v>0</v>
      </c>
      <c r="S1026" s="336">
        <v>0</v>
      </c>
      <c r="T1026" s="336">
        <v>0</v>
      </c>
      <c r="U1026" s="336">
        <v>0</v>
      </c>
      <c r="V1026" s="336">
        <v>0</v>
      </c>
      <c r="W1026" s="336">
        <v>0</v>
      </c>
      <c r="X1026" s="336">
        <v>0</v>
      </c>
      <c r="Y1026" s="336">
        <v>0</v>
      </c>
      <c r="Z1026" s="337">
        <f t="shared" si="78"/>
        <v>0</v>
      </c>
      <c r="AA1026" s="340"/>
    </row>
    <row r="1027" spans="1:27" s="339" customFormat="1" ht="12.75" customHeight="1">
      <c r="A1027" s="333">
        <f t="shared" si="76"/>
        <v>15</v>
      </c>
      <c r="B1027" s="373">
        <v>610307260020199</v>
      </c>
      <c r="C1027" s="392" t="s">
        <v>1657</v>
      </c>
      <c r="D1027" s="334">
        <f>+SUMIF('BG SISTEMA'!A:A,'CA EF'!B1027,'BG SISTEMA'!F:F)</f>
        <v>0</v>
      </c>
      <c r="E1027" s="412"/>
      <c r="F1027" s="412"/>
      <c r="G1027" s="336">
        <v>0</v>
      </c>
      <c r="H1027" s="336">
        <f t="shared" si="77"/>
        <v>0</v>
      </c>
      <c r="I1027" s="336">
        <v>0</v>
      </c>
      <c r="J1027" s="336">
        <v>0</v>
      </c>
      <c r="K1027" s="336">
        <v>0</v>
      </c>
      <c r="L1027" s="336">
        <v>0</v>
      </c>
      <c r="M1027" s="336">
        <v>0</v>
      </c>
      <c r="N1027" s="336">
        <v>0</v>
      </c>
      <c r="O1027" s="336">
        <v>0</v>
      </c>
      <c r="P1027" s="336">
        <v>0</v>
      </c>
      <c r="Q1027" s="336">
        <v>0</v>
      </c>
      <c r="R1027" s="336">
        <v>0</v>
      </c>
      <c r="S1027" s="336">
        <v>0</v>
      </c>
      <c r="T1027" s="336">
        <v>0</v>
      </c>
      <c r="U1027" s="336">
        <v>0</v>
      </c>
      <c r="V1027" s="336">
        <v>0</v>
      </c>
      <c r="W1027" s="336">
        <v>0</v>
      </c>
      <c r="X1027" s="336">
        <v>0</v>
      </c>
      <c r="Y1027" s="336">
        <v>0</v>
      </c>
      <c r="Z1027" s="337">
        <f t="shared" si="78"/>
        <v>0</v>
      </c>
      <c r="AA1027" s="340"/>
    </row>
    <row r="1028" spans="1:27" s="339" customFormat="1" ht="12.75" customHeight="1">
      <c r="A1028" s="333">
        <f t="shared" si="76"/>
        <v>15</v>
      </c>
      <c r="B1028" s="373">
        <v>610307260030101</v>
      </c>
      <c r="C1028" s="392" t="s">
        <v>1658</v>
      </c>
      <c r="D1028" s="334">
        <f>+SUMIF('BG SISTEMA'!A:A,'CA EF'!B1028,'BG SISTEMA'!F:F)</f>
        <v>0</v>
      </c>
      <c r="E1028" s="412"/>
      <c r="F1028" s="412"/>
      <c r="G1028" s="336">
        <v>0</v>
      </c>
      <c r="H1028" s="336">
        <f t="shared" si="77"/>
        <v>0</v>
      </c>
      <c r="I1028" s="336">
        <v>0</v>
      </c>
      <c r="J1028" s="336">
        <v>0</v>
      </c>
      <c r="K1028" s="336">
        <v>0</v>
      </c>
      <c r="L1028" s="336">
        <v>0</v>
      </c>
      <c r="M1028" s="336">
        <v>0</v>
      </c>
      <c r="N1028" s="336">
        <v>0</v>
      </c>
      <c r="O1028" s="336">
        <v>0</v>
      </c>
      <c r="P1028" s="336">
        <v>0</v>
      </c>
      <c r="Q1028" s="336">
        <v>0</v>
      </c>
      <c r="R1028" s="336">
        <v>0</v>
      </c>
      <c r="S1028" s="336">
        <v>0</v>
      </c>
      <c r="T1028" s="336">
        <v>0</v>
      </c>
      <c r="U1028" s="336">
        <v>0</v>
      </c>
      <c r="V1028" s="336">
        <v>0</v>
      </c>
      <c r="W1028" s="336">
        <v>0</v>
      </c>
      <c r="X1028" s="336">
        <v>0</v>
      </c>
      <c r="Y1028" s="336">
        <v>0</v>
      </c>
      <c r="Z1028" s="337">
        <f t="shared" si="78"/>
        <v>0</v>
      </c>
      <c r="AA1028" s="340"/>
    </row>
    <row r="1029" spans="1:27" s="339" customFormat="1" ht="12.75" customHeight="1">
      <c r="A1029" s="333">
        <f t="shared" si="76"/>
        <v>15</v>
      </c>
      <c r="B1029" s="373">
        <v>610307260030199</v>
      </c>
      <c r="C1029" s="392" t="s">
        <v>1659</v>
      </c>
      <c r="D1029" s="334">
        <f>+SUMIF('BG SISTEMA'!A:A,'CA EF'!B1029,'BG SISTEMA'!F:F)</f>
        <v>0</v>
      </c>
      <c r="E1029" s="412"/>
      <c r="F1029" s="412"/>
      <c r="G1029" s="336">
        <v>0</v>
      </c>
      <c r="H1029" s="336">
        <f t="shared" si="77"/>
        <v>0</v>
      </c>
      <c r="I1029" s="336">
        <v>0</v>
      </c>
      <c r="J1029" s="336">
        <v>0</v>
      </c>
      <c r="K1029" s="336">
        <v>0</v>
      </c>
      <c r="L1029" s="336">
        <v>0</v>
      </c>
      <c r="M1029" s="336">
        <v>0</v>
      </c>
      <c r="N1029" s="336">
        <v>0</v>
      </c>
      <c r="O1029" s="336">
        <v>0</v>
      </c>
      <c r="P1029" s="336">
        <v>0</v>
      </c>
      <c r="Q1029" s="336">
        <v>0</v>
      </c>
      <c r="R1029" s="336">
        <v>0</v>
      </c>
      <c r="S1029" s="336">
        <v>0</v>
      </c>
      <c r="T1029" s="336">
        <v>0</v>
      </c>
      <c r="U1029" s="336">
        <v>0</v>
      </c>
      <c r="V1029" s="336">
        <v>0</v>
      </c>
      <c r="W1029" s="336">
        <v>0</v>
      </c>
      <c r="X1029" s="336">
        <v>0</v>
      </c>
      <c r="Y1029" s="336">
        <v>0</v>
      </c>
      <c r="Z1029" s="337">
        <f t="shared" si="78"/>
        <v>0</v>
      </c>
      <c r="AA1029" s="338"/>
    </row>
    <row r="1030" spans="1:27" s="339" customFormat="1" ht="12.75" customHeight="1">
      <c r="A1030" s="333">
        <f t="shared" si="76"/>
        <v>15</v>
      </c>
      <c r="B1030" s="373">
        <v>610307260040101</v>
      </c>
      <c r="C1030" s="392" t="s">
        <v>1660</v>
      </c>
      <c r="D1030" s="334">
        <f>+SUMIF('BG SISTEMA'!A:A,'CA EF'!B1030,'BG SISTEMA'!F:F)</f>
        <v>0</v>
      </c>
      <c r="E1030" s="412"/>
      <c r="F1030" s="412"/>
      <c r="G1030" s="336">
        <v>0</v>
      </c>
      <c r="H1030" s="336">
        <f t="shared" si="77"/>
        <v>0</v>
      </c>
      <c r="I1030" s="336">
        <v>0</v>
      </c>
      <c r="J1030" s="336">
        <v>0</v>
      </c>
      <c r="K1030" s="336">
        <v>0</v>
      </c>
      <c r="L1030" s="336">
        <v>0</v>
      </c>
      <c r="M1030" s="336">
        <v>0</v>
      </c>
      <c r="N1030" s="336">
        <v>0</v>
      </c>
      <c r="O1030" s="336">
        <v>0</v>
      </c>
      <c r="P1030" s="336">
        <v>0</v>
      </c>
      <c r="Q1030" s="336">
        <v>0</v>
      </c>
      <c r="R1030" s="336">
        <v>0</v>
      </c>
      <c r="S1030" s="336">
        <v>0</v>
      </c>
      <c r="T1030" s="336">
        <v>0</v>
      </c>
      <c r="U1030" s="336">
        <v>0</v>
      </c>
      <c r="V1030" s="336">
        <v>0</v>
      </c>
      <c r="W1030" s="336">
        <v>0</v>
      </c>
      <c r="X1030" s="336">
        <v>0</v>
      </c>
      <c r="Y1030" s="336">
        <v>0</v>
      </c>
      <c r="Z1030" s="337">
        <f t="shared" si="78"/>
        <v>0</v>
      </c>
      <c r="AA1030" s="340"/>
    </row>
    <row r="1031" spans="1:27" s="339" customFormat="1" ht="12.75" customHeight="1">
      <c r="A1031" s="333">
        <f t="shared" si="76"/>
        <v>15</v>
      </c>
      <c r="B1031" s="373">
        <v>610307260040199</v>
      </c>
      <c r="C1031" s="392" t="s">
        <v>1661</v>
      </c>
      <c r="D1031" s="334">
        <f>+SUMIF('BG SISTEMA'!A:A,'CA EF'!B1031,'BG SISTEMA'!F:F)</f>
        <v>0</v>
      </c>
      <c r="E1031" s="412"/>
      <c r="F1031" s="412"/>
      <c r="G1031" s="336">
        <v>0</v>
      </c>
      <c r="H1031" s="336">
        <f t="shared" si="77"/>
        <v>0</v>
      </c>
      <c r="I1031" s="336">
        <v>0</v>
      </c>
      <c r="J1031" s="336">
        <v>0</v>
      </c>
      <c r="K1031" s="336">
        <v>0</v>
      </c>
      <c r="L1031" s="336">
        <v>0</v>
      </c>
      <c r="M1031" s="336">
        <v>0</v>
      </c>
      <c r="N1031" s="336">
        <v>0</v>
      </c>
      <c r="O1031" s="336">
        <v>0</v>
      </c>
      <c r="P1031" s="336">
        <v>0</v>
      </c>
      <c r="Q1031" s="336">
        <v>0</v>
      </c>
      <c r="R1031" s="336">
        <v>0</v>
      </c>
      <c r="S1031" s="336">
        <v>0</v>
      </c>
      <c r="T1031" s="336">
        <v>0</v>
      </c>
      <c r="U1031" s="336">
        <v>0</v>
      </c>
      <c r="V1031" s="336">
        <v>0</v>
      </c>
      <c r="W1031" s="336">
        <v>0</v>
      </c>
      <c r="X1031" s="336">
        <v>0</v>
      </c>
      <c r="Y1031" s="336">
        <v>0</v>
      </c>
      <c r="Z1031" s="337">
        <f t="shared" si="78"/>
        <v>0</v>
      </c>
      <c r="AA1031" s="340"/>
    </row>
    <row r="1032" spans="1:27" s="339" customFormat="1" ht="12.75" customHeight="1">
      <c r="A1032" s="333">
        <f t="shared" si="76"/>
        <v>15</v>
      </c>
      <c r="B1032" s="373">
        <v>610307260050101</v>
      </c>
      <c r="C1032" s="392" t="s">
        <v>1662</v>
      </c>
      <c r="D1032" s="334">
        <f>+SUMIF('BG SISTEMA'!A:A,'CA EF'!B1032,'BG SISTEMA'!F:F)</f>
        <v>0</v>
      </c>
      <c r="E1032" s="412"/>
      <c r="F1032" s="412"/>
      <c r="G1032" s="336">
        <v>0</v>
      </c>
      <c r="H1032" s="336">
        <f t="shared" si="77"/>
        <v>0</v>
      </c>
      <c r="I1032" s="336">
        <v>0</v>
      </c>
      <c r="J1032" s="336">
        <v>0</v>
      </c>
      <c r="K1032" s="336">
        <v>0</v>
      </c>
      <c r="L1032" s="336">
        <v>0</v>
      </c>
      <c r="M1032" s="336">
        <v>0</v>
      </c>
      <c r="N1032" s="336">
        <v>0</v>
      </c>
      <c r="O1032" s="336">
        <v>0</v>
      </c>
      <c r="P1032" s="336">
        <v>0</v>
      </c>
      <c r="Q1032" s="336">
        <v>0</v>
      </c>
      <c r="R1032" s="336">
        <v>0</v>
      </c>
      <c r="S1032" s="336">
        <v>0</v>
      </c>
      <c r="T1032" s="336">
        <v>0</v>
      </c>
      <c r="U1032" s="336">
        <v>0</v>
      </c>
      <c r="V1032" s="336">
        <v>0</v>
      </c>
      <c r="W1032" s="336">
        <v>0</v>
      </c>
      <c r="X1032" s="336">
        <v>0</v>
      </c>
      <c r="Y1032" s="336">
        <v>0</v>
      </c>
      <c r="Z1032" s="337">
        <f t="shared" si="78"/>
        <v>0</v>
      </c>
      <c r="AA1032" s="340"/>
    </row>
    <row r="1033" spans="1:27" s="339" customFormat="1" ht="12.75" customHeight="1">
      <c r="A1033" s="333">
        <f t="shared" si="76"/>
        <v>15</v>
      </c>
      <c r="B1033" s="373">
        <v>610307260050199</v>
      </c>
      <c r="C1033" s="392" t="s">
        <v>1663</v>
      </c>
      <c r="D1033" s="334">
        <f>+SUMIF('BG SISTEMA'!A:A,'CA EF'!B1033,'BG SISTEMA'!F:F)</f>
        <v>0</v>
      </c>
      <c r="E1033" s="412"/>
      <c r="F1033" s="412"/>
      <c r="G1033" s="336">
        <v>0</v>
      </c>
      <c r="H1033" s="336">
        <f t="shared" si="77"/>
        <v>0</v>
      </c>
      <c r="I1033" s="336">
        <v>0</v>
      </c>
      <c r="J1033" s="336">
        <v>0</v>
      </c>
      <c r="K1033" s="336">
        <v>0</v>
      </c>
      <c r="L1033" s="336">
        <v>0</v>
      </c>
      <c r="M1033" s="336">
        <v>0</v>
      </c>
      <c r="N1033" s="336">
        <v>0</v>
      </c>
      <c r="O1033" s="336">
        <v>0</v>
      </c>
      <c r="P1033" s="336">
        <v>0</v>
      </c>
      <c r="Q1033" s="336">
        <v>0</v>
      </c>
      <c r="R1033" s="336">
        <v>0</v>
      </c>
      <c r="S1033" s="336">
        <v>0</v>
      </c>
      <c r="T1033" s="336">
        <v>0</v>
      </c>
      <c r="U1033" s="336">
        <v>0</v>
      </c>
      <c r="V1033" s="336">
        <v>0</v>
      </c>
      <c r="W1033" s="336">
        <v>0</v>
      </c>
      <c r="X1033" s="336">
        <v>0</v>
      </c>
      <c r="Y1033" s="336">
        <v>0</v>
      </c>
      <c r="Z1033" s="337">
        <f t="shared" si="78"/>
        <v>0</v>
      </c>
      <c r="AA1033" s="340"/>
    </row>
    <row r="1034" spans="1:27" s="339" customFormat="1" ht="12.75" customHeight="1">
      <c r="A1034" s="333">
        <f t="shared" si="76"/>
        <v>15</v>
      </c>
      <c r="B1034" s="373">
        <v>610307260060101</v>
      </c>
      <c r="C1034" s="392" t="s">
        <v>1664</v>
      </c>
      <c r="D1034" s="334">
        <f>+SUMIF('BG SISTEMA'!A:A,'CA EF'!B1034,'BG SISTEMA'!F:F)</f>
        <v>0</v>
      </c>
      <c r="E1034" s="412"/>
      <c r="F1034" s="412"/>
      <c r="G1034" s="336">
        <v>0</v>
      </c>
      <c r="H1034" s="336">
        <f t="shared" si="77"/>
        <v>0</v>
      </c>
      <c r="I1034" s="336">
        <v>0</v>
      </c>
      <c r="J1034" s="336">
        <v>0</v>
      </c>
      <c r="K1034" s="336">
        <v>0</v>
      </c>
      <c r="L1034" s="336">
        <v>0</v>
      </c>
      <c r="M1034" s="336">
        <v>0</v>
      </c>
      <c r="N1034" s="336">
        <v>0</v>
      </c>
      <c r="O1034" s="336">
        <v>0</v>
      </c>
      <c r="P1034" s="336">
        <v>0</v>
      </c>
      <c r="Q1034" s="336">
        <v>0</v>
      </c>
      <c r="R1034" s="336">
        <v>0</v>
      </c>
      <c r="S1034" s="336">
        <v>0</v>
      </c>
      <c r="T1034" s="336">
        <v>0</v>
      </c>
      <c r="U1034" s="336">
        <v>0</v>
      </c>
      <c r="V1034" s="336">
        <v>0</v>
      </c>
      <c r="W1034" s="336">
        <v>0</v>
      </c>
      <c r="X1034" s="336">
        <v>0</v>
      </c>
      <c r="Y1034" s="336">
        <v>0</v>
      </c>
      <c r="Z1034" s="337">
        <f t="shared" si="78"/>
        <v>0</v>
      </c>
      <c r="AA1034" s="338"/>
    </row>
    <row r="1035" spans="1:27" s="339" customFormat="1" ht="12.75" customHeight="1">
      <c r="A1035" s="333">
        <f t="shared" si="76"/>
        <v>15</v>
      </c>
      <c r="B1035" s="373">
        <v>610307260060199</v>
      </c>
      <c r="C1035" s="392" t="s">
        <v>1665</v>
      </c>
      <c r="D1035" s="334">
        <f>+SUMIF('BG SISTEMA'!A:A,'CA EF'!B1035,'BG SISTEMA'!F:F)</f>
        <v>0</v>
      </c>
      <c r="E1035" s="412"/>
      <c r="F1035" s="412"/>
      <c r="G1035" s="336">
        <v>0</v>
      </c>
      <c r="H1035" s="336">
        <f t="shared" si="77"/>
        <v>0</v>
      </c>
      <c r="I1035" s="336">
        <v>0</v>
      </c>
      <c r="J1035" s="336">
        <v>0</v>
      </c>
      <c r="K1035" s="336">
        <v>0</v>
      </c>
      <c r="L1035" s="336">
        <v>0</v>
      </c>
      <c r="M1035" s="336">
        <v>0</v>
      </c>
      <c r="N1035" s="336">
        <v>0</v>
      </c>
      <c r="O1035" s="336">
        <v>0</v>
      </c>
      <c r="P1035" s="336">
        <v>0</v>
      </c>
      <c r="Q1035" s="336">
        <v>0</v>
      </c>
      <c r="R1035" s="336">
        <v>0</v>
      </c>
      <c r="S1035" s="336">
        <v>0</v>
      </c>
      <c r="T1035" s="336">
        <v>0</v>
      </c>
      <c r="U1035" s="336">
        <v>0</v>
      </c>
      <c r="V1035" s="336">
        <v>0</v>
      </c>
      <c r="W1035" s="336">
        <v>0</v>
      </c>
      <c r="X1035" s="336">
        <v>0</v>
      </c>
      <c r="Y1035" s="336">
        <v>0</v>
      </c>
      <c r="Z1035" s="337">
        <f t="shared" si="78"/>
        <v>0</v>
      </c>
      <c r="AA1035" s="340"/>
    </row>
    <row r="1036" spans="1:27" s="339" customFormat="1" ht="12.75" customHeight="1">
      <c r="A1036" s="333">
        <f t="shared" si="76"/>
        <v>15</v>
      </c>
      <c r="B1036" s="373">
        <v>610307260070101</v>
      </c>
      <c r="C1036" s="392" t="s">
        <v>1666</v>
      </c>
      <c r="D1036" s="334">
        <f>+SUMIF('BG SISTEMA'!A:A,'CA EF'!B1036,'BG SISTEMA'!F:F)</f>
        <v>0</v>
      </c>
      <c r="E1036" s="412"/>
      <c r="F1036" s="412"/>
      <c r="G1036" s="336">
        <v>0</v>
      </c>
      <c r="H1036" s="336">
        <f t="shared" si="77"/>
        <v>0</v>
      </c>
      <c r="I1036" s="336">
        <v>0</v>
      </c>
      <c r="J1036" s="336">
        <v>0</v>
      </c>
      <c r="K1036" s="336">
        <v>0</v>
      </c>
      <c r="L1036" s="336">
        <v>0</v>
      </c>
      <c r="M1036" s="336">
        <v>0</v>
      </c>
      <c r="N1036" s="336">
        <v>0</v>
      </c>
      <c r="O1036" s="336">
        <v>0</v>
      </c>
      <c r="P1036" s="336">
        <v>0</v>
      </c>
      <c r="Q1036" s="336">
        <v>0</v>
      </c>
      <c r="R1036" s="336">
        <v>0</v>
      </c>
      <c r="S1036" s="336">
        <v>0</v>
      </c>
      <c r="T1036" s="336">
        <v>0</v>
      </c>
      <c r="U1036" s="336">
        <v>0</v>
      </c>
      <c r="V1036" s="336">
        <v>0</v>
      </c>
      <c r="W1036" s="336">
        <v>0</v>
      </c>
      <c r="X1036" s="336">
        <v>0</v>
      </c>
      <c r="Y1036" s="336">
        <v>0</v>
      </c>
      <c r="Z1036" s="337">
        <f t="shared" si="78"/>
        <v>0</v>
      </c>
      <c r="AA1036" s="340"/>
    </row>
    <row r="1037" spans="1:27" s="339" customFormat="1" ht="12.75" customHeight="1">
      <c r="A1037" s="333">
        <f t="shared" si="76"/>
        <v>15</v>
      </c>
      <c r="B1037" s="373">
        <v>610307260070199</v>
      </c>
      <c r="C1037" s="392" t="s">
        <v>1667</v>
      </c>
      <c r="D1037" s="334">
        <f>+SUMIF('BG SISTEMA'!A:A,'CA EF'!B1037,'BG SISTEMA'!F:F)</f>
        <v>0</v>
      </c>
      <c r="E1037" s="412"/>
      <c r="F1037" s="412"/>
      <c r="G1037" s="336">
        <v>0</v>
      </c>
      <c r="H1037" s="336">
        <f t="shared" si="77"/>
        <v>0</v>
      </c>
      <c r="I1037" s="336">
        <v>0</v>
      </c>
      <c r="J1037" s="336">
        <v>0</v>
      </c>
      <c r="K1037" s="336">
        <v>0</v>
      </c>
      <c r="L1037" s="336">
        <v>0</v>
      </c>
      <c r="M1037" s="336">
        <v>0</v>
      </c>
      <c r="N1037" s="336">
        <v>0</v>
      </c>
      <c r="O1037" s="336">
        <v>0</v>
      </c>
      <c r="P1037" s="336">
        <v>0</v>
      </c>
      <c r="Q1037" s="336">
        <v>0</v>
      </c>
      <c r="R1037" s="336">
        <v>0</v>
      </c>
      <c r="S1037" s="336">
        <v>0</v>
      </c>
      <c r="T1037" s="336">
        <v>0</v>
      </c>
      <c r="U1037" s="336">
        <v>0</v>
      </c>
      <c r="V1037" s="336">
        <v>0</v>
      </c>
      <c r="W1037" s="336">
        <v>0</v>
      </c>
      <c r="X1037" s="336">
        <v>0</v>
      </c>
      <c r="Y1037" s="336">
        <v>0</v>
      </c>
      <c r="Z1037" s="337">
        <f t="shared" si="78"/>
        <v>0</v>
      </c>
      <c r="AA1037" s="340"/>
    </row>
    <row r="1038" spans="1:27" s="339" customFormat="1" ht="12.75" customHeight="1">
      <c r="A1038" s="333">
        <f t="shared" si="76"/>
        <v>15</v>
      </c>
      <c r="B1038" s="373">
        <v>610307260080101</v>
      </c>
      <c r="C1038" s="392" t="s">
        <v>1668</v>
      </c>
      <c r="D1038" s="334">
        <f>+SUMIF('BG SISTEMA'!A:A,'CA EF'!B1038,'BG SISTEMA'!F:F)</f>
        <v>0</v>
      </c>
      <c r="E1038" s="412"/>
      <c r="F1038" s="412"/>
      <c r="G1038" s="336">
        <v>0</v>
      </c>
      <c r="H1038" s="336">
        <f t="shared" si="77"/>
        <v>0</v>
      </c>
      <c r="I1038" s="336">
        <v>0</v>
      </c>
      <c r="J1038" s="336">
        <v>0</v>
      </c>
      <c r="K1038" s="336">
        <v>0</v>
      </c>
      <c r="L1038" s="336">
        <v>0</v>
      </c>
      <c r="M1038" s="336">
        <v>0</v>
      </c>
      <c r="N1038" s="336">
        <v>0</v>
      </c>
      <c r="O1038" s="336">
        <v>0</v>
      </c>
      <c r="P1038" s="336">
        <v>0</v>
      </c>
      <c r="Q1038" s="336">
        <v>0</v>
      </c>
      <c r="R1038" s="336">
        <v>0</v>
      </c>
      <c r="S1038" s="336">
        <v>0</v>
      </c>
      <c r="T1038" s="336">
        <v>0</v>
      </c>
      <c r="U1038" s="336">
        <v>0</v>
      </c>
      <c r="V1038" s="336">
        <v>0</v>
      </c>
      <c r="W1038" s="336">
        <v>0</v>
      </c>
      <c r="X1038" s="336">
        <v>0</v>
      </c>
      <c r="Y1038" s="336">
        <v>0</v>
      </c>
      <c r="Z1038" s="337">
        <f t="shared" si="78"/>
        <v>0</v>
      </c>
      <c r="AA1038" s="340"/>
    </row>
    <row r="1039" spans="1:27" s="339" customFormat="1" ht="12.75" customHeight="1">
      <c r="A1039" s="333">
        <f t="shared" si="76"/>
        <v>15</v>
      </c>
      <c r="B1039" s="373">
        <v>610307260080199</v>
      </c>
      <c r="C1039" s="392" t="s">
        <v>1669</v>
      </c>
      <c r="D1039" s="334">
        <f>+SUMIF('BG SISTEMA'!A:A,'CA EF'!B1039,'BG SISTEMA'!F:F)</f>
        <v>0</v>
      </c>
      <c r="E1039" s="412"/>
      <c r="F1039" s="412"/>
      <c r="G1039" s="336">
        <v>0</v>
      </c>
      <c r="H1039" s="336">
        <f t="shared" si="77"/>
        <v>0</v>
      </c>
      <c r="I1039" s="336">
        <v>0</v>
      </c>
      <c r="J1039" s="336">
        <v>0</v>
      </c>
      <c r="K1039" s="336">
        <v>0</v>
      </c>
      <c r="L1039" s="336">
        <v>0</v>
      </c>
      <c r="M1039" s="336">
        <v>0</v>
      </c>
      <c r="N1039" s="336">
        <v>0</v>
      </c>
      <c r="O1039" s="336">
        <v>0</v>
      </c>
      <c r="P1039" s="336">
        <v>0</v>
      </c>
      <c r="Q1039" s="336">
        <v>0</v>
      </c>
      <c r="R1039" s="336">
        <v>0</v>
      </c>
      <c r="S1039" s="336">
        <v>0</v>
      </c>
      <c r="T1039" s="336">
        <v>0</v>
      </c>
      <c r="U1039" s="336">
        <v>0</v>
      </c>
      <c r="V1039" s="336">
        <v>0</v>
      </c>
      <c r="W1039" s="336">
        <v>0</v>
      </c>
      <c r="X1039" s="336">
        <v>0</v>
      </c>
      <c r="Y1039" s="336">
        <v>0</v>
      </c>
      <c r="Z1039" s="337">
        <f t="shared" si="78"/>
        <v>0</v>
      </c>
      <c r="AA1039" s="340"/>
    </row>
    <row r="1040" spans="1:27" s="339" customFormat="1" ht="12.75" customHeight="1">
      <c r="A1040" s="333">
        <f t="shared" si="76"/>
        <v>15</v>
      </c>
      <c r="B1040" s="373">
        <v>610307280010101</v>
      </c>
      <c r="C1040" s="392" t="s">
        <v>1670</v>
      </c>
      <c r="D1040" s="334">
        <f>+SUMIF('BG SISTEMA'!A:A,'CA EF'!B1040,'BG SISTEMA'!F:F)</f>
        <v>0</v>
      </c>
      <c r="E1040" s="412"/>
      <c r="F1040" s="412"/>
      <c r="G1040" s="336">
        <v>0</v>
      </c>
      <c r="H1040" s="336">
        <f t="shared" si="77"/>
        <v>0</v>
      </c>
      <c r="I1040" s="336">
        <v>0</v>
      </c>
      <c r="J1040" s="336">
        <v>0</v>
      </c>
      <c r="K1040" s="336">
        <v>0</v>
      </c>
      <c r="L1040" s="336">
        <v>0</v>
      </c>
      <c r="M1040" s="336">
        <v>0</v>
      </c>
      <c r="N1040" s="336">
        <v>0</v>
      </c>
      <c r="O1040" s="336">
        <v>0</v>
      </c>
      <c r="P1040" s="336">
        <v>0</v>
      </c>
      <c r="Q1040" s="336">
        <v>0</v>
      </c>
      <c r="R1040" s="336">
        <v>0</v>
      </c>
      <c r="S1040" s="336">
        <v>0</v>
      </c>
      <c r="T1040" s="336">
        <v>0</v>
      </c>
      <c r="U1040" s="336">
        <v>0</v>
      </c>
      <c r="V1040" s="336">
        <v>0</v>
      </c>
      <c r="W1040" s="336">
        <v>0</v>
      </c>
      <c r="X1040" s="336">
        <v>0</v>
      </c>
      <c r="Y1040" s="336">
        <v>0</v>
      </c>
      <c r="Z1040" s="337">
        <f t="shared" si="78"/>
        <v>0</v>
      </c>
      <c r="AA1040" s="338"/>
    </row>
    <row r="1041" spans="1:27" s="339" customFormat="1" ht="12.75" customHeight="1">
      <c r="A1041" s="333">
        <f t="shared" ref="A1041:A1079" si="79">+LEN(B1041)</f>
        <v>15</v>
      </c>
      <c r="B1041" s="373">
        <v>610307280010199</v>
      </c>
      <c r="C1041" s="392" t="s">
        <v>1671</v>
      </c>
      <c r="D1041" s="334">
        <f>+SUMIF('BG SISTEMA'!A:A,'CA EF'!B1041,'BG SISTEMA'!F:F)</f>
        <v>0</v>
      </c>
      <c r="E1041" s="412"/>
      <c r="F1041" s="412"/>
      <c r="G1041" s="336">
        <v>0</v>
      </c>
      <c r="H1041" s="336">
        <f t="shared" ref="H1041:H1079" si="80">+D1041-E1041+F1041-G1041</f>
        <v>0</v>
      </c>
      <c r="I1041" s="336">
        <v>0</v>
      </c>
      <c r="J1041" s="336">
        <v>0</v>
      </c>
      <c r="K1041" s="336">
        <v>0</v>
      </c>
      <c r="L1041" s="336">
        <v>0</v>
      </c>
      <c r="M1041" s="336">
        <v>0</v>
      </c>
      <c r="N1041" s="336">
        <v>0</v>
      </c>
      <c r="O1041" s="336">
        <v>0</v>
      </c>
      <c r="P1041" s="336">
        <v>0</v>
      </c>
      <c r="Q1041" s="336">
        <v>0</v>
      </c>
      <c r="R1041" s="336">
        <v>0</v>
      </c>
      <c r="S1041" s="336">
        <v>0</v>
      </c>
      <c r="T1041" s="336">
        <v>0</v>
      </c>
      <c r="U1041" s="336">
        <v>0</v>
      </c>
      <c r="V1041" s="336">
        <v>0</v>
      </c>
      <c r="W1041" s="336">
        <v>0</v>
      </c>
      <c r="X1041" s="336">
        <v>0</v>
      </c>
      <c r="Y1041" s="336">
        <v>0</v>
      </c>
      <c r="Z1041" s="337">
        <f t="shared" ref="Z1041:Z1079" si="81">SUM(H1041:Y1041)</f>
        <v>0</v>
      </c>
      <c r="AA1041" s="340"/>
    </row>
    <row r="1042" spans="1:27" s="339" customFormat="1" ht="12.75" customHeight="1">
      <c r="A1042" s="333">
        <f t="shared" si="79"/>
        <v>15</v>
      </c>
      <c r="B1042" s="373">
        <v>610307280020101</v>
      </c>
      <c r="C1042" s="392" t="s">
        <v>1672</v>
      </c>
      <c r="D1042" s="334">
        <f>+SUMIF('BG SISTEMA'!A:A,'CA EF'!B1042,'BG SISTEMA'!F:F)</f>
        <v>0</v>
      </c>
      <c r="E1042" s="412"/>
      <c r="F1042" s="412"/>
      <c r="G1042" s="336">
        <v>0</v>
      </c>
      <c r="H1042" s="336">
        <f t="shared" si="80"/>
        <v>0</v>
      </c>
      <c r="I1042" s="336">
        <v>0</v>
      </c>
      <c r="J1042" s="336">
        <v>0</v>
      </c>
      <c r="K1042" s="336">
        <v>0</v>
      </c>
      <c r="L1042" s="336">
        <v>0</v>
      </c>
      <c r="M1042" s="336">
        <v>0</v>
      </c>
      <c r="N1042" s="336">
        <v>0</v>
      </c>
      <c r="O1042" s="336">
        <v>0</v>
      </c>
      <c r="P1042" s="336">
        <v>0</v>
      </c>
      <c r="Q1042" s="336">
        <v>0</v>
      </c>
      <c r="R1042" s="336">
        <v>0</v>
      </c>
      <c r="S1042" s="336">
        <v>0</v>
      </c>
      <c r="T1042" s="336">
        <v>0</v>
      </c>
      <c r="U1042" s="336">
        <v>0</v>
      </c>
      <c r="V1042" s="336">
        <v>0</v>
      </c>
      <c r="W1042" s="336">
        <v>0</v>
      </c>
      <c r="X1042" s="336">
        <v>0</v>
      </c>
      <c r="Y1042" s="336">
        <v>0</v>
      </c>
      <c r="Z1042" s="337">
        <f t="shared" si="81"/>
        <v>0</v>
      </c>
      <c r="AA1042" s="338"/>
    </row>
    <row r="1043" spans="1:27" s="339" customFormat="1" ht="12.75" customHeight="1">
      <c r="A1043" s="333">
        <f t="shared" si="79"/>
        <v>15</v>
      </c>
      <c r="B1043" s="373">
        <v>610307280020199</v>
      </c>
      <c r="C1043" s="392" t="s">
        <v>1673</v>
      </c>
      <c r="D1043" s="334">
        <f>+SUMIF('BG SISTEMA'!A:A,'CA EF'!B1043,'BG SISTEMA'!F:F)</f>
        <v>0</v>
      </c>
      <c r="E1043" s="412"/>
      <c r="F1043" s="412"/>
      <c r="G1043" s="336">
        <v>0</v>
      </c>
      <c r="H1043" s="336">
        <f t="shared" si="80"/>
        <v>0</v>
      </c>
      <c r="I1043" s="336">
        <v>0</v>
      </c>
      <c r="J1043" s="336">
        <v>0</v>
      </c>
      <c r="K1043" s="336">
        <v>0</v>
      </c>
      <c r="L1043" s="336">
        <v>0</v>
      </c>
      <c r="M1043" s="336">
        <v>0</v>
      </c>
      <c r="N1043" s="336">
        <v>0</v>
      </c>
      <c r="O1043" s="336">
        <v>0</v>
      </c>
      <c r="P1043" s="336">
        <v>0</v>
      </c>
      <c r="Q1043" s="336">
        <v>0</v>
      </c>
      <c r="R1043" s="336">
        <v>0</v>
      </c>
      <c r="S1043" s="336">
        <v>0</v>
      </c>
      <c r="T1043" s="336">
        <v>0</v>
      </c>
      <c r="U1043" s="336">
        <v>0</v>
      </c>
      <c r="V1043" s="336">
        <v>0</v>
      </c>
      <c r="W1043" s="336">
        <v>0</v>
      </c>
      <c r="X1043" s="336">
        <v>0</v>
      </c>
      <c r="Y1043" s="336">
        <v>0</v>
      </c>
      <c r="Z1043" s="337">
        <f t="shared" si="81"/>
        <v>0</v>
      </c>
      <c r="AA1043" s="340"/>
    </row>
    <row r="1044" spans="1:27" s="339" customFormat="1" ht="12.75" customHeight="1">
      <c r="A1044" s="333">
        <f t="shared" si="79"/>
        <v>15</v>
      </c>
      <c r="B1044" s="373">
        <v>610307280030101</v>
      </c>
      <c r="C1044" s="392" t="s">
        <v>1674</v>
      </c>
      <c r="D1044" s="334">
        <f>+SUMIF('BG SISTEMA'!A:A,'CA EF'!B1044,'BG SISTEMA'!F:F)</f>
        <v>0</v>
      </c>
      <c r="E1044" s="412"/>
      <c r="F1044" s="412"/>
      <c r="G1044" s="336">
        <v>0</v>
      </c>
      <c r="H1044" s="336">
        <f t="shared" si="80"/>
        <v>0</v>
      </c>
      <c r="I1044" s="336">
        <v>0</v>
      </c>
      <c r="J1044" s="336">
        <v>0</v>
      </c>
      <c r="K1044" s="336">
        <v>0</v>
      </c>
      <c r="L1044" s="336">
        <v>0</v>
      </c>
      <c r="M1044" s="336">
        <v>0</v>
      </c>
      <c r="N1044" s="336">
        <v>0</v>
      </c>
      <c r="O1044" s="336">
        <v>0</v>
      </c>
      <c r="P1044" s="336">
        <v>0</v>
      </c>
      <c r="Q1044" s="336">
        <v>0</v>
      </c>
      <c r="R1044" s="336">
        <v>0</v>
      </c>
      <c r="S1044" s="336">
        <v>0</v>
      </c>
      <c r="T1044" s="336">
        <v>0</v>
      </c>
      <c r="U1044" s="336">
        <v>0</v>
      </c>
      <c r="V1044" s="336">
        <v>0</v>
      </c>
      <c r="W1044" s="336">
        <v>0</v>
      </c>
      <c r="X1044" s="336">
        <v>0</v>
      </c>
      <c r="Y1044" s="336">
        <v>0</v>
      </c>
      <c r="Z1044" s="337">
        <f t="shared" si="81"/>
        <v>0</v>
      </c>
      <c r="AA1044" s="340"/>
    </row>
    <row r="1045" spans="1:27" s="339" customFormat="1" ht="12.75" customHeight="1">
      <c r="A1045" s="333">
        <f t="shared" si="79"/>
        <v>15</v>
      </c>
      <c r="B1045" s="373">
        <v>610307280030199</v>
      </c>
      <c r="C1045" s="392" t="s">
        <v>1675</v>
      </c>
      <c r="D1045" s="334">
        <f>+SUMIF('BG SISTEMA'!A:A,'CA EF'!B1045,'BG SISTEMA'!F:F)</f>
        <v>0</v>
      </c>
      <c r="E1045" s="412"/>
      <c r="F1045" s="412"/>
      <c r="G1045" s="336">
        <v>0</v>
      </c>
      <c r="H1045" s="336">
        <f t="shared" si="80"/>
        <v>0</v>
      </c>
      <c r="I1045" s="336">
        <v>0</v>
      </c>
      <c r="J1045" s="336">
        <v>0</v>
      </c>
      <c r="K1045" s="336">
        <v>0</v>
      </c>
      <c r="L1045" s="336">
        <v>0</v>
      </c>
      <c r="M1045" s="336">
        <v>0</v>
      </c>
      <c r="N1045" s="336">
        <v>0</v>
      </c>
      <c r="O1045" s="336">
        <v>0</v>
      </c>
      <c r="P1045" s="336">
        <v>0</v>
      </c>
      <c r="Q1045" s="336">
        <v>0</v>
      </c>
      <c r="R1045" s="336">
        <v>0</v>
      </c>
      <c r="S1045" s="336">
        <v>0</v>
      </c>
      <c r="T1045" s="336">
        <v>0</v>
      </c>
      <c r="U1045" s="336">
        <v>0</v>
      </c>
      <c r="V1045" s="336">
        <v>0</v>
      </c>
      <c r="W1045" s="336">
        <v>0</v>
      </c>
      <c r="X1045" s="336">
        <v>0</v>
      </c>
      <c r="Y1045" s="336">
        <v>0</v>
      </c>
      <c r="Z1045" s="337">
        <f t="shared" si="81"/>
        <v>0</v>
      </c>
      <c r="AA1045" s="340"/>
    </row>
    <row r="1046" spans="1:27" s="339" customFormat="1" ht="12.75" customHeight="1">
      <c r="A1046" s="333">
        <f t="shared" si="79"/>
        <v>15</v>
      </c>
      <c r="B1046" s="373">
        <v>610307280040101</v>
      </c>
      <c r="C1046" s="392" t="s">
        <v>1676</v>
      </c>
      <c r="D1046" s="334">
        <f>+SUMIF('BG SISTEMA'!A:A,'CA EF'!B1046,'BG SISTEMA'!F:F)</f>
        <v>0</v>
      </c>
      <c r="E1046" s="412"/>
      <c r="F1046" s="412"/>
      <c r="G1046" s="336">
        <v>0</v>
      </c>
      <c r="H1046" s="336">
        <f t="shared" si="80"/>
        <v>0</v>
      </c>
      <c r="I1046" s="336">
        <v>0</v>
      </c>
      <c r="J1046" s="336">
        <v>0</v>
      </c>
      <c r="K1046" s="336">
        <v>0</v>
      </c>
      <c r="L1046" s="336">
        <v>0</v>
      </c>
      <c r="M1046" s="336">
        <v>0</v>
      </c>
      <c r="N1046" s="336">
        <v>0</v>
      </c>
      <c r="O1046" s="336">
        <v>0</v>
      </c>
      <c r="P1046" s="336">
        <v>0</v>
      </c>
      <c r="Q1046" s="336">
        <v>0</v>
      </c>
      <c r="R1046" s="336">
        <v>0</v>
      </c>
      <c r="S1046" s="336">
        <v>0</v>
      </c>
      <c r="T1046" s="336">
        <v>0</v>
      </c>
      <c r="U1046" s="336">
        <v>0</v>
      </c>
      <c r="V1046" s="336">
        <v>0</v>
      </c>
      <c r="W1046" s="336">
        <v>0</v>
      </c>
      <c r="X1046" s="336">
        <v>0</v>
      </c>
      <c r="Y1046" s="336">
        <v>0</v>
      </c>
      <c r="Z1046" s="337">
        <f t="shared" si="81"/>
        <v>0</v>
      </c>
      <c r="AA1046" s="340"/>
    </row>
    <row r="1047" spans="1:27" s="339" customFormat="1" ht="12.75" customHeight="1">
      <c r="A1047" s="333">
        <f t="shared" si="79"/>
        <v>15</v>
      </c>
      <c r="B1047" s="373">
        <v>610307280040199</v>
      </c>
      <c r="C1047" s="392" t="s">
        <v>1677</v>
      </c>
      <c r="D1047" s="334">
        <f>+SUMIF('BG SISTEMA'!A:A,'CA EF'!B1047,'BG SISTEMA'!F:F)</f>
        <v>0</v>
      </c>
      <c r="E1047" s="412"/>
      <c r="F1047" s="412"/>
      <c r="G1047" s="336">
        <v>0</v>
      </c>
      <c r="H1047" s="336">
        <f t="shared" si="80"/>
        <v>0</v>
      </c>
      <c r="I1047" s="336">
        <v>0</v>
      </c>
      <c r="J1047" s="336">
        <v>0</v>
      </c>
      <c r="K1047" s="336">
        <v>0</v>
      </c>
      <c r="L1047" s="336">
        <v>0</v>
      </c>
      <c r="M1047" s="336">
        <v>0</v>
      </c>
      <c r="N1047" s="336">
        <v>0</v>
      </c>
      <c r="O1047" s="336">
        <v>0</v>
      </c>
      <c r="P1047" s="336">
        <v>0</v>
      </c>
      <c r="Q1047" s="336">
        <v>0</v>
      </c>
      <c r="R1047" s="336">
        <v>0</v>
      </c>
      <c r="S1047" s="336">
        <v>0</v>
      </c>
      <c r="T1047" s="336">
        <v>0</v>
      </c>
      <c r="U1047" s="336">
        <v>0</v>
      </c>
      <c r="V1047" s="336">
        <v>0</v>
      </c>
      <c r="W1047" s="336">
        <v>0</v>
      </c>
      <c r="X1047" s="336">
        <v>0</v>
      </c>
      <c r="Y1047" s="336">
        <v>0</v>
      </c>
      <c r="Z1047" s="337">
        <f t="shared" si="81"/>
        <v>0</v>
      </c>
      <c r="AA1047" s="340"/>
    </row>
    <row r="1048" spans="1:27" s="339" customFormat="1" ht="12.75" customHeight="1">
      <c r="A1048" s="333">
        <f t="shared" si="79"/>
        <v>15</v>
      </c>
      <c r="B1048" s="373">
        <v>610307280050101</v>
      </c>
      <c r="C1048" s="392" t="s">
        <v>1678</v>
      </c>
      <c r="D1048" s="334">
        <f>+SUMIF('BG SISTEMA'!A:A,'CA EF'!B1048,'BG SISTEMA'!F:F)</f>
        <v>0</v>
      </c>
      <c r="E1048" s="412"/>
      <c r="F1048" s="412"/>
      <c r="G1048" s="336">
        <v>0</v>
      </c>
      <c r="H1048" s="336">
        <f t="shared" si="80"/>
        <v>0</v>
      </c>
      <c r="I1048" s="336">
        <v>0</v>
      </c>
      <c r="J1048" s="336">
        <v>0</v>
      </c>
      <c r="K1048" s="336">
        <v>0</v>
      </c>
      <c r="L1048" s="336">
        <v>0</v>
      </c>
      <c r="M1048" s="336">
        <v>0</v>
      </c>
      <c r="N1048" s="336">
        <v>0</v>
      </c>
      <c r="O1048" s="336">
        <v>0</v>
      </c>
      <c r="P1048" s="336">
        <v>0</v>
      </c>
      <c r="Q1048" s="336">
        <v>0</v>
      </c>
      <c r="R1048" s="336">
        <v>0</v>
      </c>
      <c r="S1048" s="336">
        <v>0</v>
      </c>
      <c r="T1048" s="336">
        <v>0</v>
      </c>
      <c r="U1048" s="336">
        <v>0</v>
      </c>
      <c r="V1048" s="336">
        <v>0</v>
      </c>
      <c r="W1048" s="336">
        <v>0</v>
      </c>
      <c r="X1048" s="336">
        <v>0</v>
      </c>
      <c r="Y1048" s="336">
        <v>0</v>
      </c>
      <c r="Z1048" s="337">
        <f t="shared" si="81"/>
        <v>0</v>
      </c>
      <c r="AA1048" s="340"/>
    </row>
    <row r="1049" spans="1:27" s="339" customFormat="1" ht="12.75" customHeight="1">
      <c r="A1049" s="333">
        <f t="shared" si="79"/>
        <v>15</v>
      </c>
      <c r="B1049" s="373">
        <v>610307280050199</v>
      </c>
      <c r="C1049" s="392" t="s">
        <v>1679</v>
      </c>
      <c r="D1049" s="334">
        <f>+SUMIF('BG SISTEMA'!A:A,'CA EF'!B1049,'BG SISTEMA'!F:F)</f>
        <v>0</v>
      </c>
      <c r="E1049" s="412"/>
      <c r="F1049" s="412"/>
      <c r="G1049" s="336">
        <v>0</v>
      </c>
      <c r="H1049" s="336">
        <f t="shared" si="80"/>
        <v>0</v>
      </c>
      <c r="I1049" s="336">
        <v>0</v>
      </c>
      <c r="J1049" s="336">
        <v>0</v>
      </c>
      <c r="K1049" s="336">
        <v>0</v>
      </c>
      <c r="L1049" s="336">
        <v>0</v>
      </c>
      <c r="M1049" s="336">
        <v>0</v>
      </c>
      <c r="N1049" s="336">
        <v>0</v>
      </c>
      <c r="O1049" s="336">
        <v>0</v>
      </c>
      <c r="P1049" s="336">
        <v>0</v>
      </c>
      <c r="Q1049" s="336">
        <v>0</v>
      </c>
      <c r="R1049" s="336">
        <v>0</v>
      </c>
      <c r="S1049" s="336">
        <v>0</v>
      </c>
      <c r="T1049" s="336">
        <v>0</v>
      </c>
      <c r="U1049" s="336">
        <v>0</v>
      </c>
      <c r="V1049" s="336">
        <v>0</v>
      </c>
      <c r="W1049" s="336">
        <v>0</v>
      </c>
      <c r="X1049" s="336">
        <v>0</v>
      </c>
      <c r="Y1049" s="336">
        <v>0</v>
      </c>
      <c r="Z1049" s="337">
        <f t="shared" si="81"/>
        <v>0</v>
      </c>
      <c r="AA1049" s="340"/>
    </row>
    <row r="1050" spans="1:27" s="339" customFormat="1" ht="12.75" customHeight="1">
      <c r="A1050" s="333">
        <f t="shared" si="79"/>
        <v>15</v>
      </c>
      <c r="B1050" s="373">
        <v>610307280060101</v>
      </c>
      <c r="C1050" s="392" t="s">
        <v>1680</v>
      </c>
      <c r="D1050" s="334">
        <f>+SUMIF('BG SISTEMA'!A:A,'CA EF'!B1050,'BG SISTEMA'!F:F)</f>
        <v>0</v>
      </c>
      <c r="E1050" s="412"/>
      <c r="F1050" s="412"/>
      <c r="G1050" s="336">
        <v>0</v>
      </c>
      <c r="H1050" s="336">
        <f t="shared" si="80"/>
        <v>0</v>
      </c>
      <c r="I1050" s="336">
        <v>0</v>
      </c>
      <c r="J1050" s="336">
        <v>0</v>
      </c>
      <c r="K1050" s="336">
        <v>0</v>
      </c>
      <c r="L1050" s="336">
        <v>0</v>
      </c>
      <c r="M1050" s="336">
        <v>0</v>
      </c>
      <c r="N1050" s="336">
        <v>0</v>
      </c>
      <c r="O1050" s="336">
        <v>0</v>
      </c>
      <c r="P1050" s="336">
        <v>0</v>
      </c>
      <c r="Q1050" s="336">
        <v>0</v>
      </c>
      <c r="R1050" s="336">
        <v>0</v>
      </c>
      <c r="S1050" s="336">
        <v>0</v>
      </c>
      <c r="T1050" s="336">
        <v>0</v>
      </c>
      <c r="U1050" s="336">
        <v>0</v>
      </c>
      <c r="V1050" s="336">
        <v>0</v>
      </c>
      <c r="W1050" s="336">
        <v>0</v>
      </c>
      <c r="X1050" s="336">
        <v>0</v>
      </c>
      <c r="Y1050" s="336">
        <v>0</v>
      </c>
      <c r="Z1050" s="337">
        <f t="shared" si="81"/>
        <v>0</v>
      </c>
      <c r="AA1050" s="340"/>
    </row>
    <row r="1051" spans="1:27" s="339" customFormat="1" ht="12.75" customHeight="1">
      <c r="A1051" s="333">
        <f t="shared" si="79"/>
        <v>15</v>
      </c>
      <c r="B1051" s="373">
        <v>610307280060199</v>
      </c>
      <c r="C1051" s="392" t="s">
        <v>1681</v>
      </c>
      <c r="D1051" s="334">
        <f>+SUMIF('BG SISTEMA'!A:A,'CA EF'!B1051,'BG SISTEMA'!F:F)</f>
        <v>0</v>
      </c>
      <c r="E1051" s="412"/>
      <c r="F1051" s="412"/>
      <c r="G1051" s="336">
        <v>0</v>
      </c>
      <c r="H1051" s="336">
        <f t="shared" si="80"/>
        <v>0</v>
      </c>
      <c r="I1051" s="336">
        <v>0</v>
      </c>
      <c r="J1051" s="336">
        <v>0</v>
      </c>
      <c r="K1051" s="336">
        <v>0</v>
      </c>
      <c r="L1051" s="336">
        <v>0</v>
      </c>
      <c r="M1051" s="336">
        <v>0</v>
      </c>
      <c r="N1051" s="336">
        <v>0</v>
      </c>
      <c r="O1051" s="336">
        <v>0</v>
      </c>
      <c r="P1051" s="336">
        <v>0</v>
      </c>
      <c r="Q1051" s="336">
        <v>0</v>
      </c>
      <c r="R1051" s="336">
        <v>0</v>
      </c>
      <c r="S1051" s="336">
        <v>0</v>
      </c>
      <c r="T1051" s="336">
        <v>0</v>
      </c>
      <c r="U1051" s="336">
        <v>0</v>
      </c>
      <c r="V1051" s="336">
        <v>0</v>
      </c>
      <c r="W1051" s="336">
        <v>0</v>
      </c>
      <c r="X1051" s="336">
        <v>0</v>
      </c>
      <c r="Y1051" s="336">
        <v>0</v>
      </c>
      <c r="Z1051" s="337">
        <f t="shared" si="81"/>
        <v>0</v>
      </c>
      <c r="AA1051" s="340"/>
    </row>
    <row r="1052" spans="1:27" s="339" customFormat="1" ht="12.75" customHeight="1">
      <c r="A1052" s="333">
        <f t="shared" si="79"/>
        <v>15</v>
      </c>
      <c r="B1052" s="373">
        <v>610307280070101</v>
      </c>
      <c r="C1052" s="392" t="s">
        <v>1682</v>
      </c>
      <c r="D1052" s="334">
        <f>+SUMIF('BG SISTEMA'!A:A,'CA EF'!B1052,'BG SISTEMA'!F:F)</f>
        <v>0</v>
      </c>
      <c r="E1052" s="412"/>
      <c r="F1052" s="412"/>
      <c r="G1052" s="336">
        <v>0</v>
      </c>
      <c r="H1052" s="336">
        <f t="shared" si="80"/>
        <v>0</v>
      </c>
      <c r="I1052" s="336">
        <v>0</v>
      </c>
      <c r="J1052" s="336">
        <v>0</v>
      </c>
      <c r="K1052" s="336">
        <v>0</v>
      </c>
      <c r="L1052" s="336">
        <v>0</v>
      </c>
      <c r="M1052" s="336">
        <v>0</v>
      </c>
      <c r="N1052" s="336">
        <v>0</v>
      </c>
      <c r="O1052" s="336">
        <v>0</v>
      </c>
      <c r="P1052" s="336">
        <v>0</v>
      </c>
      <c r="Q1052" s="336">
        <v>0</v>
      </c>
      <c r="R1052" s="336">
        <v>0</v>
      </c>
      <c r="S1052" s="336">
        <v>0</v>
      </c>
      <c r="T1052" s="336">
        <v>0</v>
      </c>
      <c r="U1052" s="336">
        <v>0</v>
      </c>
      <c r="V1052" s="336">
        <v>0</v>
      </c>
      <c r="W1052" s="336">
        <v>0</v>
      </c>
      <c r="X1052" s="336">
        <v>0</v>
      </c>
      <c r="Y1052" s="336">
        <v>0</v>
      </c>
      <c r="Z1052" s="337">
        <f t="shared" si="81"/>
        <v>0</v>
      </c>
      <c r="AA1052" s="340"/>
    </row>
    <row r="1053" spans="1:27" s="339" customFormat="1" ht="12.75" customHeight="1">
      <c r="A1053" s="333">
        <f t="shared" si="79"/>
        <v>15</v>
      </c>
      <c r="B1053" s="373">
        <v>610307280070199</v>
      </c>
      <c r="C1053" s="392" t="s">
        <v>1683</v>
      </c>
      <c r="D1053" s="334">
        <f>+SUMIF('BG SISTEMA'!A:A,'CA EF'!B1053,'BG SISTEMA'!F:F)</f>
        <v>0</v>
      </c>
      <c r="E1053" s="412"/>
      <c r="F1053" s="412"/>
      <c r="G1053" s="336">
        <v>0</v>
      </c>
      <c r="H1053" s="336">
        <f t="shared" si="80"/>
        <v>0</v>
      </c>
      <c r="I1053" s="336">
        <v>0</v>
      </c>
      <c r="J1053" s="336">
        <v>0</v>
      </c>
      <c r="K1053" s="336">
        <v>0</v>
      </c>
      <c r="L1053" s="336">
        <v>0</v>
      </c>
      <c r="M1053" s="336">
        <v>0</v>
      </c>
      <c r="N1053" s="336">
        <v>0</v>
      </c>
      <c r="O1053" s="336">
        <v>0</v>
      </c>
      <c r="P1053" s="336">
        <v>0</v>
      </c>
      <c r="Q1053" s="336">
        <v>0</v>
      </c>
      <c r="R1053" s="336">
        <v>0</v>
      </c>
      <c r="S1053" s="336">
        <v>0</v>
      </c>
      <c r="T1053" s="336">
        <v>0</v>
      </c>
      <c r="U1053" s="336">
        <v>0</v>
      </c>
      <c r="V1053" s="336">
        <v>0</v>
      </c>
      <c r="W1053" s="336">
        <v>0</v>
      </c>
      <c r="X1053" s="336">
        <v>0</v>
      </c>
      <c r="Y1053" s="336">
        <v>0</v>
      </c>
      <c r="Z1053" s="337">
        <f t="shared" si="81"/>
        <v>0</v>
      </c>
      <c r="AA1053" s="338"/>
    </row>
    <row r="1054" spans="1:27" s="339" customFormat="1" ht="12.75" customHeight="1">
      <c r="A1054" s="333">
        <f t="shared" si="79"/>
        <v>15</v>
      </c>
      <c r="B1054" s="373">
        <v>610407300010101</v>
      </c>
      <c r="C1054" s="392" t="s">
        <v>1684</v>
      </c>
      <c r="D1054" s="334">
        <f>+SUMIF('BG SISTEMA'!A:A,'CA EF'!B1054,'BG SISTEMA'!F:F)</f>
        <v>0</v>
      </c>
      <c r="E1054" s="412"/>
      <c r="F1054" s="412"/>
      <c r="G1054" s="336">
        <v>0</v>
      </c>
      <c r="H1054" s="336">
        <f t="shared" si="80"/>
        <v>0</v>
      </c>
      <c r="I1054" s="336">
        <v>0</v>
      </c>
      <c r="J1054" s="336">
        <v>0</v>
      </c>
      <c r="K1054" s="336">
        <v>0</v>
      </c>
      <c r="L1054" s="336">
        <v>0</v>
      </c>
      <c r="M1054" s="336">
        <v>0</v>
      </c>
      <c r="N1054" s="336">
        <v>0</v>
      </c>
      <c r="O1054" s="336">
        <v>0</v>
      </c>
      <c r="P1054" s="336">
        <v>0</v>
      </c>
      <c r="Q1054" s="336">
        <v>0</v>
      </c>
      <c r="R1054" s="336">
        <v>0</v>
      </c>
      <c r="S1054" s="336">
        <v>0</v>
      </c>
      <c r="T1054" s="336">
        <v>0</v>
      </c>
      <c r="U1054" s="336">
        <v>0</v>
      </c>
      <c r="V1054" s="336">
        <v>0</v>
      </c>
      <c r="W1054" s="336">
        <v>0</v>
      </c>
      <c r="X1054" s="336">
        <v>0</v>
      </c>
      <c r="Y1054" s="336">
        <v>0</v>
      </c>
      <c r="Z1054" s="337">
        <f t="shared" si="81"/>
        <v>0</v>
      </c>
      <c r="AA1054" s="338"/>
    </row>
    <row r="1055" spans="1:27" s="339" customFormat="1" ht="12.75" customHeight="1">
      <c r="A1055" s="333">
        <f t="shared" si="79"/>
        <v>15</v>
      </c>
      <c r="B1055" s="373">
        <v>610407300010199</v>
      </c>
      <c r="C1055" s="392" t="s">
        <v>1685</v>
      </c>
      <c r="D1055" s="334">
        <f>+SUMIF('BG SISTEMA'!A:A,'CA EF'!B1055,'BG SISTEMA'!F:F)</f>
        <v>0</v>
      </c>
      <c r="E1055" s="412"/>
      <c r="F1055" s="412"/>
      <c r="G1055" s="336">
        <v>0</v>
      </c>
      <c r="H1055" s="336">
        <f t="shared" si="80"/>
        <v>0</v>
      </c>
      <c r="I1055" s="336">
        <v>0</v>
      </c>
      <c r="J1055" s="336">
        <v>0</v>
      </c>
      <c r="K1055" s="336">
        <v>0</v>
      </c>
      <c r="L1055" s="336">
        <v>0</v>
      </c>
      <c r="M1055" s="336">
        <v>0</v>
      </c>
      <c r="N1055" s="336">
        <v>0</v>
      </c>
      <c r="O1055" s="336">
        <v>0</v>
      </c>
      <c r="P1055" s="336">
        <v>0</v>
      </c>
      <c r="Q1055" s="336">
        <v>0</v>
      </c>
      <c r="R1055" s="336">
        <v>0</v>
      </c>
      <c r="S1055" s="336">
        <v>0</v>
      </c>
      <c r="T1055" s="336">
        <v>0</v>
      </c>
      <c r="U1055" s="336">
        <v>0</v>
      </c>
      <c r="V1055" s="336">
        <v>0</v>
      </c>
      <c r="W1055" s="336">
        <v>0</v>
      </c>
      <c r="X1055" s="336">
        <v>0</v>
      </c>
      <c r="Y1055" s="336">
        <v>0</v>
      </c>
      <c r="Z1055" s="337">
        <f t="shared" si="81"/>
        <v>0</v>
      </c>
      <c r="AA1055" s="338"/>
    </row>
    <row r="1056" spans="1:27" s="339" customFormat="1" ht="12.75" customHeight="1">
      <c r="A1056" s="333">
        <f t="shared" si="79"/>
        <v>15</v>
      </c>
      <c r="B1056" s="373">
        <v>610407300020101</v>
      </c>
      <c r="C1056" s="392" t="s">
        <v>1686</v>
      </c>
      <c r="D1056" s="334">
        <f>+SUMIF('BG SISTEMA'!A:A,'CA EF'!B1056,'BG SISTEMA'!F:F)</f>
        <v>0</v>
      </c>
      <c r="E1056" s="412"/>
      <c r="F1056" s="412"/>
      <c r="G1056" s="336">
        <v>0</v>
      </c>
      <c r="H1056" s="336">
        <f t="shared" si="80"/>
        <v>0</v>
      </c>
      <c r="I1056" s="336">
        <v>0</v>
      </c>
      <c r="J1056" s="336">
        <v>0</v>
      </c>
      <c r="K1056" s="336">
        <v>0</v>
      </c>
      <c r="L1056" s="336">
        <v>0</v>
      </c>
      <c r="M1056" s="336">
        <v>0</v>
      </c>
      <c r="N1056" s="336">
        <v>0</v>
      </c>
      <c r="O1056" s="336">
        <v>0</v>
      </c>
      <c r="P1056" s="336">
        <v>0</v>
      </c>
      <c r="Q1056" s="336">
        <v>0</v>
      </c>
      <c r="R1056" s="336">
        <v>0</v>
      </c>
      <c r="S1056" s="336">
        <v>0</v>
      </c>
      <c r="T1056" s="336">
        <v>0</v>
      </c>
      <c r="U1056" s="336">
        <v>0</v>
      </c>
      <c r="V1056" s="336">
        <v>0</v>
      </c>
      <c r="W1056" s="336">
        <v>0</v>
      </c>
      <c r="X1056" s="336">
        <v>0</v>
      </c>
      <c r="Y1056" s="336">
        <v>0</v>
      </c>
      <c r="Z1056" s="337">
        <f t="shared" si="81"/>
        <v>0</v>
      </c>
      <c r="AA1056" s="338"/>
    </row>
    <row r="1057" spans="1:27" s="339" customFormat="1" ht="12.75" customHeight="1">
      <c r="A1057" s="333">
        <f t="shared" si="79"/>
        <v>15</v>
      </c>
      <c r="B1057" s="373">
        <v>610407300020199</v>
      </c>
      <c r="C1057" s="392" t="s">
        <v>1687</v>
      </c>
      <c r="D1057" s="334">
        <f>+SUMIF('BG SISTEMA'!A:A,'CA EF'!B1057,'BG SISTEMA'!F:F)</f>
        <v>0</v>
      </c>
      <c r="E1057" s="412"/>
      <c r="F1057" s="412"/>
      <c r="G1057" s="336">
        <v>0</v>
      </c>
      <c r="H1057" s="336">
        <f t="shared" si="80"/>
        <v>0</v>
      </c>
      <c r="I1057" s="336">
        <v>0</v>
      </c>
      <c r="J1057" s="336">
        <v>0</v>
      </c>
      <c r="K1057" s="336">
        <v>0</v>
      </c>
      <c r="L1057" s="336">
        <v>0</v>
      </c>
      <c r="M1057" s="336">
        <v>0</v>
      </c>
      <c r="N1057" s="336">
        <v>0</v>
      </c>
      <c r="O1057" s="336">
        <v>0</v>
      </c>
      <c r="P1057" s="336">
        <v>0</v>
      </c>
      <c r="Q1057" s="336">
        <v>0</v>
      </c>
      <c r="R1057" s="336">
        <v>0</v>
      </c>
      <c r="S1057" s="336">
        <v>0</v>
      </c>
      <c r="T1057" s="336">
        <v>0</v>
      </c>
      <c r="U1057" s="336">
        <v>0</v>
      </c>
      <c r="V1057" s="336">
        <v>0</v>
      </c>
      <c r="W1057" s="336">
        <v>0</v>
      </c>
      <c r="X1057" s="336">
        <v>0</v>
      </c>
      <c r="Y1057" s="336">
        <v>0</v>
      </c>
      <c r="Z1057" s="337">
        <f t="shared" si="81"/>
        <v>0</v>
      </c>
      <c r="AA1057" s="338"/>
    </row>
    <row r="1058" spans="1:27" s="339" customFormat="1" ht="12.75" customHeight="1">
      <c r="A1058" s="333">
        <f t="shared" si="79"/>
        <v>15</v>
      </c>
      <c r="B1058" s="373">
        <v>610407300030101</v>
      </c>
      <c r="C1058" s="392" t="s">
        <v>1688</v>
      </c>
      <c r="D1058" s="334">
        <f>+SUMIF('BG SISTEMA'!A:A,'CA EF'!B1058,'BG SISTEMA'!F:F)</f>
        <v>0</v>
      </c>
      <c r="E1058" s="412"/>
      <c r="F1058" s="412"/>
      <c r="G1058" s="336">
        <v>0</v>
      </c>
      <c r="H1058" s="336">
        <f t="shared" si="80"/>
        <v>0</v>
      </c>
      <c r="I1058" s="336">
        <v>0</v>
      </c>
      <c r="J1058" s="336">
        <v>0</v>
      </c>
      <c r="K1058" s="336">
        <v>0</v>
      </c>
      <c r="L1058" s="336">
        <v>0</v>
      </c>
      <c r="M1058" s="336">
        <v>0</v>
      </c>
      <c r="N1058" s="336">
        <v>0</v>
      </c>
      <c r="O1058" s="336">
        <v>0</v>
      </c>
      <c r="P1058" s="336">
        <v>0</v>
      </c>
      <c r="Q1058" s="336">
        <v>0</v>
      </c>
      <c r="R1058" s="336">
        <v>0</v>
      </c>
      <c r="S1058" s="336">
        <v>0</v>
      </c>
      <c r="T1058" s="336">
        <v>0</v>
      </c>
      <c r="U1058" s="336">
        <v>0</v>
      </c>
      <c r="V1058" s="336">
        <v>0</v>
      </c>
      <c r="W1058" s="336">
        <v>0</v>
      </c>
      <c r="X1058" s="336">
        <v>0</v>
      </c>
      <c r="Y1058" s="336">
        <v>0</v>
      </c>
      <c r="Z1058" s="337">
        <f t="shared" si="81"/>
        <v>0</v>
      </c>
      <c r="AA1058" s="338"/>
    </row>
    <row r="1059" spans="1:27" s="339" customFormat="1" ht="12.75" customHeight="1">
      <c r="A1059" s="333">
        <f t="shared" si="79"/>
        <v>15</v>
      </c>
      <c r="B1059" s="373">
        <v>610407300030199</v>
      </c>
      <c r="C1059" s="392" t="s">
        <v>1689</v>
      </c>
      <c r="D1059" s="334">
        <f>+SUMIF('BG SISTEMA'!A:A,'CA EF'!B1059,'BG SISTEMA'!F:F)</f>
        <v>0</v>
      </c>
      <c r="E1059" s="412"/>
      <c r="F1059" s="412"/>
      <c r="G1059" s="336">
        <v>0</v>
      </c>
      <c r="H1059" s="336">
        <f t="shared" si="80"/>
        <v>0</v>
      </c>
      <c r="I1059" s="336">
        <v>0</v>
      </c>
      <c r="J1059" s="336">
        <v>0</v>
      </c>
      <c r="K1059" s="336">
        <v>0</v>
      </c>
      <c r="L1059" s="336">
        <v>0</v>
      </c>
      <c r="M1059" s="336">
        <v>0</v>
      </c>
      <c r="N1059" s="336">
        <v>0</v>
      </c>
      <c r="O1059" s="336">
        <v>0</v>
      </c>
      <c r="P1059" s="336">
        <v>0</v>
      </c>
      <c r="Q1059" s="336">
        <v>0</v>
      </c>
      <c r="R1059" s="336">
        <v>0</v>
      </c>
      <c r="S1059" s="336">
        <v>0</v>
      </c>
      <c r="T1059" s="336">
        <v>0</v>
      </c>
      <c r="U1059" s="336">
        <v>0</v>
      </c>
      <c r="V1059" s="336">
        <v>0</v>
      </c>
      <c r="W1059" s="336">
        <v>0</v>
      </c>
      <c r="X1059" s="336">
        <v>0</v>
      </c>
      <c r="Y1059" s="336">
        <v>0</v>
      </c>
      <c r="Z1059" s="337">
        <f t="shared" si="81"/>
        <v>0</v>
      </c>
      <c r="AA1059" s="338"/>
    </row>
    <row r="1060" spans="1:27" s="339" customFormat="1" ht="12.75" customHeight="1">
      <c r="A1060" s="333">
        <f t="shared" si="79"/>
        <v>15</v>
      </c>
      <c r="B1060" s="373">
        <v>610407300040101</v>
      </c>
      <c r="C1060" s="392" t="s">
        <v>1690</v>
      </c>
      <c r="D1060" s="334">
        <f>+SUMIF('BG SISTEMA'!A:A,'CA EF'!B1060,'BG SISTEMA'!F:F)</f>
        <v>0</v>
      </c>
      <c r="E1060" s="412"/>
      <c r="F1060" s="412"/>
      <c r="G1060" s="336">
        <v>0</v>
      </c>
      <c r="H1060" s="336">
        <f t="shared" si="80"/>
        <v>0</v>
      </c>
      <c r="I1060" s="336">
        <v>0</v>
      </c>
      <c r="J1060" s="336">
        <v>0</v>
      </c>
      <c r="K1060" s="336">
        <v>0</v>
      </c>
      <c r="L1060" s="336">
        <v>0</v>
      </c>
      <c r="M1060" s="336">
        <v>0</v>
      </c>
      <c r="N1060" s="336">
        <v>0</v>
      </c>
      <c r="O1060" s="336">
        <v>0</v>
      </c>
      <c r="P1060" s="336">
        <v>0</v>
      </c>
      <c r="Q1060" s="336">
        <v>0</v>
      </c>
      <c r="R1060" s="336">
        <v>0</v>
      </c>
      <c r="S1060" s="336">
        <v>0</v>
      </c>
      <c r="T1060" s="336">
        <v>0</v>
      </c>
      <c r="U1060" s="336">
        <v>0</v>
      </c>
      <c r="V1060" s="336">
        <v>0</v>
      </c>
      <c r="W1060" s="336">
        <v>0</v>
      </c>
      <c r="X1060" s="336">
        <v>0</v>
      </c>
      <c r="Y1060" s="336">
        <v>0</v>
      </c>
      <c r="Z1060" s="337">
        <f t="shared" si="81"/>
        <v>0</v>
      </c>
      <c r="AA1060" s="338"/>
    </row>
    <row r="1061" spans="1:27" s="339" customFormat="1" ht="12.75" customHeight="1">
      <c r="A1061" s="333">
        <f t="shared" si="79"/>
        <v>15</v>
      </c>
      <c r="B1061" s="373">
        <v>610407300040199</v>
      </c>
      <c r="C1061" s="392" t="s">
        <v>1691</v>
      </c>
      <c r="D1061" s="334">
        <f>+SUMIF('BG SISTEMA'!A:A,'CA EF'!B1061,'BG SISTEMA'!F:F)</f>
        <v>0</v>
      </c>
      <c r="E1061" s="412"/>
      <c r="F1061" s="412"/>
      <c r="G1061" s="336">
        <v>0</v>
      </c>
      <c r="H1061" s="336">
        <f t="shared" si="80"/>
        <v>0</v>
      </c>
      <c r="I1061" s="336">
        <v>0</v>
      </c>
      <c r="J1061" s="336">
        <v>0</v>
      </c>
      <c r="K1061" s="336">
        <v>0</v>
      </c>
      <c r="L1061" s="336">
        <v>0</v>
      </c>
      <c r="M1061" s="336">
        <v>0</v>
      </c>
      <c r="N1061" s="336">
        <v>0</v>
      </c>
      <c r="O1061" s="336">
        <v>0</v>
      </c>
      <c r="P1061" s="336">
        <v>0</v>
      </c>
      <c r="Q1061" s="336">
        <v>0</v>
      </c>
      <c r="R1061" s="336">
        <v>0</v>
      </c>
      <c r="S1061" s="336">
        <v>0</v>
      </c>
      <c r="T1061" s="336">
        <v>0</v>
      </c>
      <c r="U1061" s="336">
        <v>0</v>
      </c>
      <c r="V1061" s="336">
        <v>0</v>
      </c>
      <c r="W1061" s="336">
        <v>0</v>
      </c>
      <c r="X1061" s="336">
        <v>0</v>
      </c>
      <c r="Y1061" s="336">
        <v>0</v>
      </c>
      <c r="Z1061" s="337">
        <f t="shared" si="81"/>
        <v>0</v>
      </c>
      <c r="AA1061" s="338"/>
    </row>
    <row r="1062" spans="1:27" s="339" customFormat="1" ht="12.75" customHeight="1">
      <c r="A1062" s="333">
        <f t="shared" si="79"/>
        <v>15</v>
      </c>
      <c r="B1062" s="373">
        <v>610407300050101</v>
      </c>
      <c r="C1062" s="392" t="s">
        <v>1692</v>
      </c>
      <c r="D1062" s="334">
        <f>+SUMIF('BG SISTEMA'!A:A,'CA EF'!B1062,'BG SISTEMA'!F:F)</f>
        <v>0</v>
      </c>
      <c r="E1062" s="412"/>
      <c r="F1062" s="412"/>
      <c r="G1062" s="336">
        <v>0</v>
      </c>
      <c r="H1062" s="336">
        <f t="shared" si="80"/>
        <v>0</v>
      </c>
      <c r="I1062" s="336">
        <v>0</v>
      </c>
      <c r="J1062" s="336">
        <v>0</v>
      </c>
      <c r="K1062" s="336">
        <v>0</v>
      </c>
      <c r="L1062" s="336">
        <v>0</v>
      </c>
      <c r="M1062" s="336">
        <v>0</v>
      </c>
      <c r="N1062" s="336">
        <v>0</v>
      </c>
      <c r="O1062" s="336">
        <v>0</v>
      </c>
      <c r="P1062" s="336">
        <v>0</v>
      </c>
      <c r="Q1062" s="336">
        <v>0</v>
      </c>
      <c r="R1062" s="336">
        <v>0</v>
      </c>
      <c r="S1062" s="336">
        <v>0</v>
      </c>
      <c r="T1062" s="336">
        <v>0</v>
      </c>
      <c r="U1062" s="336">
        <v>0</v>
      </c>
      <c r="V1062" s="336">
        <v>0</v>
      </c>
      <c r="W1062" s="336">
        <v>0</v>
      </c>
      <c r="X1062" s="336">
        <v>0</v>
      </c>
      <c r="Y1062" s="336">
        <v>0</v>
      </c>
      <c r="Z1062" s="337">
        <f t="shared" si="81"/>
        <v>0</v>
      </c>
      <c r="AA1062" s="338"/>
    </row>
    <row r="1063" spans="1:27" s="339" customFormat="1" ht="12.75" customHeight="1">
      <c r="A1063" s="333">
        <f t="shared" si="79"/>
        <v>15</v>
      </c>
      <c r="B1063" s="373">
        <v>610407300050199</v>
      </c>
      <c r="C1063" s="392" t="s">
        <v>1693</v>
      </c>
      <c r="D1063" s="334">
        <f>+SUMIF('BG SISTEMA'!A:A,'CA EF'!B1063,'BG SISTEMA'!F:F)</f>
        <v>0</v>
      </c>
      <c r="E1063" s="412"/>
      <c r="F1063" s="412"/>
      <c r="G1063" s="336">
        <v>0</v>
      </c>
      <c r="H1063" s="336">
        <f t="shared" si="80"/>
        <v>0</v>
      </c>
      <c r="I1063" s="336">
        <v>0</v>
      </c>
      <c r="J1063" s="336">
        <v>0</v>
      </c>
      <c r="K1063" s="336">
        <v>0</v>
      </c>
      <c r="L1063" s="336">
        <v>0</v>
      </c>
      <c r="M1063" s="336">
        <v>0</v>
      </c>
      <c r="N1063" s="336">
        <v>0</v>
      </c>
      <c r="O1063" s="336">
        <v>0</v>
      </c>
      <c r="P1063" s="336">
        <v>0</v>
      </c>
      <c r="Q1063" s="336">
        <v>0</v>
      </c>
      <c r="R1063" s="336">
        <v>0</v>
      </c>
      <c r="S1063" s="336">
        <v>0</v>
      </c>
      <c r="T1063" s="336">
        <v>0</v>
      </c>
      <c r="U1063" s="336">
        <v>0</v>
      </c>
      <c r="V1063" s="336">
        <v>0</v>
      </c>
      <c r="W1063" s="336">
        <v>0</v>
      </c>
      <c r="X1063" s="336">
        <v>0</v>
      </c>
      <c r="Y1063" s="336">
        <v>0</v>
      </c>
      <c r="Z1063" s="337">
        <f t="shared" si="81"/>
        <v>0</v>
      </c>
      <c r="AA1063" s="340"/>
    </row>
    <row r="1064" spans="1:27" s="339" customFormat="1" ht="12.75" customHeight="1">
      <c r="A1064" s="333">
        <f t="shared" si="79"/>
        <v>15</v>
      </c>
      <c r="B1064" s="373">
        <v>610407300060101</v>
      </c>
      <c r="C1064" s="392" t="s">
        <v>1694</v>
      </c>
      <c r="D1064" s="334">
        <f>+SUMIF('BG SISTEMA'!A:A,'CA EF'!B1064,'BG SISTEMA'!F:F)</f>
        <v>0</v>
      </c>
      <c r="E1064" s="412"/>
      <c r="F1064" s="412"/>
      <c r="G1064" s="336">
        <v>0</v>
      </c>
      <c r="H1064" s="336">
        <f t="shared" si="80"/>
        <v>0</v>
      </c>
      <c r="I1064" s="336">
        <v>0</v>
      </c>
      <c r="J1064" s="336">
        <v>0</v>
      </c>
      <c r="K1064" s="336">
        <v>0</v>
      </c>
      <c r="L1064" s="336">
        <v>0</v>
      </c>
      <c r="M1064" s="336">
        <v>0</v>
      </c>
      <c r="N1064" s="336">
        <v>0</v>
      </c>
      <c r="O1064" s="336">
        <v>0</v>
      </c>
      <c r="P1064" s="336">
        <v>0</v>
      </c>
      <c r="Q1064" s="336">
        <v>0</v>
      </c>
      <c r="R1064" s="336">
        <v>0</v>
      </c>
      <c r="S1064" s="336">
        <v>0</v>
      </c>
      <c r="T1064" s="336">
        <v>0</v>
      </c>
      <c r="U1064" s="336">
        <v>0</v>
      </c>
      <c r="V1064" s="336">
        <v>0</v>
      </c>
      <c r="W1064" s="336">
        <v>0</v>
      </c>
      <c r="X1064" s="336">
        <v>0</v>
      </c>
      <c r="Y1064" s="336">
        <v>0</v>
      </c>
      <c r="Z1064" s="337">
        <f t="shared" si="81"/>
        <v>0</v>
      </c>
      <c r="AA1064" s="340"/>
    </row>
    <row r="1065" spans="1:27" s="339" customFormat="1" ht="12.75" customHeight="1">
      <c r="A1065" s="333">
        <f t="shared" si="79"/>
        <v>15</v>
      </c>
      <c r="B1065" s="373">
        <v>610407300060199</v>
      </c>
      <c r="C1065" s="392" t="s">
        <v>1695</v>
      </c>
      <c r="D1065" s="334">
        <f>+SUMIF('BG SISTEMA'!A:A,'CA EF'!B1065,'BG SISTEMA'!F:F)</f>
        <v>0</v>
      </c>
      <c r="E1065" s="412"/>
      <c r="F1065" s="412"/>
      <c r="G1065" s="336">
        <v>0</v>
      </c>
      <c r="H1065" s="336">
        <f t="shared" si="80"/>
        <v>0</v>
      </c>
      <c r="I1065" s="336">
        <v>0</v>
      </c>
      <c r="J1065" s="336">
        <v>0</v>
      </c>
      <c r="K1065" s="336">
        <v>0</v>
      </c>
      <c r="L1065" s="336">
        <v>0</v>
      </c>
      <c r="M1065" s="336">
        <v>0</v>
      </c>
      <c r="N1065" s="336">
        <v>0</v>
      </c>
      <c r="O1065" s="336">
        <v>0</v>
      </c>
      <c r="P1065" s="336">
        <v>0</v>
      </c>
      <c r="Q1065" s="336">
        <v>0</v>
      </c>
      <c r="R1065" s="336">
        <v>0</v>
      </c>
      <c r="S1065" s="336">
        <v>0</v>
      </c>
      <c r="T1065" s="336">
        <v>0</v>
      </c>
      <c r="U1065" s="336">
        <v>0</v>
      </c>
      <c r="V1065" s="336">
        <v>0</v>
      </c>
      <c r="W1065" s="336">
        <v>0</v>
      </c>
      <c r="X1065" s="336">
        <v>0</v>
      </c>
      <c r="Y1065" s="336">
        <v>0</v>
      </c>
      <c r="Z1065" s="337">
        <f t="shared" si="81"/>
        <v>0</v>
      </c>
      <c r="AA1065" s="340"/>
    </row>
    <row r="1066" spans="1:27" s="339" customFormat="1" ht="12.75" customHeight="1">
      <c r="A1066" s="333">
        <f t="shared" si="79"/>
        <v>15</v>
      </c>
      <c r="B1066" s="373">
        <v>610407300070101</v>
      </c>
      <c r="C1066" s="392" t="s">
        <v>1696</v>
      </c>
      <c r="D1066" s="334">
        <f>+SUMIF('BG SISTEMA'!A:A,'CA EF'!B1066,'BG SISTEMA'!F:F)</f>
        <v>0</v>
      </c>
      <c r="E1066" s="412"/>
      <c r="F1066" s="412"/>
      <c r="G1066" s="336">
        <v>0</v>
      </c>
      <c r="H1066" s="336">
        <f t="shared" si="80"/>
        <v>0</v>
      </c>
      <c r="I1066" s="336">
        <v>0</v>
      </c>
      <c r="J1066" s="336">
        <v>0</v>
      </c>
      <c r="K1066" s="336">
        <v>0</v>
      </c>
      <c r="L1066" s="336">
        <v>0</v>
      </c>
      <c r="M1066" s="336">
        <v>0</v>
      </c>
      <c r="N1066" s="336">
        <v>0</v>
      </c>
      <c r="O1066" s="336">
        <v>0</v>
      </c>
      <c r="P1066" s="336">
        <v>0</v>
      </c>
      <c r="Q1066" s="336">
        <v>0</v>
      </c>
      <c r="R1066" s="336">
        <v>0</v>
      </c>
      <c r="S1066" s="336">
        <v>0</v>
      </c>
      <c r="T1066" s="336">
        <v>0</v>
      </c>
      <c r="U1066" s="336">
        <v>0</v>
      </c>
      <c r="V1066" s="336">
        <v>0</v>
      </c>
      <c r="W1066" s="336">
        <v>0</v>
      </c>
      <c r="X1066" s="336">
        <v>0</v>
      </c>
      <c r="Y1066" s="336">
        <v>0</v>
      </c>
      <c r="Z1066" s="337">
        <f t="shared" si="81"/>
        <v>0</v>
      </c>
      <c r="AA1066" s="340"/>
    </row>
    <row r="1067" spans="1:27" s="339" customFormat="1" ht="12.75" customHeight="1">
      <c r="A1067" s="333">
        <f t="shared" si="79"/>
        <v>15</v>
      </c>
      <c r="B1067" s="373">
        <v>610407300070199</v>
      </c>
      <c r="C1067" s="392" t="s">
        <v>1697</v>
      </c>
      <c r="D1067" s="334">
        <f>+SUMIF('BG SISTEMA'!A:A,'CA EF'!B1067,'BG SISTEMA'!F:F)</f>
        <v>0</v>
      </c>
      <c r="E1067" s="412"/>
      <c r="F1067" s="412"/>
      <c r="G1067" s="336">
        <v>0</v>
      </c>
      <c r="H1067" s="336">
        <f t="shared" si="80"/>
        <v>0</v>
      </c>
      <c r="I1067" s="336">
        <v>0</v>
      </c>
      <c r="J1067" s="336">
        <v>0</v>
      </c>
      <c r="K1067" s="336">
        <v>0</v>
      </c>
      <c r="L1067" s="336">
        <v>0</v>
      </c>
      <c r="M1067" s="336">
        <v>0</v>
      </c>
      <c r="N1067" s="336">
        <v>0</v>
      </c>
      <c r="O1067" s="336">
        <v>0</v>
      </c>
      <c r="P1067" s="336">
        <v>0</v>
      </c>
      <c r="Q1067" s="336">
        <v>0</v>
      </c>
      <c r="R1067" s="336">
        <v>0</v>
      </c>
      <c r="S1067" s="336">
        <v>0</v>
      </c>
      <c r="T1067" s="336">
        <v>0</v>
      </c>
      <c r="U1067" s="336">
        <v>0</v>
      </c>
      <c r="V1067" s="336">
        <v>0</v>
      </c>
      <c r="W1067" s="336">
        <v>0</v>
      </c>
      <c r="X1067" s="336">
        <v>0</v>
      </c>
      <c r="Y1067" s="336">
        <v>0</v>
      </c>
      <c r="Z1067" s="337">
        <f t="shared" si="81"/>
        <v>0</v>
      </c>
      <c r="AA1067" s="340"/>
    </row>
    <row r="1068" spans="1:27" s="339" customFormat="1" ht="12.75" customHeight="1">
      <c r="A1068" s="333">
        <f t="shared" si="79"/>
        <v>15</v>
      </c>
      <c r="B1068" s="373">
        <v>610407320010101</v>
      </c>
      <c r="C1068" s="392" t="s">
        <v>1698</v>
      </c>
      <c r="D1068" s="334">
        <f>+SUMIF('BG SISTEMA'!A:A,'CA EF'!B1068,'BG SISTEMA'!F:F)</f>
        <v>0</v>
      </c>
      <c r="E1068" s="412"/>
      <c r="F1068" s="412"/>
      <c r="G1068" s="336">
        <v>0</v>
      </c>
      <c r="H1068" s="336">
        <f t="shared" si="80"/>
        <v>0</v>
      </c>
      <c r="I1068" s="336">
        <v>0</v>
      </c>
      <c r="J1068" s="336">
        <v>0</v>
      </c>
      <c r="K1068" s="336">
        <v>0</v>
      </c>
      <c r="L1068" s="336">
        <v>0</v>
      </c>
      <c r="M1068" s="336">
        <v>0</v>
      </c>
      <c r="N1068" s="336">
        <v>0</v>
      </c>
      <c r="O1068" s="336">
        <v>0</v>
      </c>
      <c r="P1068" s="336">
        <v>0</v>
      </c>
      <c r="Q1068" s="336">
        <v>0</v>
      </c>
      <c r="R1068" s="336">
        <v>0</v>
      </c>
      <c r="S1068" s="336">
        <v>0</v>
      </c>
      <c r="T1068" s="336">
        <v>0</v>
      </c>
      <c r="U1068" s="336">
        <v>0</v>
      </c>
      <c r="V1068" s="336">
        <v>0</v>
      </c>
      <c r="W1068" s="336">
        <v>0</v>
      </c>
      <c r="X1068" s="336">
        <v>0</v>
      </c>
      <c r="Y1068" s="336">
        <v>0</v>
      </c>
      <c r="Z1068" s="337">
        <f t="shared" si="81"/>
        <v>0</v>
      </c>
      <c r="AA1068" s="338"/>
    </row>
    <row r="1069" spans="1:27" s="339" customFormat="1" ht="12.75" customHeight="1">
      <c r="A1069" s="333">
        <f t="shared" si="79"/>
        <v>15</v>
      </c>
      <c r="B1069" s="373">
        <v>610407320010199</v>
      </c>
      <c r="C1069" s="392" t="s">
        <v>1699</v>
      </c>
      <c r="D1069" s="334">
        <f>+SUMIF('BG SISTEMA'!A:A,'CA EF'!B1069,'BG SISTEMA'!F:F)</f>
        <v>0</v>
      </c>
      <c r="E1069" s="412"/>
      <c r="F1069" s="412"/>
      <c r="G1069" s="336">
        <v>0</v>
      </c>
      <c r="H1069" s="336">
        <f t="shared" si="80"/>
        <v>0</v>
      </c>
      <c r="I1069" s="336">
        <v>0</v>
      </c>
      <c r="J1069" s="336">
        <v>0</v>
      </c>
      <c r="K1069" s="336">
        <v>0</v>
      </c>
      <c r="L1069" s="336">
        <v>0</v>
      </c>
      <c r="M1069" s="336">
        <v>0</v>
      </c>
      <c r="N1069" s="336">
        <v>0</v>
      </c>
      <c r="O1069" s="336">
        <v>0</v>
      </c>
      <c r="P1069" s="336">
        <v>0</v>
      </c>
      <c r="Q1069" s="336">
        <v>0</v>
      </c>
      <c r="R1069" s="336">
        <v>0</v>
      </c>
      <c r="S1069" s="336">
        <v>0</v>
      </c>
      <c r="T1069" s="336">
        <v>0</v>
      </c>
      <c r="U1069" s="336">
        <v>0</v>
      </c>
      <c r="V1069" s="336">
        <v>0</v>
      </c>
      <c r="W1069" s="336">
        <v>0</v>
      </c>
      <c r="X1069" s="336">
        <v>0</v>
      </c>
      <c r="Y1069" s="336">
        <v>0</v>
      </c>
      <c r="Z1069" s="337">
        <f t="shared" si="81"/>
        <v>0</v>
      </c>
      <c r="AA1069" s="340"/>
    </row>
    <row r="1070" spans="1:27" s="339" customFormat="1" ht="12.75" customHeight="1">
      <c r="A1070" s="333">
        <f t="shared" si="79"/>
        <v>15</v>
      </c>
      <c r="B1070" s="373">
        <v>610407320020101</v>
      </c>
      <c r="C1070" s="392" t="s">
        <v>1700</v>
      </c>
      <c r="D1070" s="334">
        <f>+SUMIF('BG SISTEMA'!A:A,'CA EF'!B1070,'BG SISTEMA'!F:F)</f>
        <v>0</v>
      </c>
      <c r="E1070" s="412"/>
      <c r="F1070" s="412"/>
      <c r="G1070" s="336">
        <v>0</v>
      </c>
      <c r="H1070" s="336">
        <f t="shared" si="80"/>
        <v>0</v>
      </c>
      <c r="I1070" s="336">
        <v>0</v>
      </c>
      <c r="J1070" s="336">
        <v>0</v>
      </c>
      <c r="K1070" s="336">
        <v>0</v>
      </c>
      <c r="L1070" s="336">
        <v>0</v>
      </c>
      <c r="M1070" s="336">
        <v>0</v>
      </c>
      <c r="N1070" s="336">
        <v>0</v>
      </c>
      <c r="O1070" s="336">
        <v>0</v>
      </c>
      <c r="P1070" s="336">
        <v>0</v>
      </c>
      <c r="Q1070" s="336">
        <v>0</v>
      </c>
      <c r="R1070" s="336">
        <v>0</v>
      </c>
      <c r="S1070" s="336">
        <v>0</v>
      </c>
      <c r="T1070" s="336">
        <v>0</v>
      </c>
      <c r="U1070" s="336">
        <v>0</v>
      </c>
      <c r="V1070" s="336">
        <v>0</v>
      </c>
      <c r="W1070" s="336">
        <v>0</v>
      </c>
      <c r="X1070" s="336">
        <v>0</v>
      </c>
      <c r="Y1070" s="336">
        <v>0</v>
      </c>
      <c r="Z1070" s="337">
        <f t="shared" si="81"/>
        <v>0</v>
      </c>
      <c r="AA1070" s="340"/>
    </row>
    <row r="1071" spans="1:27" s="339" customFormat="1" ht="12.75" customHeight="1">
      <c r="A1071" s="333">
        <f t="shared" si="79"/>
        <v>15</v>
      </c>
      <c r="B1071" s="373">
        <v>610407320020199</v>
      </c>
      <c r="C1071" s="392" t="s">
        <v>1701</v>
      </c>
      <c r="D1071" s="334">
        <f>+SUMIF('BG SISTEMA'!A:A,'CA EF'!B1071,'BG SISTEMA'!F:F)</f>
        <v>0</v>
      </c>
      <c r="E1071" s="412"/>
      <c r="F1071" s="412"/>
      <c r="G1071" s="336">
        <v>0</v>
      </c>
      <c r="H1071" s="336">
        <f t="shared" si="80"/>
        <v>0</v>
      </c>
      <c r="I1071" s="336">
        <v>0</v>
      </c>
      <c r="J1071" s="336">
        <v>0</v>
      </c>
      <c r="K1071" s="336">
        <v>0</v>
      </c>
      <c r="L1071" s="336">
        <v>0</v>
      </c>
      <c r="M1071" s="336">
        <v>0</v>
      </c>
      <c r="N1071" s="336">
        <v>0</v>
      </c>
      <c r="O1071" s="336">
        <v>0</v>
      </c>
      <c r="P1071" s="336">
        <v>0</v>
      </c>
      <c r="Q1071" s="336">
        <v>0</v>
      </c>
      <c r="R1071" s="336">
        <v>0</v>
      </c>
      <c r="S1071" s="336">
        <v>0</v>
      </c>
      <c r="T1071" s="336">
        <v>0</v>
      </c>
      <c r="U1071" s="336">
        <v>0</v>
      </c>
      <c r="V1071" s="336">
        <v>0</v>
      </c>
      <c r="W1071" s="336">
        <v>0</v>
      </c>
      <c r="X1071" s="336">
        <v>0</v>
      </c>
      <c r="Y1071" s="336">
        <v>0</v>
      </c>
      <c r="Z1071" s="337">
        <f t="shared" si="81"/>
        <v>0</v>
      </c>
      <c r="AA1071" s="340"/>
    </row>
    <row r="1072" spans="1:27" s="339" customFormat="1" ht="12.75" customHeight="1">
      <c r="A1072" s="333">
        <f t="shared" si="79"/>
        <v>15</v>
      </c>
      <c r="B1072" s="373">
        <v>610407320030101</v>
      </c>
      <c r="C1072" s="392" t="s">
        <v>1702</v>
      </c>
      <c r="D1072" s="334">
        <f>+SUMIF('BG SISTEMA'!A:A,'CA EF'!B1072,'BG SISTEMA'!F:F)</f>
        <v>0</v>
      </c>
      <c r="E1072" s="412"/>
      <c r="F1072" s="412"/>
      <c r="G1072" s="336">
        <v>0</v>
      </c>
      <c r="H1072" s="336">
        <f t="shared" si="80"/>
        <v>0</v>
      </c>
      <c r="I1072" s="336">
        <v>0</v>
      </c>
      <c r="J1072" s="336">
        <v>0</v>
      </c>
      <c r="K1072" s="336">
        <v>0</v>
      </c>
      <c r="L1072" s="336">
        <v>0</v>
      </c>
      <c r="M1072" s="336">
        <v>0</v>
      </c>
      <c r="N1072" s="336">
        <v>0</v>
      </c>
      <c r="O1072" s="336">
        <v>0</v>
      </c>
      <c r="P1072" s="336">
        <v>0</v>
      </c>
      <c r="Q1072" s="336">
        <v>0</v>
      </c>
      <c r="R1072" s="336">
        <v>0</v>
      </c>
      <c r="S1072" s="336">
        <v>0</v>
      </c>
      <c r="T1072" s="336">
        <v>0</v>
      </c>
      <c r="U1072" s="336">
        <v>0</v>
      </c>
      <c r="V1072" s="336">
        <v>0</v>
      </c>
      <c r="W1072" s="336">
        <v>0</v>
      </c>
      <c r="X1072" s="336">
        <v>0</v>
      </c>
      <c r="Y1072" s="336">
        <v>0</v>
      </c>
      <c r="Z1072" s="337">
        <f t="shared" si="81"/>
        <v>0</v>
      </c>
      <c r="AA1072" s="340"/>
    </row>
    <row r="1073" spans="1:27" s="339" customFormat="1" ht="12.75" customHeight="1">
      <c r="A1073" s="333">
        <f t="shared" si="79"/>
        <v>15</v>
      </c>
      <c r="B1073" s="373">
        <v>610407320030199</v>
      </c>
      <c r="C1073" s="392" t="s">
        <v>1703</v>
      </c>
      <c r="D1073" s="334">
        <f>+SUMIF('BG SISTEMA'!A:A,'CA EF'!B1073,'BG SISTEMA'!F:F)</f>
        <v>0</v>
      </c>
      <c r="E1073" s="412"/>
      <c r="F1073" s="412"/>
      <c r="G1073" s="336">
        <v>0</v>
      </c>
      <c r="H1073" s="336">
        <f t="shared" si="80"/>
        <v>0</v>
      </c>
      <c r="I1073" s="336">
        <v>0</v>
      </c>
      <c r="J1073" s="336">
        <v>0</v>
      </c>
      <c r="K1073" s="336">
        <v>0</v>
      </c>
      <c r="L1073" s="336">
        <v>0</v>
      </c>
      <c r="M1073" s="336">
        <v>0</v>
      </c>
      <c r="N1073" s="336">
        <v>0</v>
      </c>
      <c r="O1073" s="336">
        <v>0</v>
      </c>
      <c r="P1073" s="336">
        <v>0</v>
      </c>
      <c r="Q1073" s="336">
        <v>0</v>
      </c>
      <c r="R1073" s="336">
        <v>0</v>
      </c>
      <c r="S1073" s="336">
        <v>0</v>
      </c>
      <c r="T1073" s="336">
        <v>0</v>
      </c>
      <c r="U1073" s="336">
        <v>0</v>
      </c>
      <c r="V1073" s="336">
        <v>0</v>
      </c>
      <c r="W1073" s="336">
        <v>0</v>
      </c>
      <c r="X1073" s="336">
        <v>0</v>
      </c>
      <c r="Y1073" s="336">
        <v>0</v>
      </c>
      <c r="Z1073" s="337">
        <f t="shared" si="81"/>
        <v>0</v>
      </c>
      <c r="AA1073" s="338"/>
    </row>
    <row r="1074" spans="1:27" s="339" customFormat="1" ht="12.75" customHeight="1">
      <c r="A1074" s="333">
        <f t="shared" si="79"/>
        <v>15</v>
      </c>
      <c r="B1074" s="373">
        <v>610407320040101</v>
      </c>
      <c r="C1074" s="392" t="s">
        <v>1704</v>
      </c>
      <c r="D1074" s="334">
        <f>+SUMIF('BG SISTEMA'!A:A,'CA EF'!B1074,'BG SISTEMA'!F:F)</f>
        <v>0</v>
      </c>
      <c r="E1074" s="412"/>
      <c r="F1074" s="412"/>
      <c r="G1074" s="336">
        <v>0</v>
      </c>
      <c r="H1074" s="336">
        <f t="shared" si="80"/>
        <v>0</v>
      </c>
      <c r="I1074" s="336">
        <v>0</v>
      </c>
      <c r="J1074" s="336">
        <v>0</v>
      </c>
      <c r="K1074" s="336">
        <v>0</v>
      </c>
      <c r="L1074" s="336">
        <v>0</v>
      </c>
      <c r="M1074" s="336">
        <v>0</v>
      </c>
      <c r="N1074" s="336">
        <v>0</v>
      </c>
      <c r="O1074" s="336">
        <v>0</v>
      </c>
      <c r="P1074" s="336">
        <v>0</v>
      </c>
      <c r="Q1074" s="336">
        <v>0</v>
      </c>
      <c r="R1074" s="336">
        <v>0</v>
      </c>
      <c r="S1074" s="336">
        <v>0</v>
      </c>
      <c r="T1074" s="336">
        <v>0</v>
      </c>
      <c r="U1074" s="336">
        <v>0</v>
      </c>
      <c r="V1074" s="336">
        <v>0</v>
      </c>
      <c r="W1074" s="336">
        <v>0</v>
      </c>
      <c r="X1074" s="336">
        <v>0</v>
      </c>
      <c r="Y1074" s="336">
        <v>0</v>
      </c>
      <c r="Z1074" s="337">
        <f t="shared" si="81"/>
        <v>0</v>
      </c>
      <c r="AA1074" s="340"/>
    </row>
    <row r="1075" spans="1:27" s="339" customFormat="1" ht="12.75" customHeight="1">
      <c r="A1075" s="333">
        <f t="shared" si="79"/>
        <v>15</v>
      </c>
      <c r="B1075" s="373">
        <v>610407320040199</v>
      </c>
      <c r="C1075" s="392" t="s">
        <v>1705</v>
      </c>
      <c r="D1075" s="334">
        <f>+SUMIF('BG SISTEMA'!A:A,'CA EF'!B1075,'BG SISTEMA'!F:F)</f>
        <v>0</v>
      </c>
      <c r="E1075" s="412"/>
      <c r="F1075" s="412"/>
      <c r="G1075" s="336">
        <v>0</v>
      </c>
      <c r="H1075" s="336">
        <f t="shared" si="80"/>
        <v>0</v>
      </c>
      <c r="I1075" s="336">
        <v>0</v>
      </c>
      <c r="J1075" s="336">
        <v>0</v>
      </c>
      <c r="K1075" s="336">
        <v>0</v>
      </c>
      <c r="L1075" s="336">
        <v>0</v>
      </c>
      <c r="M1075" s="336">
        <v>0</v>
      </c>
      <c r="N1075" s="336">
        <v>0</v>
      </c>
      <c r="O1075" s="336">
        <v>0</v>
      </c>
      <c r="P1075" s="336">
        <v>0</v>
      </c>
      <c r="Q1075" s="336">
        <v>0</v>
      </c>
      <c r="R1075" s="336">
        <v>0</v>
      </c>
      <c r="S1075" s="336">
        <v>0</v>
      </c>
      <c r="T1075" s="336">
        <v>0</v>
      </c>
      <c r="U1075" s="336">
        <v>0</v>
      </c>
      <c r="V1075" s="336">
        <v>0</v>
      </c>
      <c r="W1075" s="336">
        <v>0</v>
      </c>
      <c r="X1075" s="336">
        <v>0</v>
      </c>
      <c r="Y1075" s="336">
        <v>0</v>
      </c>
      <c r="Z1075" s="337">
        <f t="shared" si="81"/>
        <v>0</v>
      </c>
      <c r="AA1075" s="340"/>
    </row>
    <row r="1076" spans="1:27" s="339" customFormat="1" ht="12.75" customHeight="1">
      <c r="A1076" s="333">
        <f t="shared" si="79"/>
        <v>15</v>
      </c>
      <c r="B1076" s="373">
        <v>610407320050101</v>
      </c>
      <c r="C1076" s="392" t="s">
        <v>1706</v>
      </c>
      <c r="D1076" s="334">
        <f>+SUMIF('BG SISTEMA'!A:A,'CA EF'!B1076,'BG SISTEMA'!F:F)</f>
        <v>0</v>
      </c>
      <c r="E1076" s="412"/>
      <c r="F1076" s="412"/>
      <c r="G1076" s="336">
        <v>0</v>
      </c>
      <c r="H1076" s="336">
        <f t="shared" si="80"/>
        <v>0</v>
      </c>
      <c r="I1076" s="336">
        <v>0</v>
      </c>
      <c r="J1076" s="336">
        <v>0</v>
      </c>
      <c r="K1076" s="336">
        <v>0</v>
      </c>
      <c r="L1076" s="336">
        <v>0</v>
      </c>
      <c r="M1076" s="336">
        <v>0</v>
      </c>
      <c r="N1076" s="336">
        <v>0</v>
      </c>
      <c r="O1076" s="336">
        <v>0</v>
      </c>
      <c r="P1076" s="336">
        <v>0</v>
      </c>
      <c r="Q1076" s="336">
        <v>0</v>
      </c>
      <c r="R1076" s="336">
        <v>0</v>
      </c>
      <c r="S1076" s="336">
        <v>0</v>
      </c>
      <c r="T1076" s="336">
        <v>0</v>
      </c>
      <c r="U1076" s="336">
        <v>0</v>
      </c>
      <c r="V1076" s="336">
        <v>0</v>
      </c>
      <c r="W1076" s="336">
        <v>0</v>
      </c>
      <c r="X1076" s="336">
        <v>0</v>
      </c>
      <c r="Y1076" s="336">
        <v>0</v>
      </c>
      <c r="Z1076" s="337">
        <f t="shared" si="81"/>
        <v>0</v>
      </c>
      <c r="AA1076" s="340"/>
    </row>
    <row r="1077" spans="1:27" s="339" customFormat="1" ht="12.75" customHeight="1">
      <c r="A1077" s="333">
        <f t="shared" si="79"/>
        <v>15</v>
      </c>
      <c r="B1077" s="373">
        <v>610407320050199</v>
      </c>
      <c r="C1077" s="392" t="s">
        <v>1707</v>
      </c>
      <c r="D1077" s="334">
        <f>+SUMIF('BG SISTEMA'!A:A,'CA EF'!B1077,'BG SISTEMA'!F:F)</f>
        <v>0</v>
      </c>
      <c r="E1077" s="412"/>
      <c r="F1077" s="412"/>
      <c r="G1077" s="336">
        <v>0</v>
      </c>
      <c r="H1077" s="336">
        <f t="shared" si="80"/>
        <v>0</v>
      </c>
      <c r="I1077" s="336">
        <v>0</v>
      </c>
      <c r="J1077" s="336">
        <v>0</v>
      </c>
      <c r="K1077" s="336">
        <v>0</v>
      </c>
      <c r="L1077" s="336">
        <v>0</v>
      </c>
      <c r="M1077" s="336">
        <v>0</v>
      </c>
      <c r="N1077" s="336">
        <v>0</v>
      </c>
      <c r="O1077" s="336">
        <v>0</v>
      </c>
      <c r="P1077" s="336">
        <v>0</v>
      </c>
      <c r="Q1077" s="336">
        <v>0</v>
      </c>
      <c r="R1077" s="336">
        <v>0</v>
      </c>
      <c r="S1077" s="336">
        <v>0</v>
      </c>
      <c r="T1077" s="336">
        <v>0</v>
      </c>
      <c r="U1077" s="336">
        <v>0</v>
      </c>
      <c r="V1077" s="336">
        <v>0</v>
      </c>
      <c r="W1077" s="336">
        <v>0</v>
      </c>
      <c r="X1077" s="336">
        <v>0</v>
      </c>
      <c r="Y1077" s="336">
        <v>0</v>
      </c>
      <c r="Z1077" s="337">
        <f t="shared" si="81"/>
        <v>0</v>
      </c>
      <c r="AA1077" s="340"/>
    </row>
    <row r="1078" spans="1:27" s="339" customFormat="1" ht="12.75" customHeight="1">
      <c r="A1078" s="333">
        <f t="shared" si="79"/>
        <v>15</v>
      </c>
      <c r="B1078" s="373">
        <v>610407320060101</v>
      </c>
      <c r="C1078" s="392" t="s">
        <v>1708</v>
      </c>
      <c r="D1078" s="334">
        <f>+SUMIF('BG SISTEMA'!A:A,'CA EF'!B1078,'BG SISTEMA'!F:F)</f>
        <v>0</v>
      </c>
      <c r="E1078" s="412"/>
      <c r="F1078" s="412"/>
      <c r="G1078" s="336">
        <v>0</v>
      </c>
      <c r="H1078" s="336">
        <f t="shared" si="80"/>
        <v>0</v>
      </c>
      <c r="I1078" s="336">
        <v>0</v>
      </c>
      <c r="J1078" s="336">
        <v>0</v>
      </c>
      <c r="K1078" s="336">
        <v>0</v>
      </c>
      <c r="L1078" s="336">
        <v>0</v>
      </c>
      <c r="M1078" s="336">
        <v>0</v>
      </c>
      <c r="N1078" s="336">
        <v>0</v>
      </c>
      <c r="O1078" s="336">
        <v>0</v>
      </c>
      <c r="P1078" s="336">
        <v>0</v>
      </c>
      <c r="Q1078" s="336">
        <v>0</v>
      </c>
      <c r="R1078" s="336">
        <v>0</v>
      </c>
      <c r="S1078" s="336">
        <v>0</v>
      </c>
      <c r="T1078" s="336">
        <v>0</v>
      </c>
      <c r="U1078" s="336">
        <v>0</v>
      </c>
      <c r="V1078" s="336">
        <v>0</v>
      </c>
      <c r="W1078" s="336">
        <v>0</v>
      </c>
      <c r="X1078" s="336">
        <v>0</v>
      </c>
      <c r="Y1078" s="336">
        <v>0</v>
      </c>
      <c r="Z1078" s="337">
        <f t="shared" si="81"/>
        <v>0</v>
      </c>
      <c r="AA1078" s="340"/>
    </row>
    <row r="1079" spans="1:27" s="339" customFormat="1" ht="12.75" customHeight="1">
      <c r="A1079" s="333">
        <f t="shared" si="79"/>
        <v>15</v>
      </c>
      <c r="B1079" s="373">
        <v>610407320060199</v>
      </c>
      <c r="C1079" s="392" t="s">
        <v>1709</v>
      </c>
      <c r="D1079" s="334">
        <f>+SUMIF('BG SISTEMA'!A:A,'CA EF'!B1079,'BG SISTEMA'!F:F)</f>
        <v>0</v>
      </c>
      <c r="E1079" s="412"/>
      <c r="F1079" s="412"/>
      <c r="G1079" s="336">
        <v>0</v>
      </c>
      <c r="H1079" s="336">
        <f t="shared" si="80"/>
        <v>0</v>
      </c>
      <c r="I1079" s="336">
        <v>0</v>
      </c>
      <c r="J1079" s="336">
        <v>0</v>
      </c>
      <c r="K1079" s="336">
        <v>0</v>
      </c>
      <c r="L1079" s="336">
        <v>0</v>
      </c>
      <c r="M1079" s="336">
        <v>0</v>
      </c>
      <c r="N1079" s="336">
        <v>0</v>
      </c>
      <c r="O1079" s="336">
        <v>0</v>
      </c>
      <c r="P1079" s="336">
        <v>0</v>
      </c>
      <c r="Q1079" s="336">
        <v>0</v>
      </c>
      <c r="R1079" s="336">
        <v>0</v>
      </c>
      <c r="S1079" s="336">
        <v>0</v>
      </c>
      <c r="T1079" s="336">
        <v>0</v>
      </c>
      <c r="U1079" s="336">
        <v>0</v>
      </c>
      <c r="V1079" s="336">
        <v>0</v>
      </c>
      <c r="W1079" s="336">
        <v>0</v>
      </c>
      <c r="X1079" s="336">
        <v>0</v>
      </c>
      <c r="Y1079" s="336">
        <v>0</v>
      </c>
      <c r="Z1079" s="337">
        <f t="shared" si="81"/>
        <v>0</v>
      </c>
      <c r="AA1079" s="338"/>
    </row>
    <row r="1080" spans="1:27" s="339" customFormat="1" ht="12.75" customHeight="1">
      <c r="A1080" s="333">
        <f t="shared" ref="A1080:A1118" si="82">+LEN(B1080)</f>
        <v>15</v>
      </c>
      <c r="B1080" s="373">
        <v>610407340010101</v>
      </c>
      <c r="C1080" s="392" t="s">
        <v>1710</v>
      </c>
      <c r="D1080" s="334">
        <f>+SUMIF('BG SISTEMA'!A:A,'CA EF'!B1080,'BG SISTEMA'!F:F)</f>
        <v>0</v>
      </c>
      <c r="E1080" s="412"/>
      <c r="F1080" s="412"/>
      <c r="G1080" s="336">
        <v>0</v>
      </c>
      <c r="H1080" s="336">
        <f t="shared" ref="H1080:H1118" si="83">+D1080-E1080+F1080-G1080</f>
        <v>0</v>
      </c>
      <c r="I1080" s="336">
        <v>0</v>
      </c>
      <c r="J1080" s="336">
        <v>0</v>
      </c>
      <c r="K1080" s="336">
        <v>0</v>
      </c>
      <c r="L1080" s="336">
        <v>0</v>
      </c>
      <c r="M1080" s="336">
        <v>0</v>
      </c>
      <c r="N1080" s="336">
        <v>0</v>
      </c>
      <c r="O1080" s="336">
        <v>0</v>
      </c>
      <c r="P1080" s="336">
        <v>0</v>
      </c>
      <c r="Q1080" s="336">
        <v>0</v>
      </c>
      <c r="R1080" s="336">
        <v>0</v>
      </c>
      <c r="S1080" s="336">
        <v>0</v>
      </c>
      <c r="T1080" s="336">
        <v>0</v>
      </c>
      <c r="U1080" s="336">
        <v>0</v>
      </c>
      <c r="V1080" s="336">
        <v>0</v>
      </c>
      <c r="W1080" s="336">
        <v>0</v>
      </c>
      <c r="X1080" s="336">
        <v>0</v>
      </c>
      <c r="Y1080" s="336">
        <v>0</v>
      </c>
      <c r="Z1080" s="337">
        <f t="shared" ref="Z1080:Z1118" si="84">SUM(H1080:Y1080)</f>
        <v>0</v>
      </c>
      <c r="AA1080" s="340"/>
    </row>
    <row r="1081" spans="1:27" s="339" customFormat="1" ht="12.75" customHeight="1">
      <c r="A1081" s="333">
        <f t="shared" si="82"/>
        <v>15</v>
      </c>
      <c r="B1081" s="373">
        <v>610407340010199</v>
      </c>
      <c r="C1081" s="392" t="s">
        <v>1711</v>
      </c>
      <c r="D1081" s="334">
        <f>+SUMIF('BG SISTEMA'!A:A,'CA EF'!B1081,'BG SISTEMA'!F:F)</f>
        <v>0</v>
      </c>
      <c r="E1081" s="412"/>
      <c r="F1081" s="412"/>
      <c r="G1081" s="336">
        <v>0</v>
      </c>
      <c r="H1081" s="336">
        <f t="shared" si="83"/>
        <v>0</v>
      </c>
      <c r="I1081" s="336">
        <v>0</v>
      </c>
      <c r="J1081" s="336">
        <v>0</v>
      </c>
      <c r="K1081" s="336">
        <v>0</v>
      </c>
      <c r="L1081" s="336">
        <v>0</v>
      </c>
      <c r="M1081" s="336">
        <v>0</v>
      </c>
      <c r="N1081" s="336">
        <v>0</v>
      </c>
      <c r="O1081" s="336">
        <v>0</v>
      </c>
      <c r="P1081" s="336">
        <v>0</v>
      </c>
      <c r="Q1081" s="336">
        <v>0</v>
      </c>
      <c r="R1081" s="336">
        <v>0</v>
      </c>
      <c r="S1081" s="336">
        <v>0</v>
      </c>
      <c r="T1081" s="336">
        <v>0</v>
      </c>
      <c r="U1081" s="336">
        <v>0</v>
      </c>
      <c r="V1081" s="336">
        <v>0</v>
      </c>
      <c r="W1081" s="336">
        <v>0</v>
      </c>
      <c r="X1081" s="336">
        <v>0</v>
      </c>
      <c r="Y1081" s="336">
        <v>0</v>
      </c>
      <c r="Z1081" s="337">
        <f t="shared" si="84"/>
        <v>0</v>
      </c>
      <c r="AA1081" s="338"/>
    </row>
    <row r="1082" spans="1:27" s="339" customFormat="1" ht="12.75" customHeight="1">
      <c r="A1082" s="333">
        <f t="shared" si="82"/>
        <v>15</v>
      </c>
      <c r="B1082" s="373">
        <v>610407360010101</v>
      </c>
      <c r="C1082" s="392" t="s">
        <v>1712</v>
      </c>
      <c r="D1082" s="334">
        <f>+SUMIF('BG SISTEMA'!A:A,'CA EF'!B1082,'BG SISTEMA'!F:F)</f>
        <v>0</v>
      </c>
      <c r="E1082" s="412"/>
      <c r="F1082" s="412"/>
      <c r="G1082" s="336">
        <v>0</v>
      </c>
      <c r="H1082" s="336">
        <f t="shared" si="83"/>
        <v>0</v>
      </c>
      <c r="I1082" s="336">
        <v>0</v>
      </c>
      <c r="J1082" s="336">
        <v>0</v>
      </c>
      <c r="K1082" s="336">
        <v>0</v>
      </c>
      <c r="L1082" s="336">
        <v>0</v>
      </c>
      <c r="M1082" s="336">
        <v>0</v>
      </c>
      <c r="N1082" s="336">
        <v>0</v>
      </c>
      <c r="O1082" s="336">
        <v>0</v>
      </c>
      <c r="P1082" s="336">
        <v>0</v>
      </c>
      <c r="Q1082" s="336">
        <v>0</v>
      </c>
      <c r="R1082" s="336">
        <v>0</v>
      </c>
      <c r="S1082" s="336">
        <v>0</v>
      </c>
      <c r="T1082" s="336">
        <v>0</v>
      </c>
      <c r="U1082" s="336">
        <v>0</v>
      </c>
      <c r="V1082" s="336">
        <v>0</v>
      </c>
      <c r="W1082" s="336">
        <v>0</v>
      </c>
      <c r="X1082" s="336">
        <v>0</v>
      </c>
      <c r="Y1082" s="336">
        <v>0</v>
      </c>
      <c r="Z1082" s="337">
        <f t="shared" si="84"/>
        <v>0</v>
      </c>
      <c r="AA1082" s="340"/>
    </row>
    <row r="1083" spans="1:27" s="339" customFormat="1" ht="12.75" customHeight="1">
      <c r="A1083" s="333">
        <f t="shared" si="82"/>
        <v>15</v>
      </c>
      <c r="B1083" s="373">
        <v>610407360010199</v>
      </c>
      <c r="C1083" s="392" t="s">
        <v>1713</v>
      </c>
      <c r="D1083" s="334">
        <f>+SUMIF('BG SISTEMA'!A:A,'CA EF'!B1083,'BG SISTEMA'!F:F)</f>
        <v>0</v>
      </c>
      <c r="E1083" s="412"/>
      <c r="F1083" s="412"/>
      <c r="G1083" s="336">
        <v>0</v>
      </c>
      <c r="H1083" s="336">
        <f t="shared" si="83"/>
        <v>0</v>
      </c>
      <c r="I1083" s="336">
        <v>0</v>
      </c>
      <c r="J1083" s="336">
        <v>0</v>
      </c>
      <c r="K1083" s="336">
        <v>0</v>
      </c>
      <c r="L1083" s="336">
        <v>0</v>
      </c>
      <c r="M1083" s="336">
        <v>0</v>
      </c>
      <c r="N1083" s="336">
        <v>0</v>
      </c>
      <c r="O1083" s="336">
        <v>0</v>
      </c>
      <c r="P1083" s="336">
        <v>0</v>
      </c>
      <c r="Q1083" s="336">
        <v>0</v>
      </c>
      <c r="R1083" s="336">
        <v>0</v>
      </c>
      <c r="S1083" s="336">
        <v>0</v>
      </c>
      <c r="T1083" s="336">
        <v>0</v>
      </c>
      <c r="U1083" s="336">
        <v>0</v>
      </c>
      <c r="V1083" s="336">
        <v>0</v>
      </c>
      <c r="W1083" s="336">
        <v>0</v>
      </c>
      <c r="X1083" s="336">
        <v>0</v>
      </c>
      <c r="Y1083" s="336">
        <v>0</v>
      </c>
      <c r="Z1083" s="337">
        <f t="shared" si="84"/>
        <v>0</v>
      </c>
      <c r="AA1083" s="340"/>
    </row>
    <row r="1084" spans="1:27" s="339" customFormat="1" ht="12.75" customHeight="1">
      <c r="A1084" s="333">
        <f t="shared" si="82"/>
        <v>15</v>
      </c>
      <c r="B1084" s="373">
        <v>610407380010101</v>
      </c>
      <c r="C1084" s="392" t="s">
        <v>1714</v>
      </c>
      <c r="D1084" s="334">
        <f>+SUMIF('BG SISTEMA'!A:A,'CA EF'!B1084,'BG SISTEMA'!F:F)</f>
        <v>0</v>
      </c>
      <c r="E1084" s="412"/>
      <c r="F1084" s="412"/>
      <c r="G1084" s="336">
        <v>0</v>
      </c>
      <c r="H1084" s="336">
        <f t="shared" si="83"/>
        <v>0</v>
      </c>
      <c r="I1084" s="336">
        <v>0</v>
      </c>
      <c r="J1084" s="336">
        <v>0</v>
      </c>
      <c r="K1084" s="336">
        <v>0</v>
      </c>
      <c r="L1084" s="336">
        <v>0</v>
      </c>
      <c r="M1084" s="336">
        <v>0</v>
      </c>
      <c r="N1084" s="336">
        <v>0</v>
      </c>
      <c r="O1084" s="336">
        <v>0</v>
      </c>
      <c r="P1084" s="336">
        <v>0</v>
      </c>
      <c r="Q1084" s="336">
        <v>0</v>
      </c>
      <c r="R1084" s="336">
        <v>0</v>
      </c>
      <c r="S1084" s="336">
        <v>0</v>
      </c>
      <c r="T1084" s="336">
        <v>0</v>
      </c>
      <c r="U1084" s="336">
        <v>0</v>
      </c>
      <c r="V1084" s="336">
        <v>0</v>
      </c>
      <c r="W1084" s="336">
        <v>0</v>
      </c>
      <c r="X1084" s="336">
        <v>0</v>
      </c>
      <c r="Y1084" s="336">
        <v>0</v>
      </c>
      <c r="Z1084" s="337">
        <f t="shared" si="84"/>
        <v>0</v>
      </c>
      <c r="AA1084" s="340"/>
    </row>
    <row r="1085" spans="1:27" s="339" customFormat="1" ht="12.75" customHeight="1">
      <c r="A1085" s="333">
        <f t="shared" si="82"/>
        <v>15</v>
      </c>
      <c r="B1085" s="373">
        <v>610407380010199</v>
      </c>
      <c r="C1085" s="392" t="s">
        <v>1715</v>
      </c>
      <c r="D1085" s="334">
        <f>+SUMIF('BG SISTEMA'!A:A,'CA EF'!B1085,'BG SISTEMA'!F:F)</f>
        <v>0</v>
      </c>
      <c r="E1085" s="412"/>
      <c r="F1085" s="412"/>
      <c r="G1085" s="336">
        <v>0</v>
      </c>
      <c r="H1085" s="336">
        <f t="shared" si="83"/>
        <v>0</v>
      </c>
      <c r="I1085" s="336">
        <v>0</v>
      </c>
      <c r="J1085" s="336">
        <v>0</v>
      </c>
      <c r="K1085" s="336">
        <v>0</v>
      </c>
      <c r="L1085" s="336">
        <v>0</v>
      </c>
      <c r="M1085" s="336">
        <v>0</v>
      </c>
      <c r="N1085" s="336">
        <v>0</v>
      </c>
      <c r="O1085" s="336">
        <v>0</v>
      </c>
      <c r="P1085" s="336">
        <v>0</v>
      </c>
      <c r="Q1085" s="336">
        <v>0</v>
      </c>
      <c r="R1085" s="336">
        <v>0</v>
      </c>
      <c r="S1085" s="336">
        <v>0</v>
      </c>
      <c r="T1085" s="336">
        <v>0</v>
      </c>
      <c r="U1085" s="336">
        <v>0</v>
      </c>
      <c r="V1085" s="336">
        <v>0</v>
      </c>
      <c r="W1085" s="336">
        <v>0</v>
      </c>
      <c r="X1085" s="336">
        <v>0</v>
      </c>
      <c r="Y1085" s="336">
        <v>0</v>
      </c>
      <c r="Z1085" s="337">
        <f t="shared" si="84"/>
        <v>0</v>
      </c>
      <c r="AA1085" s="340"/>
    </row>
    <row r="1086" spans="1:27" s="339" customFormat="1" ht="12.75" customHeight="1">
      <c r="A1086" s="333">
        <f t="shared" si="82"/>
        <v>15</v>
      </c>
      <c r="B1086" s="373">
        <v>610407380020101</v>
      </c>
      <c r="C1086" s="392" t="s">
        <v>1716</v>
      </c>
      <c r="D1086" s="334">
        <f>+SUMIF('BG SISTEMA'!A:A,'CA EF'!B1086,'BG SISTEMA'!F:F)</f>
        <v>0</v>
      </c>
      <c r="E1086" s="412"/>
      <c r="F1086" s="412"/>
      <c r="G1086" s="336">
        <v>0</v>
      </c>
      <c r="H1086" s="336">
        <f t="shared" si="83"/>
        <v>0</v>
      </c>
      <c r="I1086" s="336">
        <v>0</v>
      </c>
      <c r="J1086" s="336">
        <v>0</v>
      </c>
      <c r="K1086" s="336">
        <v>0</v>
      </c>
      <c r="L1086" s="336">
        <v>0</v>
      </c>
      <c r="M1086" s="336">
        <v>0</v>
      </c>
      <c r="N1086" s="336">
        <v>0</v>
      </c>
      <c r="O1086" s="336">
        <v>0</v>
      </c>
      <c r="P1086" s="336">
        <v>0</v>
      </c>
      <c r="Q1086" s="336">
        <v>0</v>
      </c>
      <c r="R1086" s="336">
        <v>0</v>
      </c>
      <c r="S1086" s="336">
        <v>0</v>
      </c>
      <c r="T1086" s="336">
        <v>0</v>
      </c>
      <c r="U1086" s="336">
        <v>0</v>
      </c>
      <c r="V1086" s="336">
        <v>0</v>
      </c>
      <c r="W1086" s="336">
        <v>0</v>
      </c>
      <c r="X1086" s="336">
        <v>0</v>
      </c>
      <c r="Y1086" s="336">
        <v>0</v>
      </c>
      <c r="Z1086" s="337">
        <f t="shared" si="84"/>
        <v>0</v>
      </c>
      <c r="AA1086" s="340"/>
    </row>
    <row r="1087" spans="1:27" s="339" customFormat="1" ht="12.75" customHeight="1">
      <c r="A1087" s="333">
        <f t="shared" si="82"/>
        <v>15</v>
      </c>
      <c r="B1087" s="373">
        <v>610407380020199</v>
      </c>
      <c r="C1087" s="392" t="s">
        <v>1717</v>
      </c>
      <c r="D1087" s="334">
        <f>+SUMIF('BG SISTEMA'!A:A,'CA EF'!B1087,'BG SISTEMA'!F:F)</f>
        <v>0</v>
      </c>
      <c r="E1087" s="412"/>
      <c r="F1087" s="412"/>
      <c r="G1087" s="336">
        <v>0</v>
      </c>
      <c r="H1087" s="336">
        <f t="shared" si="83"/>
        <v>0</v>
      </c>
      <c r="I1087" s="336">
        <v>0</v>
      </c>
      <c r="J1087" s="336">
        <v>0</v>
      </c>
      <c r="K1087" s="336">
        <v>0</v>
      </c>
      <c r="L1087" s="336">
        <v>0</v>
      </c>
      <c r="M1087" s="336">
        <v>0</v>
      </c>
      <c r="N1087" s="336">
        <v>0</v>
      </c>
      <c r="O1087" s="336">
        <v>0</v>
      </c>
      <c r="P1087" s="336">
        <v>0</v>
      </c>
      <c r="Q1087" s="336">
        <v>0</v>
      </c>
      <c r="R1087" s="336">
        <v>0</v>
      </c>
      <c r="S1087" s="336">
        <v>0</v>
      </c>
      <c r="T1087" s="336">
        <v>0</v>
      </c>
      <c r="U1087" s="336">
        <v>0</v>
      </c>
      <c r="V1087" s="336">
        <v>0</v>
      </c>
      <c r="W1087" s="336">
        <v>0</v>
      </c>
      <c r="X1087" s="336">
        <v>0</v>
      </c>
      <c r="Y1087" s="336">
        <v>0</v>
      </c>
      <c r="Z1087" s="337">
        <f t="shared" si="84"/>
        <v>0</v>
      </c>
      <c r="AA1087" s="340"/>
    </row>
    <row r="1088" spans="1:27" s="339" customFormat="1" ht="12.75" customHeight="1">
      <c r="A1088" s="333">
        <f t="shared" si="82"/>
        <v>15</v>
      </c>
      <c r="B1088" s="373">
        <v>610407400010101</v>
      </c>
      <c r="C1088" s="392" t="s">
        <v>1718</v>
      </c>
      <c r="D1088" s="334">
        <f>+SUMIF('BG SISTEMA'!A:A,'CA EF'!B1088,'BG SISTEMA'!F:F)</f>
        <v>0</v>
      </c>
      <c r="E1088" s="412"/>
      <c r="F1088" s="412"/>
      <c r="G1088" s="336">
        <v>0</v>
      </c>
      <c r="H1088" s="336">
        <f t="shared" si="83"/>
        <v>0</v>
      </c>
      <c r="I1088" s="336">
        <v>0</v>
      </c>
      <c r="J1088" s="336">
        <v>0</v>
      </c>
      <c r="K1088" s="336">
        <v>0</v>
      </c>
      <c r="L1088" s="336">
        <v>0</v>
      </c>
      <c r="M1088" s="336">
        <v>0</v>
      </c>
      <c r="N1088" s="336">
        <v>0</v>
      </c>
      <c r="O1088" s="336">
        <v>0</v>
      </c>
      <c r="P1088" s="336">
        <v>0</v>
      </c>
      <c r="Q1088" s="336">
        <v>0</v>
      </c>
      <c r="R1088" s="336">
        <v>0</v>
      </c>
      <c r="S1088" s="336">
        <v>0</v>
      </c>
      <c r="T1088" s="336">
        <v>0</v>
      </c>
      <c r="U1088" s="336">
        <v>0</v>
      </c>
      <c r="V1088" s="336">
        <v>0</v>
      </c>
      <c r="W1088" s="336">
        <v>0</v>
      </c>
      <c r="X1088" s="336">
        <v>0</v>
      </c>
      <c r="Y1088" s="336">
        <v>0</v>
      </c>
      <c r="Z1088" s="337">
        <f t="shared" si="84"/>
        <v>0</v>
      </c>
      <c r="AA1088" s="340"/>
    </row>
    <row r="1089" spans="1:27" s="339" customFormat="1" ht="12.75" customHeight="1">
      <c r="A1089" s="333">
        <f t="shared" si="82"/>
        <v>15</v>
      </c>
      <c r="B1089" s="373">
        <v>610407400010199</v>
      </c>
      <c r="C1089" s="392" t="s">
        <v>1719</v>
      </c>
      <c r="D1089" s="334">
        <f>+SUMIF('BG SISTEMA'!A:A,'CA EF'!B1089,'BG SISTEMA'!F:F)</f>
        <v>0</v>
      </c>
      <c r="E1089" s="412"/>
      <c r="F1089" s="412"/>
      <c r="G1089" s="336">
        <v>0</v>
      </c>
      <c r="H1089" s="336">
        <f t="shared" si="83"/>
        <v>0</v>
      </c>
      <c r="I1089" s="336">
        <v>0</v>
      </c>
      <c r="J1089" s="336">
        <v>0</v>
      </c>
      <c r="K1089" s="336">
        <v>0</v>
      </c>
      <c r="L1089" s="336">
        <v>0</v>
      </c>
      <c r="M1089" s="336">
        <v>0</v>
      </c>
      <c r="N1089" s="336">
        <v>0</v>
      </c>
      <c r="O1089" s="336">
        <v>0</v>
      </c>
      <c r="P1089" s="336">
        <v>0</v>
      </c>
      <c r="Q1089" s="336">
        <v>0</v>
      </c>
      <c r="R1089" s="336">
        <v>0</v>
      </c>
      <c r="S1089" s="336">
        <v>0</v>
      </c>
      <c r="T1089" s="336">
        <v>0</v>
      </c>
      <c r="U1089" s="336">
        <v>0</v>
      </c>
      <c r="V1089" s="336">
        <v>0</v>
      </c>
      <c r="W1089" s="336">
        <v>0</v>
      </c>
      <c r="X1089" s="336">
        <v>0</v>
      </c>
      <c r="Y1089" s="336">
        <v>0</v>
      </c>
      <c r="Z1089" s="337">
        <f t="shared" si="84"/>
        <v>0</v>
      </c>
      <c r="AA1089" s="340"/>
    </row>
    <row r="1090" spans="1:27" s="339" customFormat="1" ht="12.75" customHeight="1">
      <c r="A1090" s="333">
        <f t="shared" si="82"/>
        <v>15</v>
      </c>
      <c r="B1090" s="373">
        <v>610407400020101</v>
      </c>
      <c r="C1090" s="392" t="s">
        <v>1720</v>
      </c>
      <c r="D1090" s="334">
        <f>+SUMIF('BG SISTEMA'!A:A,'CA EF'!B1090,'BG SISTEMA'!F:F)</f>
        <v>0</v>
      </c>
      <c r="E1090" s="412"/>
      <c r="F1090" s="412"/>
      <c r="G1090" s="336">
        <v>0</v>
      </c>
      <c r="H1090" s="336">
        <f t="shared" si="83"/>
        <v>0</v>
      </c>
      <c r="I1090" s="336">
        <v>0</v>
      </c>
      <c r="J1090" s="336">
        <v>0</v>
      </c>
      <c r="K1090" s="336">
        <v>0</v>
      </c>
      <c r="L1090" s="336">
        <v>0</v>
      </c>
      <c r="M1090" s="336">
        <v>0</v>
      </c>
      <c r="N1090" s="336">
        <v>0</v>
      </c>
      <c r="O1090" s="336">
        <v>0</v>
      </c>
      <c r="P1090" s="336">
        <v>0</v>
      </c>
      <c r="Q1090" s="336">
        <v>0</v>
      </c>
      <c r="R1090" s="336">
        <v>0</v>
      </c>
      <c r="S1090" s="336">
        <v>0</v>
      </c>
      <c r="T1090" s="336">
        <v>0</v>
      </c>
      <c r="U1090" s="336">
        <v>0</v>
      </c>
      <c r="V1090" s="336">
        <v>0</v>
      </c>
      <c r="W1090" s="336">
        <v>0</v>
      </c>
      <c r="X1090" s="336">
        <v>0</v>
      </c>
      <c r="Y1090" s="336">
        <v>0</v>
      </c>
      <c r="Z1090" s="337">
        <f t="shared" si="84"/>
        <v>0</v>
      </c>
      <c r="AA1090" s="340"/>
    </row>
    <row r="1091" spans="1:27" s="339" customFormat="1" ht="12.75" customHeight="1">
      <c r="A1091" s="333">
        <f t="shared" si="82"/>
        <v>15</v>
      </c>
      <c r="B1091" s="373">
        <v>610407400020199</v>
      </c>
      <c r="C1091" s="392" t="s">
        <v>1721</v>
      </c>
      <c r="D1091" s="334">
        <f>+SUMIF('BG SISTEMA'!A:A,'CA EF'!B1091,'BG SISTEMA'!F:F)</f>
        <v>0</v>
      </c>
      <c r="E1091" s="412"/>
      <c r="F1091" s="412"/>
      <c r="G1091" s="336">
        <v>0</v>
      </c>
      <c r="H1091" s="336">
        <f t="shared" si="83"/>
        <v>0</v>
      </c>
      <c r="I1091" s="336">
        <v>0</v>
      </c>
      <c r="J1091" s="336">
        <v>0</v>
      </c>
      <c r="K1091" s="336">
        <v>0</v>
      </c>
      <c r="L1091" s="336">
        <v>0</v>
      </c>
      <c r="M1091" s="336">
        <v>0</v>
      </c>
      <c r="N1091" s="336">
        <v>0</v>
      </c>
      <c r="O1091" s="336">
        <v>0</v>
      </c>
      <c r="P1091" s="336">
        <v>0</v>
      </c>
      <c r="Q1091" s="336">
        <v>0</v>
      </c>
      <c r="R1091" s="336">
        <v>0</v>
      </c>
      <c r="S1091" s="336">
        <v>0</v>
      </c>
      <c r="T1091" s="336">
        <v>0</v>
      </c>
      <c r="U1091" s="336">
        <v>0</v>
      </c>
      <c r="V1091" s="336">
        <v>0</v>
      </c>
      <c r="W1091" s="336">
        <v>0</v>
      </c>
      <c r="X1091" s="336">
        <v>0</v>
      </c>
      <c r="Y1091" s="336">
        <v>0</v>
      </c>
      <c r="Z1091" s="337">
        <f t="shared" si="84"/>
        <v>0</v>
      </c>
      <c r="AA1091" s="340"/>
    </row>
    <row r="1092" spans="1:27" s="339" customFormat="1" ht="12.75" customHeight="1">
      <c r="A1092" s="333">
        <f t="shared" si="82"/>
        <v>15</v>
      </c>
      <c r="B1092" s="373">
        <v>610407420010101</v>
      </c>
      <c r="C1092" s="392" t="s">
        <v>1722</v>
      </c>
      <c r="D1092" s="334">
        <f>+SUMIF('BG SISTEMA'!A:A,'CA EF'!B1092,'BG SISTEMA'!F:F)</f>
        <v>0</v>
      </c>
      <c r="E1092" s="412"/>
      <c r="F1092" s="412"/>
      <c r="G1092" s="336">
        <v>0</v>
      </c>
      <c r="H1092" s="336">
        <f t="shared" si="83"/>
        <v>0</v>
      </c>
      <c r="I1092" s="336">
        <v>0</v>
      </c>
      <c r="J1092" s="336">
        <v>0</v>
      </c>
      <c r="K1092" s="336">
        <v>0</v>
      </c>
      <c r="L1092" s="336">
        <v>0</v>
      </c>
      <c r="M1092" s="336">
        <v>0</v>
      </c>
      <c r="N1092" s="336">
        <v>0</v>
      </c>
      <c r="O1092" s="336">
        <v>0</v>
      </c>
      <c r="P1092" s="336">
        <v>0</v>
      </c>
      <c r="Q1092" s="336">
        <v>0</v>
      </c>
      <c r="R1092" s="336">
        <v>0</v>
      </c>
      <c r="S1092" s="336">
        <v>0</v>
      </c>
      <c r="T1092" s="336">
        <v>0</v>
      </c>
      <c r="U1092" s="336">
        <v>0</v>
      </c>
      <c r="V1092" s="336">
        <v>0</v>
      </c>
      <c r="W1092" s="336">
        <v>0</v>
      </c>
      <c r="X1092" s="336">
        <v>0</v>
      </c>
      <c r="Y1092" s="336">
        <v>0</v>
      </c>
      <c r="Z1092" s="337">
        <f t="shared" si="84"/>
        <v>0</v>
      </c>
      <c r="AA1092" s="338"/>
    </row>
    <row r="1093" spans="1:27" s="339" customFormat="1" ht="12.75" customHeight="1">
      <c r="A1093" s="333">
        <f t="shared" si="82"/>
        <v>15</v>
      </c>
      <c r="B1093" s="373">
        <v>610407420010199</v>
      </c>
      <c r="C1093" s="392" t="s">
        <v>546</v>
      </c>
      <c r="D1093" s="334">
        <f>+SUMIF('BG SISTEMA'!A:A,'CA EF'!B1093,'BG SISTEMA'!F:F)</f>
        <v>0</v>
      </c>
      <c r="E1093" s="412"/>
      <c r="F1093" s="412"/>
      <c r="G1093" s="336">
        <v>0</v>
      </c>
      <c r="H1093" s="336">
        <f t="shared" si="83"/>
        <v>0</v>
      </c>
      <c r="I1093" s="336">
        <v>0</v>
      </c>
      <c r="J1093" s="336">
        <v>0</v>
      </c>
      <c r="K1093" s="336">
        <v>0</v>
      </c>
      <c r="L1093" s="336">
        <v>0</v>
      </c>
      <c r="M1093" s="336">
        <v>0</v>
      </c>
      <c r="N1093" s="336">
        <v>0</v>
      </c>
      <c r="O1093" s="336">
        <v>0</v>
      </c>
      <c r="P1093" s="336">
        <v>0</v>
      </c>
      <c r="Q1093" s="336">
        <v>0</v>
      </c>
      <c r="R1093" s="336">
        <v>0</v>
      </c>
      <c r="S1093" s="336">
        <f>-$H1093</f>
        <v>0</v>
      </c>
      <c r="T1093" s="336">
        <v>0</v>
      </c>
      <c r="U1093" s="336">
        <v>0</v>
      </c>
      <c r="V1093" s="336">
        <v>0</v>
      </c>
      <c r="W1093" s="336">
        <v>0</v>
      </c>
      <c r="X1093" s="336">
        <v>0</v>
      </c>
      <c r="Y1093" s="336">
        <v>0</v>
      </c>
      <c r="Z1093" s="337">
        <f t="shared" si="84"/>
        <v>0</v>
      </c>
      <c r="AA1093" s="338"/>
    </row>
    <row r="1094" spans="1:27" s="339" customFormat="1" ht="12.75" customHeight="1">
      <c r="A1094" s="333">
        <f t="shared" si="82"/>
        <v>15</v>
      </c>
      <c r="B1094" s="373">
        <v>610407420010201</v>
      </c>
      <c r="C1094" s="392" t="s">
        <v>1723</v>
      </c>
      <c r="D1094" s="334">
        <f>+SUMIF('BG SISTEMA'!A:A,'CA EF'!B1094,'BG SISTEMA'!F:F)</f>
        <v>0</v>
      </c>
      <c r="E1094" s="412"/>
      <c r="F1094" s="412"/>
      <c r="G1094" s="336">
        <v>0</v>
      </c>
      <c r="H1094" s="336">
        <f t="shared" si="83"/>
        <v>0</v>
      </c>
      <c r="I1094" s="336">
        <v>0</v>
      </c>
      <c r="J1094" s="336">
        <v>0</v>
      </c>
      <c r="K1094" s="336">
        <v>0</v>
      </c>
      <c r="L1094" s="336">
        <v>0</v>
      </c>
      <c r="M1094" s="336">
        <v>0</v>
      </c>
      <c r="N1094" s="336">
        <v>0</v>
      </c>
      <c r="O1094" s="336">
        <v>0</v>
      </c>
      <c r="P1094" s="336">
        <v>0</v>
      </c>
      <c r="Q1094" s="336">
        <v>0</v>
      </c>
      <c r="R1094" s="336">
        <v>0</v>
      </c>
      <c r="S1094" s="336">
        <v>0</v>
      </c>
      <c r="T1094" s="336">
        <v>0</v>
      </c>
      <c r="U1094" s="336">
        <v>0</v>
      </c>
      <c r="V1094" s="336">
        <v>0</v>
      </c>
      <c r="W1094" s="336">
        <v>0</v>
      </c>
      <c r="X1094" s="336">
        <v>0</v>
      </c>
      <c r="Y1094" s="336">
        <v>0</v>
      </c>
      <c r="Z1094" s="337">
        <f t="shared" si="84"/>
        <v>0</v>
      </c>
      <c r="AA1094" s="338"/>
    </row>
    <row r="1095" spans="1:27" s="339" customFormat="1" ht="12.75" customHeight="1">
      <c r="A1095" s="333">
        <f t="shared" si="82"/>
        <v>15</v>
      </c>
      <c r="B1095" s="373">
        <v>610407420010299</v>
      </c>
      <c r="C1095" s="392" t="s">
        <v>1724</v>
      </c>
      <c r="D1095" s="334">
        <f>+SUMIF('BG SISTEMA'!A:A,'CA EF'!B1095,'BG SISTEMA'!F:F)</f>
        <v>0</v>
      </c>
      <c r="E1095" s="412"/>
      <c r="F1095" s="412"/>
      <c r="G1095" s="336">
        <v>0</v>
      </c>
      <c r="H1095" s="336">
        <f t="shared" si="83"/>
        <v>0</v>
      </c>
      <c r="I1095" s="336">
        <v>0</v>
      </c>
      <c r="J1095" s="336">
        <v>0</v>
      </c>
      <c r="K1095" s="336">
        <v>0</v>
      </c>
      <c r="L1095" s="336">
        <v>0</v>
      </c>
      <c r="M1095" s="336">
        <v>0</v>
      </c>
      <c r="N1095" s="336">
        <v>0</v>
      </c>
      <c r="O1095" s="336">
        <v>0</v>
      </c>
      <c r="P1095" s="336">
        <v>0</v>
      </c>
      <c r="Q1095" s="336">
        <v>0</v>
      </c>
      <c r="R1095" s="336">
        <v>0</v>
      </c>
      <c r="S1095" s="336">
        <v>0</v>
      </c>
      <c r="T1095" s="336">
        <v>0</v>
      </c>
      <c r="U1095" s="336">
        <v>0</v>
      </c>
      <c r="V1095" s="336">
        <v>0</v>
      </c>
      <c r="W1095" s="336">
        <v>0</v>
      </c>
      <c r="X1095" s="336">
        <v>0</v>
      </c>
      <c r="Y1095" s="336">
        <v>0</v>
      </c>
      <c r="Z1095" s="337">
        <f t="shared" si="84"/>
        <v>0</v>
      </c>
      <c r="AA1095" s="338"/>
    </row>
    <row r="1096" spans="1:27" s="339" customFormat="1" ht="12.75" customHeight="1">
      <c r="A1096" s="333">
        <f t="shared" si="82"/>
        <v>15</v>
      </c>
      <c r="B1096" s="373">
        <v>610407420010301</v>
      </c>
      <c r="C1096" s="392" t="s">
        <v>1725</v>
      </c>
      <c r="D1096" s="334">
        <f>+SUMIF('BG SISTEMA'!A:A,'CA EF'!B1096,'BG SISTEMA'!F:F)</f>
        <v>0</v>
      </c>
      <c r="E1096" s="412"/>
      <c r="F1096" s="412"/>
      <c r="G1096" s="336">
        <v>0</v>
      </c>
      <c r="H1096" s="336">
        <f t="shared" si="83"/>
        <v>0</v>
      </c>
      <c r="I1096" s="336">
        <v>0</v>
      </c>
      <c r="J1096" s="336">
        <v>0</v>
      </c>
      <c r="K1096" s="336">
        <v>0</v>
      </c>
      <c r="L1096" s="336">
        <v>0</v>
      </c>
      <c r="M1096" s="336">
        <v>0</v>
      </c>
      <c r="N1096" s="336">
        <v>0</v>
      </c>
      <c r="O1096" s="336">
        <v>0</v>
      </c>
      <c r="P1096" s="336">
        <v>0</v>
      </c>
      <c r="Q1096" s="336">
        <v>0</v>
      </c>
      <c r="R1096" s="336">
        <v>0</v>
      </c>
      <c r="S1096" s="336">
        <v>0</v>
      </c>
      <c r="T1096" s="336">
        <v>0</v>
      </c>
      <c r="U1096" s="336">
        <v>0</v>
      </c>
      <c r="V1096" s="336">
        <v>0</v>
      </c>
      <c r="W1096" s="336">
        <v>0</v>
      </c>
      <c r="X1096" s="336">
        <v>0</v>
      </c>
      <c r="Y1096" s="336">
        <v>0</v>
      </c>
      <c r="Z1096" s="337">
        <f t="shared" si="84"/>
        <v>0</v>
      </c>
      <c r="AA1096" s="338"/>
    </row>
    <row r="1097" spans="1:27" s="339" customFormat="1" ht="12.75" customHeight="1">
      <c r="A1097" s="333">
        <f t="shared" si="82"/>
        <v>15</v>
      </c>
      <c r="B1097" s="373">
        <v>610407420010399</v>
      </c>
      <c r="C1097" s="392" t="s">
        <v>1726</v>
      </c>
      <c r="D1097" s="334">
        <f>+SUMIF('BG SISTEMA'!A:A,'CA EF'!B1097,'BG SISTEMA'!F:F)</f>
        <v>0</v>
      </c>
      <c r="E1097" s="412"/>
      <c r="F1097" s="412"/>
      <c r="G1097" s="336">
        <v>0</v>
      </c>
      <c r="H1097" s="336">
        <f t="shared" si="83"/>
        <v>0</v>
      </c>
      <c r="I1097" s="336">
        <v>0</v>
      </c>
      <c r="J1097" s="336">
        <v>0</v>
      </c>
      <c r="K1097" s="336">
        <v>0</v>
      </c>
      <c r="L1097" s="336">
        <v>0</v>
      </c>
      <c r="M1097" s="336">
        <v>0</v>
      </c>
      <c r="N1097" s="336">
        <v>0</v>
      </c>
      <c r="O1097" s="336">
        <v>0</v>
      </c>
      <c r="P1097" s="336">
        <v>0</v>
      </c>
      <c r="Q1097" s="336">
        <v>0</v>
      </c>
      <c r="R1097" s="336">
        <v>0</v>
      </c>
      <c r="S1097" s="336">
        <v>0</v>
      </c>
      <c r="T1097" s="336">
        <v>0</v>
      </c>
      <c r="U1097" s="336">
        <v>0</v>
      </c>
      <c r="V1097" s="336">
        <v>0</v>
      </c>
      <c r="W1097" s="336">
        <v>0</v>
      </c>
      <c r="X1097" s="336">
        <v>0</v>
      </c>
      <c r="Y1097" s="336">
        <v>0</v>
      </c>
      <c r="Z1097" s="337">
        <f t="shared" si="84"/>
        <v>0</v>
      </c>
      <c r="AA1097" s="338"/>
    </row>
    <row r="1098" spans="1:27" s="339" customFormat="1" ht="12.75" customHeight="1">
      <c r="A1098" s="333">
        <f t="shared" si="82"/>
        <v>15</v>
      </c>
      <c r="B1098" s="373">
        <v>610407420010401</v>
      </c>
      <c r="C1098" s="392" t="s">
        <v>1727</v>
      </c>
      <c r="D1098" s="334">
        <f>+SUMIF('BG SISTEMA'!A:A,'CA EF'!B1098,'BG SISTEMA'!F:F)</f>
        <v>0</v>
      </c>
      <c r="E1098" s="412"/>
      <c r="F1098" s="412"/>
      <c r="G1098" s="336">
        <v>0</v>
      </c>
      <c r="H1098" s="336">
        <f t="shared" si="83"/>
        <v>0</v>
      </c>
      <c r="I1098" s="336">
        <v>0</v>
      </c>
      <c r="J1098" s="336">
        <v>0</v>
      </c>
      <c r="K1098" s="336">
        <v>0</v>
      </c>
      <c r="L1098" s="336">
        <v>0</v>
      </c>
      <c r="M1098" s="336">
        <v>0</v>
      </c>
      <c r="N1098" s="336">
        <v>0</v>
      </c>
      <c r="O1098" s="336">
        <v>0</v>
      </c>
      <c r="P1098" s="336">
        <v>0</v>
      </c>
      <c r="Q1098" s="336">
        <v>0</v>
      </c>
      <c r="R1098" s="336">
        <v>0</v>
      </c>
      <c r="S1098" s="336">
        <v>0</v>
      </c>
      <c r="T1098" s="336">
        <v>0</v>
      </c>
      <c r="U1098" s="336">
        <v>0</v>
      </c>
      <c r="V1098" s="336">
        <v>0</v>
      </c>
      <c r="W1098" s="336">
        <v>0</v>
      </c>
      <c r="X1098" s="336">
        <v>0</v>
      </c>
      <c r="Y1098" s="336">
        <v>0</v>
      </c>
      <c r="Z1098" s="337">
        <f t="shared" si="84"/>
        <v>0</v>
      </c>
      <c r="AA1098" s="338"/>
    </row>
    <row r="1099" spans="1:27" s="339" customFormat="1" ht="12.75" customHeight="1">
      <c r="A1099" s="333">
        <f t="shared" si="82"/>
        <v>15</v>
      </c>
      <c r="B1099" s="373">
        <v>610407420010499</v>
      </c>
      <c r="C1099" s="392" t="s">
        <v>1728</v>
      </c>
      <c r="D1099" s="334">
        <f>+SUMIF('BG SISTEMA'!A:A,'CA EF'!B1099,'BG SISTEMA'!F:F)</f>
        <v>0</v>
      </c>
      <c r="E1099" s="412"/>
      <c r="F1099" s="412"/>
      <c r="G1099" s="336">
        <v>0</v>
      </c>
      <c r="H1099" s="336">
        <f t="shared" si="83"/>
        <v>0</v>
      </c>
      <c r="I1099" s="336">
        <v>0</v>
      </c>
      <c r="J1099" s="336">
        <v>0</v>
      </c>
      <c r="K1099" s="336">
        <v>0</v>
      </c>
      <c r="L1099" s="336">
        <v>0</v>
      </c>
      <c r="M1099" s="336">
        <v>0</v>
      </c>
      <c r="N1099" s="336">
        <v>0</v>
      </c>
      <c r="O1099" s="336">
        <v>0</v>
      </c>
      <c r="P1099" s="336">
        <v>0</v>
      </c>
      <c r="Q1099" s="336">
        <v>0</v>
      </c>
      <c r="R1099" s="336">
        <v>0</v>
      </c>
      <c r="S1099" s="336">
        <v>0</v>
      </c>
      <c r="T1099" s="336">
        <v>0</v>
      </c>
      <c r="U1099" s="336">
        <v>0</v>
      </c>
      <c r="V1099" s="336">
        <v>0</v>
      </c>
      <c r="W1099" s="336">
        <v>0</v>
      </c>
      <c r="X1099" s="336">
        <v>0</v>
      </c>
      <c r="Y1099" s="336">
        <v>0</v>
      </c>
      <c r="Z1099" s="337">
        <f t="shared" si="84"/>
        <v>0</v>
      </c>
      <c r="AA1099" s="338"/>
    </row>
    <row r="1100" spans="1:27" s="339" customFormat="1" ht="12.75" customHeight="1">
      <c r="A1100" s="333">
        <f t="shared" si="82"/>
        <v>15</v>
      </c>
      <c r="B1100" s="373">
        <v>610407420010501</v>
      </c>
      <c r="C1100" s="392" t="s">
        <v>1729</v>
      </c>
      <c r="D1100" s="334">
        <f>+SUMIF('BG SISTEMA'!A:A,'CA EF'!B1100,'BG SISTEMA'!F:F)</f>
        <v>0</v>
      </c>
      <c r="E1100" s="412"/>
      <c r="F1100" s="412"/>
      <c r="G1100" s="336">
        <v>0</v>
      </c>
      <c r="H1100" s="336">
        <f t="shared" si="83"/>
        <v>0</v>
      </c>
      <c r="I1100" s="336">
        <v>0</v>
      </c>
      <c r="J1100" s="336">
        <v>0</v>
      </c>
      <c r="K1100" s="336">
        <v>0</v>
      </c>
      <c r="L1100" s="336">
        <v>0</v>
      </c>
      <c r="M1100" s="336">
        <v>0</v>
      </c>
      <c r="N1100" s="336">
        <v>0</v>
      </c>
      <c r="O1100" s="336">
        <v>0</v>
      </c>
      <c r="P1100" s="336">
        <v>0</v>
      </c>
      <c r="Q1100" s="336">
        <v>0</v>
      </c>
      <c r="R1100" s="336">
        <v>0</v>
      </c>
      <c r="S1100" s="336">
        <v>0</v>
      </c>
      <c r="T1100" s="336">
        <v>0</v>
      </c>
      <c r="U1100" s="336">
        <v>0</v>
      </c>
      <c r="V1100" s="336">
        <v>0</v>
      </c>
      <c r="W1100" s="336">
        <v>0</v>
      </c>
      <c r="X1100" s="336">
        <v>0</v>
      </c>
      <c r="Y1100" s="336">
        <v>0</v>
      </c>
      <c r="Z1100" s="337">
        <f t="shared" si="84"/>
        <v>0</v>
      </c>
      <c r="AA1100" s="338"/>
    </row>
    <row r="1101" spans="1:27" s="339" customFormat="1" ht="12.75" customHeight="1">
      <c r="A1101" s="333">
        <f t="shared" si="82"/>
        <v>15</v>
      </c>
      <c r="B1101" s="373">
        <v>610407420010599</v>
      </c>
      <c r="C1101" s="392" t="s">
        <v>1730</v>
      </c>
      <c r="D1101" s="334">
        <f>+SUMIF('BG SISTEMA'!A:A,'CA EF'!B1101,'BG SISTEMA'!F:F)</f>
        <v>0</v>
      </c>
      <c r="E1101" s="412"/>
      <c r="F1101" s="412"/>
      <c r="G1101" s="336">
        <v>0</v>
      </c>
      <c r="H1101" s="336">
        <f t="shared" si="83"/>
        <v>0</v>
      </c>
      <c r="I1101" s="336">
        <v>0</v>
      </c>
      <c r="J1101" s="336">
        <v>0</v>
      </c>
      <c r="K1101" s="336">
        <v>0</v>
      </c>
      <c r="L1101" s="336">
        <v>0</v>
      </c>
      <c r="M1101" s="336">
        <v>0</v>
      </c>
      <c r="N1101" s="336">
        <v>0</v>
      </c>
      <c r="O1101" s="336">
        <v>0</v>
      </c>
      <c r="P1101" s="336">
        <v>0</v>
      </c>
      <c r="Q1101" s="336">
        <v>0</v>
      </c>
      <c r="R1101" s="336">
        <v>0</v>
      </c>
      <c r="S1101" s="336">
        <v>0</v>
      </c>
      <c r="T1101" s="336">
        <v>0</v>
      </c>
      <c r="U1101" s="336">
        <v>0</v>
      </c>
      <c r="V1101" s="336">
        <v>0</v>
      </c>
      <c r="W1101" s="336">
        <v>0</v>
      </c>
      <c r="X1101" s="336">
        <v>0</v>
      </c>
      <c r="Y1101" s="336">
        <v>0</v>
      </c>
      <c r="Z1101" s="337">
        <f t="shared" si="84"/>
        <v>0</v>
      </c>
      <c r="AA1101" s="338"/>
    </row>
    <row r="1102" spans="1:27" s="339" customFormat="1" ht="12.75" customHeight="1">
      <c r="A1102" s="333">
        <f t="shared" si="82"/>
        <v>15</v>
      </c>
      <c r="B1102" s="373">
        <v>610407420010601</v>
      </c>
      <c r="C1102" s="392" t="s">
        <v>1731</v>
      </c>
      <c r="D1102" s="334">
        <f>+SUMIF('BG SISTEMA'!A:A,'CA EF'!B1102,'BG SISTEMA'!F:F)</f>
        <v>0</v>
      </c>
      <c r="E1102" s="412"/>
      <c r="F1102" s="412"/>
      <c r="G1102" s="336">
        <v>0</v>
      </c>
      <c r="H1102" s="336">
        <f t="shared" si="83"/>
        <v>0</v>
      </c>
      <c r="I1102" s="336">
        <v>0</v>
      </c>
      <c r="J1102" s="336">
        <v>0</v>
      </c>
      <c r="K1102" s="336">
        <v>0</v>
      </c>
      <c r="L1102" s="336">
        <v>0</v>
      </c>
      <c r="M1102" s="336">
        <v>0</v>
      </c>
      <c r="N1102" s="336">
        <v>0</v>
      </c>
      <c r="O1102" s="336">
        <v>0</v>
      </c>
      <c r="P1102" s="336">
        <v>0</v>
      </c>
      <c r="Q1102" s="336">
        <v>0</v>
      </c>
      <c r="R1102" s="336">
        <v>0</v>
      </c>
      <c r="S1102" s="336">
        <v>0</v>
      </c>
      <c r="T1102" s="336">
        <v>0</v>
      </c>
      <c r="U1102" s="336">
        <v>0</v>
      </c>
      <c r="V1102" s="336">
        <v>0</v>
      </c>
      <c r="W1102" s="336">
        <v>0</v>
      </c>
      <c r="X1102" s="336">
        <v>0</v>
      </c>
      <c r="Y1102" s="336">
        <v>0</v>
      </c>
      <c r="Z1102" s="337">
        <f t="shared" si="84"/>
        <v>0</v>
      </c>
      <c r="AA1102" s="340"/>
    </row>
    <row r="1103" spans="1:27" s="339" customFormat="1" ht="12.75" customHeight="1">
      <c r="A1103" s="333">
        <f t="shared" si="82"/>
        <v>15</v>
      </c>
      <c r="B1103" s="373">
        <v>610407420010699</v>
      </c>
      <c r="C1103" s="392" t="s">
        <v>1732</v>
      </c>
      <c r="D1103" s="334">
        <f>+SUMIF('BG SISTEMA'!A:A,'CA EF'!B1103,'BG SISTEMA'!F:F)</f>
        <v>0</v>
      </c>
      <c r="E1103" s="412"/>
      <c r="F1103" s="412"/>
      <c r="G1103" s="336">
        <v>0</v>
      </c>
      <c r="H1103" s="336">
        <f t="shared" si="83"/>
        <v>0</v>
      </c>
      <c r="I1103" s="336">
        <v>0</v>
      </c>
      <c r="J1103" s="336">
        <v>0</v>
      </c>
      <c r="K1103" s="336">
        <v>0</v>
      </c>
      <c r="L1103" s="336">
        <v>0</v>
      </c>
      <c r="M1103" s="336">
        <v>0</v>
      </c>
      <c r="N1103" s="336">
        <v>0</v>
      </c>
      <c r="O1103" s="336">
        <v>0</v>
      </c>
      <c r="P1103" s="336">
        <v>0</v>
      </c>
      <c r="Q1103" s="336">
        <v>0</v>
      </c>
      <c r="R1103" s="336">
        <v>0</v>
      </c>
      <c r="S1103" s="336">
        <v>0</v>
      </c>
      <c r="T1103" s="336">
        <v>0</v>
      </c>
      <c r="U1103" s="336">
        <v>0</v>
      </c>
      <c r="V1103" s="336">
        <v>0</v>
      </c>
      <c r="W1103" s="336">
        <v>0</v>
      </c>
      <c r="X1103" s="336">
        <v>0</v>
      </c>
      <c r="Y1103" s="336">
        <v>0</v>
      </c>
      <c r="Z1103" s="337">
        <f t="shared" si="84"/>
        <v>0</v>
      </c>
      <c r="AA1103" s="340"/>
    </row>
    <row r="1104" spans="1:27" s="339" customFormat="1" ht="12.75" customHeight="1">
      <c r="A1104" s="333">
        <f t="shared" si="82"/>
        <v>15</v>
      </c>
      <c r="B1104" s="373">
        <v>610407420010701</v>
      </c>
      <c r="C1104" s="392" t="s">
        <v>1733</v>
      </c>
      <c r="D1104" s="334">
        <f>+SUMIF('BG SISTEMA'!A:A,'CA EF'!B1104,'BG SISTEMA'!F:F)</f>
        <v>0</v>
      </c>
      <c r="E1104" s="412"/>
      <c r="F1104" s="412"/>
      <c r="G1104" s="336">
        <v>0</v>
      </c>
      <c r="H1104" s="336">
        <f t="shared" si="83"/>
        <v>0</v>
      </c>
      <c r="I1104" s="336">
        <v>0</v>
      </c>
      <c r="J1104" s="336">
        <v>0</v>
      </c>
      <c r="K1104" s="336">
        <v>0</v>
      </c>
      <c r="L1104" s="336">
        <v>0</v>
      </c>
      <c r="M1104" s="336">
        <v>0</v>
      </c>
      <c r="N1104" s="336">
        <v>0</v>
      </c>
      <c r="O1104" s="336">
        <v>0</v>
      </c>
      <c r="P1104" s="336">
        <v>0</v>
      </c>
      <c r="Q1104" s="336">
        <v>0</v>
      </c>
      <c r="R1104" s="336">
        <v>0</v>
      </c>
      <c r="S1104" s="336">
        <v>0</v>
      </c>
      <c r="T1104" s="336">
        <v>0</v>
      </c>
      <c r="U1104" s="336">
        <v>0</v>
      </c>
      <c r="V1104" s="336">
        <v>0</v>
      </c>
      <c r="W1104" s="336">
        <v>0</v>
      </c>
      <c r="X1104" s="336">
        <v>0</v>
      </c>
      <c r="Y1104" s="336">
        <v>0</v>
      </c>
      <c r="Z1104" s="337">
        <f t="shared" si="84"/>
        <v>0</v>
      </c>
      <c r="AA1104" s="340"/>
    </row>
    <row r="1105" spans="1:27" s="339" customFormat="1" ht="12.75" customHeight="1">
      <c r="A1105" s="333">
        <f t="shared" si="82"/>
        <v>15</v>
      </c>
      <c r="B1105" s="373">
        <v>610407420010799</v>
      </c>
      <c r="C1105" s="392" t="s">
        <v>1734</v>
      </c>
      <c r="D1105" s="334">
        <f>+SUMIF('BG SISTEMA'!A:A,'CA EF'!B1105,'BG SISTEMA'!F:F)</f>
        <v>0</v>
      </c>
      <c r="E1105" s="412"/>
      <c r="F1105" s="412"/>
      <c r="G1105" s="336">
        <v>0</v>
      </c>
      <c r="H1105" s="336">
        <f t="shared" si="83"/>
        <v>0</v>
      </c>
      <c r="I1105" s="336">
        <v>0</v>
      </c>
      <c r="J1105" s="336">
        <v>0</v>
      </c>
      <c r="K1105" s="336">
        <v>0</v>
      </c>
      <c r="L1105" s="336">
        <v>0</v>
      </c>
      <c r="M1105" s="336">
        <v>0</v>
      </c>
      <c r="N1105" s="336">
        <v>0</v>
      </c>
      <c r="O1105" s="336">
        <v>0</v>
      </c>
      <c r="P1105" s="336">
        <v>0</v>
      </c>
      <c r="Q1105" s="336">
        <v>0</v>
      </c>
      <c r="R1105" s="336">
        <v>0</v>
      </c>
      <c r="S1105" s="336">
        <v>0</v>
      </c>
      <c r="T1105" s="336">
        <v>0</v>
      </c>
      <c r="U1105" s="336">
        <v>0</v>
      </c>
      <c r="V1105" s="336">
        <v>0</v>
      </c>
      <c r="W1105" s="336">
        <v>0</v>
      </c>
      <c r="X1105" s="336">
        <v>0</v>
      </c>
      <c r="Y1105" s="336">
        <v>0</v>
      </c>
      <c r="Z1105" s="337">
        <f t="shared" si="84"/>
        <v>0</v>
      </c>
      <c r="AA1105" s="340"/>
    </row>
    <row r="1106" spans="1:27" s="339" customFormat="1" ht="12.75" customHeight="1">
      <c r="A1106" s="333">
        <f t="shared" si="82"/>
        <v>15</v>
      </c>
      <c r="B1106" s="373">
        <v>610407420020101</v>
      </c>
      <c r="C1106" s="392" t="s">
        <v>1735</v>
      </c>
      <c r="D1106" s="334">
        <f>+SUMIF('BG SISTEMA'!A:A,'CA EF'!B1106,'BG SISTEMA'!F:F)</f>
        <v>0</v>
      </c>
      <c r="E1106" s="412"/>
      <c r="F1106" s="412"/>
      <c r="G1106" s="336">
        <v>0</v>
      </c>
      <c r="H1106" s="336">
        <f t="shared" si="83"/>
        <v>0</v>
      </c>
      <c r="I1106" s="336">
        <v>0</v>
      </c>
      <c r="J1106" s="336">
        <v>0</v>
      </c>
      <c r="K1106" s="336">
        <v>0</v>
      </c>
      <c r="L1106" s="336">
        <v>0</v>
      </c>
      <c r="M1106" s="336">
        <v>0</v>
      </c>
      <c r="N1106" s="336">
        <v>0</v>
      </c>
      <c r="O1106" s="336">
        <v>0</v>
      </c>
      <c r="P1106" s="336">
        <v>0</v>
      </c>
      <c r="Q1106" s="336">
        <v>0</v>
      </c>
      <c r="R1106" s="336">
        <v>0</v>
      </c>
      <c r="S1106" s="336">
        <v>0</v>
      </c>
      <c r="T1106" s="336">
        <v>0</v>
      </c>
      <c r="U1106" s="336">
        <v>0</v>
      </c>
      <c r="V1106" s="336">
        <v>0</v>
      </c>
      <c r="W1106" s="336">
        <v>0</v>
      </c>
      <c r="X1106" s="336">
        <v>0</v>
      </c>
      <c r="Y1106" s="336">
        <v>0</v>
      </c>
      <c r="Z1106" s="337">
        <f t="shared" si="84"/>
        <v>0</v>
      </c>
      <c r="AA1106" s="340"/>
    </row>
    <row r="1107" spans="1:27" s="339" customFormat="1" ht="12.75" customHeight="1">
      <c r="A1107" s="333">
        <f t="shared" si="82"/>
        <v>15</v>
      </c>
      <c r="B1107" s="373">
        <v>610407420020199</v>
      </c>
      <c r="C1107" s="392" t="s">
        <v>1736</v>
      </c>
      <c r="D1107" s="334">
        <f>+SUMIF('BG SISTEMA'!A:A,'CA EF'!B1107,'BG SISTEMA'!F:F)</f>
        <v>0</v>
      </c>
      <c r="E1107" s="412"/>
      <c r="F1107" s="412"/>
      <c r="G1107" s="336">
        <v>0</v>
      </c>
      <c r="H1107" s="336">
        <f t="shared" si="83"/>
        <v>0</v>
      </c>
      <c r="I1107" s="336">
        <v>0</v>
      </c>
      <c r="J1107" s="336">
        <v>0</v>
      </c>
      <c r="K1107" s="336">
        <v>0</v>
      </c>
      <c r="L1107" s="336">
        <v>0</v>
      </c>
      <c r="M1107" s="336">
        <v>0</v>
      </c>
      <c r="N1107" s="336">
        <v>0</v>
      </c>
      <c r="O1107" s="336">
        <v>0</v>
      </c>
      <c r="P1107" s="336">
        <v>0</v>
      </c>
      <c r="Q1107" s="336">
        <v>0</v>
      </c>
      <c r="R1107" s="336">
        <v>0</v>
      </c>
      <c r="S1107" s="336">
        <v>0</v>
      </c>
      <c r="T1107" s="336">
        <v>0</v>
      </c>
      <c r="U1107" s="336">
        <v>0</v>
      </c>
      <c r="V1107" s="336">
        <v>0</v>
      </c>
      <c r="W1107" s="336">
        <v>0</v>
      </c>
      <c r="X1107" s="336">
        <v>0</v>
      </c>
      <c r="Y1107" s="336">
        <v>0</v>
      </c>
      <c r="Z1107" s="337">
        <f t="shared" si="84"/>
        <v>0</v>
      </c>
      <c r="AA1107" s="338"/>
    </row>
    <row r="1108" spans="1:27" s="339" customFormat="1" ht="12.75" customHeight="1">
      <c r="A1108" s="333">
        <f t="shared" si="82"/>
        <v>15</v>
      </c>
      <c r="B1108" s="373">
        <v>610407420030101</v>
      </c>
      <c r="C1108" s="392" t="s">
        <v>1737</v>
      </c>
      <c r="D1108" s="334">
        <f>+SUMIF('BG SISTEMA'!A:A,'CA EF'!B1108,'BG SISTEMA'!F:F)</f>
        <v>-4864198</v>
      </c>
      <c r="E1108" s="412"/>
      <c r="F1108" s="412"/>
      <c r="G1108" s="336">
        <v>0</v>
      </c>
      <c r="H1108" s="336">
        <f t="shared" si="83"/>
        <v>-4864198</v>
      </c>
      <c r="I1108" s="336">
        <v>0</v>
      </c>
      <c r="J1108" s="336">
        <v>0</v>
      </c>
      <c r="K1108" s="336">
        <v>0</v>
      </c>
      <c r="L1108" s="336">
        <v>0</v>
      </c>
      <c r="M1108" s="336">
        <v>0</v>
      </c>
      <c r="N1108" s="336">
        <v>0</v>
      </c>
      <c r="O1108" s="336">
        <v>0</v>
      </c>
      <c r="P1108" s="336">
        <v>0</v>
      </c>
      <c r="Q1108" s="336">
        <v>0</v>
      </c>
      <c r="R1108" s="336">
        <v>0</v>
      </c>
      <c r="S1108" s="336">
        <f>-$H1108</f>
        <v>4864198</v>
      </c>
      <c r="T1108" s="336">
        <v>0</v>
      </c>
      <c r="U1108" s="336">
        <v>0</v>
      </c>
      <c r="V1108" s="336">
        <v>0</v>
      </c>
      <c r="W1108" s="336">
        <v>0</v>
      </c>
      <c r="X1108" s="336">
        <v>0</v>
      </c>
      <c r="Y1108" s="336">
        <v>0</v>
      </c>
      <c r="Z1108" s="337">
        <f t="shared" si="84"/>
        <v>0</v>
      </c>
      <c r="AA1108" s="340"/>
    </row>
    <row r="1109" spans="1:27" s="339" customFormat="1" ht="12.75" customHeight="1">
      <c r="A1109" s="333">
        <f t="shared" si="82"/>
        <v>15</v>
      </c>
      <c r="B1109" s="373">
        <v>610407420030199</v>
      </c>
      <c r="C1109" s="392" t="s">
        <v>1738</v>
      </c>
      <c r="D1109" s="334">
        <f>+SUMIF('BG SISTEMA'!A:A,'CA EF'!B1109,'BG SISTEMA'!F:F)</f>
        <v>0</v>
      </c>
      <c r="E1109" s="412"/>
      <c r="F1109" s="412"/>
      <c r="G1109" s="336">
        <v>0</v>
      </c>
      <c r="H1109" s="336">
        <f t="shared" si="83"/>
        <v>0</v>
      </c>
      <c r="I1109" s="336">
        <v>0</v>
      </c>
      <c r="J1109" s="336">
        <v>0</v>
      </c>
      <c r="K1109" s="336">
        <v>0</v>
      </c>
      <c r="L1109" s="336">
        <v>0</v>
      </c>
      <c r="M1109" s="336">
        <v>0</v>
      </c>
      <c r="N1109" s="336">
        <v>0</v>
      </c>
      <c r="O1109" s="336">
        <v>0</v>
      </c>
      <c r="P1109" s="336">
        <v>0</v>
      </c>
      <c r="Q1109" s="336">
        <v>0</v>
      </c>
      <c r="R1109" s="336">
        <v>0</v>
      </c>
      <c r="S1109" s="336">
        <v>0</v>
      </c>
      <c r="T1109" s="336">
        <v>0</v>
      </c>
      <c r="U1109" s="336">
        <v>0</v>
      </c>
      <c r="V1109" s="336">
        <v>0</v>
      </c>
      <c r="W1109" s="336">
        <v>0</v>
      </c>
      <c r="X1109" s="336">
        <v>0</v>
      </c>
      <c r="Y1109" s="336">
        <v>0</v>
      </c>
      <c r="Z1109" s="337">
        <f t="shared" si="84"/>
        <v>0</v>
      </c>
      <c r="AA1109" s="340"/>
    </row>
    <row r="1110" spans="1:27" s="339" customFormat="1" ht="12.75" customHeight="1">
      <c r="A1110" s="333">
        <f t="shared" si="82"/>
        <v>15</v>
      </c>
      <c r="B1110" s="373">
        <v>610407420030201</v>
      </c>
      <c r="C1110" s="392" t="s">
        <v>792</v>
      </c>
      <c r="D1110" s="334">
        <f>+SUMIF('BG SISTEMA'!A:A,'CA EF'!B1110,'BG SISTEMA'!F:F)</f>
        <v>-1126323</v>
      </c>
      <c r="E1110" s="412"/>
      <c r="F1110" s="412"/>
      <c r="G1110" s="336">
        <v>0</v>
      </c>
      <c r="H1110" s="336">
        <f t="shared" si="83"/>
        <v>-1126323</v>
      </c>
      <c r="I1110" s="336">
        <v>0</v>
      </c>
      <c r="J1110" s="336">
        <v>0</v>
      </c>
      <c r="K1110" s="336">
        <v>0</v>
      </c>
      <c r="L1110" s="336">
        <v>0</v>
      </c>
      <c r="M1110" s="336">
        <v>0</v>
      </c>
      <c r="N1110" s="336">
        <v>0</v>
      </c>
      <c r="O1110" s="336">
        <v>0</v>
      </c>
      <c r="P1110" s="336">
        <v>0</v>
      </c>
      <c r="Q1110" s="336">
        <v>0</v>
      </c>
      <c r="R1110" s="336">
        <v>0</v>
      </c>
      <c r="S1110" s="336">
        <f>-$H1110</f>
        <v>1126323</v>
      </c>
      <c r="T1110" s="336">
        <v>0</v>
      </c>
      <c r="U1110" s="336">
        <v>0</v>
      </c>
      <c r="V1110" s="336">
        <v>0</v>
      </c>
      <c r="W1110" s="336">
        <v>0</v>
      </c>
      <c r="X1110" s="336">
        <v>0</v>
      </c>
      <c r="Y1110" s="336">
        <v>0</v>
      </c>
      <c r="Z1110" s="337">
        <f t="shared" si="84"/>
        <v>0</v>
      </c>
      <c r="AA1110" s="340"/>
    </row>
    <row r="1111" spans="1:27" s="339" customFormat="1" ht="12.75" customHeight="1">
      <c r="A1111" s="333">
        <f t="shared" si="82"/>
        <v>15</v>
      </c>
      <c r="B1111" s="373">
        <v>610407420030299</v>
      </c>
      <c r="C1111" s="392" t="s">
        <v>793</v>
      </c>
      <c r="D1111" s="334">
        <f>+SUMIF('BG SISTEMA'!A:A,'CA EF'!B1111,'BG SISTEMA'!F:F)</f>
        <v>-14275204</v>
      </c>
      <c r="E1111" s="412"/>
      <c r="F1111" s="412"/>
      <c r="G1111" s="336">
        <v>0</v>
      </c>
      <c r="H1111" s="336">
        <f t="shared" si="83"/>
        <v>-14275204</v>
      </c>
      <c r="I1111" s="336">
        <v>0</v>
      </c>
      <c r="J1111" s="336">
        <v>0</v>
      </c>
      <c r="K1111" s="336">
        <v>0</v>
      </c>
      <c r="L1111" s="336">
        <v>0</v>
      </c>
      <c r="M1111" s="336">
        <v>0</v>
      </c>
      <c r="N1111" s="336">
        <v>0</v>
      </c>
      <c r="O1111" s="336">
        <v>0</v>
      </c>
      <c r="P1111" s="336">
        <v>0</v>
      </c>
      <c r="Q1111" s="336">
        <v>0</v>
      </c>
      <c r="R1111" s="336">
        <v>0</v>
      </c>
      <c r="S1111" s="336">
        <f>-$H1111</f>
        <v>14275204</v>
      </c>
      <c r="T1111" s="336">
        <v>0</v>
      </c>
      <c r="U1111" s="336">
        <v>0</v>
      </c>
      <c r="V1111" s="336">
        <v>0</v>
      </c>
      <c r="W1111" s="336">
        <v>0</v>
      </c>
      <c r="X1111" s="336">
        <v>0</v>
      </c>
      <c r="Y1111" s="336">
        <v>0</v>
      </c>
      <c r="Z1111" s="337">
        <f t="shared" si="84"/>
        <v>0</v>
      </c>
      <c r="AA1111" s="340"/>
    </row>
    <row r="1112" spans="1:27" s="339" customFormat="1" ht="12.75" customHeight="1">
      <c r="A1112" s="333">
        <f t="shared" si="82"/>
        <v>15</v>
      </c>
      <c r="B1112" s="373">
        <v>610407420030301</v>
      </c>
      <c r="C1112" s="392" t="s">
        <v>1739</v>
      </c>
      <c r="D1112" s="334">
        <f>+SUMIF('BG SISTEMA'!A:A,'CA EF'!B1112,'BG SISTEMA'!F:F)</f>
        <v>0</v>
      </c>
      <c r="E1112" s="412"/>
      <c r="F1112" s="412"/>
      <c r="G1112" s="336">
        <v>0</v>
      </c>
      <c r="H1112" s="336">
        <f t="shared" si="83"/>
        <v>0</v>
      </c>
      <c r="I1112" s="336">
        <v>0</v>
      </c>
      <c r="J1112" s="336">
        <v>0</v>
      </c>
      <c r="K1112" s="336">
        <v>0</v>
      </c>
      <c r="L1112" s="336">
        <v>0</v>
      </c>
      <c r="M1112" s="336">
        <v>0</v>
      </c>
      <c r="N1112" s="336">
        <v>0</v>
      </c>
      <c r="O1112" s="336">
        <v>0</v>
      </c>
      <c r="P1112" s="336">
        <v>0</v>
      </c>
      <c r="Q1112" s="336">
        <v>0</v>
      </c>
      <c r="R1112" s="336">
        <v>0</v>
      </c>
      <c r="S1112" s="336">
        <v>0</v>
      </c>
      <c r="T1112" s="336">
        <v>0</v>
      </c>
      <c r="U1112" s="336">
        <v>0</v>
      </c>
      <c r="V1112" s="336">
        <v>0</v>
      </c>
      <c r="W1112" s="336">
        <v>0</v>
      </c>
      <c r="X1112" s="336">
        <v>0</v>
      </c>
      <c r="Y1112" s="336">
        <v>0</v>
      </c>
      <c r="Z1112" s="337">
        <f t="shared" si="84"/>
        <v>0</v>
      </c>
      <c r="AA1112" s="338"/>
    </row>
    <row r="1113" spans="1:27" s="339" customFormat="1" ht="12.75" customHeight="1">
      <c r="A1113" s="333">
        <f t="shared" si="82"/>
        <v>15</v>
      </c>
      <c r="B1113" s="373">
        <v>610407420030399</v>
      </c>
      <c r="C1113" s="392" t="s">
        <v>795</v>
      </c>
      <c r="D1113" s="334">
        <f>+SUMIF('BG SISTEMA'!A:A,'CA EF'!B1113,'BG SISTEMA'!F:F)</f>
        <v>-20630501</v>
      </c>
      <c r="E1113" s="412"/>
      <c r="F1113" s="412"/>
      <c r="G1113" s="336">
        <v>0</v>
      </c>
      <c r="H1113" s="336">
        <f t="shared" si="83"/>
        <v>-20630501</v>
      </c>
      <c r="I1113" s="336">
        <v>0</v>
      </c>
      <c r="J1113" s="336">
        <v>0</v>
      </c>
      <c r="K1113" s="336">
        <v>0</v>
      </c>
      <c r="L1113" s="336">
        <v>0</v>
      </c>
      <c r="M1113" s="336">
        <v>0</v>
      </c>
      <c r="N1113" s="336">
        <v>0</v>
      </c>
      <c r="O1113" s="336">
        <v>0</v>
      </c>
      <c r="P1113" s="336">
        <v>0</v>
      </c>
      <c r="Q1113" s="336">
        <v>0</v>
      </c>
      <c r="R1113" s="336">
        <v>0</v>
      </c>
      <c r="S1113" s="336">
        <f>-$H1113</f>
        <v>20630501</v>
      </c>
      <c r="T1113" s="336">
        <v>0</v>
      </c>
      <c r="U1113" s="336">
        <v>0</v>
      </c>
      <c r="V1113" s="336">
        <v>0</v>
      </c>
      <c r="W1113" s="336">
        <v>0</v>
      </c>
      <c r="X1113" s="336">
        <v>0</v>
      </c>
      <c r="Y1113" s="336">
        <v>0</v>
      </c>
      <c r="Z1113" s="337">
        <f t="shared" si="84"/>
        <v>0</v>
      </c>
      <c r="AA1113" s="340"/>
    </row>
    <row r="1114" spans="1:27" s="339" customFormat="1" ht="12.75" customHeight="1">
      <c r="A1114" s="333">
        <f t="shared" si="82"/>
        <v>15</v>
      </c>
      <c r="B1114" s="373">
        <v>610407420030401</v>
      </c>
      <c r="C1114" s="392" t="s">
        <v>797</v>
      </c>
      <c r="D1114" s="334">
        <f>+SUMIF('BG SISTEMA'!A:A,'CA EF'!B1114,'BG SISTEMA'!F:F)</f>
        <v>-1535116</v>
      </c>
      <c r="E1114" s="412"/>
      <c r="F1114" s="412"/>
      <c r="G1114" s="336">
        <v>0</v>
      </c>
      <c r="H1114" s="336">
        <f t="shared" si="83"/>
        <v>-1535116</v>
      </c>
      <c r="I1114" s="336">
        <v>0</v>
      </c>
      <c r="J1114" s="336">
        <v>0</v>
      </c>
      <c r="K1114" s="336">
        <v>0</v>
      </c>
      <c r="L1114" s="336">
        <v>0</v>
      </c>
      <c r="M1114" s="336">
        <v>0</v>
      </c>
      <c r="N1114" s="336">
        <v>0</v>
      </c>
      <c r="O1114" s="336">
        <v>0</v>
      </c>
      <c r="P1114" s="336">
        <v>0</v>
      </c>
      <c r="Q1114" s="336">
        <v>0</v>
      </c>
      <c r="R1114" s="336">
        <v>0</v>
      </c>
      <c r="S1114" s="336">
        <f>-$H1114</f>
        <v>1535116</v>
      </c>
      <c r="T1114" s="336">
        <v>0</v>
      </c>
      <c r="U1114" s="336">
        <v>0</v>
      </c>
      <c r="V1114" s="336">
        <v>0</v>
      </c>
      <c r="W1114" s="336">
        <v>0</v>
      </c>
      <c r="X1114" s="336">
        <v>0</v>
      </c>
      <c r="Y1114" s="336">
        <v>0</v>
      </c>
      <c r="Z1114" s="337">
        <f t="shared" si="84"/>
        <v>0</v>
      </c>
      <c r="AA1114" s="340"/>
    </row>
    <row r="1115" spans="1:27" s="339" customFormat="1" ht="12.75" customHeight="1">
      <c r="A1115" s="333">
        <f t="shared" si="82"/>
        <v>15</v>
      </c>
      <c r="B1115" s="373">
        <v>610407420030499</v>
      </c>
      <c r="C1115" s="392" t="s">
        <v>798</v>
      </c>
      <c r="D1115" s="334">
        <f>+SUMIF('BG SISTEMA'!A:A,'CA EF'!B1115,'BG SISTEMA'!F:F)</f>
        <v>-15844232</v>
      </c>
      <c r="E1115" s="412"/>
      <c r="F1115" s="412"/>
      <c r="G1115" s="336">
        <v>0</v>
      </c>
      <c r="H1115" s="336">
        <f t="shared" si="83"/>
        <v>-15844232</v>
      </c>
      <c r="I1115" s="336">
        <v>0</v>
      </c>
      <c r="J1115" s="336">
        <v>0</v>
      </c>
      <c r="K1115" s="336">
        <v>0</v>
      </c>
      <c r="L1115" s="336">
        <v>0</v>
      </c>
      <c r="M1115" s="336">
        <v>0</v>
      </c>
      <c r="N1115" s="336">
        <v>0</v>
      </c>
      <c r="O1115" s="336">
        <v>0</v>
      </c>
      <c r="P1115" s="336">
        <v>0</v>
      </c>
      <c r="Q1115" s="336">
        <v>0</v>
      </c>
      <c r="R1115" s="336">
        <v>0</v>
      </c>
      <c r="S1115" s="336">
        <f>-$H1115</f>
        <v>15844232</v>
      </c>
      <c r="T1115" s="336">
        <v>0</v>
      </c>
      <c r="U1115" s="336">
        <v>0</v>
      </c>
      <c r="V1115" s="336">
        <v>0</v>
      </c>
      <c r="W1115" s="336">
        <v>0</v>
      </c>
      <c r="X1115" s="336">
        <v>0</v>
      </c>
      <c r="Y1115" s="336">
        <v>0</v>
      </c>
      <c r="Z1115" s="337">
        <f t="shared" si="84"/>
        <v>0</v>
      </c>
      <c r="AA1115" s="340"/>
    </row>
    <row r="1116" spans="1:27" s="339" customFormat="1" ht="12.75" customHeight="1">
      <c r="A1116" s="333">
        <f t="shared" si="82"/>
        <v>15</v>
      </c>
      <c r="B1116" s="373">
        <v>610407420030501</v>
      </c>
      <c r="C1116" s="392" t="s">
        <v>1740</v>
      </c>
      <c r="D1116" s="334">
        <f>+SUMIF('BG SISTEMA'!A:A,'CA EF'!B1116,'BG SISTEMA'!F:F)</f>
        <v>0</v>
      </c>
      <c r="E1116" s="412"/>
      <c r="F1116" s="412"/>
      <c r="G1116" s="336">
        <v>0</v>
      </c>
      <c r="H1116" s="336">
        <f t="shared" si="83"/>
        <v>0</v>
      </c>
      <c r="I1116" s="336">
        <v>0</v>
      </c>
      <c r="J1116" s="336">
        <v>0</v>
      </c>
      <c r="K1116" s="336">
        <v>0</v>
      </c>
      <c r="L1116" s="336">
        <v>0</v>
      </c>
      <c r="M1116" s="336">
        <v>0</v>
      </c>
      <c r="N1116" s="336">
        <v>0</v>
      </c>
      <c r="O1116" s="336">
        <v>0</v>
      </c>
      <c r="P1116" s="336">
        <v>0</v>
      </c>
      <c r="Q1116" s="336">
        <v>0</v>
      </c>
      <c r="R1116" s="336">
        <v>0</v>
      </c>
      <c r="S1116" s="336">
        <v>0</v>
      </c>
      <c r="T1116" s="336">
        <v>0</v>
      </c>
      <c r="U1116" s="336">
        <v>0</v>
      </c>
      <c r="V1116" s="336">
        <v>0</v>
      </c>
      <c r="W1116" s="336">
        <v>0</v>
      </c>
      <c r="X1116" s="336">
        <v>0</v>
      </c>
      <c r="Y1116" s="336">
        <v>0</v>
      </c>
      <c r="Z1116" s="337">
        <f t="shared" si="84"/>
        <v>0</v>
      </c>
      <c r="AA1116" s="340"/>
    </row>
    <row r="1117" spans="1:27" s="339" customFormat="1" ht="12.75" customHeight="1">
      <c r="A1117" s="333">
        <f t="shared" si="82"/>
        <v>15</v>
      </c>
      <c r="B1117" s="373">
        <v>610407420030599</v>
      </c>
      <c r="C1117" s="392" t="s">
        <v>1741</v>
      </c>
      <c r="D1117" s="334">
        <f>+SUMIF('BG SISTEMA'!A:A,'CA EF'!B1117,'BG SISTEMA'!F:F)</f>
        <v>0</v>
      </c>
      <c r="E1117" s="412"/>
      <c r="F1117" s="412"/>
      <c r="G1117" s="336">
        <v>0</v>
      </c>
      <c r="H1117" s="336">
        <f t="shared" si="83"/>
        <v>0</v>
      </c>
      <c r="I1117" s="336">
        <v>0</v>
      </c>
      <c r="J1117" s="336">
        <v>0</v>
      </c>
      <c r="K1117" s="336">
        <v>0</v>
      </c>
      <c r="L1117" s="336">
        <v>0</v>
      </c>
      <c r="M1117" s="336">
        <v>0</v>
      </c>
      <c r="N1117" s="336">
        <v>0</v>
      </c>
      <c r="O1117" s="336">
        <v>0</v>
      </c>
      <c r="P1117" s="336">
        <v>0</v>
      </c>
      <c r="Q1117" s="336">
        <v>0</v>
      </c>
      <c r="R1117" s="336">
        <v>0</v>
      </c>
      <c r="S1117" s="336">
        <v>0</v>
      </c>
      <c r="T1117" s="336">
        <v>0</v>
      </c>
      <c r="U1117" s="336">
        <v>0</v>
      </c>
      <c r="V1117" s="336">
        <v>0</v>
      </c>
      <c r="W1117" s="336">
        <v>0</v>
      </c>
      <c r="X1117" s="336">
        <v>0</v>
      </c>
      <c r="Y1117" s="336">
        <v>0</v>
      </c>
      <c r="Z1117" s="337">
        <f t="shared" si="84"/>
        <v>0</v>
      </c>
      <c r="AA1117" s="340"/>
    </row>
    <row r="1118" spans="1:27" s="339" customFormat="1" ht="12.75" customHeight="1">
      <c r="A1118" s="333">
        <f t="shared" si="82"/>
        <v>15</v>
      </c>
      <c r="B1118" s="373">
        <v>610407420030601</v>
      </c>
      <c r="C1118" s="392" t="s">
        <v>1742</v>
      </c>
      <c r="D1118" s="334">
        <f>+SUMIF('BG SISTEMA'!A:A,'CA EF'!B1118,'BG SISTEMA'!F:F)</f>
        <v>0</v>
      </c>
      <c r="E1118" s="412"/>
      <c r="F1118" s="412"/>
      <c r="G1118" s="336">
        <v>0</v>
      </c>
      <c r="H1118" s="336">
        <f t="shared" si="83"/>
        <v>0</v>
      </c>
      <c r="I1118" s="336">
        <v>0</v>
      </c>
      <c r="J1118" s="336">
        <v>0</v>
      </c>
      <c r="K1118" s="336">
        <v>0</v>
      </c>
      <c r="L1118" s="336">
        <v>0</v>
      </c>
      <c r="M1118" s="336">
        <v>0</v>
      </c>
      <c r="N1118" s="336">
        <v>0</v>
      </c>
      <c r="O1118" s="336">
        <v>0</v>
      </c>
      <c r="P1118" s="336">
        <v>0</v>
      </c>
      <c r="Q1118" s="336">
        <v>0</v>
      </c>
      <c r="R1118" s="336">
        <v>0</v>
      </c>
      <c r="S1118" s="336">
        <v>0</v>
      </c>
      <c r="T1118" s="336">
        <v>0</v>
      </c>
      <c r="U1118" s="336">
        <v>0</v>
      </c>
      <c r="V1118" s="336">
        <v>0</v>
      </c>
      <c r="W1118" s="336">
        <v>0</v>
      </c>
      <c r="X1118" s="336">
        <v>0</v>
      </c>
      <c r="Y1118" s="336">
        <v>0</v>
      </c>
      <c r="Z1118" s="337">
        <f t="shared" si="84"/>
        <v>0</v>
      </c>
      <c r="AA1118" s="338"/>
    </row>
    <row r="1119" spans="1:27" s="339" customFormat="1" ht="12.75" customHeight="1">
      <c r="A1119" s="333">
        <f t="shared" ref="A1119:A1157" si="85">+LEN(B1119)</f>
        <v>15</v>
      </c>
      <c r="B1119" s="373">
        <v>610407420030699</v>
      </c>
      <c r="C1119" s="392" t="s">
        <v>1743</v>
      </c>
      <c r="D1119" s="334">
        <f>+SUMIF('BG SISTEMA'!A:A,'CA EF'!B1119,'BG SISTEMA'!F:F)</f>
        <v>0</v>
      </c>
      <c r="E1119" s="412"/>
      <c r="F1119" s="412"/>
      <c r="G1119" s="336">
        <v>0</v>
      </c>
      <c r="H1119" s="336">
        <f t="shared" ref="H1119:H1157" si="86">+D1119-E1119+F1119-G1119</f>
        <v>0</v>
      </c>
      <c r="I1119" s="336">
        <v>0</v>
      </c>
      <c r="J1119" s="336">
        <v>0</v>
      </c>
      <c r="K1119" s="336">
        <v>0</v>
      </c>
      <c r="L1119" s="336">
        <v>0</v>
      </c>
      <c r="M1119" s="336">
        <v>0</v>
      </c>
      <c r="N1119" s="336">
        <v>0</v>
      </c>
      <c r="O1119" s="336">
        <v>0</v>
      </c>
      <c r="P1119" s="336">
        <v>0</v>
      </c>
      <c r="Q1119" s="336">
        <v>0</v>
      </c>
      <c r="R1119" s="336">
        <v>0</v>
      </c>
      <c r="S1119" s="336">
        <v>0</v>
      </c>
      <c r="T1119" s="336">
        <v>0</v>
      </c>
      <c r="U1119" s="336">
        <v>0</v>
      </c>
      <c r="V1119" s="336">
        <v>0</v>
      </c>
      <c r="W1119" s="336">
        <v>0</v>
      </c>
      <c r="X1119" s="336">
        <v>0</v>
      </c>
      <c r="Y1119" s="336">
        <v>0</v>
      </c>
      <c r="Z1119" s="337">
        <f t="shared" ref="Z1119:Z1157" si="87">SUM(H1119:Y1119)</f>
        <v>0</v>
      </c>
      <c r="AA1119" s="340"/>
    </row>
    <row r="1120" spans="1:27" s="339" customFormat="1" ht="12.75" customHeight="1">
      <c r="A1120" s="333">
        <f t="shared" si="85"/>
        <v>15</v>
      </c>
      <c r="B1120" s="373">
        <v>610407420030701</v>
      </c>
      <c r="C1120" s="392" t="s">
        <v>1744</v>
      </c>
      <c r="D1120" s="334">
        <f>+SUMIF('BG SISTEMA'!A:A,'CA EF'!B1120,'BG SISTEMA'!F:F)</f>
        <v>0</v>
      </c>
      <c r="E1120" s="412"/>
      <c r="F1120" s="412"/>
      <c r="G1120" s="336">
        <v>0</v>
      </c>
      <c r="H1120" s="336">
        <f t="shared" si="86"/>
        <v>0</v>
      </c>
      <c r="I1120" s="336">
        <v>0</v>
      </c>
      <c r="J1120" s="336">
        <v>0</v>
      </c>
      <c r="K1120" s="336">
        <v>0</v>
      </c>
      <c r="L1120" s="336">
        <v>0</v>
      </c>
      <c r="M1120" s="336">
        <v>0</v>
      </c>
      <c r="N1120" s="336">
        <v>0</v>
      </c>
      <c r="O1120" s="336">
        <v>0</v>
      </c>
      <c r="P1120" s="336">
        <v>0</v>
      </c>
      <c r="Q1120" s="336">
        <v>0</v>
      </c>
      <c r="R1120" s="336">
        <v>0</v>
      </c>
      <c r="S1120" s="336">
        <v>0</v>
      </c>
      <c r="T1120" s="336">
        <v>0</v>
      </c>
      <c r="U1120" s="336">
        <v>0</v>
      </c>
      <c r="V1120" s="336">
        <v>0</v>
      </c>
      <c r="W1120" s="336">
        <v>0</v>
      </c>
      <c r="X1120" s="336">
        <v>0</v>
      </c>
      <c r="Y1120" s="336">
        <v>0</v>
      </c>
      <c r="Z1120" s="337">
        <f t="shared" si="87"/>
        <v>0</v>
      </c>
      <c r="AA1120" s="338"/>
    </row>
    <row r="1121" spans="1:27" s="339" customFormat="1" ht="12.75" customHeight="1">
      <c r="A1121" s="333">
        <f t="shared" si="85"/>
        <v>15</v>
      </c>
      <c r="B1121" s="373">
        <v>610407420030799</v>
      </c>
      <c r="C1121" s="392" t="s">
        <v>1745</v>
      </c>
      <c r="D1121" s="334">
        <f>+SUMIF('BG SISTEMA'!A:A,'CA EF'!B1121,'BG SISTEMA'!F:F)</f>
        <v>0</v>
      </c>
      <c r="E1121" s="412"/>
      <c r="F1121" s="412"/>
      <c r="G1121" s="336">
        <v>0</v>
      </c>
      <c r="H1121" s="336">
        <f t="shared" si="86"/>
        <v>0</v>
      </c>
      <c r="I1121" s="336">
        <v>0</v>
      </c>
      <c r="J1121" s="336">
        <v>0</v>
      </c>
      <c r="K1121" s="336">
        <v>0</v>
      </c>
      <c r="L1121" s="336">
        <v>0</v>
      </c>
      <c r="M1121" s="336">
        <v>0</v>
      </c>
      <c r="N1121" s="336">
        <v>0</v>
      </c>
      <c r="O1121" s="336">
        <v>0</v>
      </c>
      <c r="P1121" s="336">
        <v>0</v>
      </c>
      <c r="Q1121" s="336">
        <v>0</v>
      </c>
      <c r="R1121" s="336">
        <v>0</v>
      </c>
      <c r="S1121" s="336">
        <v>0</v>
      </c>
      <c r="T1121" s="336">
        <v>0</v>
      </c>
      <c r="U1121" s="336">
        <v>0</v>
      </c>
      <c r="V1121" s="336">
        <v>0</v>
      </c>
      <c r="W1121" s="336">
        <v>0</v>
      </c>
      <c r="X1121" s="336">
        <v>0</v>
      </c>
      <c r="Y1121" s="336">
        <v>0</v>
      </c>
      <c r="Z1121" s="337">
        <f t="shared" si="87"/>
        <v>0</v>
      </c>
      <c r="AA1121" s="340"/>
    </row>
    <row r="1122" spans="1:27" s="339" customFormat="1" ht="12.75" customHeight="1">
      <c r="A1122" s="333">
        <f t="shared" si="85"/>
        <v>15</v>
      </c>
      <c r="B1122" s="373">
        <v>610407420030801</v>
      </c>
      <c r="C1122" s="392" t="s">
        <v>1746</v>
      </c>
      <c r="D1122" s="334">
        <f>+SUMIF('BG SISTEMA'!A:A,'CA EF'!B1122,'BG SISTEMA'!F:F)</f>
        <v>0</v>
      </c>
      <c r="E1122" s="412"/>
      <c r="F1122" s="412"/>
      <c r="G1122" s="336">
        <v>0</v>
      </c>
      <c r="H1122" s="336">
        <f t="shared" si="86"/>
        <v>0</v>
      </c>
      <c r="I1122" s="336">
        <v>0</v>
      </c>
      <c r="J1122" s="336">
        <v>0</v>
      </c>
      <c r="K1122" s="336">
        <v>0</v>
      </c>
      <c r="L1122" s="336">
        <v>0</v>
      </c>
      <c r="M1122" s="336">
        <v>0</v>
      </c>
      <c r="N1122" s="336">
        <v>0</v>
      </c>
      <c r="O1122" s="336">
        <v>0</v>
      </c>
      <c r="P1122" s="336">
        <v>0</v>
      </c>
      <c r="Q1122" s="336">
        <v>0</v>
      </c>
      <c r="R1122" s="336">
        <v>0</v>
      </c>
      <c r="S1122" s="336">
        <f>-$H1122</f>
        <v>0</v>
      </c>
      <c r="T1122" s="336">
        <v>0</v>
      </c>
      <c r="U1122" s="336">
        <v>0</v>
      </c>
      <c r="V1122" s="336">
        <v>0</v>
      </c>
      <c r="W1122" s="336">
        <v>0</v>
      </c>
      <c r="X1122" s="336">
        <v>0</v>
      </c>
      <c r="Y1122" s="336">
        <v>0</v>
      </c>
      <c r="Z1122" s="337">
        <f t="shared" si="87"/>
        <v>0</v>
      </c>
      <c r="AA1122" s="340"/>
    </row>
    <row r="1123" spans="1:27" s="339" customFormat="1" ht="12.75" customHeight="1">
      <c r="A1123" s="333">
        <f t="shared" si="85"/>
        <v>15</v>
      </c>
      <c r="B1123" s="373">
        <v>610407420030899</v>
      </c>
      <c r="C1123" s="392" t="s">
        <v>726</v>
      </c>
      <c r="D1123" s="334">
        <f>+SUMIF('BG SISTEMA'!A:A,'CA EF'!B1123,'BG SISTEMA'!F:F)</f>
        <v>-19085307</v>
      </c>
      <c r="E1123" s="412"/>
      <c r="F1123" s="412"/>
      <c r="G1123" s="336">
        <v>0</v>
      </c>
      <c r="H1123" s="336">
        <f t="shared" si="86"/>
        <v>-19085307</v>
      </c>
      <c r="I1123" s="336">
        <v>0</v>
      </c>
      <c r="J1123" s="336">
        <v>0</v>
      </c>
      <c r="K1123" s="336">
        <v>0</v>
      </c>
      <c r="L1123" s="336">
        <v>0</v>
      </c>
      <c r="M1123" s="336">
        <v>0</v>
      </c>
      <c r="N1123" s="336">
        <v>0</v>
      </c>
      <c r="O1123" s="336">
        <v>0</v>
      </c>
      <c r="P1123" s="336">
        <v>0</v>
      </c>
      <c r="Q1123" s="336">
        <v>0</v>
      </c>
      <c r="R1123" s="336">
        <v>0</v>
      </c>
      <c r="S1123" s="336">
        <f>-$H1123</f>
        <v>19085307</v>
      </c>
      <c r="T1123" s="336">
        <v>0</v>
      </c>
      <c r="U1123" s="336">
        <v>0</v>
      </c>
      <c r="V1123" s="336">
        <v>0</v>
      </c>
      <c r="W1123" s="336">
        <v>0</v>
      </c>
      <c r="X1123" s="336">
        <v>0</v>
      </c>
      <c r="Y1123" s="336">
        <v>0</v>
      </c>
      <c r="Z1123" s="337">
        <f t="shared" si="87"/>
        <v>0</v>
      </c>
      <c r="AA1123" s="340"/>
    </row>
    <row r="1124" spans="1:27" s="339" customFormat="1" ht="12.75" customHeight="1">
      <c r="A1124" s="333">
        <f t="shared" si="85"/>
        <v>15</v>
      </c>
      <c r="B1124" s="373">
        <v>610407420040101</v>
      </c>
      <c r="C1124" s="392" t="s">
        <v>1747</v>
      </c>
      <c r="D1124" s="334">
        <f>+SUMIF('BG SISTEMA'!A:A,'CA EF'!B1124,'BG SISTEMA'!F:F)</f>
        <v>0</v>
      </c>
      <c r="E1124" s="412"/>
      <c r="F1124" s="412"/>
      <c r="G1124" s="336">
        <v>0</v>
      </c>
      <c r="H1124" s="336">
        <f t="shared" si="86"/>
        <v>0</v>
      </c>
      <c r="I1124" s="336">
        <v>0</v>
      </c>
      <c r="J1124" s="336">
        <v>0</v>
      </c>
      <c r="K1124" s="336">
        <v>0</v>
      </c>
      <c r="L1124" s="336">
        <v>0</v>
      </c>
      <c r="M1124" s="336">
        <v>0</v>
      </c>
      <c r="N1124" s="336">
        <v>0</v>
      </c>
      <c r="O1124" s="336">
        <v>0</v>
      </c>
      <c r="P1124" s="336">
        <v>0</v>
      </c>
      <c r="Q1124" s="336">
        <v>0</v>
      </c>
      <c r="R1124" s="336">
        <v>0</v>
      </c>
      <c r="S1124" s="336">
        <v>0</v>
      </c>
      <c r="T1124" s="336">
        <v>0</v>
      </c>
      <c r="U1124" s="336">
        <v>0</v>
      </c>
      <c r="V1124" s="336">
        <v>0</v>
      </c>
      <c r="W1124" s="336">
        <v>0</v>
      </c>
      <c r="X1124" s="336">
        <v>0</v>
      </c>
      <c r="Y1124" s="336">
        <v>0</v>
      </c>
      <c r="Z1124" s="337">
        <f t="shared" si="87"/>
        <v>0</v>
      </c>
      <c r="AA1124" s="340"/>
    </row>
    <row r="1125" spans="1:27" s="339" customFormat="1" ht="12.75" customHeight="1">
      <c r="A1125" s="333">
        <f t="shared" si="85"/>
        <v>15</v>
      </c>
      <c r="B1125" s="373">
        <v>610407420040199</v>
      </c>
      <c r="C1125" s="392" t="s">
        <v>1748</v>
      </c>
      <c r="D1125" s="334">
        <f>+SUMIF('BG SISTEMA'!A:A,'CA EF'!B1125,'BG SISTEMA'!F:F)</f>
        <v>0</v>
      </c>
      <c r="E1125" s="412"/>
      <c r="F1125" s="412"/>
      <c r="G1125" s="336">
        <v>0</v>
      </c>
      <c r="H1125" s="336">
        <f t="shared" si="86"/>
        <v>0</v>
      </c>
      <c r="I1125" s="336">
        <v>0</v>
      </c>
      <c r="J1125" s="336">
        <v>0</v>
      </c>
      <c r="K1125" s="336">
        <v>0</v>
      </c>
      <c r="L1125" s="336">
        <v>0</v>
      </c>
      <c r="M1125" s="336">
        <v>0</v>
      </c>
      <c r="N1125" s="336">
        <v>0</v>
      </c>
      <c r="O1125" s="336">
        <v>0</v>
      </c>
      <c r="P1125" s="336">
        <v>0</v>
      </c>
      <c r="Q1125" s="336">
        <v>0</v>
      </c>
      <c r="R1125" s="336">
        <v>0</v>
      </c>
      <c r="S1125" s="336">
        <v>0</v>
      </c>
      <c r="T1125" s="336">
        <v>0</v>
      </c>
      <c r="U1125" s="336">
        <v>0</v>
      </c>
      <c r="V1125" s="336">
        <v>0</v>
      </c>
      <c r="W1125" s="336">
        <v>0</v>
      </c>
      <c r="X1125" s="336">
        <v>0</v>
      </c>
      <c r="Y1125" s="336">
        <v>0</v>
      </c>
      <c r="Z1125" s="337">
        <f t="shared" si="87"/>
        <v>0</v>
      </c>
      <c r="AA1125" s="340"/>
    </row>
    <row r="1126" spans="1:27" s="339" customFormat="1" ht="12.75" customHeight="1">
      <c r="A1126" s="333">
        <f t="shared" si="85"/>
        <v>15</v>
      </c>
      <c r="B1126" s="373">
        <v>610407420050101</v>
      </c>
      <c r="C1126" s="392" t="s">
        <v>1749</v>
      </c>
      <c r="D1126" s="334">
        <f>+SUMIF('BG SISTEMA'!A:A,'CA EF'!B1126,'BG SISTEMA'!F:F)</f>
        <v>0</v>
      </c>
      <c r="E1126" s="412"/>
      <c r="F1126" s="412"/>
      <c r="G1126" s="336">
        <v>0</v>
      </c>
      <c r="H1126" s="336">
        <f t="shared" si="86"/>
        <v>0</v>
      </c>
      <c r="I1126" s="336">
        <v>0</v>
      </c>
      <c r="J1126" s="336">
        <v>0</v>
      </c>
      <c r="K1126" s="336">
        <v>0</v>
      </c>
      <c r="L1126" s="336">
        <v>0</v>
      </c>
      <c r="M1126" s="336">
        <v>0</v>
      </c>
      <c r="N1126" s="336">
        <v>0</v>
      </c>
      <c r="O1126" s="336">
        <v>0</v>
      </c>
      <c r="P1126" s="336">
        <v>0</v>
      </c>
      <c r="Q1126" s="336">
        <v>0</v>
      </c>
      <c r="R1126" s="336">
        <v>0</v>
      </c>
      <c r="S1126" s="336">
        <v>0</v>
      </c>
      <c r="T1126" s="336">
        <v>0</v>
      </c>
      <c r="U1126" s="336">
        <v>0</v>
      </c>
      <c r="V1126" s="336">
        <v>0</v>
      </c>
      <c r="W1126" s="336">
        <v>0</v>
      </c>
      <c r="X1126" s="336">
        <v>0</v>
      </c>
      <c r="Y1126" s="336">
        <v>0</v>
      </c>
      <c r="Z1126" s="337">
        <f t="shared" si="87"/>
        <v>0</v>
      </c>
      <c r="AA1126" s="340"/>
    </row>
    <row r="1127" spans="1:27" s="339" customFormat="1" ht="12.75" customHeight="1">
      <c r="A1127" s="333">
        <f t="shared" si="85"/>
        <v>15</v>
      </c>
      <c r="B1127" s="373">
        <v>610407420050199</v>
      </c>
      <c r="C1127" s="392" t="s">
        <v>1750</v>
      </c>
      <c r="D1127" s="334">
        <f>+SUMIF('BG SISTEMA'!A:A,'CA EF'!B1127,'BG SISTEMA'!F:F)</f>
        <v>0</v>
      </c>
      <c r="E1127" s="412"/>
      <c r="F1127" s="412"/>
      <c r="G1127" s="336">
        <v>0</v>
      </c>
      <c r="H1127" s="336">
        <f t="shared" si="86"/>
        <v>0</v>
      </c>
      <c r="I1127" s="336">
        <v>0</v>
      </c>
      <c r="J1127" s="336">
        <v>0</v>
      </c>
      <c r="K1127" s="336">
        <v>0</v>
      </c>
      <c r="L1127" s="336">
        <v>0</v>
      </c>
      <c r="M1127" s="336">
        <v>0</v>
      </c>
      <c r="N1127" s="336">
        <v>0</v>
      </c>
      <c r="O1127" s="336">
        <v>0</v>
      </c>
      <c r="P1127" s="336">
        <v>0</v>
      </c>
      <c r="Q1127" s="336">
        <v>0</v>
      </c>
      <c r="R1127" s="336">
        <v>0</v>
      </c>
      <c r="S1127" s="336">
        <v>0</v>
      </c>
      <c r="T1127" s="336">
        <v>0</v>
      </c>
      <c r="U1127" s="336">
        <v>0</v>
      </c>
      <c r="V1127" s="336">
        <v>0</v>
      </c>
      <c r="W1127" s="336">
        <v>0</v>
      </c>
      <c r="X1127" s="336">
        <v>0</v>
      </c>
      <c r="Y1127" s="336">
        <v>0</v>
      </c>
      <c r="Z1127" s="337">
        <f t="shared" si="87"/>
        <v>0</v>
      </c>
      <c r="AA1127" s="340"/>
    </row>
    <row r="1128" spans="1:27" s="339" customFormat="1" ht="12.75" customHeight="1">
      <c r="A1128" s="333">
        <f t="shared" si="85"/>
        <v>15</v>
      </c>
      <c r="B1128" s="373">
        <v>610407440010101</v>
      </c>
      <c r="C1128" s="392" t="s">
        <v>1751</v>
      </c>
      <c r="D1128" s="334">
        <f>+SUMIF('BG SISTEMA'!A:A,'CA EF'!B1128,'BG SISTEMA'!F:F)</f>
        <v>0</v>
      </c>
      <c r="E1128" s="412"/>
      <c r="F1128" s="412"/>
      <c r="G1128" s="336">
        <v>0</v>
      </c>
      <c r="H1128" s="336">
        <f t="shared" si="86"/>
        <v>0</v>
      </c>
      <c r="I1128" s="336">
        <v>0</v>
      </c>
      <c r="J1128" s="336">
        <v>0</v>
      </c>
      <c r="K1128" s="336">
        <v>0</v>
      </c>
      <c r="L1128" s="336">
        <v>0</v>
      </c>
      <c r="M1128" s="336">
        <v>0</v>
      </c>
      <c r="N1128" s="336">
        <v>0</v>
      </c>
      <c r="O1128" s="336">
        <v>0</v>
      </c>
      <c r="P1128" s="336">
        <v>0</v>
      </c>
      <c r="Q1128" s="336">
        <v>0</v>
      </c>
      <c r="R1128" s="336">
        <v>0</v>
      </c>
      <c r="S1128" s="336">
        <v>0</v>
      </c>
      <c r="T1128" s="336">
        <v>0</v>
      </c>
      <c r="U1128" s="336">
        <v>0</v>
      </c>
      <c r="V1128" s="336">
        <v>0</v>
      </c>
      <c r="W1128" s="336">
        <v>0</v>
      </c>
      <c r="X1128" s="336">
        <v>0</v>
      </c>
      <c r="Y1128" s="336">
        <v>0</v>
      </c>
      <c r="Z1128" s="337">
        <f t="shared" si="87"/>
        <v>0</v>
      </c>
      <c r="AA1128" s="340"/>
    </row>
    <row r="1129" spans="1:27" s="339" customFormat="1" ht="12.75" customHeight="1">
      <c r="A1129" s="333">
        <f t="shared" si="85"/>
        <v>15</v>
      </c>
      <c r="B1129" s="373">
        <v>610407440010199</v>
      </c>
      <c r="C1129" s="392" t="s">
        <v>1752</v>
      </c>
      <c r="D1129" s="334">
        <f>+SUMIF('BG SISTEMA'!A:A,'CA EF'!B1129,'BG SISTEMA'!F:F)</f>
        <v>0</v>
      </c>
      <c r="E1129" s="412"/>
      <c r="F1129" s="412"/>
      <c r="G1129" s="336">
        <v>0</v>
      </c>
      <c r="H1129" s="336">
        <f t="shared" si="86"/>
        <v>0</v>
      </c>
      <c r="I1129" s="336">
        <v>0</v>
      </c>
      <c r="J1129" s="336">
        <v>0</v>
      </c>
      <c r="K1129" s="336">
        <v>0</v>
      </c>
      <c r="L1129" s="336">
        <v>0</v>
      </c>
      <c r="M1129" s="336">
        <v>0</v>
      </c>
      <c r="N1129" s="336">
        <v>0</v>
      </c>
      <c r="O1129" s="336">
        <v>0</v>
      </c>
      <c r="P1129" s="336">
        <v>0</v>
      </c>
      <c r="Q1129" s="336">
        <v>0</v>
      </c>
      <c r="R1129" s="336">
        <v>0</v>
      </c>
      <c r="S1129" s="336">
        <v>0</v>
      </c>
      <c r="T1129" s="336">
        <v>0</v>
      </c>
      <c r="U1129" s="336">
        <v>0</v>
      </c>
      <c r="V1129" s="336">
        <v>0</v>
      </c>
      <c r="W1129" s="336">
        <v>0</v>
      </c>
      <c r="X1129" s="336">
        <v>0</v>
      </c>
      <c r="Y1129" s="336">
        <v>0</v>
      </c>
      <c r="Z1129" s="337">
        <f t="shared" si="87"/>
        <v>0</v>
      </c>
      <c r="AA1129" s="340"/>
    </row>
    <row r="1130" spans="1:27" s="339" customFormat="1" ht="12.75" customHeight="1">
      <c r="A1130" s="333">
        <f t="shared" si="85"/>
        <v>15</v>
      </c>
      <c r="B1130" s="373">
        <v>610407440020101</v>
      </c>
      <c r="C1130" s="392" t="s">
        <v>1753</v>
      </c>
      <c r="D1130" s="334">
        <f>+SUMIF('BG SISTEMA'!A:A,'CA EF'!B1130,'BG SISTEMA'!F:F)</f>
        <v>0</v>
      </c>
      <c r="E1130" s="412"/>
      <c r="F1130" s="412"/>
      <c r="G1130" s="336">
        <v>0</v>
      </c>
      <c r="H1130" s="336">
        <f t="shared" si="86"/>
        <v>0</v>
      </c>
      <c r="I1130" s="336">
        <v>0</v>
      </c>
      <c r="J1130" s="336">
        <v>0</v>
      </c>
      <c r="K1130" s="336">
        <v>0</v>
      </c>
      <c r="L1130" s="336">
        <v>0</v>
      </c>
      <c r="M1130" s="336">
        <v>0</v>
      </c>
      <c r="N1130" s="336">
        <v>0</v>
      </c>
      <c r="O1130" s="336">
        <v>0</v>
      </c>
      <c r="P1130" s="336">
        <v>0</v>
      </c>
      <c r="Q1130" s="336">
        <v>0</v>
      </c>
      <c r="R1130" s="336">
        <v>0</v>
      </c>
      <c r="S1130" s="336">
        <v>0</v>
      </c>
      <c r="T1130" s="336">
        <v>0</v>
      </c>
      <c r="U1130" s="336">
        <v>0</v>
      </c>
      <c r="V1130" s="336">
        <v>0</v>
      </c>
      <c r="W1130" s="336">
        <v>0</v>
      </c>
      <c r="X1130" s="336">
        <v>0</v>
      </c>
      <c r="Y1130" s="336">
        <v>0</v>
      </c>
      <c r="Z1130" s="337">
        <f t="shared" si="87"/>
        <v>0</v>
      </c>
      <c r="AA1130" s="340"/>
    </row>
    <row r="1131" spans="1:27" s="339" customFormat="1" ht="12.75" customHeight="1">
      <c r="A1131" s="333">
        <f t="shared" si="85"/>
        <v>15</v>
      </c>
      <c r="B1131" s="373">
        <v>610407440020199</v>
      </c>
      <c r="C1131" s="392" t="s">
        <v>1754</v>
      </c>
      <c r="D1131" s="334">
        <f>+SUMIF('BG SISTEMA'!A:A,'CA EF'!B1131,'BG SISTEMA'!F:F)</f>
        <v>0</v>
      </c>
      <c r="E1131" s="412"/>
      <c r="F1131" s="412"/>
      <c r="G1131" s="336">
        <v>0</v>
      </c>
      <c r="H1131" s="336">
        <f t="shared" si="86"/>
        <v>0</v>
      </c>
      <c r="I1131" s="336">
        <v>0</v>
      </c>
      <c r="J1131" s="336">
        <v>0</v>
      </c>
      <c r="K1131" s="336">
        <v>0</v>
      </c>
      <c r="L1131" s="336">
        <v>0</v>
      </c>
      <c r="M1131" s="336">
        <v>0</v>
      </c>
      <c r="N1131" s="336">
        <v>0</v>
      </c>
      <c r="O1131" s="336">
        <v>0</v>
      </c>
      <c r="P1131" s="336">
        <v>0</v>
      </c>
      <c r="Q1131" s="336">
        <v>0</v>
      </c>
      <c r="R1131" s="336">
        <v>0</v>
      </c>
      <c r="S1131" s="336">
        <v>0</v>
      </c>
      <c r="T1131" s="336">
        <v>0</v>
      </c>
      <c r="U1131" s="336">
        <v>0</v>
      </c>
      <c r="V1131" s="336">
        <v>0</v>
      </c>
      <c r="W1131" s="336">
        <v>0</v>
      </c>
      <c r="X1131" s="336">
        <v>0</v>
      </c>
      <c r="Y1131" s="336">
        <v>0</v>
      </c>
      <c r="Z1131" s="337">
        <f t="shared" si="87"/>
        <v>0</v>
      </c>
      <c r="AA1131" s="338"/>
    </row>
    <row r="1132" spans="1:27" s="339" customFormat="1" ht="12.75" customHeight="1">
      <c r="A1132" s="333">
        <f t="shared" si="85"/>
        <v>15</v>
      </c>
      <c r="B1132" s="373">
        <v>610407440030101</v>
      </c>
      <c r="C1132" s="392" t="s">
        <v>1755</v>
      </c>
      <c r="D1132" s="334">
        <f>+SUMIF('BG SISTEMA'!A:A,'CA EF'!B1132,'BG SISTEMA'!F:F)</f>
        <v>0</v>
      </c>
      <c r="E1132" s="412"/>
      <c r="F1132" s="412"/>
      <c r="G1132" s="336">
        <v>0</v>
      </c>
      <c r="H1132" s="336">
        <f t="shared" si="86"/>
        <v>0</v>
      </c>
      <c r="I1132" s="336">
        <v>0</v>
      </c>
      <c r="J1132" s="336">
        <v>0</v>
      </c>
      <c r="K1132" s="336">
        <v>0</v>
      </c>
      <c r="L1132" s="336">
        <v>0</v>
      </c>
      <c r="M1132" s="336">
        <v>0</v>
      </c>
      <c r="N1132" s="336">
        <v>0</v>
      </c>
      <c r="O1132" s="336">
        <v>0</v>
      </c>
      <c r="P1132" s="336">
        <v>0</v>
      </c>
      <c r="Q1132" s="336">
        <v>0</v>
      </c>
      <c r="R1132" s="336">
        <v>0</v>
      </c>
      <c r="S1132" s="336">
        <v>0</v>
      </c>
      <c r="T1132" s="336">
        <v>0</v>
      </c>
      <c r="U1132" s="336">
        <v>0</v>
      </c>
      <c r="V1132" s="336">
        <v>0</v>
      </c>
      <c r="W1132" s="336">
        <v>0</v>
      </c>
      <c r="X1132" s="336">
        <v>0</v>
      </c>
      <c r="Y1132" s="336">
        <v>0</v>
      </c>
      <c r="Z1132" s="337">
        <f t="shared" si="87"/>
        <v>0</v>
      </c>
      <c r="AA1132" s="338"/>
    </row>
    <row r="1133" spans="1:27" s="339" customFormat="1" ht="12.75" customHeight="1">
      <c r="A1133" s="333">
        <f t="shared" si="85"/>
        <v>15</v>
      </c>
      <c r="B1133" s="373">
        <v>610407440030199</v>
      </c>
      <c r="C1133" s="392" t="s">
        <v>1756</v>
      </c>
      <c r="D1133" s="334">
        <f>+SUMIF('BG SISTEMA'!A:A,'CA EF'!B1133,'BG SISTEMA'!F:F)</f>
        <v>0</v>
      </c>
      <c r="E1133" s="412"/>
      <c r="F1133" s="412"/>
      <c r="G1133" s="336">
        <v>0</v>
      </c>
      <c r="H1133" s="336">
        <f t="shared" si="86"/>
        <v>0</v>
      </c>
      <c r="I1133" s="336">
        <v>0</v>
      </c>
      <c r="J1133" s="336">
        <v>0</v>
      </c>
      <c r="K1133" s="336">
        <v>0</v>
      </c>
      <c r="L1133" s="336">
        <v>0</v>
      </c>
      <c r="M1133" s="336">
        <v>0</v>
      </c>
      <c r="N1133" s="336">
        <v>0</v>
      </c>
      <c r="O1133" s="336">
        <v>0</v>
      </c>
      <c r="P1133" s="336">
        <v>0</v>
      </c>
      <c r="Q1133" s="336">
        <v>0</v>
      </c>
      <c r="R1133" s="336">
        <v>0</v>
      </c>
      <c r="S1133" s="336">
        <v>0</v>
      </c>
      <c r="T1133" s="336">
        <v>0</v>
      </c>
      <c r="U1133" s="336">
        <v>0</v>
      </c>
      <c r="V1133" s="336">
        <v>0</v>
      </c>
      <c r="W1133" s="336">
        <v>0</v>
      </c>
      <c r="X1133" s="336">
        <v>0</v>
      </c>
      <c r="Y1133" s="336">
        <v>0</v>
      </c>
      <c r="Z1133" s="337">
        <f t="shared" si="87"/>
        <v>0</v>
      </c>
      <c r="AA1133" s="338"/>
    </row>
    <row r="1134" spans="1:27" s="339" customFormat="1" ht="12.75" customHeight="1">
      <c r="A1134" s="333">
        <f t="shared" si="85"/>
        <v>15</v>
      </c>
      <c r="B1134" s="373">
        <v>610407460010101</v>
      </c>
      <c r="C1134" s="392" t="s">
        <v>1757</v>
      </c>
      <c r="D1134" s="334">
        <f>+SUMIF('BG SISTEMA'!A:A,'CA EF'!B1134,'BG SISTEMA'!F:F)</f>
        <v>0</v>
      </c>
      <c r="E1134" s="412"/>
      <c r="F1134" s="412"/>
      <c r="G1134" s="336">
        <v>0</v>
      </c>
      <c r="H1134" s="336">
        <f t="shared" si="86"/>
        <v>0</v>
      </c>
      <c r="I1134" s="336">
        <v>0</v>
      </c>
      <c r="J1134" s="336">
        <v>0</v>
      </c>
      <c r="K1134" s="336">
        <v>0</v>
      </c>
      <c r="L1134" s="336">
        <v>0</v>
      </c>
      <c r="M1134" s="336">
        <v>0</v>
      </c>
      <c r="N1134" s="336">
        <v>0</v>
      </c>
      <c r="O1134" s="336">
        <v>0</v>
      </c>
      <c r="P1134" s="336">
        <v>0</v>
      </c>
      <c r="Q1134" s="336">
        <v>0</v>
      </c>
      <c r="R1134" s="336">
        <v>0</v>
      </c>
      <c r="S1134" s="336">
        <v>0</v>
      </c>
      <c r="T1134" s="336">
        <v>0</v>
      </c>
      <c r="U1134" s="336">
        <v>0</v>
      </c>
      <c r="V1134" s="336">
        <v>0</v>
      </c>
      <c r="W1134" s="336">
        <v>0</v>
      </c>
      <c r="X1134" s="336">
        <v>0</v>
      </c>
      <c r="Y1134" s="336">
        <v>0</v>
      </c>
      <c r="Z1134" s="337">
        <f t="shared" si="87"/>
        <v>0</v>
      </c>
      <c r="AA1134" s="338"/>
    </row>
    <row r="1135" spans="1:27" s="339" customFormat="1" ht="12.75" customHeight="1">
      <c r="A1135" s="333">
        <f t="shared" si="85"/>
        <v>15</v>
      </c>
      <c r="B1135" s="373">
        <v>610407460010199</v>
      </c>
      <c r="C1135" s="392" t="s">
        <v>1758</v>
      </c>
      <c r="D1135" s="334">
        <f>+SUMIF('BG SISTEMA'!A:A,'CA EF'!B1135,'BG SISTEMA'!F:F)</f>
        <v>0</v>
      </c>
      <c r="E1135" s="412"/>
      <c r="F1135" s="412"/>
      <c r="G1135" s="336">
        <v>0</v>
      </c>
      <c r="H1135" s="336">
        <f t="shared" si="86"/>
        <v>0</v>
      </c>
      <c r="I1135" s="336">
        <v>0</v>
      </c>
      <c r="J1135" s="336">
        <v>0</v>
      </c>
      <c r="K1135" s="336">
        <v>0</v>
      </c>
      <c r="L1135" s="336">
        <v>0</v>
      </c>
      <c r="M1135" s="336">
        <v>0</v>
      </c>
      <c r="N1135" s="336">
        <v>0</v>
      </c>
      <c r="O1135" s="336">
        <v>0</v>
      </c>
      <c r="P1135" s="336">
        <v>0</v>
      </c>
      <c r="Q1135" s="336">
        <v>0</v>
      </c>
      <c r="R1135" s="336">
        <v>0</v>
      </c>
      <c r="S1135" s="336">
        <v>0</v>
      </c>
      <c r="T1135" s="336">
        <v>0</v>
      </c>
      <c r="U1135" s="336">
        <v>0</v>
      </c>
      <c r="V1135" s="336">
        <v>0</v>
      </c>
      <c r="W1135" s="336">
        <v>0</v>
      </c>
      <c r="X1135" s="336">
        <v>0</v>
      </c>
      <c r="Y1135" s="336">
        <v>0</v>
      </c>
      <c r="Z1135" s="337">
        <f t="shared" si="87"/>
        <v>0</v>
      </c>
      <c r="AA1135" s="338"/>
    </row>
    <row r="1136" spans="1:27" s="339" customFormat="1" ht="12.75" customHeight="1">
      <c r="A1136" s="333">
        <f t="shared" si="85"/>
        <v>15</v>
      </c>
      <c r="B1136" s="373">
        <v>610407460010201</v>
      </c>
      <c r="C1136" s="392" t="s">
        <v>1759</v>
      </c>
      <c r="D1136" s="334">
        <f>+SUMIF('BG SISTEMA'!A:A,'CA EF'!B1136,'BG SISTEMA'!F:F)</f>
        <v>0</v>
      </c>
      <c r="E1136" s="412"/>
      <c r="F1136" s="412"/>
      <c r="G1136" s="336">
        <v>0</v>
      </c>
      <c r="H1136" s="336">
        <f t="shared" si="86"/>
        <v>0</v>
      </c>
      <c r="I1136" s="336">
        <v>0</v>
      </c>
      <c r="J1136" s="336">
        <v>0</v>
      </c>
      <c r="K1136" s="336">
        <v>0</v>
      </c>
      <c r="L1136" s="336">
        <v>0</v>
      </c>
      <c r="M1136" s="336">
        <v>0</v>
      </c>
      <c r="N1136" s="336">
        <v>0</v>
      </c>
      <c r="O1136" s="336">
        <v>0</v>
      </c>
      <c r="P1136" s="336">
        <v>0</v>
      </c>
      <c r="Q1136" s="336">
        <v>0</v>
      </c>
      <c r="R1136" s="336">
        <v>0</v>
      </c>
      <c r="S1136" s="336">
        <v>0</v>
      </c>
      <c r="T1136" s="336">
        <v>0</v>
      </c>
      <c r="U1136" s="336">
        <v>0</v>
      </c>
      <c r="V1136" s="336">
        <v>0</v>
      </c>
      <c r="W1136" s="336">
        <v>0</v>
      </c>
      <c r="X1136" s="336">
        <v>0</v>
      </c>
      <c r="Y1136" s="336">
        <v>0</v>
      </c>
      <c r="Z1136" s="337">
        <f t="shared" si="87"/>
        <v>0</v>
      </c>
      <c r="AA1136" s="338"/>
    </row>
    <row r="1137" spans="1:27" s="339" customFormat="1" ht="12.75" customHeight="1">
      <c r="A1137" s="333">
        <f t="shared" si="85"/>
        <v>15</v>
      </c>
      <c r="B1137" s="373">
        <v>610407460010299</v>
      </c>
      <c r="C1137" s="392" t="s">
        <v>1760</v>
      </c>
      <c r="D1137" s="334">
        <f>+SUMIF('BG SISTEMA'!A:A,'CA EF'!B1137,'BG SISTEMA'!F:F)</f>
        <v>0</v>
      </c>
      <c r="E1137" s="412"/>
      <c r="F1137" s="412"/>
      <c r="G1137" s="336">
        <v>0</v>
      </c>
      <c r="H1137" s="336">
        <f t="shared" si="86"/>
        <v>0</v>
      </c>
      <c r="I1137" s="336">
        <v>0</v>
      </c>
      <c r="J1137" s="336">
        <v>0</v>
      </c>
      <c r="K1137" s="336">
        <v>0</v>
      </c>
      <c r="L1137" s="336">
        <v>0</v>
      </c>
      <c r="M1137" s="336">
        <v>0</v>
      </c>
      <c r="N1137" s="336">
        <v>0</v>
      </c>
      <c r="O1137" s="336">
        <v>0</v>
      </c>
      <c r="P1137" s="336">
        <v>0</v>
      </c>
      <c r="Q1137" s="336">
        <v>0</v>
      </c>
      <c r="R1137" s="336">
        <v>0</v>
      </c>
      <c r="S1137" s="336">
        <v>0</v>
      </c>
      <c r="T1137" s="336">
        <v>0</v>
      </c>
      <c r="U1137" s="336">
        <v>0</v>
      </c>
      <c r="V1137" s="336">
        <v>0</v>
      </c>
      <c r="W1137" s="336">
        <v>0</v>
      </c>
      <c r="X1137" s="336">
        <v>0</v>
      </c>
      <c r="Y1137" s="336">
        <v>0</v>
      </c>
      <c r="Z1137" s="337">
        <f t="shared" si="87"/>
        <v>0</v>
      </c>
      <c r="AA1137" s="338"/>
    </row>
    <row r="1138" spans="1:27" s="339" customFormat="1" ht="12.75" customHeight="1">
      <c r="A1138" s="333">
        <f t="shared" si="85"/>
        <v>15</v>
      </c>
      <c r="B1138" s="373">
        <v>610407460020101</v>
      </c>
      <c r="C1138" s="392" t="s">
        <v>1761</v>
      </c>
      <c r="D1138" s="334">
        <f>+SUMIF('BG SISTEMA'!A:A,'CA EF'!B1138,'BG SISTEMA'!F:F)</f>
        <v>0</v>
      </c>
      <c r="E1138" s="412"/>
      <c r="F1138" s="412"/>
      <c r="G1138" s="336">
        <v>0</v>
      </c>
      <c r="H1138" s="336">
        <f t="shared" si="86"/>
        <v>0</v>
      </c>
      <c r="I1138" s="336">
        <v>0</v>
      </c>
      <c r="J1138" s="336">
        <v>0</v>
      </c>
      <c r="K1138" s="336">
        <v>0</v>
      </c>
      <c r="L1138" s="336">
        <v>0</v>
      </c>
      <c r="M1138" s="336">
        <v>0</v>
      </c>
      <c r="N1138" s="336">
        <v>0</v>
      </c>
      <c r="O1138" s="336">
        <v>0</v>
      </c>
      <c r="P1138" s="336">
        <v>0</v>
      </c>
      <c r="Q1138" s="336">
        <v>0</v>
      </c>
      <c r="R1138" s="336">
        <v>0</v>
      </c>
      <c r="S1138" s="336">
        <v>0</v>
      </c>
      <c r="T1138" s="336">
        <v>0</v>
      </c>
      <c r="U1138" s="336">
        <v>0</v>
      </c>
      <c r="V1138" s="336">
        <v>0</v>
      </c>
      <c r="W1138" s="336">
        <v>0</v>
      </c>
      <c r="X1138" s="336">
        <v>0</v>
      </c>
      <c r="Y1138" s="336">
        <v>0</v>
      </c>
      <c r="Z1138" s="337">
        <f t="shared" si="87"/>
        <v>0</v>
      </c>
      <c r="AA1138" s="338"/>
    </row>
    <row r="1139" spans="1:27" s="339" customFormat="1" ht="12.75" customHeight="1">
      <c r="A1139" s="333">
        <f t="shared" si="85"/>
        <v>15</v>
      </c>
      <c r="B1139" s="373">
        <v>610407460020199</v>
      </c>
      <c r="C1139" s="392" t="s">
        <v>1762</v>
      </c>
      <c r="D1139" s="334">
        <f>+SUMIF('BG SISTEMA'!A:A,'CA EF'!B1139,'BG SISTEMA'!F:F)</f>
        <v>0</v>
      </c>
      <c r="E1139" s="412"/>
      <c r="F1139" s="412"/>
      <c r="G1139" s="336">
        <v>0</v>
      </c>
      <c r="H1139" s="336">
        <f t="shared" si="86"/>
        <v>0</v>
      </c>
      <c r="I1139" s="336">
        <v>0</v>
      </c>
      <c r="J1139" s="336">
        <v>0</v>
      </c>
      <c r="K1139" s="336">
        <v>0</v>
      </c>
      <c r="L1139" s="336">
        <v>0</v>
      </c>
      <c r="M1139" s="336">
        <v>0</v>
      </c>
      <c r="N1139" s="336">
        <v>0</v>
      </c>
      <c r="O1139" s="336">
        <v>0</v>
      </c>
      <c r="P1139" s="336">
        <v>0</v>
      </c>
      <c r="Q1139" s="336">
        <v>0</v>
      </c>
      <c r="R1139" s="336">
        <v>0</v>
      </c>
      <c r="S1139" s="336">
        <v>0</v>
      </c>
      <c r="T1139" s="336">
        <v>0</v>
      </c>
      <c r="U1139" s="336">
        <v>0</v>
      </c>
      <c r="V1139" s="336">
        <v>0</v>
      </c>
      <c r="W1139" s="336">
        <v>0</v>
      </c>
      <c r="X1139" s="336">
        <v>0</v>
      </c>
      <c r="Y1139" s="336">
        <v>0</v>
      </c>
      <c r="Z1139" s="337">
        <f t="shared" si="87"/>
        <v>0</v>
      </c>
      <c r="AA1139" s="338"/>
    </row>
    <row r="1140" spans="1:27" s="339" customFormat="1" ht="12.75" customHeight="1">
      <c r="A1140" s="333">
        <f t="shared" si="85"/>
        <v>15</v>
      </c>
      <c r="B1140" s="373">
        <v>610407460020201</v>
      </c>
      <c r="C1140" s="392" t="s">
        <v>1763</v>
      </c>
      <c r="D1140" s="334">
        <f>+SUMIF('BG SISTEMA'!A:A,'CA EF'!B1140,'BG SISTEMA'!F:F)</f>
        <v>0</v>
      </c>
      <c r="E1140" s="412"/>
      <c r="F1140" s="412"/>
      <c r="G1140" s="336">
        <v>0</v>
      </c>
      <c r="H1140" s="336">
        <f t="shared" si="86"/>
        <v>0</v>
      </c>
      <c r="I1140" s="336">
        <v>0</v>
      </c>
      <c r="J1140" s="336">
        <v>0</v>
      </c>
      <c r="K1140" s="336">
        <v>0</v>
      </c>
      <c r="L1140" s="336">
        <v>0</v>
      </c>
      <c r="M1140" s="336">
        <v>0</v>
      </c>
      <c r="N1140" s="336">
        <v>0</v>
      </c>
      <c r="O1140" s="336">
        <v>0</v>
      </c>
      <c r="P1140" s="336">
        <v>0</v>
      </c>
      <c r="Q1140" s="336">
        <v>0</v>
      </c>
      <c r="R1140" s="336">
        <v>0</v>
      </c>
      <c r="S1140" s="336">
        <v>0</v>
      </c>
      <c r="T1140" s="336">
        <v>0</v>
      </c>
      <c r="U1140" s="336">
        <v>0</v>
      </c>
      <c r="V1140" s="336">
        <v>0</v>
      </c>
      <c r="W1140" s="336">
        <v>0</v>
      </c>
      <c r="X1140" s="336">
        <v>0</v>
      </c>
      <c r="Y1140" s="336">
        <v>0</v>
      </c>
      <c r="Z1140" s="337">
        <f t="shared" si="87"/>
        <v>0</v>
      </c>
      <c r="AA1140" s="338"/>
    </row>
    <row r="1141" spans="1:27" s="339" customFormat="1" ht="12.75" customHeight="1">
      <c r="A1141" s="333">
        <f t="shared" si="85"/>
        <v>15</v>
      </c>
      <c r="B1141" s="373">
        <v>610407460020299</v>
      </c>
      <c r="C1141" s="392" t="s">
        <v>1764</v>
      </c>
      <c r="D1141" s="334">
        <f>+SUMIF('BG SISTEMA'!A:A,'CA EF'!B1141,'BG SISTEMA'!F:F)</f>
        <v>0</v>
      </c>
      <c r="E1141" s="412"/>
      <c r="F1141" s="412"/>
      <c r="G1141" s="336">
        <v>0</v>
      </c>
      <c r="H1141" s="336">
        <f t="shared" si="86"/>
        <v>0</v>
      </c>
      <c r="I1141" s="336">
        <v>0</v>
      </c>
      <c r="J1141" s="336">
        <v>0</v>
      </c>
      <c r="K1141" s="336">
        <v>0</v>
      </c>
      <c r="L1141" s="336">
        <v>0</v>
      </c>
      <c r="M1141" s="336">
        <v>0</v>
      </c>
      <c r="N1141" s="336">
        <v>0</v>
      </c>
      <c r="O1141" s="336">
        <v>0</v>
      </c>
      <c r="P1141" s="336">
        <v>0</v>
      </c>
      <c r="Q1141" s="336">
        <v>0</v>
      </c>
      <c r="R1141" s="336">
        <v>0</v>
      </c>
      <c r="S1141" s="336">
        <v>0</v>
      </c>
      <c r="T1141" s="336">
        <v>0</v>
      </c>
      <c r="U1141" s="336">
        <v>0</v>
      </c>
      <c r="V1141" s="336">
        <v>0</v>
      </c>
      <c r="W1141" s="336">
        <v>0</v>
      </c>
      <c r="X1141" s="336">
        <v>0</v>
      </c>
      <c r="Y1141" s="336">
        <v>0</v>
      </c>
      <c r="Z1141" s="337">
        <f t="shared" si="87"/>
        <v>0</v>
      </c>
      <c r="AA1141" s="340"/>
    </row>
    <row r="1142" spans="1:27" s="339" customFormat="1" ht="12.75" customHeight="1">
      <c r="A1142" s="333">
        <f t="shared" si="85"/>
        <v>15</v>
      </c>
      <c r="B1142" s="373">
        <v>610407460020301</v>
      </c>
      <c r="C1142" s="392" t="s">
        <v>1765</v>
      </c>
      <c r="D1142" s="334">
        <f>+SUMIF('BG SISTEMA'!A:A,'CA EF'!B1142,'BG SISTEMA'!F:F)</f>
        <v>0</v>
      </c>
      <c r="E1142" s="412"/>
      <c r="F1142" s="412"/>
      <c r="G1142" s="336">
        <v>0</v>
      </c>
      <c r="H1142" s="336">
        <f t="shared" si="86"/>
        <v>0</v>
      </c>
      <c r="I1142" s="336">
        <v>0</v>
      </c>
      <c r="J1142" s="336">
        <v>0</v>
      </c>
      <c r="K1142" s="336">
        <v>0</v>
      </c>
      <c r="L1142" s="336">
        <v>0</v>
      </c>
      <c r="M1142" s="336">
        <v>0</v>
      </c>
      <c r="N1142" s="336">
        <v>0</v>
      </c>
      <c r="O1142" s="336">
        <v>0</v>
      </c>
      <c r="P1142" s="336">
        <v>0</v>
      </c>
      <c r="Q1142" s="336">
        <v>0</v>
      </c>
      <c r="R1142" s="336">
        <v>0</v>
      </c>
      <c r="S1142" s="336">
        <v>0</v>
      </c>
      <c r="T1142" s="336">
        <v>0</v>
      </c>
      <c r="U1142" s="336">
        <v>0</v>
      </c>
      <c r="V1142" s="336">
        <v>0</v>
      </c>
      <c r="W1142" s="336">
        <v>0</v>
      </c>
      <c r="X1142" s="336">
        <v>0</v>
      </c>
      <c r="Y1142" s="336">
        <v>0</v>
      </c>
      <c r="Z1142" s="337">
        <f t="shared" si="87"/>
        <v>0</v>
      </c>
      <c r="AA1142" s="340"/>
    </row>
    <row r="1143" spans="1:27" s="339" customFormat="1" ht="12.75" customHeight="1">
      <c r="A1143" s="333">
        <f t="shared" si="85"/>
        <v>15</v>
      </c>
      <c r="B1143" s="373">
        <v>610407460020399</v>
      </c>
      <c r="C1143" s="392" t="s">
        <v>1766</v>
      </c>
      <c r="D1143" s="334">
        <f>+SUMIF('BG SISTEMA'!A:A,'CA EF'!B1143,'BG SISTEMA'!F:F)</f>
        <v>0</v>
      </c>
      <c r="E1143" s="412"/>
      <c r="F1143" s="412"/>
      <c r="G1143" s="336">
        <v>0</v>
      </c>
      <c r="H1143" s="336">
        <f t="shared" si="86"/>
        <v>0</v>
      </c>
      <c r="I1143" s="336">
        <v>0</v>
      </c>
      <c r="J1143" s="336">
        <v>0</v>
      </c>
      <c r="K1143" s="336">
        <v>0</v>
      </c>
      <c r="L1143" s="336">
        <v>0</v>
      </c>
      <c r="M1143" s="336">
        <v>0</v>
      </c>
      <c r="N1143" s="336">
        <v>0</v>
      </c>
      <c r="O1143" s="336">
        <v>0</v>
      </c>
      <c r="P1143" s="336">
        <v>0</v>
      </c>
      <c r="Q1143" s="336">
        <v>0</v>
      </c>
      <c r="R1143" s="336">
        <v>0</v>
      </c>
      <c r="S1143" s="336">
        <v>0</v>
      </c>
      <c r="T1143" s="336">
        <v>0</v>
      </c>
      <c r="U1143" s="336">
        <v>0</v>
      </c>
      <c r="V1143" s="336">
        <v>0</v>
      </c>
      <c r="W1143" s="336">
        <v>0</v>
      </c>
      <c r="X1143" s="336">
        <v>0</v>
      </c>
      <c r="Y1143" s="336">
        <v>0</v>
      </c>
      <c r="Z1143" s="337">
        <f t="shared" si="87"/>
        <v>0</v>
      </c>
      <c r="AA1143" s="340"/>
    </row>
    <row r="1144" spans="1:27" s="339" customFormat="1" ht="12.75" customHeight="1">
      <c r="A1144" s="333">
        <f t="shared" si="85"/>
        <v>15</v>
      </c>
      <c r="B1144" s="373">
        <v>610407460020401</v>
      </c>
      <c r="C1144" s="392" t="s">
        <v>1767</v>
      </c>
      <c r="D1144" s="334">
        <f>+SUMIF('BG SISTEMA'!A:A,'CA EF'!B1144,'BG SISTEMA'!F:F)</f>
        <v>0</v>
      </c>
      <c r="E1144" s="412"/>
      <c r="F1144" s="412"/>
      <c r="G1144" s="336">
        <v>0</v>
      </c>
      <c r="H1144" s="336">
        <f t="shared" si="86"/>
        <v>0</v>
      </c>
      <c r="I1144" s="336">
        <v>0</v>
      </c>
      <c r="J1144" s="336">
        <v>0</v>
      </c>
      <c r="K1144" s="336">
        <v>0</v>
      </c>
      <c r="L1144" s="336">
        <v>0</v>
      </c>
      <c r="M1144" s="336">
        <v>0</v>
      </c>
      <c r="N1144" s="336">
        <v>0</v>
      </c>
      <c r="O1144" s="336">
        <v>0</v>
      </c>
      <c r="P1144" s="336">
        <v>0</v>
      </c>
      <c r="Q1144" s="336">
        <v>0</v>
      </c>
      <c r="R1144" s="336">
        <v>0</v>
      </c>
      <c r="S1144" s="336">
        <v>0</v>
      </c>
      <c r="T1144" s="336">
        <v>0</v>
      </c>
      <c r="U1144" s="336">
        <v>0</v>
      </c>
      <c r="V1144" s="336">
        <v>0</v>
      </c>
      <c r="W1144" s="336">
        <v>0</v>
      </c>
      <c r="X1144" s="336">
        <v>0</v>
      </c>
      <c r="Y1144" s="336">
        <v>0</v>
      </c>
      <c r="Z1144" s="337">
        <f t="shared" si="87"/>
        <v>0</v>
      </c>
      <c r="AA1144" s="340"/>
    </row>
    <row r="1145" spans="1:27" s="339" customFormat="1" ht="12.75" customHeight="1">
      <c r="A1145" s="333">
        <f t="shared" si="85"/>
        <v>15</v>
      </c>
      <c r="B1145" s="373">
        <v>610407460020499</v>
      </c>
      <c r="C1145" s="392" t="s">
        <v>1768</v>
      </c>
      <c r="D1145" s="334">
        <f>+SUMIF('BG SISTEMA'!A:A,'CA EF'!B1145,'BG SISTEMA'!F:F)</f>
        <v>-1668316</v>
      </c>
      <c r="E1145" s="412"/>
      <c r="F1145" s="412"/>
      <c r="G1145" s="336">
        <v>0</v>
      </c>
      <c r="H1145" s="336">
        <f t="shared" si="86"/>
        <v>-1668316</v>
      </c>
      <c r="I1145" s="336">
        <v>0</v>
      </c>
      <c r="J1145" s="336">
        <v>0</v>
      </c>
      <c r="K1145" s="336">
        <v>0</v>
      </c>
      <c r="L1145" s="336">
        <v>0</v>
      </c>
      <c r="M1145" s="336">
        <v>0</v>
      </c>
      <c r="N1145" s="336">
        <v>0</v>
      </c>
      <c r="O1145" s="336">
        <v>0</v>
      </c>
      <c r="P1145" s="336">
        <v>0</v>
      </c>
      <c r="Q1145" s="336">
        <v>0</v>
      </c>
      <c r="R1145" s="336">
        <f>-$H1145</f>
        <v>1668316</v>
      </c>
      <c r="S1145" s="336">
        <v>0</v>
      </c>
      <c r="T1145" s="336">
        <v>0</v>
      </c>
      <c r="U1145" s="336">
        <v>0</v>
      </c>
      <c r="V1145" s="336">
        <v>0</v>
      </c>
      <c r="W1145" s="336">
        <v>0</v>
      </c>
      <c r="X1145" s="336">
        <v>0</v>
      </c>
      <c r="Y1145" s="336">
        <v>0</v>
      </c>
      <c r="Z1145" s="337">
        <f t="shared" si="87"/>
        <v>0</v>
      </c>
      <c r="AA1145" s="340"/>
    </row>
    <row r="1146" spans="1:27" s="339" customFormat="1" ht="12.75" customHeight="1">
      <c r="A1146" s="333">
        <f t="shared" si="85"/>
        <v>15</v>
      </c>
      <c r="B1146" s="373">
        <v>610407460020501</v>
      </c>
      <c r="C1146" s="392" t="s">
        <v>1769</v>
      </c>
      <c r="D1146" s="334">
        <f>+SUMIF('BG SISTEMA'!A:A,'CA EF'!B1146,'BG SISTEMA'!F:F)</f>
        <v>0</v>
      </c>
      <c r="E1146" s="412"/>
      <c r="F1146" s="412"/>
      <c r="G1146" s="336">
        <v>0</v>
      </c>
      <c r="H1146" s="336">
        <f t="shared" si="86"/>
        <v>0</v>
      </c>
      <c r="I1146" s="336">
        <v>0</v>
      </c>
      <c r="J1146" s="336">
        <v>0</v>
      </c>
      <c r="K1146" s="336">
        <v>0</v>
      </c>
      <c r="L1146" s="336">
        <v>0</v>
      </c>
      <c r="M1146" s="336">
        <v>0</v>
      </c>
      <c r="N1146" s="336">
        <v>0</v>
      </c>
      <c r="O1146" s="336">
        <v>0</v>
      </c>
      <c r="P1146" s="336">
        <v>0</v>
      </c>
      <c r="Q1146" s="336">
        <v>0</v>
      </c>
      <c r="R1146" s="336">
        <v>0</v>
      </c>
      <c r="S1146" s="336">
        <v>0</v>
      </c>
      <c r="T1146" s="336">
        <v>0</v>
      </c>
      <c r="U1146" s="336">
        <v>0</v>
      </c>
      <c r="V1146" s="336">
        <v>0</v>
      </c>
      <c r="W1146" s="336">
        <v>0</v>
      </c>
      <c r="X1146" s="336">
        <v>0</v>
      </c>
      <c r="Y1146" s="336">
        <v>0</v>
      </c>
      <c r="Z1146" s="337">
        <f t="shared" si="87"/>
        <v>0</v>
      </c>
      <c r="AA1146" s="338"/>
    </row>
    <row r="1147" spans="1:27" s="339" customFormat="1" ht="12.75" customHeight="1">
      <c r="A1147" s="333">
        <f t="shared" si="85"/>
        <v>15</v>
      </c>
      <c r="B1147" s="373">
        <v>610407460020599</v>
      </c>
      <c r="C1147" s="392" t="s">
        <v>1770</v>
      </c>
      <c r="D1147" s="334">
        <f>+SUMIF('BG SISTEMA'!A:A,'CA EF'!B1147,'BG SISTEMA'!F:F)</f>
        <v>0</v>
      </c>
      <c r="E1147" s="412"/>
      <c r="F1147" s="412"/>
      <c r="G1147" s="336">
        <v>0</v>
      </c>
      <c r="H1147" s="336">
        <f t="shared" si="86"/>
        <v>0</v>
      </c>
      <c r="I1147" s="336">
        <v>0</v>
      </c>
      <c r="J1147" s="336">
        <v>0</v>
      </c>
      <c r="K1147" s="336">
        <v>0</v>
      </c>
      <c r="L1147" s="336">
        <v>0</v>
      </c>
      <c r="M1147" s="336">
        <v>0</v>
      </c>
      <c r="N1147" s="336">
        <v>0</v>
      </c>
      <c r="O1147" s="336">
        <v>0</v>
      </c>
      <c r="P1147" s="336">
        <v>0</v>
      </c>
      <c r="Q1147" s="336">
        <v>0</v>
      </c>
      <c r="R1147" s="336">
        <v>0</v>
      </c>
      <c r="S1147" s="336">
        <v>0</v>
      </c>
      <c r="T1147" s="336">
        <v>0</v>
      </c>
      <c r="U1147" s="336">
        <v>0</v>
      </c>
      <c r="V1147" s="336">
        <v>0</v>
      </c>
      <c r="W1147" s="336">
        <v>0</v>
      </c>
      <c r="X1147" s="336">
        <v>0</v>
      </c>
      <c r="Y1147" s="336">
        <v>0</v>
      </c>
      <c r="Z1147" s="337">
        <f t="shared" si="87"/>
        <v>0</v>
      </c>
      <c r="AA1147" s="340"/>
    </row>
    <row r="1148" spans="1:27" s="339" customFormat="1" ht="12.75" customHeight="1">
      <c r="A1148" s="333">
        <f t="shared" si="85"/>
        <v>15</v>
      </c>
      <c r="B1148" s="373">
        <v>610407460020601</v>
      </c>
      <c r="C1148" s="392" t="s">
        <v>1771</v>
      </c>
      <c r="D1148" s="334">
        <f>+SUMIF('BG SISTEMA'!A:A,'CA EF'!B1148,'BG SISTEMA'!F:F)</f>
        <v>0</v>
      </c>
      <c r="E1148" s="412"/>
      <c r="F1148" s="412"/>
      <c r="G1148" s="336">
        <v>0</v>
      </c>
      <c r="H1148" s="336">
        <f t="shared" si="86"/>
        <v>0</v>
      </c>
      <c r="I1148" s="336">
        <v>0</v>
      </c>
      <c r="J1148" s="336">
        <v>0</v>
      </c>
      <c r="K1148" s="336">
        <v>0</v>
      </c>
      <c r="L1148" s="336">
        <v>0</v>
      </c>
      <c r="M1148" s="336">
        <v>0</v>
      </c>
      <c r="N1148" s="336">
        <v>0</v>
      </c>
      <c r="O1148" s="336">
        <v>0</v>
      </c>
      <c r="P1148" s="336">
        <v>0</v>
      </c>
      <c r="Q1148" s="336">
        <v>0</v>
      </c>
      <c r="R1148" s="336">
        <v>0</v>
      </c>
      <c r="S1148" s="336">
        <v>0</v>
      </c>
      <c r="T1148" s="336">
        <v>0</v>
      </c>
      <c r="U1148" s="336">
        <v>0</v>
      </c>
      <c r="V1148" s="336">
        <v>0</v>
      </c>
      <c r="W1148" s="336">
        <v>0</v>
      </c>
      <c r="X1148" s="336">
        <v>0</v>
      </c>
      <c r="Y1148" s="336">
        <v>0</v>
      </c>
      <c r="Z1148" s="337">
        <f t="shared" si="87"/>
        <v>0</v>
      </c>
      <c r="AA1148" s="340"/>
    </row>
    <row r="1149" spans="1:27" s="339" customFormat="1" ht="12.75" customHeight="1">
      <c r="A1149" s="333">
        <f t="shared" si="85"/>
        <v>15</v>
      </c>
      <c r="B1149" s="373">
        <v>610407460020699</v>
      </c>
      <c r="C1149" s="392" t="s">
        <v>1772</v>
      </c>
      <c r="D1149" s="334">
        <f>+SUMIF('BG SISTEMA'!A:A,'CA EF'!B1149,'BG SISTEMA'!F:F)</f>
        <v>0</v>
      </c>
      <c r="E1149" s="412"/>
      <c r="F1149" s="412"/>
      <c r="G1149" s="336">
        <v>0</v>
      </c>
      <c r="H1149" s="336">
        <f t="shared" si="86"/>
        <v>0</v>
      </c>
      <c r="I1149" s="336">
        <v>0</v>
      </c>
      <c r="J1149" s="336">
        <v>0</v>
      </c>
      <c r="K1149" s="336">
        <v>0</v>
      </c>
      <c r="L1149" s="336">
        <v>0</v>
      </c>
      <c r="M1149" s="336">
        <v>0</v>
      </c>
      <c r="N1149" s="336">
        <v>0</v>
      </c>
      <c r="O1149" s="336">
        <v>0</v>
      </c>
      <c r="P1149" s="336">
        <v>0</v>
      </c>
      <c r="Q1149" s="336">
        <v>0</v>
      </c>
      <c r="R1149" s="336">
        <v>0</v>
      </c>
      <c r="S1149" s="336">
        <v>0</v>
      </c>
      <c r="T1149" s="336">
        <v>0</v>
      </c>
      <c r="U1149" s="336">
        <v>0</v>
      </c>
      <c r="V1149" s="336">
        <v>0</v>
      </c>
      <c r="W1149" s="336">
        <v>0</v>
      </c>
      <c r="X1149" s="336">
        <v>0</v>
      </c>
      <c r="Y1149" s="336">
        <v>0</v>
      </c>
      <c r="Z1149" s="337">
        <f t="shared" si="87"/>
        <v>0</v>
      </c>
      <c r="AA1149" s="340"/>
    </row>
    <row r="1150" spans="1:27" s="339" customFormat="1" ht="12.75" customHeight="1">
      <c r="A1150" s="333">
        <f t="shared" si="85"/>
        <v>15</v>
      </c>
      <c r="B1150" s="373">
        <v>610407460020701</v>
      </c>
      <c r="C1150" s="392" t="s">
        <v>1773</v>
      </c>
      <c r="D1150" s="334">
        <f>+SUMIF('BG SISTEMA'!A:A,'CA EF'!B1150,'BG SISTEMA'!F:F)</f>
        <v>0</v>
      </c>
      <c r="E1150" s="412"/>
      <c r="F1150" s="412"/>
      <c r="G1150" s="336">
        <v>0</v>
      </c>
      <c r="H1150" s="336">
        <f t="shared" si="86"/>
        <v>0</v>
      </c>
      <c r="I1150" s="336">
        <v>0</v>
      </c>
      <c r="J1150" s="336">
        <v>0</v>
      </c>
      <c r="K1150" s="336">
        <v>0</v>
      </c>
      <c r="L1150" s="336">
        <v>0</v>
      </c>
      <c r="M1150" s="336">
        <v>0</v>
      </c>
      <c r="N1150" s="336">
        <v>0</v>
      </c>
      <c r="O1150" s="336">
        <v>0</v>
      </c>
      <c r="P1150" s="336">
        <v>0</v>
      </c>
      <c r="Q1150" s="336">
        <v>0</v>
      </c>
      <c r="R1150" s="336">
        <v>0</v>
      </c>
      <c r="S1150" s="336">
        <v>0</v>
      </c>
      <c r="T1150" s="336">
        <v>0</v>
      </c>
      <c r="U1150" s="336">
        <v>0</v>
      </c>
      <c r="V1150" s="336">
        <v>0</v>
      </c>
      <c r="W1150" s="336">
        <v>0</v>
      </c>
      <c r="X1150" s="336">
        <v>0</v>
      </c>
      <c r="Y1150" s="336">
        <v>0</v>
      </c>
      <c r="Z1150" s="337">
        <f t="shared" si="87"/>
        <v>0</v>
      </c>
      <c r="AA1150" s="340"/>
    </row>
    <row r="1151" spans="1:27" s="339" customFormat="1" ht="12.75" customHeight="1">
      <c r="A1151" s="333">
        <f t="shared" si="85"/>
        <v>15</v>
      </c>
      <c r="B1151" s="373">
        <v>610407460020799</v>
      </c>
      <c r="C1151" s="392" t="s">
        <v>1774</v>
      </c>
      <c r="D1151" s="334">
        <f>+SUMIF('BG SISTEMA'!A:A,'CA EF'!B1151,'BG SISTEMA'!F:F)</f>
        <v>0</v>
      </c>
      <c r="E1151" s="412"/>
      <c r="F1151" s="412"/>
      <c r="G1151" s="336">
        <v>0</v>
      </c>
      <c r="H1151" s="336">
        <f t="shared" si="86"/>
        <v>0</v>
      </c>
      <c r="I1151" s="336">
        <v>0</v>
      </c>
      <c r="J1151" s="336">
        <v>0</v>
      </c>
      <c r="K1151" s="336">
        <v>0</v>
      </c>
      <c r="L1151" s="336">
        <v>0</v>
      </c>
      <c r="M1151" s="336">
        <v>0</v>
      </c>
      <c r="N1151" s="336">
        <v>0</v>
      </c>
      <c r="O1151" s="336">
        <v>0</v>
      </c>
      <c r="P1151" s="336">
        <v>0</v>
      </c>
      <c r="Q1151" s="336">
        <v>0</v>
      </c>
      <c r="R1151" s="336">
        <v>0</v>
      </c>
      <c r="S1151" s="336">
        <v>0</v>
      </c>
      <c r="T1151" s="336">
        <v>0</v>
      </c>
      <c r="U1151" s="336">
        <v>0</v>
      </c>
      <c r="V1151" s="336">
        <v>0</v>
      </c>
      <c r="W1151" s="336">
        <v>0</v>
      </c>
      <c r="X1151" s="336">
        <v>0</v>
      </c>
      <c r="Y1151" s="336">
        <v>0</v>
      </c>
      <c r="Z1151" s="337">
        <f t="shared" si="87"/>
        <v>0</v>
      </c>
      <c r="AA1151" s="338"/>
    </row>
    <row r="1152" spans="1:27" s="339" customFormat="1" ht="12.75" customHeight="1">
      <c r="A1152" s="333">
        <f t="shared" si="85"/>
        <v>15</v>
      </c>
      <c r="B1152" s="373">
        <v>610407460020801</v>
      </c>
      <c r="C1152" s="392" t="s">
        <v>1775</v>
      </c>
      <c r="D1152" s="334">
        <f>+SUMIF('BG SISTEMA'!A:A,'CA EF'!B1152,'BG SISTEMA'!F:F)</f>
        <v>0</v>
      </c>
      <c r="E1152" s="412"/>
      <c r="F1152" s="412"/>
      <c r="G1152" s="336">
        <v>0</v>
      </c>
      <c r="H1152" s="336">
        <f t="shared" si="86"/>
        <v>0</v>
      </c>
      <c r="I1152" s="336">
        <v>0</v>
      </c>
      <c r="J1152" s="336">
        <v>0</v>
      </c>
      <c r="K1152" s="336">
        <v>0</v>
      </c>
      <c r="L1152" s="336">
        <v>0</v>
      </c>
      <c r="M1152" s="336">
        <v>0</v>
      </c>
      <c r="N1152" s="336">
        <v>0</v>
      </c>
      <c r="O1152" s="336">
        <v>0</v>
      </c>
      <c r="P1152" s="336">
        <v>0</v>
      </c>
      <c r="Q1152" s="336">
        <v>0</v>
      </c>
      <c r="R1152" s="336">
        <v>0</v>
      </c>
      <c r="S1152" s="336">
        <v>0</v>
      </c>
      <c r="T1152" s="336">
        <v>0</v>
      </c>
      <c r="U1152" s="336">
        <v>0</v>
      </c>
      <c r="V1152" s="336">
        <v>0</v>
      </c>
      <c r="W1152" s="336">
        <v>0</v>
      </c>
      <c r="X1152" s="336">
        <v>0</v>
      </c>
      <c r="Y1152" s="336">
        <v>0</v>
      </c>
      <c r="Z1152" s="337">
        <f t="shared" si="87"/>
        <v>0</v>
      </c>
      <c r="AA1152" s="340"/>
    </row>
    <row r="1153" spans="1:27" s="339" customFormat="1" ht="12.75" customHeight="1">
      <c r="A1153" s="333">
        <f t="shared" si="85"/>
        <v>15</v>
      </c>
      <c r="B1153" s="373">
        <v>610407460020899</v>
      </c>
      <c r="C1153" s="392" t="s">
        <v>1776</v>
      </c>
      <c r="D1153" s="334">
        <f>+SUMIF('BG SISTEMA'!A:A,'CA EF'!B1153,'BG SISTEMA'!F:F)</f>
        <v>0</v>
      </c>
      <c r="E1153" s="412"/>
      <c r="F1153" s="412"/>
      <c r="G1153" s="336">
        <v>0</v>
      </c>
      <c r="H1153" s="336">
        <f t="shared" si="86"/>
        <v>0</v>
      </c>
      <c r="I1153" s="336">
        <v>0</v>
      </c>
      <c r="J1153" s="336">
        <v>0</v>
      </c>
      <c r="K1153" s="336">
        <v>0</v>
      </c>
      <c r="L1153" s="336">
        <v>0</v>
      </c>
      <c r="M1153" s="336">
        <v>0</v>
      </c>
      <c r="N1153" s="336">
        <v>0</v>
      </c>
      <c r="O1153" s="336">
        <v>0</v>
      </c>
      <c r="P1153" s="336">
        <v>0</v>
      </c>
      <c r="Q1153" s="336">
        <v>0</v>
      </c>
      <c r="R1153" s="336">
        <v>0</v>
      </c>
      <c r="S1153" s="336">
        <v>0</v>
      </c>
      <c r="T1153" s="336">
        <v>0</v>
      </c>
      <c r="U1153" s="336">
        <v>0</v>
      </c>
      <c r="V1153" s="336">
        <v>0</v>
      </c>
      <c r="W1153" s="336">
        <v>0</v>
      </c>
      <c r="X1153" s="336">
        <v>0</v>
      </c>
      <c r="Y1153" s="336">
        <v>0</v>
      </c>
      <c r="Z1153" s="337">
        <f t="shared" si="87"/>
        <v>0</v>
      </c>
      <c r="AA1153" s="340"/>
    </row>
    <row r="1154" spans="1:27" s="339" customFormat="1" ht="12.75" customHeight="1">
      <c r="A1154" s="333">
        <f t="shared" si="85"/>
        <v>15</v>
      </c>
      <c r="B1154" s="373">
        <v>610407460030101</v>
      </c>
      <c r="C1154" s="392" t="s">
        <v>1777</v>
      </c>
      <c r="D1154" s="334">
        <f>+SUMIF('BG SISTEMA'!A:A,'CA EF'!B1154,'BG SISTEMA'!F:F)</f>
        <v>0</v>
      </c>
      <c r="E1154" s="412"/>
      <c r="F1154" s="412"/>
      <c r="G1154" s="336">
        <v>0</v>
      </c>
      <c r="H1154" s="336">
        <f t="shared" si="86"/>
        <v>0</v>
      </c>
      <c r="I1154" s="336">
        <v>0</v>
      </c>
      <c r="J1154" s="336">
        <v>0</v>
      </c>
      <c r="K1154" s="336">
        <v>0</v>
      </c>
      <c r="L1154" s="336">
        <v>0</v>
      </c>
      <c r="M1154" s="336">
        <v>0</v>
      </c>
      <c r="N1154" s="336">
        <v>0</v>
      </c>
      <c r="O1154" s="336">
        <v>0</v>
      </c>
      <c r="P1154" s="336">
        <v>0</v>
      </c>
      <c r="Q1154" s="336">
        <v>0</v>
      </c>
      <c r="R1154" s="336">
        <v>0</v>
      </c>
      <c r="S1154" s="336">
        <v>0</v>
      </c>
      <c r="T1154" s="336">
        <v>0</v>
      </c>
      <c r="U1154" s="336">
        <v>0</v>
      </c>
      <c r="V1154" s="336">
        <v>0</v>
      </c>
      <c r="W1154" s="336">
        <v>0</v>
      </c>
      <c r="X1154" s="336">
        <v>0</v>
      </c>
      <c r="Y1154" s="336">
        <v>0</v>
      </c>
      <c r="Z1154" s="337">
        <f t="shared" si="87"/>
        <v>0</v>
      </c>
      <c r="AA1154" s="340"/>
    </row>
    <row r="1155" spans="1:27" s="339" customFormat="1" ht="12.75" customHeight="1">
      <c r="A1155" s="333">
        <f t="shared" si="85"/>
        <v>15</v>
      </c>
      <c r="B1155" s="373">
        <v>610407460030199</v>
      </c>
      <c r="C1155" s="392" t="s">
        <v>1778</v>
      </c>
      <c r="D1155" s="334">
        <f>+SUMIF('BG SISTEMA'!A:A,'CA EF'!B1155,'BG SISTEMA'!F:F)</f>
        <v>0</v>
      </c>
      <c r="E1155" s="412"/>
      <c r="F1155" s="412"/>
      <c r="G1155" s="336">
        <v>0</v>
      </c>
      <c r="H1155" s="336">
        <f t="shared" si="86"/>
        <v>0</v>
      </c>
      <c r="I1155" s="336">
        <v>0</v>
      </c>
      <c r="J1155" s="336">
        <v>0</v>
      </c>
      <c r="K1155" s="336">
        <v>0</v>
      </c>
      <c r="L1155" s="336">
        <v>0</v>
      </c>
      <c r="M1155" s="336">
        <v>0</v>
      </c>
      <c r="N1155" s="336">
        <v>0</v>
      </c>
      <c r="O1155" s="336">
        <v>0</v>
      </c>
      <c r="P1155" s="336">
        <v>0</v>
      </c>
      <c r="Q1155" s="336">
        <v>0</v>
      </c>
      <c r="R1155" s="336">
        <v>0</v>
      </c>
      <c r="S1155" s="336">
        <v>0</v>
      </c>
      <c r="T1155" s="336">
        <v>0</v>
      </c>
      <c r="U1155" s="336">
        <v>0</v>
      </c>
      <c r="V1155" s="336">
        <v>0</v>
      </c>
      <c r="W1155" s="336">
        <v>0</v>
      </c>
      <c r="X1155" s="336">
        <v>0</v>
      </c>
      <c r="Y1155" s="336">
        <v>0</v>
      </c>
      <c r="Z1155" s="337">
        <f t="shared" si="87"/>
        <v>0</v>
      </c>
      <c r="AA1155" s="340"/>
    </row>
    <row r="1156" spans="1:27" s="339" customFormat="1" ht="12.75" customHeight="1">
      <c r="A1156" s="333">
        <f t="shared" si="85"/>
        <v>15</v>
      </c>
      <c r="B1156" s="373">
        <v>610407460040101</v>
      </c>
      <c r="C1156" s="392" t="s">
        <v>1779</v>
      </c>
      <c r="D1156" s="334">
        <f>+SUMIF('BG SISTEMA'!A:A,'CA EF'!B1156,'BG SISTEMA'!F:F)</f>
        <v>0</v>
      </c>
      <c r="E1156" s="412"/>
      <c r="F1156" s="412"/>
      <c r="G1156" s="336">
        <v>0</v>
      </c>
      <c r="H1156" s="336">
        <f t="shared" si="86"/>
        <v>0</v>
      </c>
      <c r="I1156" s="336">
        <v>0</v>
      </c>
      <c r="J1156" s="336">
        <v>0</v>
      </c>
      <c r="K1156" s="336">
        <v>0</v>
      </c>
      <c r="L1156" s="336">
        <v>0</v>
      </c>
      <c r="M1156" s="336">
        <v>0</v>
      </c>
      <c r="N1156" s="336">
        <v>0</v>
      </c>
      <c r="O1156" s="336">
        <v>0</v>
      </c>
      <c r="P1156" s="336">
        <v>0</v>
      </c>
      <c r="Q1156" s="336">
        <v>0</v>
      </c>
      <c r="R1156" s="336">
        <v>0</v>
      </c>
      <c r="S1156" s="336">
        <v>0</v>
      </c>
      <c r="T1156" s="336">
        <v>0</v>
      </c>
      <c r="U1156" s="336">
        <v>0</v>
      </c>
      <c r="V1156" s="336">
        <v>0</v>
      </c>
      <c r="W1156" s="336">
        <v>0</v>
      </c>
      <c r="X1156" s="336">
        <v>0</v>
      </c>
      <c r="Y1156" s="336">
        <v>0</v>
      </c>
      <c r="Z1156" s="337">
        <f t="shared" si="87"/>
        <v>0</v>
      </c>
      <c r="AA1156" s="340"/>
    </row>
    <row r="1157" spans="1:27" s="339" customFormat="1" ht="12.75" customHeight="1">
      <c r="A1157" s="333">
        <f t="shared" si="85"/>
        <v>15</v>
      </c>
      <c r="B1157" s="373">
        <v>610407460040199</v>
      </c>
      <c r="C1157" s="392" t="s">
        <v>1780</v>
      </c>
      <c r="D1157" s="334">
        <f>+SUMIF('BG SISTEMA'!A:A,'CA EF'!B1157,'BG SISTEMA'!F:F)</f>
        <v>0</v>
      </c>
      <c r="E1157" s="412"/>
      <c r="F1157" s="412"/>
      <c r="G1157" s="336">
        <v>0</v>
      </c>
      <c r="H1157" s="336">
        <f t="shared" si="86"/>
        <v>0</v>
      </c>
      <c r="I1157" s="336">
        <v>0</v>
      </c>
      <c r="J1157" s="336">
        <v>0</v>
      </c>
      <c r="K1157" s="336">
        <v>0</v>
      </c>
      <c r="L1157" s="336">
        <v>0</v>
      </c>
      <c r="M1157" s="336">
        <v>0</v>
      </c>
      <c r="N1157" s="336">
        <v>0</v>
      </c>
      <c r="O1157" s="336">
        <v>0</v>
      </c>
      <c r="P1157" s="336">
        <v>0</v>
      </c>
      <c r="Q1157" s="336">
        <v>0</v>
      </c>
      <c r="R1157" s="336">
        <v>0</v>
      </c>
      <c r="S1157" s="336">
        <v>0</v>
      </c>
      <c r="T1157" s="336">
        <v>0</v>
      </c>
      <c r="U1157" s="336">
        <v>0</v>
      </c>
      <c r="V1157" s="336">
        <v>0</v>
      </c>
      <c r="W1157" s="336">
        <v>0</v>
      </c>
      <c r="X1157" s="336">
        <v>0</v>
      </c>
      <c r="Y1157" s="336">
        <v>0</v>
      </c>
      <c r="Z1157" s="337">
        <f t="shared" si="87"/>
        <v>0</v>
      </c>
      <c r="AA1157" s="338"/>
    </row>
    <row r="1158" spans="1:27" s="339" customFormat="1" ht="12.75" customHeight="1">
      <c r="A1158" s="333">
        <f t="shared" ref="A1158:A1196" si="88">+LEN(B1158)</f>
        <v>15</v>
      </c>
      <c r="B1158" s="373">
        <v>610407480010101</v>
      </c>
      <c r="C1158" s="392" t="s">
        <v>1781</v>
      </c>
      <c r="D1158" s="334">
        <f>+SUMIF('BG SISTEMA'!A:A,'CA EF'!B1158,'BG SISTEMA'!F:F)</f>
        <v>0</v>
      </c>
      <c r="E1158" s="412"/>
      <c r="F1158" s="412"/>
      <c r="G1158" s="336">
        <v>0</v>
      </c>
      <c r="H1158" s="336">
        <f t="shared" ref="H1158:H1196" si="89">+D1158-E1158+F1158-G1158</f>
        <v>0</v>
      </c>
      <c r="I1158" s="336">
        <v>0</v>
      </c>
      <c r="J1158" s="336">
        <v>0</v>
      </c>
      <c r="K1158" s="336">
        <v>0</v>
      </c>
      <c r="L1158" s="336">
        <v>0</v>
      </c>
      <c r="M1158" s="336">
        <v>0</v>
      </c>
      <c r="N1158" s="336">
        <v>0</v>
      </c>
      <c r="O1158" s="336">
        <v>0</v>
      </c>
      <c r="P1158" s="336">
        <v>0</v>
      </c>
      <c r="Q1158" s="336">
        <v>0</v>
      </c>
      <c r="R1158" s="336">
        <v>0</v>
      </c>
      <c r="S1158" s="336">
        <v>0</v>
      </c>
      <c r="T1158" s="336">
        <v>0</v>
      </c>
      <c r="U1158" s="336">
        <v>0</v>
      </c>
      <c r="V1158" s="336">
        <v>0</v>
      </c>
      <c r="W1158" s="336">
        <v>0</v>
      </c>
      <c r="X1158" s="336">
        <v>0</v>
      </c>
      <c r="Y1158" s="336">
        <v>0</v>
      </c>
      <c r="Z1158" s="337">
        <f t="shared" ref="Z1158:Z1196" si="90">SUM(H1158:Y1158)</f>
        <v>0</v>
      </c>
      <c r="AA1158" s="340"/>
    </row>
    <row r="1159" spans="1:27" s="339" customFormat="1" ht="12.75" customHeight="1">
      <c r="A1159" s="333">
        <f t="shared" si="88"/>
        <v>15</v>
      </c>
      <c r="B1159" s="373">
        <v>610407480010199</v>
      </c>
      <c r="C1159" s="392" t="s">
        <v>1782</v>
      </c>
      <c r="D1159" s="334">
        <f>+SUMIF('BG SISTEMA'!A:A,'CA EF'!B1159,'BG SISTEMA'!F:F)</f>
        <v>0</v>
      </c>
      <c r="E1159" s="412"/>
      <c r="F1159" s="412"/>
      <c r="G1159" s="336">
        <v>0</v>
      </c>
      <c r="H1159" s="336">
        <f t="shared" si="89"/>
        <v>0</v>
      </c>
      <c r="I1159" s="336">
        <v>0</v>
      </c>
      <c r="J1159" s="336">
        <v>0</v>
      </c>
      <c r="K1159" s="336">
        <v>0</v>
      </c>
      <c r="L1159" s="336">
        <v>0</v>
      </c>
      <c r="M1159" s="336">
        <v>0</v>
      </c>
      <c r="N1159" s="336">
        <v>0</v>
      </c>
      <c r="O1159" s="336">
        <v>0</v>
      </c>
      <c r="P1159" s="336">
        <v>0</v>
      </c>
      <c r="Q1159" s="336">
        <v>0</v>
      </c>
      <c r="R1159" s="336">
        <v>0</v>
      </c>
      <c r="S1159" s="336">
        <v>0</v>
      </c>
      <c r="T1159" s="336">
        <v>0</v>
      </c>
      <c r="U1159" s="336">
        <v>0</v>
      </c>
      <c r="V1159" s="336">
        <v>0</v>
      </c>
      <c r="W1159" s="336">
        <v>0</v>
      </c>
      <c r="X1159" s="336">
        <v>0</v>
      </c>
      <c r="Y1159" s="336">
        <v>0</v>
      </c>
      <c r="Z1159" s="337">
        <f t="shared" si="90"/>
        <v>0</v>
      </c>
      <c r="AA1159" s="338"/>
    </row>
    <row r="1160" spans="1:27" s="339" customFormat="1" ht="12.75" customHeight="1">
      <c r="A1160" s="333">
        <f t="shared" si="88"/>
        <v>15</v>
      </c>
      <c r="B1160" s="373">
        <v>610407480010201</v>
      </c>
      <c r="C1160" s="392" t="s">
        <v>1783</v>
      </c>
      <c r="D1160" s="334">
        <f>+SUMIF('BG SISTEMA'!A:A,'CA EF'!B1160,'BG SISTEMA'!F:F)</f>
        <v>0</v>
      </c>
      <c r="E1160" s="412"/>
      <c r="F1160" s="412"/>
      <c r="G1160" s="336">
        <v>0</v>
      </c>
      <c r="H1160" s="336">
        <f t="shared" si="89"/>
        <v>0</v>
      </c>
      <c r="I1160" s="336">
        <v>0</v>
      </c>
      <c r="J1160" s="336">
        <v>0</v>
      </c>
      <c r="K1160" s="336">
        <v>0</v>
      </c>
      <c r="L1160" s="336">
        <v>0</v>
      </c>
      <c r="M1160" s="336">
        <v>0</v>
      </c>
      <c r="N1160" s="336">
        <v>0</v>
      </c>
      <c r="O1160" s="336">
        <v>0</v>
      </c>
      <c r="P1160" s="336">
        <v>0</v>
      </c>
      <c r="Q1160" s="336">
        <v>0</v>
      </c>
      <c r="R1160" s="336">
        <v>0</v>
      </c>
      <c r="S1160" s="336">
        <v>0</v>
      </c>
      <c r="T1160" s="336">
        <v>0</v>
      </c>
      <c r="U1160" s="336">
        <v>0</v>
      </c>
      <c r="V1160" s="336">
        <v>0</v>
      </c>
      <c r="W1160" s="336">
        <v>0</v>
      </c>
      <c r="X1160" s="336">
        <v>0</v>
      </c>
      <c r="Y1160" s="336">
        <v>0</v>
      </c>
      <c r="Z1160" s="337">
        <f t="shared" si="90"/>
        <v>0</v>
      </c>
      <c r="AA1160" s="340"/>
    </row>
    <row r="1161" spans="1:27" s="339" customFormat="1" ht="12.75" customHeight="1">
      <c r="A1161" s="333">
        <f t="shared" si="88"/>
        <v>15</v>
      </c>
      <c r="B1161" s="373">
        <v>610407480010299</v>
      </c>
      <c r="C1161" s="392" t="s">
        <v>1784</v>
      </c>
      <c r="D1161" s="334">
        <f>+SUMIF('BG SISTEMA'!A:A,'CA EF'!B1161,'BG SISTEMA'!F:F)</f>
        <v>0</v>
      </c>
      <c r="E1161" s="412"/>
      <c r="F1161" s="412"/>
      <c r="G1161" s="336">
        <v>0</v>
      </c>
      <c r="H1161" s="336">
        <f t="shared" si="89"/>
        <v>0</v>
      </c>
      <c r="I1161" s="336">
        <v>0</v>
      </c>
      <c r="J1161" s="336">
        <v>0</v>
      </c>
      <c r="K1161" s="336">
        <v>0</v>
      </c>
      <c r="L1161" s="336">
        <v>0</v>
      </c>
      <c r="M1161" s="336">
        <v>0</v>
      </c>
      <c r="N1161" s="336">
        <v>0</v>
      </c>
      <c r="O1161" s="336">
        <v>0</v>
      </c>
      <c r="P1161" s="336">
        <v>0</v>
      </c>
      <c r="Q1161" s="336">
        <v>0</v>
      </c>
      <c r="R1161" s="336">
        <v>0</v>
      </c>
      <c r="S1161" s="336">
        <v>0</v>
      </c>
      <c r="T1161" s="336">
        <v>0</v>
      </c>
      <c r="U1161" s="336">
        <v>0</v>
      </c>
      <c r="V1161" s="336">
        <v>0</v>
      </c>
      <c r="W1161" s="336">
        <v>0</v>
      </c>
      <c r="X1161" s="336">
        <v>0</v>
      </c>
      <c r="Y1161" s="336">
        <v>0</v>
      </c>
      <c r="Z1161" s="337">
        <f t="shared" si="90"/>
        <v>0</v>
      </c>
      <c r="AA1161" s="340"/>
    </row>
    <row r="1162" spans="1:27" s="339" customFormat="1" ht="12.75" customHeight="1">
      <c r="A1162" s="333">
        <f t="shared" si="88"/>
        <v>15</v>
      </c>
      <c r="B1162" s="373">
        <v>610407480020101</v>
      </c>
      <c r="C1162" s="392" t="s">
        <v>1785</v>
      </c>
      <c r="D1162" s="334">
        <f>+SUMIF('BG SISTEMA'!A:A,'CA EF'!B1162,'BG SISTEMA'!F:F)</f>
        <v>0</v>
      </c>
      <c r="E1162" s="412"/>
      <c r="F1162" s="412"/>
      <c r="G1162" s="336">
        <v>0</v>
      </c>
      <c r="H1162" s="336">
        <f t="shared" si="89"/>
        <v>0</v>
      </c>
      <c r="I1162" s="336">
        <v>0</v>
      </c>
      <c r="J1162" s="336">
        <v>0</v>
      </c>
      <c r="K1162" s="336">
        <v>0</v>
      </c>
      <c r="L1162" s="336">
        <v>0</v>
      </c>
      <c r="M1162" s="336">
        <v>0</v>
      </c>
      <c r="N1162" s="336">
        <v>0</v>
      </c>
      <c r="O1162" s="336">
        <v>0</v>
      </c>
      <c r="P1162" s="336">
        <v>0</v>
      </c>
      <c r="Q1162" s="336">
        <v>0</v>
      </c>
      <c r="R1162" s="336">
        <v>0</v>
      </c>
      <c r="S1162" s="336">
        <v>0</v>
      </c>
      <c r="T1162" s="336">
        <v>0</v>
      </c>
      <c r="U1162" s="336">
        <v>0</v>
      </c>
      <c r="V1162" s="336">
        <v>0</v>
      </c>
      <c r="W1162" s="336">
        <v>0</v>
      </c>
      <c r="X1162" s="336">
        <v>0</v>
      </c>
      <c r="Y1162" s="336">
        <v>0</v>
      </c>
      <c r="Z1162" s="337">
        <f t="shared" si="90"/>
        <v>0</v>
      </c>
      <c r="AA1162" s="340"/>
    </row>
    <row r="1163" spans="1:27" s="339" customFormat="1" ht="12.75" customHeight="1">
      <c r="A1163" s="333">
        <f t="shared" si="88"/>
        <v>15</v>
      </c>
      <c r="B1163" s="373">
        <v>610407480020199</v>
      </c>
      <c r="C1163" s="392" t="s">
        <v>1786</v>
      </c>
      <c r="D1163" s="334">
        <f>+SUMIF('BG SISTEMA'!A:A,'CA EF'!B1163,'BG SISTEMA'!F:F)</f>
        <v>0</v>
      </c>
      <c r="E1163" s="412"/>
      <c r="F1163" s="412"/>
      <c r="G1163" s="336">
        <v>0</v>
      </c>
      <c r="H1163" s="336">
        <f t="shared" si="89"/>
        <v>0</v>
      </c>
      <c r="I1163" s="336">
        <v>0</v>
      </c>
      <c r="J1163" s="336">
        <v>0</v>
      </c>
      <c r="K1163" s="336">
        <v>0</v>
      </c>
      <c r="L1163" s="336">
        <v>0</v>
      </c>
      <c r="M1163" s="336">
        <v>0</v>
      </c>
      <c r="N1163" s="336">
        <v>0</v>
      </c>
      <c r="O1163" s="336">
        <v>0</v>
      </c>
      <c r="P1163" s="336">
        <v>0</v>
      </c>
      <c r="Q1163" s="336">
        <v>0</v>
      </c>
      <c r="R1163" s="336">
        <v>0</v>
      </c>
      <c r="S1163" s="336">
        <v>0</v>
      </c>
      <c r="T1163" s="336">
        <v>0</v>
      </c>
      <c r="U1163" s="336">
        <v>0</v>
      </c>
      <c r="V1163" s="336">
        <v>0</v>
      </c>
      <c r="W1163" s="336">
        <v>0</v>
      </c>
      <c r="X1163" s="336">
        <v>0</v>
      </c>
      <c r="Y1163" s="336">
        <v>0</v>
      </c>
      <c r="Z1163" s="337">
        <f t="shared" si="90"/>
        <v>0</v>
      </c>
      <c r="AA1163" s="340"/>
    </row>
    <row r="1164" spans="1:27" s="339" customFormat="1" ht="12.75" customHeight="1">
      <c r="A1164" s="333">
        <f t="shared" si="88"/>
        <v>15</v>
      </c>
      <c r="B1164" s="373">
        <v>610407480020201</v>
      </c>
      <c r="C1164" s="392" t="s">
        <v>1787</v>
      </c>
      <c r="D1164" s="334">
        <f>+SUMIF('BG SISTEMA'!A:A,'CA EF'!B1164,'BG SISTEMA'!F:F)</f>
        <v>0</v>
      </c>
      <c r="E1164" s="412"/>
      <c r="F1164" s="412"/>
      <c r="G1164" s="336">
        <v>0</v>
      </c>
      <c r="H1164" s="336">
        <f t="shared" si="89"/>
        <v>0</v>
      </c>
      <c r="I1164" s="336">
        <v>0</v>
      </c>
      <c r="J1164" s="336">
        <v>0</v>
      </c>
      <c r="K1164" s="336">
        <v>0</v>
      </c>
      <c r="L1164" s="336">
        <v>0</v>
      </c>
      <c r="M1164" s="336">
        <v>0</v>
      </c>
      <c r="N1164" s="336">
        <v>0</v>
      </c>
      <c r="O1164" s="336">
        <v>0</v>
      </c>
      <c r="P1164" s="336">
        <v>0</v>
      </c>
      <c r="Q1164" s="336">
        <v>0</v>
      </c>
      <c r="R1164" s="336">
        <v>0</v>
      </c>
      <c r="S1164" s="336">
        <v>0</v>
      </c>
      <c r="T1164" s="336">
        <v>0</v>
      </c>
      <c r="U1164" s="336">
        <v>0</v>
      </c>
      <c r="V1164" s="336">
        <v>0</v>
      </c>
      <c r="W1164" s="336">
        <v>0</v>
      </c>
      <c r="X1164" s="336">
        <v>0</v>
      </c>
      <c r="Y1164" s="336">
        <v>0</v>
      </c>
      <c r="Z1164" s="337">
        <f t="shared" si="90"/>
        <v>0</v>
      </c>
      <c r="AA1164" s="340"/>
    </row>
    <row r="1165" spans="1:27" s="339" customFormat="1" ht="12.75" customHeight="1">
      <c r="A1165" s="333">
        <f t="shared" si="88"/>
        <v>15</v>
      </c>
      <c r="B1165" s="373">
        <v>610407480020299</v>
      </c>
      <c r="C1165" s="392" t="s">
        <v>1788</v>
      </c>
      <c r="D1165" s="334">
        <f>+SUMIF('BG SISTEMA'!A:A,'CA EF'!B1165,'BG SISTEMA'!F:F)</f>
        <v>0</v>
      </c>
      <c r="E1165" s="412"/>
      <c r="F1165" s="412"/>
      <c r="G1165" s="336">
        <v>0</v>
      </c>
      <c r="H1165" s="336">
        <f t="shared" si="89"/>
        <v>0</v>
      </c>
      <c r="I1165" s="336">
        <v>0</v>
      </c>
      <c r="J1165" s="336">
        <v>0</v>
      </c>
      <c r="K1165" s="336">
        <v>0</v>
      </c>
      <c r="L1165" s="336">
        <v>0</v>
      </c>
      <c r="M1165" s="336">
        <v>0</v>
      </c>
      <c r="N1165" s="336">
        <v>0</v>
      </c>
      <c r="O1165" s="336">
        <v>0</v>
      </c>
      <c r="P1165" s="336">
        <v>0</v>
      </c>
      <c r="Q1165" s="336">
        <v>0</v>
      </c>
      <c r="R1165" s="336">
        <v>0</v>
      </c>
      <c r="S1165" s="336">
        <v>0</v>
      </c>
      <c r="T1165" s="336">
        <v>0</v>
      </c>
      <c r="U1165" s="336">
        <v>0</v>
      </c>
      <c r="V1165" s="336">
        <v>0</v>
      </c>
      <c r="W1165" s="336">
        <v>0</v>
      </c>
      <c r="X1165" s="336">
        <v>0</v>
      </c>
      <c r="Y1165" s="336">
        <v>0</v>
      </c>
      <c r="Z1165" s="337">
        <f t="shared" si="90"/>
        <v>0</v>
      </c>
      <c r="AA1165" s="340"/>
    </row>
    <row r="1166" spans="1:27" s="339" customFormat="1" ht="12.75" customHeight="1">
      <c r="A1166" s="333">
        <f t="shared" si="88"/>
        <v>15</v>
      </c>
      <c r="B1166" s="373">
        <v>610407480020301</v>
      </c>
      <c r="C1166" s="392" t="s">
        <v>1789</v>
      </c>
      <c r="D1166" s="334">
        <f>+SUMIF('BG SISTEMA'!A:A,'CA EF'!B1166,'BG SISTEMA'!F:F)</f>
        <v>0</v>
      </c>
      <c r="E1166" s="412"/>
      <c r="F1166" s="412"/>
      <c r="G1166" s="336">
        <v>0</v>
      </c>
      <c r="H1166" s="336">
        <f t="shared" si="89"/>
        <v>0</v>
      </c>
      <c r="I1166" s="336">
        <v>0</v>
      </c>
      <c r="J1166" s="336">
        <v>0</v>
      </c>
      <c r="K1166" s="336">
        <v>0</v>
      </c>
      <c r="L1166" s="336">
        <v>0</v>
      </c>
      <c r="M1166" s="336">
        <v>0</v>
      </c>
      <c r="N1166" s="336">
        <v>0</v>
      </c>
      <c r="O1166" s="336">
        <v>0</v>
      </c>
      <c r="P1166" s="336">
        <v>0</v>
      </c>
      <c r="Q1166" s="336">
        <v>0</v>
      </c>
      <c r="R1166" s="336">
        <v>0</v>
      </c>
      <c r="S1166" s="336">
        <v>0</v>
      </c>
      <c r="T1166" s="336">
        <v>0</v>
      </c>
      <c r="U1166" s="336">
        <v>0</v>
      </c>
      <c r="V1166" s="336">
        <v>0</v>
      </c>
      <c r="W1166" s="336">
        <v>0</v>
      </c>
      <c r="X1166" s="336">
        <v>0</v>
      </c>
      <c r="Y1166" s="336">
        <v>0</v>
      </c>
      <c r="Z1166" s="337">
        <f t="shared" si="90"/>
        <v>0</v>
      </c>
      <c r="AA1166" s="340"/>
    </row>
    <row r="1167" spans="1:27" s="339" customFormat="1" ht="12.75" customHeight="1">
      <c r="A1167" s="333">
        <f t="shared" si="88"/>
        <v>15</v>
      </c>
      <c r="B1167" s="373">
        <v>610407480020399</v>
      </c>
      <c r="C1167" s="392" t="s">
        <v>1790</v>
      </c>
      <c r="D1167" s="334">
        <f>+SUMIF('BG SISTEMA'!A:A,'CA EF'!B1167,'BG SISTEMA'!F:F)</f>
        <v>0</v>
      </c>
      <c r="E1167" s="412"/>
      <c r="F1167" s="412"/>
      <c r="G1167" s="336">
        <v>0</v>
      </c>
      <c r="H1167" s="336">
        <f t="shared" si="89"/>
        <v>0</v>
      </c>
      <c r="I1167" s="336">
        <v>0</v>
      </c>
      <c r="J1167" s="336">
        <v>0</v>
      </c>
      <c r="K1167" s="336">
        <v>0</v>
      </c>
      <c r="L1167" s="336">
        <v>0</v>
      </c>
      <c r="M1167" s="336">
        <v>0</v>
      </c>
      <c r="N1167" s="336">
        <v>0</v>
      </c>
      <c r="O1167" s="336">
        <v>0</v>
      </c>
      <c r="P1167" s="336">
        <v>0</v>
      </c>
      <c r="Q1167" s="336">
        <v>0</v>
      </c>
      <c r="R1167" s="336">
        <v>0</v>
      </c>
      <c r="S1167" s="336">
        <v>0</v>
      </c>
      <c r="T1167" s="336">
        <v>0</v>
      </c>
      <c r="U1167" s="336">
        <v>0</v>
      </c>
      <c r="V1167" s="336">
        <v>0</v>
      </c>
      <c r="W1167" s="336">
        <v>0</v>
      </c>
      <c r="X1167" s="336">
        <v>0</v>
      </c>
      <c r="Y1167" s="336">
        <v>0</v>
      </c>
      <c r="Z1167" s="337">
        <f t="shared" si="90"/>
        <v>0</v>
      </c>
      <c r="AA1167" s="340"/>
    </row>
    <row r="1168" spans="1:27" s="339" customFormat="1" ht="12.75" customHeight="1">
      <c r="A1168" s="333">
        <f t="shared" si="88"/>
        <v>15</v>
      </c>
      <c r="B1168" s="373">
        <v>610407480020401</v>
      </c>
      <c r="C1168" s="392" t="s">
        <v>1791</v>
      </c>
      <c r="D1168" s="334">
        <f>+SUMIF('BG SISTEMA'!A:A,'CA EF'!B1168,'BG SISTEMA'!F:F)</f>
        <v>0</v>
      </c>
      <c r="E1168" s="412"/>
      <c r="F1168" s="412"/>
      <c r="G1168" s="336">
        <v>0</v>
      </c>
      <c r="H1168" s="336">
        <f t="shared" si="89"/>
        <v>0</v>
      </c>
      <c r="I1168" s="336">
        <v>0</v>
      </c>
      <c r="J1168" s="336">
        <v>0</v>
      </c>
      <c r="K1168" s="336">
        <v>0</v>
      </c>
      <c r="L1168" s="336">
        <v>0</v>
      </c>
      <c r="M1168" s="336">
        <v>0</v>
      </c>
      <c r="N1168" s="336">
        <v>0</v>
      </c>
      <c r="O1168" s="336">
        <v>0</v>
      </c>
      <c r="P1168" s="336">
        <v>0</v>
      </c>
      <c r="Q1168" s="336">
        <v>0</v>
      </c>
      <c r="R1168" s="336">
        <v>0</v>
      </c>
      <c r="S1168" s="336">
        <v>0</v>
      </c>
      <c r="T1168" s="336">
        <v>0</v>
      </c>
      <c r="U1168" s="336">
        <v>0</v>
      </c>
      <c r="V1168" s="336">
        <v>0</v>
      </c>
      <c r="W1168" s="336">
        <v>0</v>
      </c>
      <c r="X1168" s="336">
        <v>0</v>
      </c>
      <c r="Y1168" s="336">
        <v>0</v>
      </c>
      <c r="Z1168" s="337">
        <f t="shared" si="90"/>
        <v>0</v>
      </c>
      <c r="AA1168" s="340"/>
    </row>
    <row r="1169" spans="1:27" s="339" customFormat="1" ht="12.75" customHeight="1">
      <c r="A1169" s="333">
        <f t="shared" si="88"/>
        <v>15</v>
      </c>
      <c r="B1169" s="373">
        <v>610407480020499</v>
      </c>
      <c r="C1169" s="392" t="s">
        <v>1792</v>
      </c>
      <c r="D1169" s="334">
        <f>+SUMIF('BG SISTEMA'!A:A,'CA EF'!B1169,'BG SISTEMA'!F:F)</f>
        <v>0</v>
      </c>
      <c r="E1169" s="412"/>
      <c r="F1169" s="412"/>
      <c r="G1169" s="336">
        <v>0</v>
      </c>
      <c r="H1169" s="336">
        <f t="shared" si="89"/>
        <v>0</v>
      </c>
      <c r="I1169" s="336">
        <v>0</v>
      </c>
      <c r="J1169" s="336">
        <v>0</v>
      </c>
      <c r="K1169" s="336">
        <v>0</v>
      </c>
      <c r="L1169" s="336">
        <v>0</v>
      </c>
      <c r="M1169" s="336">
        <v>0</v>
      </c>
      <c r="N1169" s="336">
        <v>0</v>
      </c>
      <c r="O1169" s="336">
        <v>0</v>
      </c>
      <c r="P1169" s="336">
        <v>0</v>
      </c>
      <c r="Q1169" s="336">
        <v>0</v>
      </c>
      <c r="R1169" s="336">
        <v>0</v>
      </c>
      <c r="S1169" s="336">
        <v>0</v>
      </c>
      <c r="T1169" s="336">
        <v>0</v>
      </c>
      <c r="U1169" s="336">
        <v>0</v>
      </c>
      <c r="V1169" s="336">
        <v>0</v>
      </c>
      <c r="W1169" s="336">
        <v>0</v>
      </c>
      <c r="X1169" s="336">
        <v>0</v>
      </c>
      <c r="Y1169" s="336">
        <v>0</v>
      </c>
      <c r="Z1169" s="337">
        <f t="shared" si="90"/>
        <v>0</v>
      </c>
      <c r="AA1169" s="340"/>
    </row>
    <row r="1170" spans="1:27" s="339" customFormat="1" ht="12.75" customHeight="1">
      <c r="A1170" s="333">
        <f t="shared" si="88"/>
        <v>15</v>
      </c>
      <c r="B1170" s="373">
        <v>610407480020501</v>
      </c>
      <c r="C1170" s="392" t="s">
        <v>1793</v>
      </c>
      <c r="D1170" s="334">
        <f>+SUMIF('BG SISTEMA'!A:A,'CA EF'!B1170,'BG SISTEMA'!F:F)</f>
        <v>0</v>
      </c>
      <c r="E1170" s="412"/>
      <c r="F1170" s="412"/>
      <c r="G1170" s="336">
        <v>0</v>
      </c>
      <c r="H1170" s="336">
        <f t="shared" si="89"/>
        <v>0</v>
      </c>
      <c r="I1170" s="336">
        <v>0</v>
      </c>
      <c r="J1170" s="336">
        <v>0</v>
      </c>
      <c r="K1170" s="336">
        <v>0</v>
      </c>
      <c r="L1170" s="336">
        <v>0</v>
      </c>
      <c r="M1170" s="336">
        <v>0</v>
      </c>
      <c r="N1170" s="336">
        <v>0</v>
      </c>
      <c r="O1170" s="336">
        <v>0</v>
      </c>
      <c r="P1170" s="336">
        <v>0</v>
      </c>
      <c r="Q1170" s="336">
        <v>0</v>
      </c>
      <c r="R1170" s="336">
        <v>0</v>
      </c>
      <c r="S1170" s="336">
        <v>0</v>
      </c>
      <c r="T1170" s="336">
        <v>0</v>
      </c>
      <c r="U1170" s="336">
        <v>0</v>
      </c>
      <c r="V1170" s="336">
        <v>0</v>
      </c>
      <c r="W1170" s="336">
        <v>0</v>
      </c>
      <c r="X1170" s="336">
        <v>0</v>
      </c>
      <c r="Y1170" s="336">
        <v>0</v>
      </c>
      <c r="Z1170" s="337">
        <f t="shared" si="90"/>
        <v>0</v>
      </c>
      <c r="AA1170" s="338"/>
    </row>
    <row r="1171" spans="1:27" s="339" customFormat="1" ht="12.75" customHeight="1">
      <c r="A1171" s="333">
        <f t="shared" si="88"/>
        <v>15</v>
      </c>
      <c r="B1171" s="373">
        <v>610407480020599</v>
      </c>
      <c r="C1171" s="392" t="s">
        <v>1794</v>
      </c>
      <c r="D1171" s="334">
        <f>+SUMIF('BG SISTEMA'!A:A,'CA EF'!B1171,'BG SISTEMA'!F:F)</f>
        <v>0</v>
      </c>
      <c r="E1171" s="412"/>
      <c r="F1171" s="412"/>
      <c r="G1171" s="336">
        <v>0</v>
      </c>
      <c r="H1171" s="336">
        <f t="shared" si="89"/>
        <v>0</v>
      </c>
      <c r="I1171" s="336">
        <v>0</v>
      </c>
      <c r="J1171" s="336">
        <v>0</v>
      </c>
      <c r="K1171" s="336">
        <v>0</v>
      </c>
      <c r="L1171" s="336">
        <v>0</v>
      </c>
      <c r="M1171" s="336">
        <v>0</v>
      </c>
      <c r="N1171" s="336">
        <v>0</v>
      </c>
      <c r="O1171" s="336">
        <v>0</v>
      </c>
      <c r="P1171" s="336">
        <v>0</v>
      </c>
      <c r="Q1171" s="336">
        <v>0</v>
      </c>
      <c r="R1171" s="336">
        <v>0</v>
      </c>
      <c r="S1171" s="336">
        <v>0</v>
      </c>
      <c r="T1171" s="336">
        <v>0</v>
      </c>
      <c r="U1171" s="336">
        <v>0</v>
      </c>
      <c r="V1171" s="336">
        <v>0</v>
      </c>
      <c r="W1171" s="336">
        <v>0</v>
      </c>
      <c r="X1171" s="336">
        <v>0</v>
      </c>
      <c r="Y1171" s="336">
        <v>0</v>
      </c>
      <c r="Z1171" s="337">
        <f t="shared" si="90"/>
        <v>0</v>
      </c>
      <c r="AA1171" s="338"/>
    </row>
    <row r="1172" spans="1:27" s="339" customFormat="1" ht="12.75" customHeight="1">
      <c r="A1172" s="333">
        <f t="shared" si="88"/>
        <v>15</v>
      </c>
      <c r="B1172" s="373">
        <v>610407480020601</v>
      </c>
      <c r="C1172" s="392" t="s">
        <v>1795</v>
      </c>
      <c r="D1172" s="334">
        <f>+SUMIF('BG SISTEMA'!A:A,'CA EF'!B1172,'BG SISTEMA'!F:F)</f>
        <v>0</v>
      </c>
      <c r="E1172" s="412"/>
      <c r="F1172" s="412"/>
      <c r="G1172" s="336">
        <v>0</v>
      </c>
      <c r="H1172" s="336">
        <f t="shared" si="89"/>
        <v>0</v>
      </c>
      <c r="I1172" s="336">
        <v>0</v>
      </c>
      <c r="J1172" s="336">
        <v>0</v>
      </c>
      <c r="K1172" s="336">
        <v>0</v>
      </c>
      <c r="L1172" s="336">
        <v>0</v>
      </c>
      <c r="M1172" s="336">
        <v>0</v>
      </c>
      <c r="N1172" s="336">
        <v>0</v>
      </c>
      <c r="O1172" s="336">
        <v>0</v>
      </c>
      <c r="P1172" s="336">
        <v>0</v>
      </c>
      <c r="Q1172" s="336">
        <v>0</v>
      </c>
      <c r="R1172" s="336">
        <v>0</v>
      </c>
      <c r="S1172" s="336">
        <v>0</v>
      </c>
      <c r="T1172" s="336">
        <v>0</v>
      </c>
      <c r="U1172" s="336">
        <v>0</v>
      </c>
      <c r="V1172" s="336">
        <v>0</v>
      </c>
      <c r="W1172" s="336">
        <v>0</v>
      </c>
      <c r="X1172" s="336">
        <v>0</v>
      </c>
      <c r="Y1172" s="336">
        <v>0</v>
      </c>
      <c r="Z1172" s="337">
        <f t="shared" si="90"/>
        <v>0</v>
      </c>
      <c r="AA1172" s="338"/>
    </row>
    <row r="1173" spans="1:27" s="339" customFormat="1" ht="12.75" customHeight="1">
      <c r="A1173" s="333">
        <f t="shared" si="88"/>
        <v>15</v>
      </c>
      <c r="B1173" s="373">
        <v>610407480020699</v>
      </c>
      <c r="C1173" s="392" t="s">
        <v>1796</v>
      </c>
      <c r="D1173" s="334">
        <f>+SUMIF('BG SISTEMA'!A:A,'CA EF'!B1173,'BG SISTEMA'!F:F)</f>
        <v>0</v>
      </c>
      <c r="E1173" s="412"/>
      <c r="F1173" s="412"/>
      <c r="G1173" s="336">
        <v>0</v>
      </c>
      <c r="H1173" s="336">
        <f t="shared" si="89"/>
        <v>0</v>
      </c>
      <c r="I1173" s="336">
        <v>0</v>
      </c>
      <c r="J1173" s="336">
        <v>0</v>
      </c>
      <c r="K1173" s="336">
        <v>0</v>
      </c>
      <c r="L1173" s="336">
        <v>0</v>
      </c>
      <c r="M1173" s="336">
        <v>0</v>
      </c>
      <c r="N1173" s="336">
        <v>0</v>
      </c>
      <c r="O1173" s="336">
        <v>0</v>
      </c>
      <c r="P1173" s="336">
        <v>0</v>
      </c>
      <c r="Q1173" s="336">
        <v>0</v>
      </c>
      <c r="R1173" s="336">
        <v>0</v>
      </c>
      <c r="S1173" s="336">
        <v>0</v>
      </c>
      <c r="T1173" s="336">
        <v>0</v>
      </c>
      <c r="U1173" s="336">
        <v>0</v>
      </c>
      <c r="V1173" s="336">
        <v>0</v>
      </c>
      <c r="W1173" s="336">
        <v>0</v>
      </c>
      <c r="X1173" s="336">
        <v>0</v>
      </c>
      <c r="Y1173" s="336">
        <v>0</v>
      </c>
      <c r="Z1173" s="337">
        <f t="shared" si="90"/>
        <v>0</v>
      </c>
      <c r="AA1173" s="338"/>
    </row>
    <row r="1174" spans="1:27" s="339" customFormat="1" ht="12.75" customHeight="1">
      <c r="A1174" s="333">
        <f t="shared" si="88"/>
        <v>15</v>
      </c>
      <c r="B1174" s="373">
        <v>610407480020701</v>
      </c>
      <c r="C1174" s="392" t="s">
        <v>1797</v>
      </c>
      <c r="D1174" s="334">
        <f>+SUMIF('BG SISTEMA'!A:A,'CA EF'!B1174,'BG SISTEMA'!F:F)</f>
        <v>0</v>
      </c>
      <c r="E1174" s="412"/>
      <c r="F1174" s="412"/>
      <c r="G1174" s="336">
        <v>0</v>
      </c>
      <c r="H1174" s="336">
        <f t="shared" si="89"/>
        <v>0</v>
      </c>
      <c r="I1174" s="336">
        <v>0</v>
      </c>
      <c r="J1174" s="336">
        <v>0</v>
      </c>
      <c r="K1174" s="336">
        <v>0</v>
      </c>
      <c r="L1174" s="336">
        <v>0</v>
      </c>
      <c r="M1174" s="336">
        <v>0</v>
      </c>
      <c r="N1174" s="336">
        <v>0</v>
      </c>
      <c r="O1174" s="336">
        <v>0</v>
      </c>
      <c r="P1174" s="336">
        <v>0</v>
      </c>
      <c r="Q1174" s="336">
        <v>0</v>
      </c>
      <c r="R1174" s="336">
        <v>0</v>
      </c>
      <c r="S1174" s="336">
        <v>0</v>
      </c>
      <c r="T1174" s="336">
        <v>0</v>
      </c>
      <c r="U1174" s="336">
        <v>0</v>
      </c>
      <c r="V1174" s="336">
        <v>0</v>
      </c>
      <c r="W1174" s="336">
        <v>0</v>
      </c>
      <c r="X1174" s="336">
        <v>0</v>
      </c>
      <c r="Y1174" s="336">
        <v>0</v>
      </c>
      <c r="Z1174" s="337">
        <f t="shared" si="90"/>
        <v>0</v>
      </c>
      <c r="AA1174" s="338"/>
    </row>
    <row r="1175" spans="1:27" s="339" customFormat="1" ht="12.75" customHeight="1">
      <c r="A1175" s="333">
        <f t="shared" si="88"/>
        <v>15</v>
      </c>
      <c r="B1175" s="373">
        <v>610407480020799</v>
      </c>
      <c r="C1175" s="392" t="s">
        <v>1798</v>
      </c>
      <c r="D1175" s="334">
        <f>+SUMIF('BG SISTEMA'!A:A,'CA EF'!B1175,'BG SISTEMA'!F:F)</f>
        <v>0</v>
      </c>
      <c r="E1175" s="412"/>
      <c r="F1175" s="412"/>
      <c r="G1175" s="336">
        <v>0</v>
      </c>
      <c r="H1175" s="336">
        <f t="shared" si="89"/>
        <v>0</v>
      </c>
      <c r="I1175" s="336">
        <v>0</v>
      </c>
      <c r="J1175" s="336">
        <v>0</v>
      </c>
      <c r="K1175" s="336">
        <v>0</v>
      </c>
      <c r="L1175" s="336">
        <v>0</v>
      </c>
      <c r="M1175" s="336">
        <v>0</v>
      </c>
      <c r="N1175" s="336">
        <v>0</v>
      </c>
      <c r="O1175" s="336">
        <v>0</v>
      </c>
      <c r="P1175" s="336">
        <v>0</v>
      </c>
      <c r="Q1175" s="336">
        <v>0</v>
      </c>
      <c r="R1175" s="336">
        <v>0</v>
      </c>
      <c r="S1175" s="336">
        <v>0</v>
      </c>
      <c r="T1175" s="336">
        <v>0</v>
      </c>
      <c r="U1175" s="336">
        <v>0</v>
      </c>
      <c r="V1175" s="336">
        <v>0</v>
      </c>
      <c r="W1175" s="336">
        <v>0</v>
      </c>
      <c r="X1175" s="336">
        <v>0</v>
      </c>
      <c r="Y1175" s="336">
        <v>0</v>
      </c>
      <c r="Z1175" s="337">
        <f t="shared" si="90"/>
        <v>0</v>
      </c>
      <c r="AA1175" s="338"/>
    </row>
    <row r="1176" spans="1:27" s="339" customFormat="1" ht="12.75" customHeight="1">
      <c r="A1176" s="333">
        <f t="shared" si="88"/>
        <v>15</v>
      </c>
      <c r="B1176" s="373">
        <v>610407480020801</v>
      </c>
      <c r="C1176" s="392" t="s">
        <v>1799</v>
      </c>
      <c r="D1176" s="334">
        <f>+SUMIF('BG SISTEMA'!A:A,'CA EF'!B1176,'BG SISTEMA'!F:F)</f>
        <v>0</v>
      </c>
      <c r="E1176" s="412"/>
      <c r="F1176" s="412"/>
      <c r="G1176" s="336">
        <v>0</v>
      </c>
      <c r="H1176" s="336">
        <f t="shared" si="89"/>
        <v>0</v>
      </c>
      <c r="I1176" s="336">
        <v>0</v>
      </c>
      <c r="J1176" s="336">
        <v>0</v>
      </c>
      <c r="K1176" s="336">
        <v>0</v>
      </c>
      <c r="L1176" s="336">
        <v>0</v>
      </c>
      <c r="M1176" s="336">
        <v>0</v>
      </c>
      <c r="N1176" s="336">
        <v>0</v>
      </c>
      <c r="O1176" s="336">
        <v>0</v>
      </c>
      <c r="P1176" s="336">
        <v>0</v>
      </c>
      <c r="Q1176" s="336">
        <v>0</v>
      </c>
      <c r="R1176" s="336">
        <v>0</v>
      </c>
      <c r="S1176" s="336">
        <v>0</v>
      </c>
      <c r="T1176" s="336">
        <v>0</v>
      </c>
      <c r="U1176" s="336">
        <v>0</v>
      </c>
      <c r="V1176" s="336">
        <v>0</v>
      </c>
      <c r="W1176" s="336">
        <v>0</v>
      </c>
      <c r="X1176" s="336">
        <v>0</v>
      </c>
      <c r="Y1176" s="336">
        <v>0</v>
      </c>
      <c r="Z1176" s="337">
        <f t="shared" si="90"/>
        <v>0</v>
      </c>
      <c r="AA1176" s="338"/>
    </row>
    <row r="1177" spans="1:27" s="339" customFormat="1" ht="12.75" customHeight="1">
      <c r="A1177" s="333">
        <f t="shared" si="88"/>
        <v>15</v>
      </c>
      <c r="B1177" s="373">
        <v>610407480020899</v>
      </c>
      <c r="C1177" s="392" t="s">
        <v>1800</v>
      </c>
      <c r="D1177" s="334">
        <f>+SUMIF('BG SISTEMA'!A:A,'CA EF'!B1177,'BG SISTEMA'!F:F)</f>
        <v>0</v>
      </c>
      <c r="E1177" s="412"/>
      <c r="F1177" s="412"/>
      <c r="G1177" s="336">
        <v>0</v>
      </c>
      <c r="H1177" s="336">
        <f t="shared" si="89"/>
        <v>0</v>
      </c>
      <c r="I1177" s="336">
        <v>0</v>
      </c>
      <c r="J1177" s="336">
        <v>0</v>
      </c>
      <c r="K1177" s="336">
        <v>0</v>
      </c>
      <c r="L1177" s="336">
        <v>0</v>
      </c>
      <c r="M1177" s="336">
        <v>0</v>
      </c>
      <c r="N1177" s="336">
        <v>0</v>
      </c>
      <c r="O1177" s="336">
        <v>0</v>
      </c>
      <c r="P1177" s="336">
        <v>0</v>
      </c>
      <c r="Q1177" s="336">
        <v>0</v>
      </c>
      <c r="R1177" s="336">
        <v>0</v>
      </c>
      <c r="S1177" s="336">
        <v>0</v>
      </c>
      <c r="T1177" s="336">
        <v>0</v>
      </c>
      <c r="U1177" s="336">
        <v>0</v>
      </c>
      <c r="V1177" s="336">
        <v>0</v>
      </c>
      <c r="W1177" s="336">
        <v>0</v>
      </c>
      <c r="X1177" s="336">
        <v>0</v>
      </c>
      <c r="Y1177" s="336">
        <v>0</v>
      </c>
      <c r="Z1177" s="337">
        <f t="shared" si="90"/>
        <v>0</v>
      </c>
      <c r="AA1177" s="338"/>
    </row>
    <row r="1178" spans="1:27" s="339" customFormat="1" ht="12.75" customHeight="1">
      <c r="A1178" s="333">
        <f t="shared" si="88"/>
        <v>15</v>
      </c>
      <c r="B1178" s="373">
        <v>610407480030101</v>
      </c>
      <c r="C1178" s="392" t="s">
        <v>1801</v>
      </c>
      <c r="D1178" s="334">
        <f>+SUMIF('BG SISTEMA'!A:A,'CA EF'!B1178,'BG SISTEMA'!F:F)</f>
        <v>0</v>
      </c>
      <c r="E1178" s="412"/>
      <c r="F1178" s="412"/>
      <c r="G1178" s="336">
        <v>0</v>
      </c>
      <c r="H1178" s="336">
        <f t="shared" si="89"/>
        <v>0</v>
      </c>
      <c r="I1178" s="336">
        <v>0</v>
      </c>
      <c r="J1178" s="336">
        <v>0</v>
      </c>
      <c r="K1178" s="336">
        <v>0</v>
      </c>
      <c r="L1178" s="336">
        <v>0</v>
      </c>
      <c r="M1178" s="336">
        <v>0</v>
      </c>
      <c r="N1178" s="336">
        <v>0</v>
      </c>
      <c r="O1178" s="336">
        <v>0</v>
      </c>
      <c r="P1178" s="336">
        <v>0</v>
      </c>
      <c r="Q1178" s="336">
        <v>0</v>
      </c>
      <c r="R1178" s="336">
        <v>0</v>
      </c>
      <c r="S1178" s="336">
        <v>0</v>
      </c>
      <c r="T1178" s="336">
        <v>0</v>
      </c>
      <c r="U1178" s="336">
        <v>0</v>
      </c>
      <c r="V1178" s="336">
        <v>0</v>
      </c>
      <c r="W1178" s="336">
        <v>0</v>
      </c>
      <c r="X1178" s="336">
        <v>0</v>
      </c>
      <c r="Y1178" s="336">
        <v>0</v>
      </c>
      <c r="Z1178" s="337">
        <f t="shared" si="90"/>
        <v>0</v>
      </c>
      <c r="AA1178" s="338"/>
    </row>
    <row r="1179" spans="1:27" s="339" customFormat="1" ht="12.75" customHeight="1">
      <c r="A1179" s="333">
        <f t="shared" si="88"/>
        <v>15</v>
      </c>
      <c r="B1179" s="373">
        <v>610407480030199</v>
      </c>
      <c r="C1179" s="392" t="s">
        <v>1802</v>
      </c>
      <c r="D1179" s="334">
        <f>+SUMIF('BG SISTEMA'!A:A,'CA EF'!B1179,'BG SISTEMA'!F:F)</f>
        <v>0</v>
      </c>
      <c r="E1179" s="412"/>
      <c r="F1179" s="412"/>
      <c r="G1179" s="336">
        <v>0</v>
      </c>
      <c r="H1179" s="336">
        <f t="shared" si="89"/>
        <v>0</v>
      </c>
      <c r="I1179" s="336">
        <v>0</v>
      </c>
      <c r="J1179" s="336">
        <v>0</v>
      </c>
      <c r="K1179" s="336">
        <v>0</v>
      </c>
      <c r="L1179" s="336">
        <v>0</v>
      </c>
      <c r="M1179" s="336">
        <v>0</v>
      </c>
      <c r="N1179" s="336">
        <v>0</v>
      </c>
      <c r="O1179" s="336">
        <v>0</v>
      </c>
      <c r="P1179" s="336">
        <v>0</v>
      </c>
      <c r="Q1179" s="336">
        <v>0</v>
      </c>
      <c r="R1179" s="336">
        <v>0</v>
      </c>
      <c r="S1179" s="336">
        <v>0</v>
      </c>
      <c r="T1179" s="336">
        <v>0</v>
      </c>
      <c r="U1179" s="336">
        <v>0</v>
      </c>
      <c r="V1179" s="336">
        <v>0</v>
      </c>
      <c r="W1179" s="336">
        <v>0</v>
      </c>
      <c r="X1179" s="336">
        <v>0</v>
      </c>
      <c r="Y1179" s="336">
        <v>0</v>
      </c>
      <c r="Z1179" s="337">
        <f t="shared" si="90"/>
        <v>0</v>
      </c>
      <c r="AA1179" s="338"/>
    </row>
    <row r="1180" spans="1:27" s="339" customFormat="1" ht="12.75" customHeight="1">
      <c r="A1180" s="333">
        <f t="shared" si="88"/>
        <v>15</v>
      </c>
      <c r="B1180" s="373">
        <v>610407500010101</v>
      </c>
      <c r="C1180" s="392" t="s">
        <v>1803</v>
      </c>
      <c r="D1180" s="334">
        <f>+SUMIF('BG SISTEMA'!A:A,'CA EF'!B1180,'BG SISTEMA'!F:F)</f>
        <v>0</v>
      </c>
      <c r="E1180" s="412"/>
      <c r="F1180" s="412"/>
      <c r="G1180" s="336">
        <v>0</v>
      </c>
      <c r="H1180" s="336">
        <f t="shared" si="89"/>
        <v>0</v>
      </c>
      <c r="I1180" s="336">
        <v>0</v>
      </c>
      <c r="J1180" s="336">
        <v>0</v>
      </c>
      <c r="K1180" s="336">
        <v>0</v>
      </c>
      <c r="L1180" s="336">
        <v>0</v>
      </c>
      <c r="M1180" s="336">
        <v>0</v>
      </c>
      <c r="N1180" s="336">
        <v>0</v>
      </c>
      <c r="O1180" s="336">
        <v>0</v>
      </c>
      <c r="P1180" s="336">
        <v>0</v>
      </c>
      <c r="Q1180" s="336">
        <v>0</v>
      </c>
      <c r="R1180" s="336">
        <v>0</v>
      </c>
      <c r="S1180" s="336">
        <v>0</v>
      </c>
      <c r="T1180" s="336">
        <v>0</v>
      </c>
      <c r="U1180" s="336">
        <v>0</v>
      </c>
      <c r="V1180" s="336">
        <v>0</v>
      </c>
      <c r="W1180" s="336">
        <v>0</v>
      </c>
      <c r="X1180" s="336">
        <v>0</v>
      </c>
      <c r="Y1180" s="336">
        <v>0</v>
      </c>
      <c r="Z1180" s="337">
        <f t="shared" si="90"/>
        <v>0</v>
      </c>
      <c r="AA1180" s="340"/>
    </row>
    <row r="1181" spans="1:27" s="339" customFormat="1" ht="12.75" customHeight="1">
      <c r="A1181" s="333">
        <f t="shared" si="88"/>
        <v>15</v>
      </c>
      <c r="B1181" s="373">
        <v>610407500010199</v>
      </c>
      <c r="C1181" s="392" t="s">
        <v>1804</v>
      </c>
      <c r="D1181" s="334">
        <f>+SUMIF('BG SISTEMA'!A:A,'CA EF'!B1181,'BG SISTEMA'!F:F)</f>
        <v>0</v>
      </c>
      <c r="E1181" s="412"/>
      <c r="F1181" s="412"/>
      <c r="G1181" s="336">
        <v>0</v>
      </c>
      <c r="H1181" s="336">
        <f t="shared" si="89"/>
        <v>0</v>
      </c>
      <c r="I1181" s="336">
        <v>0</v>
      </c>
      <c r="J1181" s="336">
        <v>0</v>
      </c>
      <c r="K1181" s="336">
        <v>0</v>
      </c>
      <c r="L1181" s="336">
        <v>0</v>
      </c>
      <c r="M1181" s="336">
        <v>0</v>
      </c>
      <c r="N1181" s="336">
        <v>0</v>
      </c>
      <c r="O1181" s="336">
        <v>0</v>
      </c>
      <c r="P1181" s="336">
        <v>0</v>
      </c>
      <c r="Q1181" s="336">
        <v>0</v>
      </c>
      <c r="R1181" s="336">
        <v>0</v>
      </c>
      <c r="S1181" s="336">
        <v>0</v>
      </c>
      <c r="T1181" s="336">
        <v>0</v>
      </c>
      <c r="U1181" s="336">
        <v>0</v>
      </c>
      <c r="V1181" s="336">
        <v>0</v>
      </c>
      <c r="W1181" s="336">
        <v>0</v>
      </c>
      <c r="X1181" s="336">
        <v>0</v>
      </c>
      <c r="Y1181" s="336">
        <v>0</v>
      </c>
      <c r="Z1181" s="337">
        <f t="shared" si="90"/>
        <v>0</v>
      </c>
      <c r="AA1181" s="340"/>
    </row>
    <row r="1182" spans="1:27" s="339" customFormat="1" ht="12.75" customHeight="1">
      <c r="A1182" s="333">
        <f t="shared" si="88"/>
        <v>15</v>
      </c>
      <c r="B1182" s="373">
        <v>610407520010101</v>
      </c>
      <c r="C1182" s="392" t="s">
        <v>1805</v>
      </c>
      <c r="D1182" s="334">
        <f>+SUMIF('BG SISTEMA'!A:A,'CA EF'!B1182,'BG SISTEMA'!F:F)</f>
        <v>0</v>
      </c>
      <c r="E1182" s="412"/>
      <c r="F1182" s="412"/>
      <c r="G1182" s="336">
        <v>0</v>
      </c>
      <c r="H1182" s="336">
        <f t="shared" si="89"/>
        <v>0</v>
      </c>
      <c r="I1182" s="336">
        <v>0</v>
      </c>
      <c r="J1182" s="336">
        <v>0</v>
      </c>
      <c r="K1182" s="336">
        <v>0</v>
      </c>
      <c r="L1182" s="336">
        <v>0</v>
      </c>
      <c r="M1182" s="336">
        <v>0</v>
      </c>
      <c r="N1182" s="336">
        <v>0</v>
      </c>
      <c r="O1182" s="336">
        <v>0</v>
      </c>
      <c r="P1182" s="336">
        <v>0</v>
      </c>
      <c r="Q1182" s="336">
        <v>0</v>
      </c>
      <c r="R1182" s="336">
        <v>0</v>
      </c>
      <c r="S1182" s="336">
        <v>0</v>
      </c>
      <c r="T1182" s="336">
        <v>0</v>
      </c>
      <c r="U1182" s="336">
        <v>0</v>
      </c>
      <c r="V1182" s="336">
        <v>0</v>
      </c>
      <c r="W1182" s="336">
        <v>0</v>
      </c>
      <c r="X1182" s="336">
        <v>0</v>
      </c>
      <c r="Y1182" s="336">
        <v>0</v>
      </c>
      <c r="Z1182" s="337">
        <f t="shared" si="90"/>
        <v>0</v>
      </c>
      <c r="AA1182" s="340"/>
    </row>
    <row r="1183" spans="1:27" s="339" customFormat="1" ht="12.75" customHeight="1">
      <c r="A1183" s="333">
        <f t="shared" si="88"/>
        <v>15</v>
      </c>
      <c r="B1183" s="373">
        <v>610407520010199</v>
      </c>
      <c r="C1183" s="392" t="s">
        <v>1806</v>
      </c>
      <c r="D1183" s="334">
        <f>+SUMIF('BG SISTEMA'!A:A,'CA EF'!B1183,'BG SISTEMA'!F:F)</f>
        <v>0</v>
      </c>
      <c r="E1183" s="412"/>
      <c r="F1183" s="412"/>
      <c r="G1183" s="336">
        <v>0</v>
      </c>
      <c r="H1183" s="336">
        <f t="shared" si="89"/>
        <v>0</v>
      </c>
      <c r="I1183" s="336">
        <v>0</v>
      </c>
      <c r="J1183" s="336">
        <v>0</v>
      </c>
      <c r="K1183" s="336">
        <v>0</v>
      </c>
      <c r="L1183" s="336">
        <v>0</v>
      </c>
      <c r="M1183" s="336">
        <v>0</v>
      </c>
      <c r="N1183" s="336">
        <v>0</v>
      </c>
      <c r="O1183" s="336">
        <v>0</v>
      </c>
      <c r="P1183" s="336">
        <v>0</v>
      </c>
      <c r="Q1183" s="336">
        <v>0</v>
      </c>
      <c r="R1183" s="336">
        <v>0</v>
      </c>
      <c r="S1183" s="336">
        <v>0</v>
      </c>
      <c r="T1183" s="336">
        <v>0</v>
      </c>
      <c r="U1183" s="336">
        <v>0</v>
      </c>
      <c r="V1183" s="336">
        <v>0</v>
      </c>
      <c r="W1183" s="336">
        <v>0</v>
      </c>
      <c r="X1183" s="336">
        <v>0</v>
      </c>
      <c r="Y1183" s="336">
        <v>0</v>
      </c>
      <c r="Z1183" s="337">
        <f t="shared" si="90"/>
        <v>0</v>
      </c>
      <c r="AA1183" s="340"/>
    </row>
    <row r="1184" spans="1:27" s="339" customFormat="1" ht="12.75" customHeight="1">
      <c r="A1184" s="333">
        <f t="shared" si="88"/>
        <v>15</v>
      </c>
      <c r="B1184" s="373">
        <v>610407540010101</v>
      </c>
      <c r="C1184" s="392" t="s">
        <v>1807</v>
      </c>
      <c r="D1184" s="334">
        <f>+SUMIF('BG SISTEMA'!A:A,'CA EF'!B1184,'BG SISTEMA'!F:F)</f>
        <v>0</v>
      </c>
      <c r="E1184" s="412"/>
      <c r="F1184" s="412"/>
      <c r="G1184" s="336">
        <v>0</v>
      </c>
      <c r="H1184" s="336">
        <f t="shared" si="89"/>
        <v>0</v>
      </c>
      <c r="I1184" s="336">
        <v>0</v>
      </c>
      <c r="J1184" s="336">
        <v>0</v>
      </c>
      <c r="K1184" s="336">
        <v>0</v>
      </c>
      <c r="L1184" s="336">
        <v>0</v>
      </c>
      <c r="M1184" s="336">
        <v>0</v>
      </c>
      <c r="N1184" s="336">
        <v>0</v>
      </c>
      <c r="O1184" s="336">
        <v>0</v>
      </c>
      <c r="P1184" s="336">
        <v>0</v>
      </c>
      <c r="Q1184" s="336">
        <v>0</v>
      </c>
      <c r="R1184" s="336">
        <v>0</v>
      </c>
      <c r="S1184" s="336">
        <v>0</v>
      </c>
      <c r="T1184" s="336">
        <v>0</v>
      </c>
      <c r="U1184" s="336">
        <v>0</v>
      </c>
      <c r="V1184" s="336">
        <v>0</v>
      </c>
      <c r="W1184" s="336">
        <v>0</v>
      </c>
      <c r="X1184" s="336">
        <v>0</v>
      </c>
      <c r="Y1184" s="336">
        <v>0</v>
      </c>
      <c r="Z1184" s="337">
        <f t="shared" si="90"/>
        <v>0</v>
      </c>
      <c r="AA1184" s="340"/>
    </row>
    <row r="1185" spans="1:27" s="339" customFormat="1" ht="12.75" customHeight="1">
      <c r="A1185" s="333">
        <f t="shared" si="88"/>
        <v>15</v>
      </c>
      <c r="B1185" s="373">
        <v>610407540010199</v>
      </c>
      <c r="C1185" s="392" t="s">
        <v>1808</v>
      </c>
      <c r="D1185" s="334">
        <f>+SUMIF('BG SISTEMA'!A:A,'CA EF'!B1185,'BG SISTEMA'!F:F)</f>
        <v>0</v>
      </c>
      <c r="E1185" s="412"/>
      <c r="F1185" s="412"/>
      <c r="G1185" s="336">
        <v>0</v>
      </c>
      <c r="H1185" s="336">
        <f t="shared" si="89"/>
        <v>0</v>
      </c>
      <c r="I1185" s="336">
        <v>0</v>
      </c>
      <c r="J1185" s="336">
        <v>0</v>
      </c>
      <c r="K1185" s="336">
        <v>0</v>
      </c>
      <c r="L1185" s="336">
        <v>0</v>
      </c>
      <c r="M1185" s="336">
        <v>0</v>
      </c>
      <c r="N1185" s="336">
        <v>0</v>
      </c>
      <c r="O1185" s="336">
        <v>0</v>
      </c>
      <c r="P1185" s="336">
        <v>0</v>
      </c>
      <c r="Q1185" s="336">
        <v>0</v>
      </c>
      <c r="R1185" s="336">
        <v>0</v>
      </c>
      <c r="S1185" s="336">
        <v>0</v>
      </c>
      <c r="T1185" s="336">
        <v>0</v>
      </c>
      <c r="U1185" s="336">
        <v>0</v>
      </c>
      <c r="V1185" s="336">
        <v>0</v>
      </c>
      <c r="W1185" s="336">
        <v>0</v>
      </c>
      <c r="X1185" s="336">
        <v>0</v>
      </c>
      <c r="Y1185" s="336">
        <v>0</v>
      </c>
      <c r="Z1185" s="337">
        <f t="shared" si="90"/>
        <v>0</v>
      </c>
      <c r="AA1185" s="338"/>
    </row>
    <row r="1186" spans="1:27" s="339" customFormat="1" ht="12.75" customHeight="1">
      <c r="A1186" s="333">
        <f t="shared" si="88"/>
        <v>15</v>
      </c>
      <c r="B1186" s="373">
        <v>610407540020101</v>
      </c>
      <c r="C1186" s="392" t="s">
        <v>1809</v>
      </c>
      <c r="D1186" s="334">
        <f>+SUMIF('BG SISTEMA'!A:A,'CA EF'!B1186,'BG SISTEMA'!F:F)</f>
        <v>0</v>
      </c>
      <c r="E1186" s="412"/>
      <c r="F1186" s="412"/>
      <c r="G1186" s="336">
        <v>0</v>
      </c>
      <c r="H1186" s="336">
        <f t="shared" si="89"/>
        <v>0</v>
      </c>
      <c r="I1186" s="336">
        <v>0</v>
      </c>
      <c r="J1186" s="336">
        <v>0</v>
      </c>
      <c r="K1186" s="336">
        <v>0</v>
      </c>
      <c r="L1186" s="336">
        <v>0</v>
      </c>
      <c r="M1186" s="336">
        <v>0</v>
      </c>
      <c r="N1186" s="336">
        <v>0</v>
      </c>
      <c r="O1186" s="336">
        <v>0</v>
      </c>
      <c r="P1186" s="336">
        <v>0</v>
      </c>
      <c r="Q1186" s="336">
        <v>0</v>
      </c>
      <c r="R1186" s="336">
        <v>0</v>
      </c>
      <c r="S1186" s="336">
        <v>0</v>
      </c>
      <c r="T1186" s="336">
        <v>0</v>
      </c>
      <c r="U1186" s="336">
        <v>0</v>
      </c>
      <c r="V1186" s="336">
        <v>0</v>
      </c>
      <c r="W1186" s="336">
        <v>0</v>
      </c>
      <c r="X1186" s="336">
        <v>0</v>
      </c>
      <c r="Y1186" s="336">
        <v>0</v>
      </c>
      <c r="Z1186" s="337">
        <f t="shared" si="90"/>
        <v>0</v>
      </c>
      <c r="AA1186" s="340"/>
    </row>
    <row r="1187" spans="1:27" s="339" customFormat="1" ht="12.75" customHeight="1">
      <c r="A1187" s="333">
        <f t="shared" si="88"/>
        <v>15</v>
      </c>
      <c r="B1187" s="373">
        <v>610407540020199</v>
      </c>
      <c r="C1187" s="392" t="s">
        <v>1810</v>
      </c>
      <c r="D1187" s="334">
        <f>+SUMIF('BG SISTEMA'!A:A,'CA EF'!B1187,'BG SISTEMA'!F:F)</f>
        <v>0</v>
      </c>
      <c r="E1187" s="412"/>
      <c r="F1187" s="412"/>
      <c r="G1187" s="336">
        <v>0</v>
      </c>
      <c r="H1187" s="336">
        <f t="shared" si="89"/>
        <v>0</v>
      </c>
      <c r="I1187" s="336">
        <v>0</v>
      </c>
      <c r="J1187" s="336">
        <v>0</v>
      </c>
      <c r="K1187" s="336">
        <v>0</v>
      </c>
      <c r="L1187" s="336">
        <v>0</v>
      </c>
      <c r="M1187" s="336">
        <v>0</v>
      </c>
      <c r="N1187" s="336">
        <v>0</v>
      </c>
      <c r="O1187" s="336">
        <v>0</v>
      </c>
      <c r="P1187" s="336">
        <v>0</v>
      </c>
      <c r="Q1187" s="336">
        <v>0</v>
      </c>
      <c r="R1187" s="336">
        <v>0</v>
      </c>
      <c r="S1187" s="336">
        <v>0</v>
      </c>
      <c r="T1187" s="336">
        <v>0</v>
      </c>
      <c r="U1187" s="336">
        <v>0</v>
      </c>
      <c r="V1187" s="336">
        <v>0</v>
      </c>
      <c r="W1187" s="336">
        <v>0</v>
      </c>
      <c r="X1187" s="336">
        <v>0</v>
      </c>
      <c r="Y1187" s="336">
        <v>0</v>
      </c>
      <c r="Z1187" s="337">
        <f t="shared" si="90"/>
        <v>0</v>
      </c>
      <c r="AA1187" s="340"/>
    </row>
    <row r="1188" spans="1:27" s="339" customFormat="1" ht="12.75" customHeight="1">
      <c r="A1188" s="333">
        <f t="shared" si="88"/>
        <v>15</v>
      </c>
      <c r="B1188" s="373">
        <v>610407560010101</v>
      </c>
      <c r="C1188" s="392" t="s">
        <v>1811</v>
      </c>
      <c r="D1188" s="334">
        <f>+SUMIF('BG SISTEMA'!A:A,'CA EF'!B1188,'BG SISTEMA'!F:F)</f>
        <v>0</v>
      </c>
      <c r="E1188" s="412"/>
      <c r="F1188" s="412"/>
      <c r="G1188" s="336">
        <v>0</v>
      </c>
      <c r="H1188" s="336">
        <f t="shared" si="89"/>
        <v>0</v>
      </c>
      <c r="I1188" s="336">
        <v>0</v>
      </c>
      <c r="J1188" s="336">
        <v>0</v>
      </c>
      <c r="K1188" s="336">
        <v>0</v>
      </c>
      <c r="L1188" s="336">
        <v>0</v>
      </c>
      <c r="M1188" s="336">
        <v>0</v>
      </c>
      <c r="N1188" s="336">
        <v>0</v>
      </c>
      <c r="O1188" s="336">
        <v>0</v>
      </c>
      <c r="P1188" s="336">
        <v>0</v>
      </c>
      <c r="Q1188" s="336">
        <v>0</v>
      </c>
      <c r="R1188" s="336">
        <v>0</v>
      </c>
      <c r="S1188" s="336">
        <v>0</v>
      </c>
      <c r="T1188" s="336">
        <v>0</v>
      </c>
      <c r="U1188" s="336">
        <v>0</v>
      </c>
      <c r="V1188" s="336">
        <v>0</v>
      </c>
      <c r="W1188" s="336">
        <v>0</v>
      </c>
      <c r="X1188" s="336">
        <v>0</v>
      </c>
      <c r="Y1188" s="336">
        <v>0</v>
      </c>
      <c r="Z1188" s="337">
        <f t="shared" si="90"/>
        <v>0</v>
      </c>
      <c r="AA1188" s="340"/>
    </row>
    <row r="1189" spans="1:27" s="339" customFormat="1" ht="12.75" customHeight="1">
      <c r="A1189" s="333">
        <f t="shared" si="88"/>
        <v>15</v>
      </c>
      <c r="B1189" s="373">
        <v>610407560010199</v>
      </c>
      <c r="C1189" s="392" t="s">
        <v>1812</v>
      </c>
      <c r="D1189" s="334">
        <f>+SUMIF('BG SISTEMA'!A:A,'CA EF'!B1189,'BG SISTEMA'!F:F)</f>
        <v>0</v>
      </c>
      <c r="E1189" s="412"/>
      <c r="F1189" s="412"/>
      <c r="G1189" s="336">
        <v>0</v>
      </c>
      <c r="H1189" s="336">
        <f t="shared" si="89"/>
        <v>0</v>
      </c>
      <c r="I1189" s="336">
        <v>0</v>
      </c>
      <c r="J1189" s="336">
        <v>0</v>
      </c>
      <c r="K1189" s="336">
        <v>0</v>
      </c>
      <c r="L1189" s="336">
        <v>0</v>
      </c>
      <c r="M1189" s="336">
        <v>0</v>
      </c>
      <c r="N1189" s="336">
        <v>0</v>
      </c>
      <c r="O1189" s="336">
        <v>0</v>
      </c>
      <c r="P1189" s="336">
        <v>0</v>
      </c>
      <c r="Q1189" s="336">
        <v>0</v>
      </c>
      <c r="R1189" s="336">
        <v>0</v>
      </c>
      <c r="S1189" s="336">
        <v>0</v>
      </c>
      <c r="T1189" s="336">
        <v>0</v>
      </c>
      <c r="U1189" s="336">
        <v>0</v>
      </c>
      <c r="V1189" s="336">
        <v>0</v>
      </c>
      <c r="W1189" s="336">
        <v>0</v>
      </c>
      <c r="X1189" s="336">
        <v>0</v>
      </c>
      <c r="Y1189" s="336">
        <v>0</v>
      </c>
      <c r="Z1189" s="337">
        <f t="shared" si="90"/>
        <v>0</v>
      </c>
      <c r="AA1189" s="340"/>
    </row>
    <row r="1190" spans="1:27" s="339" customFormat="1" ht="12.75" customHeight="1">
      <c r="A1190" s="333">
        <f t="shared" si="88"/>
        <v>15</v>
      </c>
      <c r="B1190" s="373">
        <v>610407560020101</v>
      </c>
      <c r="C1190" s="392" t="s">
        <v>1813</v>
      </c>
      <c r="D1190" s="334">
        <f>+SUMIF('BG SISTEMA'!A:A,'CA EF'!B1190,'BG SISTEMA'!F:F)</f>
        <v>0</v>
      </c>
      <c r="E1190" s="412"/>
      <c r="F1190" s="412"/>
      <c r="G1190" s="336">
        <v>0</v>
      </c>
      <c r="H1190" s="336">
        <f t="shared" si="89"/>
        <v>0</v>
      </c>
      <c r="I1190" s="336">
        <v>0</v>
      </c>
      <c r="J1190" s="336">
        <v>0</v>
      </c>
      <c r="K1190" s="336">
        <v>0</v>
      </c>
      <c r="L1190" s="336">
        <v>0</v>
      </c>
      <c r="M1190" s="336">
        <v>0</v>
      </c>
      <c r="N1190" s="336">
        <v>0</v>
      </c>
      <c r="O1190" s="336">
        <v>0</v>
      </c>
      <c r="P1190" s="336">
        <v>0</v>
      </c>
      <c r="Q1190" s="336">
        <v>0</v>
      </c>
      <c r="R1190" s="336">
        <v>0</v>
      </c>
      <c r="S1190" s="336">
        <v>0</v>
      </c>
      <c r="T1190" s="336">
        <v>0</v>
      </c>
      <c r="U1190" s="336">
        <v>0</v>
      </c>
      <c r="V1190" s="336">
        <v>0</v>
      </c>
      <c r="W1190" s="336">
        <v>0</v>
      </c>
      <c r="X1190" s="336">
        <v>0</v>
      </c>
      <c r="Y1190" s="336">
        <v>0</v>
      </c>
      <c r="Z1190" s="337">
        <f t="shared" si="90"/>
        <v>0</v>
      </c>
      <c r="AA1190" s="338"/>
    </row>
    <row r="1191" spans="1:27" s="339" customFormat="1" ht="12.75" customHeight="1">
      <c r="A1191" s="333">
        <f t="shared" si="88"/>
        <v>15</v>
      </c>
      <c r="B1191" s="373">
        <v>610407560020199</v>
      </c>
      <c r="C1191" s="392" t="s">
        <v>1814</v>
      </c>
      <c r="D1191" s="334">
        <f>+SUMIF('BG SISTEMA'!A:A,'CA EF'!B1191,'BG SISTEMA'!F:F)</f>
        <v>0</v>
      </c>
      <c r="E1191" s="412"/>
      <c r="F1191" s="412"/>
      <c r="G1191" s="336">
        <v>0</v>
      </c>
      <c r="H1191" s="336">
        <f t="shared" si="89"/>
        <v>0</v>
      </c>
      <c r="I1191" s="336">
        <v>0</v>
      </c>
      <c r="J1191" s="336">
        <v>0</v>
      </c>
      <c r="K1191" s="336">
        <v>0</v>
      </c>
      <c r="L1191" s="336">
        <v>0</v>
      </c>
      <c r="M1191" s="336">
        <v>0</v>
      </c>
      <c r="N1191" s="336">
        <v>0</v>
      </c>
      <c r="O1191" s="336">
        <v>0</v>
      </c>
      <c r="P1191" s="336">
        <v>0</v>
      </c>
      <c r="Q1191" s="336">
        <v>0</v>
      </c>
      <c r="R1191" s="336">
        <v>0</v>
      </c>
      <c r="S1191" s="336">
        <v>0</v>
      </c>
      <c r="T1191" s="336">
        <v>0</v>
      </c>
      <c r="U1191" s="336">
        <v>0</v>
      </c>
      <c r="V1191" s="336">
        <v>0</v>
      </c>
      <c r="W1191" s="336">
        <v>0</v>
      </c>
      <c r="X1191" s="336">
        <v>0</v>
      </c>
      <c r="Y1191" s="336">
        <v>0</v>
      </c>
      <c r="Z1191" s="337">
        <f t="shared" si="90"/>
        <v>0</v>
      </c>
      <c r="AA1191" s="340"/>
    </row>
    <row r="1192" spans="1:27" s="339" customFormat="1" ht="12.75" customHeight="1">
      <c r="A1192" s="333">
        <f t="shared" si="88"/>
        <v>15</v>
      </c>
      <c r="B1192" s="373">
        <v>610507580010101</v>
      </c>
      <c r="C1192" s="392" t="s">
        <v>1815</v>
      </c>
      <c r="D1192" s="334">
        <f>+SUMIF('BG SISTEMA'!A:A,'CA EF'!B1192,'BG SISTEMA'!F:F)</f>
        <v>0</v>
      </c>
      <c r="E1192" s="412"/>
      <c r="F1192" s="412"/>
      <c r="G1192" s="336">
        <v>0</v>
      </c>
      <c r="H1192" s="336">
        <f t="shared" si="89"/>
        <v>0</v>
      </c>
      <c r="I1192" s="336">
        <v>0</v>
      </c>
      <c r="J1192" s="336">
        <v>0</v>
      </c>
      <c r="K1192" s="336">
        <v>0</v>
      </c>
      <c r="L1192" s="336">
        <v>0</v>
      </c>
      <c r="M1192" s="336">
        <v>0</v>
      </c>
      <c r="N1192" s="336">
        <v>0</v>
      </c>
      <c r="O1192" s="336">
        <v>0</v>
      </c>
      <c r="P1192" s="336">
        <v>0</v>
      </c>
      <c r="Q1192" s="336">
        <v>0</v>
      </c>
      <c r="R1192" s="336">
        <v>0</v>
      </c>
      <c r="S1192" s="336">
        <v>0</v>
      </c>
      <c r="T1192" s="336">
        <v>0</v>
      </c>
      <c r="U1192" s="336">
        <v>0</v>
      </c>
      <c r="V1192" s="336">
        <v>0</v>
      </c>
      <c r="W1192" s="336">
        <v>0</v>
      </c>
      <c r="X1192" s="336">
        <v>0</v>
      </c>
      <c r="Y1192" s="336">
        <v>0</v>
      </c>
      <c r="Z1192" s="337">
        <f t="shared" si="90"/>
        <v>0</v>
      </c>
      <c r="AA1192" s="340"/>
    </row>
    <row r="1193" spans="1:27" s="339" customFormat="1" ht="12.75" customHeight="1">
      <c r="A1193" s="333">
        <f t="shared" si="88"/>
        <v>15</v>
      </c>
      <c r="B1193" s="373">
        <v>610507580010199</v>
      </c>
      <c r="C1193" s="392" t="s">
        <v>1816</v>
      </c>
      <c r="D1193" s="334">
        <f>+SUMIF('BG SISTEMA'!A:A,'CA EF'!B1193,'BG SISTEMA'!F:F)</f>
        <v>0</v>
      </c>
      <c r="E1193" s="412"/>
      <c r="F1193" s="412"/>
      <c r="G1193" s="336">
        <v>0</v>
      </c>
      <c r="H1193" s="336">
        <f t="shared" si="89"/>
        <v>0</v>
      </c>
      <c r="I1193" s="336">
        <v>0</v>
      </c>
      <c r="J1193" s="336">
        <v>0</v>
      </c>
      <c r="K1193" s="336">
        <v>0</v>
      </c>
      <c r="L1193" s="336">
        <v>0</v>
      </c>
      <c r="M1193" s="336">
        <v>0</v>
      </c>
      <c r="N1193" s="336">
        <v>0</v>
      </c>
      <c r="O1193" s="336">
        <v>0</v>
      </c>
      <c r="P1193" s="336">
        <v>0</v>
      </c>
      <c r="Q1193" s="336">
        <v>0</v>
      </c>
      <c r="R1193" s="336">
        <v>0</v>
      </c>
      <c r="S1193" s="336">
        <v>0</v>
      </c>
      <c r="T1193" s="336">
        <v>0</v>
      </c>
      <c r="U1193" s="336">
        <v>0</v>
      </c>
      <c r="V1193" s="336">
        <v>0</v>
      </c>
      <c r="W1193" s="336">
        <v>0</v>
      </c>
      <c r="X1193" s="336">
        <v>0</v>
      </c>
      <c r="Y1193" s="336">
        <v>0</v>
      </c>
      <c r="Z1193" s="337">
        <f t="shared" si="90"/>
        <v>0</v>
      </c>
      <c r="AA1193" s="340"/>
    </row>
    <row r="1194" spans="1:27" s="339" customFormat="1" ht="12.75" customHeight="1">
      <c r="A1194" s="333">
        <f t="shared" si="88"/>
        <v>15</v>
      </c>
      <c r="B1194" s="373">
        <v>610507580020101</v>
      </c>
      <c r="C1194" s="392" t="s">
        <v>799</v>
      </c>
      <c r="D1194" s="334">
        <f>+SUMIF('BG SISTEMA'!A:A,'CA EF'!B1194,'BG SISTEMA'!F:F)</f>
        <v>-320</v>
      </c>
      <c r="E1194" s="412"/>
      <c r="F1194" s="412"/>
      <c r="G1194" s="336">
        <v>0</v>
      </c>
      <c r="H1194" s="336">
        <f t="shared" si="89"/>
        <v>-320</v>
      </c>
      <c r="I1194" s="336">
        <v>0</v>
      </c>
      <c r="J1194" s="336">
        <v>0</v>
      </c>
      <c r="K1194" s="336">
        <v>0</v>
      </c>
      <c r="L1194" s="336">
        <v>0</v>
      </c>
      <c r="M1194" s="336">
        <v>0</v>
      </c>
      <c r="N1194" s="336">
        <v>0</v>
      </c>
      <c r="O1194" s="336">
        <v>0</v>
      </c>
      <c r="P1194" s="336">
        <v>0</v>
      </c>
      <c r="Q1194" s="336">
        <v>0</v>
      </c>
      <c r="R1194" s="336">
        <v>0</v>
      </c>
      <c r="S1194" s="336">
        <f>-$H1194</f>
        <v>320</v>
      </c>
      <c r="T1194" s="336">
        <v>0</v>
      </c>
      <c r="U1194" s="336">
        <v>0</v>
      </c>
      <c r="V1194" s="336">
        <v>0</v>
      </c>
      <c r="W1194" s="336">
        <v>0</v>
      </c>
      <c r="X1194" s="336">
        <v>0</v>
      </c>
      <c r="Y1194" s="336">
        <v>0</v>
      </c>
      <c r="Z1194" s="337">
        <f t="shared" si="90"/>
        <v>0</v>
      </c>
      <c r="AA1194" s="340"/>
    </row>
    <row r="1195" spans="1:27" s="339" customFormat="1" ht="12.75" customHeight="1">
      <c r="A1195" s="333">
        <f t="shared" si="88"/>
        <v>15</v>
      </c>
      <c r="B1195" s="373">
        <v>610507580020199</v>
      </c>
      <c r="C1195" s="392" t="s">
        <v>549</v>
      </c>
      <c r="D1195" s="334">
        <f>+SUMIF('BG SISTEMA'!A:A,'CA EF'!B1195,'BG SISTEMA'!F:F)</f>
        <v>-371</v>
      </c>
      <c r="E1195" s="412"/>
      <c r="F1195" s="412"/>
      <c r="G1195" s="336">
        <v>0</v>
      </c>
      <c r="H1195" s="336">
        <f t="shared" si="89"/>
        <v>-371</v>
      </c>
      <c r="I1195" s="336">
        <v>0</v>
      </c>
      <c r="J1195" s="336">
        <v>0</v>
      </c>
      <c r="K1195" s="336">
        <v>0</v>
      </c>
      <c r="L1195" s="336">
        <v>0</v>
      </c>
      <c r="M1195" s="336">
        <v>0</v>
      </c>
      <c r="N1195" s="336">
        <v>0</v>
      </c>
      <c r="O1195" s="336">
        <v>0</v>
      </c>
      <c r="P1195" s="336">
        <v>0</v>
      </c>
      <c r="Q1195" s="336">
        <v>0</v>
      </c>
      <c r="R1195" s="336">
        <v>0</v>
      </c>
      <c r="S1195" s="336">
        <f>-$H1195</f>
        <v>371</v>
      </c>
      <c r="T1195" s="336">
        <v>0</v>
      </c>
      <c r="U1195" s="336">
        <v>0</v>
      </c>
      <c r="V1195" s="336">
        <v>0</v>
      </c>
      <c r="W1195" s="336">
        <v>0</v>
      </c>
      <c r="X1195" s="336">
        <v>0</v>
      </c>
      <c r="Y1195" s="336">
        <v>0</v>
      </c>
      <c r="Z1195" s="337">
        <f t="shared" si="90"/>
        <v>0</v>
      </c>
      <c r="AA1195" s="340"/>
    </row>
    <row r="1196" spans="1:27" s="339" customFormat="1" ht="12.75" customHeight="1">
      <c r="A1196" s="333">
        <f t="shared" si="88"/>
        <v>15</v>
      </c>
      <c r="B1196" s="373">
        <v>610507580030101</v>
      </c>
      <c r="C1196" s="392" t="s">
        <v>1817</v>
      </c>
      <c r="D1196" s="334">
        <f>+SUMIF('BG SISTEMA'!A:A,'CA EF'!B1196,'BG SISTEMA'!F:F)</f>
        <v>0</v>
      </c>
      <c r="E1196" s="412"/>
      <c r="F1196" s="412"/>
      <c r="G1196" s="336">
        <v>0</v>
      </c>
      <c r="H1196" s="336">
        <f t="shared" si="89"/>
        <v>0</v>
      </c>
      <c r="I1196" s="336">
        <v>0</v>
      </c>
      <c r="J1196" s="336">
        <v>0</v>
      </c>
      <c r="K1196" s="336">
        <v>0</v>
      </c>
      <c r="L1196" s="336">
        <v>0</v>
      </c>
      <c r="M1196" s="336">
        <v>0</v>
      </c>
      <c r="N1196" s="336">
        <v>0</v>
      </c>
      <c r="O1196" s="336">
        <v>0</v>
      </c>
      <c r="P1196" s="336">
        <v>0</v>
      </c>
      <c r="Q1196" s="336">
        <v>0</v>
      </c>
      <c r="R1196" s="336">
        <v>0</v>
      </c>
      <c r="S1196" s="336">
        <v>0</v>
      </c>
      <c r="T1196" s="336">
        <v>0</v>
      </c>
      <c r="U1196" s="336">
        <v>0</v>
      </c>
      <c r="V1196" s="336">
        <v>0</v>
      </c>
      <c r="W1196" s="336">
        <v>0</v>
      </c>
      <c r="X1196" s="336">
        <v>0</v>
      </c>
      <c r="Y1196" s="336">
        <v>0</v>
      </c>
      <c r="Z1196" s="337">
        <f t="shared" si="90"/>
        <v>0</v>
      </c>
      <c r="AA1196" s="338"/>
    </row>
    <row r="1197" spans="1:27" s="339" customFormat="1" ht="12.75" customHeight="1">
      <c r="A1197" s="333">
        <f t="shared" si="46"/>
        <v>15</v>
      </c>
      <c r="B1197" s="373">
        <v>610507580030199</v>
      </c>
      <c r="C1197" s="392" t="s">
        <v>1818</v>
      </c>
      <c r="D1197" s="334">
        <f>+SUMIF('BG SISTEMA'!A:A,'CA EF'!B1197,'BG SISTEMA'!F:F)</f>
        <v>0</v>
      </c>
      <c r="E1197" s="412"/>
      <c r="F1197" s="412"/>
      <c r="G1197" s="336">
        <v>0</v>
      </c>
      <c r="H1197" s="336">
        <f t="shared" si="69"/>
        <v>0</v>
      </c>
      <c r="I1197" s="336">
        <v>0</v>
      </c>
      <c r="J1197" s="336">
        <v>0</v>
      </c>
      <c r="K1197" s="336">
        <v>0</v>
      </c>
      <c r="L1197" s="336">
        <v>0</v>
      </c>
      <c r="M1197" s="336">
        <v>0</v>
      </c>
      <c r="N1197" s="336">
        <v>0</v>
      </c>
      <c r="O1197" s="336">
        <v>0</v>
      </c>
      <c r="P1197" s="336">
        <v>0</v>
      </c>
      <c r="Q1197" s="336">
        <v>0</v>
      </c>
      <c r="R1197" s="336">
        <v>0</v>
      </c>
      <c r="S1197" s="336">
        <v>0</v>
      </c>
      <c r="T1197" s="336">
        <v>0</v>
      </c>
      <c r="U1197" s="336">
        <v>0</v>
      </c>
      <c r="V1197" s="336">
        <v>0</v>
      </c>
      <c r="W1197" s="336">
        <v>0</v>
      </c>
      <c r="X1197" s="336">
        <v>0</v>
      </c>
      <c r="Y1197" s="336">
        <v>0</v>
      </c>
      <c r="Z1197" s="337">
        <f t="shared" si="65"/>
        <v>0</v>
      </c>
      <c r="AA1197" s="340"/>
    </row>
    <row r="1198" spans="1:27" s="339" customFormat="1" ht="12.75" customHeight="1">
      <c r="A1198" s="333">
        <f t="shared" si="46"/>
        <v>15</v>
      </c>
      <c r="B1198" s="373">
        <v>610507580040101</v>
      </c>
      <c r="C1198" s="392" t="s">
        <v>1819</v>
      </c>
      <c r="D1198" s="334">
        <f>+SUMIF('BG SISTEMA'!A:A,'CA EF'!B1198,'BG SISTEMA'!F:F)</f>
        <v>0</v>
      </c>
      <c r="E1198" s="412"/>
      <c r="F1198" s="412"/>
      <c r="G1198" s="336">
        <v>0</v>
      </c>
      <c r="H1198" s="336">
        <f t="shared" si="69"/>
        <v>0</v>
      </c>
      <c r="I1198" s="336">
        <v>0</v>
      </c>
      <c r="J1198" s="336">
        <v>0</v>
      </c>
      <c r="K1198" s="336">
        <v>0</v>
      </c>
      <c r="L1198" s="336">
        <v>0</v>
      </c>
      <c r="M1198" s="336">
        <v>0</v>
      </c>
      <c r="N1198" s="336">
        <v>0</v>
      </c>
      <c r="O1198" s="336">
        <v>0</v>
      </c>
      <c r="P1198" s="336">
        <v>0</v>
      </c>
      <c r="Q1198" s="336">
        <v>0</v>
      </c>
      <c r="R1198" s="336">
        <v>0</v>
      </c>
      <c r="S1198" s="336">
        <v>0</v>
      </c>
      <c r="T1198" s="336">
        <v>0</v>
      </c>
      <c r="U1198" s="336">
        <v>0</v>
      </c>
      <c r="V1198" s="336">
        <v>0</v>
      </c>
      <c r="W1198" s="336">
        <v>0</v>
      </c>
      <c r="X1198" s="336">
        <v>0</v>
      </c>
      <c r="Y1198" s="336">
        <v>0</v>
      </c>
      <c r="Z1198" s="337">
        <f t="shared" si="65"/>
        <v>0</v>
      </c>
      <c r="AA1198" s="338"/>
    </row>
    <row r="1199" spans="1:27" s="339" customFormat="1" ht="12.75" customHeight="1">
      <c r="A1199" s="333">
        <f t="shared" si="46"/>
        <v>15</v>
      </c>
      <c r="B1199" s="373">
        <v>610507580040199</v>
      </c>
      <c r="C1199" s="392" t="s">
        <v>1820</v>
      </c>
      <c r="D1199" s="334">
        <f>+SUMIF('BG SISTEMA'!A:A,'CA EF'!B1199,'BG SISTEMA'!F:F)</f>
        <v>0</v>
      </c>
      <c r="E1199" s="412"/>
      <c r="F1199" s="412"/>
      <c r="G1199" s="336">
        <v>0</v>
      </c>
      <c r="H1199" s="336">
        <f t="shared" si="69"/>
        <v>0</v>
      </c>
      <c r="I1199" s="336">
        <v>0</v>
      </c>
      <c r="J1199" s="336">
        <v>0</v>
      </c>
      <c r="K1199" s="336">
        <v>0</v>
      </c>
      <c r="L1199" s="336">
        <v>0</v>
      </c>
      <c r="M1199" s="336">
        <v>0</v>
      </c>
      <c r="N1199" s="336">
        <v>0</v>
      </c>
      <c r="O1199" s="336">
        <v>0</v>
      </c>
      <c r="P1199" s="336">
        <v>0</v>
      </c>
      <c r="Q1199" s="336">
        <v>0</v>
      </c>
      <c r="R1199" s="336">
        <v>0</v>
      </c>
      <c r="S1199" s="336">
        <v>0</v>
      </c>
      <c r="T1199" s="336">
        <v>0</v>
      </c>
      <c r="U1199" s="336">
        <v>0</v>
      </c>
      <c r="V1199" s="336">
        <v>0</v>
      </c>
      <c r="W1199" s="336">
        <v>0</v>
      </c>
      <c r="X1199" s="336">
        <v>0</v>
      </c>
      <c r="Y1199" s="336">
        <v>0</v>
      </c>
      <c r="Z1199" s="337">
        <f t="shared" si="65"/>
        <v>0</v>
      </c>
      <c r="AA1199" s="340"/>
    </row>
    <row r="1200" spans="1:27" s="339" customFormat="1" ht="12.75" customHeight="1">
      <c r="A1200" s="333">
        <f t="shared" si="46"/>
        <v>15</v>
      </c>
      <c r="B1200" s="373">
        <v>610507580050101</v>
      </c>
      <c r="C1200" s="392" t="s">
        <v>551</v>
      </c>
      <c r="D1200" s="334">
        <f>+SUMIF('BG SISTEMA'!A:A,'CA EF'!B1200,'BG SISTEMA'!F:F)</f>
        <v>-793</v>
      </c>
      <c r="E1200" s="412"/>
      <c r="F1200" s="412"/>
      <c r="G1200" s="336">
        <v>0</v>
      </c>
      <c r="H1200" s="336">
        <f t="shared" si="69"/>
        <v>-793</v>
      </c>
      <c r="I1200" s="336">
        <v>0</v>
      </c>
      <c r="J1200" s="336">
        <v>0</v>
      </c>
      <c r="K1200" s="336">
        <v>0</v>
      </c>
      <c r="L1200" s="336">
        <v>0</v>
      </c>
      <c r="M1200" s="336">
        <v>0</v>
      </c>
      <c r="N1200" s="336">
        <v>0</v>
      </c>
      <c r="O1200" s="336">
        <v>0</v>
      </c>
      <c r="P1200" s="336">
        <v>0</v>
      </c>
      <c r="Q1200" s="336">
        <v>0</v>
      </c>
      <c r="R1200" s="336">
        <v>0</v>
      </c>
      <c r="S1200" s="336">
        <f>-$H1200</f>
        <v>793</v>
      </c>
      <c r="T1200" s="336">
        <v>0</v>
      </c>
      <c r="U1200" s="336">
        <v>0</v>
      </c>
      <c r="V1200" s="336">
        <v>0</v>
      </c>
      <c r="W1200" s="336">
        <v>0</v>
      </c>
      <c r="X1200" s="336">
        <v>0</v>
      </c>
      <c r="Y1200" s="336">
        <v>0</v>
      </c>
      <c r="Z1200" s="337">
        <f t="shared" si="65"/>
        <v>0</v>
      </c>
      <c r="AA1200" s="340"/>
    </row>
    <row r="1201" spans="1:27" s="339" customFormat="1" ht="12.75" customHeight="1">
      <c r="A1201" s="333">
        <f t="shared" si="46"/>
        <v>15</v>
      </c>
      <c r="B1201" s="373">
        <v>610507580050199</v>
      </c>
      <c r="C1201" s="392" t="s">
        <v>552</v>
      </c>
      <c r="D1201" s="334">
        <f>+SUMIF('BG SISTEMA'!A:A,'CA EF'!B1201,'BG SISTEMA'!F:F)</f>
        <v>-195</v>
      </c>
      <c r="E1201" s="412"/>
      <c r="F1201" s="412"/>
      <c r="G1201" s="336">
        <v>0</v>
      </c>
      <c r="H1201" s="336">
        <f t="shared" si="69"/>
        <v>-195</v>
      </c>
      <c r="I1201" s="336">
        <v>0</v>
      </c>
      <c r="J1201" s="336">
        <v>0</v>
      </c>
      <c r="K1201" s="336">
        <v>0</v>
      </c>
      <c r="L1201" s="336">
        <v>0</v>
      </c>
      <c r="M1201" s="336">
        <v>0</v>
      </c>
      <c r="N1201" s="336">
        <v>0</v>
      </c>
      <c r="O1201" s="336">
        <v>0</v>
      </c>
      <c r="P1201" s="336">
        <v>0</v>
      </c>
      <c r="Q1201" s="336">
        <v>0</v>
      </c>
      <c r="R1201" s="336">
        <v>0</v>
      </c>
      <c r="S1201" s="336">
        <f>-$H1201</f>
        <v>195</v>
      </c>
      <c r="T1201" s="336">
        <v>0</v>
      </c>
      <c r="U1201" s="336">
        <v>0</v>
      </c>
      <c r="V1201" s="336">
        <v>0</v>
      </c>
      <c r="W1201" s="336">
        <v>0</v>
      </c>
      <c r="X1201" s="336">
        <v>0</v>
      </c>
      <c r="Y1201" s="336">
        <v>0</v>
      </c>
      <c r="Z1201" s="337">
        <f t="shared" si="65"/>
        <v>0</v>
      </c>
      <c r="AA1201" s="340"/>
    </row>
    <row r="1202" spans="1:27" s="339" customFormat="1" ht="12.75" customHeight="1">
      <c r="A1202" s="333">
        <f t="shared" ref="A1202:A1442" si="91">+LEN(B1202)</f>
        <v>15</v>
      </c>
      <c r="B1202" s="373">
        <v>610507580050299</v>
      </c>
      <c r="C1202" s="392" t="s">
        <v>1821</v>
      </c>
      <c r="D1202" s="334">
        <f>+SUMIF('BG SISTEMA'!A:A,'CA EF'!B1202,'BG SISTEMA'!F:F)</f>
        <v>0</v>
      </c>
      <c r="E1202" s="412"/>
      <c r="F1202" s="412"/>
      <c r="G1202" s="336">
        <v>0</v>
      </c>
      <c r="H1202" s="336">
        <f t="shared" si="69"/>
        <v>0</v>
      </c>
      <c r="I1202" s="336">
        <v>0</v>
      </c>
      <c r="J1202" s="336">
        <v>0</v>
      </c>
      <c r="K1202" s="336">
        <v>0</v>
      </c>
      <c r="L1202" s="336">
        <v>0</v>
      </c>
      <c r="M1202" s="336">
        <v>0</v>
      </c>
      <c r="N1202" s="336">
        <v>0</v>
      </c>
      <c r="O1202" s="336">
        <v>0</v>
      </c>
      <c r="P1202" s="336">
        <v>0</v>
      </c>
      <c r="Q1202" s="336">
        <v>0</v>
      </c>
      <c r="R1202" s="336">
        <v>0</v>
      </c>
      <c r="S1202" s="336">
        <v>0</v>
      </c>
      <c r="T1202" s="336">
        <v>0</v>
      </c>
      <c r="U1202" s="336">
        <v>0</v>
      </c>
      <c r="V1202" s="336">
        <v>0</v>
      </c>
      <c r="W1202" s="336">
        <v>0</v>
      </c>
      <c r="X1202" s="336">
        <v>0</v>
      </c>
      <c r="Y1202" s="336">
        <v>0</v>
      </c>
      <c r="Z1202" s="337">
        <f t="shared" si="65"/>
        <v>0</v>
      </c>
      <c r="AA1202" s="340"/>
    </row>
    <row r="1203" spans="1:27" s="339" customFormat="1" ht="12.75" customHeight="1">
      <c r="A1203" s="333">
        <f t="shared" si="91"/>
        <v>15</v>
      </c>
      <c r="B1203" s="373">
        <v>610507580060101</v>
      </c>
      <c r="C1203" s="392" t="s">
        <v>1822</v>
      </c>
      <c r="D1203" s="334">
        <f>+SUMIF('BG SISTEMA'!A:A,'CA EF'!B1203,'BG SISTEMA'!F:F)</f>
        <v>0</v>
      </c>
      <c r="E1203" s="412"/>
      <c r="F1203" s="412"/>
      <c r="G1203" s="336">
        <v>0</v>
      </c>
      <c r="H1203" s="336">
        <f t="shared" si="69"/>
        <v>0</v>
      </c>
      <c r="I1203" s="336">
        <v>0</v>
      </c>
      <c r="J1203" s="336">
        <v>0</v>
      </c>
      <c r="K1203" s="336">
        <v>0</v>
      </c>
      <c r="L1203" s="336">
        <v>0</v>
      </c>
      <c r="M1203" s="336">
        <v>0</v>
      </c>
      <c r="N1203" s="336">
        <v>0</v>
      </c>
      <c r="O1203" s="336">
        <v>0</v>
      </c>
      <c r="P1203" s="336">
        <v>0</v>
      </c>
      <c r="Q1203" s="336">
        <v>0</v>
      </c>
      <c r="R1203" s="336">
        <v>0</v>
      </c>
      <c r="S1203" s="336">
        <v>0</v>
      </c>
      <c r="T1203" s="336">
        <v>0</v>
      </c>
      <c r="U1203" s="336">
        <v>0</v>
      </c>
      <c r="V1203" s="336">
        <v>0</v>
      </c>
      <c r="W1203" s="336">
        <v>0</v>
      </c>
      <c r="X1203" s="336">
        <v>0</v>
      </c>
      <c r="Y1203" s="336">
        <v>0</v>
      </c>
      <c r="Z1203" s="337">
        <f t="shared" si="65"/>
        <v>0</v>
      </c>
      <c r="AA1203" s="340"/>
    </row>
    <row r="1204" spans="1:27" s="339" customFormat="1" ht="12.75" customHeight="1">
      <c r="A1204" s="333">
        <f t="shared" si="91"/>
        <v>15</v>
      </c>
      <c r="B1204" s="373">
        <v>610507580060199</v>
      </c>
      <c r="C1204" s="392" t="s">
        <v>1823</v>
      </c>
      <c r="D1204" s="334">
        <f>+SUMIF('BG SISTEMA'!A:A,'CA EF'!B1204,'BG SISTEMA'!F:F)</f>
        <v>0</v>
      </c>
      <c r="E1204" s="412"/>
      <c r="F1204" s="412"/>
      <c r="G1204" s="336">
        <v>0</v>
      </c>
      <c r="H1204" s="336">
        <f t="shared" si="69"/>
        <v>0</v>
      </c>
      <c r="I1204" s="336">
        <v>0</v>
      </c>
      <c r="J1204" s="336">
        <v>0</v>
      </c>
      <c r="K1204" s="336">
        <v>0</v>
      </c>
      <c r="L1204" s="336">
        <v>0</v>
      </c>
      <c r="M1204" s="336">
        <v>0</v>
      </c>
      <c r="N1204" s="336">
        <v>0</v>
      </c>
      <c r="O1204" s="336">
        <v>0</v>
      </c>
      <c r="P1204" s="336">
        <v>0</v>
      </c>
      <c r="Q1204" s="336">
        <v>0</v>
      </c>
      <c r="R1204" s="336">
        <v>0</v>
      </c>
      <c r="S1204" s="336">
        <v>0</v>
      </c>
      <c r="T1204" s="336">
        <v>0</v>
      </c>
      <c r="U1204" s="336">
        <v>0</v>
      </c>
      <c r="V1204" s="336">
        <v>0</v>
      </c>
      <c r="W1204" s="336">
        <v>0</v>
      </c>
      <c r="X1204" s="336">
        <v>0</v>
      </c>
      <c r="Y1204" s="336">
        <v>0</v>
      </c>
      <c r="Z1204" s="337">
        <f t="shared" si="65"/>
        <v>0</v>
      </c>
      <c r="AA1204" s="340"/>
    </row>
    <row r="1205" spans="1:27" s="339" customFormat="1" ht="12.75" customHeight="1">
      <c r="A1205" s="333">
        <f t="shared" si="91"/>
        <v>15</v>
      </c>
      <c r="B1205" s="373">
        <v>610507580070101</v>
      </c>
      <c r="C1205" s="392" t="s">
        <v>1824</v>
      </c>
      <c r="D1205" s="334">
        <f>+SUMIF('BG SISTEMA'!A:A,'CA EF'!B1205,'BG SISTEMA'!F:F)</f>
        <v>0</v>
      </c>
      <c r="E1205" s="412"/>
      <c r="F1205" s="412"/>
      <c r="G1205" s="336">
        <v>0</v>
      </c>
      <c r="H1205" s="336">
        <f t="shared" si="69"/>
        <v>0</v>
      </c>
      <c r="I1205" s="336">
        <v>0</v>
      </c>
      <c r="J1205" s="336">
        <v>0</v>
      </c>
      <c r="K1205" s="336">
        <v>0</v>
      </c>
      <c r="L1205" s="336">
        <v>0</v>
      </c>
      <c r="M1205" s="336">
        <v>0</v>
      </c>
      <c r="N1205" s="336">
        <v>0</v>
      </c>
      <c r="O1205" s="336">
        <v>0</v>
      </c>
      <c r="P1205" s="336">
        <v>0</v>
      </c>
      <c r="Q1205" s="336">
        <v>0</v>
      </c>
      <c r="R1205" s="336">
        <v>0</v>
      </c>
      <c r="S1205" s="336">
        <v>0</v>
      </c>
      <c r="T1205" s="336">
        <v>0</v>
      </c>
      <c r="U1205" s="336">
        <v>0</v>
      </c>
      <c r="V1205" s="336">
        <v>0</v>
      </c>
      <c r="W1205" s="336">
        <v>0</v>
      </c>
      <c r="X1205" s="336">
        <v>0</v>
      </c>
      <c r="Y1205" s="336">
        <v>0</v>
      </c>
      <c r="Z1205" s="337">
        <f t="shared" si="65"/>
        <v>0</v>
      </c>
      <c r="AA1205" s="340"/>
    </row>
    <row r="1206" spans="1:27" s="339" customFormat="1" ht="12.75" customHeight="1">
      <c r="A1206" s="333">
        <f t="shared" si="91"/>
        <v>15</v>
      </c>
      <c r="B1206" s="373">
        <v>610507580070199</v>
      </c>
      <c r="C1206" s="392" t="s">
        <v>1825</v>
      </c>
      <c r="D1206" s="334">
        <f>+SUMIF('BG SISTEMA'!A:A,'CA EF'!B1206,'BG SISTEMA'!F:F)</f>
        <v>0</v>
      </c>
      <c r="E1206" s="412"/>
      <c r="F1206" s="412"/>
      <c r="G1206" s="336">
        <v>0</v>
      </c>
      <c r="H1206" s="336">
        <f t="shared" si="69"/>
        <v>0</v>
      </c>
      <c r="I1206" s="336">
        <v>0</v>
      </c>
      <c r="J1206" s="336">
        <v>0</v>
      </c>
      <c r="K1206" s="336">
        <v>0</v>
      </c>
      <c r="L1206" s="336">
        <v>0</v>
      </c>
      <c r="M1206" s="336">
        <v>0</v>
      </c>
      <c r="N1206" s="336">
        <v>0</v>
      </c>
      <c r="O1206" s="336">
        <v>0</v>
      </c>
      <c r="P1206" s="336">
        <v>0</v>
      </c>
      <c r="Q1206" s="336">
        <v>0</v>
      </c>
      <c r="R1206" s="336">
        <v>0</v>
      </c>
      <c r="S1206" s="336">
        <v>0</v>
      </c>
      <c r="T1206" s="336">
        <v>0</v>
      </c>
      <c r="U1206" s="336">
        <v>0</v>
      </c>
      <c r="V1206" s="336">
        <v>0</v>
      </c>
      <c r="W1206" s="336">
        <v>0</v>
      </c>
      <c r="X1206" s="336">
        <v>0</v>
      </c>
      <c r="Y1206" s="336">
        <v>0</v>
      </c>
      <c r="Z1206" s="337">
        <f t="shared" si="65"/>
        <v>0</v>
      </c>
      <c r="AA1206" s="340"/>
    </row>
    <row r="1207" spans="1:27" s="339" customFormat="1" ht="12.75" customHeight="1">
      <c r="A1207" s="333">
        <f t="shared" si="91"/>
        <v>15</v>
      </c>
      <c r="B1207" s="373">
        <v>610507580080101</v>
      </c>
      <c r="C1207" s="392" t="s">
        <v>1826</v>
      </c>
      <c r="D1207" s="334">
        <f>+SUMIF('BG SISTEMA'!A:A,'CA EF'!B1207,'BG SISTEMA'!F:F)</f>
        <v>0</v>
      </c>
      <c r="E1207" s="412"/>
      <c r="F1207" s="412"/>
      <c r="G1207" s="336">
        <v>0</v>
      </c>
      <c r="H1207" s="336">
        <f t="shared" si="69"/>
        <v>0</v>
      </c>
      <c r="I1207" s="336">
        <v>0</v>
      </c>
      <c r="J1207" s="336">
        <v>0</v>
      </c>
      <c r="K1207" s="336">
        <v>0</v>
      </c>
      <c r="L1207" s="336">
        <v>0</v>
      </c>
      <c r="M1207" s="336">
        <v>0</v>
      </c>
      <c r="N1207" s="336">
        <v>0</v>
      </c>
      <c r="O1207" s="336">
        <v>0</v>
      </c>
      <c r="P1207" s="336">
        <v>0</v>
      </c>
      <c r="Q1207" s="336">
        <v>0</v>
      </c>
      <c r="R1207" s="336">
        <v>0</v>
      </c>
      <c r="S1207" s="336">
        <v>0</v>
      </c>
      <c r="T1207" s="336">
        <v>0</v>
      </c>
      <c r="U1207" s="336">
        <v>0</v>
      </c>
      <c r="V1207" s="336">
        <v>0</v>
      </c>
      <c r="W1207" s="336">
        <v>0</v>
      </c>
      <c r="X1207" s="336">
        <v>0</v>
      </c>
      <c r="Y1207" s="336">
        <v>0</v>
      </c>
      <c r="Z1207" s="337">
        <f t="shared" si="65"/>
        <v>0</v>
      </c>
      <c r="AA1207" s="340"/>
    </row>
    <row r="1208" spans="1:27" s="339" customFormat="1" ht="12.75" customHeight="1">
      <c r="A1208" s="333">
        <f t="shared" si="91"/>
        <v>15</v>
      </c>
      <c r="B1208" s="373">
        <v>610507580080199</v>
      </c>
      <c r="C1208" s="392" t="s">
        <v>554</v>
      </c>
      <c r="D1208" s="334">
        <f>+SUMIF('BG SISTEMA'!A:A,'CA EF'!B1208,'BG SISTEMA'!F:F)</f>
        <v>-86521315</v>
      </c>
      <c r="E1208" s="412"/>
      <c r="F1208" s="412"/>
      <c r="G1208" s="336">
        <v>0</v>
      </c>
      <c r="H1208" s="336">
        <f t="shared" si="69"/>
        <v>-86521315</v>
      </c>
      <c r="I1208" s="336">
        <v>0</v>
      </c>
      <c r="J1208" s="336">
        <v>0</v>
      </c>
      <c r="K1208" s="336">
        <v>0</v>
      </c>
      <c r="L1208" s="336">
        <v>0</v>
      </c>
      <c r="M1208" s="336">
        <v>0</v>
      </c>
      <c r="N1208" s="336">
        <v>0</v>
      </c>
      <c r="O1208" s="336">
        <v>0</v>
      </c>
      <c r="P1208" s="336">
        <v>0</v>
      </c>
      <c r="Q1208" s="336">
        <v>0</v>
      </c>
      <c r="R1208" s="336">
        <v>0</v>
      </c>
      <c r="S1208" s="336">
        <v>0</v>
      </c>
      <c r="T1208" s="336">
        <v>0</v>
      </c>
      <c r="U1208" s="336">
        <v>0</v>
      </c>
      <c r="V1208" s="336">
        <v>0</v>
      </c>
      <c r="W1208" s="336">
        <v>0</v>
      </c>
      <c r="X1208" s="336">
        <v>0</v>
      </c>
      <c r="Y1208" s="336">
        <f>-$H1208</f>
        <v>86521315</v>
      </c>
      <c r="Z1208" s="337">
        <f t="shared" si="65"/>
        <v>0</v>
      </c>
      <c r="AA1208" s="340"/>
    </row>
    <row r="1209" spans="1:27" s="339" customFormat="1" ht="12.75" customHeight="1">
      <c r="A1209" s="333">
        <f t="shared" si="91"/>
        <v>15</v>
      </c>
      <c r="B1209" s="373">
        <v>610507580090101</v>
      </c>
      <c r="C1209" s="392" t="s">
        <v>1827</v>
      </c>
      <c r="D1209" s="334">
        <f>+SUMIF('BG SISTEMA'!A:A,'CA EF'!B1209,'BG SISTEMA'!F:F)</f>
        <v>0</v>
      </c>
      <c r="E1209" s="412"/>
      <c r="F1209" s="412"/>
      <c r="G1209" s="336">
        <v>0</v>
      </c>
      <c r="H1209" s="336">
        <f t="shared" si="69"/>
        <v>0</v>
      </c>
      <c r="I1209" s="336">
        <v>0</v>
      </c>
      <c r="J1209" s="336">
        <v>0</v>
      </c>
      <c r="K1209" s="336">
        <v>0</v>
      </c>
      <c r="L1209" s="336">
        <v>0</v>
      </c>
      <c r="M1209" s="336">
        <v>0</v>
      </c>
      <c r="N1209" s="336">
        <v>0</v>
      </c>
      <c r="O1209" s="336">
        <v>0</v>
      </c>
      <c r="P1209" s="336">
        <v>0</v>
      </c>
      <c r="Q1209" s="336">
        <v>0</v>
      </c>
      <c r="R1209" s="336">
        <v>0</v>
      </c>
      <c r="S1209" s="336">
        <v>0</v>
      </c>
      <c r="T1209" s="336">
        <v>0</v>
      </c>
      <c r="U1209" s="336">
        <v>0</v>
      </c>
      <c r="V1209" s="336">
        <v>0</v>
      </c>
      <c r="W1209" s="336">
        <v>0</v>
      </c>
      <c r="X1209" s="336">
        <v>0</v>
      </c>
      <c r="Y1209" s="336">
        <v>0</v>
      </c>
      <c r="Z1209" s="337">
        <f t="shared" si="65"/>
        <v>0</v>
      </c>
      <c r="AA1209" s="338"/>
    </row>
    <row r="1210" spans="1:27" s="339" customFormat="1" ht="12.75" customHeight="1">
      <c r="A1210" s="333">
        <f t="shared" si="91"/>
        <v>15</v>
      </c>
      <c r="B1210" s="373">
        <v>610507580090199</v>
      </c>
      <c r="C1210" s="392" t="s">
        <v>556</v>
      </c>
      <c r="D1210" s="334">
        <f>+SUMIF('BG SISTEMA'!A:A,'CA EF'!B1210,'BG SISTEMA'!F:F)</f>
        <v>-42359621</v>
      </c>
      <c r="E1210" s="412"/>
      <c r="F1210" s="412"/>
      <c r="G1210" s="336">
        <v>0</v>
      </c>
      <c r="H1210" s="336">
        <f t="shared" si="69"/>
        <v>-42359621</v>
      </c>
      <c r="I1210" s="336">
        <v>0</v>
      </c>
      <c r="J1210" s="336">
        <v>0</v>
      </c>
      <c r="K1210" s="336">
        <v>0</v>
      </c>
      <c r="L1210" s="336">
        <v>0</v>
      </c>
      <c r="M1210" s="336">
        <v>0</v>
      </c>
      <c r="N1210" s="336">
        <v>0</v>
      </c>
      <c r="O1210" s="336">
        <v>0</v>
      </c>
      <c r="P1210" s="336">
        <v>0</v>
      </c>
      <c r="Q1210" s="336">
        <v>0</v>
      </c>
      <c r="R1210" s="336">
        <v>0</v>
      </c>
      <c r="S1210" s="336">
        <v>0</v>
      </c>
      <c r="T1210" s="336">
        <v>0</v>
      </c>
      <c r="U1210" s="336">
        <v>0</v>
      </c>
      <c r="V1210" s="336">
        <v>0</v>
      </c>
      <c r="W1210" s="336">
        <v>0</v>
      </c>
      <c r="X1210" s="336">
        <v>0</v>
      </c>
      <c r="Y1210" s="336">
        <f>-$H1210</f>
        <v>42359621</v>
      </c>
      <c r="Z1210" s="337">
        <f t="shared" si="65"/>
        <v>0</v>
      </c>
      <c r="AA1210" s="338"/>
    </row>
    <row r="1211" spans="1:27" s="339" customFormat="1" ht="12.75" customHeight="1">
      <c r="A1211" s="333">
        <f t="shared" si="91"/>
        <v>15</v>
      </c>
      <c r="B1211" s="373">
        <v>610507580100101</v>
      </c>
      <c r="C1211" s="392" t="s">
        <v>1828</v>
      </c>
      <c r="D1211" s="334">
        <f>+SUMIF('BG SISTEMA'!A:A,'CA EF'!B1211,'BG SISTEMA'!F:F)</f>
        <v>0</v>
      </c>
      <c r="E1211" s="412"/>
      <c r="F1211" s="412"/>
      <c r="G1211" s="336">
        <v>0</v>
      </c>
      <c r="H1211" s="336">
        <f t="shared" si="69"/>
        <v>0</v>
      </c>
      <c r="I1211" s="336">
        <v>0</v>
      </c>
      <c r="J1211" s="336">
        <v>0</v>
      </c>
      <c r="K1211" s="336">
        <v>0</v>
      </c>
      <c r="L1211" s="336">
        <v>0</v>
      </c>
      <c r="M1211" s="336">
        <v>0</v>
      </c>
      <c r="N1211" s="336">
        <v>0</v>
      </c>
      <c r="O1211" s="336">
        <v>0</v>
      </c>
      <c r="P1211" s="336">
        <v>0</v>
      </c>
      <c r="Q1211" s="336">
        <v>0</v>
      </c>
      <c r="R1211" s="336">
        <v>0</v>
      </c>
      <c r="S1211" s="336">
        <v>0</v>
      </c>
      <c r="T1211" s="336">
        <v>0</v>
      </c>
      <c r="U1211" s="336">
        <v>0</v>
      </c>
      <c r="V1211" s="336">
        <v>0</v>
      </c>
      <c r="W1211" s="336">
        <v>0</v>
      </c>
      <c r="X1211" s="336">
        <v>0</v>
      </c>
      <c r="Y1211" s="336">
        <v>0</v>
      </c>
      <c r="Z1211" s="337">
        <f t="shared" si="65"/>
        <v>0</v>
      </c>
      <c r="AA1211" s="338"/>
    </row>
    <row r="1212" spans="1:27" s="339" customFormat="1" ht="12.75" customHeight="1">
      <c r="A1212" s="333">
        <f t="shared" si="91"/>
        <v>15</v>
      </c>
      <c r="B1212" s="373">
        <v>610507580100199</v>
      </c>
      <c r="C1212" s="392" t="s">
        <v>1829</v>
      </c>
      <c r="D1212" s="334">
        <f>+SUMIF('BG SISTEMA'!A:A,'CA EF'!B1212,'BG SISTEMA'!F:F)</f>
        <v>0</v>
      </c>
      <c r="E1212" s="412"/>
      <c r="F1212" s="412"/>
      <c r="G1212" s="336">
        <v>0</v>
      </c>
      <c r="H1212" s="336">
        <f t="shared" si="69"/>
        <v>0</v>
      </c>
      <c r="I1212" s="336">
        <v>0</v>
      </c>
      <c r="J1212" s="336">
        <v>0</v>
      </c>
      <c r="K1212" s="336">
        <v>0</v>
      </c>
      <c r="L1212" s="336">
        <v>0</v>
      </c>
      <c r="M1212" s="336">
        <v>0</v>
      </c>
      <c r="N1212" s="336">
        <v>0</v>
      </c>
      <c r="O1212" s="336">
        <v>0</v>
      </c>
      <c r="P1212" s="336">
        <v>0</v>
      </c>
      <c r="Q1212" s="336">
        <v>0</v>
      </c>
      <c r="R1212" s="336">
        <v>0</v>
      </c>
      <c r="S1212" s="336">
        <v>0</v>
      </c>
      <c r="T1212" s="336">
        <v>0</v>
      </c>
      <c r="U1212" s="336">
        <v>0</v>
      </c>
      <c r="V1212" s="336">
        <v>0</v>
      </c>
      <c r="W1212" s="336">
        <v>0</v>
      </c>
      <c r="X1212" s="336">
        <v>0</v>
      </c>
      <c r="Y1212" s="336">
        <v>0</v>
      </c>
      <c r="Z1212" s="337">
        <f t="shared" si="65"/>
        <v>0</v>
      </c>
      <c r="AA1212" s="338"/>
    </row>
    <row r="1213" spans="1:27" s="339" customFormat="1" ht="12.75" customHeight="1">
      <c r="A1213" s="333">
        <f t="shared" si="91"/>
        <v>15</v>
      </c>
      <c r="B1213" s="373">
        <v>610507580100201</v>
      </c>
      <c r="C1213" s="392" t="s">
        <v>1830</v>
      </c>
      <c r="D1213" s="334">
        <f>+SUMIF('BG SISTEMA'!A:A,'CA EF'!B1213,'BG SISTEMA'!F:F)</f>
        <v>0</v>
      </c>
      <c r="E1213" s="412"/>
      <c r="F1213" s="412"/>
      <c r="G1213" s="336">
        <v>0</v>
      </c>
      <c r="H1213" s="336">
        <f t="shared" si="69"/>
        <v>0</v>
      </c>
      <c r="I1213" s="336">
        <v>0</v>
      </c>
      <c r="J1213" s="336">
        <v>0</v>
      </c>
      <c r="K1213" s="336">
        <v>0</v>
      </c>
      <c r="L1213" s="336">
        <v>0</v>
      </c>
      <c r="M1213" s="336">
        <v>0</v>
      </c>
      <c r="N1213" s="336">
        <v>0</v>
      </c>
      <c r="O1213" s="336">
        <v>0</v>
      </c>
      <c r="P1213" s="336">
        <v>0</v>
      </c>
      <c r="Q1213" s="336">
        <v>0</v>
      </c>
      <c r="R1213" s="336">
        <v>0</v>
      </c>
      <c r="S1213" s="336">
        <v>0</v>
      </c>
      <c r="T1213" s="336">
        <v>0</v>
      </c>
      <c r="U1213" s="336">
        <v>0</v>
      </c>
      <c r="V1213" s="336">
        <v>0</v>
      </c>
      <c r="W1213" s="336">
        <v>0</v>
      </c>
      <c r="X1213" s="336">
        <v>0</v>
      </c>
      <c r="Y1213" s="336">
        <v>0</v>
      </c>
      <c r="Z1213" s="337">
        <f t="shared" si="65"/>
        <v>0</v>
      </c>
      <c r="AA1213" s="338"/>
    </row>
    <row r="1214" spans="1:27" s="339" customFormat="1" ht="12.75" customHeight="1">
      <c r="A1214" s="333">
        <f t="shared" si="91"/>
        <v>15</v>
      </c>
      <c r="B1214" s="373">
        <v>610507580100299</v>
      </c>
      <c r="C1214" s="392" t="s">
        <v>1831</v>
      </c>
      <c r="D1214" s="334">
        <f>+SUMIF('BG SISTEMA'!A:A,'CA EF'!B1214,'BG SISTEMA'!F:F)</f>
        <v>0</v>
      </c>
      <c r="E1214" s="412"/>
      <c r="F1214" s="412"/>
      <c r="G1214" s="336">
        <v>0</v>
      </c>
      <c r="H1214" s="336">
        <f t="shared" si="69"/>
        <v>0</v>
      </c>
      <c r="I1214" s="336">
        <v>0</v>
      </c>
      <c r="J1214" s="336">
        <v>0</v>
      </c>
      <c r="K1214" s="336">
        <v>0</v>
      </c>
      <c r="L1214" s="336">
        <v>0</v>
      </c>
      <c r="M1214" s="336">
        <v>0</v>
      </c>
      <c r="N1214" s="336">
        <v>0</v>
      </c>
      <c r="O1214" s="336">
        <v>0</v>
      </c>
      <c r="P1214" s="336">
        <v>0</v>
      </c>
      <c r="Q1214" s="336">
        <v>0</v>
      </c>
      <c r="R1214" s="336">
        <v>0</v>
      </c>
      <c r="S1214" s="336">
        <v>0</v>
      </c>
      <c r="T1214" s="336">
        <v>0</v>
      </c>
      <c r="U1214" s="336">
        <v>0</v>
      </c>
      <c r="V1214" s="336">
        <v>0</v>
      </c>
      <c r="W1214" s="336">
        <v>0</v>
      </c>
      <c r="X1214" s="336">
        <v>0</v>
      </c>
      <c r="Y1214" s="336">
        <v>0</v>
      </c>
      <c r="Z1214" s="337">
        <f t="shared" si="65"/>
        <v>0</v>
      </c>
      <c r="AA1214" s="338"/>
    </row>
    <row r="1215" spans="1:27" s="339" customFormat="1" ht="12.75" customHeight="1">
      <c r="A1215" s="333">
        <f t="shared" si="91"/>
        <v>15</v>
      </c>
      <c r="B1215" s="373">
        <v>610507580100301</v>
      </c>
      <c r="C1215" s="392" t="s">
        <v>559</v>
      </c>
      <c r="D1215" s="334">
        <f>+SUMIF('BG SISTEMA'!A:A,'CA EF'!B1215,'BG SISTEMA'!F:F)</f>
        <v>0</v>
      </c>
      <c r="E1215" s="412"/>
      <c r="F1215" s="412"/>
      <c r="G1215" s="336">
        <v>0</v>
      </c>
      <c r="H1215" s="336">
        <f t="shared" si="69"/>
        <v>0</v>
      </c>
      <c r="I1215" s="336">
        <v>0</v>
      </c>
      <c r="J1215" s="336">
        <v>0</v>
      </c>
      <c r="K1215" s="336">
        <v>0</v>
      </c>
      <c r="L1215" s="336">
        <v>0</v>
      </c>
      <c r="M1215" s="336">
        <v>0</v>
      </c>
      <c r="N1215" s="336">
        <f>-$H1215</f>
        <v>0</v>
      </c>
      <c r="O1215" s="336">
        <v>0</v>
      </c>
      <c r="P1215" s="336">
        <v>0</v>
      </c>
      <c r="Q1215" s="336">
        <v>0</v>
      </c>
      <c r="R1215" s="336">
        <v>0</v>
      </c>
      <c r="S1215" s="336">
        <v>0</v>
      </c>
      <c r="T1215" s="336">
        <v>0</v>
      </c>
      <c r="U1215" s="336">
        <v>0</v>
      </c>
      <c r="V1215" s="336">
        <v>0</v>
      </c>
      <c r="W1215" s="336">
        <v>0</v>
      </c>
      <c r="X1215" s="336">
        <v>0</v>
      </c>
      <c r="Y1215" s="336">
        <v>0</v>
      </c>
      <c r="Z1215" s="337">
        <f t="shared" si="65"/>
        <v>0</v>
      </c>
      <c r="AA1215" s="338"/>
    </row>
    <row r="1216" spans="1:27" s="339" customFormat="1" ht="12.75" customHeight="1">
      <c r="A1216" s="333">
        <f t="shared" si="91"/>
        <v>15</v>
      </c>
      <c r="B1216" s="373">
        <v>610507580100399</v>
      </c>
      <c r="C1216" s="392" t="s">
        <v>560</v>
      </c>
      <c r="D1216" s="334">
        <f>+SUMIF('BG SISTEMA'!A:A,'CA EF'!B1216,'BG SISTEMA'!F:F)</f>
        <v>-39338830</v>
      </c>
      <c r="E1216" s="412"/>
      <c r="F1216" s="412"/>
      <c r="G1216" s="336">
        <v>0</v>
      </c>
      <c r="H1216" s="336">
        <f t="shared" si="69"/>
        <v>-39338830</v>
      </c>
      <c r="I1216" s="336">
        <v>0</v>
      </c>
      <c r="J1216" s="336">
        <v>0</v>
      </c>
      <c r="K1216" s="336">
        <v>0</v>
      </c>
      <c r="L1216" s="336">
        <v>0</v>
      </c>
      <c r="M1216" s="336">
        <v>0</v>
      </c>
      <c r="N1216" s="336">
        <f>-$H1216</f>
        <v>39338830</v>
      </c>
      <c r="O1216" s="336">
        <v>0</v>
      </c>
      <c r="P1216" s="336">
        <v>0</v>
      </c>
      <c r="Q1216" s="336">
        <v>0</v>
      </c>
      <c r="R1216" s="336">
        <v>0</v>
      </c>
      <c r="S1216" s="336">
        <v>0</v>
      </c>
      <c r="T1216" s="336">
        <v>0</v>
      </c>
      <c r="U1216" s="336">
        <v>0</v>
      </c>
      <c r="V1216" s="336">
        <v>0</v>
      </c>
      <c r="W1216" s="336">
        <v>0</v>
      </c>
      <c r="X1216" s="336">
        <v>0</v>
      </c>
      <c r="Y1216" s="336">
        <v>0</v>
      </c>
      <c r="Z1216" s="337">
        <f t="shared" si="65"/>
        <v>0</v>
      </c>
      <c r="AA1216" s="338"/>
    </row>
    <row r="1217" spans="1:27" s="339" customFormat="1" ht="12.75" customHeight="1">
      <c r="A1217" s="333">
        <f t="shared" si="91"/>
        <v>15</v>
      </c>
      <c r="B1217" s="373">
        <v>610507600010101</v>
      </c>
      <c r="C1217" s="392" t="s">
        <v>1832</v>
      </c>
      <c r="D1217" s="334">
        <f>+SUMIF('BG SISTEMA'!A:A,'CA EF'!B1217,'BG SISTEMA'!F:F)</f>
        <v>0</v>
      </c>
      <c r="E1217" s="412"/>
      <c r="F1217" s="412"/>
      <c r="G1217" s="336">
        <v>0</v>
      </c>
      <c r="H1217" s="336">
        <f t="shared" si="69"/>
        <v>0</v>
      </c>
      <c r="I1217" s="336">
        <v>0</v>
      </c>
      <c r="J1217" s="336">
        <v>0</v>
      </c>
      <c r="K1217" s="336">
        <v>0</v>
      </c>
      <c r="L1217" s="336">
        <v>0</v>
      </c>
      <c r="M1217" s="336">
        <v>0</v>
      </c>
      <c r="N1217" s="336">
        <v>0</v>
      </c>
      <c r="O1217" s="336">
        <v>0</v>
      </c>
      <c r="P1217" s="336">
        <v>0</v>
      </c>
      <c r="Q1217" s="336">
        <v>0</v>
      </c>
      <c r="R1217" s="336">
        <v>0</v>
      </c>
      <c r="S1217" s="336">
        <v>0</v>
      </c>
      <c r="T1217" s="336">
        <v>0</v>
      </c>
      <c r="U1217" s="336">
        <v>0</v>
      </c>
      <c r="V1217" s="336">
        <v>0</v>
      </c>
      <c r="W1217" s="336">
        <v>0</v>
      </c>
      <c r="X1217" s="336">
        <v>0</v>
      </c>
      <c r="Y1217" s="336">
        <v>0</v>
      </c>
      <c r="Z1217" s="337">
        <f t="shared" si="65"/>
        <v>0</v>
      </c>
      <c r="AA1217" s="338"/>
    </row>
    <row r="1218" spans="1:27" s="339" customFormat="1" ht="12.75" customHeight="1">
      <c r="A1218" s="333">
        <f t="shared" si="91"/>
        <v>15</v>
      </c>
      <c r="B1218" s="373">
        <v>610507600010199</v>
      </c>
      <c r="C1218" s="392" t="s">
        <v>1833</v>
      </c>
      <c r="D1218" s="334">
        <f>+SUMIF('BG SISTEMA'!A:A,'CA EF'!B1218,'BG SISTEMA'!F:F)</f>
        <v>0</v>
      </c>
      <c r="E1218" s="412"/>
      <c r="F1218" s="412"/>
      <c r="G1218" s="336">
        <v>0</v>
      </c>
      <c r="H1218" s="336">
        <f t="shared" si="69"/>
        <v>0</v>
      </c>
      <c r="I1218" s="336">
        <v>0</v>
      </c>
      <c r="J1218" s="336">
        <v>0</v>
      </c>
      <c r="K1218" s="336">
        <v>0</v>
      </c>
      <c r="L1218" s="336">
        <v>0</v>
      </c>
      <c r="M1218" s="336">
        <v>0</v>
      </c>
      <c r="N1218" s="336">
        <v>0</v>
      </c>
      <c r="O1218" s="336">
        <v>0</v>
      </c>
      <c r="P1218" s="336">
        <v>0</v>
      </c>
      <c r="Q1218" s="336">
        <v>0</v>
      </c>
      <c r="R1218" s="336">
        <v>0</v>
      </c>
      <c r="S1218" s="336">
        <v>0</v>
      </c>
      <c r="T1218" s="336">
        <v>0</v>
      </c>
      <c r="U1218" s="336">
        <v>0</v>
      </c>
      <c r="V1218" s="336">
        <v>0</v>
      </c>
      <c r="W1218" s="336">
        <v>0</v>
      </c>
      <c r="X1218" s="336">
        <v>0</v>
      </c>
      <c r="Y1218" s="336">
        <v>0</v>
      </c>
      <c r="Z1218" s="337">
        <f t="shared" si="65"/>
        <v>0</v>
      </c>
      <c r="AA1218" s="338"/>
    </row>
    <row r="1219" spans="1:27" s="339" customFormat="1" ht="12.75" customHeight="1">
      <c r="A1219" s="333">
        <f t="shared" si="91"/>
        <v>15</v>
      </c>
      <c r="B1219" s="373">
        <v>610507600020101</v>
      </c>
      <c r="C1219" s="392" t="s">
        <v>1834</v>
      </c>
      <c r="D1219" s="334">
        <f>+SUMIF('BG SISTEMA'!A:A,'CA EF'!B1219,'BG SISTEMA'!F:F)</f>
        <v>0</v>
      </c>
      <c r="E1219" s="412"/>
      <c r="F1219" s="412"/>
      <c r="G1219" s="336">
        <v>0</v>
      </c>
      <c r="H1219" s="336">
        <f t="shared" si="69"/>
        <v>0</v>
      </c>
      <c r="I1219" s="336">
        <v>0</v>
      </c>
      <c r="J1219" s="336">
        <v>0</v>
      </c>
      <c r="K1219" s="336">
        <v>0</v>
      </c>
      <c r="L1219" s="336">
        <v>0</v>
      </c>
      <c r="M1219" s="336">
        <v>0</v>
      </c>
      <c r="N1219" s="336">
        <v>0</v>
      </c>
      <c r="O1219" s="336">
        <v>0</v>
      </c>
      <c r="P1219" s="336">
        <v>0</v>
      </c>
      <c r="Q1219" s="336">
        <v>0</v>
      </c>
      <c r="R1219" s="336">
        <v>0</v>
      </c>
      <c r="S1219" s="336">
        <v>0</v>
      </c>
      <c r="T1219" s="336">
        <v>0</v>
      </c>
      <c r="U1219" s="336">
        <v>0</v>
      </c>
      <c r="V1219" s="336">
        <v>0</v>
      </c>
      <c r="W1219" s="336">
        <v>0</v>
      </c>
      <c r="X1219" s="336">
        <v>0</v>
      </c>
      <c r="Y1219" s="336">
        <v>0</v>
      </c>
      <c r="Z1219" s="337">
        <f t="shared" si="65"/>
        <v>0</v>
      </c>
      <c r="AA1219" s="340"/>
    </row>
    <row r="1220" spans="1:27" s="339" customFormat="1" ht="12.75" customHeight="1">
      <c r="A1220" s="333">
        <f t="shared" si="91"/>
        <v>15</v>
      </c>
      <c r="B1220" s="373">
        <v>610507600020199</v>
      </c>
      <c r="C1220" s="392" t="s">
        <v>1835</v>
      </c>
      <c r="D1220" s="334">
        <f>+SUMIF('BG SISTEMA'!A:A,'CA EF'!B1220,'BG SISTEMA'!F:F)</f>
        <v>0</v>
      </c>
      <c r="E1220" s="412"/>
      <c r="F1220" s="412"/>
      <c r="G1220" s="336">
        <v>0</v>
      </c>
      <c r="H1220" s="336">
        <f t="shared" si="69"/>
        <v>0</v>
      </c>
      <c r="I1220" s="336">
        <v>0</v>
      </c>
      <c r="J1220" s="336">
        <v>0</v>
      </c>
      <c r="K1220" s="336">
        <v>0</v>
      </c>
      <c r="L1220" s="336">
        <v>0</v>
      </c>
      <c r="M1220" s="336">
        <v>0</v>
      </c>
      <c r="N1220" s="336">
        <v>0</v>
      </c>
      <c r="O1220" s="336">
        <v>0</v>
      </c>
      <c r="P1220" s="336">
        <v>0</v>
      </c>
      <c r="Q1220" s="336">
        <v>0</v>
      </c>
      <c r="R1220" s="336">
        <v>0</v>
      </c>
      <c r="S1220" s="336">
        <v>0</v>
      </c>
      <c r="T1220" s="336">
        <v>0</v>
      </c>
      <c r="U1220" s="336">
        <v>0</v>
      </c>
      <c r="V1220" s="336">
        <v>0</v>
      </c>
      <c r="W1220" s="336">
        <v>0</v>
      </c>
      <c r="X1220" s="336">
        <v>0</v>
      </c>
      <c r="Y1220" s="336">
        <v>0</v>
      </c>
      <c r="Z1220" s="337">
        <f t="shared" si="65"/>
        <v>0</v>
      </c>
      <c r="AA1220" s="340"/>
    </row>
    <row r="1221" spans="1:27" s="339" customFormat="1" ht="12.75" customHeight="1">
      <c r="A1221" s="333">
        <f t="shared" si="91"/>
        <v>15</v>
      </c>
      <c r="B1221" s="373">
        <v>610507600030101</v>
      </c>
      <c r="C1221" s="392" t="s">
        <v>801</v>
      </c>
      <c r="D1221" s="334">
        <f>+SUMIF('BG SISTEMA'!A:A,'CA EF'!B1221,'BG SISTEMA'!F:F)</f>
        <v>-1068084</v>
      </c>
      <c r="E1221" s="412"/>
      <c r="F1221" s="412"/>
      <c r="G1221" s="336">
        <v>0</v>
      </c>
      <c r="H1221" s="336">
        <f t="shared" si="69"/>
        <v>-1068084</v>
      </c>
      <c r="I1221" s="336">
        <v>0</v>
      </c>
      <c r="J1221" s="336">
        <v>0</v>
      </c>
      <c r="K1221" s="336">
        <v>0</v>
      </c>
      <c r="L1221" s="336">
        <v>0</v>
      </c>
      <c r="M1221" s="336">
        <v>0</v>
      </c>
      <c r="N1221" s="336">
        <v>0</v>
      </c>
      <c r="O1221" s="336">
        <v>0</v>
      </c>
      <c r="P1221" s="336">
        <v>0</v>
      </c>
      <c r="Q1221" s="336">
        <v>0</v>
      </c>
      <c r="R1221" s="336">
        <v>0</v>
      </c>
      <c r="S1221" s="336">
        <f>-$H1221</f>
        <v>1068084</v>
      </c>
      <c r="T1221" s="336">
        <v>0</v>
      </c>
      <c r="U1221" s="336">
        <v>0</v>
      </c>
      <c r="V1221" s="336">
        <v>0</v>
      </c>
      <c r="W1221" s="336">
        <v>0</v>
      </c>
      <c r="X1221" s="336">
        <v>0</v>
      </c>
      <c r="Y1221" s="336">
        <v>0</v>
      </c>
      <c r="Z1221" s="337">
        <f t="shared" si="65"/>
        <v>0</v>
      </c>
      <c r="AA1221" s="340"/>
    </row>
    <row r="1222" spans="1:27" s="339" customFormat="1" ht="12.75" customHeight="1">
      <c r="A1222" s="333">
        <f t="shared" si="91"/>
        <v>15</v>
      </c>
      <c r="B1222" s="373">
        <v>610507600030199</v>
      </c>
      <c r="C1222" s="392" t="s">
        <v>802</v>
      </c>
      <c r="D1222" s="334">
        <f>+SUMIF('BG SISTEMA'!A:A,'CA EF'!B1222,'BG SISTEMA'!F:F)</f>
        <v>-5392652</v>
      </c>
      <c r="E1222" s="412"/>
      <c r="F1222" s="412"/>
      <c r="G1222" s="336">
        <v>0</v>
      </c>
      <c r="H1222" s="336">
        <f t="shared" si="69"/>
        <v>-5392652</v>
      </c>
      <c r="I1222" s="336">
        <v>0</v>
      </c>
      <c r="J1222" s="336">
        <v>0</v>
      </c>
      <c r="K1222" s="336">
        <v>0</v>
      </c>
      <c r="L1222" s="336">
        <v>0</v>
      </c>
      <c r="M1222" s="336">
        <v>0</v>
      </c>
      <c r="N1222" s="336">
        <v>0</v>
      </c>
      <c r="O1222" s="336">
        <v>0</v>
      </c>
      <c r="P1222" s="336">
        <v>0</v>
      </c>
      <c r="Q1222" s="336">
        <v>0</v>
      </c>
      <c r="R1222" s="336">
        <v>0</v>
      </c>
      <c r="S1222" s="336">
        <f>-$H1222</f>
        <v>5392652</v>
      </c>
      <c r="T1222" s="336">
        <v>0</v>
      </c>
      <c r="U1222" s="336">
        <v>0</v>
      </c>
      <c r="V1222" s="336">
        <v>0</v>
      </c>
      <c r="W1222" s="336">
        <v>0</v>
      </c>
      <c r="X1222" s="336">
        <v>0</v>
      </c>
      <c r="Y1222" s="336">
        <v>0</v>
      </c>
      <c r="Z1222" s="337">
        <f t="shared" si="65"/>
        <v>0</v>
      </c>
      <c r="AA1222" s="340"/>
    </row>
    <row r="1223" spans="1:27" s="339" customFormat="1" ht="12.75" customHeight="1">
      <c r="A1223" s="333">
        <f t="shared" si="91"/>
        <v>15</v>
      </c>
      <c r="B1223" s="373">
        <v>610507600040101</v>
      </c>
      <c r="C1223" s="392" t="s">
        <v>1822</v>
      </c>
      <c r="D1223" s="334">
        <f>+SUMIF('BG SISTEMA'!A:A,'CA EF'!B1223,'BG SISTEMA'!F:F)</f>
        <v>0</v>
      </c>
      <c r="E1223" s="412"/>
      <c r="F1223" s="412"/>
      <c r="G1223" s="336">
        <v>0</v>
      </c>
      <c r="H1223" s="336">
        <f t="shared" si="69"/>
        <v>0</v>
      </c>
      <c r="I1223" s="336">
        <v>0</v>
      </c>
      <c r="J1223" s="336">
        <v>0</v>
      </c>
      <c r="K1223" s="336">
        <v>0</v>
      </c>
      <c r="L1223" s="336">
        <v>0</v>
      </c>
      <c r="M1223" s="336">
        <v>0</v>
      </c>
      <c r="N1223" s="336">
        <v>0</v>
      </c>
      <c r="O1223" s="336">
        <v>0</v>
      </c>
      <c r="P1223" s="336">
        <v>0</v>
      </c>
      <c r="Q1223" s="336">
        <v>0</v>
      </c>
      <c r="R1223" s="336">
        <v>0</v>
      </c>
      <c r="S1223" s="336">
        <v>0</v>
      </c>
      <c r="T1223" s="336">
        <v>0</v>
      </c>
      <c r="U1223" s="336">
        <v>0</v>
      </c>
      <c r="V1223" s="336">
        <v>0</v>
      </c>
      <c r="W1223" s="336">
        <v>0</v>
      </c>
      <c r="X1223" s="336">
        <v>0</v>
      </c>
      <c r="Y1223" s="336">
        <v>0</v>
      </c>
      <c r="Z1223" s="337">
        <f t="shared" si="65"/>
        <v>0</v>
      </c>
      <c r="AA1223" s="340"/>
    </row>
    <row r="1224" spans="1:27" s="339" customFormat="1" ht="12.75" customHeight="1">
      <c r="A1224" s="333">
        <f t="shared" si="91"/>
        <v>15</v>
      </c>
      <c r="B1224" s="373">
        <v>610507600040199</v>
      </c>
      <c r="C1224" s="392" t="s">
        <v>1823</v>
      </c>
      <c r="D1224" s="334">
        <f>+SUMIF('BG SISTEMA'!A:A,'CA EF'!B1224,'BG SISTEMA'!F:F)</f>
        <v>0</v>
      </c>
      <c r="E1224" s="412"/>
      <c r="F1224" s="412"/>
      <c r="G1224" s="336">
        <v>0</v>
      </c>
      <c r="H1224" s="336">
        <f t="shared" si="69"/>
        <v>0</v>
      </c>
      <c r="I1224" s="336">
        <v>0</v>
      </c>
      <c r="J1224" s="336">
        <v>0</v>
      </c>
      <c r="K1224" s="336">
        <v>0</v>
      </c>
      <c r="L1224" s="336">
        <v>0</v>
      </c>
      <c r="M1224" s="336">
        <v>0</v>
      </c>
      <c r="N1224" s="336">
        <v>0</v>
      </c>
      <c r="O1224" s="336">
        <v>0</v>
      </c>
      <c r="P1224" s="336">
        <v>0</v>
      </c>
      <c r="Q1224" s="336">
        <v>0</v>
      </c>
      <c r="R1224" s="336">
        <v>0</v>
      </c>
      <c r="S1224" s="336">
        <v>0</v>
      </c>
      <c r="T1224" s="336">
        <v>0</v>
      </c>
      <c r="U1224" s="336">
        <v>0</v>
      </c>
      <c r="V1224" s="336">
        <v>0</v>
      </c>
      <c r="W1224" s="336">
        <v>0</v>
      </c>
      <c r="X1224" s="336">
        <v>0</v>
      </c>
      <c r="Y1224" s="336">
        <v>0</v>
      </c>
      <c r="Z1224" s="337">
        <f t="shared" si="65"/>
        <v>0</v>
      </c>
      <c r="AA1224" s="338"/>
    </row>
    <row r="1225" spans="1:27" s="339" customFormat="1" ht="12.75" customHeight="1">
      <c r="A1225" s="333">
        <f t="shared" si="91"/>
        <v>15</v>
      </c>
      <c r="B1225" s="373">
        <v>610507600050101</v>
      </c>
      <c r="C1225" s="392" t="s">
        <v>559</v>
      </c>
      <c r="D1225" s="334">
        <f>+SUMIF('BG SISTEMA'!A:A,'CA EF'!B1225,'BG SISTEMA'!F:F)</f>
        <v>0</v>
      </c>
      <c r="E1225" s="412"/>
      <c r="F1225" s="412"/>
      <c r="G1225" s="336">
        <v>0</v>
      </c>
      <c r="H1225" s="336">
        <f t="shared" si="69"/>
        <v>0</v>
      </c>
      <c r="I1225" s="336">
        <v>0</v>
      </c>
      <c r="J1225" s="336">
        <v>0</v>
      </c>
      <c r="K1225" s="336">
        <v>0</v>
      </c>
      <c r="L1225" s="336">
        <v>0</v>
      </c>
      <c r="M1225" s="336">
        <v>0</v>
      </c>
      <c r="N1225" s="336">
        <f>-$H1225</f>
        <v>0</v>
      </c>
      <c r="O1225" s="336">
        <v>0</v>
      </c>
      <c r="P1225" s="336">
        <v>0</v>
      </c>
      <c r="Q1225" s="336">
        <v>0</v>
      </c>
      <c r="R1225" s="336">
        <v>0</v>
      </c>
      <c r="S1225" s="336">
        <v>0</v>
      </c>
      <c r="T1225" s="336">
        <v>0</v>
      </c>
      <c r="U1225" s="336">
        <v>0</v>
      </c>
      <c r="V1225" s="336">
        <v>0</v>
      </c>
      <c r="W1225" s="336">
        <v>0</v>
      </c>
      <c r="X1225" s="336">
        <v>0</v>
      </c>
      <c r="Y1225" s="336">
        <v>0</v>
      </c>
      <c r="Z1225" s="337">
        <f t="shared" si="65"/>
        <v>0</v>
      </c>
      <c r="AA1225" s="340"/>
    </row>
    <row r="1226" spans="1:27" s="339" customFormat="1" ht="12.75" customHeight="1">
      <c r="A1226" s="333">
        <f t="shared" si="91"/>
        <v>15</v>
      </c>
      <c r="B1226" s="373">
        <v>610507600050199</v>
      </c>
      <c r="C1226" s="392" t="s">
        <v>560</v>
      </c>
      <c r="D1226" s="334">
        <f>+SUMIF('BG SISTEMA'!A:A,'CA EF'!B1226,'BG SISTEMA'!F:F)</f>
        <v>-12431023</v>
      </c>
      <c r="E1226" s="412"/>
      <c r="F1226" s="412"/>
      <c r="G1226" s="336">
        <v>0</v>
      </c>
      <c r="H1226" s="336">
        <f t="shared" si="69"/>
        <v>-12431023</v>
      </c>
      <c r="I1226" s="336">
        <v>0</v>
      </c>
      <c r="J1226" s="336">
        <v>0</v>
      </c>
      <c r="K1226" s="336">
        <v>0</v>
      </c>
      <c r="L1226" s="336">
        <v>0</v>
      </c>
      <c r="M1226" s="336">
        <v>0</v>
      </c>
      <c r="N1226" s="336">
        <f>-$H1226</f>
        <v>12431023</v>
      </c>
      <c r="O1226" s="336">
        <v>0</v>
      </c>
      <c r="P1226" s="336">
        <v>0</v>
      </c>
      <c r="Q1226" s="336">
        <v>0</v>
      </c>
      <c r="R1226" s="336">
        <v>0</v>
      </c>
      <c r="S1226" s="336">
        <v>0</v>
      </c>
      <c r="T1226" s="336">
        <v>0</v>
      </c>
      <c r="U1226" s="336">
        <v>0</v>
      </c>
      <c r="V1226" s="336">
        <v>0</v>
      </c>
      <c r="W1226" s="336">
        <v>0</v>
      </c>
      <c r="X1226" s="336">
        <v>0</v>
      </c>
      <c r="Y1226" s="336">
        <v>0</v>
      </c>
      <c r="Z1226" s="337">
        <f t="shared" si="65"/>
        <v>0</v>
      </c>
      <c r="AA1226" s="340"/>
    </row>
    <row r="1227" spans="1:27" s="339" customFormat="1" ht="12.75" customHeight="1">
      <c r="A1227" s="333">
        <f t="shared" si="91"/>
        <v>15</v>
      </c>
      <c r="B1227" s="373">
        <v>610507600060199</v>
      </c>
      <c r="C1227" s="392" t="s">
        <v>2099</v>
      </c>
      <c r="D1227" s="334">
        <f>+SUMIF('BG SISTEMA'!A:A,'CA EF'!B1227,'BG SISTEMA'!F:F)</f>
        <v>0</v>
      </c>
      <c r="E1227" s="412"/>
      <c r="F1227" s="412"/>
      <c r="G1227" s="336">
        <v>0</v>
      </c>
      <c r="H1227" s="336">
        <f t="shared" si="69"/>
        <v>0</v>
      </c>
      <c r="I1227" s="336">
        <v>0</v>
      </c>
      <c r="J1227" s="336">
        <v>0</v>
      </c>
      <c r="K1227" s="336">
        <v>0</v>
      </c>
      <c r="L1227" s="336">
        <v>0</v>
      </c>
      <c r="M1227" s="336">
        <v>0</v>
      </c>
      <c r="N1227" s="336">
        <f>-$H1227</f>
        <v>0</v>
      </c>
      <c r="O1227" s="336">
        <v>0</v>
      </c>
      <c r="P1227" s="336">
        <v>0</v>
      </c>
      <c r="Q1227" s="336">
        <v>0</v>
      </c>
      <c r="R1227" s="336">
        <v>0</v>
      </c>
      <c r="S1227" s="336">
        <v>0</v>
      </c>
      <c r="T1227" s="336">
        <v>0</v>
      </c>
      <c r="U1227" s="336">
        <v>0</v>
      </c>
      <c r="V1227" s="336">
        <v>0</v>
      </c>
      <c r="W1227" s="336">
        <v>0</v>
      </c>
      <c r="X1227" s="336">
        <v>0</v>
      </c>
      <c r="Y1227" s="336">
        <v>0</v>
      </c>
      <c r="Z1227" s="337">
        <f t="shared" ref="Z1227" si="92">SUM(H1227:Y1227)</f>
        <v>0</v>
      </c>
      <c r="AA1227" s="340"/>
    </row>
    <row r="1228" spans="1:27" s="339" customFormat="1" ht="12.75" customHeight="1">
      <c r="A1228" s="333">
        <f t="shared" si="91"/>
        <v>15</v>
      </c>
      <c r="B1228" s="373">
        <v>610507620010101</v>
      </c>
      <c r="C1228" s="392" t="s">
        <v>1836</v>
      </c>
      <c r="D1228" s="334">
        <f>+SUMIF('BG SISTEMA'!A:A,'CA EF'!B1228,'BG SISTEMA'!F:F)</f>
        <v>0</v>
      </c>
      <c r="E1228" s="412"/>
      <c r="F1228" s="412"/>
      <c r="G1228" s="336">
        <v>0</v>
      </c>
      <c r="H1228" s="336">
        <f t="shared" si="69"/>
        <v>0</v>
      </c>
      <c r="I1228" s="336">
        <v>0</v>
      </c>
      <c r="J1228" s="336">
        <v>0</v>
      </c>
      <c r="K1228" s="336">
        <v>0</v>
      </c>
      <c r="L1228" s="336">
        <v>0</v>
      </c>
      <c r="M1228" s="336">
        <v>0</v>
      </c>
      <c r="N1228" s="336">
        <v>0</v>
      </c>
      <c r="O1228" s="336">
        <v>0</v>
      </c>
      <c r="P1228" s="336">
        <v>0</v>
      </c>
      <c r="Q1228" s="336">
        <v>0</v>
      </c>
      <c r="R1228" s="336">
        <v>0</v>
      </c>
      <c r="S1228" s="336">
        <v>0</v>
      </c>
      <c r="T1228" s="336">
        <v>0</v>
      </c>
      <c r="U1228" s="336">
        <v>0</v>
      </c>
      <c r="V1228" s="336">
        <v>0</v>
      </c>
      <c r="W1228" s="336">
        <v>0</v>
      </c>
      <c r="X1228" s="336">
        <v>0</v>
      </c>
      <c r="Y1228" s="336">
        <v>0</v>
      </c>
      <c r="Z1228" s="337">
        <f t="shared" si="65"/>
        <v>0</v>
      </c>
      <c r="AA1228" s="340"/>
    </row>
    <row r="1229" spans="1:27" s="339" customFormat="1" ht="12.75" customHeight="1">
      <c r="A1229" s="333">
        <f t="shared" si="91"/>
        <v>15</v>
      </c>
      <c r="B1229" s="373">
        <v>610507620010199</v>
      </c>
      <c r="C1229" s="392" t="s">
        <v>1837</v>
      </c>
      <c r="D1229" s="334">
        <f>+SUMIF('BG SISTEMA'!A:A,'CA EF'!B1229,'BG SISTEMA'!F:F)</f>
        <v>0</v>
      </c>
      <c r="E1229" s="412"/>
      <c r="F1229" s="412"/>
      <c r="G1229" s="336">
        <v>0</v>
      </c>
      <c r="H1229" s="336">
        <f t="shared" si="69"/>
        <v>0</v>
      </c>
      <c r="I1229" s="336">
        <v>0</v>
      </c>
      <c r="J1229" s="336">
        <v>0</v>
      </c>
      <c r="K1229" s="336">
        <v>0</v>
      </c>
      <c r="L1229" s="336">
        <v>0</v>
      </c>
      <c r="M1229" s="336">
        <v>0</v>
      </c>
      <c r="N1229" s="336">
        <v>0</v>
      </c>
      <c r="O1229" s="336">
        <v>0</v>
      </c>
      <c r="P1229" s="336">
        <v>0</v>
      </c>
      <c r="Q1229" s="336">
        <v>0</v>
      </c>
      <c r="R1229" s="336">
        <v>0</v>
      </c>
      <c r="S1229" s="336">
        <v>0</v>
      </c>
      <c r="T1229" s="336">
        <v>0</v>
      </c>
      <c r="U1229" s="336">
        <v>0</v>
      </c>
      <c r="V1229" s="336">
        <v>0</v>
      </c>
      <c r="W1229" s="336">
        <v>0</v>
      </c>
      <c r="X1229" s="336">
        <v>0</v>
      </c>
      <c r="Y1229" s="336">
        <v>0</v>
      </c>
      <c r="Z1229" s="337">
        <f t="shared" si="65"/>
        <v>0</v>
      </c>
      <c r="AA1229" s="340"/>
    </row>
    <row r="1230" spans="1:27" s="339" customFormat="1" ht="12.75" customHeight="1">
      <c r="A1230" s="333">
        <f t="shared" si="91"/>
        <v>15</v>
      </c>
      <c r="B1230" s="373">
        <v>610507620020101</v>
      </c>
      <c r="C1230" s="392" t="s">
        <v>1838</v>
      </c>
      <c r="D1230" s="334">
        <f>+SUMIF('BG SISTEMA'!A:A,'CA EF'!B1230,'BG SISTEMA'!F:F)</f>
        <v>0</v>
      </c>
      <c r="E1230" s="412"/>
      <c r="F1230" s="412"/>
      <c r="G1230" s="336">
        <v>0</v>
      </c>
      <c r="H1230" s="336">
        <f t="shared" si="69"/>
        <v>0</v>
      </c>
      <c r="I1230" s="336">
        <v>0</v>
      </c>
      <c r="J1230" s="336">
        <v>0</v>
      </c>
      <c r="K1230" s="336">
        <v>0</v>
      </c>
      <c r="L1230" s="336">
        <v>0</v>
      </c>
      <c r="M1230" s="336">
        <v>0</v>
      </c>
      <c r="N1230" s="336">
        <v>0</v>
      </c>
      <c r="O1230" s="336">
        <v>0</v>
      </c>
      <c r="P1230" s="336">
        <v>0</v>
      </c>
      <c r="Q1230" s="336">
        <v>0</v>
      </c>
      <c r="R1230" s="336">
        <v>0</v>
      </c>
      <c r="S1230" s="336">
        <v>0</v>
      </c>
      <c r="T1230" s="336">
        <v>0</v>
      </c>
      <c r="U1230" s="336">
        <v>0</v>
      </c>
      <c r="V1230" s="336">
        <v>0</v>
      </c>
      <c r="W1230" s="336">
        <v>0</v>
      </c>
      <c r="X1230" s="336">
        <v>0</v>
      </c>
      <c r="Y1230" s="336">
        <v>0</v>
      </c>
      <c r="Z1230" s="337">
        <f t="shared" si="65"/>
        <v>0</v>
      </c>
      <c r="AA1230" s="338"/>
    </row>
    <row r="1231" spans="1:27" s="339" customFormat="1" ht="12.75" customHeight="1">
      <c r="A1231" s="333">
        <f t="shared" si="91"/>
        <v>15</v>
      </c>
      <c r="B1231" s="373">
        <v>610507620020199</v>
      </c>
      <c r="C1231" s="392" t="s">
        <v>1839</v>
      </c>
      <c r="D1231" s="334">
        <f>+SUMIF('BG SISTEMA'!A:A,'CA EF'!B1231,'BG SISTEMA'!F:F)</f>
        <v>0</v>
      </c>
      <c r="E1231" s="412"/>
      <c r="F1231" s="412"/>
      <c r="G1231" s="336">
        <v>0</v>
      </c>
      <c r="H1231" s="336">
        <f t="shared" si="69"/>
        <v>0</v>
      </c>
      <c r="I1231" s="336">
        <v>0</v>
      </c>
      <c r="J1231" s="336">
        <v>0</v>
      </c>
      <c r="K1231" s="336">
        <v>0</v>
      </c>
      <c r="L1231" s="336">
        <v>0</v>
      </c>
      <c r="M1231" s="336">
        <v>0</v>
      </c>
      <c r="N1231" s="336">
        <v>0</v>
      </c>
      <c r="O1231" s="336">
        <v>0</v>
      </c>
      <c r="P1231" s="336">
        <v>0</v>
      </c>
      <c r="Q1231" s="336">
        <v>0</v>
      </c>
      <c r="R1231" s="336">
        <v>0</v>
      </c>
      <c r="S1231" s="336">
        <v>0</v>
      </c>
      <c r="T1231" s="336">
        <v>0</v>
      </c>
      <c r="U1231" s="336">
        <v>0</v>
      </c>
      <c r="V1231" s="336">
        <v>0</v>
      </c>
      <c r="W1231" s="336">
        <v>0</v>
      </c>
      <c r="X1231" s="336">
        <v>0</v>
      </c>
      <c r="Y1231" s="336">
        <v>0</v>
      </c>
      <c r="Z1231" s="337">
        <f t="shared" si="65"/>
        <v>0</v>
      </c>
      <c r="AA1231" s="340"/>
    </row>
    <row r="1232" spans="1:27" s="339" customFormat="1" ht="12.75" customHeight="1">
      <c r="A1232" s="333">
        <f t="shared" si="91"/>
        <v>15</v>
      </c>
      <c r="B1232" s="373">
        <v>620107640010101</v>
      </c>
      <c r="C1232" s="392" t="s">
        <v>1840</v>
      </c>
      <c r="D1232" s="334">
        <f>+SUMIF('BG SISTEMA'!A:A,'CA EF'!B1232,'BG SISTEMA'!F:F)</f>
        <v>0</v>
      </c>
      <c r="E1232" s="412"/>
      <c r="F1232" s="412"/>
      <c r="G1232" s="336">
        <v>0</v>
      </c>
      <c r="H1232" s="336">
        <f t="shared" si="69"/>
        <v>0</v>
      </c>
      <c r="I1232" s="336">
        <v>0</v>
      </c>
      <c r="J1232" s="336">
        <v>0</v>
      </c>
      <c r="K1232" s="336">
        <v>0</v>
      </c>
      <c r="L1232" s="336">
        <v>0</v>
      </c>
      <c r="M1232" s="336">
        <v>0</v>
      </c>
      <c r="N1232" s="336">
        <v>0</v>
      </c>
      <c r="O1232" s="336">
        <v>0</v>
      </c>
      <c r="P1232" s="336">
        <v>0</v>
      </c>
      <c r="Q1232" s="336">
        <v>0</v>
      </c>
      <c r="R1232" s="336">
        <v>0</v>
      </c>
      <c r="S1232" s="336">
        <v>0</v>
      </c>
      <c r="T1232" s="336">
        <v>0</v>
      </c>
      <c r="U1232" s="336">
        <v>0</v>
      </c>
      <c r="V1232" s="336">
        <v>0</v>
      </c>
      <c r="W1232" s="336">
        <v>0</v>
      </c>
      <c r="X1232" s="336">
        <v>0</v>
      </c>
      <c r="Y1232" s="336">
        <v>0</v>
      </c>
      <c r="Z1232" s="337">
        <f t="shared" si="65"/>
        <v>0</v>
      </c>
      <c r="AA1232" s="340"/>
    </row>
    <row r="1233" spans="1:27" s="339" customFormat="1" ht="12.75" customHeight="1">
      <c r="A1233" s="333">
        <f t="shared" si="91"/>
        <v>15</v>
      </c>
      <c r="B1233" s="373">
        <v>620107640010199</v>
      </c>
      <c r="C1233" s="392" t="s">
        <v>1841</v>
      </c>
      <c r="D1233" s="334">
        <f>+SUMIF('BG SISTEMA'!A:A,'CA EF'!B1233,'BG SISTEMA'!F:F)</f>
        <v>0</v>
      </c>
      <c r="E1233" s="412"/>
      <c r="F1233" s="412"/>
      <c r="G1233" s="336">
        <v>0</v>
      </c>
      <c r="H1233" s="336">
        <f t="shared" si="69"/>
        <v>0</v>
      </c>
      <c r="I1233" s="336">
        <v>0</v>
      </c>
      <c r="J1233" s="336">
        <v>0</v>
      </c>
      <c r="K1233" s="336">
        <v>0</v>
      </c>
      <c r="L1233" s="336">
        <v>0</v>
      </c>
      <c r="M1233" s="336">
        <v>0</v>
      </c>
      <c r="N1233" s="336">
        <v>0</v>
      </c>
      <c r="O1233" s="336">
        <v>0</v>
      </c>
      <c r="P1233" s="336">
        <v>0</v>
      </c>
      <c r="Q1233" s="336">
        <v>0</v>
      </c>
      <c r="R1233" s="336">
        <v>0</v>
      </c>
      <c r="S1233" s="336">
        <v>0</v>
      </c>
      <c r="T1233" s="336">
        <v>0</v>
      </c>
      <c r="U1233" s="336">
        <v>0</v>
      </c>
      <c r="V1233" s="336">
        <v>0</v>
      </c>
      <c r="W1233" s="336">
        <v>0</v>
      </c>
      <c r="X1233" s="336">
        <v>0</v>
      </c>
      <c r="Y1233" s="336">
        <v>0</v>
      </c>
      <c r="Z1233" s="337">
        <f t="shared" si="65"/>
        <v>0</v>
      </c>
      <c r="AA1233" s="340"/>
    </row>
    <row r="1234" spans="1:27" s="339" customFormat="1" ht="12.75" customHeight="1">
      <c r="A1234" s="333">
        <f t="shared" si="91"/>
        <v>15</v>
      </c>
      <c r="B1234" s="373">
        <v>620107640020101</v>
      </c>
      <c r="C1234" s="392" t="s">
        <v>1842</v>
      </c>
      <c r="D1234" s="334">
        <f>+SUMIF('BG SISTEMA'!A:A,'CA EF'!B1234,'BG SISTEMA'!F:F)</f>
        <v>0</v>
      </c>
      <c r="E1234" s="412"/>
      <c r="F1234" s="412"/>
      <c r="G1234" s="336">
        <v>0</v>
      </c>
      <c r="H1234" s="336">
        <f t="shared" si="69"/>
        <v>0</v>
      </c>
      <c r="I1234" s="336">
        <v>0</v>
      </c>
      <c r="J1234" s="336">
        <v>0</v>
      </c>
      <c r="K1234" s="336">
        <v>0</v>
      </c>
      <c r="L1234" s="336">
        <v>0</v>
      </c>
      <c r="M1234" s="336">
        <v>0</v>
      </c>
      <c r="N1234" s="336">
        <v>0</v>
      </c>
      <c r="O1234" s="336">
        <v>0</v>
      </c>
      <c r="P1234" s="336">
        <v>0</v>
      </c>
      <c r="Q1234" s="336">
        <v>0</v>
      </c>
      <c r="R1234" s="336">
        <v>0</v>
      </c>
      <c r="S1234" s="336">
        <v>0</v>
      </c>
      <c r="T1234" s="336">
        <v>0</v>
      </c>
      <c r="U1234" s="336">
        <v>0</v>
      </c>
      <c r="V1234" s="336">
        <v>0</v>
      </c>
      <c r="W1234" s="336">
        <v>0</v>
      </c>
      <c r="X1234" s="336">
        <v>0</v>
      </c>
      <c r="Y1234" s="336">
        <v>0</v>
      </c>
      <c r="Z1234" s="337">
        <f t="shared" si="65"/>
        <v>0</v>
      </c>
      <c r="AA1234" s="340"/>
    </row>
    <row r="1235" spans="1:27" s="339" customFormat="1" ht="12.75" customHeight="1">
      <c r="A1235" s="333">
        <f t="shared" si="91"/>
        <v>15</v>
      </c>
      <c r="B1235" s="373">
        <v>620107640020199</v>
      </c>
      <c r="C1235" s="392" t="s">
        <v>1843</v>
      </c>
      <c r="D1235" s="334">
        <f>+SUMIF('BG SISTEMA'!A:A,'CA EF'!B1235,'BG SISTEMA'!F:F)</f>
        <v>0</v>
      </c>
      <c r="E1235" s="412"/>
      <c r="F1235" s="412"/>
      <c r="G1235" s="336">
        <v>0</v>
      </c>
      <c r="H1235" s="336">
        <f t="shared" si="69"/>
        <v>0</v>
      </c>
      <c r="I1235" s="336">
        <v>0</v>
      </c>
      <c r="J1235" s="336">
        <v>0</v>
      </c>
      <c r="K1235" s="336">
        <v>0</v>
      </c>
      <c r="L1235" s="336">
        <v>0</v>
      </c>
      <c r="M1235" s="336">
        <v>0</v>
      </c>
      <c r="N1235" s="336">
        <v>0</v>
      </c>
      <c r="O1235" s="336">
        <v>0</v>
      </c>
      <c r="P1235" s="336">
        <v>0</v>
      </c>
      <c r="Q1235" s="336">
        <v>0</v>
      </c>
      <c r="R1235" s="336">
        <v>0</v>
      </c>
      <c r="S1235" s="336">
        <v>0</v>
      </c>
      <c r="T1235" s="336">
        <v>0</v>
      </c>
      <c r="U1235" s="336">
        <v>0</v>
      </c>
      <c r="V1235" s="336">
        <v>0</v>
      </c>
      <c r="W1235" s="336">
        <v>0</v>
      </c>
      <c r="X1235" s="336">
        <v>0</v>
      </c>
      <c r="Y1235" s="336">
        <v>0</v>
      </c>
      <c r="Z1235" s="337">
        <f t="shared" si="65"/>
        <v>0</v>
      </c>
      <c r="AA1235" s="340"/>
    </row>
    <row r="1236" spans="1:27" s="339" customFormat="1" ht="12.75" customHeight="1">
      <c r="A1236" s="333">
        <f t="shared" si="91"/>
        <v>15</v>
      </c>
      <c r="B1236" s="373">
        <v>620107640030199</v>
      </c>
      <c r="C1236" s="392" t="s">
        <v>1844</v>
      </c>
      <c r="D1236" s="334">
        <f>+SUMIF('BG SISTEMA'!A:A,'CA EF'!B1236,'BG SISTEMA'!F:F)</f>
        <v>0</v>
      </c>
      <c r="E1236" s="412"/>
      <c r="F1236" s="412"/>
      <c r="G1236" s="336">
        <v>0</v>
      </c>
      <c r="H1236" s="336">
        <f t="shared" si="69"/>
        <v>0</v>
      </c>
      <c r="I1236" s="336">
        <v>0</v>
      </c>
      <c r="J1236" s="336">
        <v>0</v>
      </c>
      <c r="K1236" s="336">
        <v>0</v>
      </c>
      <c r="L1236" s="336">
        <v>0</v>
      </c>
      <c r="M1236" s="336">
        <v>0</v>
      </c>
      <c r="N1236" s="336">
        <f>-$H1236</f>
        <v>0</v>
      </c>
      <c r="O1236" s="336">
        <v>0</v>
      </c>
      <c r="P1236" s="336">
        <v>0</v>
      </c>
      <c r="Q1236" s="336">
        <v>0</v>
      </c>
      <c r="R1236" s="336">
        <v>0</v>
      </c>
      <c r="S1236" s="336">
        <v>0</v>
      </c>
      <c r="T1236" s="336">
        <v>0</v>
      </c>
      <c r="U1236" s="336">
        <v>0</v>
      </c>
      <c r="V1236" s="336">
        <v>0</v>
      </c>
      <c r="W1236" s="336">
        <v>0</v>
      </c>
      <c r="X1236" s="336">
        <v>0</v>
      </c>
      <c r="Y1236" s="336">
        <v>0</v>
      </c>
      <c r="Z1236" s="337">
        <f t="shared" si="65"/>
        <v>0</v>
      </c>
      <c r="AA1236" s="338"/>
    </row>
    <row r="1237" spans="1:27" s="339" customFormat="1" ht="12.75" customHeight="1">
      <c r="B1237" s="373"/>
      <c r="C1237" s="376"/>
      <c r="D1237" s="334"/>
      <c r="E1237" s="412"/>
      <c r="F1237" s="412"/>
      <c r="G1237" s="336"/>
      <c r="H1237" s="336"/>
      <c r="I1237" s="336"/>
      <c r="J1237" s="336"/>
      <c r="K1237" s="336"/>
      <c r="L1237" s="336"/>
      <c r="M1237" s="336"/>
      <c r="N1237" s="336"/>
      <c r="O1237" s="336"/>
      <c r="P1237" s="336"/>
      <c r="Q1237" s="336"/>
      <c r="R1237" s="336"/>
      <c r="S1237" s="336"/>
      <c r="T1237" s="336"/>
      <c r="U1237" s="336"/>
      <c r="V1237" s="336"/>
      <c r="W1237" s="336"/>
      <c r="X1237" s="336"/>
      <c r="Y1237" s="336"/>
      <c r="Z1237" s="337"/>
      <c r="AA1237" s="338"/>
    </row>
    <row r="1238" spans="1:27" s="339" customFormat="1" ht="12.75" customHeight="1">
      <c r="A1238" s="333">
        <f t="shared" ref="A1238:A1412" si="93">+LEN(B1238)</f>
        <v>15</v>
      </c>
      <c r="B1238" s="373">
        <v>710107010010101</v>
      </c>
      <c r="C1238" s="392" t="s">
        <v>1845</v>
      </c>
      <c r="D1238" s="334">
        <f>+SUMIF('BG SISTEMA'!A:A,'CA EF'!B1238,'BG SISTEMA'!F:F)</f>
        <v>0</v>
      </c>
      <c r="E1238" s="412"/>
      <c r="F1238" s="412"/>
      <c r="G1238" s="336">
        <v>0</v>
      </c>
      <c r="H1238" s="336">
        <f>+D1238+E1238-F1238-G1238</f>
        <v>0</v>
      </c>
      <c r="I1238" s="336">
        <v>0</v>
      </c>
      <c r="J1238" s="336">
        <v>0</v>
      </c>
      <c r="K1238" s="336">
        <v>0</v>
      </c>
      <c r="L1238" s="336">
        <v>0</v>
      </c>
      <c r="M1238" s="336">
        <v>0</v>
      </c>
      <c r="N1238" s="336">
        <v>0</v>
      </c>
      <c r="O1238" s="336">
        <v>0</v>
      </c>
      <c r="P1238" s="336">
        <v>0</v>
      </c>
      <c r="Q1238" s="336">
        <v>0</v>
      </c>
      <c r="R1238" s="336">
        <v>0</v>
      </c>
      <c r="S1238" s="336">
        <v>0</v>
      </c>
      <c r="T1238" s="336">
        <v>0</v>
      </c>
      <c r="U1238" s="336">
        <v>0</v>
      </c>
      <c r="V1238" s="336">
        <v>0</v>
      </c>
      <c r="W1238" s="336">
        <v>0</v>
      </c>
      <c r="X1238" s="336">
        <v>0</v>
      </c>
      <c r="Y1238" s="336">
        <v>0</v>
      </c>
      <c r="Z1238" s="337">
        <f t="shared" ref="Z1238:Z1412" si="94">SUM(H1238:Y1238)</f>
        <v>0</v>
      </c>
      <c r="AA1238" s="340"/>
    </row>
    <row r="1239" spans="1:27" s="339" customFormat="1" ht="12.75" customHeight="1">
      <c r="A1239" s="333">
        <f t="shared" si="93"/>
        <v>15</v>
      </c>
      <c r="B1239" s="373">
        <v>710107010010199</v>
      </c>
      <c r="C1239" s="392" t="s">
        <v>1846</v>
      </c>
      <c r="D1239" s="334">
        <f>+SUMIF('BG SISTEMA'!A:A,'CA EF'!B1239,'BG SISTEMA'!F:F)</f>
        <v>0</v>
      </c>
      <c r="E1239" s="412"/>
      <c r="F1239" s="412"/>
      <c r="G1239" s="336">
        <v>0</v>
      </c>
      <c r="H1239" s="336">
        <f t="shared" ref="H1239:H1321" si="95">+D1239+E1239-F1239-G1239</f>
        <v>0</v>
      </c>
      <c r="I1239" s="336">
        <v>0</v>
      </c>
      <c r="J1239" s="336">
        <v>0</v>
      </c>
      <c r="K1239" s="336">
        <v>0</v>
      </c>
      <c r="L1239" s="336">
        <v>0</v>
      </c>
      <c r="M1239" s="336">
        <v>0</v>
      </c>
      <c r="N1239" s="336">
        <v>0</v>
      </c>
      <c r="O1239" s="336">
        <v>0</v>
      </c>
      <c r="P1239" s="336">
        <v>0</v>
      </c>
      <c r="Q1239" s="336">
        <v>0</v>
      </c>
      <c r="R1239" s="336">
        <v>0</v>
      </c>
      <c r="S1239" s="336">
        <v>0</v>
      </c>
      <c r="T1239" s="336">
        <v>0</v>
      </c>
      <c r="U1239" s="336">
        <v>0</v>
      </c>
      <c r="V1239" s="336">
        <v>0</v>
      </c>
      <c r="W1239" s="336">
        <v>0</v>
      </c>
      <c r="X1239" s="336">
        <v>0</v>
      </c>
      <c r="Y1239" s="336">
        <v>0</v>
      </c>
      <c r="Z1239" s="337">
        <f t="shared" si="94"/>
        <v>0</v>
      </c>
      <c r="AA1239" s="340"/>
    </row>
    <row r="1240" spans="1:27" s="339" customFormat="1" ht="12.75" customHeight="1">
      <c r="A1240" s="333">
        <f t="shared" si="93"/>
        <v>15</v>
      </c>
      <c r="B1240" s="373">
        <v>710107010020101</v>
      </c>
      <c r="C1240" s="392" t="s">
        <v>1847</v>
      </c>
      <c r="D1240" s="334">
        <f>+SUMIF('BG SISTEMA'!A:A,'CA EF'!B1240,'BG SISTEMA'!F:F)</f>
        <v>0</v>
      </c>
      <c r="E1240" s="412"/>
      <c r="F1240" s="412"/>
      <c r="G1240" s="336">
        <v>0</v>
      </c>
      <c r="H1240" s="336">
        <f t="shared" si="95"/>
        <v>0</v>
      </c>
      <c r="I1240" s="336">
        <v>0</v>
      </c>
      <c r="J1240" s="336">
        <v>0</v>
      </c>
      <c r="K1240" s="336">
        <v>0</v>
      </c>
      <c r="L1240" s="336">
        <v>0</v>
      </c>
      <c r="M1240" s="336">
        <v>0</v>
      </c>
      <c r="N1240" s="336">
        <v>0</v>
      </c>
      <c r="O1240" s="336">
        <v>0</v>
      </c>
      <c r="P1240" s="336">
        <v>0</v>
      </c>
      <c r="Q1240" s="336">
        <v>0</v>
      </c>
      <c r="R1240" s="336">
        <v>0</v>
      </c>
      <c r="S1240" s="336">
        <v>0</v>
      </c>
      <c r="T1240" s="336">
        <v>0</v>
      </c>
      <c r="U1240" s="336">
        <v>0</v>
      </c>
      <c r="V1240" s="336">
        <v>0</v>
      </c>
      <c r="W1240" s="336">
        <v>0</v>
      </c>
      <c r="X1240" s="336">
        <v>0</v>
      </c>
      <c r="Y1240" s="336">
        <v>0</v>
      </c>
      <c r="Z1240" s="337">
        <f t="shared" si="94"/>
        <v>0</v>
      </c>
      <c r="AA1240" s="338"/>
    </row>
    <row r="1241" spans="1:27" s="339" customFormat="1" ht="12.75" customHeight="1">
      <c r="A1241" s="333">
        <f t="shared" ref="A1241:A1259" si="96">+LEN(B1241)</f>
        <v>15</v>
      </c>
      <c r="B1241" s="373">
        <v>710107010020199</v>
      </c>
      <c r="C1241" s="392" t="s">
        <v>1848</v>
      </c>
      <c r="D1241" s="334">
        <f>+SUMIF('BG SISTEMA'!A:A,'CA EF'!B1241,'BG SISTEMA'!F:F)</f>
        <v>0</v>
      </c>
      <c r="E1241" s="412"/>
      <c r="F1241" s="412"/>
      <c r="G1241" s="336">
        <v>0</v>
      </c>
      <c r="H1241" s="336">
        <f t="shared" ref="H1241:H1259" si="97">+D1241+E1241-F1241-G1241</f>
        <v>0</v>
      </c>
      <c r="I1241" s="336">
        <v>0</v>
      </c>
      <c r="J1241" s="336">
        <v>0</v>
      </c>
      <c r="K1241" s="336">
        <v>0</v>
      </c>
      <c r="L1241" s="336">
        <v>0</v>
      </c>
      <c r="M1241" s="336">
        <v>0</v>
      </c>
      <c r="N1241" s="336">
        <v>0</v>
      </c>
      <c r="O1241" s="336">
        <v>0</v>
      </c>
      <c r="P1241" s="336">
        <v>0</v>
      </c>
      <c r="Q1241" s="336">
        <v>0</v>
      </c>
      <c r="R1241" s="336">
        <v>0</v>
      </c>
      <c r="S1241" s="336">
        <v>0</v>
      </c>
      <c r="T1241" s="336">
        <v>0</v>
      </c>
      <c r="U1241" s="336">
        <v>0</v>
      </c>
      <c r="V1241" s="336">
        <v>0</v>
      </c>
      <c r="W1241" s="336">
        <v>0</v>
      </c>
      <c r="X1241" s="336">
        <v>0</v>
      </c>
      <c r="Y1241" s="336">
        <v>0</v>
      </c>
      <c r="Z1241" s="337">
        <f t="shared" ref="Z1241:Z1259" si="98">SUM(H1241:Y1241)</f>
        <v>0</v>
      </c>
      <c r="AA1241" s="338"/>
    </row>
    <row r="1242" spans="1:27" s="339" customFormat="1" ht="12.75" customHeight="1">
      <c r="A1242" s="333">
        <f t="shared" si="96"/>
        <v>15</v>
      </c>
      <c r="B1242" s="373">
        <v>710107010030101</v>
      </c>
      <c r="C1242" s="392" t="s">
        <v>1849</v>
      </c>
      <c r="D1242" s="334">
        <f>+SUMIF('BG SISTEMA'!A:A,'CA EF'!B1242,'BG SISTEMA'!F:F)</f>
        <v>0</v>
      </c>
      <c r="E1242" s="412"/>
      <c r="F1242" s="412"/>
      <c r="G1242" s="336">
        <v>0</v>
      </c>
      <c r="H1242" s="336">
        <f t="shared" si="97"/>
        <v>0</v>
      </c>
      <c r="I1242" s="336">
        <v>0</v>
      </c>
      <c r="J1242" s="336">
        <v>0</v>
      </c>
      <c r="K1242" s="336">
        <v>0</v>
      </c>
      <c r="L1242" s="336">
        <v>0</v>
      </c>
      <c r="M1242" s="336">
        <v>0</v>
      </c>
      <c r="N1242" s="336">
        <v>0</v>
      </c>
      <c r="O1242" s="336">
        <v>0</v>
      </c>
      <c r="P1242" s="336">
        <v>0</v>
      </c>
      <c r="Q1242" s="336">
        <v>0</v>
      </c>
      <c r="R1242" s="336">
        <v>0</v>
      </c>
      <c r="S1242" s="336">
        <v>0</v>
      </c>
      <c r="T1242" s="336">
        <v>0</v>
      </c>
      <c r="U1242" s="336">
        <v>0</v>
      </c>
      <c r="V1242" s="336">
        <v>0</v>
      </c>
      <c r="W1242" s="336">
        <v>0</v>
      </c>
      <c r="X1242" s="336">
        <v>0</v>
      </c>
      <c r="Y1242" s="336">
        <v>0</v>
      </c>
      <c r="Z1242" s="337">
        <f t="shared" si="98"/>
        <v>0</v>
      </c>
      <c r="AA1242" s="338"/>
    </row>
    <row r="1243" spans="1:27" s="339" customFormat="1" ht="12.75" customHeight="1">
      <c r="A1243" s="333">
        <f t="shared" si="96"/>
        <v>15</v>
      </c>
      <c r="B1243" s="373">
        <v>710107010030199</v>
      </c>
      <c r="C1243" s="392" t="s">
        <v>1850</v>
      </c>
      <c r="D1243" s="334">
        <f>+SUMIF('BG SISTEMA'!A:A,'CA EF'!B1243,'BG SISTEMA'!F:F)</f>
        <v>0</v>
      </c>
      <c r="E1243" s="412"/>
      <c r="F1243" s="412"/>
      <c r="G1243" s="336">
        <v>0</v>
      </c>
      <c r="H1243" s="336">
        <f t="shared" si="97"/>
        <v>0</v>
      </c>
      <c r="I1243" s="336">
        <v>0</v>
      </c>
      <c r="J1243" s="336">
        <v>0</v>
      </c>
      <c r="K1243" s="336">
        <v>0</v>
      </c>
      <c r="L1243" s="336">
        <v>0</v>
      </c>
      <c r="M1243" s="336">
        <v>0</v>
      </c>
      <c r="N1243" s="336">
        <v>0</v>
      </c>
      <c r="O1243" s="336">
        <v>0</v>
      </c>
      <c r="P1243" s="336">
        <v>0</v>
      </c>
      <c r="Q1243" s="336">
        <v>0</v>
      </c>
      <c r="R1243" s="336">
        <v>0</v>
      </c>
      <c r="S1243" s="336">
        <v>0</v>
      </c>
      <c r="T1243" s="336">
        <v>0</v>
      </c>
      <c r="U1243" s="336">
        <v>0</v>
      </c>
      <c r="V1243" s="336">
        <v>0</v>
      </c>
      <c r="W1243" s="336">
        <v>0</v>
      </c>
      <c r="X1243" s="336">
        <v>0</v>
      </c>
      <c r="Y1243" s="336">
        <v>0</v>
      </c>
      <c r="Z1243" s="337">
        <f t="shared" si="98"/>
        <v>0</v>
      </c>
      <c r="AA1243" s="340"/>
    </row>
    <row r="1244" spans="1:27" s="339" customFormat="1" ht="12.75" customHeight="1">
      <c r="A1244" s="333">
        <f t="shared" si="96"/>
        <v>15</v>
      </c>
      <c r="B1244" s="373">
        <v>710107010040101</v>
      </c>
      <c r="C1244" s="392" t="s">
        <v>1851</v>
      </c>
      <c r="D1244" s="334">
        <f>+SUMIF('BG SISTEMA'!A:A,'CA EF'!B1244,'BG SISTEMA'!F:F)</f>
        <v>0</v>
      </c>
      <c r="E1244" s="412"/>
      <c r="F1244" s="412"/>
      <c r="G1244" s="336">
        <v>0</v>
      </c>
      <c r="H1244" s="336">
        <f t="shared" si="97"/>
        <v>0</v>
      </c>
      <c r="I1244" s="336">
        <v>0</v>
      </c>
      <c r="J1244" s="336">
        <v>0</v>
      </c>
      <c r="K1244" s="336">
        <v>0</v>
      </c>
      <c r="L1244" s="336">
        <v>0</v>
      </c>
      <c r="M1244" s="336">
        <v>0</v>
      </c>
      <c r="N1244" s="336">
        <v>0</v>
      </c>
      <c r="O1244" s="336">
        <v>0</v>
      </c>
      <c r="P1244" s="336">
        <v>0</v>
      </c>
      <c r="Q1244" s="336">
        <v>0</v>
      </c>
      <c r="R1244" s="336">
        <v>0</v>
      </c>
      <c r="S1244" s="336">
        <v>0</v>
      </c>
      <c r="T1244" s="336">
        <v>0</v>
      </c>
      <c r="U1244" s="336">
        <v>0</v>
      </c>
      <c r="V1244" s="336">
        <v>0</v>
      </c>
      <c r="W1244" s="336">
        <v>0</v>
      </c>
      <c r="X1244" s="336">
        <v>0</v>
      </c>
      <c r="Y1244" s="336">
        <v>0</v>
      </c>
      <c r="Z1244" s="337">
        <f t="shared" si="98"/>
        <v>0</v>
      </c>
      <c r="AA1244" s="340"/>
    </row>
    <row r="1245" spans="1:27" s="339" customFormat="1" ht="12.75" customHeight="1">
      <c r="A1245" s="333">
        <f t="shared" si="96"/>
        <v>15</v>
      </c>
      <c r="B1245" s="373">
        <v>710107010040199</v>
      </c>
      <c r="C1245" s="392" t="s">
        <v>803</v>
      </c>
      <c r="D1245" s="334">
        <f>+SUMIF('BG SISTEMA'!A:A,'CA EF'!B1245,'BG SISTEMA'!F:F)</f>
        <v>0</v>
      </c>
      <c r="E1245" s="412"/>
      <c r="F1245" s="412"/>
      <c r="G1245" s="336">
        <v>0</v>
      </c>
      <c r="H1245" s="336">
        <f t="shared" si="97"/>
        <v>0</v>
      </c>
      <c r="I1245" s="336">
        <v>0</v>
      </c>
      <c r="J1245" s="336">
        <v>0</v>
      </c>
      <c r="K1245" s="336">
        <v>0</v>
      </c>
      <c r="L1245" s="336">
        <v>0</v>
      </c>
      <c r="M1245" s="336">
        <v>0</v>
      </c>
      <c r="N1245" s="336">
        <f>-$H1245</f>
        <v>0</v>
      </c>
      <c r="O1245" s="336">
        <v>0</v>
      </c>
      <c r="P1245" s="336">
        <v>0</v>
      </c>
      <c r="Q1245" s="336">
        <v>0</v>
      </c>
      <c r="R1245" s="336">
        <v>0</v>
      </c>
      <c r="S1245" s="336">
        <v>0</v>
      </c>
      <c r="T1245" s="336">
        <v>0</v>
      </c>
      <c r="U1245" s="336">
        <v>0</v>
      </c>
      <c r="V1245" s="336">
        <v>0</v>
      </c>
      <c r="W1245" s="336">
        <v>0</v>
      </c>
      <c r="X1245" s="336">
        <v>0</v>
      </c>
      <c r="Y1245" s="336">
        <v>0</v>
      </c>
      <c r="Z1245" s="337">
        <f t="shared" si="98"/>
        <v>0</v>
      </c>
      <c r="AA1245" s="340"/>
    </row>
    <row r="1246" spans="1:27" s="339" customFormat="1" ht="12.75" customHeight="1">
      <c r="A1246" s="333">
        <f t="shared" si="96"/>
        <v>15</v>
      </c>
      <c r="B1246" s="373">
        <v>710107010050101</v>
      </c>
      <c r="C1246" s="392" t="s">
        <v>1852</v>
      </c>
      <c r="D1246" s="334">
        <f>+SUMIF('BG SISTEMA'!A:A,'CA EF'!B1246,'BG SISTEMA'!F:F)</f>
        <v>0</v>
      </c>
      <c r="E1246" s="412"/>
      <c r="F1246" s="412"/>
      <c r="G1246" s="336">
        <v>0</v>
      </c>
      <c r="H1246" s="336">
        <f t="shared" si="97"/>
        <v>0</v>
      </c>
      <c r="I1246" s="336">
        <v>0</v>
      </c>
      <c r="J1246" s="336">
        <v>0</v>
      </c>
      <c r="K1246" s="336">
        <v>0</v>
      </c>
      <c r="L1246" s="336">
        <v>0</v>
      </c>
      <c r="M1246" s="336">
        <v>0</v>
      </c>
      <c r="N1246" s="336">
        <v>0</v>
      </c>
      <c r="O1246" s="336">
        <v>0</v>
      </c>
      <c r="P1246" s="336">
        <v>0</v>
      </c>
      <c r="Q1246" s="336">
        <v>0</v>
      </c>
      <c r="R1246" s="336">
        <v>0</v>
      </c>
      <c r="S1246" s="336">
        <v>0</v>
      </c>
      <c r="T1246" s="336">
        <v>0</v>
      </c>
      <c r="U1246" s="336">
        <v>0</v>
      </c>
      <c r="V1246" s="336">
        <v>0</v>
      </c>
      <c r="W1246" s="336">
        <v>0</v>
      </c>
      <c r="X1246" s="336">
        <v>0</v>
      </c>
      <c r="Y1246" s="336">
        <v>0</v>
      </c>
      <c r="Z1246" s="337">
        <f t="shared" si="98"/>
        <v>0</v>
      </c>
      <c r="AA1246" s="340"/>
    </row>
    <row r="1247" spans="1:27" s="339" customFormat="1" ht="12.75" customHeight="1">
      <c r="A1247" s="333">
        <f t="shared" si="96"/>
        <v>15</v>
      </c>
      <c r="B1247" s="373">
        <v>710107010050199</v>
      </c>
      <c r="C1247" s="392" t="s">
        <v>565</v>
      </c>
      <c r="D1247" s="334">
        <f>+SUMIF('BG SISTEMA'!A:A,'CA EF'!B1247,'BG SISTEMA'!F:F)</f>
        <v>0</v>
      </c>
      <c r="E1247" s="412"/>
      <c r="F1247" s="412"/>
      <c r="G1247" s="336">
        <v>0</v>
      </c>
      <c r="H1247" s="336">
        <f t="shared" si="97"/>
        <v>0</v>
      </c>
      <c r="I1247" s="336">
        <v>0</v>
      </c>
      <c r="J1247" s="336">
        <v>0</v>
      </c>
      <c r="K1247" s="336">
        <v>0</v>
      </c>
      <c r="L1247" s="336">
        <v>0</v>
      </c>
      <c r="M1247" s="336">
        <v>0</v>
      </c>
      <c r="N1247" s="336">
        <v>0</v>
      </c>
      <c r="O1247" s="336">
        <v>0</v>
      </c>
      <c r="P1247" s="336">
        <v>0</v>
      </c>
      <c r="Q1247" s="336">
        <v>0</v>
      </c>
      <c r="R1247" s="336">
        <v>0</v>
      </c>
      <c r="S1247" s="336">
        <v>0</v>
      </c>
      <c r="T1247" s="336">
        <v>0</v>
      </c>
      <c r="U1247" s="336">
        <v>0</v>
      </c>
      <c r="V1247" s="336">
        <v>0</v>
      </c>
      <c r="W1247" s="336">
        <v>0</v>
      </c>
      <c r="X1247" s="336">
        <v>0</v>
      </c>
      <c r="Y1247" s="336">
        <v>0</v>
      </c>
      <c r="Z1247" s="337">
        <f t="shared" si="98"/>
        <v>0</v>
      </c>
      <c r="AA1247" s="340"/>
    </row>
    <row r="1248" spans="1:27" s="339" customFormat="1" ht="12.75" customHeight="1">
      <c r="A1248" s="333">
        <f t="shared" si="96"/>
        <v>15</v>
      </c>
      <c r="B1248" s="373">
        <v>710107030010101</v>
      </c>
      <c r="C1248" s="392" t="s">
        <v>1853</v>
      </c>
      <c r="D1248" s="334">
        <f>+SUMIF('BG SISTEMA'!A:A,'CA EF'!B1248,'BG SISTEMA'!F:F)</f>
        <v>0</v>
      </c>
      <c r="E1248" s="412"/>
      <c r="F1248" s="412"/>
      <c r="G1248" s="336">
        <v>0</v>
      </c>
      <c r="H1248" s="336">
        <f t="shared" si="97"/>
        <v>0</v>
      </c>
      <c r="I1248" s="336">
        <v>0</v>
      </c>
      <c r="J1248" s="336">
        <v>0</v>
      </c>
      <c r="K1248" s="336">
        <v>0</v>
      </c>
      <c r="L1248" s="336">
        <v>0</v>
      </c>
      <c r="M1248" s="336">
        <v>0</v>
      </c>
      <c r="N1248" s="336">
        <v>0</v>
      </c>
      <c r="O1248" s="336">
        <v>0</v>
      </c>
      <c r="P1248" s="336">
        <v>0</v>
      </c>
      <c r="Q1248" s="336">
        <v>0</v>
      </c>
      <c r="R1248" s="336">
        <v>0</v>
      </c>
      <c r="S1248" s="336">
        <v>0</v>
      </c>
      <c r="T1248" s="336">
        <v>0</v>
      </c>
      <c r="U1248" s="336">
        <v>0</v>
      </c>
      <c r="V1248" s="336">
        <v>0</v>
      </c>
      <c r="W1248" s="336">
        <v>0</v>
      </c>
      <c r="X1248" s="336">
        <v>0</v>
      </c>
      <c r="Y1248" s="336">
        <v>0</v>
      </c>
      <c r="Z1248" s="337">
        <f t="shared" si="98"/>
        <v>0</v>
      </c>
      <c r="AA1248" s="340"/>
    </row>
    <row r="1249" spans="1:27" s="339" customFormat="1" ht="12.75" customHeight="1">
      <c r="A1249" s="333">
        <f t="shared" si="96"/>
        <v>15</v>
      </c>
      <c r="B1249" s="373">
        <v>710107030010199</v>
      </c>
      <c r="C1249" s="392" t="s">
        <v>1854</v>
      </c>
      <c r="D1249" s="334">
        <f>+SUMIF('BG SISTEMA'!A:A,'CA EF'!B1249,'BG SISTEMA'!F:F)</f>
        <v>0</v>
      </c>
      <c r="E1249" s="412"/>
      <c r="F1249" s="412"/>
      <c r="G1249" s="336">
        <v>0</v>
      </c>
      <c r="H1249" s="336">
        <f t="shared" si="97"/>
        <v>0</v>
      </c>
      <c r="I1249" s="336">
        <v>0</v>
      </c>
      <c r="J1249" s="336">
        <v>0</v>
      </c>
      <c r="K1249" s="336">
        <v>0</v>
      </c>
      <c r="L1249" s="336">
        <v>0</v>
      </c>
      <c r="M1249" s="336">
        <v>0</v>
      </c>
      <c r="N1249" s="336">
        <v>0</v>
      </c>
      <c r="O1249" s="336">
        <v>0</v>
      </c>
      <c r="P1249" s="336">
        <v>0</v>
      </c>
      <c r="Q1249" s="336">
        <v>0</v>
      </c>
      <c r="R1249" s="336">
        <v>0</v>
      </c>
      <c r="S1249" s="336">
        <v>0</v>
      </c>
      <c r="T1249" s="336">
        <v>0</v>
      </c>
      <c r="U1249" s="336">
        <v>0</v>
      </c>
      <c r="V1249" s="336">
        <v>0</v>
      </c>
      <c r="W1249" s="336">
        <v>0</v>
      </c>
      <c r="X1249" s="336">
        <v>0</v>
      </c>
      <c r="Y1249" s="336">
        <v>0</v>
      </c>
      <c r="Z1249" s="337">
        <f t="shared" si="98"/>
        <v>0</v>
      </c>
      <c r="AA1249" s="340"/>
    </row>
    <row r="1250" spans="1:27" s="339" customFormat="1" ht="12.75" customHeight="1">
      <c r="A1250" s="333">
        <f t="shared" si="96"/>
        <v>15</v>
      </c>
      <c r="B1250" s="373">
        <v>710107030020101</v>
      </c>
      <c r="C1250" s="392" t="s">
        <v>1847</v>
      </c>
      <c r="D1250" s="334">
        <f>+SUMIF('BG SISTEMA'!A:A,'CA EF'!B1250,'BG SISTEMA'!F:F)</f>
        <v>0</v>
      </c>
      <c r="E1250" s="412"/>
      <c r="F1250" s="412"/>
      <c r="G1250" s="336">
        <v>0</v>
      </c>
      <c r="H1250" s="336">
        <f t="shared" si="97"/>
        <v>0</v>
      </c>
      <c r="I1250" s="336">
        <v>0</v>
      </c>
      <c r="J1250" s="336">
        <v>0</v>
      </c>
      <c r="K1250" s="336">
        <v>0</v>
      </c>
      <c r="L1250" s="336">
        <v>0</v>
      </c>
      <c r="M1250" s="336">
        <v>0</v>
      </c>
      <c r="N1250" s="336">
        <v>0</v>
      </c>
      <c r="O1250" s="336">
        <v>0</v>
      </c>
      <c r="P1250" s="336">
        <v>0</v>
      </c>
      <c r="Q1250" s="336">
        <v>0</v>
      </c>
      <c r="R1250" s="336">
        <v>0</v>
      </c>
      <c r="S1250" s="336">
        <v>0</v>
      </c>
      <c r="T1250" s="336">
        <v>0</v>
      </c>
      <c r="U1250" s="336">
        <v>0</v>
      </c>
      <c r="V1250" s="336">
        <v>0</v>
      </c>
      <c r="W1250" s="336">
        <v>0</v>
      </c>
      <c r="X1250" s="336">
        <v>0</v>
      </c>
      <c r="Y1250" s="336">
        <v>0</v>
      </c>
      <c r="Z1250" s="337">
        <f t="shared" si="98"/>
        <v>0</v>
      </c>
      <c r="AA1250" s="338"/>
    </row>
    <row r="1251" spans="1:27" s="339" customFormat="1" ht="12.75" customHeight="1">
      <c r="A1251" s="333">
        <f t="shared" si="96"/>
        <v>15</v>
      </c>
      <c r="B1251" s="373">
        <v>710107030020199</v>
      </c>
      <c r="C1251" s="392" t="s">
        <v>1848</v>
      </c>
      <c r="D1251" s="334">
        <f>+SUMIF('BG SISTEMA'!A:A,'CA EF'!B1251,'BG SISTEMA'!F:F)</f>
        <v>0</v>
      </c>
      <c r="E1251" s="412"/>
      <c r="F1251" s="412"/>
      <c r="G1251" s="336">
        <v>0</v>
      </c>
      <c r="H1251" s="336">
        <f t="shared" si="97"/>
        <v>0</v>
      </c>
      <c r="I1251" s="336">
        <v>0</v>
      </c>
      <c r="J1251" s="336">
        <v>0</v>
      </c>
      <c r="K1251" s="336">
        <v>0</v>
      </c>
      <c r="L1251" s="336">
        <v>0</v>
      </c>
      <c r="M1251" s="336">
        <v>0</v>
      </c>
      <c r="N1251" s="336">
        <v>0</v>
      </c>
      <c r="O1251" s="336">
        <v>0</v>
      </c>
      <c r="P1251" s="336">
        <v>0</v>
      </c>
      <c r="Q1251" s="336">
        <v>0</v>
      </c>
      <c r="R1251" s="336">
        <v>0</v>
      </c>
      <c r="S1251" s="336">
        <v>0</v>
      </c>
      <c r="T1251" s="336">
        <v>0</v>
      </c>
      <c r="U1251" s="336">
        <v>0</v>
      </c>
      <c r="V1251" s="336">
        <v>0</v>
      </c>
      <c r="W1251" s="336">
        <v>0</v>
      </c>
      <c r="X1251" s="336">
        <v>0</v>
      </c>
      <c r="Y1251" s="336">
        <v>0</v>
      </c>
      <c r="Z1251" s="337">
        <f t="shared" si="98"/>
        <v>0</v>
      </c>
      <c r="AA1251" s="340"/>
    </row>
    <row r="1252" spans="1:27" s="339" customFormat="1" ht="12.75" customHeight="1">
      <c r="A1252" s="333">
        <f t="shared" si="96"/>
        <v>15</v>
      </c>
      <c r="B1252" s="373">
        <v>710107030030101</v>
      </c>
      <c r="C1252" s="392" t="s">
        <v>1849</v>
      </c>
      <c r="D1252" s="334">
        <f>+SUMIF('BG SISTEMA'!A:A,'CA EF'!B1252,'BG SISTEMA'!F:F)</f>
        <v>0</v>
      </c>
      <c r="E1252" s="412"/>
      <c r="F1252" s="412"/>
      <c r="G1252" s="336">
        <v>0</v>
      </c>
      <c r="H1252" s="336">
        <f t="shared" si="97"/>
        <v>0</v>
      </c>
      <c r="I1252" s="336">
        <v>0</v>
      </c>
      <c r="J1252" s="336">
        <v>0</v>
      </c>
      <c r="K1252" s="336">
        <v>0</v>
      </c>
      <c r="L1252" s="336">
        <v>0</v>
      </c>
      <c r="M1252" s="336">
        <v>0</v>
      </c>
      <c r="N1252" s="336">
        <v>0</v>
      </c>
      <c r="O1252" s="336">
        <v>0</v>
      </c>
      <c r="P1252" s="336">
        <v>0</v>
      </c>
      <c r="Q1252" s="336">
        <v>0</v>
      </c>
      <c r="R1252" s="336">
        <v>0</v>
      </c>
      <c r="S1252" s="336">
        <v>0</v>
      </c>
      <c r="T1252" s="336">
        <v>0</v>
      </c>
      <c r="U1252" s="336">
        <v>0</v>
      </c>
      <c r="V1252" s="336">
        <v>0</v>
      </c>
      <c r="W1252" s="336">
        <v>0</v>
      </c>
      <c r="X1252" s="336">
        <v>0</v>
      </c>
      <c r="Y1252" s="336">
        <v>0</v>
      </c>
      <c r="Z1252" s="337">
        <f t="shared" si="98"/>
        <v>0</v>
      </c>
      <c r="AA1252" s="340"/>
    </row>
    <row r="1253" spans="1:27" s="339" customFormat="1" ht="12.75" customHeight="1">
      <c r="A1253" s="333">
        <f t="shared" si="96"/>
        <v>15</v>
      </c>
      <c r="B1253" s="373">
        <v>710107030030199</v>
      </c>
      <c r="C1253" s="392" t="s">
        <v>1850</v>
      </c>
      <c r="D1253" s="334">
        <f>+SUMIF('BG SISTEMA'!A:A,'CA EF'!B1253,'BG SISTEMA'!F:F)</f>
        <v>0</v>
      </c>
      <c r="E1253" s="412"/>
      <c r="F1253" s="412"/>
      <c r="G1253" s="336">
        <v>0</v>
      </c>
      <c r="H1253" s="336">
        <f t="shared" si="97"/>
        <v>0</v>
      </c>
      <c r="I1253" s="336">
        <v>0</v>
      </c>
      <c r="J1253" s="336">
        <v>0</v>
      </c>
      <c r="K1253" s="336">
        <v>0</v>
      </c>
      <c r="L1253" s="336">
        <v>0</v>
      </c>
      <c r="M1253" s="336">
        <v>0</v>
      </c>
      <c r="N1253" s="336">
        <v>0</v>
      </c>
      <c r="O1253" s="336">
        <v>0</v>
      </c>
      <c r="P1253" s="336">
        <v>0</v>
      </c>
      <c r="Q1253" s="336">
        <v>0</v>
      </c>
      <c r="R1253" s="336">
        <v>0</v>
      </c>
      <c r="S1253" s="336">
        <v>0</v>
      </c>
      <c r="T1253" s="336">
        <v>0</v>
      </c>
      <c r="U1253" s="336">
        <v>0</v>
      </c>
      <c r="V1253" s="336">
        <v>0</v>
      </c>
      <c r="W1253" s="336">
        <v>0</v>
      </c>
      <c r="X1253" s="336">
        <v>0</v>
      </c>
      <c r="Y1253" s="336">
        <v>0</v>
      </c>
      <c r="Z1253" s="337">
        <f t="shared" si="98"/>
        <v>0</v>
      </c>
      <c r="AA1253" s="340"/>
    </row>
    <row r="1254" spans="1:27" s="339" customFormat="1" ht="12.75" customHeight="1">
      <c r="A1254" s="333">
        <f t="shared" si="96"/>
        <v>15</v>
      </c>
      <c r="B1254" s="373">
        <v>710107030040101</v>
      </c>
      <c r="C1254" s="392" t="s">
        <v>1851</v>
      </c>
      <c r="D1254" s="334">
        <f>+SUMIF('BG SISTEMA'!A:A,'CA EF'!B1254,'BG SISTEMA'!F:F)</f>
        <v>0</v>
      </c>
      <c r="E1254" s="412"/>
      <c r="F1254" s="412"/>
      <c r="G1254" s="336">
        <v>0</v>
      </c>
      <c r="H1254" s="336">
        <f t="shared" si="97"/>
        <v>0</v>
      </c>
      <c r="I1254" s="336">
        <v>0</v>
      </c>
      <c r="J1254" s="336">
        <v>0</v>
      </c>
      <c r="K1254" s="336">
        <v>0</v>
      </c>
      <c r="L1254" s="336">
        <v>0</v>
      </c>
      <c r="M1254" s="336">
        <v>0</v>
      </c>
      <c r="N1254" s="336">
        <v>0</v>
      </c>
      <c r="O1254" s="336">
        <v>0</v>
      </c>
      <c r="P1254" s="336">
        <v>0</v>
      </c>
      <c r="Q1254" s="336">
        <v>0</v>
      </c>
      <c r="R1254" s="336">
        <v>0</v>
      </c>
      <c r="S1254" s="336">
        <v>0</v>
      </c>
      <c r="T1254" s="336">
        <v>0</v>
      </c>
      <c r="U1254" s="336">
        <v>0</v>
      </c>
      <c r="V1254" s="336">
        <v>0</v>
      </c>
      <c r="W1254" s="336">
        <v>0</v>
      </c>
      <c r="X1254" s="336">
        <v>0</v>
      </c>
      <c r="Y1254" s="336">
        <v>0</v>
      </c>
      <c r="Z1254" s="337">
        <f t="shared" si="98"/>
        <v>0</v>
      </c>
      <c r="AA1254" s="340"/>
    </row>
    <row r="1255" spans="1:27" s="339" customFormat="1" ht="12.75" customHeight="1">
      <c r="A1255" s="333">
        <f t="shared" si="96"/>
        <v>15</v>
      </c>
      <c r="B1255" s="373">
        <v>710107030040199</v>
      </c>
      <c r="C1255" s="392" t="s">
        <v>803</v>
      </c>
      <c r="D1255" s="334">
        <f>+SUMIF('BG SISTEMA'!A:A,'CA EF'!B1255,'BG SISTEMA'!F:F)</f>
        <v>0</v>
      </c>
      <c r="E1255" s="412"/>
      <c r="F1255" s="412"/>
      <c r="G1255" s="336">
        <v>0</v>
      </c>
      <c r="H1255" s="336">
        <f t="shared" si="97"/>
        <v>0</v>
      </c>
      <c r="I1255" s="336">
        <v>0</v>
      </c>
      <c r="J1255" s="336">
        <v>0</v>
      </c>
      <c r="K1255" s="336">
        <v>0</v>
      </c>
      <c r="L1255" s="336">
        <v>0</v>
      </c>
      <c r="M1255" s="336">
        <v>0</v>
      </c>
      <c r="N1255" s="336">
        <v>0</v>
      </c>
      <c r="O1255" s="336">
        <v>0</v>
      </c>
      <c r="P1255" s="336">
        <v>0</v>
      </c>
      <c r="Q1255" s="336">
        <v>0</v>
      </c>
      <c r="R1255" s="336">
        <v>0</v>
      </c>
      <c r="S1255" s="336">
        <v>0</v>
      </c>
      <c r="T1255" s="336">
        <v>0</v>
      </c>
      <c r="U1255" s="336">
        <v>0</v>
      </c>
      <c r="V1255" s="336">
        <v>0</v>
      </c>
      <c r="W1255" s="336">
        <v>0</v>
      </c>
      <c r="X1255" s="336">
        <v>0</v>
      </c>
      <c r="Y1255" s="336">
        <v>0</v>
      </c>
      <c r="Z1255" s="337">
        <f t="shared" si="98"/>
        <v>0</v>
      </c>
      <c r="AA1255" s="338"/>
    </row>
    <row r="1256" spans="1:27" s="339" customFormat="1" ht="12.75" customHeight="1">
      <c r="A1256" s="333">
        <f t="shared" si="96"/>
        <v>15</v>
      </c>
      <c r="B1256" s="373">
        <v>710107030050101</v>
      </c>
      <c r="C1256" s="392" t="s">
        <v>1852</v>
      </c>
      <c r="D1256" s="334">
        <f>+SUMIF('BG SISTEMA'!A:A,'CA EF'!B1256,'BG SISTEMA'!F:F)</f>
        <v>0</v>
      </c>
      <c r="E1256" s="412"/>
      <c r="F1256" s="412"/>
      <c r="G1256" s="336">
        <v>0</v>
      </c>
      <c r="H1256" s="336">
        <f t="shared" si="97"/>
        <v>0</v>
      </c>
      <c r="I1256" s="336">
        <v>0</v>
      </c>
      <c r="J1256" s="336">
        <v>0</v>
      </c>
      <c r="K1256" s="336">
        <v>0</v>
      </c>
      <c r="L1256" s="336">
        <v>0</v>
      </c>
      <c r="M1256" s="336">
        <v>0</v>
      </c>
      <c r="N1256" s="336">
        <v>0</v>
      </c>
      <c r="O1256" s="336">
        <v>0</v>
      </c>
      <c r="P1256" s="336">
        <v>0</v>
      </c>
      <c r="Q1256" s="336">
        <v>0</v>
      </c>
      <c r="R1256" s="336">
        <v>0</v>
      </c>
      <c r="S1256" s="336">
        <v>0</v>
      </c>
      <c r="T1256" s="336">
        <v>0</v>
      </c>
      <c r="U1256" s="336">
        <v>0</v>
      </c>
      <c r="V1256" s="336">
        <v>0</v>
      </c>
      <c r="W1256" s="336">
        <v>0</v>
      </c>
      <c r="X1256" s="336">
        <v>0</v>
      </c>
      <c r="Y1256" s="336">
        <v>0</v>
      </c>
      <c r="Z1256" s="337">
        <f t="shared" si="98"/>
        <v>0</v>
      </c>
      <c r="AA1256" s="340"/>
    </row>
    <row r="1257" spans="1:27" s="339" customFormat="1" ht="12.75" customHeight="1">
      <c r="A1257" s="333">
        <f t="shared" si="96"/>
        <v>15</v>
      </c>
      <c r="B1257" s="373">
        <v>710107030050199</v>
      </c>
      <c r="C1257" s="392" t="s">
        <v>565</v>
      </c>
      <c r="D1257" s="334">
        <f>+SUMIF('BG SISTEMA'!A:A,'CA EF'!B1257,'BG SISTEMA'!F:F)</f>
        <v>0</v>
      </c>
      <c r="E1257" s="412"/>
      <c r="F1257" s="412"/>
      <c r="G1257" s="336">
        <v>0</v>
      </c>
      <c r="H1257" s="336">
        <f t="shared" si="97"/>
        <v>0</v>
      </c>
      <c r="I1257" s="336">
        <v>0</v>
      </c>
      <c r="J1257" s="336">
        <v>0</v>
      </c>
      <c r="K1257" s="336">
        <v>0</v>
      </c>
      <c r="L1257" s="336">
        <v>0</v>
      </c>
      <c r="M1257" s="336">
        <v>0</v>
      </c>
      <c r="N1257" s="336">
        <v>0</v>
      </c>
      <c r="O1257" s="336">
        <v>0</v>
      </c>
      <c r="P1257" s="336">
        <v>0</v>
      </c>
      <c r="Q1257" s="336">
        <v>0</v>
      </c>
      <c r="R1257" s="336">
        <v>0</v>
      </c>
      <c r="S1257" s="336">
        <v>0</v>
      </c>
      <c r="T1257" s="336">
        <v>0</v>
      </c>
      <c r="U1257" s="336">
        <v>0</v>
      </c>
      <c r="V1257" s="336">
        <v>0</v>
      </c>
      <c r="W1257" s="336">
        <v>0</v>
      </c>
      <c r="X1257" s="336">
        <v>0</v>
      </c>
      <c r="Y1257" s="336">
        <v>0</v>
      </c>
      <c r="Z1257" s="337">
        <f t="shared" si="98"/>
        <v>0</v>
      </c>
      <c r="AA1257" s="340"/>
    </row>
    <row r="1258" spans="1:27" s="339" customFormat="1" ht="12.75" customHeight="1">
      <c r="A1258" s="333">
        <f t="shared" si="96"/>
        <v>15</v>
      </c>
      <c r="B1258" s="373">
        <v>710107050010101</v>
      </c>
      <c r="C1258" s="392" t="s">
        <v>1855</v>
      </c>
      <c r="D1258" s="334">
        <f>+SUMIF('BG SISTEMA'!A:A,'CA EF'!B1258,'BG SISTEMA'!F:F)</f>
        <v>0</v>
      </c>
      <c r="E1258" s="412"/>
      <c r="F1258" s="412"/>
      <c r="G1258" s="336">
        <v>0</v>
      </c>
      <c r="H1258" s="336">
        <f t="shared" si="97"/>
        <v>0</v>
      </c>
      <c r="I1258" s="336">
        <v>0</v>
      </c>
      <c r="J1258" s="336">
        <v>0</v>
      </c>
      <c r="K1258" s="336">
        <v>0</v>
      </c>
      <c r="L1258" s="336">
        <v>0</v>
      </c>
      <c r="M1258" s="336">
        <v>0</v>
      </c>
      <c r="N1258" s="336">
        <v>0</v>
      </c>
      <c r="O1258" s="336">
        <v>0</v>
      </c>
      <c r="P1258" s="336">
        <v>0</v>
      </c>
      <c r="Q1258" s="336">
        <v>0</v>
      </c>
      <c r="R1258" s="336">
        <v>0</v>
      </c>
      <c r="S1258" s="336">
        <v>0</v>
      </c>
      <c r="T1258" s="336">
        <v>0</v>
      </c>
      <c r="U1258" s="336">
        <v>0</v>
      </c>
      <c r="V1258" s="336">
        <v>0</v>
      </c>
      <c r="W1258" s="336">
        <v>0</v>
      </c>
      <c r="X1258" s="336">
        <v>0</v>
      </c>
      <c r="Y1258" s="336">
        <v>0</v>
      </c>
      <c r="Z1258" s="337">
        <f t="shared" si="98"/>
        <v>0</v>
      </c>
      <c r="AA1258" s="340"/>
    </row>
    <row r="1259" spans="1:27" s="339" customFormat="1" ht="12.75" customHeight="1">
      <c r="A1259" s="333">
        <f t="shared" si="96"/>
        <v>15</v>
      </c>
      <c r="B1259" s="373">
        <v>710107050010199</v>
      </c>
      <c r="C1259" s="392" t="s">
        <v>1856</v>
      </c>
      <c r="D1259" s="334">
        <f>+SUMIF('BG SISTEMA'!A:A,'CA EF'!B1259,'BG SISTEMA'!F:F)</f>
        <v>0</v>
      </c>
      <c r="E1259" s="412"/>
      <c r="F1259" s="412"/>
      <c r="G1259" s="336">
        <v>0</v>
      </c>
      <c r="H1259" s="336">
        <f t="shared" si="97"/>
        <v>0</v>
      </c>
      <c r="I1259" s="336">
        <v>0</v>
      </c>
      <c r="J1259" s="336">
        <v>0</v>
      </c>
      <c r="K1259" s="336">
        <v>0</v>
      </c>
      <c r="L1259" s="336">
        <v>0</v>
      </c>
      <c r="M1259" s="336">
        <v>0</v>
      </c>
      <c r="N1259" s="336">
        <v>0</v>
      </c>
      <c r="O1259" s="336">
        <v>0</v>
      </c>
      <c r="P1259" s="336">
        <v>0</v>
      </c>
      <c r="Q1259" s="336">
        <v>0</v>
      </c>
      <c r="R1259" s="336">
        <v>0</v>
      </c>
      <c r="S1259" s="336">
        <v>0</v>
      </c>
      <c r="T1259" s="336">
        <v>0</v>
      </c>
      <c r="U1259" s="336">
        <v>0</v>
      </c>
      <c r="V1259" s="336">
        <v>0</v>
      </c>
      <c r="W1259" s="336">
        <v>0</v>
      </c>
      <c r="X1259" s="336">
        <v>0</v>
      </c>
      <c r="Y1259" s="336">
        <v>0</v>
      </c>
      <c r="Z1259" s="337">
        <f t="shared" si="98"/>
        <v>0</v>
      </c>
      <c r="AA1259" s="340"/>
    </row>
    <row r="1260" spans="1:27" s="339" customFormat="1" ht="12.75" customHeight="1">
      <c r="A1260" s="333">
        <f t="shared" si="93"/>
        <v>15</v>
      </c>
      <c r="B1260" s="373">
        <v>710107050020101</v>
      </c>
      <c r="C1260" s="392" t="s">
        <v>1857</v>
      </c>
      <c r="D1260" s="334">
        <f>+SUMIF('BG SISTEMA'!A:A,'CA EF'!B1260,'BG SISTEMA'!F:F)</f>
        <v>0</v>
      </c>
      <c r="E1260" s="412"/>
      <c r="F1260" s="412"/>
      <c r="G1260" s="336">
        <v>0</v>
      </c>
      <c r="H1260" s="336">
        <f t="shared" si="95"/>
        <v>0</v>
      </c>
      <c r="I1260" s="336">
        <v>0</v>
      </c>
      <c r="J1260" s="336">
        <v>0</v>
      </c>
      <c r="K1260" s="336">
        <v>0</v>
      </c>
      <c r="L1260" s="336">
        <v>0</v>
      </c>
      <c r="M1260" s="336">
        <v>0</v>
      </c>
      <c r="N1260" s="336">
        <v>0</v>
      </c>
      <c r="O1260" s="336">
        <v>0</v>
      </c>
      <c r="P1260" s="336">
        <v>0</v>
      </c>
      <c r="Q1260" s="336">
        <v>0</v>
      </c>
      <c r="R1260" s="336">
        <v>0</v>
      </c>
      <c r="S1260" s="336">
        <v>0</v>
      </c>
      <c r="T1260" s="336">
        <v>0</v>
      </c>
      <c r="U1260" s="336">
        <v>0</v>
      </c>
      <c r="V1260" s="336">
        <v>0</v>
      </c>
      <c r="W1260" s="336">
        <v>0</v>
      </c>
      <c r="X1260" s="336">
        <v>0</v>
      </c>
      <c r="Y1260" s="336">
        <v>0</v>
      </c>
      <c r="Z1260" s="337">
        <f t="shared" si="94"/>
        <v>0</v>
      </c>
      <c r="AA1260" s="338"/>
    </row>
    <row r="1261" spans="1:27" s="339" customFormat="1" ht="12.75" customHeight="1">
      <c r="A1261" s="333">
        <f t="shared" si="93"/>
        <v>15</v>
      </c>
      <c r="B1261" s="373">
        <v>710107050020199</v>
      </c>
      <c r="C1261" s="392" t="s">
        <v>1858</v>
      </c>
      <c r="D1261" s="334">
        <f>+SUMIF('BG SISTEMA'!A:A,'CA EF'!B1261,'BG SISTEMA'!F:F)</f>
        <v>0</v>
      </c>
      <c r="E1261" s="412"/>
      <c r="F1261" s="412"/>
      <c r="G1261" s="336">
        <v>0</v>
      </c>
      <c r="H1261" s="336">
        <f t="shared" si="95"/>
        <v>0</v>
      </c>
      <c r="I1261" s="336">
        <v>0</v>
      </c>
      <c r="J1261" s="336">
        <v>0</v>
      </c>
      <c r="K1261" s="336">
        <v>0</v>
      </c>
      <c r="L1261" s="336">
        <v>0</v>
      </c>
      <c r="M1261" s="336">
        <v>0</v>
      </c>
      <c r="N1261" s="336">
        <v>0</v>
      </c>
      <c r="O1261" s="336">
        <v>0</v>
      </c>
      <c r="P1261" s="336">
        <v>0</v>
      </c>
      <c r="Q1261" s="336">
        <v>0</v>
      </c>
      <c r="R1261" s="336">
        <v>0</v>
      </c>
      <c r="S1261" s="336">
        <v>0</v>
      </c>
      <c r="T1261" s="336">
        <v>0</v>
      </c>
      <c r="U1261" s="336">
        <v>0</v>
      </c>
      <c r="V1261" s="336">
        <v>0</v>
      </c>
      <c r="W1261" s="336">
        <v>0</v>
      </c>
      <c r="X1261" s="336">
        <v>0</v>
      </c>
      <c r="Y1261" s="336">
        <v>0</v>
      </c>
      <c r="Z1261" s="337">
        <f t="shared" si="94"/>
        <v>0</v>
      </c>
      <c r="AA1261" s="338"/>
    </row>
    <row r="1262" spans="1:27" s="339" customFormat="1" ht="12.75" customHeight="1">
      <c r="A1262" s="333">
        <f t="shared" si="93"/>
        <v>15</v>
      </c>
      <c r="B1262" s="373">
        <v>710107050030101</v>
      </c>
      <c r="C1262" s="392" t="s">
        <v>1859</v>
      </c>
      <c r="D1262" s="334">
        <f>+SUMIF('BG SISTEMA'!A:A,'CA EF'!B1262,'BG SISTEMA'!F:F)</f>
        <v>0</v>
      </c>
      <c r="E1262" s="412"/>
      <c r="F1262" s="412"/>
      <c r="G1262" s="336">
        <v>0</v>
      </c>
      <c r="H1262" s="336">
        <f t="shared" si="95"/>
        <v>0</v>
      </c>
      <c r="I1262" s="336">
        <v>0</v>
      </c>
      <c r="J1262" s="336">
        <v>0</v>
      </c>
      <c r="K1262" s="336">
        <v>0</v>
      </c>
      <c r="L1262" s="336">
        <v>0</v>
      </c>
      <c r="M1262" s="336">
        <v>0</v>
      </c>
      <c r="N1262" s="336">
        <v>0</v>
      </c>
      <c r="O1262" s="336">
        <v>0</v>
      </c>
      <c r="P1262" s="336">
        <v>0</v>
      </c>
      <c r="Q1262" s="336">
        <v>0</v>
      </c>
      <c r="R1262" s="336">
        <v>0</v>
      </c>
      <c r="S1262" s="336">
        <v>0</v>
      </c>
      <c r="T1262" s="336">
        <v>0</v>
      </c>
      <c r="U1262" s="336">
        <v>0</v>
      </c>
      <c r="V1262" s="336">
        <v>0</v>
      </c>
      <c r="W1262" s="336">
        <v>0</v>
      </c>
      <c r="X1262" s="336">
        <v>0</v>
      </c>
      <c r="Y1262" s="336">
        <v>0</v>
      </c>
      <c r="Z1262" s="337">
        <f t="shared" si="94"/>
        <v>0</v>
      </c>
      <c r="AA1262" s="340"/>
    </row>
    <row r="1263" spans="1:27" s="339" customFormat="1" ht="12.75" customHeight="1">
      <c r="A1263" s="333">
        <f t="shared" si="93"/>
        <v>15</v>
      </c>
      <c r="B1263" s="373">
        <v>710107050030199</v>
      </c>
      <c r="C1263" s="392" t="s">
        <v>1860</v>
      </c>
      <c r="D1263" s="334">
        <f>+SUMIF('BG SISTEMA'!A:A,'CA EF'!B1263,'BG SISTEMA'!F:F)</f>
        <v>0</v>
      </c>
      <c r="E1263" s="412"/>
      <c r="F1263" s="412"/>
      <c r="G1263" s="336">
        <v>0</v>
      </c>
      <c r="H1263" s="336">
        <f t="shared" si="95"/>
        <v>0</v>
      </c>
      <c r="I1263" s="336">
        <v>0</v>
      </c>
      <c r="J1263" s="336">
        <v>0</v>
      </c>
      <c r="K1263" s="336">
        <v>0</v>
      </c>
      <c r="L1263" s="336">
        <v>0</v>
      </c>
      <c r="M1263" s="336">
        <v>0</v>
      </c>
      <c r="N1263" s="336">
        <v>0</v>
      </c>
      <c r="O1263" s="336">
        <v>0</v>
      </c>
      <c r="P1263" s="336">
        <v>0</v>
      </c>
      <c r="Q1263" s="336">
        <v>0</v>
      </c>
      <c r="R1263" s="336">
        <v>0</v>
      </c>
      <c r="S1263" s="336">
        <v>0</v>
      </c>
      <c r="T1263" s="336">
        <v>0</v>
      </c>
      <c r="U1263" s="336">
        <v>0</v>
      </c>
      <c r="V1263" s="336">
        <v>0</v>
      </c>
      <c r="W1263" s="336">
        <v>0</v>
      </c>
      <c r="X1263" s="336">
        <v>0</v>
      </c>
      <c r="Y1263" s="336">
        <v>0</v>
      </c>
      <c r="Z1263" s="337">
        <f t="shared" si="94"/>
        <v>0</v>
      </c>
      <c r="AA1263" s="340"/>
    </row>
    <row r="1264" spans="1:27" s="339" customFormat="1" ht="12.75" customHeight="1">
      <c r="A1264" s="333">
        <f t="shared" si="93"/>
        <v>15</v>
      </c>
      <c r="B1264" s="373">
        <v>710107050040101</v>
      </c>
      <c r="C1264" s="392" t="s">
        <v>1861</v>
      </c>
      <c r="D1264" s="334">
        <f>+SUMIF('BG SISTEMA'!A:A,'CA EF'!B1264,'BG SISTEMA'!F:F)</f>
        <v>0</v>
      </c>
      <c r="E1264" s="412"/>
      <c r="F1264" s="412"/>
      <c r="G1264" s="336">
        <v>0</v>
      </c>
      <c r="H1264" s="336">
        <f t="shared" si="95"/>
        <v>0</v>
      </c>
      <c r="I1264" s="336">
        <v>0</v>
      </c>
      <c r="J1264" s="336">
        <v>0</v>
      </c>
      <c r="K1264" s="336">
        <v>0</v>
      </c>
      <c r="L1264" s="336">
        <v>0</v>
      </c>
      <c r="M1264" s="336">
        <v>0</v>
      </c>
      <c r="N1264" s="336">
        <v>0</v>
      </c>
      <c r="O1264" s="336">
        <v>0</v>
      </c>
      <c r="P1264" s="336">
        <v>0</v>
      </c>
      <c r="Q1264" s="336">
        <v>0</v>
      </c>
      <c r="R1264" s="336">
        <v>0</v>
      </c>
      <c r="S1264" s="336">
        <v>0</v>
      </c>
      <c r="T1264" s="336">
        <v>0</v>
      </c>
      <c r="U1264" s="336">
        <v>0</v>
      </c>
      <c r="V1264" s="336">
        <v>0</v>
      </c>
      <c r="W1264" s="336">
        <v>0</v>
      </c>
      <c r="X1264" s="336">
        <v>0</v>
      </c>
      <c r="Y1264" s="336">
        <v>0</v>
      </c>
      <c r="Z1264" s="337">
        <f t="shared" si="94"/>
        <v>0</v>
      </c>
      <c r="AA1264" s="340"/>
    </row>
    <row r="1265" spans="1:27" s="339" customFormat="1" ht="12.75" customHeight="1">
      <c r="A1265" s="333">
        <f t="shared" si="93"/>
        <v>15</v>
      </c>
      <c r="B1265" s="373">
        <v>710107050040199</v>
      </c>
      <c r="C1265" s="392" t="s">
        <v>1862</v>
      </c>
      <c r="D1265" s="334">
        <f>+SUMIF('BG SISTEMA'!A:A,'CA EF'!B1265,'BG SISTEMA'!F:F)</f>
        <v>0</v>
      </c>
      <c r="E1265" s="412"/>
      <c r="F1265" s="412"/>
      <c r="G1265" s="336">
        <v>0</v>
      </c>
      <c r="H1265" s="336">
        <f t="shared" si="95"/>
        <v>0</v>
      </c>
      <c r="I1265" s="336">
        <v>0</v>
      </c>
      <c r="J1265" s="336">
        <v>0</v>
      </c>
      <c r="K1265" s="336">
        <v>0</v>
      </c>
      <c r="L1265" s="336">
        <v>0</v>
      </c>
      <c r="M1265" s="336">
        <v>0</v>
      </c>
      <c r="N1265" s="336">
        <v>0</v>
      </c>
      <c r="O1265" s="336">
        <v>0</v>
      </c>
      <c r="P1265" s="336">
        <v>0</v>
      </c>
      <c r="Q1265" s="336">
        <v>0</v>
      </c>
      <c r="R1265" s="336">
        <v>0</v>
      </c>
      <c r="S1265" s="336">
        <v>0</v>
      </c>
      <c r="T1265" s="336">
        <v>0</v>
      </c>
      <c r="U1265" s="336">
        <v>0</v>
      </c>
      <c r="V1265" s="336">
        <v>0</v>
      </c>
      <c r="W1265" s="336">
        <v>0</v>
      </c>
      <c r="X1265" s="336">
        <v>0</v>
      </c>
      <c r="Y1265" s="336">
        <v>0</v>
      </c>
      <c r="Z1265" s="337">
        <f t="shared" si="94"/>
        <v>0</v>
      </c>
      <c r="AA1265" s="340"/>
    </row>
    <row r="1266" spans="1:27" s="339" customFormat="1" ht="12.75" customHeight="1">
      <c r="A1266" s="333">
        <f t="shared" si="93"/>
        <v>15</v>
      </c>
      <c r="B1266" s="373">
        <v>710107050050101</v>
      </c>
      <c r="C1266" s="392" t="s">
        <v>1863</v>
      </c>
      <c r="D1266" s="334">
        <f>+SUMIF('BG SISTEMA'!A:A,'CA EF'!B1266,'BG SISTEMA'!F:F)</f>
        <v>0</v>
      </c>
      <c r="E1266" s="412"/>
      <c r="F1266" s="412"/>
      <c r="G1266" s="336">
        <v>0</v>
      </c>
      <c r="H1266" s="336">
        <f t="shared" si="95"/>
        <v>0</v>
      </c>
      <c r="I1266" s="336">
        <v>0</v>
      </c>
      <c r="J1266" s="336">
        <v>0</v>
      </c>
      <c r="K1266" s="336">
        <v>0</v>
      </c>
      <c r="L1266" s="336">
        <v>0</v>
      </c>
      <c r="M1266" s="336">
        <v>0</v>
      </c>
      <c r="N1266" s="336">
        <v>0</v>
      </c>
      <c r="O1266" s="336">
        <v>0</v>
      </c>
      <c r="P1266" s="336">
        <v>0</v>
      </c>
      <c r="Q1266" s="336">
        <v>0</v>
      </c>
      <c r="R1266" s="336">
        <v>0</v>
      </c>
      <c r="S1266" s="336">
        <v>0</v>
      </c>
      <c r="T1266" s="336">
        <v>0</v>
      </c>
      <c r="U1266" s="336">
        <v>0</v>
      </c>
      <c r="V1266" s="336">
        <v>0</v>
      </c>
      <c r="W1266" s="336">
        <v>0</v>
      </c>
      <c r="X1266" s="336">
        <v>0</v>
      </c>
      <c r="Y1266" s="336">
        <v>0</v>
      </c>
      <c r="Z1266" s="337">
        <f t="shared" si="94"/>
        <v>0</v>
      </c>
      <c r="AA1266" s="340"/>
    </row>
    <row r="1267" spans="1:27" s="339" customFormat="1" ht="12.75" customHeight="1">
      <c r="A1267" s="333">
        <f t="shared" si="93"/>
        <v>15</v>
      </c>
      <c r="B1267" s="373">
        <v>710107050050199</v>
      </c>
      <c r="C1267" s="392" t="s">
        <v>728</v>
      </c>
      <c r="D1267" s="334">
        <f>+SUMIF('BG SISTEMA'!A:A,'CA EF'!B1267,'BG SISTEMA'!F:F)</f>
        <v>23068760</v>
      </c>
      <c r="E1267" s="412"/>
      <c r="F1267" s="412"/>
      <c r="G1267" s="336">
        <v>0</v>
      </c>
      <c r="H1267" s="336">
        <f t="shared" si="95"/>
        <v>23068760</v>
      </c>
      <c r="I1267" s="336">
        <v>0</v>
      </c>
      <c r="J1267" s="336">
        <v>0</v>
      </c>
      <c r="K1267" s="336">
        <v>0</v>
      </c>
      <c r="L1267" s="336">
        <v>0</v>
      </c>
      <c r="M1267" s="336">
        <v>0</v>
      </c>
      <c r="N1267" s="336">
        <f>-$H1267</f>
        <v>-23068760</v>
      </c>
      <c r="O1267" s="336">
        <v>0</v>
      </c>
      <c r="P1267" s="336">
        <v>0</v>
      </c>
      <c r="Q1267" s="336">
        <v>0</v>
      </c>
      <c r="R1267" s="336">
        <v>0</v>
      </c>
      <c r="S1267" s="336">
        <v>0</v>
      </c>
      <c r="T1267" s="336">
        <v>0</v>
      </c>
      <c r="U1267" s="336">
        <v>0</v>
      </c>
      <c r="V1267" s="336">
        <v>0</v>
      </c>
      <c r="W1267" s="336">
        <v>0</v>
      </c>
      <c r="X1267" s="336">
        <v>0</v>
      </c>
      <c r="Y1267" s="336">
        <v>0</v>
      </c>
      <c r="Z1267" s="337">
        <f t="shared" si="94"/>
        <v>0</v>
      </c>
      <c r="AA1267" s="340"/>
    </row>
    <row r="1268" spans="1:27" s="339" customFormat="1" ht="12.75" customHeight="1">
      <c r="A1268" s="333">
        <f t="shared" si="93"/>
        <v>15</v>
      </c>
      <c r="B1268" s="373">
        <v>710107050060101</v>
      </c>
      <c r="C1268" s="392" t="s">
        <v>1864</v>
      </c>
      <c r="D1268" s="334">
        <f>+SUMIF('BG SISTEMA'!A:A,'CA EF'!B1268,'BG SISTEMA'!F:F)</f>
        <v>0</v>
      </c>
      <c r="E1268" s="412"/>
      <c r="F1268" s="412"/>
      <c r="G1268" s="336">
        <v>0</v>
      </c>
      <c r="H1268" s="336">
        <f t="shared" si="95"/>
        <v>0</v>
      </c>
      <c r="I1268" s="336">
        <v>0</v>
      </c>
      <c r="J1268" s="336">
        <v>0</v>
      </c>
      <c r="K1268" s="336">
        <v>0</v>
      </c>
      <c r="L1268" s="336">
        <v>0</v>
      </c>
      <c r="M1268" s="336">
        <v>0</v>
      </c>
      <c r="N1268" s="336">
        <v>0</v>
      </c>
      <c r="O1268" s="336">
        <v>0</v>
      </c>
      <c r="P1268" s="336">
        <v>0</v>
      </c>
      <c r="Q1268" s="336">
        <v>0</v>
      </c>
      <c r="R1268" s="336">
        <v>0</v>
      </c>
      <c r="S1268" s="336">
        <v>0</v>
      </c>
      <c r="T1268" s="336">
        <v>0</v>
      </c>
      <c r="U1268" s="336">
        <v>0</v>
      </c>
      <c r="V1268" s="336">
        <v>0</v>
      </c>
      <c r="W1268" s="336">
        <v>0</v>
      </c>
      <c r="X1268" s="336">
        <v>0</v>
      </c>
      <c r="Y1268" s="336">
        <v>0</v>
      </c>
      <c r="Z1268" s="337">
        <f t="shared" si="94"/>
        <v>0</v>
      </c>
      <c r="AA1268" s="340"/>
    </row>
    <row r="1269" spans="1:27" s="339" customFormat="1" ht="12.75" customHeight="1">
      <c r="A1269" s="333">
        <f t="shared" si="93"/>
        <v>15</v>
      </c>
      <c r="B1269" s="373">
        <v>710107050060199</v>
      </c>
      <c r="C1269" s="392" t="s">
        <v>568</v>
      </c>
      <c r="D1269" s="334">
        <f>+SUMIF('BG SISTEMA'!A:A,'CA EF'!B1269,'BG SISTEMA'!F:F)</f>
        <v>4238000</v>
      </c>
      <c r="E1269" s="412"/>
      <c r="F1269" s="412"/>
      <c r="G1269" s="336">
        <v>0</v>
      </c>
      <c r="H1269" s="336">
        <f t="shared" si="95"/>
        <v>4238000</v>
      </c>
      <c r="I1269" s="336">
        <v>0</v>
      </c>
      <c r="J1269" s="336">
        <v>0</v>
      </c>
      <c r="K1269" s="336">
        <v>0</v>
      </c>
      <c r="L1269" s="336">
        <v>0</v>
      </c>
      <c r="M1269" s="336">
        <v>0</v>
      </c>
      <c r="N1269" s="336">
        <f>-$H1269</f>
        <v>-4238000</v>
      </c>
      <c r="O1269" s="336">
        <v>0</v>
      </c>
      <c r="P1269" s="336">
        <v>0</v>
      </c>
      <c r="Q1269" s="336">
        <v>0</v>
      </c>
      <c r="R1269" s="336">
        <v>0</v>
      </c>
      <c r="S1269" s="336">
        <v>0</v>
      </c>
      <c r="T1269" s="336">
        <v>0</v>
      </c>
      <c r="U1269" s="336">
        <v>0</v>
      </c>
      <c r="V1269" s="336">
        <v>0</v>
      </c>
      <c r="W1269" s="336">
        <v>0</v>
      </c>
      <c r="X1269" s="336">
        <v>0</v>
      </c>
      <c r="Y1269" s="336">
        <v>0</v>
      </c>
      <c r="Z1269" s="337">
        <f t="shared" si="94"/>
        <v>0</v>
      </c>
      <c r="AA1269" s="338"/>
    </row>
    <row r="1270" spans="1:27" s="339" customFormat="1" ht="12.75" customHeight="1">
      <c r="A1270" s="333">
        <f t="shared" si="93"/>
        <v>15</v>
      </c>
      <c r="B1270" s="373">
        <v>710107050070101</v>
      </c>
      <c r="C1270" s="392" t="s">
        <v>1865</v>
      </c>
      <c r="D1270" s="334">
        <f>+SUMIF('BG SISTEMA'!A:A,'CA EF'!B1270,'BG SISTEMA'!F:F)</f>
        <v>0</v>
      </c>
      <c r="E1270" s="412"/>
      <c r="F1270" s="412"/>
      <c r="G1270" s="336">
        <v>0</v>
      </c>
      <c r="H1270" s="336">
        <f t="shared" si="95"/>
        <v>0</v>
      </c>
      <c r="I1270" s="336">
        <v>0</v>
      </c>
      <c r="J1270" s="336">
        <v>0</v>
      </c>
      <c r="K1270" s="336">
        <v>0</v>
      </c>
      <c r="L1270" s="336">
        <v>0</v>
      </c>
      <c r="M1270" s="336">
        <v>0</v>
      </c>
      <c r="N1270" s="336">
        <v>0</v>
      </c>
      <c r="O1270" s="336">
        <v>0</v>
      </c>
      <c r="P1270" s="336">
        <v>0</v>
      </c>
      <c r="Q1270" s="336">
        <v>0</v>
      </c>
      <c r="R1270" s="336">
        <v>0</v>
      </c>
      <c r="S1270" s="336">
        <v>0</v>
      </c>
      <c r="T1270" s="336">
        <v>0</v>
      </c>
      <c r="U1270" s="336">
        <v>0</v>
      </c>
      <c r="V1270" s="336">
        <v>0</v>
      </c>
      <c r="W1270" s="336">
        <v>0</v>
      </c>
      <c r="X1270" s="336">
        <v>0</v>
      </c>
      <c r="Y1270" s="336">
        <v>0</v>
      </c>
      <c r="Z1270" s="337">
        <f t="shared" si="94"/>
        <v>0</v>
      </c>
      <c r="AA1270" s="340"/>
    </row>
    <row r="1271" spans="1:27" s="339" customFormat="1" ht="12.75" customHeight="1">
      <c r="A1271" s="333">
        <f t="shared" si="93"/>
        <v>15</v>
      </c>
      <c r="B1271" s="373">
        <v>710107050070199</v>
      </c>
      <c r="C1271" s="392" t="s">
        <v>1866</v>
      </c>
      <c r="D1271" s="334">
        <f>+SUMIF('BG SISTEMA'!A:A,'CA EF'!B1271,'BG SISTEMA'!F:F)</f>
        <v>0</v>
      </c>
      <c r="E1271" s="412"/>
      <c r="F1271" s="412"/>
      <c r="G1271" s="336">
        <v>0</v>
      </c>
      <c r="H1271" s="336">
        <f t="shared" si="95"/>
        <v>0</v>
      </c>
      <c r="I1271" s="336">
        <v>0</v>
      </c>
      <c r="J1271" s="336">
        <v>0</v>
      </c>
      <c r="K1271" s="336">
        <v>0</v>
      </c>
      <c r="L1271" s="336">
        <v>0</v>
      </c>
      <c r="M1271" s="336">
        <v>0</v>
      </c>
      <c r="N1271" s="336">
        <v>0</v>
      </c>
      <c r="O1271" s="336">
        <v>0</v>
      </c>
      <c r="P1271" s="336">
        <v>0</v>
      </c>
      <c r="Q1271" s="336">
        <v>0</v>
      </c>
      <c r="R1271" s="336">
        <v>0</v>
      </c>
      <c r="S1271" s="336">
        <v>0</v>
      </c>
      <c r="T1271" s="336">
        <v>0</v>
      </c>
      <c r="U1271" s="336">
        <v>0</v>
      </c>
      <c r="V1271" s="336">
        <v>0</v>
      </c>
      <c r="W1271" s="336">
        <v>0</v>
      </c>
      <c r="X1271" s="336">
        <v>0</v>
      </c>
      <c r="Y1271" s="336">
        <v>0</v>
      </c>
      <c r="Z1271" s="337">
        <f t="shared" si="94"/>
        <v>0</v>
      </c>
      <c r="AA1271" s="340"/>
    </row>
    <row r="1272" spans="1:27" s="339" customFormat="1" ht="12.75" customHeight="1">
      <c r="A1272" s="333">
        <f t="shared" si="93"/>
        <v>15</v>
      </c>
      <c r="B1272" s="373">
        <v>710107050080101</v>
      </c>
      <c r="C1272" s="392" t="s">
        <v>1867</v>
      </c>
      <c r="D1272" s="334">
        <f>+SUMIF('BG SISTEMA'!A:A,'CA EF'!B1272,'BG SISTEMA'!F:F)</f>
        <v>0</v>
      </c>
      <c r="E1272" s="412"/>
      <c r="F1272" s="412"/>
      <c r="G1272" s="336">
        <v>0</v>
      </c>
      <c r="H1272" s="336">
        <f t="shared" si="95"/>
        <v>0</v>
      </c>
      <c r="I1272" s="336">
        <v>0</v>
      </c>
      <c r="J1272" s="336">
        <v>0</v>
      </c>
      <c r="K1272" s="336">
        <v>0</v>
      </c>
      <c r="L1272" s="336">
        <v>0</v>
      </c>
      <c r="M1272" s="336">
        <v>0</v>
      </c>
      <c r="N1272" s="336">
        <v>0</v>
      </c>
      <c r="O1272" s="336">
        <v>0</v>
      </c>
      <c r="P1272" s="336">
        <v>0</v>
      </c>
      <c r="Q1272" s="336">
        <v>0</v>
      </c>
      <c r="R1272" s="336">
        <v>0</v>
      </c>
      <c r="S1272" s="336">
        <v>0</v>
      </c>
      <c r="T1272" s="336">
        <v>0</v>
      </c>
      <c r="U1272" s="336">
        <v>0</v>
      </c>
      <c r="V1272" s="336">
        <v>0</v>
      </c>
      <c r="W1272" s="336">
        <v>0</v>
      </c>
      <c r="X1272" s="336">
        <v>0</v>
      </c>
      <c r="Y1272" s="336">
        <v>0</v>
      </c>
      <c r="Z1272" s="337">
        <f t="shared" si="94"/>
        <v>0</v>
      </c>
      <c r="AA1272" s="340"/>
    </row>
    <row r="1273" spans="1:27" s="339" customFormat="1" ht="12.75" customHeight="1">
      <c r="A1273" s="333">
        <f t="shared" si="93"/>
        <v>15</v>
      </c>
      <c r="B1273" s="373">
        <v>710207070010101</v>
      </c>
      <c r="C1273" s="392" t="s">
        <v>1868</v>
      </c>
      <c r="D1273" s="334">
        <f>+SUMIF('BG SISTEMA'!A:A,'CA EF'!B1273,'BG SISTEMA'!F:F)</f>
        <v>0</v>
      </c>
      <c r="E1273" s="412"/>
      <c r="F1273" s="412"/>
      <c r="G1273" s="336">
        <v>0</v>
      </c>
      <c r="H1273" s="336">
        <f t="shared" si="95"/>
        <v>0</v>
      </c>
      <c r="I1273" s="336">
        <v>0</v>
      </c>
      <c r="J1273" s="336">
        <v>0</v>
      </c>
      <c r="K1273" s="336">
        <v>0</v>
      </c>
      <c r="L1273" s="336">
        <v>0</v>
      </c>
      <c r="M1273" s="336">
        <v>0</v>
      </c>
      <c r="N1273" s="336">
        <v>0</v>
      </c>
      <c r="O1273" s="336">
        <v>0</v>
      </c>
      <c r="P1273" s="336">
        <v>0</v>
      </c>
      <c r="Q1273" s="336">
        <v>0</v>
      </c>
      <c r="R1273" s="336">
        <v>0</v>
      </c>
      <c r="S1273" s="336">
        <v>0</v>
      </c>
      <c r="T1273" s="336">
        <v>0</v>
      </c>
      <c r="U1273" s="336">
        <v>0</v>
      </c>
      <c r="V1273" s="336">
        <v>0</v>
      </c>
      <c r="W1273" s="336">
        <v>0</v>
      </c>
      <c r="X1273" s="336">
        <v>0</v>
      </c>
      <c r="Y1273" s="336">
        <v>0</v>
      </c>
      <c r="Z1273" s="337">
        <f t="shared" si="94"/>
        <v>0</v>
      </c>
      <c r="AA1273" s="340"/>
    </row>
    <row r="1274" spans="1:27" s="339" customFormat="1" ht="12.75" customHeight="1">
      <c r="A1274" s="333">
        <f t="shared" si="93"/>
        <v>15</v>
      </c>
      <c r="B1274" s="373">
        <v>710207070010199</v>
      </c>
      <c r="C1274" s="392" t="s">
        <v>1869</v>
      </c>
      <c r="D1274" s="334">
        <f>+SUMIF('BG SISTEMA'!A:A,'CA EF'!B1274,'BG SISTEMA'!F:F)</f>
        <v>0</v>
      </c>
      <c r="E1274" s="412"/>
      <c r="F1274" s="412"/>
      <c r="G1274" s="336">
        <v>0</v>
      </c>
      <c r="H1274" s="336">
        <f t="shared" si="95"/>
        <v>0</v>
      </c>
      <c r="I1274" s="336">
        <v>0</v>
      </c>
      <c r="J1274" s="336">
        <v>0</v>
      </c>
      <c r="K1274" s="336">
        <v>0</v>
      </c>
      <c r="L1274" s="336">
        <v>0</v>
      </c>
      <c r="M1274" s="336">
        <v>0</v>
      </c>
      <c r="N1274" s="336">
        <v>0</v>
      </c>
      <c r="O1274" s="336">
        <v>0</v>
      </c>
      <c r="P1274" s="336">
        <v>0</v>
      </c>
      <c r="Q1274" s="336">
        <v>0</v>
      </c>
      <c r="R1274" s="336">
        <v>0</v>
      </c>
      <c r="S1274" s="336">
        <v>0</v>
      </c>
      <c r="T1274" s="336">
        <v>0</v>
      </c>
      <c r="U1274" s="336">
        <v>0</v>
      </c>
      <c r="V1274" s="336">
        <v>0</v>
      </c>
      <c r="W1274" s="336">
        <v>0</v>
      </c>
      <c r="X1274" s="336">
        <v>0</v>
      </c>
      <c r="Y1274" s="336">
        <v>0</v>
      </c>
      <c r="Z1274" s="337">
        <f t="shared" si="94"/>
        <v>0</v>
      </c>
      <c r="AA1274" s="338"/>
    </row>
    <row r="1275" spans="1:27" s="339" customFormat="1" ht="12.75" customHeight="1">
      <c r="A1275" s="333">
        <f t="shared" si="93"/>
        <v>15</v>
      </c>
      <c r="B1275" s="373">
        <v>710207070020101</v>
      </c>
      <c r="C1275" s="392" t="s">
        <v>1870</v>
      </c>
      <c r="D1275" s="334">
        <f>+SUMIF('BG SISTEMA'!A:A,'CA EF'!B1275,'BG SISTEMA'!F:F)</f>
        <v>0</v>
      </c>
      <c r="E1275" s="412"/>
      <c r="F1275" s="412"/>
      <c r="G1275" s="336">
        <v>0</v>
      </c>
      <c r="H1275" s="336">
        <f t="shared" si="95"/>
        <v>0</v>
      </c>
      <c r="I1275" s="336">
        <v>0</v>
      </c>
      <c r="J1275" s="336">
        <v>0</v>
      </c>
      <c r="K1275" s="336">
        <v>0</v>
      </c>
      <c r="L1275" s="336">
        <v>0</v>
      </c>
      <c r="M1275" s="336">
        <v>0</v>
      </c>
      <c r="N1275" s="336">
        <v>0</v>
      </c>
      <c r="O1275" s="336">
        <v>0</v>
      </c>
      <c r="P1275" s="336">
        <v>0</v>
      </c>
      <c r="Q1275" s="336">
        <v>0</v>
      </c>
      <c r="R1275" s="336">
        <v>0</v>
      </c>
      <c r="S1275" s="336">
        <v>0</v>
      </c>
      <c r="T1275" s="336">
        <v>0</v>
      </c>
      <c r="U1275" s="336">
        <v>0</v>
      </c>
      <c r="V1275" s="336">
        <v>0</v>
      </c>
      <c r="W1275" s="336">
        <v>0</v>
      </c>
      <c r="X1275" s="336">
        <v>0</v>
      </c>
      <c r="Y1275" s="336">
        <v>0</v>
      </c>
      <c r="Z1275" s="337">
        <f t="shared" si="94"/>
        <v>0</v>
      </c>
      <c r="AA1275" s="340"/>
    </row>
    <row r="1276" spans="1:27" s="339" customFormat="1" ht="12.75" customHeight="1">
      <c r="A1276" s="333">
        <f t="shared" si="93"/>
        <v>15</v>
      </c>
      <c r="B1276" s="373">
        <v>710207070020199</v>
      </c>
      <c r="C1276" s="392" t="s">
        <v>1871</v>
      </c>
      <c r="D1276" s="334">
        <f>+SUMIF('BG SISTEMA'!A:A,'CA EF'!B1276,'BG SISTEMA'!F:F)</f>
        <v>0</v>
      </c>
      <c r="E1276" s="412"/>
      <c r="F1276" s="412"/>
      <c r="G1276" s="336">
        <v>0</v>
      </c>
      <c r="H1276" s="336">
        <f t="shared" si="95"/>
        <v>0</v>
      </c>
      <c r="I1276" s="336">
        <v>0</v>
      </c>
      <c r="J1276" s="336">
        <v>0</v>
      </c>
      <c r="K1276" s="336">
        <v>0</v>
      </c>
      <c r="L1276" s="336">
        <v>0</v>
      </c>
      <c r="M1276" s="336">
        <v>0</v>
      </c>
      <c r="N1276" s="336">
        <v>0</v>
      </c>
      <c r="O1276" s="336">
        <v>0</v>
      </c>
      <c r="P1276" s="336">
        <v>0</v>
      </c>
      <c r="Q1276" s="336">
        <v>0</v>
      </c>
      <c r="R1276" s="336">
        <v>0</v>
      </c>
      <c r="S1276" s="336">
        <v>0</v>
      </c>
      <c r="T1276" s="336">
        <v>0</v>
      </c>
      <c r="U1276" s="336">
        <v>0</v>
      </c>
      <c r="V1276" s="336">
        <v>0</v>
      </c>
      <c r="W1276" s="336">
        <v>0</v>
      </c>
      <c r="X1276" s="336">
        <v>0</v>
      </c>
      <c r="Y1276" s="336">
        <v>0</v>
      </c>
      <c r="Z1276" s="337">
        <f t="shared" si="94"/>
        <v>0</v>
      </c>
      <c r="AA1276" s="340"/>
    </row>
    <row r="1277" spans="1:27" s="339" customFormat="1" ht="12.75" customHeight="1">
      <c r="A1277" s="333">
        <f t="shared" si="93"/>
        <v>15</v>
      </c>
      <c r="B1277" s="373">
        <v>710207070020201</v>
      </c>
      <c r="C1277" s="392" t="s">
        <v>1872</v>
      </c>
      <c r="D1277" s="334">
        <f>+SUMIF('BG SISTEMA'!A:A,'CA EF'!B1277,'BG SISTEMA'!F:F)</f>
        <v>0</v>
      </c>
      <c r="E1277" s="412"/>
      <c r="F1277" s="412"/>
      <c r="G1277" s="336">
        <v>0</v>
      </c>
      <c r="H1277" s="336">
        <f t="shared" si="95"/>
        <v>0</v>
      </c>
      <c r="I1277" s="336">
        <v>0</v>
      </c>
      <c r="J1277" s="336">
        <v>0</v>
      </c>
      <c r="K1277" s="336">
        <v>0</v>
      </c>
      <c r="L1277" s="336">
        <v>0</v>
      </c>
      <c r="M1277" s="336">
        <v>0</v>
      </c>
      <c r="N1277" s="336">
        <v>0</v>
      </c>
      <c r="O1277" s="336">
        <v>0</v>
      </c>
      <c r="P1277" s="336">
        <v>0</v>
      </c>
      <c r="Q1277" s="336">
        <v>0</v>
      </c>
      <c r="R1277" s="336">
        <v>0</v>
      </c>
      <c r="S1277" s="336">
        <v>0</v>
      </c>
      <c r="T1277" s="336">
        <v>0</v>
      </c>
      <c r="U1277" s="336">
        <v>0</v>
      </c>
      <c r="V1277" s="336">
        <v>0</v>
      </c>
      <c r="W1277" s="336">
        <v>0</v>
      </c>
      <c r="X1277" s="336">
        <v>0</v>
      </c>
      <c r="Y1277" s="336">
        <v>0</v>
      </c>
      <c r="Z1277" s="337">
        <f t="shared" si="94"/>
        <v>0</v>
      </c>
      <c r="AA1277" s="340"/>
    </row>
    <row r="1278" spans="1:27" s="339" customFormat="1" ht="12.75" customHeight="1">
      <c r="A1278" s="333">
        <f t="shared" si="93"/>
        <v>15</v>
      </c>
      <c r="B1278" s="373">
        <v>710207070020299</v>
      </c>
      <c r="C1278" s="392" t="s">
        <v>1873</v>
      </c>
      <c r="D1278" s="334">
        <f>+SUMIF('BG SISTEMA'!A:A,'CA EF'!B1278,'BG SISTEMA'!F:F)</f>
        <v>0</v>
      </c>
      <c r="E1278" s="412"/>
      <c r="F1278" s="412"/>
      <c r="G1278" s="336">
        <v>0</v>
      </c>
      <c r="H1278" s="336">
        <f t="shared" si="95"/>
        <v>0</v>
      </c>
      <c r="I1278" s="336">
        <v>0</v>
      </c>
      <c r="J1278" s="336">
        <v>0</v>
      </c>
      <c r="K1278" s="336">
        <v>0</v>
      </c>
      <c r="L1278" s="336">
        <v>0</v>
      </c>
      <c r="M1278" s="336">
        <v>0</v>
      </c>
      <c r="N1278" s="336">
        <v>0</v>
      </c>
      <c r="O1278" s="336">
        <v>0</v>
      </c>
      <c r="P1278" s="336">
        <v>0</v>
      </c>
      <c r="Q1278" s="336">
        <v>0</v>
      </c>
      <c r="R1278" s="336">
        <v>0</v>
      </c>
      <c r="S1278" s="336">
        <v>0</v>
      </c>
      <c r="T1278" s="336">
        <v>0</v>
      </c>
      <c r="U1278" s="336">
        <v>0</v>
      </c>
      <c r="V1278" s="336">
        <v>0</v>
      </c>
      <c r="W1278" s="336">
        <v>0</v>
      </c>
      <c r="X1278" s="336">
        <v>0</v>
      </c>
      <c r="Y1278" s="336">
        <v>0</v>
      </c>
      <c r="Z1278" s="337">
        <f t="shared" si="94"/>
        <v>0</v>
      </c>
      <c r="AA1278" s="340"/>
    </row>
    <row r="1279" spans="1:27" s="339" customFormat="1" ht="12.75" customHeight="1">
      <c r="A1279" s="333">
        <f t="shared" si="93"/>
        <v>15</v>
      </c>
      <c r="B1279" s="373">
        <v>710207070020301</v>
      </c>
      <c r="C1279" s="392" t="s">
        <v>1874</v>
      </c>
      <c r="D1279" s="334">
        <f>+SUMIF('BG SISTEMA'!A:A,'CA EF'!B1279,'BG SISTEMA'!F:F)</f>
        <v>0</v>
      </c>
      <c r="E1279" s="412"/>
      <c r="F1279" s="412"/>
      <c r="G1279" s="336">
        <v>0</v>
      </c>
      <c r="H1279" s="336">
        <f t="shared" si="95"/>
        <v>0</v>
      </c>
      <c r="I1279" s="336">
        <v>0</v>
      </c>
      <c r="J1279" s="336">
        <v>0</v>
      </c>
      <c r="K1279" s="336">
        <v>0</v>
      </c>
      <c r="L1279" s="336">
        <v>0</v>
      </c>
      <c r="M1279" s="336">
        <v>0</v>
      </c>
      <c r="N1279" s="336">
        <v>0</v>
      </c>
      <c r="O1279" s="336">
        <v>0</v>
      </c>
      <c r="P1279" s="336">
        <v>0</v>
      </c>
      <c r="Q1279" s="336">
        <v>0</v>
      </c>
      <c r="R1279" s="336">
        <v>0</v>
      </c>
      <c r="S1279" s="336">
        <v>0</v>
      </c>
      <c r="T1279" s="336">
        <v>0</v>
      </c>
      <c r="U1279" s="336">
        <v>0</v>
      </c>
      <c r="V1279" s="336">
        <v>0</v>
      </c>
      <c r="W1279" s="336">
        <v>0</v>
      </c>
      <c r="X1279" s="336">
        <v>0</v>
      </c>
      <c r="Y1279" s="336">
        <v>0</v>
      </c>
      <c r="Z1279" s="337">
        <f t="shared" si="94"/>
        <v>0</v>
      </c>
      <c r="AA1279" s="340"/>
    </row>
    <row r="1280" spans="1:27" s="339" customFormat="1" ht="12.75" customHeight="1">
      <c r="A1280" s="333">
        <f t="shared" si="93"/>
        <v>15</v>
      </c>
      <c r="B1280" s="373">
        <v>710207070020399</v>
      </c>
      <c r="C1280" s="392" t="s">
        <v>1875</v>
      </c>
      <c r="D1280" s="334">
        <f>+SUMIF('BG SISTEMA'!A:A,'CA EF'!B1280,'BG SISTEMA'!F:F)</f>
        <v>0</v>
      </c>
      <c r="E1280" s="412"/>
      <c r="F1280" s="412"/>
      <c r="G1280" s="336">
        <v>0</v>
      </c>
      <c r="H1280" s="336">
        <f t="shared" si="95"/>
        <v>0</v>
      </c>
      <c r="I1280" s="336">
        <v>0</v>
      </c>
      <c r="J1280" s="336">
        <v>0</v>
      </c>
      <c r="K1280" s="336">
        <v>0</v>
      </c>
      <c r="L1280" s="336">
        <v>0</v>
      </c>
      <c r="M1280" s="336">
        <v>0</v>
      </c>
      <c r="N1280" s="336">
        <v>0</v>
      </c>
      <c r="O1280" s="336">
        <v>0</v>
      </c>
      <c r="P1280" s="336">
        <v>0</v>
      </c>
      <c r="Q1280" s="336">
        <v>0</v>
      </c>
      <c r="R1280" s="336">
        <v>0</v>
      </c>
      <c r="S1280" s="336">
        <v>0</v>
      </c>
      <c r="T1280" s="336">
        <v>0</v>
      </c>
      <c r="U1280" s="336">
        <v>0</v>
      </c>
      <c r="V1280" s="336">
        <v>0</v>
      </c>
      <c r="W1280" s="336">
        <v>0</v>
      </c>
      <c r="X1280" s="336">
        <v>0</v>
      </c>
      <c r="Y1280" s="336">
        <v>0</v>
      </c>
      <c r="Z1280" s="337">
        <f t="shared" si="94"/>
        <v>0</v>
      </c>
      <c r="AA1280" s="340"/>
    </row>
    <row r="1281" spans="1:27" s="339" customFormat="1" ht="12.75" customHeight="1">
      <c r="A1281" s="333">
        <f t="shared" si="93"/>
        <v>15</v>
      </c>
      <c r="B1281" s="373">
        <v>710207070020401</v>
      </c>
      <c r="C1281" s="392" t="s">
        <v>1876</v>
      </c>
      <c r="D1281" s="334">
        <f>+SUMIF('BG SISTEMA'!A:A,'CA EF'!B1281,'BG SISTEMA'!F:F)</f>
        <v>0</v>
      </c>
      <c r="E1281" s="412"/>
      <c r="F1281" s="412"/>
      <c r="G1281" s="336">
        <v>0</v>
      </c>
      <c r="H1281" s="336">
        <f t="shared" si="95"/>
        <v>0</v>
      </c>
      <c r="I1281" s="336">
        <v>0</v>
      </c>
      <c r="J1281" s="336">
        <v>0</v>
      </c>
      <c r="K1281" s="336">
        <v>0</v>
      </c>
      <c r="L1281" s="336">
        <v>0</v>
      </c>
      <c r="M1281" s="336">
        <v>0</v>
      </c>
      <c r="N1281" s="336">
        <v>0</v>
      </c>
      <c r="O1281" s="336">
        <v>0</v>
      </c>
      <c r="P1281" s="336">
        <v>0</v>
      </c>
      <c r="Q1281" s="336">
        <v>0</v>
      </c>
      <c r="R1281" s="336">
        <v>0</v>
      </c>
      <c r="S1281" s="336">
        <v>0</v>
      </c>
      <c r="T1281" s="336">
        <v>0</v>
      </c>
      <c r="U1281" s="336">
        <v>0</v>
      </c>
      <c r="V1281" s="336">
        <v>0</v>
      </c>
      <c r="W1281" s="336">
        <v>0</v>
      </c>
      <c r="X1281" s="336">
        <v>0</v>
      </c>
      <c r="Y1281" s="336">
        <v>0</v>
      </c>
      <c r="Z1281" s="337">
        <f t="shared" si="94"/>
        <v>0</v>
      </c>
      <c r="AA1281" s="338"/>
    </row>
    <row r="1282" spans="1:27" s="339" customFormat="1" ht="12.75" customHeight="1">
      <c r="A1282" s="333">
        <f t="shared" si="93"/>
        <v>15</v>
      </c>
      <c r="B1282" s="373">
        <v>710207070020499</v>
      </c>
      <c r="C1282" s="392" t="s">
        <v>1877</v>
      </c>
      <c r="D1282" s="334">
        <f>+SUMIF('BG SISTEMA'!A:A,'CA EF'!B1282,'BG SISTEMA'!F:F)</f>
        <v>6662</v>
      </c>
      <c r="E1282" s="412"/>
      <c r="F1282" s="412"/>
      <c r="G1282" s="336">
        <v>0</v>
      </c>
      <c r="H1282" s="336">
        <f t="shared" si="95"/>
        <v>6662</v>
      </c>
      <c r="I1282" s="336">
        <v>0</v>
      </c>
      <c r="J1282" s="336">
        <v>0</v>
      </c>
      <c r="K1282" s="336">
        <v>0</v>
      </c>
      <c r="L1282" s="336">
        <v>0</v>
      </c>
      <c r="M1282" s="336">
        <v>0</v>
      </c>
      <c r="N1282" s="336">
        <v>0</v>
      </c>
      <c r="O1282" s="336">
        <v>0</v>
      </c>
      <c r="P1282" s="336">
        <v>0</v>
      </c>
      <c r="Q1282" s="336">
        <v>0</v>
      </c>
      <c r="R1282" s="336">
        <f>-$H1282</f>
        <v>-6662</v>
      </c>
      <c r="S1282" s="336">
        <v>0</v>
      </c>
      <c r="T1282" s="336">
        <v>0</v>
      </c>
      <c r="U1282" s="336">
        <v>0</v>
      </c>
      <c r="V1282" s="336">
        <v>0</v>
      </c>
      <c r="W1282" s="336">
        <v>0</v>
      </c>
      <c r="X1282" s="336">
        <v>0</v>
      </c>
      <c r="Y1282" s="336">
        <v>0</v>
      </c>
      <c r="Z1282" s="337">
        <f t="shared" si="94"/>
        <v>0</v>
      </c>
      <c r="AA1282" s="340"/>
    </row>
    <row r="1283" spans="1:27" s="339" customFormat="1" ht="12.75" customHeight="1">
      <c r="A1283" s="333">
        <f t="shared" si="93"/>
        <v>15</v>
      </c>
      <c r="B1283" s="373">
        <v>710207070030101</v>
      </c>
      <c r="C1283" s="392" t="s">
        <v>1878</v>
      </c>
      <c r="D1283" s="334">
        <f>+SUMIF('BG SISTEMA'!A:A,'CA EF'!B1283,'BG SISTEMA'!F:F)</f>
        <v>0</v>
      </c>
      <c r="E1283" s="412"/>
      <c r="F1283" s="412"/>
      <c r="G1283" s="336">
        <v>0</v>
      </c>
      <c r="H1283" s="336">
        <f t="shared" si="95"/>
        <v>0</v>
      </c>
      <c r="I1283" s="336">
        <v>0</v>
      </c>
      <c r="J1283" s="336">
        <v>0</v>
      </c>
      <c r="K1283" s="336">
        <v>0</v>
      </c>
      <c r="L1283" s="336">
        <v>0</v>
      </c>
      <c r="M1283" s="336">
        <v>0</v>
      </c>
      <c r="N1283" s="336">
        <v>0</v>
      </c>
      <c r="O1283" s="336">
        <v>0</v>
      </c>
      <c r="P1283" s="336">
        <v>0</v>
      </c>
      <c r="Q1283" s="336">
        <v>0</v>
      </c>
      <c r="R1283" s="336">
        <v>0</v>
      </c>
      <c r="S1283" s="336">
        <v>0</v>
      </c>
      <c r="T1283" s="336">
        <v>0</v>
      </c>
      <c r="U1283" s="336">
        <v>0</v>
      </c>
      <c r="V1283" s="336">
        <v>0</v>
      </c>
      <c r="W1283" s="336">
        <v>0</v>
      </c>
      <c r="X1283" s="336">
        <v>0</v>
      </c>
      <c r="Y1283" s="336">
        <v>0</v>
      </c>
      <c r="Z1283" s="337">
        <f t="shared" si="94"/>
        <v>0</v>
      </c>
      <c r="AA1283" s="340"/>
    </row>
    <row r="1284" spans="1:27" s="339" customFormat="1" ht="12.75" customHeight="1">
      <c r="A1284" s="333">
        <f t="shared" si="93"/>
        <v>15</v>
      </c>
      <c r="B1284" s="373">
        <v>710207070030199</v>
      </c>
      <c r="C1284" s="392" t="s">
        <v>1879</v>
      </c>
      <c r="D1284" s="334">
        <f>+SUMIF('BG SISTEMA'!A:A,'CA EF'!B1284,'BG SISTEMA'!F:F)</f>
        <v>0</v>
      </c>
      <c r="E1284" s="412"/>
      <c r="F1284" s="412"/>
      <c r="G1284" s="336">
        <v>0</v>
      </c>
      <c r="H1284" s="336">
        <f t="shared" si="95"/>
        <v>0</v>
      </c>
      <c r="I1284" s="336">
        <v>0</v>
      </c>
      <c r="J1284" s="336">
        <v>0</v>
      </c>
      <c r="K1284" s="336">
        <v>0</v>
      </c>
      <c r="L1284" s="336">
        <v>0</v>
      </c>
      <c r="M1284" s="336">
        <v>0</v>
      </c>
      <c r="N1284" s="336">
        <v>0</v>
      </c>
      <c r="O1284" s="336">
        <v>0</v>
      </c>
      <c r="P1284" s="336">
        <v>0</v>
      </c>
      <c r="Q1284" s="336">
        <v>0</v>
      </c>
      <c r="R1284" s="336">
        <v>0</v>
      </c>
      <c r="S1284" s="336">
        <v>0</v>
      </c>
      <c r="T1284" s="336">
        <v>0</v>
      </c>
      <c r="U1284" s="336">
        <v>0</v>
      </c>
      <c r="V1284" s="336">
        <v>0</v>
      </c>
      <c r="W1284" s="336">
        <v>0</v>
      </c>
      <c r="X1284" s="336">
        <v>0</v>
      </c>
      <c r="Y1284" s="336">
        <v>0</v>
      </c>
      <c r="Z1284" s="337">
        <f t="shared" si="94"/>
        <v>0</v>
      </c>
      <c r="AA1284" s="340"/>
    </row>
    <row r="1285" spans="1:27" s="339" customFormat="1" ht="12.75" customHeight="1">
      <c r="A1285" s="333">
        <f t="shared" si="93"/>
        <v>15</v>
      </c>
      <c r="B1285" s="373">
        <v>710207070040101</v>
      </c>
      <c r="C1285" s="392" t="s">
        <v>1880</v>
      </c>
      <c r="D1285" s="334">
        <f>+SUMIF('BG SISTEMA'!A:A,'CA EF'!B1285,'BG SISTEMA'!F:F)</f>
        <v>0</v>
      </c>
      <c r="E1285" s="412"/>
      <c r="F1285" s="412"/>
      <c r="G1285" s="336">
        <v>0</v>
      </c>
      <c r="H1285" s="336">
        <f t="shared" si="95"/>
        <v>0</v>
      </c>
      <c r="I1285" s="336">
        <v>0</v>
      </c>
      <c r="J1285" s="336">
        <v>0</v>
      </c>
      <c r="K1285" s="336">
        <v>0</v>
      </c>
      <c r="L1285" s="336">
        <v>0</v>
      </c>
      <c r="M1285" s="336">
        <v>0</v>
      </c>
      <c r="N1285" s="336">
        <v>0</v>
      </c>
      <c r="O1285" s="336">
        <v>0</v>
      </c>
      <c r="P1285" s="336">
        <v>0</v>
      </c>
      <c r="Q1285" s="336">
        <v>0</v>
      </c>
      <c r="R1285" s="336">
        <v>0</v>
      </c>
      <c r="S1285" s="336">
        <v>0</v>
      </c>
      <c r="T1285" s="336">
        <v>0</v>
      </c>
      <c r="U1285" s="336">
        <v>0</v>
      </c>
      <c r="V1285" s="336">
        <v>0</v>
      </c>
      <c r="W1285" s="336">
        <v>0</v>
      </c>
      <c r="X1285" s="336">
        <v>0</v>
      </c>
      <c r="Y1285" s="336">
        <v>0</v>
      </c>
      <c r="Z1285" s="337">
        <f t="shared" si="94"/>
        <v>0</v>
      </c>
      <c r="AA1285" s="340"/>
    </row>
    <row r="1286" spans="1:27" s="339" customFormat="1" ht="12.75" customHeight="1">
      <c r="A1286" s="333">
        <f t="shared" si="93"/>
        <v>15</v>
      </c>
      <c r="B1286" s="373">
        <v>710207070040199</v>
      </c>
      <c r="C1286" s="392" t="s">
        <v>1881</v>
      </c>
      <c r="D1286" s="334">
        <f>+SUMIF('BG SISTEMA'!A:A,'CA EF'!B1286,'BG SISTEMA'!F:F)</f>
        <v>0</v>
      </c>
      <c r="E1286" s="412"/>
      <c r="F1286" s="412"/>
      <c r="G1286" s="336">
        <v>0</v>
      </c>
      <c r="H1286" s="336">
        <f t="shared" si="95"/>
        <v>0</v>
      </c>
      <c r="I1286" s="336">
        <v>0</v>
      </c>
      <c r="J1286" s="336">
        <v>0</v>
      </c>
      <c r="K1286" s="336">
        <v>0</v>
      </c>
      <c r="L1286" s="336">
        <v>0</v>
      </c>
      <c r="M1286" s="336">
        <v>0</v>
      </c>
      <c r="N1286" s="336">
        <v>0</v>
      </c>
      <c r="O1286" s="336">
        <v>0</v>
      </c>
      <c r="P1286" s="336">
        <v>0</v>
      </c>
      <c r="Q1286" s="336">
        <v>0</v>
      </c>
      <c r="R1286" s="336">
        <v>0</v>
      </c>
      <c r="S1286" s="336">
        <v>0</v>
      </c>
      <c r="T1286" s="336">
        <v>0</v>
      </c>
      <c r="U1286" s="336">
        <v>0</v>
      </c>
      <c r="V1286" s="336">
        <v>0</v>
      </c>
      <c r="W1286" s="336">
        <v>0</v>
      </c>
      <c r="X1286" s="336">
        <v>0</v>
      </c>
      <c r="Y1286" s="336">
        <v>0</v>
      </c>
      <c r="Z1286" s="337">
        <f t="shared" si="94"/>
        <v>0</v>
      </c>
      <c r="AA1286" s="338"/>
    </row>
    <row r="1287" spans="1:27" s="339" customFormat="1" ht="12.75" customHeight="1">
      <c r="A1287" s="333">
        <f t="shared" si="93"/>
        <v>15</v>
      </c>
      <c r="B1287" s="373">
        <v>710207090010101</v>
      </c>
      <c r="C1287" s="392" t="s">
        <v>1882</v>
      </c>
      <c r="D1287" s="334">
        <f>+SUMIF('BG SISTEMA'!A:A,'CA EF'!B1287,'BG SISTEMA'!F:F)</f>
        <v>0</v>
      </c>
      <c r="E1287" s="412"/>
      <c r="F1287" s="412"/>
      <c r="G1287" s="336">
        <v>0</v>
      </c>
      <c r="H1287" s="336">
        <f t="shared" si="95"/>
        <v>0</v>
      </c>
      <c r="I1287" s="336">
        <v>0</v>
      </c>
      <c r="J1287" s="336">
        <v>0</v>
      </c>
      <c r="K1287" s="336">
        <v>0</v>
      </c>
      <c r="L1287" s="336">
        <v>0</v>
      </c>
      <c r="M1287" s="336">
        <v>0</v>
      </c>
      <c r="N1287" s="336">
        <v>0</v>
      </c>
      <c r="O1287" s="336">
        <v>0</v>
      </c>
      <c r="P1287" s="336">
        <v>0</v>
      </c>
      <c r="Q1287" s="336">
        <v>0</v>
      </c>
      <c r="R1287" s="336">
        <v>0</v>
      </c>
      <c r="S1287" s="336">
        <v>0</v>
      </c>
      <c r="T1287" s="336">
        <v>0</v>
      </c>
      <c r="U1287" s="336">
        <v>0</v>
      </c>
      <c r="V1287" s="336">
        <v>0</v>
      </c>
      <c r="W1287" s="336">
        <v>0</v>
      </c>
      <c r="X1287" s="336">
        <v>0</v>
      </c>
      <c r="Y1287" s="336">
        <v>0</v>
      </c>
      <c r="Z1287" s="337">
        <f t="shared" si="94"/>
        <v>0</v>
      </c>
      <c r="AA1287" s="340"/>
    </row>
    <row r="1288" spans="1:27" s="339" customFormat="1" ht="12.75" customHeight="1">
      <c r="A1288" s="333">
        <f t="shared" si="93"/>
        <v>15</v>
      </c>
      <c r="B1288" s="373">
        <v>710207090010199</v>
      </c>
      <c r="C1288" s="392" t="s">
        <v>1883</v>
      </c>
      <c r="D1288" s="334">
        <f>+SUMIF('BG SISTEMA'!A:A,'CA EF'!B1288,'BG SISTEMA'!F:F)</f>
        <v>0</v>
      </c>
      <c r="E1288" s="412"/>
      <c r="F1288" s="412"/>
      <c r="G1288" s="336">
        <v>0</v>
      </c>
      <c r="H1288" s="336">
        <f t="shared" si="95"/>
        <v>0</v>
      </c>
      <c r="I1288" s="336">
        <v>0</v>
      </c>
      <c r="J1288" s="336">
        <v>0</v>
      </c>
      <c r="K1288" s="336">
        <v>0</v>
      </c>
      <c r="L1288" s="336">
        <v>0</v>
      </c>
      <c r="M1288" s="336">
        <v>0</v>
      </c>
      <c r="N1288" s="336">
        <v>0</v>
      </c>
      <c r="O1288" s="336">
        <v>0</v>
      </c>
      <c r="P1288" s="336">
        <v>0</v>
      </c>
      <c r="Q1288" s="336">
        <v>0</v>
      </c>
      <c r="R1288" s="336">
        <v>0</v>
      </c>
      <c r="S1288" s="336">
        <v>0</v>
      </c>
      <c r="T1288" s="336">
        <v>0</v>
      </c>
      <c r="U1288" s="336">
        <v>0</v>
      </c>
      <c r="V1288" s="336">
        <v>0</v>
      </c>
      <c r="W1288" s="336">
        <v>0</v>
      </c>
      <c r="X1288" s="336">
        <v>0</v>
      </c>
      <c r="Y1288" s="336">
        <v>0</v>
      </c>
      <c r="Z1288" s="337">
        <f t="shared" si="94"/>
        <v>0</v>
      </c>
      <c r="AA1288" s="340"/>
    </row>
    <row r="1289" spans="1:27" s="339" customFormat="1" ht="12.75" customHeight="1">
      <c r="A1289" s="333">
        <f t="shared" si="93"/>
        <v>15</v>
      </c>
      <c r="B1289" s="373">
        <v>710207090020101</v>
      </c>
      <c r="C1289" s="392" t="s">
        <v>1884</v>
      </c>
      <c r="D1289" s="334">
        <f>+SUMIF('BG SISTEMA'!A:A,'CA EF'!B1289,'BG SISTEMA'!F:F)</f>
        <v>0</v>
      </c>
      <c r="E1289" s="412"/>
      <c r="F1289" s="412"/>
      <c r="G1289" s="336">
        <v>0</v>
      </c>
      <c r="H1289" s="336">
        <f t="shared" si="95"/>
        <v>0</v>
      </c>
      <c r="I1289" s="336">
        <v>0</v>
      </c>
      <c r="J1289" s="336">
        <v>0</v>
      </c>
      <c r="K1289" s="336">
        <v>0</v>
      </c>
      <c r="L1289" s="336">
        <v>0</v>
      </c>
      <c r="M1289" s="336">
        <v>0</v>
      </c>
      <c r="N1289" s="336">
        <v>0</v>
      </c>
      <c r="O1289" s="336">
        <v>0</v>
      </c>
      <c r="P1289" s="336">
        <v>0</v>
      </c>
      <c r="Q1289" s="336">
        <v>0</v>
      </c>
      <c r="R1289" s="336">
        <v>0</v>
      </c>
      <c r="S1289" s="336">
        <v>0</v>
      </c>
      <c r="T1289" s="336">
        <v>0</v>
      </c>
      <c r="U1289" s="336">
        <v>0</v>
      </c>
      <c r="V1289" s="336">
        <v>0</v>
      </c>
      <c r="W1289" s="336">
        <v>0</v>
      </c>
      <c r="X1289" s="336">
        <v>0</v>
      </c>
      <c r="Y1289" s="336">
        <v>0</v>
      </c>
      <c r="Z1289" s="337">
        <f t="shared" si="94"/>
        <v>0</v>
      </c>
      <c r="AA1289" s="340"/>
    </row>
    <row r="1290" spans="1:27" s="339" customFormat="1" ht="12.75" customHeight="1">
      <c r="A1290" s="333">
        <f t="shared" si="93"/>
        <v>15</v>
      </c>
      <c r="B1290" s="373">
        <v>710207090020199</v>
      </c>
      <c r="C1290" s="392" t="s">
        <v>1885</v>
      </c>
      <c r="D1290" s="334">
        <f>+SUMIF('BG SISTEMA'!A:A,'CA EF'!B1290,'BG SISTEMA'!F:F)</f>
        <v>0</v>
      </c>
      <c r="E1290" s="412"/>
      <c r="F1290" s="412"/>
      <c r="G1290" s="336">
        <v>0</v>
      </c>
      <c r="H1290" s="336">
        <f t="shared" si="95"/>
        <v>0</v>
      </c>
      <c r="I1290" s="336">
        <v>0</v>
      </c>
      <c r="J1290" s="336">
        <v>0</v>
      </c>
      <c r="K1290" s="336">
        <v>0</v>
      </c>
      <c r="L1290" s="336">
        <v>0</v>
      </c>
      <c r="M1290" s="336">
        <v>0</v>
      </c>
      <c r="N1290" s="336">
        <v>0</v>
      </c>
      <c r="O1290" s="336">
        <v>0</v>
      </c>
      <c r="P1290" s="336">
        <v>0</v>
      </c>
      <c r="Q1290" s="336">
        <v>0</v>
      </c>
      <c r="R1290" s="336">
        <v>0</v>
      </c>
      <c r="S1290" s="336">
        <v>0</v>
      </c>
      <c r="T1290" s="336">
        <v>0</v>
      </c>
      <c r="U1290" s="336">
        <v>0</v>
      </c>
      <c r="V1290" s="336">
        <v>0</v>
      </c>
      <c r="W1290" s="336">
        <v>0</v>
      </c>
      <c r="X1290" s="336">
        <v>0</v>
      </c>
      <c r="Y1290" s="336">
        <v>0</v>
      </c>
      <c r="Z1290" s="337">
        <f t="shared" si="94"/>
        <v>0</v>
      </c>
      <c r="AA1290" s="340"/>
    </row>
    <row r="1291" spans="1:27" s="339" customFormat="1" ht="12.75" customHeight="1">
      <c r="A1291" s="333">
        <f t="shared" si="93"/>
        <v>15</v>
      </c>
      <c r="B1291" s="373">
        <v>710207090020201</v>
      </c>
      <c r="C1291" s="392" t="s">
        <v>1886</v>
      </c>
      <c r="D1291" s="334">
        <f>+SUMIF('BG SISTEMA'!A:A,'CA EF'!B1291,'BG SISTEMA'!F:F)</f>
        <v>0</v>
      </c>
      <c r="E1291" s="412"/>
      <c r="F1291" s="412"/>
      <c r="G1291" s="336">
        <v>0</v>
      </c>
      <c r="H1291" s="336">
        <f t="shared" si="95"/>
        <v>0</v>
      </c>
      <c r="I1291" s="336">
        <v>0</v>
      </c>
      <c r="J1291" s="336">
        <v>0</v>
      </c>
      <c r="K1291" s="336">
        <v>0</v>
      </c>
      <c r="L1291" s="336">
        <v>0</v>
      </c>
      <c r="M1291" s="336">
        <v>0</v>
      </c>
      <c r="N1291" s="336">
        <v>0</v>
      </c>
      <c r="O1291" s="336">
        <v>0</v>
      </c>
      <c r="P1291" s="336">
        <v>0</v>
      </c>
      <c r="Q1291" s="336">
        <v>0</v>
      </c>
      <c r="R1291" s="336">
        <v>0</v>
      </c>
      <c r="S1291" s="336">
        <v>0</v>
      </c>
      <c r="T1291" s="336">
        <v>0</v>
      </c>
      <c r="U1291" s="336">
        <v>0</v>
      </c>
      <c r="V1291" s="336">
        <v>0</v>
      </c>
      <c r="W1291" s="336">
        <v>0</v>
      </c>
      <c r="X1291" s="336">
        <v>0</v>
      </c>
      <c r="Y1291" s="336">
        <v>0</v>
      </c>
      <c r="Z1291" s="337">
        <f t="shared" si="94"/>
        <v>0</v>
      </c>
      <c r="AA1291" s="340"/>
    </row>
    <row r="1292" spans="1:27" s="339" customFormat="1" ht="12.75" customHeight="1">
      <c r="A1292" s="333">
        <f t="shared" si="93"/>
        <v>15</v>
      </c>
      <c r="B1292" s="373">
        <v>710207090020299</v>
      </c>
      <c r="C1292" s="392" t="s">
        <v>1887</v>
      </c>
      <c r="D1292" s="334">
        <f>+SUMIF('BG SISTEMA'!A:A,'CA EF'!B1292,'BG SISTEMA'!F:F)</f>
        <v>0</v>
      </c>
      <c r="E1292" s="412"/>
      <c r="F1292" s="412"/>
      <c r="G1292" s="336">
        <v>0</v>
      </c>
      <c r="H1292" s="336">
        <f t="shared" si="95"/>
        <v>0</v>
      </c>
      <c r="I1292" s="336">
        <v>0</v>
      </c>
      <c r="J1292" s="336">
        <v>0</v>
      </c>
      <c r="K1292" s="336">
        <v>0</v>
      </c>
      <c r="L1292" s="336">
        <v>0</v>
      </c>
      <c r="M1292" s="336">
        <v>0</v>
      </c>
      <c r="N1292" s="336">
        <v>0</v>
      </c>
      <c r="O1292" s="336">
        <v>0</v>
      </c>
      <c r="P1292" s="336">
        <v>0</v>
      </c>
      <c r="Q1292" s="336">
        <v>0</v>
      </c>
      <c r="R1292" s="336">
        <v>0</v>
      </c>
      <c r="S1292" s="336">
        <v>0</v>
      </c>
      <c r="T1292" s="336">
        <v>0</v>
      </c>
      <c r="U1292" s="336">
        <v>0</v>
      </c>
      <c r="V1292" s="336">
        <v>0</v>
      </c>
      <c r="W1292" s="336">
        <v>0</v>
      </c>
      <c r="X1292" s="336">
        <v>0</v>
      </c>
      <c r="Y1292" s="336">
        <v>0</v>
      </c>
      <c r="Z1292" s="337">
        <f t="shared" si="94"/>
        <v>0</v>
      </c>
      <c r="AA1292" s="338"/>
    </row>
    <row r="1293" spans="1:27" s="339" customFormat="1" ht="12.75" customHeight="1">
      <c r="A1293" s="333">
        <f t="shared" si="93"/>
        <v>15</v>
      </c>
      <c r="B1293" s="373">
        <v>710207090020301</v>
      </c>
      <c r="C1293" s="392" t="s">
        <v>1888</v>
      </c>
      <c r="D1293" s="334">
        <f>+SUMIF('BG SISTEMA'!A:A,'CA EF'!B1293,'BG SISTEMA'!F:F)</f>
        <v>0</v>
      </c>
      <c r="E1293" s="412"/>
      <c r="F1293" s="412"/>
      <c r="G1293" s="336">
        <v>0</v>
      </c>
      <c r="H1293" s="336">
        <f t="shared" si="95"/>
        <v>0</v>
      </c>
      <c r="I1293" s="336">
        <v>0</v>
      </c>
      <c r="J1293" s="336">
        <v>0</v>
      </c>
      <c r="K1293" s="336">
        <v>0</v>
      </c>
      <c r="L1293" s="336">
        <v>0</v>
      </c>
      <c r="M1293" s="336">
        <v>0</v>
      </c>
      <c r="N1293" s="336">
        <v>0</v>
      </c>
      <c r="O1293" s="336">
        <v>0</v>
      </c>
      <c r="P1293" s="336">
        <v>0</v>
      </c>
      <c r="Q1293" s="336">
        <v>0</v>
      </c>
      <c r="R1293" s="336">
        <v>0</v>
      </c>
      <c r="S1293" s="336">
        <v>0</v>
      </c>
      <c r="T1293" s="336">
        <v>0</v>
      </c>
      <c r="U1293" s="336">
        <v>0</v>
      </c>
      <c r="V1293" s="336">
        <v>0</v>
      </c>
      <c r="W1293" s="336">
        <v>0</v>
      </c>
      <c r="X1293" s="336">
        <v>0</v>
      </c>
      <c r="Y1293" s="336">
        <v>0</v>
      </c>
      <c r="Z1293" s="337">
        <f t="shared" si="94"/>
        <v>0</v>
      </c>
      <c r="AA1293" s="340"/>
    </row>
    <row r="1294" spans="1:27" s="339" customFormat="1" ht="12.75" customHeight="1">
      <c r="A1294" s="333">
        <f t="shared" si="93"/>
        <v>15</v>
      </c>
      <c r="B1294" s="373">
        <v>710207090020399</v>
      </c>
      <c r="C1294" s="392" t="s">
        <v>1889</v>
      </c>
      <c r="D1294" s="334">
        <f>+SUMIF('BG SISTEMA'!A:A,'CA EF'!B1294,'BG SISTEMA'!F:F)</f>
        <v>0</v>
      </c>
      <c r="E1294" s="412"/>
      <c r="F1294" s="412"/>
      <c r="G1294" s="336">
        <v>0</v>
      </c>
      <c r="H1294" s="336">
        <f t="shared" si="95"/>
        <v>0</v>
      </c>
      <c r="I1294" s="336">
        <v>0</v>
      </c>
      <c r="J1294" s="336">
        <v>0</v>
      </c>
      <c r="K1294" s="336">
        <v>0</v>
      </c>
      <c r="L1294" s="336">
        <v>0</v>
      </c>
      <c r="M1294" s="336">
        <v>0</v>
      </c>
      <c r="N1294" s="336">
        <v>0</v>
      </c>
      <c r="O1294" s="336">
        <v>0</v>
      </c>
      <c r="P1294" s="336">
        <v>0</v>
      </c>
      <c r="Q1294" s="336">
        <v>0</v>
      </c>
      <c r="R1294" s="336">
        <v>0</v>
      </c>
      <c r="S1294" s="336">
        <v>0</v>
      </c>
      <c r="T1294" s="336">
        <v>0</v>
      </c>
      <c r="U1294" s="336">
        <v>0</v>
      </c>
      <c r="V1294" s="336">
        <v>0</v>
      </c>
      <c r="W1294" s="336">
        <v>0</v>
      </c>
      <c r="X1294" s="336">
        <v>0</v>
      </c>
      <c r="Y1294" s="336">
        <v>0</v>
      </c>
      <c r="Z1294" s="337">
        <f t="shared" si="94"/>
        <v>0</v>
      </c>
      <c r="AA1294" s="340"/>
    </row>
    <row r="1295" spans="1:27" s="339" customFormat="1" ht="12.75" customHeight="1">
      <c r="A1295" s="333">
        <f t="shared" si="93"/>
        <v>15</v>
      </c>
      <c r="B1295" s="373">
        <v>710207090020401</v>
      </c>
      <c r="C1295" s="392" t="s">
        <v>1890</v>
      </c>
      <c r="D1295" s="334">
        <f>+SUMIF('BG SISTEMA'!A:A,'CA EF'!B1295,'BG SISTEMA'!F:F)</f>
        <v>0</v>
      </c>
      <c r="E1295" s="412"/>
      <c r="F1295" s="412"/>
      <c r="G1295" s="336">
        <v>0</v>
      </c>
      <c r="H1295" s="336">
        <f t="shared" si="95"/>
        <v>0</v>
      </c>
      <c r="I1295" s="336">
        <v>0</v>
      </c>
      <c r="J1295" s="336">
        <v>0</v>
      </c>
      <c r="K1295" s="336">
        <v>0</v>
      </c>
      <c r="L1295" s="336">
        <v>0</v>
      </c>
      <c r="M1295" s="336">
        <v>0</v>
      </c>
      <c r="N1295" s="336">
        <v>0</v>
      </c>
      <c r="O1295" s="336">
        <v>0</v>
      </c>
      <c r="P1295" s="336">
        <v>0</v>
      </c>
      <c r="Q1295" s="336">
        <v>0</v>
      </c>
      <c r="R1295" s="336">
        <v>0</v>
      </c>
      <c r="S1295" s="336">
        <v>0</v>
      </c>
      <c r="T1295" s="336">
        <v>0</v>
      </c>
      <c r="U1295" s="336">
        <v>0</v>
      </c>
      <c r="V1295" s="336">
        <v>0</v>
      </c>
      <c r="W1295" s="336">
        <v>0</v>
      </c>
      <c r="X1295" s="336">
        <v>0</v>
      </c>
      <c r="Y1295" s="336">
        <v>0</v>
      </c>
      <c r="Z1295" s="337">
        <f t="shared" si="94"/>
        <v>0</v>
      </c>
      <c r="AA1295" s="340"/>
    </row>
    <row r="1296" spans="1:27" s="339" customFormat="1" ht="12.75" customHeight="1">
      <c r="A1296" s="333">
        <f t="shared" si="93"/>
        <v>15</v>
      </c>
      <c r="B1296" s="373">
        <v>710207090020499</v>
      </c>
      <c r="C1296" s="392" t="s">
        <v>1891</v>
      </c>
      <c r="D1296" s="334">
        <f>+SUMIF('BG SISTEMA'!A:A,'CA EF'!B1296,'BG SISTEMA'!F:F)</f>
        <v>0</v>
      </c>
      <c r="E1296" s="412"/>
      <c r="F1296" s="412"/>
      <c r="G1296" s="336">
        <v>0</v>
      </c>
      <c r="H1296" s="336">
        <f t="shared" si="95"/>
        <v>0</v>
      </c>
      <c r="I1296" s="336">
        <v>0</v>
      </c>
      <c r="J1296" s="336">
        <v>0</v>
      </c>
      <c r="K1296" s="336">
        <v>0</v>
      </c>
      <c r="L1296" s="336">
        <v>0</v>
      </c>
      <c r="M1296" s="336">
        <v>0</v>
      </c>
      <c r="N1296" s="336">
        <v>0</v>
      </c>
      <c r="O1296" s="336">
        <v>0</v>
      </c>
      <c r="P1296" s="336">
        <v>0</v>
      </c>
      <c r="Q1296" s="336">
        <v>0</v>
      </c>
      <c r="R1296" s="336">
        <v>0</v>
      </c>
      <c r="S1296" s="336">
        <v>0</v>
      </c>
      <c r="T1296" s="336">
        <v>0</v>
      </c>
      <c r="U1296" s="336">
        <v>0</v>
      </c>
      <c r="V1296" s="336">
        <v>0</v>
      </c>
      <c r="W1296" s="336">
        <v>0</v>
      </c>
      <c r="X1296" s="336">
        <v>0</v>
      </c>
      <c r="Y1296" s="336">
        <v>0</v>
      </c>
      <c r="Z1296" s="337">
        <f t="shared" si="94"/>
        <v>0</v>
      </c>
      <c r="AA1296" s="340"/>
    </row>
    <row r="1297" spans="1:27" s="339" customFormat="1" ht="12.75" customHeight="1">
      <c r="A1297" s="333">
        <f t="shared" si="93"/>
        <v>15</v>
      </c>
      <c r="B1297" s="373">
        <v>710207090030101</v>
      </c>
      <c r="C1297" s="392" t="s">
        <v>1892</v>
      </c>
      <c r="D1297" s="334">
        <f>+SUMIF('BG SISTEMA'!A:A,'CA EF'!B1297,'BG SISTEMA'!F:F)</f>
        <v>0</v>
      </c>
      <c r="E1297" s="412"/>
      <c r="F1297" s="412"/>
      <c r="G1297" s="336">
        <v>0</v>
      </c>
      <c r="H1297" s="336">
        <f t="shared" si="95"/>
        <v>0</v>
      </c>
      <c r="I1297" s="336">
        <v>0</v>
      </c>
      <c r="J1297" s="336">
        <v>0</v>
      </c>
      <c r="K1297" s="336">
        <v>0</v>
      </c>
      <c r="L1297" s="336">
        <v>0</v>
      </c>
      <c r="M1297" s="336">
        <v>0</v>
      </c>
      <c r="N1297" s="336">
        <v>0</v>
      </c>
      <c r="O1297" s="336">
        <v>0</v>
      </c>
      <c r="P1297" s="336">
        <v>0</v>
      </c>
      <c r="Q1297" s="336">
        <v>0</v>
      </c>
      <c r="R1297" s="336">
        <v>0</v>
      </c>
      <c r="S1297" s="336">
        <v>0</v>
      </c>
      <c r="T1297" s="336">
        <v>0</v>
      </c>
      <c r="U1297" s="336">
        <v>0</v>
      </c>
      <c r="V1297" s="336">
        <v>0</v>
      </c>
      <c r="W1297" s="336">
        <v>0</v>
      </c>
      <c r="X1297" s="336">
        <v>0</v>
      </c>
      <c r="Y1297" s="336">
        <v>0</v>
      </c>
      <c r="Z1297" s="337">
        <f t="shared" si="94"/>
        <v>0</v>
      </c>
      <c r="AA1297" s="338"/>
    </row>
    <row r="1298" spans="1:27" s="339" customFormat="1" ht="12.75" customHeight="1">
      <c r="A1298" s="333">
        <f t="shared" si="93"/>
        <v>15</v>
      </c>
      <c r="B1298" s="373">
        <v>710207090030199</v>
      </c>
      <c r="C1298" s="392" t="s">
        <v>1893</v>
      </c>
      <c r="D1298" s="334">
        <f>+SUMIF('BG SISTEMA'!A:A,'CA EF'!B1298,'BG SISTEMA'!F:F)</f>
        <v>0</v>
      </c>
      <c r="E1298" s="412"/>
      <c r="F1298" s="412"/>
      <c r="G1298" s="336">
        <v>0</v>
      </c>
      <c r="H1298" s="336">
        <f t="shared" si="95"/>
        <v>0</v>
      </c>
      <c r="I1298" s="336">
        <v>0</v>
      </c>
      <c r="J1298" s="336">
        <v>0</v>
      </c>
      <c r="K1298" s="336">
        <v>0</v>
      </c>
      <c r="L1298" s="336">
        <v>0</v>
      </c>
      <c r="M1298" s="336">
        <v>0</v>
      </c>
      <c r="N1298" s="336">
        <v>0</v>
      </c>
      <c r="O1298" s="336">
        <v>0</v>
      </c>
      <c r="P1298" s="336">
        <v>0</v>
      </c>
      <c r="Q1298" s="336">
        <v>0</v>
      </c>
      <c r="R1298" s="336">
        <v>0</v>
      </c>
      <c r="S1298" s="336">
        <v>0</v>
      </c>
      <c r="T1298" s="336">
        <v>0</v>
      </c>
      <c r="U1298" s="336">
        <v>0</v>
      </c>
      <c r="V1298" s="336">
        <v>0</v>
      </c>
      <c r="W1298" s="336">
        <v>0</v>
      </c>
      <c r="X1298" s="336">
        <v>0</v>
      </c>
      <c r="Y1298" s="336">
        <v>0</v>
      </c>
      <c r="Z1298" s="337">
        <f t="shared" si="94"/>
        <v>0</v>
      </c>
      <c r="AA1298" s="340"/>
    </row>
    <row r="1299" spans="1:27" s="339" customFormat="1" ht="12.75" customHeight="1">
      <c r="A1299" s="333">
        <f t="shared" si="93"/>
        <v>15</v>
      </c>
      <c r="B1299" s="373">
        <v>710207110010101</v>
      </c>
      <c r="C1299" s="392" t="s">
        <v>1894</v>
      </c>
      <c r="D1299" s="334">
        <f>+SUMIF('BG SISTEMA'!A:A,'CA EF'!B1299,'BG SISTEMA'!F:F)</f>
        <v>0</v>
      </c>
      <c r="E1299" s="412"/>
      <c r="F1299" s="412"/>
      <c r="G1299" s="336">
        <v>0</v>
      </c>
      <c r="H1299" s="336">
        <f t="shared" si="95"/>
        <v>0</v>
      </c>
      <c r="I1299" s="336">
        <v>0</v>
      </c>
      <c r="J1299" s="336">
        <v>0</v>
      </c>
      <c r="K1299" s="336">
        <v>0</v>
      </c>
      <c r="L1299" s="336">
        <v>0</v>
      </c>
      <c r="M1299" s="336">
        <v>0</v>
      </c>
      <c r="N1299" s="336">
        <v>0</v>
      </c>
      <c r="O1299" s="336">
        <v>0</v>
      </c>
      <c r="P1299" s="336">
        <v>0</v>
      </c>
      <c r="Q1299" s="336">
        <v>0</v>
      </c>
      <c r="R1299" s="336">
        <v>0</v>
      </c>
      <c r="S1299" s="336">
        <v>0</v>
      </c>
      <c r="T1299" s="336">
        <v>0</v>
      </c>
      <c r="U1299" s="336">
        <v>0</v>
      </c>
      <c r="V1299" s="336">
        <v>0</v>
      </c>
      <c r="W1299" s="336">
        <v>0</v>
      </c>
      <c r="X1299" s="336">
        <v>0</v>
      </c>
      <c r="Y1299" s="336">
        <v>0</v>
      </c>
      <c r="Z1299" s="337">
        <f t="shared" si="94"/>
        <v>0</v>
      </c>
      <c r="AA1299" s="340"/>
    </row>
    <row r="1300" spans="1:27" s="339" customFormat="1" ht="12.75" customHeight="1">
      <c r="A1300" s="333">
        <f t="shared" si="93"/>
        <v>15</v>
      </c>
      <c r="B1300" s="373">
        <v>710207110010199</v>
      </c>
      <c r="C1300" s="392" t="s">
        <v>1895</v>
      </c>
      <c r="D1300" s="334">
        <f>+SUMIF('BG SISTEMA'!A:A,'CA EF'!B1300,'BG SISTEMA'!F:F)</f>
        <v>0</v>
      </c>
      <c r="E1300" s="412"/>
      <c r="F1300" s="412"/>
      <c r="G1300" s="336">
        <v>0</v>
      </c>
      <c r="H1300" s="336">
        <f t="shared" si="95"/>
        <v>0</v>
      </c>
      <c r="I1300" s="336">
        <v>0</v>
      </c>
      <c r="J1300" s="336">
        <v>0</v>
      </c>
      <c r="K1300" s="336">
        <v>0</v>
      </c>
      <c r="L1300" s="336">
        <v>0</v>
      </c>
      <c r="M1300" s="336">
        <v>0</v>
      </c>
      <c r="N1300" s="336">
        <v>0</v>
      </c>
      <c r="O1300" s="336">
        <v>0</v>
      </c>
      <c r="P1300" s="336">
        <v>0</v>
      </c>
      <c r="Q1300" s="336">
        <v>0</v>
      </c>
      <c r="R1300" s="336">
        <v>0</v>
      </c>
      <c r="S1300" s="336">
        <v>0</v>
      </c>
      <c r="T1300" s="336">
        <v>0</v>
      </c>
      <c r="U1300" s="336">
        <v>0</v>
      </c>
      <c r="V1300" s="336">
        <v>0</v>
      </c>
      <c r="W1300" s="336">
        <v>0</v>
      </c>
      <c r="X1300" s="336">
        <v>0</v>
      </c>
      <c r="Y1300" s="336">
        <v>0</v>
      </c>
      <c r="Z1300" s="337">
        <f t="shared" si="94"/>
        <v>0</v>
      </c>
      <c r="AA1300" s="340"/>
    </row>
    <row r="1301" spans="1:27" s="339" customFormat="1" ht="12.75" customHeight="1">
      <c r="A1301" s="333">
        <f t="shared" si="93"/>
        <v>15</v>
      </c>
      <c r="B1301" s="373">
        <v>710207130010101</v>
      </c>
      <c r="C1301" s="392" t="s">
        <v>1896</v>
      </c>
      <c r="D1301" s="334">
        <f>+SUMIF('BG SISTEMA'!A:A,'CA EF'!B1301,'BG SISTEMA'!F:F)</f>
        <v>0</v>
      </c>
      <c r="E1301" s="412"/>
      <c r="F1301" s="412"/>
      <c r="G1301" s="336">
        <v>0</v>
      </c>
      <c r="H1301" s="336">
        <f t="shared" si="95"/>
        <v>0</v>
      </c>
      <c r="I1301" s="336">
        <v>0</v>
      </c>
      <c r="J1301" s="336">
        <v>0</v>
      </c>
      <c r="K1301" s="336">
        <v>0</v>
      </c>
      <c r="L1301" s="336">
        <v>0</v>
      </c>
      <c r="M1301" s="336">
        <v>0</v>
      </c>
      <c r="N1301" s="336">
        <v>0</v>
      </c>
      <c r="O1301" s="336">
        <v>0</v>
      </c>
      <c r="P1301" s="336">
        <v>0</v>
      </c>
      <c r="Q1301" s="336">
        <v>0</v>
      </c>
      <c r="R1301" s="336">
        <v>0</v>
      </c>
      <c r="S1301" s="336">
        <v>0</v>
      </c>
      <c r="T1301" s="336">
        <v>0</v>
      </c>
      <c r="U1301" s="336">
        <v>0</v>
      </c>
      <c r="V1301" s="336">
        <v>0</v>
      </c>
      <c r="W1301" s="336">
        <v>0</v>
      </c>
      <c r="X1301" s="336">
        <v>0</v>
      </c>
      <c r="Y1301" s="336">
        <v>0</v>
      </c>
      <c r="Z1301" s="337">
        <f t="shared" si="94"/>
        <v>0</v>
      </c>
      <c r="AA1301" s="340"/>
    </row>
    <row r="1302" spans="1:27" s="339" customFormat="1" ht="12.75" customHeight="1">
      <c r="A1302" s="333">
        <f t="shared" si="93"/>
        <v>15</v>
      </c>
      <c r="B1302" s="373">
        <v>710207130010199</v>
      </c>
      <c r="C1302" s="392" t="s">
        <v>1897</v>
      </c>
      <c r="D1302" s="334">
        <f>+SUMIF('BG SISTEMA'!A:A,'CA EF'!B1302,'BG SISTEMA'!F:F)</f>
        <v>0</v>
      </c>
      <c r="E1302" s="412"/>
      <c r="F1302" s="412"/>
      <c r="G1302" s="336">
        <v>0</v>
      </c>
      <c r="H1302" s="336">
        <f t="shared" si="95"/>
        <v>0</v>
      </c>
      <c r="I1302" s="336">
        <v>0</v>
      </c>
      <c r="J1302" s="336">
        <v>0</v>
      </c>
      <c r="K1302" s="336">
        <v>0</v>
      </c>
      <c r="L1302" s="336">
        <v>0</v>
      </c>
      <c r="M1302" s="336">
        <v>0</v>
      </c>
      <c r="N1302" s="336">
        <v>0</v>
      </c>
      <c r="O1302" s="336">
        <v>0</v>
      </c>
      <c r="P1302" s="336">
        <v>0</v>
      </c>
      <c r="Q1302" s="336">
        <v>0</v>
      </c>
      <c r="R1302" s="336">
        <v>0</v>
      </c>
      <c r="S1302" s="336">
        <v>0</v>
      </c>
      <c r="T1302" s="336">
        <v>0</v>
      </c>
      <c r="U1302" s="336">
        <v>0</v>
      </c>
      <c r="V1302" s="336">
        <v>0</v>
      </c>
      <c r="W1302" s="336">
        <v>0</v>
      </c>
      <c r="X1302" s="336">
        <v>0</v>
      </c>
      <c r="Y1302" s="336">
        <v>0</v>
      </c>
      <c r="Z1302" s="337">
        <f t="shared" si="94"/>
        <v>0</v>
      </c>
      <c r="AA1302" s="340"/>
    </row>
    <row r="1303" spans="1:27" s="339" customFormat="1" ht="12.75" customHeight="1">
      <c r="A1303" s="333">
        <f t="shared" si="93"/>
        <v>15</v>
      </c>
      <c r="B1303" s="373">
        <v>710207150010101</v>
      </c>
      <c r="C1303" s="392" t="s">
        <v>1898</v>
      </c>
      <c r="D1303" s="334">
        <f>+SUMIF('BG SISTEMA'!A:A,'CA EF'!B1303,'BG SISTEMA'!F:F)</f>
        <v>0</v>
      </c>
      <c r="E1303" s="412"/>
      <c r="F1303" s="412"/>
      <c r="G1303" s="336">
        <v>0</v>
      </c>
      <c r="H1303" s="336">
        <f t="shared" si="95"/>
        <v>0</v>
      </c>
      <c r="I1303" s="336">
        <v>0</v>
      </c>
      <c r="J1303" s="336">
        <v>0</v>
      </c>
      <c r="K1303" s="336">
        <v>0</v>
      </c>
      <c r="L1303" s="336">
        <v>0</v>
      </c>
      <c r="M1303" s="336">
        <v>0</v>
      </c>
      <c r="N1303" s="336">
        <v>0</v>
      </c>
      <c r="O1303" s="336">
        <v>0</v>
      </c>
      <c r="P1303" s="336">
        <v>0</v>
      </c>
      <c r="Q1303" s="336">
        <v>0</v>
      </c>
      <c r="R1303" s="336">
        <v>0</v>
      </c>
      <c r="S1303" s="336">
        <v>0</v>
      </c>
      <c r="T1303" s="336">
        <v>0</v>
      </c>
      <c r="U1303" s="336">
        <v>0</v>
      </c>
      <c r="V1303" s="336">
        <v>0</v>
      </c>
      <c r="W1303" s="336">
        <v>0</v>
      </c>
      <c r="X1303" s="336">
        <v>0</v>
      </c>
      <c r="Y1303" s="336">
        <v>0</v>
      </c>
      <c r="Z1303" s="337">
        <f t="shared" si="94"/>
        <v>0</v>
      </c>
      <c r="AA1303" s="340"/>
    </row>
    <row r="1304" spans="1:27" s="339" customFormat="1" ht="12.75" customHeight="1">
      <c r="A1304" s="333">
        <f t="shared" si="93"/>
        <v>15</v>
      </c>
      <c r="B1304" s="373">
        <v>710207150010199</v>
      </c>
      <c r="C1304" s="392" t="s">
        <v>1899</v>
      </c>
      <c r="D1304" s="334">
        <f>+SUMIF('BG SISTEMA'!A:A,'CA EF'!B1304,'BG SISTEMA'!F:F)</f>
        <v>0</v>
      </c>
      <c r="E1304" s="412"/>
      <c r="F1304" s="412"/>
      <c r="G1304" s="336">
        <v>0</v>
      </c>
      <c r="H1304" s="336">
        <f t="shared" si="95"/>
        <v>0</v>
      </c>
      <c r="I1304" s="336">
        <v>0</v>
      </c>
      <c r="J1304" s="336">
        <v>0</v>
      </c>
      <c r="K1304" s="336">
        <v>0</v>
      </c>
      <c r="L1304" s="336">
        <v>0</v>
      </c>
      <c r="M1304" s="336">
        <v>0</v>
      </c>
      <c r="N1304" s="336">
        <v>0</v>
      </c>
      <c r="O1304" s="336">
        <v>0</v>
      </c>
      <c r="P1304" s="336">
        <v>0</v>
      </c>
      <c r="Q1304" s="336">
        <v>0</v>
      </c>
      <c r="R1304" s="336">
        <v>0</v>
      </c>
      <c r="S1304" s="336">
        <v>0</v>
      </c>
      <c r="T1304" s="336">
        <v>0</v>
      </c>
      <c r="U1304" s="336">
        <v>0</v>
      </c>
      <c r="V1304" s="336">
        <v>0</v>
      </c>
      <c r="W1304" s="336">
        <v>0</v>
      </c>
      <c r="X1304" s="336">
        <v>0</v>
      </c>
      <c r="Y1304" s="336">
        <v>0</v>
      </c>
      <c r="Z1304" s="337">
        <f t="shared" si="94"/>
        <v>0</v>
      </c>
      <c r="AA1304" s="338"/>
    </row>
    <row r="1305" spans="1:27" s="339" customFormat="1" ht="12.75" customHeight="1">
      <c r="A1305" s="333">
        <f t="shared" si="93"/>
        <v>15</v>
      </c>
      <c r="B1305" s="373">
        <v>710207150020101</v>
      </c>
      <c r="C1305" s="392" t="s">
        <v>1900</v>
      </c>
      <c r="D1305" s="334">
        <f>+SUMIF('BG SISTEMA'!A:A,'CA EF'!B1305,'BG SISTEMA'!F:F)</f>
        <v>0</v>
      </c>
      <c r="E1305" s="412"/>
      <c r="F1305" s="412"/>
      <c r="G1305" s="336">
        <v>0</v>
      </c>
      <c r="H1305" s="336">
        <f t="shared" si="95"/>
        <v>0</v>
      </c>
      <c r="I1305" s="336">
        <v>0</v>
      </c>
      <c r="J1305" s="336">
        <v>0</v>
      </c>
      <c r="K1305" s="336">
        <v>0</v>
      </c>
      <c r="L1305" s="336">
        <v>0</v>
      </c>
      <c r="M1305" s="336">
        <v>0</v>
      </c>
      <c r="N1305" s="336">
        <v>0</v>
      </c>
      <c r="O1305" s="336">
        <v>0</v>
      </c>
      <c r="P1305" s="336">
        <v>0</v>
      </c>
      <c r="Q1305" s="336">
        <v>0</v>
      </c>
      <c r="R1305" s="336">
        <v>0</v>
      </c>
      <c r="S1305" s="336">
        <v>0</v>
      </c>
      <c r="T1305" s="336">
        <v>0</v>
      </c>
      <c r="U1305" s="336">
        <v>0</v>
      </c>
      <c r="V1305" s="336">
        <v>0</v>
      </c>
      <c r="W1305" s="336">
        <v>0</v>
      </c>
      <c r="X1305" s="336">
        <v>0</v>
      </c>
      <c r="Y1305" s="336">
        <v>0</v>
      </c>
      <c r="Z1305" s="337">
        <f t="shared" si="94"/>
        <v>0</v>
      </c>
      <c r="AA1305" s="340"/>
    </row>
    <row r="1306" spans="1:27" s="339" customFormat="1" ht="12.75" customHeight="1">
      <c r="A1306" s="333">
        <f t="shared" si="93"/>
        <v>15</v>
      </c>
      <c r="B1306" s="373">
        <v>710207150020199</v>
      </c>
      <c r="C1306" s="392" t="s">
        <v>1901</v>
      </c>
      <c r="D1306" s="334">
        <f>+SUMIF('BG SISTEMA'!A:A,'CA EF'!B1306,'BG SISTEMA'!F:F)</f>
        <v>0</v>
      </c>
      <c r="E1306" s="412"/>
      <c r="F1306" s="412"/>
      <c r="G1306" s="336">
        <v>0</v>
      </c>
      <c r="H1306" s="336">
        <f t="shared" si="95"/>
        <v>0</v>
      </c>
      <c r="I1306" s="336">
        <v>0</v>
      </c>
      <c r="J1306" s="336">
        <v>0</v>
      </c>
      <c r="K1306" s="336">
        <v>0</v>
      </c>
      <c r="L1306" s="336">
        <v>0</v>
      </c>
      <c r="M1306" s="336">
        <v>0</v>
      </c>
      <c r="N1306" s="336">
        <v>0</v>
      </c>
      <c r="O1306" s="336">
        <v>0</v>
      </c>
      <c r="P1306" s="336">
        <v>0</v>
      </c>
      <c r="Q1306" s="336">
        <v>0</v>
      </c>
      <c r="R1306" s="336">
        <v>0</v>
      </c>
      <c r="S1306" s="336">
        <v>0</v>
      </c>
      <c r="T1306" s="336">
        <v>0</v>
      </c>
      <c r="U1306" s="336">
        <v>0</v>
      </c>
      <c r="V1306" s="336">
        <v>0</v>
      </c>
      <c r="W1306" s="336">
        <v>0</v>
      </c>
      <c r="X1306" s="336">
        <v>0</v>
      </c>
      <c r="Y1306" s="336">
        <v>0</v>
      </c>
      <c r="Z1306" s="337">
        <f t="shared" si="94"/>
        <v>0</v>
      </c>
      <c r="AA1306" s="340"/>
    </row>
    <row r="1307" spans="1:27" s="339" customFormat="1" ht="12.75" customHeight="1">
      <c r="A1307" s="333">
        <f t="shared" si="93"/>
        <v>15</v>
      </c>
      <c r="B1307" s="373">
        <v>710207170010101</v>
      </c>
      <c r="C1307" s="392" t="s">
        <v>1902</v>
      </c>
      <c r="D1307" s="334">
        <f>+SUMIF('BG SISTEMA'!A:A,'CA EF'!B1307,'BG SISTEMA'!F:F)</f>
        <v>0</v>
      </c>
      <c r="E1307" s="412"/>
      <c r="F1307" s="412"/>
      <c r="G1307" s="336">
        <v>0</v>
      </c>
      <c r="H1307" s="336">
        <f t="shared" si="95"/>
        <v>0</v>
      </c>
      <c r="I1307" s="336">
        <v>0</v>
      </c>
      <c r="J1307" s="336">
        <v>0</v>
      </c>
      <c r="K1307" s="336">
        <v>0</v>
      </c>
      <c r="L1307" s="336">
        <v>0</v>
      </c>
      <c r="M1307" s="336">
        <v>0</v>
      </c>
      <c r="N1307" s="336">
        <v>0</v>
      </c>
      <c r="O1307" s="336">
        <v>0</v>
      </c>
      <c r="P1307" s="336">
        <v>0</v>
      </c>
      <c r="Q1307" s="336">
        <v>0</v>
      </c>
      <c r="R1307" s="336">
        <v>0</v>
      </c>
      <c r="S1307" s="336">
        <v>0</v>
      </c>
      <c r="T1307" s="336">
        <v>0</v>
      </c>
      <c r="U1307" s="336">
        <v>0</v>
      </c>
      <c r="V1307" s="336">
        <v>0</v>
      </c>
      <c r="W1307" s="336">
        <v>0</v>
      </c>
      <c r="X1307" s="336">
        <v>0</v>
      </c>
      <c r="Y1307" s="336">
        <v>0</v>
      </c>
      <c r="Z1307" s="337">
        <f t="shared" si="94"/>
        <v>0</v>
      </c>
      <c r="AA1307" s="340"/>
    </row>
    <row r="1308" spans="1:27" s="339" customFormat="1" ht="12.75" customHeight="1">
      <c r="A1308" s="333">
        <f t="shared" si="93"/>
        <v>15</v>
      </c>
      <c r="B1308" s="373">
        <v>710207170010199</v>
      </c>
      <c r="C1308" s="392" t="s">
        <v>1903</v>
      </c>
      <c r="D1308" s="334">
        <f>+SUMIF('BG SISTEMA'!A:A,'CA EF'!B1308,'BG SISTEMA'!F:F)</f>
        <v>0</v>
      </c>
      <c r="E1308" s="412"/>
      <c r="F1308" s="412"/>
      <c r="G1308" s="336">
        <v>0</v>
      </c>
      <c r="H1308" s="336">
        <f t="shared" si="95"/>
        <v>0</v>
      </c>
      <c r="I1308" s="336">
        <v>0</v>
      </c>
      <c r="J1308" s="336">
        <v>0</v>
      </c>
      <c r="K1308" s="336">
        <v>0</v>
      </c>
      <c r="L1308" s="336">
        <v>0</v>
      </c>
      <c r="M1308" s="336">
        <v>0</v>
      </c>
      <c r="N1308" s="336">
        <v>0</v>
      </c>
      <c r="O1308" s="336">
        <v>0</v>
      </c>
      <c r="P1308" s="336">
        <v>0</v>
      </c>
      <c r="Q1308" s="336">
        <v>0</v>
      </c>
      <c r="R1308" s="336">
        <v>0</v>
      </c>
      <c r="S1308" s="336">
        <v>0</v>
      </c>
      <c r="T1308" s="336">
        <v>0</v>
      </c>
      <c r="U1308" s="336">
        <v>0</v>
      </c>
      <c r="V1308" s="336">
        <v>0</v>
      </c>
      <c r="W1308" s="336">
        <v>0</v>
      </c>
      <c r="X1308" s="336">
        <v>0</v>
      </c>
      <c r="Y1308" s="336">
        <v>0</v>
      </c>
      <c r="Z1308" s="337">
        <f t="shared" si="94"/>
        <v>0</v>
      </c>
      <c r="AA1308" s="340"/>
    </row>
    <row r="1309" spans="1:27" s="339" customFormat="1" ht="12.75" customHeight="1">
      <c r="A1309" s="333">
        <f t="shared" si="93"/>
        <v>15</v>
      </c>
      <c r="B1309" s="373">
        <v>710207170020101</v>
      </c>
      <c r="C1309" s="392" t="s">
        <v>1904</v>
      </c>
      <c r="D1309" s="334">
        <f>+SUMIF('BG SISTEMA'!A:A,'CA EF'!B1309,'BG SISTEMA'!F:F)</f>
        <v>0</v>
      </c>
      <c r="E1309" s="412"/>
      <c r="F1309" s="412"/>
      <c r="G1309" s="336">
        <v>0</v>
      </c>
      <c r="H1309" s="336">
        <f t="shared" si="95"/>
        <v>0</v>
      </c>
      <c r="I1309" s="336">
        <v>0</v>
      </c>
      <c r="J1309" s="336">
        <v>0</v>
      </c>
      <c r="K1309" s="336">
        <v>0</v>
      </c>
      <c r="L1309" s="336">
        <v>0</v>
      </c>
      <c r="M1309" s="336">
        <v>0</v>
      </c>
      <c r="N1309" s="336">
        <v>0</v>
      </c>
      <c r="O1309" s="336">
        <v>0</v>
      </c>
      <c r="P1309" s="336">
        <v>0</v>
      </c>
      <c r="Q1309" s="336">
        <v>0</v>
      </c>
      <c r="R1309" s="336">
        <v>0</v>
      </c>
      <c r="S1309" s="336">
        <v>0</v>
      </c>
      <c r="T1309" s="336">
        <v>0</v>
      </c>
      <c r="U1309" s="336">
        <v>0</v>
      </c>
      <c r="V1309" s="336">
        <v>0</v>
      </c>
      <c r="W1309" s="336">
        <v>0</v>
      </c>
      <c r="X1309" s="336">
        <v>0</v>
      </c>
      <c r="Y1309" s="336">
        <v>0</v>
      </c>
      <c r="Z1309" s="337">
        <f t="shared" si="94"/>
        <v>0</v>
      </c>
      <c r="AA1309" s="340"/>
    </row>
    <row r="1310" spans="1:27" s="339" customFormat="1" ht="12.75" customHeight="1">
      <c r="A1310" s="333">
        <f t="shared" si="93"/>
        <v>15</v>
      </c>
      <c r="B1310" s="373">
        <v>710207170020199</v>
      </c>
      <c r="C1310" s="392" t="s">
        <v>1905</v>
      </c>
      <c r="D1310" s="334">
        <f>+SUMIF('BG SISTEMA'!A:A,'CA EF'!B1310,'BG SISTEMA'!F:F)</f>
        <v>0</v>
      </c>
      <c r="E1310" s="412"/>
      <c r="F1310" s="412"/>
      <c r="G1310" s="336">
        <v>0</v>
      </c>
      <c r="H1310" s="336">
        <f t="shared" si="95"/>
        <v>0</v>
      </c>
      <c r="I1310" s="336">
        <v>0</v>
      </c>
      <c r="J1310" s="336">
        <v>0</v>
      </c>
      <c r="K1310" s="336">
        <v>0</v>
      </c>
      <c r="L1310" s="336">
        <v>0</v>
      </c>
      <c r="M1310" s="336">
        <v>0</v>
      </c>
      <c r="N1310" s="336">
        <v>0</v>
      </c>
      <c r="O1310" s="336">
        <v>0</v>
      </c>
      <c r="P1310" s="336">
        <v>0</v>
      </c>
      <c r="Q1310" s="336">
        <v>0</v>
      </c>
      <c r="R1310" s="336">
        <v>0</v>
      </c>
      <c r="S1310" s="336">
        <v>0</v>
      </c>
      <c r="T1310" s="336">
        <v>0</v>
      </c>
      <c r="U1310" s="336">
        <v>0</v>
      </c>
      <c r="V1310" s="336">
        <v>0</v>
      </c>
      <c r="W1310" s="336">
        <v>0</v>
      </c>
      <c r="X1310" s="336">
        <v>0</v>
      </c>
      <c r="Y1310" s="336">
        <v>0</v>
      </c>
      <c r="Z1310" s="337">
        <f t="shared" si="94"/>
        <v>0</v>
      </c>
      <c r="AA1310" s="340"/>
    </row>
    <row r="1311" spans="1:27" s="339" customFormat="1" ht="12.75" customHeight="1">
      <c r="A1311" s="333">
        <f t="shared" si="93"/>
        <v>15</v>
      </c>
      <c r="B1311" s="373">
        <v>710307190010101</v>
      </c>
      <c r="C1311" s="392" t="s">
        <v>1906</v>
      </c>
      <c r="D1311" s="334">
        <f>+SUMIF('BG SISTEMA'!A:A,'CA EF'!B1311,'BG SISTEMA'!F:F)</f>
        <v>0</v>
      </c>
      <c r="E1311" s="412"/>
      <c r="F1311" s="412"/>
      <c r="G1311" s="336">
        <v>0</v>
      </c>
      <c r="H1311" s="336">
        <f t="shared" si="95"/>
        <v>0</v>
      </c>
      <c r="I1311" s="336">
        <v>0</v>
      </c>
      <c r="J1311" s="336">
        <v>0</v>
      </c>
      <c r="K1311" s="336">
        <v>0</v>
      </c>
      <c r="L1311" s="336">
        <v>0</v>
      </c>
      <c r="M1311" s="336">
        <v>0</v>
      </c>
      <c r="N1311" s="336">
        <v>0</v>
      </c>
      <c r="O1311" s="336">
        <v>0</v>
      </c>
      <c r="P1311" s="336">
        <v>0</v>
      </c>
      <c r="Q1311" s="336">
        <v>0</v>
      </c>
      <c r="R1311" s="336">
        <v>0</v>
      </c>
      <c r="S1311" s="336">
        <v>0</v>
      </c>
      <c r="T1311" s="336">
        <v>0</v>
      </c>
      <c r="U1311" s="336">
        <v>0</v>
      </c>
      <c r="V1311" s="336">
        <v>0</v>
      </c>
      <c r="W1311" s="336">
        <v>0</v>
      </c>
      <c r="X1311" s="336">
        <v>0</v>
      </c>
      <c r="Y1311" s="336">
        <v>0</v>
      </c>
      <c r="Z1311" s="337">
        <f t="shared" si="94"/>
        <v>0</v>
      </c>
      <c r="AA1311" s="338"/>
    </row>
    <row r="1312" spans="1:27" s="339" customFormat="1" ht="12.75" customHeight="1">
      <c r="A1312" s="333">
        <f t="shared" si="93"/>
        <v>15</v>
      </c>
      <c r="B1312" s="373">
        <v>710307190010199</v>
      </c>
      <c r="C1312" s="392" t="s">
        <v>572</v>
      </c>
      <c r="D1312" s="334">
        <f>+SUMIF('BG SISTEMA'!A:A,'CA EF'!B1312,'BG SISTEMA'!F:F)</f>
        <v>0</v>
      </c>
      <c r="E1312" s="412"/>
      <c r="F1312" s="412"/>
      <c r="G1312" s="336">
        <v>0</v>
      </c>
      <c r="H1312" s="336">
        <f t="shared" si="95"/>
        <v>0</v>
      </c>
      <c r="I1312" s="336">
        <v>0</v>
      </c>
      <c r="J1312" s="336">
        <v>0</v>
      </c>
      <c r="K1312" s="336">
        <v>0</v>
      </c>
      <c r="L1312" s="336">
        <v>0</v>
      </c>
      <c r="M1312" s="336">
        <v>0</v>
      </c>
      <c r="N1312" s="336">
        <v>0</v>
      </c>
      <c r="O1312" s="336">
        <v>0</v>
      </c>
      <c r="P1312" s="336">
        <v>0</v>
      </c>
      <c r="Q1312" s="336">
        <v>0</v>
      </c>
      <c r="R1312" s="336">
        <v>0</v>
      </c>
      <c r="S1312" s="336">
        <f>-$H1312</f>
        <v>0</v>
      </c>
      <c r="T1312" s="336">
        <v>0</v>
      </c>
      <c r="U1312" s="336">
        <v>0</v>
      </c>
      <c r="V1312" s="336">
        <v>0</v>
      </c>
      <c r="W1312" s="336">
        <v>0</v>
      </c>
      <c r="X1312" s="336">
        <v>0</v>
      </c>
      <c r="Y1312" s="336">
        <v>0</v>
      </c>
      <c r="Z1312" s="337">
        <f t="shared" si="94"/>
        <v>0</v>
      </c>
      <c r="AA1312" s="340"/>
    </row>
    <row r="1313" spans="1:27" s="339" customFormat="1" ht="12.75" customHeight="1">
      <c r="A1313" s="333">
        <f t="shared" si="93"/>
        <v>15</v>
      </c>
      <c r="B1313" s="373">
        <v>710307190010201</v>
      </c>
      <c r="C1313" s="392" t="s">
        <v>1907</v>
      </c>
      <c r="D1313" s="334">
        <f>+SUMIF('BG SISTEMA'!A:A,'CA EF'!B1313,'BG SISTEMA'!F:F)</f>
        <v>0</v>
      </c>
      <c r="E1313" s="412"/>
      <c r="F1313" s="412"/>
      <c r="G1313" s="336">
        <v>0</v>
      </c>
      <c r="H1313" s="336">
        <f t="shared" si="95"/>
        <v>0</v>
      </c>
      <c r="I1313" s="336">
        <v>0</v>
      </c>
      <c r="J1313" s="336">
        <v>0</v>
      </c>
      <c r="K1313" s="336">
        <v>0</v>
      </c>
      <c r="L1313" s="336">
        <v>0</v>
      </c>
      <c r="M1313" s="336">
        <v>0</v>
      </c>
      <c r="N1313" s="336">
        <v>0</v>
      </c>
      <c r="O1313" s="336">
        <v>0</v>
      </c>
      <c r="P1313" s="336">
        <v>0</v>
      </c>
      <c r="Q1313" s="336">
        <v>0</v>
      </c>
      <c r="R1313" s="336">
        <v>0</v>
      </c>
      <c r="S1313" s="336">
        <v>0</v>
      </c>
      <c r="T1313" s="336">
        <v>0</v>
      </c>
      <c r="U1313" s="336">
        <v>0</v>
      </c>
      <c r="V1313" s="336">
        <v>0</v>
      </c>
      <c r="W1313" s="336">
        <v>0</v>
      </c>
      <c r="X1313" s="336">
        <v>0</v>
      </c>
      <c r="Y1313" s="336">
        <v>0</v>
      </c>
      <c r="Z1313" s="337">
        <f t="shared" si="94"/>
        <v>0</v>
      </c>
      <c r="AA1313" s="340"/>
    </row>
    <row r="1314" spans="1:27" s="339" customFormat="1" ht="12.75" customHeight="1">
      <c r="A1314" s="333">
        <f t="shared" si="93"/>
        <v>15</v>
      </c>
      <c r="B1314" s="373">
        <v>710307190010299</v>
      </c>
      <c r="C1314" s="392" t="s">
        <v>1908</v>
      </c>
      <c r="D1314" s="334">
        <f>+SUMIF('BG SISTEMA'!A:A,'CA EF'!B1314,'BG SISTEMA'!F:F)</f>
        <v>0</v>
      </c>
      <c r="E1314" s="412"/>
      <c r="F1314" s="412"/>
      <c r="G1314" s="336">
        <v>0</v>
      </c>
      <c r="H1314" s="336">
        <f t="shared" si="95"/>
        <v>0</v>
      </c>
      <c r="I1314" s="336">
        <v>0</v>
      </c>
      <c r="J1314" s="336">
        <v>0</v>
      </c>
      <c r="K1314" s="336">
        <v>0</v>
      </c>
      <c r="L1314" s="336">
        <v>0</v>
      </c>
      <c r="M1314" s="336">
        <v>0</v>
      </c>
      <c r="N1314" s="336">
        <v>0</v>
      </c>
      <c r="O1314" s="336">
        <v>0</v>
      </c>
      <c r="P1314" s="336">
        <v>0</v>
      </c>
      <c r="Q1314" s="336">
        <v>0</v>
      </c>
      <c r="R1314" s="336">
        <v>0</v>
      </c>
      <c r="S1314" s="336">
        <v>0</v>
      </c>
      <c r="T1314" s="336">
        <v>0</v>
      </c>
      <c r="U1314" s="336">
        <v>0</v>
      </c>
      <c r="V1314" s="336">
        <v>0</v>
      </c>
      <c r="W1314" s="336">
        <v>0</v>
      </c>
      <c r="X1314" s="336">
        <v>0</v>
      </c>
      <c r="Y1314" s="336">
        <v>0</v>
      </c>
      <c r="Z1314" s="337">
        <f t="shared" si="94"/>
        <v>0</v>
      </c>
      <c r="AA1314" s="340"/>
    </row>
    <row r="1315" spans="1:27" s="339" customFormat="1" ht="12.75" customHeight="1">
      <c r="A1315" s="333">
        <f t="shared" si="93"/>
        <v>15</v>
      </c>
      <c r="B1315" s="373">
        <v>710307190020101</v>
      </c>
      <c r="C1315" s="392" t="s">
        <v>1909</v>
      </c>
      <c r="D1315" s="334">
        <f>+SUMIF('BG SISTEMA'!A:A,'CA EF'!B1315,'BG SISTEMA'!F:F)</f>
        <v>0</v>
      </c>
      <c r="E1315" s="412"/>
      <c r="F1315" s="412"/>
      <c r="G1315" s="336">
        <v>0</v>
      </c>
      <c r="H1315" s="336">
        <f t="shared" si="95"/>
        <v>0</v>
      </c>
      <c r="I1315" s="336">
        <v>0</v>
      </c>
      <c r="J1315" s="336">
        <v>0</v>
      </c>
      <c r="K1315" s="336">
        <v>0</v>
      </c>
      <c r="L1315" s="336">
        <v>0</v>
      </c>
      <c r="M1315" s="336">
        <v>0</v>
      </c>
      <c r="N1315" s="336">
        <v>0</v>
      </c>
      <c r="O1315" s="336">
        <v>0</v>
      </c>
      <c r="P1315" s="336">
        <v>0</v>
      </c>
      <c r="Q1315" s="336">
        <v>0</v>
      </c>
      <c r="R1315" s="336">
        <v>0</v>
      </c>
      <c r="S1315" s="336">
        <v>0</v>
      </c>
      <c r="T1315" s="336">
        <v>0</v>
      </c>
      <c r="U1315" s="336">
        <v>0</v>
      </c>
      <c r="V1315" s="336">
        <v>0</v>
      </c>
      <c r="W1315" s="336">
        <v>0</v>
      </c>
      <c r="X1315" s="336">
        <v>0</v>
      </c>
      <c r="Y1315" s="336">
        <v>0</v>
      </c>
      <c r="Z1315" s="337">
        <f t="shared" si="94"/>
        <v>0</v>
      </c>
      <c r="AA1315" s="340"/>
    </row>
    <row r="1316" spans="1:27" s="339" customFormat="1" ht="12.75" customHeight="1">
      <c r="A1316" s="333">
        <f t="shared" si="93"/>
        <v>15</v>
      </c>
      <c r="B1316" s="373">
        <v>710307190020199</v>
      </c>
      <c r="C1316" s="392" t="s">
        <v>1910</v>
      </c>
      <c r="D1316" s="334">
        <f>+SUMIF('BG SISTEMA'!A:A,'CA EF'!B1316,'BG SISTEMA'!F:F)</f>
        <v>0</v>
      </c>
      <c r="E1316" s="412"/>
      <c r="F1316" s="412"/>
      <c r="G1316" s="336">
        <v>0</v>
      </c>
      <c r="H1316" s="336">
        <f t="shared" si="95"/>
        <v>0</v>
      </c>
      <c r="I1316" s="336">
        <v>0</v>
      </c>
      <c r="J1316" s="336">
        <v>0</v>
      </c>
      <c r="K1316" s="336">
        <v>0</v>
      </c>
      <c r="L1316" s="336">
        <v>0</v>
      </c>
      <c r="M1316" s="336">
        <v>0</v>
      </c>
      <c r="N1316" s="336">
        <v>0</v>
      </c>
      <c r="O1316" s="336">
        <v>0</v>
      </c>
      <c r="P1316" s="336">
        <v>0</v>
      </c>
      <c r="Q1316" s="336">
        <v>0</v>
      </c>
      <c r="R1316" s="336">
        <v>0</v>
      </c>
      <c r="S1316" s="336">
        <v>0</v>
      </c>
      <c r="T1316" s="336">
        <v>0</v>
      </c>
      <c r="U1316" s="336">
        <v>0</v>
      </c>
      <c r="V1316" s="336">
        <v>0</v>
      </c>
      <c r="W1316" s="336">
        <v>0</v>
      </c>
      <c r="X1316" s="336">
        <v>0</v>
      </c>
      <c r="Y1316" s="336">
        <v>0</v>
      </c>
      <c r="Z1316" s="337">
        <f t="shared" si="94"/>
        <v>0</v>
      </c>
      <c r="AA1316" s="340"/>
    </row>
    <row r="1317" spans="1:27" s="339" customFormat="1" ht="12.75" customHeight="1">
      <c r="A1317" s="333">
        <f t="shared" si="93"/>
        <v>15</v>
      </c>
      <c r="B1317" s="373">
        <v>710307190020201</v>
      </c>
      <c r="C1317" s="392" t="s">
        <v>1911</v>
      </c>
      <c r="D1317" s="334">
        <f>+SUMIF('BG SISTEMA'!A:A,'CA EF'!B1317,'BG SISTEMA'!F:F)</f>
        <v>0</v>
      </c>
      <c r="E1317" s="412"/>
      <c r="F1317" s="412"/>
      <c r="G1317" s="336">
        <v>0</v>
      </c>
      <c r="H1317" s="336">
        <f t="shared" si="95"/>
        <v>0</v>
      </c>
      <c r="I1317" s="336">
        <v>0</v>
      </c>
      <c r="J1317" s="336">
        <v>0</v>
      </c>
      <c r="K1317" s="336">
        <v>0</v>
      </c>
      <c r="L1317" s="336">
        <v>0</v>
      </c>
      <c r="M1317" s="336">
        <v>0</v>
      </c>
      <c r="N1317" s="336">
        <v>0</v>
      </c>
      <c r="O1317" s="336">
        <v>0</v>
      </c>
      <c r="P1317" s="336">
        <v>0</v>
      </c>
      <c r="Q1317" s="336">
        <v>0</v>
      </c>
      <c r="R1317" s="336">
        <v>0</v>
      </c>
      <c r="S1317" s="336">
        <v>0</v>
      </c>
      <c r="T1317" s="336">
        <v>0</v>
      </c>
      <c r="U1317" s="336">
        <v>0</v>
      </c>
      <c r="V1317" s="336">
        <v>0</v>
      </c>
      <c r="W1317" s="336">
        <v>0</v>
      </c>
      <c r="X1317" s="336">
        <v>0</v>
      </c>
      <c r="Y1317" s="336">
        <v>0</v>
      </c>
      <c r="Z1317" s="337">
        <f t="shared" si="94"/>
        <v>0</v>
      </c>
      <c r="AA1317" s="340"/>
    </row>
    <row r="1318" spans="1:27" s="339" customFormat="1" ht="12.75" customHeight="1">
      <c r="A1318" s="333">
        <f t="shared" si="93"/>
        <v>15</v>
      </c>
      <c r="B1318" s="373">
        <v>710307190020299</v>
      </c>
      <c r="C1318" s="392" t="s">
        <v>1912</v>
      </c>
      <c r="D1318" s="334">
        <f>+SUMIF('BG SISTEMA'!A:A,'CA EF'!B1318,'BG SISTEMA'!F:F)</f>
        <v>0</v>
      </c>
      <c r="E1318" s="412"/>
      <c r="F1318" s="412"/>
      <c r="G1318" s="336">
        <v>0</v>
      </c>
      <c r="H1318" s="336">
        <f t="shared" si="95"/>
        <v>0</v>
      </c>
      <c r="I1318" s="336">
        <v>0</v>
      </c>
      <c r="J1318" s="336">
        <v>0</v>
      </c>
      <c r="K1318" s="336">
        <v>0</v>
      </c>
      <c r="L1318" s="336">
        <v>0</v>
      </c>
      <c r="M1318" s="336">
        <v>0</v>
      </c>
      <c r="N1318" s="336">
        <v>0</v>
      </c>
      <c r="O1318" s="336">
        <v>0</v>
      </c>
      <c r="P1318" s="336">
        <v>0</v>
      </c>
      <c r="Q1318" s="336">
        <v>0</v>
      </c>
      <c r="R1318" s="336">
        <v>0</v>
      </c>
      <c r="S1318" s="336">
        <v>0</v>
      </c>
      <c r="T1318" s="336">
        <v>0</v>
      </c>
      <c r="U1318" s="336">
        <v>0</v>
      </c>
      <c r="V1318" s="336">
        <v>0</v>
      </c>
      <c r="W1318" s="336">
        <v>0</v>
      </c>
      <c r="X1318" s="336">
        <v>0</v>
      </c>
      <c r="Y1318" s="336">
        <v>0</v>
      </c>
      <c r="Z1318" s="337">
        <f t="shared" si="94"/>
        <v>0</v>
      </c>
      <c r="AA1318" s="338"/>
    </row>
    <row r="1319" spans="1:27" s="339" customFormat="1" ht="12.75" customHeight="1">
      <c r="A1319" s="333">
        <f t="shared" si="93"/>
        <v>15</v>
      </c>
      <c r="B1319" s="373">
        <v>710307190020301</v>
      </c>
      <c r="C1319" s="392" t="s">
        <v>1913</v>
      </c>
      <c r="D1319" s="334">
        <f>+SUMIF('BG SISTEMA'!A:A,'CA EF'!B1319,'BG SISTEMA'!F:F)</f>
        <v>0</v>
      </c>
      <c r="E1319" s="412"/>
      <c r="F1319" s="412"/>
      <c r="G1319" s="336">
        <v>0</v>
      </c>
      <c r="H1319" s="336">
        <f t="shared" si="95"/>
        <v>0</v>
      </c>
      <c r="I1319" s="336">
        <v>0</v>
      </c>
      <c r="J1319" s="336">
        <v>0</v>
      </c>
      <c r="K1319" s="336">
        <v>0</v>
      </c>
      <c r="L1319" s="336">
        <v>0</v>
      </c>
      <c r="M1319" s="336">
        <v>0</v>
      </c>
      <c r="N1319" s="336">
        <v>0</v>
      </c>
      <c r="O1319" s="336">
        <v>0</v>
      </c>
      <c r="P1319" s="336">
        <v>0</v>
      </c>
      <c r="Q1319" s="336">
        <v>0</v>
      </c>
      <c r="R1319" s="336">
        <v>0</v>
      </c>
      <c r="S1319" s="336">
        <v>0</v>
      </c>
      <c r="T1319" s="336">
        <v>0</v>
      </c>
      <c r="U1319" s="336">
        <v>0</v>
      </c>
      <c r="V1319" s="336">
        <v>0</v>
      </c>
      <c r="W1319" s="336">
        <v>0</v>
      </c>
      <c r="X1319" s="336">
        <v>0</v>
      </c>
      <c r="Y1319" s="336">
        <v>0</v>
      </c>
      <c r="Z1319" s="337">
        <f t="shared" si="94"/>
        <v>0</v>
      </c>
      <c r="AA1319" s="340"/>
    </row>
    <row r="1320" spans="1:27" s="339" customFormat="1" ht="12.75" customHeight="1">
      <c r="A1320" s="333">
        <f t="shared" si="93"/>
        <v>15</v>
      </c>
      <c r="B1320" s="373">
        <v>710307190020399</v>
      </c>
      <c r="C1320" s="392" t="s">
        <v>1914</v>
      </c>
      <c r="D1320" s="334">
        <f>+SUMIF('BG SISTEMA'!A:A,'CA EF'!B1320,'BG SISTEMA'!F:F)</f>
        <v>0</v>
      </c>
      <c r="E1320" s="412"/>
      <c r="F1320" s="412"/>
      <c r="G1320" s="336">
        <v>0</v>
      </c>
      <c r="H1320" s="336">
        <f t="shared" si="95"/>
        <v>0</v>
      </c>
      <c r="I1320" s="336">
        <v>0</v>
      </c>
      <c r="J1320" s="336">
        <v>0</v>
      </c>
      <c r="K1320" s="336">
        <v>0</v>
      </c>
      <c r="L1320" s="336">
        <v>0</v>
      </c>
      <c r="M1320" s="336">
        <v>0</v>
      </c>
      <c r="N1320" s="336">
        <v>0</v>
      </c>
      <c r="O1320" s="336">
        <v>0</v>
      </c>
      <c r="P1320" s="336">
        <v>0</v>
      </c>
      <c r="Q1320" s="336">
        <v>0</v>
      </c>
      <c r="R1320" s="336">
        <v>0</v>
      </c>
      <c r="S1320" s="336">
        <v>0</v>
      </c>
      <c r="T1320" s="336">
        <v>0</v>
      </c>
      <c r="U1320" s="336">
        <v>0</v>
      </c>
      <c r="V1320" s="336">
        <v>0</v>
      </c>
      <c r="W1320" s="336">
        <v>0</v>
      </c>
      <c r="X1320" s="336">
        <v>0</v>
      </c>
      <c r="Y1320" s="336">
        <v>0</v>
      </c>
      <c r="Z1320" s="337">
        <f t="shared" si="94"/>
        <v>0</v>
      </c>
      <c r="AA1320" s="340"/>
    </row>
    <row r="1321" spans="1:27" s="339" customFormat="1" ht="12.75" customHeight="1">
      <c r="A1321" s="333">
        <f t="shared" si="93"/>
        <v>15</v>
      </c>
      <c r="B1321" s="373">
        <v>710307190020401</v>
      </c>
      <c r="C1321" s="392" t="s">
        <v>1915</v>
      </c>
      <c r="D1321" s="334">
        <f>+SUMIF('BG SISTEMA'!A:A,'CA EF'!B1321,'BG SISTEMA'!F:F)</f>
        <v>0</v>
      </c>
      <c r="E1321" s="412"/>
      <c r="F1321" s="412"/>
      <c r="G1321" s="336">
        <v>0</v>
      </c>
      <c r="H1321" s="336">
        <f t="shared" si="95"/>
        <v>0</v>
      </c>
      <c r="I1321" s="336">
        <v>0</v>
      </c>
      <c r="J1321" s="336">
        <v>0</v>
      </c>
      <c r="K1321" s="336">
        <v>0</v>
      </c>
      <c r="L1321" s="336">
        <v>0</v>
      </c>
      <c r="M1321" s="336">
        <v>0</v>
      </c>
      <c r="N1321" s="336">
        <v>0</v>
      </c>
      <c r="O1321" s="336">
        <v>0</v>
      </c>
      <c r="P1321" s="336">
        <v>0</v>
      </c>
      <c r="Q1321" s="336">
        <v>0</v>
      </c>
      <c r="R1321" s="336">
        <v>0</v>
      </c>
      <c r="S1321" s="336">
        <v>0</v>
      </c>
      <c r="T1321" s="336">
        <v>0</v>
      </c>
      <c r="U1321" s="336">
        <v>0</v>
      </c>
      <c r="V1321" s="336">
        <v>0</v>
      </c>
      <c r="W1321" s="336">
        <v>0</v>
      </c>
      <c r="X1321" s="336">
        <v>0</v>
      </c>
      <c r="Y1321" s="336">
        <v>0</v>
      </c>
      <c r="Z1321" s="337">
        <f t="shared" si="94"/>
        <v>0</v>
      </c>
      <c r="AA1321" s="340"/>
    </row>
    <row r="1322" spans="1:27" s="339" customFormat="1" ht="12.75" customHeight="1">
      <c r="A1322" s="333">
        <f t="shared" si="93"/>
        <v>15</v>
      </c>
      <c r="B1322" s="373">
        <v>710307190020499</v>
      </c>
      <c r="C1322" s="392" t="s">
        <v>1916</v>
      </c>
      <c r="D1322" s="334">
        <f>+SUMIF('BG SISTEMA'!A:A,'CA EF'!B1322,'BG SISTEMA'!F:F)</f>
        <v>0</v>
      </c>
      <c r="E1322" s="412"/>
      <c r="F1322" s="412"/>
      <c r="G1322" s="336">
        <v>0</v>
      </c>
      <c r="H1322" s="336">
        <f t="shared" ref="H1322:H1385" si="99">+D1322+E1322-F1322-G1322</f>
        <v>0</v>
      </c>
      <c r="I1322" s="336">
        <v>0</v>
      </c>
      <c r="J1322" s="336">
        <v>0</v>
      </c>
      <c r="K1322" s="336">
        <v>0</v>
      </c>
      <c r="L1322" s="336">
        <v>0</v>
      </c>
      <c r="M1322" s="336">
        <v>0</v>
      </c>
      <c r="N1322" s="336">
        <v>0</v>
      </c>
      <c r="O1322" s="336">
        <v>0</v>
      </c>
      <c r="P1322" s="336">
        <v>0</v>
      </c>
      <c r="Q1322" s="336">
        <v>0</v>
      </c>
      <c r="R1322" s="336">
        <v>0</v>
      </c>
      <c r="S1322" s="336">
        <v>0</v>
      </c>
      <c r="T1322" s="336">
        <v>0</v>
      </c>
      <c r="U1322" s="336">
        <v>0</v>
      </c>
      <c r="V1322" s="336">
        <v>0</v>
      </c>
      <c r="W1322" s="336">
        <v>0</v>
      </c>
      <c r="X1322" s="336">
        <v>0</v>
      </c>
      <c r="Y1322" s="336">
        <v>0</v>
      </c>
      <c r="Z1322" s="337">
        <f t="shared" si="94"/>
        <v>0</v>
      </c>
      <c r="AA1322" s="340"/>
    </row>
    <row r="1323" spans="1:27" s="339" customFormat="1" ht="12.75" customHeight="1">
      <c r="A1323" s="333">
        <f t="shared" si="93"/>
        <v>15</v>
      </c>
      <c r="B1323" s="373">
        <v>710307190020501</v>
      </c>
      <c r="C1323" s="392" t="s">
        <v>1917</v>
      </c>
      <c r="D1323" s="334">
        <f>+SUMIF('BG SISTEMA'!A:A,'CA EF'!B1323,'BG SISTEMA'!F:F)</f>
        <v>0</v>
      </c>
      <c r="E1323" s="412"/>
      <c r="F1323" s="412"/>
      <c r="G1323" s="336">
        <v>0</v>
      </c>
      <c r="H1323" s="336">
        <f t="shared" si="99"/>
        <v>0</v>
      </c>
      <c r="I1323" s="336">
        <v>0</v>
      </c>
      <c r="J1323" s="336">
        <v>0</v>
      </c>
      <c r="K1323" s="336">
        <v>0</v>
      </c>
      <c r="L1323" s="336">
        <v>0</v>
      </c>
      <c r="M1323" s="336">
        <v>0</v>
      </c>
      <c r="N1323" s="336">
        <v>0</v>
      </c>
      <c r="O1323" s="336">
        <v>0</v>
      </c>
      <c r="P1323" s="336">
        <v>0</v>
      </c>
      <c r="Q1323" s="336">
        <v>0</v>
      </c>
      <c r="R1323" s="336">
        <v>0</v>
      </c>
      <c r="S1323" s="336">
        <v>0</v>
      </c>
      <c r="T1323" s="336">
        <v>0</v>
      </c>
      <c r="U1323" s="336">
        <v>0</v>
      </c>
      <c r="V1323" s="336">
        <v>0</v>
      </c>
      <c r="W1323" s="336">
        <v>0</v>
      </c>
      <c r="X1323" s="336">
        <v>0</v>
      </c>
      <c r="Y1323" s="336">
        <v>0</v>
      </c>
      <c r="Z1323" s="337">
        <f t="shared" si="94"/>
        <v>0</v>
      </c>
      <c r="AA1323" s="340"/>
    </row>
    <row r="1324" spans="1:27" s="339" customFormat="1" ht="12.75" customHeight="1">
      <c r="A1324" s="333">
        <f t="shared" si="93"/>
        <v>15</v>
      </c>
      <c r="B1324" s="373">
        <v>710307190020599</v>
      </c>
      <c r="C1324" s="392" t="s">
        <v>1918</v>
      </c>
      <c r="D1324" s="334">
        <f>+SUMIF('BG SISTEMA'!A:A,'CA EF'!B1324,'BG SISTEMA'!F:F)</f>
        <v>0</v>
      </c>
      <c r="E1324" s="412"/>
      <c r="F1324" s="412"/>
      <c r="G1324" s="336">
        <v>0</v>
      </c>
      <c r="H1324" s="336">
        <f t="shared" si="99"/>
        <v>0</v>
      </c>
      <c r="I1324" s="336">
        <v>0</v>
      </c>
      <c r="J1324" s="336">
        <v>0</v>
      </c>
      <c r="K1324" s="336">
        <v>0</v>
      </c>
      <c r="L1324" s="336">
        <v>0</v>
      </c>
      <c r="M1324" s="336">
        <v>0</v>
      </c>
      <c r="N1324" s="336">
        <v>0</v>
      </c>
      <c r="O1324" s="336">
        <v>0</v>
      </c>
      <c r="P1324" s="336">
        <v>0</v>
      </c>
      <c r="Q1324" s="336">
        <v>0</v>
      </c>
      <c r="R1324" s="336">
        <v>0</v>
      </c>
      <c r="S1324" s="336">
        <v>0</v>
      </c>
      <c r="T1324" s="336">
        <v>0</v>
      </c>
      <c r="U1324" s="336">
        <v>0</v>
      </c>
      <c r="V1324" s="336">
        <v>0</v>
      </c>
      <c r="W1324" s="336">
        <v>0</v>
      </c>
      <c r="X1324" s="336">
        <v>0</v>
      </c>
      <c r="Y1324" s="336">
        <v>0</v>
      </c>
      <c r="Z1324" s="337">
        <f t="shared" si="94"/>
        <v>0</v>
      </c>
      <c r="AA1324" s="338"/>
    </row>
    <row r="1325" spans="1:27" s="339" customFormat="1" ht="12.75" customHeight="1">
      <c r="A1325" s="333">
        <f t="shared" si="93"/>
        <v>15</v>
      </c>
      <c r="B1325" s="373">
        <v>710307190020601</v>
      </c>
      <c r="C1325" s="392" t="s">
        <v>1919</v>
      </c>
      <c r="D1325" s="334">
        <f>+SUMIF('BG SISTEMA'!A:A,'CA EF'!B1325,'BG SISTEMA'!F:F)</f>
        <v>0</v>
      </c>
      <c r="E1325" s="412"/>
      <c r="F1325" s="412"/>
      <c r="G1325" s="336">
        <v>0</v>
      </c>
      <c r="H1325" s="336">
        <f t="shared" si="99"/>
        <v>0</v>
      </c>
      <c r="I1325" s="336">
        <v>0</v>
      </c>
      <c r="J1325" s="336">
        <v>0</v>
      </c>
      <c r="K1325" s="336">
        <v>0</v>
      </c>
      <c r="L1325" s="336">
        <v>0</v>
      </c>
      <c r="M1325" s="336">
        <v>0</v>
      </c>
      <c r="N1325" s="336">
        <v>0</v>
      </c>
      <c r="O1325" s="336">
        <v>0</v>
      </c>
      <c r="P1325" s="336">
        <v>0</v>
      </c>
      <c r="Q1325" s="336">
        <v>0</v>
      </c>
      <c r="R1325" s="336">
        <v>0</v>
      </c>
      <c r="S1325" s="336">
        <v>0</v>
      </c>
      <c r="T1325" s="336">
        <v>0</v>
      </c>
      <c r="U1325" s="336">
        <v>0</v>
      </c>
      <c r="V1325" s="336">
        <v>0</v>
      </c>
      <c r="W1325" s="336">
        <v>0</v>
      </c>
      <c r="X1325" s="336">
        <v>0</v>
      </c>
      <c r="Y1325" s="336">
        <v>0</v>
      </c>
      <c r="Z1325" s="337">
        <f t="shared" si="94"/>
        <v>0</v>
      </c>
      <c r="AA1325" s="340"/>
    </row>
    <row r="1326" spans="1:27" s="339" customFormat="1" ht="12.75" customHeight="1">
      <c r="A1326" s="333">
        <f t="shared" si="93"/>
        <v>15</v>
      </c>
      <c r="B1326" s="373">
        <v>710307190020699</v>
      </c>
      <c r="C1326" s="392" t="s">
        <v>1920</v>
      </c>
      <c r="D1326" s="334">
        <f>+SUMIF('BG SISTEMA'!A:A,'CA EF'!B1326,'BG SISTEMA'!F:F)</f>
        <v>0</v>
      </c>
      <c r="E1326" s="412"/>
      <c r="F1326" s="412"/>
      <c r="G1326" s="336">
        <v>0</v>
      </c>
      <c r="H1326" s="336">
        <f t="shared" si="99"/>
        <v>0</v>
      </c>
      <c r="I1326" s="336">
        <v>0</v>
      </c>
      <c r="J1326" s="336">
        <v>0</v>
      </c>
      <c r="K1326" s="336">
        <v>0</v>
      </c>
      <c r="L1326" s="336">
        <v>0</v>
      </c>
      <c r="M1326" s="336">
        <v>0</v>
      </c>
      <c r="N1326" s="336">
        <v>0</v>
      </c>
      <c r="O1326" s="336">
        <v>0</v>
      </c>
      <c r="P1326" s="336">
        <v>0</v>
      </c>
      <c r="Q1326" s="336">
        <v>0</v>
      </c>
      <c r="R1326" s="336">
        <v>0</v>
      </c>
      <c r="S1326" s="336">
        <v>0</v>
      </c>
      <c r="T1326" s="336">
        <v>0</v>
      </c>
      <c r="U1326" s="336">
        <v>0</v>
      </c>
      <c r="V1326" s="336">
        <v>0</v>
      </c>
      <c r="W1326" s="336">
        <v>0</v>
      </c>
      <c r="X1326" s="336">
        <v>0</v>
      </c>
      <c r="Y1326" s="336">
        <v>0</v>
      </c>
      <c r="Z1326" s="337">
        <f t="shared" si="94"/>
        <v>0</v>
      </c>
      <c r="AA1326" s="340"/>
    </row>
    <row r="1327" spans="1:27" s="339" customFormat="1" ht="12.75" customHeight="1">
      <c r="A1327" s="333">
        <f t="shared" si="93"/>
        <v>15</v>
      </c>
      <c r="B1327" s="373">
        <v>710307190020701</v>
      </c>
      <c r="C1327" s="392" t="s">
        <v>1921</v>
      </c>
      <c r="D1327" s="334">
        <f>+SUMIF('BG SISTEMA'!A:A,'CA EF'!B1327,'BG SISTEMA'!F:F)</f>
        <v>0</v>
      </c>
      <c r="E1327" s="412"/>
      <c r="F1327" s="412"/>
      <c r="G1327" s="336">
        <v>0</v>
      </c>
      <c r="H1327" s="336">
        <f t="shared" si="99"/>
        <v>0</v>
      </c>
      <c r="I1327" s="336">
        <v>0</v>
      </c>
      <c r="J1327" s="336">
        <v>0</v>
      </c>
      <c r="K1327" s="336">
        <v>0</v>
      </c>
      <c r="L1327" s="336">
        <v>0</v>
      </c>
      <c r="M1327" s="336">
        <v>0</v>
      </c>
      <c r="N1327" s="336">
        <v>0</v>
      </c>
      <c r="O1327" s="336">
        <v>0</v>
      </c>
      <c r="P1327" s="336">
        <v>0</v>
      </c>
      <c r="Q1327" s="336">
        <v>0</v>
      </c>
      <c r="R1327" s="336">
        <v>0</v>
      </c>
      <c r="S1327" s="336">
        <v>0</v>
      </c>
      <c r="T1327" s="336">
        <v>0</v>
      </c>
      <c r="U1327" s="336">
        <v>0</v>
      </c>
      <c r="V1327" s="336">
        <v>0</v>
      </c>
      <c r="W1327" s="336">
        <v>0</v>
      </c>
      <c r="X1327" s="336">
        <v>0</v>
      </c>
      <c r="Y1327" s="336">
        <v>0</v>
      </c>
      <c r="Z1327" s="337">
        <f t="shared" si="94"/>
        <v>0</v>
      </c>
      <c r="AA1327" s="340"/>
    </row>
    <row r="1328" spans="1:27" s="339" customFormat="1" ht="12.75" customHeight="1">
      <c r="A1328" s="333">
        <f t="shared" si="93"/>
        <v>15</v>
      </c>
      <c r="B1328" s="373">
        <v>710307190020799</v>
      </c>
      <c r="C1328" s="392" t="s">
        <v>1922</v>
      </c>
      <c r="D1328" s="334">
        <f>+SUMIF('BG SISTEMA'!A:A,'CA EF'!B1328,'BG SISTEMA'!F:F)</f>
        <v>0</v>
      </c>
      <c r="E1328" s="412"/>
      <c r="F1328" s="412"/>
      <c r="G1328" s="336">
        <v>0</v>
      </c>
      <c r="H1328" s="336">
        <f t="shared" si="99"/>
        <v>0</v>
      </c>
      <c r="I1328" s="336">
        <v>0</v>
      </c>
      <c r="J1328" s="336">
        <v>0</v>
      </c>
      <c r="K1328" s="336">
        <v>0</v>
      </c>
      <c r="L1328" s="336">
        <v>0</v>
      </c>
      <c r="M1328" s="336">
        <v>0</v>
      </c>
      <c r="N1328" s="336">
        <v>0</v>
      </c>
      <c r="O1328" s="336">
        <v>0</v>
      </c>
      <c r="P1328" s="336">
        <v>0</v>
      </c>
      <c r="Q1328" s="336">
        <v>0</v>
      </c>
      <c r="R1328" s="336">
        <v>0</v>
      </c>
      <c r="S1328" s="336">
        <v>0</v>
      </c>
      <c r="T1328" s="336">
        <v>0</v>
      </c>
      <c r="U1328" s="336">
        <v>0</v>
      </c>
      <c r="V1328" s="336">
        <v>0</v>
      </c>
      <c r="W1328" s="336">
        <v>0</v>
      </c>
      <c r="X1328" s="336">
        <v>0</v>
      </c>
      <c r="Y1328" s="336">
        <v>0</v>
      </c>
      <c r="Z1328" s="337">
        <f t="shared" si="94"/>
        <v>0</v>
      </c>
      <c r="AA1328" s="340"/>
    </row>
    <row r="1329" spans="1:27" s="339" customFormat="1" ht="12.75" customHeight="1">
      <c r="A1329" s="333">
        <f t="shared" si="93"/>
        <v>15</v>
      </c>
      <c r="B1329" s="373">
        <v>710307190020801</v>
      </c>
      <c r="C1329" s="392" t="s">
        <v>1923</v>
      </c>
      <c r="D1329" s="334">
        <f>+SUMIF('BG SISTEMA'!A:A,'CA EF'!B1329,'BG SISTEMA'!F:F)</f>
        <v>0</v>
      </c>
      <c r="E1329" s="412"/>
      <c r="F1329" s="412"/>
      <c r="G1329" s="336">
        <v>0</v>
      </c>
      <c r="H1329" s="336">
        <f t="shared" si="99"/>
        <v>0</v>
      </c>
      <c r="I1329" s="336">
        <v>0</v>
      </c>
      <c r="J1329" s="336">
        <v>0</v>
      </c>
      <c r="K1329" s="336">
        <v>0</v>
      </c>
      <c r="L1329" s="336">
        <v>0</v>
      </c>
      <c r="M1329" s="336">
        <v>0</v>
      </c>
      <c r="N1329" s="336">
        <v>0</v>
      </c>
      <c r="O1329" s="336">
        <v>0</v>
      </c>
      <c r="P1329" s="336">
        <v>0</v>
      </c>
      <c r="Q1329" s="336">
        <v>0</v>
      </c>
      <c r="R1329" s="336">
        <v>0</v>
      </c>
      <c r="S1329" s="336">
        <v>0</v>
      </c>
      <c r="T1329" s="336">
        <v>0</v>
      </c>
      <c r="U1329" s="336">
        <v>0</v>
      </c>
      <c r="V1329" s="336">
        <v>0</v>
      </c>
      <c r="W1329" s="336">
        <v>0</v>
      </c>
      <c r="X1329" s="336">
        <v>0</v>
      </c>
      <c r="Y1329" s="336">
        <v>0</v>
      </c>
      <c r="Z1329" s="337">
        <f t="shared" si="94"/>
        <v>0</v>
      </c>
      <c r="AA1329" s="340"/>
    </row>
    <row r="1330" spans="1:27" s="339" customFormat="1" ht="12.75" customHeight="1">
      <c r="A1330" s="333">
        <f t="shared" si="93"/>
        <v>15</v>
      </c>
      <c r="B1330" s="373">
        <v>710307190020899</v>
      </c>
      <c r="C1330" s="392" t="s">
        <v>1924</v>
      </c>
      <c r="D1330" s="334">
        <f>+SUMIF('BG SISTEMA'!A:A,'CA EF'!B1330,'BG SISTEMA'!F:F)</f>
        <v>0</v>
      </c>
      <c r="E1330" s="412"/>
      <c r="F1330" s="412"/>
      <c r="G1330" s="336">
        <v>0</v>
      </c>
      <c r="H1330" s="336">
        <f t="shared" si="99"/>
        <v>0</v>
      </c>
      <c r="I1330" s="336">
        <v>0</v>
      </c>
      <c r="J1330" s="336">
        <v>0</v>
      </c>
      <c r="K1330" s="336">
        <v>0</v>
      </c>
      <c r="L1330" s="336">
        <v>0</v>
      </c>
      <c r="M1330" s="336">
        <v>0</v>
      </c>
      <c r="N1330" s="336">
        <v>0</v>
      </c>
      <c r="O1330" s="336">
        <v>0</v>
      </c>
      <c r="P1330" s="336">
        <v>0</v>
      </c>
      <c r="Q1330" s="336">
        <v>0</v>
      </c>
      <c r="R1330" s="336">
        <v>0</v>
      </c>
      <c r="S1330" s="336">
        <v>0</v>
      </c>
      <c r="T1330" s="336">
        <v>0</v>
      </c>
      <c r="U1330" s="336">
        <v>0</v>
      </c>
      <c r="V1330" s="336">
        <v>0</v>
      </c>
      <c r="W1330" s="336">
        <v>0</v>
      </c>
      <c r="X1330" s="336">
        <v>0</v>
      </c>
      <c r="Y1330" s="336">
        <v>0</v>
      </c>
      <c r="Z1330" s="337">
        <f t="shared" si="94"/>
        <v>0</v>
      </c>
      <c r="AA1330" s="338"/>
    </row>
    <row r="1331" spans="1:27" s="339" customFormat="1" ht="12.75" customHeight="1">
      <c r="A1331" s="333">
        <f t="shared" si="93"/>
        <v>15</v>
      </c>
      <c r="B1331" s="373">
        <v>710307190030101</v>
      </c>
      <c r="C1331" s="392" t="s">
        <v>1925</v>
      </c>
      <c r="D1331" s="334">
        <f>+SUMIF('BG SISTEMA'!A:A,'CA EF'!B1331,'BG SISTEMA'!F:F)</f>
        <v>0</v>
      </c>
      <c r="E1331" s="412"/>
      <c r="F1331" s="412"/>
      <c r="G1331" s="336">
        <v>0</v>
      </c>
      <c r="H1331" s="336">
        <f t="shared" si="99"/>
        <v>0</v>
      </c>
      <c r="I1331" s="336">
        <v>0</v>
      </c>
      <c r="J1331" s="336">
        <v>0</v>
      </c>
      <c r="K1331" s="336">
        <v>0</v>
      </c>
      <c r="L1331" s="336">
        <v>0</v>
      </c>
      <c r="M1331" s="336">
        <v>0</v>
      </c>
      <c r="N1331" s="336">
        <v>0</v>
      </c>
      <c r="O1331" s="336">
        <v>0</v>
      </c>
      <c r="P1331" s="336">
        <v>0</v>
      </c>
      <c r="Q1331" s="336">
        <v>0</v>
      </c>
      <c r="R1331" s="336">
        <v>0</v>
      </c>
      <c r="S1331" s="336">
        <v>0</v>
      </c>
      <c r="T1331" s="336">
        <v>0</v>
      </c>
      <c r="U1331" s="336">
        <v>0</v>
      </c>
      <c r="V1331" s="336">
        <v>0</v>
      </c>
      <c r="W1331" s="336">
        <v>0</v>
      </c>
      <c r="X1331" s="336">
        <v>0</v>
      </c>
      <c r="Y1331" s="336">
        <v>0</v>
      </c>
      <c r="Z1331" s="337">
        <f t="shared" si="94"/>
        <v>0</v>
      </c>
      <c r="AA1331" s="340"/>
    </row>
    <row r="1332" spans="1:27" s="339" customFormat="1" ht="12.75" customHeight="1">
      <c r="A1332" s="333">
        <f t="shared" si="93"/>
        <v>15</v>
      </c>
      <c r="B1332" s="373">
        <v>710307190030199</v>
      </c>
      <c r="C1332" s="392" t="s">
        <v>1926</v>
      </c>
      <c r="D1332" s="334">
        <f>+SUMIF('BG SISTEMA'!A:A,'CA EF'!B1332,'BG SISTEMA'!F:F)</f>
        <v>0</v>
      </c>
      <c r="E1332" s="412"/>
      <c r="F1332" s="412"/>
      <c r="G1332" s="336">
        <v>0</v>
      </c>
      <c r="H1332" s="336">
        <f t="shared" si="99"/>
        <v>0</v>
      </c>
      <c r="I1332" s="336">
        <v>0</v>
      </c>
      <c r="J1332" s="336">
        <v>0</v>
      </c>
      <c r="K1332" s="336">
        <v>0</v>
      </c>
      <c r="L1332" s="336">
        <v>0</v>
      </c>
      <c r="M1332" s="336">
        <v>0</v>
      </c>
      <c r="N1332" s="336">
        <v>0</v>
      </c>
      <c r="O1332" s="336">
        <v>0</v>
      </c>
      <c r="P1332" s="336">
        <v>0</v>
      </c>
      <c r="Q1332" s="336">
        <v>0</v>
      </c>
      <c r="R1332" s="336">
        <v>0</v>
      </c>
      <c r="S1332" s="336">
        <v>0</v>
      </c>
      <c r="T1332" s="336">
        <v>0</v>
      </c>
      <c r="U1332" s="336">
        <v>0</v>
      </c>
      <c r="V1332" s="336">
        <v>0</v>
      </c>
      <c r="W1332" s="336">
        <v>0</v>
      </c>
      <c r="X1332" s="336">
        <v>0</v>
      </c>
      <c r="Y1332" s="336">
        <v>0</v>
      </c>
      <c r="Z1332" s="337">
        <f t="shared" si="94"/>
        <v>0</v>
      </c>
      <c r="AA1332" s="340"/>
    </row>
    <row r="1333" spans="1:27" s="339" customFormat="1" ht="12.75" customHeight="1">
      <c r="A1333" s="333">
        <f t="shared" si="93"/>
        <v>15</v>
      </c>
      <c r="B1333" s="373">
        <v>710307190040101</v>
      </c>
      <c r="C1333" s="392" t="s">
        <v>1927</v>
      </c>
      <c r="D1333" s="334">
        <f>+SUMIF('BG SISTEMA'!A:A,'CA EF'!B1333,'BG SISTEMA'!F:F)</f>
        <v>0</v>
      </c>
      <c r="E1333" s="412"/>
      <c r="F1333" s="412"/>
      <c r="G1333" s="336">
        <v>0</v>
      </c>
      <c r="H1333" s="336">
        <f t="shared" si="99"/>
        <v>0</v>
      </c>
      <c r="I1333" s="336">
        <v>0</v>
      </c>
      <c r="J1333" s="336">
        <v>0</v>
      </c>
      <c r="K1333" s="336">
        <v>0</v>
      </c>
      <c r="L1333" s="336">
        <v>0</v>
      </c>
      <c r="M1333" s="336">
        <v>0</v>
      </c>
      <c r="N1333" s="336">
        <v>0</v>
      </c>
      <c r="O1333" s="336">
        <v>0</v>
      </c>
      <c r="P1333" s="336">
        <v>0</v>
      </c>
      <c r="Q1333" s="336">
        <v>0</v>
      </c>
      <c r="R1333" s="336">
        <v>0</v>
      </c>
      <c r="S1333" s="336">
        <v>0</v>
      </c>
      <c r="T1333" s="336">
        <v>0</v>
      </c>
      <c r="U1333" s="336">
        <v>0</v>
      </c>
      <c r="V1333" s="336">
        <v>0</v>
      </c>
      <c r="W1333" s="336">
        <v>0</v>
      </c>
      <c r="X1333" s="336">
        <v>0</v>
      </c>
      <c r="Y1333" s="336">
        <v>0</v>
      </c>
      <c r="Z1333" s="337">
        <f t="shared" si="94"/>
        <v>0</v>
      </c>
      <c r="AA1333" s="338"/>
    </row>
    <row r="1334" spans="1:27" s="339" customFormat="1" ht="12.75" customHeight="1">
      <c r="A1334" s="333">
        <f t="shared" si="93"/>
        <v>15</v>
      </c>
      <c r="B1334" s="373">
        <v>710307190040199</v>
      </c>
      <c r="C1334" s="392" t="s">
        <v>1928</v>
      </c>
      <c r="D1334" s="334">
        <f>+SUMIF('BG SISTEMA'!A:A,'CA EF'!B1334,'BG SISTEMA'!F:F)</f>
        <v>0</v>
      </c>
      <c r="E1334" s="412"/>
      <c r="F1334" s="412"/>
      <c r="G1334" s="336">
        <v>0</v>
      </c>
      <c r="H1334" s="336">
        <f t="shared" si="99"/>
        <v>0</v>
      </c>
      <c r="I1334" s="336">
        <v>0</v>
      </c>
      <c r="J1334" s="336">
        <v>0</v>
      </c>
      <c r="K1334" s="336">
        <v>0</v>
      </c>
      <c r="L1334" s="336">
        <v>0</v>
      </c>
      <c r="M1334" s="336">
        <v>0</v>
      </c>
      <c r="N1334" s="336">
        <v>0</v>
      </c>
      <c r="O1334" s="336">
        <v>0</v>
      </c>
      <c r="P1334" s="336">
        <v>0</v>
      </c>
      <c r="Q1334" s="336">
        <v>0</v>
      </c>
      <c r="R1334" s="336">
        <v>0</v>
      </c>
      <c r="S1334" s="336">
        <v>0</v>
      </c>
      <c r="T1334" s="336">
        <v>0</v>
      </c>
      <c r="U1334" s="336">
        <v>0</v>
      </c>
      <c r="V1334" s="336">
        <v>0</v>
      </c>
      <c r="W1334" s="336">
        <v>0</v>
      </c>
      <c r="X1334" s="336">
        <v>0</v>
      </c>
      <c r="Y1334" s="336">
        <v>0</v>
      </c>
      <c r="Z1334" s="337">
        <f t="shared" si="94"/>
        <v>0</v>
      </c>
      <c r="AA1334" s="340"/>
    </row>
    <row r="1335" spans="1:27" s="339" customFormat="1" ht="12.75" customHeight="1">
      <c r="A1335" s="333">
        <f t="shared" si="93"/>
        <v>15</v>
      </c>
      <c r="B1335" s="373">
        <v>710307210010101</v>
      </c>
      <c r="C1335" s="392" t="s">
        <v>1929</v>
      </c>
      <c r="D1335" s="334">
        <f>+SUMIF('BG SISTEMA'!A:A,'CA EF'!B1335,'BG SISTEMA'!F:F)</f>
        <v>0</v>
      </c>
      <c r="E1335" s="412"/>
      <c r="F1335" s="412"/>
      <c r="G1335" s="336">
        <v>0</v>
      </c>
      <c r="H1335" s="336">
        <f t="shared" si="99"/>
        <v>0</v>
      </c>
      <c r="I1335" s="336">
        <v>0</v>
      </c>
      <c r="J1335" s="336">
        <v>0</v>
      </c>
      <c r="K1335" s="336">
        <v>0</v>
      </c>
      <c r="L1335" s="336">
        <v>0</v>
      </c>
      <c r="M1335" s="336">
        <v>0</v>
      </c>
      <c r="N1335" s="336">
        <v>0</v>
      </c>
      <c r="O1335" s="336">
        <v>0</v>
      </c>
      <c r="P1335" s="336">
        <v>0</v>
      </c>
      <c r="Q1335" s="336">
        <v>0</v>
      </c>
      <c r="R1335" s="336">
        <v>0</v>
      </c>
      <c r="S1335" s="336">
        <v>0</v>
      </c>
      <c r="T1335" s="336">
        <v>0</v>
      </c>
      <c r="U1335" s="336">
        <v>0</v>
      </c>
      <c r="V1335" s="336">
        <v>0</v>
      </c>
      <c r="W1335" s="336">
        <v>0</v>
      </c>
      <c r="X1335" s="336">
        <v>0</v>
      </c>
      <c r="Y1335" s="336">
        <v>0</v>
      </c>
      <c r="Z1335" s="337">
        <f t="shared" si="94"/>
        <v>0</v>
      </c>
      <c r="AA1335" s="340"/>
    </row>
    <row r="1336" spans="1:27" s="339" customFormat="1" ht="12.75" customHeight="1">
      <c r="A1336" s="333">
        <f t="shared" si="93"/>
        <v>15</v>
      </c>
      <c r="B1336" s="373">
        <v>710307210010199</v>
      </c>
      <c r="C1336" s="392" t="s">
        <v>1930</v>
      </c>
      <c r="D1336" s="334">
        <f>+SUMIF('BG SISTEMA'!A:A,'CA EF'!B1336,'BG SISTEMA'!F:F)</f>
        <v>0</v>
      </c>
      <c r="E1336" s="412"/>
      <c r="F1336" s="412"/>
      <c r="G1336" s="336">
        <v>0</v>
      </c>
      <c r="H1336" s="336">
        <f t="shared" si="99"/>
        <v>0</v>
      </c>
      <c r="I1336" s="336">
        <v>0</v>
      </c>
      <c r="J1336" s="336">
        <v>0</v>
      </c>
      <c r="K1336" s="336">
        <v>0</v>
      </c>
      <c r="L1336" s="336">
        <v>0</v>
      </c>
      <c r="M1336" s="336">
        <v>0</v>
      </c>
      <c r="N1336" s="336">
        <v>0</v>
      </c>
      <c r="O1336" s="336">
        <v>0</v>
      </c>
      <c r="P1336" s="336">
        <v>0</v>
      </c>
      <c r="Q1336" s="336">
        <v>0</v>
      </c>
      <c r="R1336" s="336">
        <v>0</v>
      </c>
      <c r="S1336" s="336">
        <v>0</v>
      </c>
      <c r="T1336" s="336">
        <v>0</v>
      </c>
      <c r="U1336" s="336">
        <v>0</v>
      </c>
      <c r="V1336" s="336">
        <v>0</v>
      </c>
      <c r="W1336" s="336">
        <v>0</v>
      </c>
      <c r="X1336" s="336">
        <v>0</v>
      </c>
      <c r="Y1336" s="336">
        <v>0</v>
      </c>
      <c r="Z1336" s="337">
        <f t="shared" si="94"/>
        <v>0</v>
      </c>
      <c r="AA1336" s="340"/>
    </row>
    <row r="1337" spans="1:27" s="339" customFormat="1" ht="12.75" customHeight="1">
      <c r="A1337" s="333">
        <f t="shared" si="93"/>
        <v>15</v>
      </c>
      <c r="B1337" s="373">
        <v>710307210010201</v>
      </c>
      <c r="C1337" s="392" t="s">
        <v>1931</v>
      </c>
      <c r="D1337" s="334">
        <f>+SUMIF('BG SISTEMA'!A:A,'CA EF'!B1337,'BG SISTEMA'!F:F)</f>
        <v>0</v>
      </c>
      <c r="E1337" s="412"/>
      <c r="F1337" s="412"/>
      <c r="G1337" s="336">
        <v>0</v>
      </c>
      <c r="H1337" s="336">
        <f t="shared" si="99"/>
        <v>0</v>
      </c>
      <c r="I1337" s="336">
        <v>0</v>
      </c>
      <c r="J1337" s="336">
        <v>0</v>
      </c>
      <c r="K1337" s="336">
        <v>0</v>
      </c>
      <c r="L1337" s="336">
        <v>0</v>
      </c>
      <c r="M1337" s="336">
        <v>0</v>
      </c>
      <c r="N1337" s="336">
        <v>0</v>
      </c>
      <c r="O1337" s="336">
        <v>0</v>
      </c>
      <c r="P1337" s="336">
        <v>0</v>
      </c>
      <c r="Q1337" s="336">
        <v>0</v>
      </c>
      <c r="R1337" s="336">
        <v>0</v>
      </c>
      <c r="S1337" s="336">
        <v>0</v>
      </c>
      <c r="T1337" s="336">
        <v>0</v>
      </c>
      <c r="U1337" s="336">
        <v>0</v>
      </c>
      <c r="V1337" s="336">
        <v>0</v>
      </c>
      <c r="W1337" s="336">
        <v>0</v>
      </c>
      <c r="X1337" s="336">
        <v>0</v>
      </c>
      <c r="Y1337" s="336">
        <v>0</v>
      </c>
      <c r="Z1337" s="337">
        <f t="shared" si="94"/>
        <v>0</v>
      </c>
      <c r="AA1337" s="340"/>
    </row>
    <row r="1338" spans="1:27" s="339" customFormat="1" ht="12.75" customHeight="1">
      <c r="A1338" s="333">
        <f t="shared" si="93"/>
        <v>15</v>
      </c>
      <c r="B1338" s="373">
        <v>710307210010202</v>
      </c>
      <c r="C1338" s="392" t="s">
        <v>1932</v>
      </c>
      <c r="D1338" s="334">
        <f>+SUMIF('BG SISTEMA'!A:A,'CA EF'!B1338,'BG SISTEMA'!F:F)</f>
        <v>0</v>
      </c>
      <c r="E1338" s="412"/>
      <c r="F1338" s="412"/>
      <c r="G1338" s="336">
        <v>0</v>
      </c>
      <c r="H1338" s="336">
        <f t="shared" si="99"/>
        <v>0</v>
      </c>
      <c r="I1338" s="336">
        <v>0</v>
      </c>
      <c r="J1338" s="336">
        <v>0</v>
      </c>
      <c r="K1338" s="336">
        <v>0</v>
      </c>
      <c r="L1338" s="336">
        <v>0</v>
      </c>
      <c r="M1338" s="336">
        <v>0</v>
      </c>
      <c r="N1338" s="336">
        <v>0</v>
      </c>
      <c r="O1338" s="336">
        <v>0</v>
      </c>
      <c r="P1338" s="336">
        <v>0</v>
      </c>
      <c r="Q1338" s="336">
        <v>0</v>
      </c>
      <c r="R1338" s="336">
        <v>0</v>
      </c>
      <c r="S1338" s="336">
        <v>0</v>
      </c>
      <c r="T1338" s="336">
        <v>0</v>
      </c>
      <c r="U1338" s="336">
        <v>0</v>
      </c>
      <c r="V1338" s="336">
        <v>0</v>
      </c>
      <c r="W1338" s="336">
        <v>0</v>
      </c>
      <c r="X1338" s="336">
        <v>0</v>
      </c>
      <c r="Y1338" s="336">
        <v>0</v>
      </c>
      <c r="Z1338" s="337">
        <f t="shared" si="94"/>
        <v>0</v>
      </c>
      <c r="AA1338" s="340"/>
    </row>
    <row r="1339" spans="1:27" s="339" customFormat="1" ht="12.75" customHeight="1">
      <c r="A1339" s="333">
        <f t="shared" si="93"/>
        <v>15</v>
      </c>
      <c r="B1339" s="373">
        <v>710307210020101</v>
      </c>
      <c r="C1339" s="392" t="s">
        <v>1933</v>
      </c>
      <c r="D1339" s="334">
        <f>+SUMIF('BG SISTEMA'!A:A,'CA EF'!B1339,'BG SISTEMA'!F:F)</f>
        <v>0</v>
      </c>
      <c r="E1339" s="412"/>
      <c r="F1339" s="412"/>
      <c r="G1339" s="336">
        <v>0</v>
      </c>
      <c r="H1339" s="336">
        <f t="shared" si="99"/>
        <v>0</v>
      </c>
      <c r="I1339" s="336">
        <v>0</v>
      </c>
      <c r="J1339" s="336">
        <v>0</v>
      </c>
      <c r="K1339" s="336">
        <v>0</v>
      </c>
      <c r="L1339" s="336">
        <v>0</v>
      </c>
      <c r="M1339" s="336">
        <v>0</v>
      </c>
      <c r="N1339" s="336">
        <v>0</v>
      </c>
      <c r="O1339" s="336">
        <v>0</v>
      </c>
      <c r="P1339" s="336">
        <v>0</v>
      </c>
      <c r="Q1339" s="336">
        <v>0</v>
      </c>
      <c r="R1339" s="336">
        <v>0</v>
      </c>
      <c r="S1339" s="336">
        <v>0</v>
      </c>
      <c r="T1339" s="336">
        <v>0</v>
      </c>
      <c r="U1339" s="336">
        <v>0</v>
      </c>
      <c r="V1339" s="336">
        <v>0</v>
      </c>
      <c r="W1339" s="336">
        <v>0</v>
      </c>
      <c r="X1339" s="336">
        <v>0</v>
      </c>
      <c r="Y1339" s="336">
        <v>0</v>
      </c>
      <c r="Z1339" s="337">
        <f t="shared" si="94"/>
        <v>0</v>
      </c>
      <c r="AA1339" s="340"/>
    </row>
    <row r="1340" spans="1:27" s="339" customFormat="1" ht="12.75" customHeight="1">
      <c r="A1340" s="333">
        <f t="shared" si="93"/>
        <v>15</v>
      </c>
      <c r="B1340" s="373">
        <v>710307210020199</v>
      </c>
      <c r="C1340" s="392" t="s">
        <v>1934</v>
      </c>
      <c r="D1340" s="334">
        <f>+SUMIF('BG SISTEMA'!A:A,'CA EF'!B1340,'BG SISTEMA'!F:F)</f>
        <v>0</v>
      </c>
      <c r="E1340" s="412"/>
      <c r="F1340" s="412"/>
      <c r="G1340" s="336">
        <v>0</v>
      </c>
      <c r="H1340" s="336">
        <f t="shared" si="99"/>
        <v>0</v>
      </c>
      <c r="I1340" s="336">
        <v>0</v>
      </c>
      <c r="J1340" s="336">
        <v>0</v>
      </c>
      <c r="K1340" s="336">
        <v>0</v>
      </c>
      <c r="L1340" s="336">
        <v>0</v>
      </c>
      <c r="M1340" s="336">
        <v>0</v>
      </c>
      <c r="N1340" s="336">
        <v>0</v>
      </c>
      <c r="O1340" s="336">
        <v>0</v>
      </c>
      <c r="P1340" s="336">
        <v>0</v>
      </c>
      <c r="Q1340" s="336">
        <v>0</v>
      </c>
      <c r="R1340" s="336">
        <v>0</v>
      </c>
      <c r="S1340" s="336">
        <v>0</v>
      </c>
      <c r="T1340" s="336">
        <v>0</v>
      </c>
      <c r="U1340" s="336">
        <v>0</v>
      </c>
      <c r="V1340" s="336">
        <v>0</v>
      </c>
      <c r="W1340" s="336">
        <v>0</v>
      </c>
      <c r="X1340" s="336">
        <v>0</v>
      </c>
      <c r="Y1340" s="336">
        <v>0</v>
      </c>
      <c r="Z1340" s="337">
        <f t="shared" si="94"/>
        <v>0</v>
      </c>
      <c r="AA1340" s="338"/>
    </row>
    <row r="1341" spans="1:27" s="339" customFormat="1" ht="12.75" customHeight="1">
      <c r="A1341" s="333">
        <f t="shared" si="93"/>
        <v>15</v>
      </c>
      <c r="B1341" s="373">
        <v>710307210020201</v>
      </c>
      <c r="C1341" s="392" t="s">
        <v>1935</v>
      </c>
      <c r="D1341" s="334">
        <f>+SUMIF('BG SISTEMA'!A:A,'CA EF'!B1341,'BG SISTEMA'!F:F)</f>
        <v>0</v>
      </c>
      <c r="E1341" s="412"/>
      <c r="F1341" s="412"/>
      <c r="G1341" s="336">
        <v>0</v>
      </c>
      <c r="H1341" s="336">
        <f t="shared" si="99"/>
        <v>0</v>
      </c>
      <c r="I1341" s="336">
        <v>0</v>
      </c>
      <c r="J1341" s="336">
        <v>0</v>
      </c>
      <c r="K1341" s="336">
        <v>0</v>
      </c>
      <c r="L1341" s="336">
        <v>0</v>
      </c>
      <c r="M1341" s="336">
        <v>0</v>
      </c>
      <c r="N1341" s="336">
        <v>0</v>
      </c>
      <c r="O1341" s="336">
        <v>0</v>
      </c>
      <c r="P1341" s="336">
        <v>0</v>
      </c>
      <c r="Q1341" s="336">
        <v>0</v>
      </c>
      <c r="R1341" s="336">
        <v>0</v>
      </c>
      <c r="S1341" s="336">
        <v>0</v>
      </c>
      <c r="T1341" s="336">
        <v>0</v>
      </c>
      <c r="U1341" s="336">
        <v>0</v>
      </c>
      <c r="V1341" s="336">
        <v>0</v>
      </c>
      <c r="W1341" s="336">
        <v>0</v>
      </c>
      <c r="X1341" s="336">
        <v>0</v>
      </c>
      <c r="Y1341" s="336">
        <v>0</v>
      </c>
      <c r="Z1341" s="337">
        <f t="shared" si="94"/>
        <v>0</v>
      </c>
      <c r="AA1341" s="340"/>
    </row>
    <row r="1342" spans="1:27" s="339" customFormat="1" ht="12.75" customHeight="1">
      <c r="A1342" s="333">
        <f t="shared" si="93"/>
        <v>15</v>
      </c>
      <c r="B1342" s="373">
        <v>710307210020299</v>
      </c>
      <c r="C1342" s="392" t="s">
        <v>1936</v>
      </c>
      <c r="D1342" s="334">
        <f>+SUMIF('BG SISTEMA'!A:A,'CA EF'!B1342,'BG SISTEMA'!F:F)</f>
        <v>0</v>
      </c>
      <c r="E1342" s="412"/>
      <c r="F1342" s="412"/>
      <c r="G1342" s="336">
        <v>0</v>
      </c>
      <c r="H1342" s="336">
        <f t="shared" si="99"/>
        <v>0</v>
      </c>
      <c r="I1342" s="336">
        <v>0</v>
      </c>
      <c r="J1342" s="336">
        <v>0</v>
      </c>
      <c r="K1342" s="336">
        <v>0</v>
      </c>
      <c r="L1342" s="336">
        <v>0</v>
      </c>
      <c r="M1342" s="336">
        <v>0</v>
      </c>
      <c r="N1342" s="336">
        <v>0</v>
      </c>
      <c r="O1342" s="336">
        <v>0</v>
      </c>
      <c r="P1342" s="336">
        <v>0</v>
      </c>
      <c r="Q1342" s="336">
        <v>0</v>
      </c>
      <c r="R1342" s="336">
        <v>0</v>
      </c>
      <c r="S1342" s="336">
        <v>0</v>
      </c>
      <c r="T1342" s="336">
        <v>0</v>
      </c>
      <c r="U1342" s="336">
        <v>0</v>
      </c>
      <c r="V1342" s="336">
        <v>0</v>
      </c>
      <c r="W1342" s="336">
        <v>0</v>
      </c>
      <c r="X1342" s="336">
        <v>0</v>
      </c>
      <c r="Y1342" s="336">
        <v>0</v>
      </c>
      <c r="Z1342" s="337">
        <f t="shared" si="94"/>
        <v>0</v>
      </c>
      <c r="AA1342" s="340"/>
    </row>
    <row r="1343" spans="1:27" s="339" customFormat="1" ht="12.75" customHeight="1">
      <c r="A1343" s="333">
        <f t="shared" si="93"/>
        <v>15</v>
      </c>
      <c r="B1343" s="373">
        <v>710307210020301</v>
      </c>
      <c r="C1343" s="392" t="s">
        <v>1937</v>
      </c>
      <c r="D1343" s="334">
        <f>+SUMIF('BG SISTEMA'!A:A,'CA EF'!B1343,'BG SISTEMA'!F:F)</f>
        <v>0</v>
      </c>
      <c r="E1343" s="412"/>
      <c r="F1343" s="412"/>
      <c r="G1343" s="336">
        <v>0</v>
      </c>
      <c r="H1343" s="336">
        <f t="shared" si="99"/>
        <v>0</v>
      </c>
      <c r="I1343" s="336">
        <v>0</v>
      </c>
      <c r="J1343" s="336">
        <v>0</v>
      </c>
      <c r="K1343" s="336">
        <v>0</v>
      </c>
      <c r="L1343" s="336">
        <v>0</v>
      </c>
      <c r="M1343" s="336">
        <v>0</v>
      </c>
      <c r="N1343" s="336">
        <v>0</v>
      </c>
      <c r="O1343" s="336">
        <v>0</v>
      </c>
      <c r="P1343" s="336">
        <v>0</v>
      </c>
      <c r="Q1343" s="336">
        <v>0</v>
      </c>
      <c r="R1343" s="336">
        <v>0</v>
      </c>
      <c r="S1343" s="336">
        <v>0</v>
      </c>
      <c r="T1343" s="336">
        <v>0</v>
      </c>
      <c r="U1343" s="336">
        <v>0</v>
      </c>
      <c r="V1343" s="336">
        <v>0</v>
      </c>
      <c r="W1343" s="336">
        <v>0</v>
      </c>
      <c r="X1343" s="336">
        <v>0</v>
      </c>
      <c r="Y1343" s="336">
        <v>0</v>
      </c>
      <c r="Z1343" s="337">
        <f t="shared" si="94"/>
        <v>0</v>
      </c>
      <c r="AA1343" s="340"/>
    </row>
    <row r="1344" spans="1:27" s="339" customFormat="1" ht="12.75" customHeight="1">
      <c r="A1344" s="333">
        <f t="shared" si="93"/>
        <v>15</v>
      </c>
      <c r="B1344" s="373">
        <v>710307210020399</v>
      </c>
      <c r="C1344" s="392" t="s">
        <v>1938</v>
      </c>
      <c r="D1344" s="334">
        <f>+SUMIF('BG SISTEMA'!A:A,'CA EF'!B1344,'BG SISTEMA'!F:F)</f>
        <v>0</v>
      </c>
      <c r="E1344" s="412"/>
      <c r="F1344" s="412"/>
      <c r="G1344" s="336">
        <v>0</v>
      </c>
      <c r="H1344" s="336">
        <f t="shared" si="99"/>
        <v>0</v>
      </c>
      <c r="I1344" s="336">
        <v>0</v>
      </c>
      <c r="J1344" s="336">
        <v>0</v>
      </c>
      <c r="K1344" s="336">
        <v>0</v>
      </c>
      <c r="L1344" s="336">
        <v>0</v>
      </c>
      <c r="M1344" s="336">
        <v>0</v>
      </c>
      <c r="N1344" s="336">
        <v>0</v>
      </c>
      <c r="O1344" s="336">
        <v>0</v>
      </c>
      <c r="P1344" s="336">
        <v>0</v>
      </c>
      <c r="Q1344" s="336">
        <v>0</v>
      </c>
      <c r="R1344" s="336">
        <v>0</v>
      </c>
      <c r="S1344" s="336">
        <v>0</v>
      </c>
      <c r="T1344" s="336">
        <v>0</v>
      </c>
      <c r="U1344" s="336">
        <v>0</v>
      </c>
      <c r="V1344" s="336">
        <v>0</v>
      </c>
      <c r="W1344" s="336">
        <v>0</v>
      </c>
      <c r="X1344" s="336">
        <v>0</v>
      </c>
      <c r="Y1344" s="336">
        <v>0</v>
      </c>
      <c r="Z1344" s="337">
        <f t="shared" si="94"/>
        <v>0</v>
      </c>
      <c r="AA1344" s="340"/>
    </row>
    <row r="1345" spans="1:27" s="339" customFormat="1" ht="12.75" customHeight="1">
      <c r="A1345" s="333">
        <f t="shared" si="93"/>
        <v>15</v>
      </c>
      <c r="B1345" s="373">
        <v>710307210020401</v>
      </c>
      <c r="C1345" s="392" t="s">
        <v>1939</v>
      </c>
      <c r="D1345" s="334">
        <f>+SUMIF('BG SISTEMA'!A:A,'CA EF'!B1345,'BG SISTEMA'!F:F)</f>
        <v>0</v>
      </c>
      <c r="E1345" s="412"/>
      <c r="F1345" s="412"/>
      <c r="G1345" s="336">
        <v>0</v>
      </c>
      <c r="H1345" s="336">
        <f t="shared" si="99"/>
        <v>0</v>
      </c>
      <c r="I1345" s="336">
        <v>0</v>
      </c>
      <c r="J1345" s="336">
        <v>0</v>
      </c>
      <c r="K1345" s="336">
        <v>0</v>
      </c>
      <c r="L1345" s="336">
        <v>0</v>
      </c>
      <c r="M1345" s="336">
        <v>0</v>
      </c>
      <c r="N1345" s="336">
        <v>0</v>
      </c>
      <c r="O1345" s="336">
        <v>0</v>
      </c>
      <c r="P1345" s="336">
        <v>0</v>
      </c>
      <c r="Q1345" s="336">
        <v>0</v>
      </c>
      <c r="R1345" s="336">
        <v>0</v>
      </c>
      <c r="S1345" s="336">
        <v>0</v>
      </c>
      <c r="T1345" s="336">
        <v>0</v>
      </c>
      <c r="U1345" s="336">
        <v>0</v>
      </c>
      <c r="V1345" s="336">
        <v>0</v>
      </c>
      <c r="W1345" s="336">
        <v>0</v>
      </c>
      <c r="X1345" s="336">
        <v>0</v>
      </c>
      <c r="Y1345" s="336">
        <v>0</v>
      </c>
      <c r="Z1345" s="337">
        <f t="shared" si="94"/>
        <v>0</v>
      </c>
      <c r="AA1345" s="340"/>
    </row>
    <row r="1346" spans="1:27" s="339" customFormat="1" ht="12.75" customHeight="1">
      <c r="A1346" s="333">
        <f t="shared" si="93"/>
        <v>15</v>
      </c>
      <c r="B1346" s="373">
        <v>710307210020499</v>
      </c>
      <c r="C1346" s="392" t="s">
        <v>1940</v>
      </c>
      <c r="D1346" s="334">
        <f>+SUMIF('BG SISTEMA'!A:A,'CA EF'!B1346,'BG SISTEMA'!F:F)</f>
        <v>0</v>
      </c>
      <c r="E1346" s="412"/>
      <c r="F1346" s="412"/>
      <c r="G1346" s="336">
        <v>0</v>
      </c>
      <c r="H1346" s="336">
        <f t="shared" si="99"/>
        <v>0</v>
      </c>
      <c r="I1346" s="336">
        <v>0</v>
      </c>
      <c r="J1346" s="336">
        <v>0</v>
      </c>
      <c r="K1346" s="336">
        <v>0</v>
      </c>
      <c r="L1346" s="336">
        <v>0</v>
      </c>
      <c r="M1346" s="336">
        <v>0</v>
      </c>
      <c r="N1346" s="336">
        <v>0</v>
      </c>
      <c r="O1346" s="336">
        <v>0</v>
      </c>
      <c r="P1346" s="336">
        <v>0</v>
      </c>
      <c r="Q1346" s="336">
        <v>0</v>
      </c>
      <c r="R1346" s="336">
        <v>0</v>
      </c>
      <c r="S1346" s="336">
        <v>0</v>
      </c>
      <c r="T1346" s="336">
        <v>0</v>
      </c>
      <c r="U1346" s="336">
        <v>0</v>
      </c>
      <c r="V1346" s="336">
        <v>0</v>
      </c>
      <c r="W1346" s="336">
        <v>0</v>
      </c>
      <c r="X1346" s="336">
        <v>0</v>
      </c>
      <c r="Y1346" s="336">
        <v>0</v>
      </c>
      <c r="Z1346" s="337">
        <f t="shared" si="94"/>
        <v>0</v>
      </c>
      <c r="AA1346" s="338"/>
    </row>
    <row r="1347" spans="1:27" s="339" customFormat="1" ht="12.75" customHeight="1">
      <c r="A1347" s="333">
        <f t="shared" si="93"/>
        <v>15</v>
      </c>
      <c r="B1347" s="373">
        <v>710307210020501</v>
      </c>
      <c r="C1347" s="392" t="s">
        <v>1941</v>
      </c>
      <c r="D1347" s="334">
        <f>+SUMIF('BG SISTEMA'!A:A,'CA EF'!B1347,'BG SISTEMA'!F:F)</f>
        <v>0</v>
      </c>
      <c r="E1347" s="412"/>
      <c r="F1347" s="412"/>
      <c r="G1347" s="336">
        <v>0</v>
      </c>
      <c r="H1347" s="336">
        <f t="shared" si="99"/>
        <v>0</v>
      </c>
      <c r="I1347" s="336">
        <v>0</v>
      </c>
      <c r="J1347" s="336">
        <v>0</v>
      </c>
      <c r="K1347" s="336">
        <v>0</v>
      </c>
      <c r="L1347" s="336">
        <v>0</v>
      </c>
      <c r="M1347" s="336">
        <v>0</v>
      </c>
      <c r="N1347" s="336">
        <v>0</v>
      </c>
      <c r="O1347" s="336">
        <v>0</v>
      </c>
      <c r="P1347" s="336">
        <v>0</v>
      </c>
      <c r="Q1347" s="336">
        <v>0</v>
      </c>
      <c r="R1347" s="336">
        <v>0</v>
      </c>
      <c r="S1347" s="336">
        <v>0</v>
      </c>
      <c r="T1347" s="336">
        <v>0</v>
      </c>
      <c r="U1347" s="336">
        <v>0</v>
      </c>
      <c r="V1347" s="336">
        <v>0</v>
      </c>
      <c r="W1347" s="336">
        <v>0</v>
      </c>
      <c r="X1347" s="336">
        <v>0</v>
      </c>
      <c r="Y1347" s="336">
        <v>0</v>
      </c>
      <c r="Z1347" s="337">
        <f t="shared" si="94"/>
        <v>0</v>
      </c>
      <c r="AA1347" s="340"/>
    </row>
    <row r="1348" spans="1:27" s="339" customFormat="1" ht="12.75" customHeight="1">
      <c r="A1348" s="333">
        <f t="shared" si="93"/>
        <v>15</v>
      </c>
      <c r="B1348" s="373">
        <v>710307210020599</v>
      </c>
      <c r="C1348" s="392" t="s">
        <v>1942</v>
      </c>
      <c r="D1348" s="334">
        <f>+SUMIF('BG SISTEMA'!A:A,'CA EF'!B1348,'BG SISTEMA'!F:F)</f>
        <v>0</v>
      </c>
      <c r="E1348" s="412"/>
      <c r="F1348" s="412"/>
      <c r="G1348" s="336">
        <v>0</v>
      </c>
      <c r="H1348" s="336">
        <f t="shared" si="99"/>
        <v>0</v>
      </c>
      <c r="I1348" s="336">
        <v>0</v>
      </c>
      <c r="J1348" s="336">
        <v>0</v>
      </c>
      <c r="K1348" s="336">
        <v>0</v>
      </c>
      <c r="L1348" s="336">
        <v>0</v>
      </c>
      <c r="M1348" s="336">
        <v>0</v>
      </c>
      <c r="N1348" s="336">
        <v>0</v>
      </c>
      <c r="O1348" s="336">
        <v>0</v>
      </c>
      <c r="P1348" s="336">
        <v>0</v>
      </c>
      <c r="Q1348" s="336">
        <v>0</v>
      </c>
      <c r="R1348" s="336">
        <v>0</v>
      </c>
      <c r="S1348" s="336">
        <v>0</v>
      </c>
      <c r="T1348" s="336">
        <v>0</v>
      </c>
      <c r="U1348" s="336">
        <v>0</v>
      </c>
      <c r="V1348" s="336">
        <v>0</v>
      </c>
      <c r="W1348" s="336">
        <v>0</v>
      </c>
      <c r="X1348" s="336">
        <v>0</v>
      </c>
      <c r="Y1348" s="336">
        <v>0</v>
      </c>
      <c r="Z1348" s="337">
        <f t="shared" si="94"/>
        <v>0</v>
      </c>
      <c r="AA1348" s="340"/>
    </row>
    <row r="1349" spans="1:27" s="339" customFormat="1" ht="12.75" customHeight="1">
      <c r="A1349" s="333">
        <f t="shared" si="93"/>
        <v>15</v>
      </c>
      <c r="B1349" s="373">
        <v>710307210020601</v>
      </c>
      <c r="C1349" s="392" t="s">
        <v>1943</v>
      </c>
      <c r="D1349" s="334">
        <f>+SUMIF('BG SISTEMA'!A:A,'CA EF'!B1349,'BG SISTEMA'!F:F)</f>
        <v>0</v>
      </c>
      <c r="E1349" s="412"/>
      <c r="F1349" s="412"/>
      <c r="G1349" s="336">
        <v>0</v>
      </c>
      <c r="H1349" s="336">
        <f t="shared" si="99"/>
        <v>0</v>
      </c>
      <c r="I1349" s="336">
        <v>0</v>
      </c>
      <c r="J1349" s="336">
        <v>0</v>
      </c>
      <c r="K1349" s="336">
        <v>0</v>
      </c>
      <c r="L1349" s="336">
        <v>0</v>
      </c>
      <c r="M1349" s="336">
        <v>0</v>
      </c>
      <c r="N1349" s="336">
        <v>0</v>
      </c>
      <c r="O1349" s="336">
        <v>0</v>
      </c>
      <c r="P1349" s="336">
        <v>0</v>
      </c>
      <c r="Q1349" s="336">
        <v>0</v>
      </c>
      <c r="R1349" s="336">
        <v>0</v>
      </c>
      <c r="S1349" s="336">
        <v>0</v>
      </c>
      <c r="T1349" s="336">
        <v>0</v>
      </c>
      <c r="U1349" s="336">
        <v>0</v>
      </c>
      <c r="V1349" s="336">
        <v>0</v>
      </c>
      <c r="W1349" s="336">
        <v>0</v>
      </c>
      <c r="X1349" s="336">
        <v>0</v>
      </c>
      <c r="Y1349" s="336">
        <v>0</v>
      </c>
      <c r="Z1349" s="337">
        <f t="shared" si="94"/>
        <v>0</v>
      </c>
      <c r="AA1349" s="340"/>
    </row>
    <row r="1350" spans="1:27" s="339" customFormat="1" ht="12.75" customHeight="1">
      <c r="A1350" s="333">
        <f t="shared" si="93"/>
        <v>15</v>
      </c>
      <c r="B1350" s="373">
        <v>710307210020699</v>
      </c>
      <c r="C1350" s="392" t="s">
        <v>1944</v>
      </c>
      <c r="D1350" s="334">
        <f>+SUMIF('BG SISTEMA'!A:A,'CA EF'!B1350,'BG SISTEMA'!F:F)</f>
        <v>0</v>
      </c>
      <c r="E1350" s="412"/>
      <c r="F1350" s="412"/>
      <c r="G1350" s="336">
        <v>0</v>
      </c>
      <c r="H1350" s="336">
        <f t="shared" si="99"/>
        <v>0</v>
      </c>
      <c r="I1350" s="336">
        <v>0</v>
      </c>
      <c r="J1350" s="336">
        <v>0</v>
      </c>
      <c r="K1350" s="336">
        <v>0</v>
      </c>
      <c r="L1350" s="336">
        <v>0</v>
      </c>
      <c r="M1350" s="336">
        <v>0</v>
      </c>
      <c r="N1350" s="336">
        <v>0</v>
      </c>
      <c r="O1350" s="336">
        <v>0</v>
      </c>
      <c r="P1350" s="336">
        <v>0</v>
      </c>
      <c r="Q1350" s="336">
        <v>0</v>
      </c>
      <c r="R1350" s="336">
        <v>0</v>
      </c>
      <c r="S1350" s="336">
        <v>0</v>
      </c>
      <c r="T1350" s="336">
        <v>0</v>
      </c>
      <c r="U1350" s="336">
        <v>0</v>
      </c>
      <c r="V1350" s="336">
        <v>0</v>
      </c>
      <c r="W1350" s="336">
        <v>0</v>
      </c>
      <c r="X1350" s="336">
        <v>0</v>
      </c>
      <c r="Y1350" s="336">
        <v>0</v>
      </c>
      <c r="Z1350" s="337">
        <f t="shared" si="94"/>
        <v>0</v>
      </c>
      <c r="AA1350" s="340"/>
    </row>
    <row r="1351" spans="1:27" s="339" customFormat="1" ht="12.75" customHeight="1">
      <c r="A1351" s="333">
        <f t="shared" si="93"/>
        <v>15</v>
      </c>
      <c r="B1351" s="373">
        <v>710307210020701</v>
      </c>
      <c r="C1351" s="392" t="s">
        <v>1945</v>
      </c>
      <c r="D1351" s="334">
        <f>+SUMIF('BG SISTEMA'!A:A,'CA EF'!B1351,'BG SISTEMA'!F:F)</f>
        <v>0</v>
      </c>
      <c r="E1351" s="412"/>
      <c r="F1351" s="412"/>
      <c r="G1351" s="336">
        <v>0</v>
      </c>
      <c r="H1351" s="336">
        <f t="shared" si="99"/>
        <v>0</v>
      </c>
      <c r="I1351" s="336">
        <v>0</v>
      </c>
      <c r="J1351" s="336">
        <v>0</v>
      </c>
      <c r="K1351" s="336">
        <v>0</v>
      </c>
      <c r="L1351" s="336">
        <v>0</v>
      </c>
      <c r="M1351" s="336">
        <v>0</v>
      </c>
      <c r="N1351" s="336">
        <v>0</v>
      </c>
      <c r="O1351" s="336">
        <v>0</v>
      </c>
      <c r="P1351" s="336">
        <v>0</v>
      </c>
      <c r="Q1351" s="336">
        <v>0</v>
      </c>
      <c r="R1351" s="336">
        <v>0</v>
      </c>
      <c r="S1351" s="336">
        <v>0</v>
      </c>
      <c r="T1351" s="336">
        <v>0</v>
      </c>
      <c r="U1351" s="336">
        <v>0</v>
      </c>
      <c r="V1351" s="336">
        <v>0</v>
      </c>
      <c r="W1351" s="336">
        <v>0</v>
      </c>
      <c r="X1351" s="336">
        <v>0</v>
      </c>
      <c r="Y1351" s="336">
        <v>0</v>
      </c>
      <c r="Z1351" s="337">
        <f t="shared" si="94"/>
        <v>0</v>
      </c>
      <c r="AA1351" s="340"/>
    </row>
    <row r="1352" spans="1:27" s="339" customFormat="1" ht="12.75" customHeight="1">
      <c r="A1352" s="333">
        <f t="shared" si="93"/>
        <v>15</v>
      </c>
      <c r="B1352" s="373">
        <v>710307210020799</v>
      </c>
      <c r="C1352" s="392" t="s">
        <v>1946</v>
      </c>
      <c r="D1352" s="334">
        <f>+SUMIF('BG SISTEMA'!A:A,'CA EF'!B1352,'BG SISTEMA'!F:F)</f>
        <v>0</v>
      </c>
      <c r="E1352" s="412"/>
      <c r="F1352" s="412"/>
      <c r="G1352" s="336">
        <v>0</v>
      </c>
      <c r="H1352" s="336">
        <f t="shared" si="99"/>
        <v>0</v>
      </c>
      <c r="I1352" s="336">
        <v>0</v>
      </c>
      <c r="J1352" s="336">
        <v>0</v>
      </c>
      <c r="K1352" s="336">
        <v>0</v>
      </c>
      <c r="L1352" s="336">
        <v>0</v>
      </c>
      <c r="M1352" s="336">
        <v>0</v>
      </c>
      <c r="N1352" s="336">
        <v>0</v>
      </c>
      <c r="O1352" s="336">
        <v>0</v>
      </c>
      <c r="P1352" s="336">
        <v>0</v>
      </c>
      <c r="Q1352" s="336">
        <v>0</v>
      </c>
      <c r="R1352" s="336">
        <v>0</v>
      </c>
      <c r="S1352" s="336">
        <v>0</v>
      </c>
      <c r="T1352" s="336">
        <v>0</v>
      </c>
      <c r="U1352" s="336">
        <v>0</v>
      </c>
      <c r="V1352" s="336">
        <v>0</v>
      </c>
      <c r="W1352" s="336">
        <v>0</v>
      </c>
      <c r="X1352" s="336">
        <v>0</v>
      </c>
      <c r="Y1352" s="336">
        <v>0</v>
      </c>
      <c r="Z1352" s="337">
        <f t="shared" si="94"/>
        <v>0</v>
      </c>
      <c r="AA1352" s="338"/>
    </row>
    <row r="1353" spans="1:27" s="339" customFormat="1" ht="12.75" customHeight="1">
      <c r="A1353" s="333">
        <f t="shared" si="93"/>
        <v>15</v>
      </c>
      <c r="B1353" s="373">
        <v>710307210020801</v>
      </c>
      <c r="C1353" s="392" t="s">
        <v>1947</v>
      </c>
      <c r="D1353" s="334">
        <f>+SUMIF('BG SISTEMA'!A:A,'CA EF'!B1353,'BG SISTEMA'!F:F)</f>
        <v>0</v>
      </c>
      <c r="E1353" s="412"/>
      <c r="F1353" s="412"/>
      <c r="G1353" s="336">
        <v>0</v>
      </c>
      <c r="H1353" s="336">
        <f t="shared" si="99"/>
        <v>0</v>
      </c>
      <c r="I1353" s="336">
        <v>0</v>
      </c>
      <c r="J1353" s="336">
        <v>0</v>
      </c>
      <c r="K1353" s="336">
        <v>0</v>
      </c>
      <c r="L1353" s="336">
        <v>0</v>
      </c>
      <c r="M1353" s="336">
        <v>0</v>
      </c>
      <c r="N1353" s="336">
        <v>0</v>
      </c>
      <c r="O1353" s="336">
        <v>0</v>
      </c>
      <c r="P1353" s="336">
        <v>0</v>
      </c>
      <c r="Q1353" s="336">
        <v>0</v>
      </c>
      <c r="R1353" s="336">
        <v>0</v>
      </c>
      <c r="S1353" s="336">
        <v>0</v>
      </c>
      <c r="T1353" s="336">
        <v>0</v>
      </c>
      <c r="U1353" s="336">
        <v>0</v>
      </c>
      <c r="V1353" s="336">
        <v>0</v>
      </c>
      <c r="W1353" s="336">
        <v>0</v>
      </c>
      <c r="X1353" s="336">
        <v>0</v>
      </c>
      <c r="Y1353" s="336">
        <v>0</v>
      </c>
      <c r="Z1353" s="337">
        <f t="shared" si="94"/>
        <v>0</v>
      </c>
      <c r="AA1353" s="340"/>
    </row>
    <row r="1354" spans="1:27" s="339" customFormat="1" ht="12.75" customHeight="1">
      <c r="A1354" s="333">
        <f t="shared" si="93"/>
        <v>15</v>
      </c>
      <c r="B1354" s="373">
        <v>710307210020899</v>
      </c>
      <c r="C1354" s="392" t="s">
        <v>1948</v>
      </c>
      <c r="D1354" s="334">
        <f>+SUMIF('BG SISTEMA'!A:A,'CA EF'!B1354,'BG SISTEMA'!F:F)</f>
        <v>0</v>
      </c>
      <c r="E1354" s="412"/>
      <c r="F1354" s="412"/>
      <c r="G1354" s="336">
        <v>0</v>
      </c>
      <c r="H1354" s="336">
        <f t="shared" si="99"/>
        <v>0</v>
      </c>
      <c r="I1354" s="336">
        <v>0</v>
      </c>
      <c r="J1354" s="336">
        <v>0</v>
      </c>
      <c r="K1354" s="336">
        <v>0</v>
      </c>
      <c r="L1354" s="336">
        <v>0</v>
      </c>
      <c r="M1354" s="336">
        <v>0</v>
      </c>
      <c r="N1354" s="336">
        <v>0</v>
      </c>
      <c r="O1354" s="336">
        <v>0</v>
      </c>
      <c r="P1354" s="336">
        <v>0</v>
      </c>
      <c r="Q1354" s="336">
        <v>0</v>
      </c>
      <c r="R1354" s="336">
        <v>0</v>
      </c>
      <c r="S1354" s="336">
        <v>0</v>
      </c>
      <c r="T1354" s="336">
        <v>0</v>
      </c>
      <c r="U1354" s="336">
        <v>0</v>
      </c>
      <c r="V1354" s="336">
        <v>0</v>
      </c>
      <c r="W1354" s="336">
        <v>0</v>
      </c>
      <c r="X1354" s="336">
        <v>0</v>
      </c>
      <c r="Y1354" s="336">
        <v>0</v>
      </c>
      <c r="Z1354" s="337">
        <f t="shared" si="94"/>
        <v>0</v>
      </c>
      <c r="AA1354" s="340"/>
    </row>
    <row r="1355" spans="1:27" s="339" customFormat="1" ht="12.75" customHeight="1">
      <c r="A1355" s="333">
        <f t="shared" si="93"/>
        <v>15</v>
      </c>
      <c r="B1355" s="373">
        <v>710307210030101</v>
      </c>
      <c r="C1355" s="392" t="s">
        <v>1949</v>
      </c>
      <c r="D1355" s="334">
        <f>+SUMIF('BG SISTEMA'!A:A,'CA EF'!B1355,'BG SISTEMA'!F:F)</f>
        <v>0</v>
      </c>
      <c r="E1355" s="412"/>
      <c r="F1355" s="412"/>
      <c r="G1355" s="336">
        <v>0</v>
      </c>
      <c r="H1355" s="336">
        <f t="shared" si="99"/>
        <v>0</v>
      </c>
      <c r="I1355" s="336">
        <v>0</v>
      </c>
      <c r="J1355" s="336">
        <v>0</v>
      </c>
      <c r="K1355" s="336">
        <v>0</v>
      </c>
      <c r="L1355" s="336">
        <v>0</v>
      </c>
      <c r="M1355" s="336">
        <v>0</v>
      </c>
      <c r="N1355" s="336">
        <v>0</v>
      </c>
      <c r="O1355" s="336">
        <v>0</v>
      </c>
      <c r="P1355" s="336">
        <v>0</v>
      </c>
      <c r="Q1355" s="336">
        <v>0</v>
      </c>
      <c r="R1355" s="336">
        <v>0</v>
      </c>
      <c r="S1355" s="336">
        <v>0</v>
      </c>
      <c r="T1355" s="336">
        <v>0</v>
      </c>
      <c r="U1355" s="336">
        <v>0</v>
      </c>
      <c r="V1355" s="336">
        <v>0</v>
      </c>
      <c r="W1355" s="336">
        <v>0</v>
      </c>
      <c r="X1355" s="336">
        <v>0</v>
      </c>
      <c r="Y1355" s="336">
        <v>0</v>
      </c>
      <c r="Z1355" s="337">
        <f t="shared" si="94"/>
        <v>0</v>
      </c>
      <c r="AA1355" s="340"/>
    </row>
    <row r="1356" spans="1:27" s="339" customFormat="1" ht="12.75" customHeight="1">
      <c r="A1356" s="333">
        <f t="shared" si="93"/>
        <v>15</v>
      </c>
      <c r="B1356" s="373">
        <v>710307210030199</v>
      </c>
      <c r="C1356" s="392" t="s">
        <v>1950</v>
      </c>
      <c r="D1356" s="334">
        <f>+SUMIF('BG SISTEMA'!A:A,'CA EF'!B1356,'BG SISTEMA'!F:F)</f>
        <v>0</v>
      </c>
      <c r="E1356" s="412"/>
      <c r="F1356" s="412"/>
      <c r="G1356" s="336">
        <v>0</v>
      </c>
      <c r="H1356" s="336">
        <f t="shared" si="99"/>
        <v>0</v>
      </c>
      <c r="I1356" s="336">
        <v>0</v>
      </c>
      <c r="J1356" s="336">
        <v>0</v>
      </c>
      <c r="K1356" s="336">
        <v>0</v>
      </c>
      <c r="L1356" s="336">
        <v>0</v>
      </c>
      <c r="M1356" s="336">
        <v>0</v>
      </c>
      <c r="N1356" s="336">
        <v>0</v>
      </c>
      <c r="O1356" s="336">
        <v>0</v>
      </c>
      <c r="P1356" s="336">
        <v>0</v>
      </c>
      <c r="Q1356" s="336">
        <v>0</v>
      </c>
      <c r="R1356" s="336">
        <v>0</v>
      </c>
      <c r="S1356" s="336">
        <v>0</v>
      </c>
      <c r="T1356" s="336">
        <v>0</v>
      </c>
      <c r="U1356" s="336">
        <v>0</v>
      </c>
      <c r="V1356" s="336">
        <v>0</v>
      </c>
      <c r="W1356" s="336">
        <v>0</v>
      </c>
      <c r="X1356" s="336">
        <v>0</v>
      </c>
      <c r="Y1356" s="336">
        <v>0</v>
      </c>
      <c r="Z1356" s="337">
        <f t="shared" si="94"/>
        <v>0</v>
      </c>
      <c r="AA1356" s="338"/>
    </row>
    <row r="1357" spans="1:27" s="339" customFormat="1" ht="12.75" customHeight="1">
      <c r="A1357" s="333">
        <f t="shared" si="93"/>
        <v>15</v>
      </c>
      <c r="B1357" s="373">
        <v>710307230010101</v>
      </c>
      <c r="C1357" s="392" t="s">
        <v>1951</v>
      </c>
      <c r="D1357" s="334">
        <f>+SUMIF('BG SISTEMA'!A:A,'CA EF'!B1357,'BG SISTEMA'!F:F)</f>
        <v>0</v>
      </c>
      <c r="E1357" s="412"/>
      <c r="F1357" s="412"/>
      <c r="G1357" s="336">
        <v>0</v>
      </c>
      <c r="H1357" s="336">
        <f t="shared" si="99"/>
        <v>0</v>
      </c>
      <c r="I1357" s="336">
        <v>0</v>
      </c>
      <c r="J1357" s="336">
        <v>0</v>
      </c>
      <c r="K1357" s="336">
        <v>0</v>
      </c>
      <c r="L1357" s="336">
        <v>0</v>
      </c>
      <c r="M1357" s="336">
        <v>0</v>
      </c>
      <c r="N1357" s="336">
        <v>0</v>
      </c>
      <c r="O1357" s="336">
        <v>0</v>
      </c>
      <c r="P1357" s="336">
        <v>0</v>
      </c>
      <c r="Q1357" s="336">
        <v>0</v>
      </c>
      <c r="R1357" s="336">
        <v>0</v>
      </c>
      <c r="S1357" s="336">
        <v>0</v>
      </c>
      <c r="T1357" s="336">
        <v>0</v>
      </c>
      <c r="U1357" s="336">
        <v>0</v>
      </c>
      <c r="V1357" s="336">
        <v>0</v>
      </c>
      <c r="W1357" s="336">
        <v>0</v>
      </c>
      <c r="X1357" s="336">
        <v>0</v>
      </c>
      <c r="Y1357" s="336">
        <v>0</v>
      </c>
      <c r="Z1357" s="337">
        <f t="shared" si="94"/>
        <v>0</v>
      </c>
      <c r="AA1357" s="340"/>
    </row>
    <row r="1358" spans="1:27" s="339" customFormat="1" ht="12.75" customHeight="1">
      <c r="A1358" s="333">
        <f t="shared" si="93"/>
        <v>15</v>
      </c>
      <c r="B1358" s="373">
        <v>710307230010199</v>
      </c>
      <c r="C1358" s="392" t="s">
        <v>1952</v>
      </c>
      <c r="D1358" s="334">
        <f>+SUMIF('BG SISTEMA'!A:A,'CA EF'!B1358,'BG SISTEMA'!F:F)</f>
        <v>0</v>
      </c>
      <c r="E1358" s="412"/>
      <c r="F1358" s="412"/>
      <c r="G1358" s="336">
        <v>0</v>
      </c>
      <c r="H1358" s="336">
        <f t="shared" si="99"/>
        <v>0</v>
      </c>
      <c r="I1358" s="336">
        <v>0</v>
      </c>
      <c r="J1358" s="336">
        <v>0</v>
      </c>
      <c r="K1358" s="336">
        <v>0</v>
      </c>
      <c r="L1358" s="336">
        <v>0</v>
      </c>
      <c r="M1358" s="336">
        <v>0</v>
      </c>
      <c r="N1358" s="336">
        <v>0</v>
      </c>
      <c r="O1358" s="336">
        <v>0</v>
      </c>
      <c r="P1358" s="336">
        <v>0</v>
      </c>
      <c r="Q1358" s="336">
        <v>0</v>
      </c>
      <c r="R1358" s="336">
        <v>0</v>
      </c>
      <c r="S1358" s="336">
        <v>0</v>
      </c>
      <c r="T1358" s="336">
        <v>0</v>
      </c>
      <c r="U1358" s="336">
        <v>0</v>
      </c>
      <c r="V1358" s="336">
        <v>0</v>
      </c>
      <c r="W1358" s="336">
        <v>0</v>
      </c>
      <c r="X1358" s="336">
        <v>0</v>
      </c>
      <c r="Y1358" s="336">
        <v>0</v>
      </c>
      <c r="Z1358" s="337">
        <f t="shared" si="94"/>
        <v>0</v>
      </c>
      <c r="AA1358" s="340"/>
    </row>
    <row r="1359" spans="1:27" s="339" customFormat="1" ht="12.75" customHeight="1">
      <c r="A1359" s="333">
        <f t="shared" si="93"/>
        <v>15</v>
      </c>
      <c r="B1359" s="373">
        <v>710307250010101</v>
      </c>
      <c r="C1359" s="392" t="s">
        <v>1953</v>
      </c>
      <c r="D1359" s="334">
        <f>+SUMIF('BG SISTEMA'!A:A,'CA EF'!B1359,'BG SISTEMA'!F:F)</f>
        <v>0</v>
      </c>
      <c r="E1359" s="412"/>
      <c r="F1359" s="412"/>
      <c r="G1359" s="336">
        <v>0</v>
      </c>
      <c r="H1359" s="336">
        <f t="shared" si="99"/>
        <v>0</v>
      </c>
      <c r="I1359" s="336">
        <v>0</v>
      </c>
      <c r="J1359" s="336">
        <v>0</v>
      </c>
      <c r="K1359" s="336">
        <v>0</v>
      </c>
      <c r="L1359" s="336">
        <v>0</v>
      </c>
      <c r="M1359" s="336">
        <v>0</v>
      </c>
      <c r="N1359" s="336">
        <v>0</v>
      </c>
      <c r="O1359" s="336">
        <v>0</v>
      </c>
      <c r="P1359" s="336">
        <v>0</v>
      </c>
      <c r="Q1359" s="336">
        <v>0</v>
      </c>
      <c r="R1359" s="336">
        <v>0</v>
      </c>
      <c r="S1359" s="336">
        <v>0</v>
      </c>
      <c r="T1359" s="336">
        <v>0</v>
      </c>
      <c r="U1359" s="336">
        <v>0</v>
      </c>
      <c r="V1359" s="336">
        <v>0</v>
      </c>
      <c r="W1359" s="336">
        <v>0</v>
      </c>
      <c r="X1359" s="336">
        <v>0</v>
      </c>
      <c r="Y1359" s="336">
        <v>0</v>
      </c>
      <c r="Z1359" s="337">
        <f t="shared" si="94"/>
        <v>0</v>
      </c>
      <c r="AA1359" s="340"/>
    </row>
    <row r="1360" spans="1:27" s="339" customFormat="1" ht="12.75" customHeight="1">
      <c r="A1360" s="333">
        <f t="shared" si="93"/>
        <v>15</v>
      </c>
      <c r="B1360" s="373">
        <v>710307250010199</v>
      </c>
      <c r="C1360" s="392" t="s">
        <v>1954</v>
      </c>
      <c r="D1360" s="334">
        <f>+SUMIF('BG SISTEMA'!A:A,'CA EF'!B1360,'BG SISTEMA'!F:F)</f>
        <v>0</v>
      </c>
      <c r="E1360" s="412"/>
      <c r="F1360" s="412"/>
      <c r="G1360" s="336">
        <v>0</v>
      </c>
      <c r="H1360" s="336">
        <f t="shared" si="99"/>
        <v>0</v>
      </c>
      <c r="I1360" s="336">
        <v>0</v>
      </c>
      <c r="J1360" s="336">
        <v>0</v>
      </c>
      <c r="K1360" s="336">
        <v>0</v>
      </c>
      <c r="L1360" s="336">
        <v>0</v>
      </c>
      <c r="M1360" s="336">
        <v>0</v>
      </c>
      <c r="N1360" s="336">
        <v>0</v>
      </c>
      <c r="O1360" s="336">
        <v>0</v>
      </c>
      <c r="P1360" s="336">
        <v>0</v>
      </c>
      <c r="Q1360" s="336">
        <v>0</v>
      </c>
      <c r="R1360" s="336">
        <v>0</v>
      </c>
      <c r="S1360" s="336">
        <v>0</v>
      </c>
      <c r="T1360" s="336">
        <v>0</v>
      </c>
      <c r="U1360" s="336">
        <v>0</v>
      </c>
      <c r="V1360" s="336">
        <v>0</v>
      </c>
      <c r="W1360" s="336">
        <v>0</v>
      </c>
      <c r="X1360" s="336">
        <v>0</v>
      </c>
      <c r="Y1360" s="336">
        <v>0</v>
      </c>
      <c r="Z1360" s="337">
        <f t="shared" si="94"/>
        <v>0</v>
      </c>
      <c r="AA1360" s="340"/>
    </row>
    <row r="1361" spans="1:27" s="339" customFormat="1" ht="12.75" customHeight="1">
      <c r="A1361" s="333">
        <f t="shared" si="93"/>
        <v>15</v>
      </c>
      <c r="B1361" s="373">
        <v>710307270010101</v>
      </c>
      <c r="C1361" s="392" t="s">
        <v>1955</v>
      </c>
      <c r="D1361" s="334">
        <f>+SUMIF('BG SISTEMA'!A:A,'CA EF'!B1361,'BG SISTEMA'!F:F)</f>
        <v>0</v>
      </c>
      <c r="E1361" s="412"/>
      <c r="F1361" s="412"/>
      <c r="G1361" s="336">
        <v>0</v>
      </c>
      <c r="H1361" s="336">
        <f t="shared" si="99"/>
        <v>0</v>
      </c>
      <c r="I1361" s="336">
        <v>0</v>
      </c>
      <c r="J1361" s="336">
        <v>0</v>
      </c>
      <c r="K1361" s="336">
        <v>0</v>
      </c>
      <c r="L1361" s="336">
        <v>0</v>
      </c>
      <c r="M1361" s="336">
        <v>0</v>
      </c>
      <c r="N1361" s="336">
        <v>0</v>
      </c>
      <c r="O1361" s="336">
        <v>0</v>
      </c>
      <c r="P1361" s="336">
        <v>0</v>
      </c>
      <c r="Q1361" s="336">
        <v>0</v>
      </c>
      <c r="R1361" s="336">
        <v>0</v>
      </c>
      <c r="S1361" s="336">
        <v>0</v>
      </c>
      <c r="T1361" s="336">
        <v>0</v>
      </c>
      <c r="U1361" s="336">
        <v>0</v>
      </c>
      <c r="V1361" s="336">
        <v>0</v>
      </c>
      <c r="W1361" s="336">
        <v>0</v>
      </c>
      <c r="X1361" s="336">
        <v>0</v>
      </c>
      <c r="Y1361" s="336">
        <v>0</v>
      </c>
      <c r="Z1361" s="337">
        <f t="shared" si="94"/>
        <v>0</v>
      </c>
      <c r="AA1361" s="340"/>
    </row>
    <row r="1362" spans="1:27" s="339" customFormat="1" ht="12.75" customHeight="1">
      <c r="A1362" s="333">
        <f t="shared" si="93"/>
        <v>15</v>
      </c>
      <c r="B1362" s="373">
        <v>710307270010199</v>
      </c>
      <c r="C1362" s="392" t="s">
        <v>1956</v>
      </c>
      <c r="D1362" s="334">
        <f>+SUMIF('BG SISTEMA'!A:A,'CA EF'!B1362,'BG SISTEMA'!F:F)</f>
        <v>0</v>
      </c>
      <c r="E1362" s="412"/>
      <c r="F1362" s="412"/>
      <c r="G1362" s="336">
        <v>0</v>
      </c>
      <c r="H1362" s="336">
        <f t="shared" si="99"/>
        <v>0</v>
      </c>
      <c r="I1362" s="336">
        <v>0</v>
      </c>
      <c r="J1362" s="336">
        <v>0</v>
      </c>
      <c r="K1362" s="336">
        <v>0</v>
      </c>
      <c r="L1362" s="336">
        <v>0</v>
      </c>
      <c r="M1362" s="336">
        <v>0</v>
      </c>
      <c r="N1362" s="336">
        <v>0</v>
      </c>
      <c r="O1362" s="336">
        <v>0</v>
      </c>
      <c r="P1362" s="336">
        <v>0</v>
      </c>
      <c r="Q1362" s="336">
        <v>0</v>
      </c>
      <c r="R1362" s="336">
        <v>0</v>
      </c>
      <c r="S1362" s="336">
        <v>0</v>
      </c>
      <c r="T1362" s="336">
        <v>0</v>
      </c>
      <c r="U1362" s="336">
        <v>0</v>
      </c>
      <c r="V1362" s="336">
        <v>0</v>
      </c>
      <c r="W1362" s="336">
        <v>0</v>
      </c>
      <c r="X1362" s="336">
        <v>0</v>
      </c>
      <c r="Y1362" s="336">
        <v>0</v>
      </c>
      <c r="Z1362" s="337">
        <f t="shared" si="94"/>
        <v>0</v>
      </c>
      <c r="AA1362" s="340"/>
    </row>
    <row r="1363" spans="1:27" s="339" customFormat="1" ht="12.75" customHeight="1">
      <c r="A1363" s="333">
        <f t="shared" si="93"/>
        <v>15</v>
      </c>
      <c r="B1363" s="373">
        <v>710307270020101</v>
      </c>
      <c r="C1363" s="392" t="s">
        <v>1957</v>
      </c>
      <c r="D1363" s="334">
        <f>+SUMIF('BG SISTEMA'!A:A,'CA EF'!B1363,'BG SISTEMA'!F:F)</f>
        <v>0</v>
      </c>
      <c r="E1363" s="412"/>
      <c r="F1363" s="412"/>
      <c r="G1363" s="336">
        <v>0</v>
      </c>
      <c r="H1363" s="336">
        <f t="shared" si="99"/>
        <v>0</v>
      </c>
      <c r="I1363" s="336">
        <v>0</v>
      </c>
      <c r="J1363" s="336">
        <v>0</v>
      </c>
      <c r="K1363" s="336">
        <v>0</v>
      </c>
      <c r="L1363" s="336">
        <v>0</v>
      </c>
      <c r="M1363" s="336">
        <v>0</v>
      </c>
      <c r="N1363" s="336">
        <v>0</v>
      </c>
      <c r="O1363" s="336">
        <v>0</v>
      </c>
      <c r="P1363" s="336">
        <v>0</v>
      </c>
      <c r="Q1363" s="336">
        <v>0</v>
      </c>
      <c r="R1363" s="336">
        <v>0</v>
      </c>
      <c r="S1363" s="336">
        <v>0</v>
      </c>
      <c r="T1363" s="336">
        <v>0</v>
      </c>
      <c r="U1363" s="336">
        <v>0</v>
      </c>
      <c r="V1363" s="336">
        <v>0</v>
      </c>
      <c r="W1363" s="336">
        <v>0</v>
      </c>
      <c r="X1363" s="336">
        <v>0</v>
      </c>
      <c r="Y1363" s="336">
        <v>0</v>
      </c>
      <c r="Z1363" s="337">
        <f t="shared" si="94"/>
        <v>0</v>
      </c>
      <c r="AA1363" s="338"/>
    </row>
    <row r="1364" spans="1:27" s="339" customFormat="1" ht="12.75" customHeight="1">
      <c r="A1364" s="333">
        <f t="shared" si="93"/>
        <v>15</v>
      </c>
      <c r="B1364" s="373">
        <v>710307270020199</v>
      </c>
      <c r="C1364" s="392" t="s">
        <v>1958</v>
      </c>
      <c r="D1364" s="334">
        <f>+SUMIF('BG SISTEMA'!A:A,'CA EF'!B1364,'BG SISTEMA'!F:F)</f>
        <v>0</v>
      </c>
      <c r="E1364" s="412"/>
      <c r="F1364" s="412"/>
      <c r="G1364" s="336">
        <v>0</v>
      </c>
      <c r="H1364" s="336">
        <f t="shared" si="99"/>
        <v>0</v>
      </c>
      <c r="I1364" s="336">
        <v>0</v>
      </c>
      <c r="J1364" s="336">
        <v>0</v>
      </c>
      <c r="K1364" s="336">
        <v>0</v>
      </c>
      <c r="L1364" s="336">
        <v>0</v>
      </c>
      <c r="M1364" s="336">
        <v>0</v>
      </c>
      <c r="N1364" s="336">
        <v>0</v>
      </c>
      <c r="O1364" s="336">
        <v>0</v>
      </c>
      <c r="P1364" s="336">
        <v>0</v>
      </c>
      <c r="Q1364" s="336">
        <v>0</v>
      </c>
      <c r="R1364" s="336">
        <v>0</v>
      </c>
      <c r="S1364" s="336">
        <v>0</v>
      </c>
      <c r="T1364" s="336">
        <v>0</v>
      </c>
      <c r="U1364" s="336">
        <v>0</v>
      </c>
      <c r="V1364" s="336">
        <v>0</v>
      </c>
      <c r="W1364" s="336">
        <v>0</v>
      </c>
      <c r="X1364" s="336">
        <v>0</v>
      </c>
      <c r="Y1364" s="336">
        <v>0</v>
      </c>
      <c r="Z1364" s="337">
        <f t="shared" si="94"/>
        <v>0</v>
      </c>
      <c r="AA1364" s="340"/>
    </row>
    <row r="1365" spans="1:27" s="339" customFormat="1" ht="12.75" customHeight="1">
      <c r="A1365" s="333">
        <f t="shared" si="93"/>
        <v>15</v>
      </c>
      <c r="B1365" s="373">
        <v>710307290010101</v>
      </c>
      <c r="C1365" s="392" t="s">
        <v>1959</v>
      </c>
      <c r="D1365" s="334">
        <f>+SUMIF('BG SISTEMA'!A:A,'CA EF'!B1365,'BG SISTEMA'!F:F)</f>
        <v>0</v>
      </c>
      <c r="E1365" s="412"/>
      <c r="F1365" s="412"/>
      <c r="G1365" s="336">
        <v>0</v>
      </c>
      <c r="H1365" s="336">
        <f t="shared" si="99"/>
        <v>0</v>
      </c>
      <c r="I1365" s="336">
        <v>0</v>
      </c>
      <c r="J1365" s="336">
        <v>0</v>
      </c>
      <c r="K1365" s="336">
        <v>0</v>
      </c>
      <c r="L1365" s="336">
        <v>0</v>
      </c>
      <c r="M1365" s="336">
        <v>0</v>
      </c>
      <c r="N1365" s="336">
        <v>0</v>
      </c>
      <c r="O1365" s="336">
        <v>0</v>
      </c>
      <c r="P1365" s="336">
        <v>0</v>
      </c>
      <c r="Q1365" s="336">
        <v>0</v>
      </c>
      <c r="R1365" s="336">
        <v>0</v>
      </c>
      <c r="S1365" s="336">
        <v>0</v>
      </c>
      <c r="T1365" s="336">
        <v>0</v>
      </c>
      <c r="U1365" s="336">
        <v>0</v>
      </c>
      <c r="V1365" s="336">
        <v>0</v>
      </c>
      <c r="W1365" s="336">
        <v>0</v>
      </c>
      <c r="X1365" s="336">
        <v>0</v>
      </c>
      <c r="Y1365" s="336">
        <v>0</v>
      </c>
      <c r="Z1365" s="337">
        <f t="shared" si="94"/>
        <v>0</v>
      </c>
      <c r="AA1365" s="340"/>
    </row>
    <row r="1366" spans="1:27" s="339" customFormat="1" ht="12.75" customHeight="1">
      <c r="A1366" s="333">
        <f t="shared" si="93"/>
        <v>15</v>
      </c>
      <c r="B1366" s="373">
        <v>710307290010199</v>
      </c>
      <c r="C1366" s="392" t="s">
        <v>1960</v>
      </c>
      <c r="D1366" s="334">
        <f>+SUMIF('BG SISTEMA'!A:A,'CA EF'!B1366,'BG SISTEMA'!F:F)</f>
        <v>0</v>
      </c>
      <c r="E1366" s="412"/>
      <c r="F1366" s="412"/>
      <c r="G1366" s="336">
        <v>0</v>
      </c>
      <c r="H1366" s="336">
        <f t="shared" si="99"/>
        <v>0</v>
      </c>
      <c r="I1366" s="336">
        <v>0</v>
      </c>
      <c r="J1366" s="336">
        <v>0</v>
      </c>
      <c r="K1366" s="336">
        <v>0</v>
      </c>
      <c r="L1366" s="336">
        <v>0</v>
      </c>
      <c r="M1366" s="336">
        <v>0</v>
      </c>
      <c r="N1366" s="336">
        <v>0</v>
      </c>
      <c r="O1366" s="336">
        <v>0</v>
      </c>
      <c r="P1366" s="336">
        <v>0</v>
      </c>
      <c r="Q1366" s="336">
        <v>0</v>
      </c>
      <c r="R1366" s="336">
        <v>0</v>
      </c>
      <c r="S1366" s="336">
        <v>0</v>
      </c>
      <c r="T1366" s="336">
        <v>0</v>
      </c>
      <c r="U1366" s="336">
        <v>0</v>
      </c>
      <c r="V1366" s="336">
        <v>0</v>
      </c>
      <c r="W1366" s="336">
        <v>0</v>
      </c>
      <c r="X1366" s="336">
        <v>0</v>
      </c>
      <c r="Y1366" s="336">
        <v>0</v>
      </c>
      <c r="Z1366" s="337">
        <f t="shared" si="94"/>
        <v>0</v>
      </c>
      <c r="AA1366" s="340"/>
    </row>
    <row r="1367" spans="1:27" s="339" customFormat="1" ht="12.75" customHeight="1">
      <c r="A1367" s="333">
        <f t="shared" si="93"/>
        <v>15</v>
      </c>
      <c r="B1367" s="373">
        <v>710307290020101</v>
      </c>
      <c r="C1367" s="392" t="s">
        <v>1961</v>
      </c>
      <c r="D1367" s="334">
        <f>+SUMIF('BG SISTEMA'!A:A,'CA EF'!B1367,'BG SISTEMA'!F:F)</f>
        <v>0</v>
      </c>
      <c r="E1367" s="412"/>
      <c r="F1367" s="412"/>
      <c r="G1367" s="336">
        <v>0</v>
      </c>
      <c r="H1367" s="336">
        <f t="shared" si="99"/>
        <v>0</v>
      </c>
      <c r="I1367" s="336">
        <v>0</v>
      </c>
      <c r="J1367" s="336">
        <v>0</v>
      </c>
      <c r="K1367" s="336">
        <v>0</v>
      </c>
      <c r="L1367" s="336">
        <v>0</v>
      </c>
      <c r="M1367" s="336">
        <v>0</v>
      </c>
      <c r="N1367" s="336">
        <v>0</v>
      </c>
      <c r="O1367" s="336">
        <v>0</v>
      </c>
      <c r="P1367" s="336">
        <v>0</v>
      </c>
      <c r="Q1367" s="336">
        <v>0</v>
      </c>
      <c r="R1367" s="336">
        <v>0</v>
      </c>
      <c r="S1367" s="336">
        <v>0</v>
      </c>
      <c r="T1367" s="336">
        <v>0</v>
      </c>
      <c r="U1367" s="336">
        <v>0</v>
      </c>
      <c r="V1367" s="336">
        <v>0</v>
      </c>
      <c r="W1367" s="336">
        <v>0</v>
      </c>
      <c r="X1367" s="336">
        <v>0</v>
      </c>
      <c r="Y1367" s="336">
        <v>0</v>
      </c>
      <c r="Z1367" s="337">
        <f t="shared" si="94"/>
        <v>0</v>
      </c>
      <c r="AA1367" s="340"/>
    </row>
    <row r="1368" spans="1:27" s="339" customFormat="1" ht="12.75" customHeight="1">
      <c r="A1368" s="333">
        <f t="shared" si="93"/>
        <v>15</v>
      </c>
      <c r="B1368" s="373">
        <v>710307290020199</v>
      </c>
      <c r="C1368" s="392" t="s">
        <v>1962</v>
      </c>
      <c r="D1368" s="334">
        <f>+SUMIF('BG SISTEMA'!A:A,'CA EF'!B1368,'BG SISTEMA'!F:F)</f>
        <v>0</v>
      </c>
      <c r="E1368" s="412"/>
      <c r="F1368" s="412"/>
      <c r="G1368" s="336">
        <v>0</v>
      </c>
      <c r="H1368" s="336">
        <f t="shared" si="99"/>
        <v>0</v>
      </c>
      <c r="I1368" s="336">
        <v>0</v>
      </c>
      <c r="J1368" s="336">
        <v>0</v>
      </c>
      <c r="K1368" s="336">
        <v>0</v>
      </c>
      <c r="L1368" s="336">
        <v>0</v>
      </c>
      <c r="M1368" s="336">
        <v>0</v>
      </c>
      <c r="N1368" s="336">
        <v>0</v>
      </c>
      <c r="O1368" s="336">
        <v>0</v>
      </c>
      <c r="P1368" s="336">
        <v>0</v>
      </c>
      <c r="Q1368" s="336">
        <v>0</v>
      </c>
      <c r="R1368" s="336">
        <v>0</v>
      </c>
      <c r="S1368" s="336">
        <v>0</v>
      </c>
      <c r="T1368" s="336">
        <v>0</v>
      </c>
      <c r="U1368" s="336">
        <v>0</v>
      </c>
      <c r="V1368" s="336">
        <v>0</v>
      </c>
      <c r="W1368" s="336">
        <v>0</v>
      </c>
      <c r="X1368" s="336">
        <v>0</v>
      </c>
      <c r="Y1368" s="336">
        <v>0</v>
      </c>
      <c r="Z1368" s="337">
        <f t="shared" si="94"/>
        <v>0</v>
      </c>
      <c r="AA1368" s="338"/>
    </row>
    <row r="1369" spans="1:27" s="339" customFormat="1" ht="12.75" customHeight="1">
      <c r="A1369" s="333">
        <f t="shared" si="93"/>
        <v>15</v>
      </c>
      <c r="B1369" s="373">
        <v>710407310010101</v>
      </c>
      <c r="C1369" s="392" t="s">
        <v>576</v>
      </c>
      <c r="D1369" s="334">
        <f>+SUMIF('BG SISTEMA'!A:A,'CA EF'!B1369,'BG SISTEMA'!F:F)</f>
        <v>4491553</v>
      </c>
      <c r="E1369" s="412"/>
      <c r="F1369" s="412"/>
      <c r="G1369" s="336">
        <v>0</v>
      </c>
      <c r="H1369" s="336">
        <f t="shared" si="99"/>
        <v>4491553</v>
      </c>
      <c r="I1369" s="336">
        <v>0</v>
      </c>
      <c r="J1369" s="336">
        <v>0</v>
      </c>
      <c r="K1369" s="336">
        <v>0</v>
      </c>
      <c r="L1369" s="336">
        <v>0</v>
      </c>
      <c r="M1369" s="336">
        <v>0</v>
      </c>
      <c r="N1369" s="336">
        <f>-$H1369</f>
        <v>-4491553</v>
      </c>
      <c r="O1369" s="336">
        <v>0</v>
      </c>
      <c r="P1369" s="336">
        <v>0</v>
      </c>
      <c r="Q1369" s="336">
        <v>0</v>
      </c>
      <c r="R1369" s="336">
        <v>0</v>
      </c>
      <c r="S1369" s="336">
        <v>0</v>
      </c>
      <c r="T1369" s="336">
        <v>0</v>
      </c>
      <c r="U1369" s="336">
        <v>0</v>
      </c>
      <c r="V1369" s="336">
        <v>0</v>
      </c>
      <c r="W1369" s="336">
        <v>0</v>
      </c>
      <c r="X1369" s="336">
        <v>0</v>
      </c>
      <c r="Y1369" s="336">
        <v>0</v>
      </c>
      <c r="Z1369" s="337">
        <f t="shared" si="94"/>
        <v>0</v>
      </c>
      <c r="AA1369" s="340"/>
    </row>
    <row r="1370" spans="1:27" s="339" customFormat="1" ht="12.75" customHeight="1">
      <c r="A1370" s="333">
        <f t="shared" si="93"/>
        <v>15</v>
      </c>
      <c r="B1370" s="373">
        <v>710407310010199</v>
      </c>
      <c r="C1370" s="392" t="s">
        <v>577</v>
      </c>
      <c r="D1370" s="334">
        <f>+SUMIF('BG SISTEMA'!A:A,'CA EF'!B1370,'BG SISTEMA'!F:F)</f>
        <v>33000000</v>
      </c>
      <c r="E1370" s="412"/>
      <c r="F1370" s="412"/>
      <c r="G1370" s="336">
        <v>0</v>
      </c>
      <c r="H1370" s="336">
        <f t="shared" si="99"/>
        <v>33000000</v>
      </c>
      <c r="I1370" s="336">
        <v>0</v>
      </c>
      <c r="J1370" s="336">
        <v>0</v>
      </c>
      <c r="K1370" s="336">
        <v>0</v>
      </c>
      <c r="L1370" s="336">
        <v>0</v>
      </c>
      <c r="M1370" s="336">
        <v>0</v>
      </c>
      <c r="N1370" s="336">
        <f>-$H1370</f>
        <v>-33000000</v>
      </c>
      <c r="O1370" s="336">
        <v>0</v>
      </c>
      <c r="P1370" s="336">
        <v>0</v>
      </c>
      <c r="Q1370" s="336">
        <v>0</v>
      </c>
      <c r="R1370" s="336">
        <v>0</v>
      </c>
      <c r="S1370" s="336">
        <v>0</v>
      </c>
      <c r="T1370" s="336">
        <v>0</v>
      </c>
      <c r="U1370" s="336">
        <v>0</v>
      </c>
      <c r="V1370" s="336">
        <v>0</v>
      </c>
      <c r="W1370" s="336">
        <v>0</v>
      </c>
      <c r="X1370" s="336">
        <v>0</v>
      </c>
      <c r="Y1370" s="336">
        <v>0</v>
      </c>
      <c r="Z1370" s="337">
        <f t="shared" si="94"/>
        <v>0</v>
      </c>
      <c r="AA1370" s="340"/>
    </row>
    <row r="1371" spans="1:27" s="339" customFormat="1" ht="12.75" customHeight="1">
      <c r="A1371" s="333">
        <f t="shared" si="93"/>
        <v>15</v>
      </c>
      <c r="B1371" s="373">
        <v>710407310020101</v>
      </c>
      <c r="C1371" s="392" t="s">
        <v>1963</v>
      </c>
      <c r="D1371" s="334">
        <f>+SUMIF('BG SISTEMA'!A:A,'CA EF'!B1371,'BG SISTEMA'!F:F)</f>
        <v>0</v>
      </c>
      <c r="E1371" s="412"/>
      <c r="F1371" s="412"/>
      <c r="G1371" s="336">
        <v>0</v>
      </c>
      <c r="H1371" s="336">
        <f t="shared" si="99"/>
        <v>0</v>
      </c>
      <c r="I1371" s="336">
        <v>0</v>
      </c>
      <c r="J1371" s="336">
        <v>0</v>
      </c>
      <c r="K1371" s="336">
        <v>0</v>
      </c>
      <c r="L1371" s="336">
        <v>0</v>
      </c>
      <c r="M1371" s="336">
        <v>0</v>
      </c>
      <c r="N1371" s="336">
        <v>0</v>
      </c>
      <c r="O1371" s="336">
        <v>0</v>
      </c>
      <c r="P1371" s="336">
        <v>0</v>
      </c>
      <c r="Q1371" s="336">
        <v>0</v>
      </c>
      <c r="R1371" s="336">
        <v>0</v>
      </c>
      <c r="S1371" s="336">
        <v>0</v>
      </c>
      <c r="T1371" s="336">
        <v>0</v>
      </c>
      <c r="U1371" s="336">
        <v>0</v>
      </c>
      <c r="V1371" s="336">
        <v>0</v>
      </c>
      <c r="W1371" s="336">
        <v>0</v>
      </c>
      <c r="X1371" s="336">
        <v>0</v>
      </c>
      <c r="Y1371" s="336">
        <v>0</v>
      </c>
      <c r="Z1371" s="337">
        <f t="shared" si="94"/>
        <v>0</v>
      </c>
      <c r="AA1371" s="340"/>
    </row>
    <row r="1372" spans="1:27" s="339" customFormat="1" ht="12.75" customHeight="1">
      <c r="A1372" s="333">
        <f t="shared" si="93"/>
        <v>15</v>
      </c>
      <c r="B1372" s="373">
        <v>710407310020199</v>
      </c>
      <c r="C1372" s="392" t="s">
        <v>1964</v>
      </c>
      <c r="D1372" s="334">
        <f>+SUMIF('BG SISTEMA'!A:A,'CA EF'!B1372,'BG SISTEMA'!F:F)</f>
        <v>0</v>
      </c>
      <c r="E1372" s="412"/>
      <c r="F1372" s="412"/>
      <c r="G1372" s="336">
        <v>0</v>
      </c>
      <c r="H1372" s="336">
        <f t="shared" si="99"/>
        <v>0</v>
      </c>
      <c r="I1372" s="336">
        <v>0</v>
      </c>
      <c r="J1372" s="336">
        <v>0</v>
      </c>
      <c r="K1372" s="336">
        <v>0</v>
      </c>
      <c r="L1372" s="336">
        <v>0</v>
      </c>
      <c r="M1372" s="336">
        <v>0</v>
      </c>
      <c r="N1372" s="336">
        <v>0</v>
      </c>
      <c r="O1372" s="336">
        <v>0</v>
      </c>
      <c r="P1372" s="336">
        <v>0</v>
      </c>
      <c r="Q1372" s="336">
        <v>0</v>
      </c>
      <c r="R1372" s="336">
        <v>0</v>
      </c>
      <c r="S1372" s="336">
        <v>0</v>
      </c>
      <c r="T1372" s="336">
        <v>0</v>
      </c>
      <c r="U1372" s="336">
        <v>0</v>
      </c>
      <c r="V1372" s="336">
        <v>0</v>
      </c>
      <c r="W1372" s="336">
        <v>0</v>
      </c>
      <c r="X1372" s="336">
        <v>0</v>
      </c>
      <c r="Y1372" s="336">
        <v>0</v>
      </c>
      <c r="Z1372" s="337">
        <f t="shared" si="94"/>
        <v>0</v>
      </c>
      <c r="AA1372" s="340"/>
    </row>
    <row r="1373" spans="1:27" s="339" customFormat="1" ht="12.75" customHeight="1">
      <c r="A1373" s="333">
        <f t="shared" si="93"/>
        <v>15</v>
      </c>
      <c r="B1373" s="373">
        <v>710407310030101</v>
      </c>
      <c r="C1373" s="392" t="s">
        <v>1965</v>
      </c>
      <c r="D1373" s="334">
        <f>+SUMIF('BG SISTEMA'!A:A,'CA EF'!B1373,'BG SISTEMA'!F:F)</f>
        <v>0</v>
      </c>
      <c r="E1373" s="412"/>
      <c r="F1373" s="412"/>
      <c r="G1373" s="336">
        <v>0</v>
      </c>
      <c r="H1373" s="336">
        <f t="shared" si="99"/>
        <v>0</v>
      </c>
      <c r="I1373" s="336">
        <v>0</v>
      </c>
      <c r="J1373" s="336">
        <v>0</v>
      </c>
      <c r="K1373" s="336">
        <v>0</v>
      </c>
      <c r="L1373" s="336">
        <v>0</v>
      </c>
      <c r="M1373" s="336">
        <v>0</v>
      </c>
      <c r="N1373" s="336">
        <v>0</v>
      </c>
      <c r="O1373" s="336">
        <v>0</v>
      </c>
      <c r="P1373" s="336">
        <v>0</v>
      </c>
      <c r="Q1373" s="336">
        <v>0</v>
      </c>
      <c r="R1373" s="336">
        <v>0</v>
      </c>
      <c r="S1373" s="336">
        <v>0</v>
      </c>
      <c r="T1373" s="336">
        <v>0</v>
      </c>
      <c r="U1373" s="336">
        <v>0</v>
      </c>
      <c r="V1373" s="336">
        <v>0</v>
      </c>
      <c r="W1373" s="336">
        <v>0</v>
      </c>
      <c r="X1373" s="336">
        <v>0</v>
      </c>
      <c r="Y1373" s="336">
        <v>0</v>
      </c>
      <c r="Z1373" s="337">
        <f t="shared" si="94"/>
        <v>0</v>
      </c>
      <c r="AA1373" s="340"/>
    </row>
    <row r="1374" spans="1:27" s="339" customFormat="1" ht="12.75" customHeight="1">
      <c r="A1374" s="333">
        <f t="shared" si="93"/>
        <v>15</v>
      </c>
      <c r="B1374" s="373">
        <v>710407310030199</v>
      </c>
      <c r="C1374" s="392" t="s">
        <v>579</v>
      </c>
      <c r="D1374" s="334">
        <f>+SUMIF('BG SISTEMA'!A:A,'CA EF'!B1374,'BG SISTEMA'!F:F)</f>
        <v>0</v>
      </c>
      <c r="E1374" s="412"/>
      <c r="F1374" s="412"/>
      <c r="G1374" s="336">
        <v>0</v>
      </c>
      <c r="H1374" s="336">
        <f t="shared" si="99"/>
        <v>0</v>
      </c>
      <c r="I1374" s="336">
        <v>0</v>
      </c>
      <c r="J1374" s="336">
        <v>0</v>
      </c>
      <c r="K1374" s="336">
        <v>0</v>
      </c>
      <c r="L1374" s="336">
        <v>0</v>
      </c>
      <c r="M1374" s="336">
        <v>0</v>
      </c>
      <c r="N1374" s="336">
        <f>-$H1374</f>
        <v>0</v>
      </c>
      <c r="O1374" s="336">
        <v>0</v>
      </c>
      <c r="P1374" s="336">
        <v>0</v>
      </c>
      <c r="Q1374" s="336">
        <v>0</v>
      </c>
      <c r="R1374" s="336">
        <v>0</v>
      </c>
      <c r="S1374" s="336">
        <v>0</v>
      </c>
      <c r="T1374" s="336">
        <v>0</v>
      </c>
      <c r="U1374" s="336">
        <v>0</v>
      </c>
      <c r="V1374" s="336">
        <v>0</v>
      </c>
      <c r="W1374" s="336">
        <v>0</v>
      </c>
      <c r="X1374" s="336">
        <v>0</v>
      </c>
      <c r="Y1374" s="336">
        <v>0</v>
      </c>
      <c r="Z1374" s="337">
        <f t="shared" si="94"/>
        <v>0</v>
      </c>
      <c r="AA1374" s="338"/>
    </row>
    <row r="1375" spans="1:27" s="339" customFormat="1" ht="12.75" customHeight="1">
      <c r="A1375" s="333">
        <f t="shared" si="93"/>
        <v>15</v>
      </c>
      <c r="B1375" s="373">
        <v>710407310040101</v>
      </c>
      <c r="C1375" s="392" t="s">
        <v>804</v>
      </c>
      <c r="D1375" s="334">
        <f>+SUMIF('BG SISTEMA'!A:A,'CA EF'!B1375,'BG SISTEMA'!F:F)</f>
        <v>0</v>
      </c>
      <c r="E1375" s="412"/>
      <c r="F1375" s="412"/>
      <c r="G1375" s="336">
        <v>0</v>
      </c>
      <c r="H1375" s="336">
        <f t="shared" si="99"/>
        <v>0</v>
      </c>
      <c r="I1375" s="336">
        <v>0</v>
      </c>
      <c r="J1375" s="336">
        <v>0</v>
      </c>
      <c r="K1375" s="336">
        <f>-$H1375</f>
        <v>0</v>
      </c>
      <c r="L1375" s="336">
        <v>0</v>
      </c>
      <c r="M1375" s="336">
        <v>0</v>
      </c>
      <c r="N1375" s="336">
        <v>0</v>
      </c>
      <c r="O1375" s="336">
        <v>0</v>
      </c>
      <c r="P1375" s="336">
        <v>0</v>
      </c>
      <c r="Q1375" s="336">
        <v>0</v>
      </c>
      <c r="R1375" s="336">
        <v>0</v>
      </c>
      <c r="S1375" s="336">
        <v>0</v>
      </c>
      <c r="T1375" s="336">
        <v>0</v>
      </c>
      <c r="U1375" s="336">
        <v>0</v>
      </c>
      <c r="V1375" s="336">
        <v>0</v>
      </c>
      <c r="W1375" s="336">
        <v>0</v>
      </c>
      <c r="X1375" s="336">
        <v>0</v>
      </c>
      <c r="Y1375" s="336">
        <v>0</v>
      </c>
      <c r="Z1375" s="337">
        <f t="shared" si="94"/>
        <v>0</v>
      </c>
      <c r="AA1375" s="340"/>
    </row>
    <row r="1376" spans="1:27" s="339" customFormat="1" ht="12.75" customHeight="1">
      <c r="A1376" s="333">
        <f t="shared" si="93"/>
        <v>15</v>
      </c>
      <c r="B1376" s="373">
        <v>710407310040199</v>
      </c>
      <c r="C1376" s="392" t="s">
        <v>730</v>
      </c>
      <c r="D1376" s="334">
        <f>+SUMIF('BG SISTEMA'!A:A,'CA EF'!B1376,'BG SISTEMA'!F:F)</f>
        <v>16051030</v>
      </c>
      <c r="E1376" s="412"/>
      <c r="F1376" s="412"/>
      <c r="G1376" s="336">
        <v>0</v>
      </c>
      <c r="H1376" s="336">
        <f t="shared" si="99"/>
        <v>16051030</v>
      </c>
      <c r="I1376" s="336">
        <v>0</v>
      </c>
      <c r="J1376" s="336">
        <v>0</v>
      </c>
      <c r="K1376" s="336">
        <v>0</v>
      </c>
      <c r="L1376" s="336">
        <v>0</v>
      </c>
      <c r="M1376" s="336">
        <v>0</v>
      </c>
      <c r="N1376" s="336">
        <f>-$H1376</f>
        <v>-16051030</v>
      </c>
      <c r="O1376" s="336">
        <v>0</v>
      </c>
      <c r="P1376" s="336">
        <v>0</v>
      </c>
      <c r="Q1376" s="336">
        <v>0</v>
      </c>
      <c r="R1376" s="336">
        <v>0</v>
      </c>
      <c r="S1376" s="336">
        <v>0</v>
      </c>
      <c r="T1376" s="336">
        <v>0</v>
      </c>
      <c r="U1376" s="336">
        <v>0</v>
      </c>
      <c r="V1376" s="336">
        <v>0</v>
      </c>
      <c r="W1376" s="336">
        <v>0</v>
      </c>
      <c r="X1376" s="336">
        <v>0</v>
      </c>
      <c r="Y1376" s="336">
        <v>0</v>
      </c>
      <c r="Z1376" s="337">
        <f t="shared" si="94"/>
        <v>0</v>
      </c>
      <c r="AA1376" s="340"/>
    </row>
    <row r="1377" spans="1:27" s="339" customFormat="1" ht="12.75" customHeight="1">
      <c r="A1377" s="333">
        <f t="shared" si="93"/>
        <v>15</v>
      </c>
      <c r="B1377" s="373">
        <v>710407330010101</v>
      </c>
      <c r="C1377" s="392" t="s">
        <v>1966</v>
      </c>
      <c r="D1377" s="334">
        <f>+SUMIF('BG SISTEMA'!A:A,'CA EF'!B1377,'BG SISTEMA'!F:F)</f>
        <v>0</v>
      </c>
      <c r="E1377" s="412"/>
      <c r="F1377" s="412"/>
      <c r="G1377" s="336">
        <v>0</v>
      </c>
      <c r="H1377" s="336">
        <f t="shared" si="99"/>
        <v>0</v>
      </c>
      <c r="I1377" s="336">
        <v>0</v>
      </c>
      <c r="J1377" s="336">
        <v>0</v>
      </c>
      <c r="K1377" s="336">
        <v>0</v>
      </c>
      <c r="L1377" s="336">
        <v>0</v>
      </c>
      <c r="M1377" s="336">
        <v>0</v>
      </c>
      <c r="N1377" s="336">
        <v>0</v>
      </c>
      <c r="O1377" s="336">
        <v>0</v>
      </c>
      <c r="P1377" s="336">
        <v>0</v>
      </c>
      <c r="Q1377" s="336">
        <v>0</v>
      </c>
      <c r="R1377" s="336">
        <v>0</v>
      </c>
      <c r="S1377" s="336">
        <v>0</v>
      </c>
      <c r="T1377" s="336">
        <v>0</v>
      </c>
      <c r="U1377" s="336">
        <v>0</v>
      </c>
      <c r="V1377" s="336">
        <v>0</v>
      </c>
      <c r="W1377" s="336">
        <v>0</v>
      </c>
      <c r="X1377" s="336">
        <v>0</v>
      </c>
      <c r="Y1377" s="336">
        <v>0</v>
      </c>
      <c r="Z1377" s="337">
        <f t="shared" si="94"/>
        <v>0</v>
      </c>
      <c r="AA1377" s="340"/>
    </row>
    <row r="1378" spans="1:27" s="339" customFormat="1" ht="12.75" customHeight="1">
      <c r="A1378" s="333">
        <f t="shared" si="93"/>
        <v>15</v>
      </c>
      <c r="B1378" s="373">
        <v>710407330010199</v>
      </c>
      <c r="C1378" s="392" t="s">
        <v>1967</v>
      </c>
      <c r="D1378" s="334">
        <f>+SUMIF('BG SISTEMA'!A:A,'CA EF'!B1378,'BG SISTEMA'!F:F)</f>
        <v>0</v>
      </c>
      <c r="E1378" s="412"/>
      <c r="F1378" s="412"/>
      <c r="G1378" s="336">
        <v>0</v>
      </c>
      <c r="H1378" s="336">
        <f t="shared" si="99"/>
        <v>0</v>
      </c>
      <c r="I1378" s="336">
        <v>0</v>
      </c>
      <c r="J1378" s="336">
        <v>0</v>
      </c>
      <c r="K1378" s="336">
        <v>0</v>
      </c>
      <c r="L1378" s="336">
        <v>0</v>
      </c>
      <c r="M1378" s="336">
        <v>0</v>
      </c>
      <c r="N1378" s="336">
        <v>0</v>
      </c>
      <c r="O1378" s="336">
        <v>0</v>
      </c>
      <c r="P1378" s="336">
        <v>0</v>
      </c>
      <c r="Q1378" s="336">
        <v>0</v>
      </c>
      <c r="R1378" s="336">
        <v>0</v>
      </c>
      <c r="S1378" s="336">
        <v>0</v>
      </c>
      <c r="T1378" s="336">
        <v>0</v>
      </c>
      <c r="U1378" s="336">
        <v>0</v>
      </c>
      <c r="V1378" s="336">
        <v>0</v>
      </c>
      <c r="W1378" s="336">
        <v>0</v>
      </c>
      <c r="X1378" s="336">
        <v>0</v>
      </c>
      <c r="Y1378" s="336">
        <v>0</v>
      </c>
      <c r="Z1378" s="337">
        <f t="shared" si="94"/>
        <v>0</v>
      </c>
      <c r="AA1378" s="340"/>
    </row>
    <row r="1379" spans="1:27" s="339" customFormat="1" ht="12.75" customHeight="1">
      <c r="A1379" s="333">
        <f t="shared" si="93"/>
        <v>15</v>
      </c>
      <c r="B1379" s="373">
        <v>710407330010201</v>
      </c>
      <c r="C1379" s="392" t="s">
        <v>1968</v>
      </c>
      <c r="D1379" s="334">
        <f>+SUMIF('BG SISTEMA'!A:A,'CA EF'!B1379,'BG SISTEMA'!F:F)</f>
        <v>0</v>
      </c>
      <c r="E1379" s="412"/>
      <c r="F1379" s="412"/>
      <c r="G1379" s="336">
        <v>0</v>
      </c>
      <c r="H1379" s="336">
        <f t="shared" si="99"/>
        <v>0</v>
      </c>
      <c r="I1379" s="336">
        <v>0</v>
      </c>
      <c r="J1379" s="336">
        <v>0</v>
      </c>
      <c r="K1379" s="336">
        <v>0</v>
      </c>
      <c r="L1379" s="336">
        <v>0</v>
      </c>
      <c r="M1379" s="336">
        <v>0</v>
      </c>
      <c r="N1379" s="336">
        <v>0</v>
      </c>
      <c r="O1379" s="336">
        <v>0</v>
      </c>
      <c r="P1379" s="336">
        <v>0</v>
      </c>
      <c r="Q1379" s="336">
        <v>0</v>
      </c>
      <c r="R1379" s="336">
        <v>0</v>
      </c>
      <c r="S1379" s="336">
        <v>0</v>
      </c>
      <c r="T1379" s="336">
        <v>0</v>
      </c>
      <c r="U1379" s="336">
        <v>0</v>
      </c>
      <c r="V1379" s="336">
        <v>0</v>
      </c>
      <c r="W1379" s="336">
        <v>0</v>
      </c>
      <c r="X1379" s="336">
        <v>0</v>
      </c>
      <c r="Y1379" s="336">
        <v>0</v>
      </c>
      <c r="Z1379" s="337">
        <f t="shared" si="94"/>
        <v>0</v>
      </c>
      <c r="AA1379" s="338"/>
    </row>
    <row r="1380" spans="1:27" s="339" customFormat="1" ht="12.75" customHeight="1">
      <c r="A1380" s="333">
        <f t="shared" si="93"/>
        <v>15</v>
      </c>
      <c r="B1380" s="373">
        <v>710407330010299</v>
      </c>
      <c r="C1380" s="392" t="s">
        <v>582</v>
      </c>
      <c r="D1380" s="334">
        <f>+SUMIF('BG SISTEMA'!A:A,'CA EF'!B1380,'BG SISTEMA'!F:F)</f>
        <v>318112666</v>
      </c>
      <c r="E1380" s="412"/>
      <c r="F1380" s="412"/>
      <c r="G1380" s="336">
        <v>0</v>
      </c>
      <c r="H1380" s="336">
        <f t="shared" si="99"/>
        <v>318112666</v>
      </c>
      <c r="I1380" s="336">
        <v>0</v>
      </c>
      <c r="J1380" s="336">
        <v>0</v>
      </c>
      <c r="K1380" s="336">
        <v>0</v>
      </c>
      <c r="L1380" s="336">
        <v>0</v>
      </c>
      <c r="M1380" s="336">
        <v>0</v>
      </c>
      <c r="N1380" s="336">
        <f>-$H1380</f>
        <v>-318112666</v>
      </c>
      <c r="O1380" s="336">
        <v>0</v>
      </c>
      <c r="P1380" s="336">
        <v>0</v>
      </c>
      <c r="Q1380" s="336">
        <v>0</v>
      </c>
      <c r="R1380" s="336">
        <v>0</v>
      </c>
      <c r="S1380" s="336">
        <v>0</v>
      </c>
      <c r="T1380" s="336">
        <v>0</v>
      </c>
      <c r="U1380" s="336">
        <v>0</v>
      </c>
      <c r="V1380" s="336">
        <v>0</v>
      </c>
      <c r="W1380" s="336">
        <v>0</v>
      </c>
      <c r="X1380" s="336">
        <v>0</v>
      </c>
      <c r="Y1380" s="336">
        <v>0</v>
      </c>
      <c r="Z1380" s="337">
        <f t="shared" si="94"/>
        <v>0</v>
      </c>
      <c r="AA1380" s="340"/>
    </row>
    <row r="1381" spans="1:27" s="339" customFormat="1" ht="12.75" customHeight="1">
      <c r="A1381" s="333">
        <f t="shared" si="93"/>
        <v>15</v>
      </c>
      <c r="B1381" s="373">
        <v>710407330010301</v>
      </c>
      <c r="C1381" s="392" t="s">
        <v>1969</v>
      </c>
      <c r="D1381" s="334">
        <f>+SUMIF('BG SISTEMA'!A:A,'CA EF'!B1381,'BG SISTEMA'!F:F)</f>
        <v>0</v>
      </c>
      <c r="E1381" s="412"/>
      <c r="F1381" s="412"/>
      <c r="G1381" s="336">
        <v>0</v>
      </c>
      <c r="H1381" s="336">
        <f t="shared" si="99"/>
        <v>0</v>
      </c>
      <c r="I1381" s="336">
        <v>0</v>
      </c>
      <c r="J1381" s="336">
        <v>0</v>
      </c>
      <c r="K1381" s="336">
        <v>0</v>
      </c>
      <c r="L1381" s="336">
        <v>0</v>
      </c>
      <c r="M1381" s="336">
        <v>0</v>
      </c>
      <c r="N1381" s="336">
        <v>0</v>
      </c>
      <c r="O1381" s="336">
        <v>0</v>
      </c>
      <c r="P1381" s="336">
        <v>0</v>
      </c>
      <c r="Q1381" s="336">
        <v>0</v>
      </c>
      <c r="R1381" s="336">
        <v>0</v>
      </c>
      <c r="S1381" s="336">
        <v>0</v>
      </c>
      <c r="T1381" s="336">
        <v>0</v>
      </c>
      <c r="U1381" s="336">
        <v>0</v>
      </c>
      <c r="V1381" s="336">
        <v>0</v>
      </c>
      <c r="W1381" s="336">
        <v>0</v>
      </c>
      <c r="X1381" s="336">
        <v>0</v>
      </c>
      <c r="Y1381" s="336">
        <v>0</v>
      </c>
      <c r="Z1381" s="337">
        <f t="shared" si="94"/>
        <v>0</v>
      </c>
      <c r="AA1381" s="340"/>
    </row>
    <row r="1382" spans="1:27" s="339" customFormat="1" ht="12.75" customHeight="1">
      <c r="A1382" s="333">
        <f t="shared" si="93"/>
        <v>15</v>
      </c>
      <c r="B1382" s="373">
        <v>710407330010399</v>
      </c>
      <c r="C1382" s="392" t="s">
        <v>584</v>
      </c>
      <c r="D1382" s="334">
        <f>+SUMIF('BG SISTEMA'!A:A,'CA EF'!B1382,'BG SISTEMA'!F:F)</f>
        <v>3600000</v>
      </c>
      <c r="E1382" s="412"/>
      <c r="F1382" s="412"/>
      <c r="G1382" s="336">
        <v>0</v>
      </c>
      <c r="H1382" s="336">
        <f t="shared" si="99"/>
        <v>3600000</v>
      </c>
      <c r="I1382" s="336">
        <v>0</v>
      </c>
      <c r="J1382" s="336">
        <v>0</v>
      </c>
      <c r="K1382" s="336">
        <v>0</v>
      </c>
      <c r="L1382" s="336">
        <v>0</v>
      </c>
      <c r="M1382" s="336">
        <v>0</v>
      </c>
      <c r="N1382" s="336">
        <f>-$H1382</f>
        <v>-3600000</v>
      </c>
      <c r="O1382" s="336">
        <v>0</v>
      </c>
      <c r="P1382" s="336">
        <v>0</v>
      </c>
      <c r="Q1382" s="336">
        <v>0</v>
      </c>
      <c r="R1382" s="336">
        <v>0</v>
      </c>
      <c r="S1382" s="336">
        <v>0</v>
      </c>
      <c r="T1382" s="336">
        <v>0</v>
      </c>
      <c r="U1382" s="336">
        <v>0</v>
      </c>
      <c r="V1382" s="336">
        <v>0</v>
      </c>
      <c r="W1382" s="336">
        <v>0</v>
      </c>
      <c r="X1382" s="336">
        <v>0</v>
      </c>
      <c r="Y1382" s="336">
        <v>0</v>
      </c>
      <c r="Z1382" s="337">
        <f t="shared" si="94"/>
        <v>0</v>
      </c>
      <c r="AA1382" s="340"/>
    </row>
    <row r="1383" spans="1:27" s="339" customFormat="1" ht="12.75" customHeight="1">
      <c r="A1383" s="333">
        <f t="shared" si="93"/>
        <v>15</v>
      </c>
      <c r="B1383" s="373">
        <v>710407330010401</v>
      </c>
      <c r="C1383" s="392" t="s">
        <v>1970</v>
      </c>
      <c r="D1383" s="334">
        <f>+SUMIF('BG SISTEMA'!A:A,'CA EF'!B1383,'BG SISTEMA'!F:F)</f>
        <v>0</v>
      </c>
      <c r="E1383" s="412"/>
      <c r="F1383" s="412"/>
      <c r="G1383" s="336">
        <v>0</v>
      </c>
      <c r="H1383" s="336">
        <f t="shared" si="99"/>
        <v>0</v>
      </c>
      <c r="I1383" s="336">
        <v>0</v>
      </c>
      <c r="J1383" s="336">
        <v>0</v>
      </c>
      <c r="K1383" s="336">
        <v>0</v>
      </c>
      <c r="L1383" s="336">
        <v>0</v>
      </c>
      <c r="M1383" s="336">
        <v>0</v>
      </c>
      <c r="N1383" s="336">
        <v>0</v>
      </c>
      <c r="O1383" s="336">
        <v>0</v>
      </c>
      <c r="P1383" s="336">
        <v>0</v>
      </c>
      <c r="Q1383" s="336">
        <v>0</v>
      </c>
      <c r="R1383" s="336">
        <v>0</v>
      </c>
      <c r="S1383" s="336">
        <v>0</v>
      </c>
      <c r="T1383" s="336">
        <v>0</v>
      </c>
      <c r="U1383" s="336">
        <v>0</v>
      </c>
      <c r="V1383" s="336">
        <v>0</v>
      </c>
      <c r="W1383" s="336">
        <v>0</v>
      </c>
      <c r="X1383" s="336">
        <v>0</v>
      </c>
      <c r="Y1383" s="336">
        <v>0</v>
      </c>
      <c r="Z1383" s="337">
        <f t="shared" si="94"/>
        <v>0</v>
      </c>
      <c r="AA1383" s="340"/>
    </row>
    <row r="1384" spans="1:27" s="339" customFormat="1" ht="12.75" customHeight="1">
      <c r="A1384" s="333">
        <f t="shared" si="93"/>
        <v>15</v>
      </c>
      <c r="B1384" s="373">
        <v>710407330010499</v>
      </c>
      <c r="C1384" s="392" t="s">
        <v>1971</v>
      </c>
      <c r="D1384" s="334">
        <f>+SUMIF('BG SISTEMA'!A:A,'CA EF'!B1384,'BG SISTEMA'!F:F)</f>
        <v>0</v>
      </c>
      <c r="E1384" s="412"/>
      <c r="F1384" s="412"/>
      <c r="G1384" s="336">
        <v>0</v>
      </c>
      <c r="H1384" s="336">
        <f t="shared" si="99"/>
        <v>0</v>
      </c>
      <c r="I1384" s="336">
        <v>0</v>
      </c>
      <c r="J1384" s="336">
        <v>0</v>
      </c>
      <c r="K1384" s="336">
        <v>0</v>
      </c>
      <c r="L1384" s="336">
        <v>0</v>
      </c>
      <c r="M1384" s="336">
        <v>0</v>
      </c>
      <c r="N1384" s="336">
        <v>0</v>
      </c>
      <c r="O1384" s="336">
        <v>0</v>
      </c>
      <c r="P1384" s="336">
        <v>0</v>
      </c>
      <c r="Q1384" s="336">
        <v>0</v>
      </c>
      <c r="R1384" s="336">
        <v>0</v>
      </c>
      <c r="S1384" s="336">
        <v>0</v>
      </c>
      <c r="T1384" s="336">
        <v>0</v>
      </c>
      <c r="U1384" s="336">
        <v>0</v>
      </c>
      <c r="V1384" s="336">
        <v>0</v>
      </c>
      <c r="W1384" s="336">
        <v>0</v>
      </c>
      <c r="X1384" s="336">
        <v>0</v>
      </c>
      <c r="Y1384" s="336">
        <v>0</v>
      </c>
      <c r="Z1384" s="337">
        <f t="shared" si="94"/>
        <v>0</v>
      </c>
      <c r="AA1384" s="340"/>
    </row>
    <row r="1385" spans="1:27" s="339" customFormat="1" ht="12.75" customHeight="1">
      <c r="A1385" s="333">
        <f t="shared" si="93"/>
        <v>15</v>
      </c>
      <c r="B1385" s="373">
        <v>710407330010501</v>
      </c>
      <c r="C1385" s="392" t="s">
        <v>1972</v>
      </c>
      <c r="D1385" s="334">
        <f>+SUMIF('BG SISTEMA'!A:A,'CA EF'!B1385,'BG SISTEMA'!F:F)</f>
        <v>0</v>
      </c>
      <c r="E1385" s="412"/>
      <c r="F1385" s="412"/>
      <c r="G1385" s="336">
        <v>0</v>
      </c>
      <c r="H1385" s="336">
        <f t="shared" si="99"/>
        <v>0</v>
      </c>
      <c r="I1385" s="336">
        <v>0</v>
      </c>
      <c r="J1385" s="336">
        <v>0</v>
      </c>
      <c r="K1385" s="336">
        <v>0</v>
      </c>
      <c r="L1385" s="336">
        <v>0</v>
      </c>
      <c r="M1385" s="336">
        <v>0</v>
      </c>
      <c r="N1385" s="336">
        <v>0</v>
      </c>
      <c r="O1385" s="336">
        <v>0</v>
      </c>
      <c r="P1385" s="336">
        <v>0</v>
      </c>
      <c r="Q1385" s="336">
        <v>0</v>
      </c>
      <c r="R1385" s="336">
        <v>0</v>
      </c>
      <c r="S1385" s="336">
        <v>0</v>
      </c>
      <c r="T1385" s="336">
        <v>0</v>
      </c>
      <c r="U1385" s="336">
        <v>0</v>
      </c>
      <c r="V1385" s="336">
        <v>0</v>
      </c>
      <c r="W1385" s="336">
        <v>0</v>
      </c>
      <c r="X1385" s="336">
        <v>0</v>
      </c>
      <c r="Y1385" s="336">
        <v>0</v>
      </c>
      <c r="Z1385" s="337">
        <f t="shared" si="94"/>
        <v>0</v>
      </c>
      <c r="AA1385" s="340"/>
    </row>
    <row r="1386" spans="1:27" s="339" customFormat="1" ht="12.75" customHeight="1">
      <c r="A1386" s="333">
        <f t="shared" si="93"/>
        <v>15</v>
      </c>
      <c r="B1386" s="373">
        <v>710407330010599</v>
      </c>
      <c r="C1386" s="392" t="s">
        <v>1973</v>
      </c>
      <c r="D1386" s="334">
        <f>+SUMIF('BG SISTEMA'!A:A,'CA EF'!B1386,'BG SISTEMA'!F:F)</f>
        <v>0</v>
      </c>
      <c r="E1386" s="412"/>
      <c r="F1386" s="412"/>
      <c r="G1386" s="336">
        <v>0</v>
      </c>
      <c r="H1386" s="336">
        <f t="shared" ref="H1386:H1412" si="100">+D1386+E1386-F1386-G1386</f>
        <v>0</v>
      </c>
      <c r="I1386" s="336">
        <v>0</v>
      </c>
      <c r="J1386" s="336">
        <v>0</v>
      </c>
      <c r="K1386" s="336">
        <v>0</v>
      </c>
      <c r="L1386" s="336">
        <v>0</v>
      </c>
      <c r="M1386" s="336">
        <v>0</v>
      </c>
      <c r="N1386" s="336">
        <v>0</v>
      </c>
      <c r="O1386" s="336">
        <v>0</v>
      </c>
      <c r="P1386" s="336">
        <v>0</v>
      </c>
      <c r="Q1386" s="336">
        <v>0</v>
      </c>
      <c r="R1386" s="336">
        <v>0</v>
      </c>
      <c r="S1386" s="336">
        <v>0</v>
      </c>
      <c r="T1386" s="336">
        <v>0</v>
      </c>
      <c r="U1386" s="336">
        <v>0</v>
      </c>
      <c r="V1386" s="336">
        <v>0</v>
      </c>
      <c r="W1386" s="336">
        <v>0</v>
      </c>
      <c r="X1386" s="336">
        <v>0</v>
      </c>
      <c r="Y1386" s="336">
        <v>0</v>
      </c>
      <c r="Z1386" s="337">
        <f t="shared" si="94"/>
        <v>0</v>
      </c>
      <c r="AA1386" s="338"/>
    </row>
    <row r="1387" spans="1:27" s="339" customFormat="1" ht="12.75" customHeight="1">
      <c r="A1387" s="333">
        <f t="shared" si="93"/>
        <v>15</v>
      </c>
      <c r="B1387" s="373">
        <v>710407330010601</v>
      </c>
      <c r="C1387" s="392" t="s">
        <v>1974</v>
      </c>
      <c r="D1387" s="334">
        <f>+SUMIF('BG SISTEMA'!A:A,'CA EF'!B1387,'BG SISTEMA'!F:F)</f>
        <v>0</v>
      </c>
      <c r="E1387" s="412"/>
      <c r="F1387" s="412"/>
      <c r="G1387" s="336">
        <v>0</v>
      </c>
      <c r="H1387" s="336">
        <f t="shared" si="100"/>
        <v>0</v>
      </c>
      <c r="I1387" s="336">
        <v>0</v>
      </c>
      <c r="J1387" s="336">
        <v>0</v>
      </c>
      <c r="K1387" s="336">
        <v>0</v>
      </c>
      <c r="L1387" s="336">
        <v>0</v>
      </c>
      <c r="M1387" s="336">
        <v>0</v>
      </c>
      <c r="N1387" s="336">
        <v>0</v>
      </c>
      <c r="O1387" s="336">
        <v>0</v>
      </c>
      <c r="P1387" s="336">
        <v>0</v>
      </c>
      <c r="Q1387" s="336">
        <v>0</v>
      </c>
      <c r="R1387" s="336">
        <v>0</v>
      </c>
      <c r="S1387" s="336">
        <v>0</v>
      </c>
      <c r="T1387" s="336">
        <v>0</v>
      </c>
      <c r="U1387" s="336">
        <v>0</v>
      </c>
      <c r="V1387" s="336">
        <v>0</v>
      </c>
      <c r="W1387" s="336">
        <v>0</v>
      </c>
      <c r="X1387" s="336">
        <v>0</v>
      </c>
      <c r="Y1387" s="336">
        <v>0</v>
      </c>
      <c r="Z1387" s="337">
        <f t="shared" si="94"/>
        <v>0</v>
      </c>
      <c r="AA1387" s="340"/>
    </row>
    <row r="1388" spans="1:27" s="339" customFormat="1" ht="12.75" customHeight="1">
      <c r="A1388" s="333">
        <f t="shared" si="93"/>
        <v>15</v>
      </c>
      <c r="B1388" s="373">
        <v>710407330010699</v>
      </c>
      <c r="C1388" s="392" t="s">
        <v>732</v>
      </c>
      <c r="D1388" s="334">
        <f>+SUMIF('BG SISTEMA'!A:A,'CA EF'!B1388,'BG SISTEMA'!F:F)</f>
        <v>0</v>
      </c>
      <c r="E1388" s="412"/>
      <c r="F1388" s="412"/>
      <c r="G1388" s="336">
        <v>0</v>
      </c>
      <c r="H1388" s="336">
        <f t="shared" si="100"/>
        <v>0</v>
      </c>
      <c r="I1388" s="336">
        <v>0</v>
      </c>
      <c r="J1388" s="336">
        <v>0</v>
      </c>
      <c r="K1388" s="336">
        <v>0</v>
      </c>
      <c r="L1388" s="336">
        <v>0</v>
      </c>
      <c r="M1388" s="336">
        <v>0</v>
      </c>
      <c r="N1388" s="336">
        <f>-$H1388</f>
        <v>0</v>
      </c>
      <c r="O1388" s="336">
        <v>0</v>
      </c>
      <c r="P1388" s="336">
        <v>0</v>
      </c>
      <c r="Q1388" s="336">
        <v>0</v>
      </c>
      <c r="R1388" s="336">
        <v>0</v>
      </c>
      <c r="S1388" s="336">
        <v>0</v>
      </c>
      <c r="T1388" s="336">
        <v>0</v>
      </c>
      <c r="U1388" s="336">
        <v>0</v>
      </c>
      <c r="V1388" s="336">
        <v>0</v>
      </c>
      <c r="W1388" s="336">
        <v>0</v>
      </c>
      <c r="X1388" s="336">
        <v>0</v>
      </c>
      <c r="Y1388" s="336">
        <v>0</v>
      </c>
      <c r="Z1388" s="337">
        <f t="shared" si="94"/>
        <v>0</v>
      </c>
      <c r="AA1388" s="340"/>
    </row>
    <row r="1389" spans="1:27" s="339" customFormat="1" ht="12.75" customHeight="1">
      <c r="A1389" s="333">
        <f t="shared" si="93"/>
        <v>15</v>
      </c>
      <c r="B1389" s="373">
        <v>710407330010701</v>
      </c>
      <c r="C1389" s="392" t="s">
        <v>1975</v>
      </c>
      <c r="D1389" s="334">
        <f>+SUMIF('BG SISTEMA'!A:A,'CA EF'!B1389,'BG SISTEMA'!F:F)</f>
        <v>0</v>
      </c>
      <c r="E1389" s="412"/>
      <c r="F1389" s="412"/>
      <c r="G1389" s="336">
        <v>0</v>
      </c>
      <c r="H1389" s="336">
        <f t="shared" si="100"/>
        <v>0</v>
      </c>
      <c r="I1389" s="336">
        <v>0</v>
      </c>
      <c r="J1389" s="336">
        <v>0</v>
      </c>
      <c r="K1389" s="336">
        <v>0</v>
      </c>
      <c r="L1389" s="336">
        <v>0</v>
      </c>
      <c r="M1389" s="336">
        <v>0</v>
      </c>
      <c r="N1389" s="336">
        <v>0</v>
      </c>
      <c r="O1389" s="336">
        <v>0</v>
      </c>
      <c r="P1389" s="336">
        <v>0</v>
      </c>
      <c r="Q1389" s="336">
        <v>0</v>
      </c>
      <c r="R1389" s="336">
        <v>0</v>
      </c>
      <c r="S1389" s="336">
        <v>0</v>
      </c>
      <c r="T1389" s="336">
        <v>0</v>
      </c>
      <c r="U1389" s="336">
        <v>0</v>
      </c>
      <c r="V1389" s="336">
        <v>0</v>
      </c>
      <c r="W1389" s="336">
        <v>0</v>
      </c>
      <c r="X1389" s="336">
        <v>0</v>
      </c>
      <c r="Y1389" s="336">
        <v>0</v>
      </c>
      <c r="Z1389" s="337">
        <f t="shared" si="94"/>
        <v>0</v>
      </c>
      <c r="AA1389" s="340"/>
    </row>
    <row r="1390" spans="1:27" s="339" customFormat="1" ht="12.75" customHeight="1">
      <c r="A1390" s="333">
        <f t="shared" si="93"/>
        <v>15</v>
      </c>
      <c r="B1390" s="373">
        <v>710407330010799</v>
      </c>
      <c r="C1390" s="392" t="s">
        <v>1976</v>
      </c>
      <c r="D1390" s="334">
        <f>+SUMIF('BG SISTEMA'!A:A,'CA EF'!B1390,'BG SISTEMA'!F:F)</f>
        <v>0</v>
      </c>
      <c r="E1390" s="412"/>
      <c r="F1390" s="412"/>
      <c r="G1390" s="336">
        <v>0</v>
      </c>
      <c r="H1390" s="336">
        <f t="shared" si="100"/>
        <v>0</v>
      </c>
      <c r="I1390" s="336">
        <v>0</v>
      </c>
      <c r="J1390" s="336">
        <v>0</v>
      </c>
      <c r="K1390" s="336">
        <v>0</v>
      </c>
      <c r="L1390" s="336">
        <v>0</v>
      </c>
      <c r="M1390" s="336">
        <v>0</v>
      </c>
      <c r="N1390" s="336">
        <v>0</v>
      </c>
      <c r="O1390" s="336">
        <v>0</v>
      </c>
      <c r="P1390" s="336">
        <v>0</v>
      </c>
      <c r="Q1390" s="336">
        <v>0</v>
      </c>
      <c r="R1390" s="336">
        <v>0</v>
      </c>
      <c r="S1390" s="336">
        <v>0</v>
      </c>
      <c r="T1390" s="336">
        <v>0</v>
      </c>
      <c r="U1390" s="336">
        <v>0</v>
      </c>
      <c r="V1390" s="336">
        <v>0</v>
      </c>
      <c r="W1390" s="336">
        <v>0</v>
      </c>
      <c r="X1390" s="336">
        <v>0</v>
      </c>
      <c r="Y1390" s="336">
        <v>0</v>
      </c>
      <c r="Z1390" s="337">
        <f t="shared" si="94"/>
        <v>0</v>
      </c>
      <c r="AA1390" s="340"/>
    </row>
    <row r="1391" spans="1:27" s="339" customFormat="1" ht="12.75" customHeight="1">
      <c r="A1391" s="333">
        <f t="shared" si="93"/>
        <v>15</v>
      </c>
      <c r="B1391" s="373">
        <v>710407330010801</v>
      </c>
      <c r="C1391" s="392" t="s">
        <v>734</v>
      </c>
      <c r="D1391" s="334">
        <f>+SUMIF('BG SISTEMA'!A:A,'CA EF'!B1391,'BG SISTEMA'!F:F)</f>
        <v>0</v>
      </c>
      <c r="E1391" s="412"/>
      <c r="F1391" s="412"/>
      <c r="G1391" s="336">
        <v>0</v>
      </c>
      <c r="H1391" s="336">
        <f t="shared" si="100"/>
        <v>0</v>
      </c>
      <c r="I1391" s="336">
        <v>0</v>
      </c>
      <c r="J1391" s="336">
        <v>0</v>
      </c>
      <c r="K1391" s="336">
        <v>0</v>
      </c>
      <c r="L1391" s="336">
        <v>0</v>
      </c>
      <c r="M1391" s="336">
        <v>0</v>
      </c>
      <c r="N1391" s="336">
        <f>-$H1391</f>
        <v>0</v>
      </c>
      <c r="O1391" s="336">
        <v>0</v>
      </c>
      <c r="P1391" s="336">
        <v>0</v>
      </c>
      <c r="Q1391" s="336">
        <v>0</v>
      </c>
      <c r="R1391" s="336">
        <v>0</v>
      </c>
      <c r="S1391" s="336">
        <v>0</v>
      </c>
      <c r="T1391" s="336">
        <v>0</v>
      </c>
      <c r="U1391" s="336">
        <v>0</v>
      </c>
      <c r="V1391" s="336">
        <v>0</v>
      </c>
      <c r="W1391" s="336">
        <v>0</v>
      </c>
      <c r="X1391" s="336">
        <v>0</v>
      </c>
      <c r="Y1391" s="336">
        <v>0</v>
      </c>
      <c r="Z1391" s="337">
        <f t="shared" si="94"/>
        <v>0</v>
      </c>
      <c r="AA1391" s="340"/>
    </row>
    <row r="1392" spans="1:27" s="339" customFormat="1" ht="12.75" customHeight="1">
      <c r="A1392" s="333">
        <f t="shared" si="93"/>
        <v>15</v>
      </c>
      <c r="B1392" s="373">
        <v>710407330010899</v>
      </c>
      <c r="C1392" s="392" t="s">
        <v>1977</v>
      </c>
      <c r="D1392" s="334">
        <f>+SUMIF('BG SISTEMA'!A:A,'CA EF'!B1392,'BG SISTEMA'!F:F)</f>
        <v>0</v>
      </c>
      <c r="E1392" s="412"/>
      <c r="F1392" s="412"/>
      <c r="G1392" s="336">
        <v>0</v>
      </c>
      <c r="H1392" s="336">
        <f t="shared" si="100"/>
        <v>0</v>
      </c>
      <c r="I1392" s="336">
        <v>0</v>
      </c>
      <c r="J1392" s="336">
        <v>0</v>
      </c>
      <c r="K1392" s="336">
        <v>0</v>
      </c>
      <c r="L1392" s="336">
        <v>0</v>
      </c>
      <c r="M1392" s="336">
        <v>0</v>
      </c>
      <c r="N1392" s="336">
        <v>0</v>
      </c>
      <c r="O1392" s="336">
        <v>0</v>
      </c>
      <c r="P1392" s="336">
        <v>0</v>
      </c>
      <c r="Q1392" s="336">
        <v>0</v>
      </c>
      <c r="R1392" s="336">
        <v>0</v>
      </c>
      <c r="S1392" s="336">
        <v>0</v>
      </c>
      <c r="T1392" s="336">
        <v>0</v>
      </c>
      <c r="U1392" s="336">
        <v>0</v>
      </c>
      <c r="V1392" s="336">
        <v>0</v>
      </c>
      <c r="W1392" s="336">
        <v>0</v>
      </c>
      <c r="X1392" s="336">
        <v>0</v>
      </c>
      <c r="Y1392" s="336">
        <v>0</v>
      </c>
      <c r="Z1392" s="337">
        <f t="shared" si="94"/>
        <v>0</v>
      </c>
      <c r="AA1392" s="340"/>
    </row>
    <row r="1393" spans="1:27" s="339" customFormat="1" ht="12.75" customHeight="1">
      <c r="A1393" s="333">
        <f t="shared" si="93"/>
        <v>15</v>
      </c>
      <c r="B1393" s="373">
        <v>710407330010901</v>
      </c>
      <c r="C1393" s="392" t="s">
        <v>805</v>
      </c>
      <c r="D1393" s="334">
        <f>+SUMIF('BG SISTEMA'!A:A,'CA EF'!B1393,'BG SISTEMA'!F:F)</f>
        <v>21299537</v>
      </c>
      <c r="E1393" s="412"/>
      <c r="F1393" s="412"/>
      <c r="G1393" s="336">
        <v>0</v>
      </c>
      <c r="H1393" s="336">
        <f t="shared" si="100"/>
        <v>21299537</v>
      </c>
      <c r="I1393" s="336">
        <v>0</v>
      </c>
      <c r="J1393" s="336">
        <v>0</v>
      </c>
      <c r="K1393" s="336">
        <v>0</v>
      </c>
      <c r="L1393" s="336">
        <v>0</v>
      </c>
      <c r="M1393" s="336">
        <v>0</v>
      </c>
      <c r="N1393" s="336">
        <f>-$H1393</f>
        <v>-21299537</v>
      </c>
      <c r="O1393" s="336">
        <v>0</v>
      </c>
      <c r="P1393" s="336">
        <v>0</v>
      </c>
      <c r="Q1393" s="336">
        <v>0</v>
      </c>
      <c r="R1393" s="336">
        <v>0</v>
      </c>
      <c r="S1393" s="336">
        <v>0</v>
      </c>
      <c r="T1393" s="336">
        <v>0</v>
      </c>
      <c r="U1393" s="336">
        <v>0</v>
      </c>
      <c r="V1393" s="336">
        <v>0</v>
      </c>
      <c r="W1393" s="336">
        <v>0</v>
      </c>
      <c r="X1393" s="336">
        <v>0</v>
      </c>
      <c r="Y1393" s="336">
        <v>0</v>
      </c>
      <c r="Z1393" s="337">
        <f t="shared" si="94"/>
        <v>0</v>
      </c>
      <c r="AA1393" s="338"/>
    </row>
    <row r="1394" spans="1:27" s="339" customFormat="1" ht="12.75" customHeight="1">
      <c r="A1394" s="333">
        <f t="shared" si="93"/>
        <v>15</v>
      </c>
      <c r="B1394" s="373">
        <v>710407330010999</v>
      </c>
      <c r="C1394" s="392" t="s">
        <v>806</v>
      </c>
      <c r="D1394" s="334">
        <f>+SUMIF('BG SISTEMA'!A:A,'CA EF'!B1394,'BG SISTEMA'!F:F)</f>
        <v>24368182</v>
      </c>
      <c r="E1394" s="412"/>
      <c r="F1394" s="412"/>
      <c r="G1394" s="336">
        <v>0</v>
      </c>
      <c r="H1394" s="336">
        <f t="shared" si="100"/>
        <v>24368182</v>
      </c>
      <c r="I1394" s="336">
        <v>0</v>
      </c>
      <c r="J1394" s="336">
        <v>0</v>
      </c>
      <c r="K1394" s="336">
        <v>0</v>
      </c>
      <c r="L1394" s="336">
        <v>0</v>
      </c>
      <c r="M1394" s="336">
        <v>0</v>
      </c>
      <c r="N1394" s="336">
        <f>-$H1394</f>
        <v>-24368182</v>
      </c>
      <c r="O1394" s="336">
        <v>0</v>
      </c>
      <c r="P1394" s="336">
        <v>0</v>
      </c>
      <c r="Q1394" s="336">
        <v>0</v>
      </c>
      <c r="R1394" s="336">
        <v>0</v>
      </c>
      <c r="S1394" s="336">
        <v>0</v>
      </c>
      <c r="T1394" s="336">
        <v>0</v>
      </c>
      <c r="U1394" s="336">
        <v>0</v>
      </c>
      <c r="V1394" s="336">
        <v>0</v>
      </c>
      <c r="W1394" s="336">
        <v>0</v>
      </c>
      <c r="X1394" s="336">
        <v>0</v>
      </c>
      <c r="Y1394" s="336">
        <v>0</v>
      </c>
      <c r="Z1394" s="337">
        <f t="shared" si="94"/>
        <v>0</v>
      </c>
      <c r="AA1394" s="340"/>
    </row>
    <row r="1395" spans="1:27" s="339" customFormat="1" ht="12.75" customHeight="1">
      <c r="A1395" s="333">
        <f t="shared" si="93"/>
        <v>15</v>
      </c>
      <c r="B1395" s="373">
        <v>710407330020101</v>
      </c>
      <c r="C1395" s="392" t="s">
        <v>1978</v>
      </c>
      <c r="D1395" s="334">
        <f>+SUMIF('BG SISTEMA'!A:A,'CA EF'!B1395,'BG SISTEMA'!F:F)</f>
        <v>0</v>
      </c>
      <c r="E1395" s="412"/>
      <c r="F1395" s="412"/>
      <c r="G1395" s="336">
        <v>0</v>
      </c>
      <c r="H1395" s="336">
        <f t="shared" si="100"/>
        <v>0</v>
      </c>
      <c r="I1395" s="336">
        <v>0</v>
      </c>
      <c r="J1395" s="336">
        <v>0</v>
      </c>
      <c r="K1395" s="336">
        <v>0</v>
      </c>
      <c r="L1395" s="336">
        <v>0</v>
      </c>
      <c r="M1395" s="336">
        <v>0</v>
      </c>
      <c r="N1395" s="336">
        <v>0</v>
      </c>
      <c r="O1395" s="336">
        <v>0</v>
      </c>
      <c r="P1395" s="336">
        <v>0</v>
      </c>
      <c r="Q1395" s="336">
        <v>0</v>
      </c>
      <c r="R1395" s="336">
        <v>0</v>
      </c>
      <c r="S1395" s="336">
        <v>0</v>
      </c>
      <c r="T1395" s="336">
        <v>0</v>
      </c>
      <c r="U1395" s="336">
        <v>0</v>
      </c>
      <c r="V1395" s="336">
        <v>0</v>
      </c>
      <c r="W1395" s="336">
        <v>0</v>
      </c>
      <c r="X1395" s="336">
        <v>0</v>
      </c>
      <c r="Y1395" s="336">
        <v>0</v>
      </c>
      <c r="Z1395" s="337">
        <f t="shared" si="94"/>
        <v>0</v>
      </c>
      <c r="AA1395" s="340"/>
    </row>
    <row r="1396" spans="1:27" s="339" customFormat="1" ht="12.75" customHeight="1">
      <c r="A1396" s="333">
        <f t="shared" si="93"/>
        <v>15</v>
      </c>
      <c r="B1396" s="374">
        <v>710407330020199</v>
      </c>
      <c r="C1396" s="392" t="s">
        <v>602</v>
      </c>
      <c r="D1396" s="334">
        <f>+SUMIF('BG SISTEMA'!A:A,'CA EF'!B1396,'BG SISTEMA'!F:F)</f>
        <v>13448916</v>
      </c>
      <c r="E1396" s="412"/>
      <c r="F1396" s="412">
        <f>+D1396</f>
        <v>13448916</v>
      </c>
      <c r="G1396" s="336">
        <v>0</v>
      </c>
      <c r="H1396" s="336">
        <f t="shared" si="100"/>
        <v>0</v>
      </c>
      <c r="I1396" s="336">
        <v>0</v>
      </c>
      <c r="J1396" s="336">
        <v>0</v>
      </c>
      <c r="K1396" s="336">
        <v>0</v>
      </c>
      <c r="L1396" s="336">
        <v>0</v>
      </c>
      <c r="M1396" s="336">
        <v>0</v>
      </c>
      <c r="N1396" s="336">
        <v>0</v>
      </c>
      <c r="O1396" s="336">
        <v>0</v>
      </c>
      <c r="P1396" s="336">
        <v>0</v>
      </c>
      <c r="Q1396" s="336">
        <v>0</v>
      </c>
      <c r="R1396" s="336">
        <v>0</v>
      </c>
      <c r="S1396" s="336">
        <v>0</v>
      </c>
      <c r="T1396" s="336">
        <v>0</v>
      </c>
      <c r="U1396" s="336">
        <v>0</v>
      </c>
      <c r="V1396" s="336">
        <v>0</v>
      </c>
      <c r="W1396" s="336">
        <v>0</v>
      </c>
      <c r="X1396" s="336">
        <v>0</v>
      </c>
      <c r="Y1396" s="336">
        <v>0</v>
      </c>
      <c r="Z1396" s="337">
        <f t="shared" si="94"/>
        <v>0</v>
      </c>
      <c r="AA1396" s="340"/>
    </row>
    <row r="1397" spans="1:27" s="339" customFormat="1" ht="12.75" customHeight="1">
      <c r="A1397" s="333">
        <f t="shared" si="93"/>
        <v>15</v>
      </c>
      <c r="B1397" s="374">
        <v>710407330020299</v>
      </c>
      <c r="C1397" s="392" t="s">
        <v>603</v>
      </c>
      <c r="D1397" s="334">
        <f>+SUMIF('BG SISTEMA'!A:A,'CA EF'!B1397,'BG SISTEMA'!F:F)</f>
        <v>9038124</v>
      </c>
      <c r="E1397" s="412"/>
      <c r="F1397" s="412">
        <f>+D1397</f>
        <v>9038124</v>
      </c>
      <c r="G1397" s="336">
        <v>0</v>
      </c>
      <c r="H1397" s="336">
        <f t="shared" si="100"/>
        <v>0</v>
      </c>
      <c r="I1397" s="336">
        <v>0</v>
      </c>
      <c r="J1397" s="336">
        <v>0</v>
      </c>
      <c r="K1397" s="336">
        <v>0</v>
      </c>
      <c r="L1397" s="336">
        <v>0</v>
      </c>
      <c r="M1397" s="336">
        <v>0</v>
      </c>
      <c r="N1397" s="336">
        <v>0</v>
      </c>
      <c r="O1397" s="336">
        <v>0</v>
      </c>
      <c r="P1397" s="336">
        <v>0</v>
      </c>
      <c r="Q1397" s="336">
        <v>0</v>
      </c>
      <c r="R1397" s="336">
        <v>0</v>
      </c>
      <c r="S1397" s="336">
        <v>0</v>
      </c>
      <c r="T1397" s="336">
        <v>0</v>
      </c>
      <c r="U1397" s="336">
        <v>0</v>
      </c>
      <c r="V1397" s="336">
        <v>0</v>
      </c>
      <c r="W1397" s="336">
        <v>0</v>
      </c>
      <c r="X1397" s="336">
        <v>0</v>
      </c>
      <c r="Y1397" s="336">
        <v>0</v>
      </c>
      <c r="Z1397" s="337">
        <f t="shared" si="94"/>
        <v>0</v>
      </c>
      <c r="AA1397" s="340"/>
    </row>
    <row r="1398" spans="1:27" s="339" customFormat="1" ht="12.75" customHeight="1">
      <c r="A1398" s="333">
        <f t="shared" si="93"/>
        <v>15</v>
      </c>
      <c r="B1398" s="373">
        <v>710407330030101</v>
      </c>
      <c r="C1398" s="392" t="s">
        <v>1979</v>
      </c>
      <c r="D1398" s="334">
        <f>+SUMIF('BG SISTEMA'!A:A,'CA EF'!B1398,'BG SISTEMA'!F:F)</f>
        <v>0</v>
      </c>
      <c r="E1398" s="412"/>
      <c r="F1398" s="412"/>
      <c r="G1398" s="336">
        <v>0</v>
      </c>
      <c r="H1398" s="336">
        <f t="shared" si="100"/>
        <v>0</v>
      </c>
      <c r="I1398" s="336">
        <v>0</v>
      </c>
      <c r="J1398" s="336">
        <v>0</v>
      </c>
      <c r="K1398" s="336">
        <v>0</v>
      </c>
      <c r="L1398" s="336">
        <v>0</v>
      </c>
      <c r="M1398" s="336">
        <v>0</v>
      </c>
      <c r="N1398" s="336">
        <v>0</v>
      </c>
      <c r="O1398" s="336">
        <v>0</v>
      </c>
      <c r="P1398" s="336">
        <v>0</v>
      </c>
      <c r="Q1398" s="336">
        <v>0</v>
      </c>
      <c r="R1398" s="336">
        <v>0</v>
      </c>
      <c r="S1398" s="336">
        <v>0</v>
      </c>
      <c r="T1398" s="336">
        <v>0</v>
      </c>
      <c r="U1398" s="336">
        <v>0</v>
      </c>
      <c r="V1398" s="336">
        <v>0</v>
      </c>
      <c r="W1398" s="336">
        <v>0</v>
      </c>
      <c r="X1398" s="336">
        <v>0</v>
      </c>
      <c r="Y1398" s="336">
        <v>0</v>
      </c>
      <c r="Z1398" s="337">
        <f t="shared" si="94"/>
        <v>0</v>
      </c>
      <c r="AA1398" s="340"/>
    </row>
    <row r="1399" spans="1:27" s="339" customFormat="1" ht="12.75" customHeight="1">
      <c r="A1399" s="333">
        <f t="shared" si="93"/>
        <v>15</v>
      </c>
      <c r="B1399" s="373">
        <v>710407330030199</v>
      </c>
      <c r="C1399" s="392" t="s">
        <v>1980</v>
      </c>
      <c r="D1399" s="334">
        <f>+SUMIF('BG SISTEMA'!A:A,'CA EF'!B1399,'BG SISTEMA'!F:F)</f>
        <v>0</v>
      </c>
      <c r="E1399" s="412"/>
      <c r="F1399" s="412"/>
      <c r="G1399" s="336">
        <v>0</v>
      </c>
      <c r="H1399" s="336">
        <f t="shared" si="100"/>
        <v>0</v>
      </c>
      <c r="I1399" s="336">
        <v>0</v>
      </c>
      <c r="J1399" s="336">
        <v>0</v>
      </c>
      <c r="K1399" s="336">
        <v>0</v>
      </c>
      <c r="L1399" s="336">
        <v>0</v>
      </c>
      <c r="M1399" s="336">
        <v>0</v>
      </c>
      <c r="N1399" s="336">
        <v>0</v>
      </c>
      <c r="O1399" s="336">
        <v>0</v>
      </c>
      <c r="P1399" s="336">
        <v>0</v>
      </c>
      <c r="Q1399" s="336">
        <v>0</v>
      </c>
      <c r="R1399" s="336">
        <v>0</v>
      </c>
      <c r="S1399" s="336">
        <v>0</v>
      </c>
      <c r="T1399" s="336">
        <v>0</v>
      </c>
      <c r="U1399" s="336">
        <v>0</v>
      </c>
      <c r="V1399" s="336">
        <v>0</v>
      </c>
      <c r="W1399" s="336">
        <v>0</v>
      </c>
      <c r="X1399" s="336">
        <v>0</v>
      </c>
      <c r="Y1399" s="336">
        <v>0</v>
      </c>
      <c r="Z1399" s="337">
        <f t="shared" si="94"/>
        <v>0</v>
      </c>
      <c r="AA1399" s="340"/>
    </row>
    <row r="1400" spans="1:27" s="339" customFormat="1" ht="12.75" customHeight="1">
      <c r="A1400" s="333">
        <f t="shared" si="93"/>
        <v>15</v>
      </c>
      <c r="B1400" s="373">
        <v>710407330030201</v>
      </c>
      <c r="C1400" s="392" t="s">
        <v>594</v>
      </c>
      <c r="D1400" s="334">
        <f>+SUMIF('BG SISTEMA'!A:A,'CA EF'!B1400,'BG SISTEMA'!F:F)</f>
        <v>0</v>
      </c>
      <c r="E1400" s="412"/>
      <c r="F1400" s="412"/>
      <c r="G1400" s="336">
        <v>0</v>
      </c>
      <c r="H1400" s="336">
        <f t="shared" si="100"/>
        <v>0</v>
      </c>
      <c r="I1400" s="336">
        <v>0</v>
      </c>
      <c r="J1400" s="336">
        <v>0</v>
      </c>
      <c r="K1400" s="336">
        <v>0</v>
      </c>
      <c r="L1400" s="336">
        <v>0</v>
      </c>
      <c r="M1400" s="336">
        <v>0</v>
      </c>
      <c r="N1400" s="336">
        <f>-$H1400</f>
        <v>0</v>
      </c>
      <c r="O1400" s="336">
        <v>0</v>
      </c>
      <c r="P1400" s="336">
        <v>0</v>
      </c>
      <c r="Q1400" s="336">
        <v>0</v>
      </c>
      <c r="R1400" s="336">
        <v>0</v>
      </c>
      <c r="S1400" s="336">
        <v>0</v>
      </c>
      <c r="T1400" s="336">
        <v>0</v>
      </c>
      <c r="U1400" s="336">
        <v>0</v>
      </c>
      <c r="V1400" s="336">
        <v>0</v>
      </c>
      <c r="W1400" s="336">
        <v>0</v>
      </c>
      <c r="X1400" s="336">
        <v>0</v>
      </c>
      <c r="Y1400" s="336">
        <v>0</v>
      </c>
      <c r="Z1400" s="337">
        <f t="shared" si="94"/>
        <v>0</v>
      </c>
      <c r="AA1400" s="338"/>
    </row>
    <row r="1401" spans="1:27" s="339" customFormat="1" ht="12.75" customHeight="1">
      <c r="A1401" s="333">
        <f t="shared" si="93"/>
        <v>15</v>
      </c>
      <c r="B1401" s="373">
        <v>710407330030299</v>
      </c>
      <c r="C1401" s="392" t="s">
        <v>1981</v>
      </c>
      <c r="D1401" s="334">
        <f>+SUMIF('BG SISTEMA'!A:A,'CA EF'!B1401,'BG SISTEMA'!F:F)</f>
        <v>0</v>
      </c>
      <c r="E1401" s="412"/>
      <c r="F1401" s="412"/>
      <c r="G1401" s="336">
        <v>0</v>
      </c>
      <c r="H1401" s="336">
        <f>+D1401+E1401-F1401-G1401</f>
        <v>0</v>
      </c>
      <c r="I1401" s="336">
        <v>0</v>
      </c>
      <c r="J1401" s="336">
        <v>0</v>
      </c>
      <c r="K1401" s="336">
        <v>0</v>
      </c>
      <c r="L1401" s="336">
        <v>0</v>
      </c>
      <c r="M1401" s="336">
        <v>0</v>
      </c>
      <c r="N1401" s="336">
        <f>-$H1401</f>
        <v>0</v>
      </c>
      <c r="O1401" s="336">
        <v>0</v>
      </c>
      <c r="P1401" s="336">
        <v>0</v>
      </c>
      <c r="Q1401" s="336">
        <v>0</v>
      </c>
      <c r="R1401" s="336">
        <v>0</v>
      </c>
      <c r="S1401" s="336">
        <v>0</v>
      </c>
      <c r="T1401" s="336">
        <v>0</v>
      </c>
      <c r="U1401" s="336">
        <v>0</v>
      </c>
      <c r="V1401" s="336">
        <v>0</v>
      </c>
      <c r="W1401" s="336">
        <v>0</v>
      </c>
      <c r="X1401" s="336">
        <v>0</v>
      </c>
      <c r="Y1401" s="336">
        <v>0</v>
      </c>
      <c r="Z1401" s="337">
        <f t="shared" si="94"/>
        <v>0</v>
      </c>
      <c r="AA1401" s="340"/>
    </row>
    <row r="1402" spans="1:27" s="339" customFormat="1" ht="12.75" customHeight="1">
      <c r="A1402" s="333">
        <f t="shared" si="93"/>
        <v>15</v>
      </c>
      <c r="B1402" s="373">
        <v>710407330030301</v>
      </c>
      <c r="C1402" s="392" t="s">
        <v>1982</v>
      </c>
      <c r="D1402" s="334">
        <f>+SUMIF('BG SISTEMA'!A:A,'CA EF'!B1402,'BG SISTEMA'!F:F)</f>
        <v>0</v>
      </c>
      <c r="E1402" s="412"/>
      <c r="F1402" s="412"/>
      <c r="G1402" s="336">
        <v>0</v>
      </c>
      <c r="H1402" s="336">
        <f t="shared" si="100"/>
        <v>0</v>
      </c>
      <c r="I1402" s="336">
        <v>0</v>
      </c>
      <c r="J1402" s="336">
        <v>0</v>
      </c>
      <c r="K1402" s="336">
        <v>0</v>
      </c>
      <c r="L1402" s="336">
        <v>0</v>
      </c>
      <c r="M1402" s="336">
        <v>0</v>
      </c>
      <c r="N1402" s="336">
        <v>0</v>
      </c>
      <c r="O1402" s="336">
        <v>0</v>
      </c>
      <c r="P1402" s="336">
        <v>0</v>
      </c>
      <c r="Q1402" s="336">
        <v>0</v>
      </c>
      <c r="R1402" s="336">
        <v>0</v>
      </c>
      <c r="S1402" s="336">
        <v>0</v>
      </c>
      <c r="T1402" s="336">
        <v>0</v>
      </c>
      <c r="U1402" s="336">
        <v>0</v>
      </c>
      <c r="V1402" s="336">
        <v>0</v>
      </c>
      <c r="W1402" s="336">
        <v>0</v>
      </c>
      <c r="X1402" s="336">
        <v>0</v>
      </c>
      <c r="Y1402" s="336">
        <v>0</v>
      </c>
      <c r="Z1402" s="337">
        <f t="shared" si="94"/>
        <v>0</v>
      </c>
      <c r="AA1402" s="340"/>
    </row>
    <row r="1403" spans="1:27" s="339" customFormat="1" ht="12.75" customHeight="1">
      <c r="A1403" s="333">
        <f t="shared" si="93"/>
        <v>15</v>
      </c>
      <c r="B1403" s="373">
        <v>710407330030399</v>
      </c>
      <c r="C1403" s="392" t="s">
        <v>1983</v>
      </c>
      <c r="D1403" s="334">
        <f>+SUMIF('BG SISTEMA'!A:A,'CA EF'!B1403,'BG SISTEMA'!F:F)</f>
        <v>0</v>
      </c>
      <c r="E1403" s="412"/>
      <c r="F1403" s="412"/>
      <c r="G1403" s="336">
        <v>0</v>
      </c>
      <c r="H1403" s="336">
        <f t="shared" si="100"/>
        <v>0</v>
      </c>
      <c r="I1403" s="336">
        <v>0</v>
      </c>
      <c r="J1403" s="336">
        <v>0</v>
      </c>
      <c r="K1403" s="336">
        <v>0</v>
      </c>
      <c r="L1403" s="336">
        <v>0</v>
      </c>
      <c r="M1403" s="336">
        <v>0</v>
      </c>
      <c r="N1403" s="336">
        <v>0</v>
      </c>
      <c r="O1403" s="336">
        <v>0</v>
      </c>
      <c r="P1403" s="336">
        <v>0</v>
      </c>
      <c r="Q1403" s="336">
        <v>0</v>
      </c>
      <c r="R1403" s="336">
        <v>0</v>
      </c>
      <c r="S1403" s="336">
        <v>0</v>
      </c>
      <c r="T1403" s="336">
        <v>0</v>
      </c>
      <c r="U1403" s="336">
        <v>0</v>
      </c>
      <c r="V1403" s="336">
        <v>0</v>
      </c>
      <c r="W1403" s="336">
        <v>0</v>
      </c>
      <c r="X1403" s="336">
        <v>0</v>
      </c>
      <c r="Y1403" s="336">
        <v>0</v>
      </c>
      <c r="Z1403" s="337">
        <f t="shared" si="94"/>
        <v>0</v>
      </c>
      <c r="AA1403" s="340"/>
    </row>
    <row r="1404" spans="1:27" s="339" customFormat="1" ht="12.75" customHeight="1">
      <c r="A1404" s="333">
        <f t="shared" si="93"/>
        <v>15</v>
      </c>
      <c r="B1404" s="373">
        <v>710407330030401</v>
      </c>
      <c r="C1404" s="392" t="s">
        <v>1984</v>
      </c>
      <c r="D1404" s="334">
        <f>+SUMIF('BG SISTEMA'!A:A,'CA EF'!B1404,'BG SISTEMA'!F:F)</f>
        <v>0</v>
      </c>
      <c r="E1404" s="412"/>
      <c r="F1404" s="412"/>
      <c r="G1404" s="336">
        <v>0</v>
      </c>
      <c r="H1404" s="336">
        <f t="shared" si="100"/>
        <v>0</v>
      </c>
      <c r="I1404" s="336">
        <v>0</v>
      </c>
      <c r="J1404" s="336">
        <v>0</v>
      </c>
      <c r="K1404" s="336">
        <v>0</v>
      </c>
      <c r="L1404" s="336">
        <v>0</v>
      </c>
      <c r="M1404" s="336">
        <v>0</v>
      </c>
      <c r="N1404" s="336">
        <v>0</v>
      </c>
      <c r="O1404" s="336">
        <v>0</v>
      </c>
      <c r="P1404" s="336">
        <v>0</v>
      </c>
      <c r="Q1404" s="336">
        <v>0</v>
      </c>
      <c r="R1404" s="336">
        <v>0</v>
      </c>
      <c r="S1404" s="336">
        <v>0</v>
      </c>
      <c r="T1404" s="336">
        <v>0</v>
      </c>
      <c r="U1404" s="336">
        <v>0</v>
      </c>
      <c r="V1404" s="336">
        <v>0</v>
      </c>
      <c r="W1404" s="336">
        <v>0</v>
      </c>
      <c r="X1404" s="336">
        <v>0</v>
      </c>
      <c r="Y1404" s="336">
        <v>0</v>
      </c>
      <c r="Z1404" s="337">
        <f t="shared" si="94"/>
        <v>0</v>
      </c>
      <c r="AA1404" s="340"/>
    </row>
    <row r="1405" spans="1:27" s="339" customFormat="1" ht="12.75" customHeight="1">
      <c r="A1405" s="333">
        <f t="shared" si="93"/>
        <v>15</v>
      </c>
      <c r="B1405" s="373">
        <v>710407330030499</v>
      </c>
      <c r="C1405" s="392" t="s">
        <v>1985</v>
      </c>
      <c r="D1405" s="334">
        <f>+SUMIF('BG SISTEMA'!A:A,'CA EF'!B1405,'BG SISTEMA'!F:F)</f>
        <v>0</v>
      </c>
      <c r="E1405" s="412"/>
      <c r="F1405" s="412"/>
      <c r="G1405" s="336">
        <v>0</v>
      </c>
      <c r="H1405" s="336">
        <f t="shared" si="100"/>
        <v>0</v>
      </c>
      <c r="I1405" s="336">
        <v>0</v>
      </c>
      <c r="J1405" s="336">
        <v>0</v>
      </c>
      <c r="K1405" s="336">
        <v>0</v>
      </c>
      <c r="L1405" s="336">
        <v>0</v>
      </c>
      <c r="M1405" s="336">
        <v>0</v>
      </c>
      <c r="N1405" s="336">
        <v>0</v>
      </c>
      <c r="O1405" s="336">
        <v>0</v>
      </c>
      <c r="P1405" s="336">
        <v>0</v>
      </c>
      <c r="Q1405" s="336">
        <v>0</v>
      </c>
      <c r="R1405" s="336">
        <v>0</v>
      </c>
      <c r="S1405" s="336">
        <v>0</v>
      </c>
      <c r="T1405" s="336">
        <v>0</v>
      </c>
      <c r="U1405" s="336">
        <v>0</v>
      </c>
      <c r="V1405" s="336">
        <v>0</v>
      </c>
      <c r="W1405" s="336">
        <v>0</v>
      </c>
      <c r="X1405" s="336">
        <v>0</v>
      </c>
      <c r="Y1405" s="336">
        <v>0</v>
      </c>
      <c r="Z1405" s="337">
        <f t="shared" si="94"/>
        <v>0</v>
      </c>
      <c r="AA1405" s="340"/>
    </row>
    <row r="1406" spans="1:27" s="339" customFormat="1" ht="12.75" customHeight="1">
      <c r="A1406" s="333">
        <f t="shared" si="93"/>
        <v>15</v>
      </c>
      <c r="B1406" s="373">
        <v>710407330030501</v>
      </c>
      <c r="C1406" s="392" t="s">
        <v>1986</v>
      </c>
      <c r="D1406" s="334">
        <f>+SUMIF('BG SISTEMA'!A:A,'CA EF'!B1406,'BG SISTEMA'!F:F)</f>
        <v>0</v>
      </c>
      <c r="E1406" s="412"/>
      <c r="F1406" s="412"/>
      <c r="G1406" s="336">
        <v>0</v>
      </c>
      <c r="H1406" s="336">
        <f t="shared" si="100"/>
        <v>0</v>
      </c>
      <c r="I1406" s="336">
        <v>0</v>
      </c>
      <c r="J1406" s="336">
        <v>0</v>
      </c>
      <c r="K1406" s="336">
        <v>0</v>
      </c>
      <c r="L1406" s="336">
        <v>0</v>
      </c>
      <c r="M1406" s="336">
        <v>0</v>
      </c>
      <c r="N1406" s="336">
        <v>0</v>
      </c>
      <c r="O1406" s="336">
        <v>0</v>
      </c>
      <c r="P1406" s="336">
        <v>0</v>
      </c>
      <c r="Q1406" s="336">
        <v>0</v>
      </c>
      <c r="R1406" s="336">
        <v>0</v>
      </c>
      <c r="S1406" s="336">
        <v>0</v>
      </c>
      <c r="T1406" s="336">
        <v>0</v>
      </c>
      <c r="U1406" s="336">
        <v>0</v>
      </c>
      <c r="V1406" s="336">
        <v>0</v>
      </c>
      <c r="W1406" s="336">
        <v>0</v>
      </c>
      <c r="X1406" s="336">
        <v>0</v>
      </c>
      <c r="Y1406" s="336">
        <v>0</v>
      </c>
      <c r="Z1406" s="337">
        <f t="shared" si="94"/>
        <v>0</v>
      </c>
      <c r="AA1406" s="338"/>
    </row>
    <row r="1407" spans="1:27" s="339" customFormat="1" ht="12.75" customHeight="1">
      <c r="A1407" s="333">
        <f t="shared" si="93"/>
        <v>15</v>
      </c>
      <c r="B1407" s="373">
        <v>710407330030599</v>
      </c>
      <c r="C1407" s="392" t="s">
        <v>1987</v>
      </c>
      <c r="D1407" s="334">
        <f>+SUMIF('BG SISTEMA'!A:A,'CA EF'!B1407,'BG SISTEMA'!F:F)</f>
        <v>0</v>
      </c>
      <c r="E1407" s="412"/>
      <c r="F1407" s="412"/>
      <c r="G1407" s="336">
        <v>0</v>
      </c>
      <c r="H1407" s="336">
        <f t="shared" si="100"/>
        <v>0</v>
      </c>
      <c r="I1407" s="336">
        <v>0</v>
      </c>
      <c r="J1407" s="336">
        <v>0</v>
      </c>
      <c r="K1407" s="336">
        <v>0</v>
      </c>
      <c r="L1407" s="336">
        <v>0</v>
      </c>
      <c r="M1407" s="336">
        <v>0</v>
      </c>
      <c r="N1407" s="336">
        <v>0</v>
      </c>
      <c r="O1407" s="336">
        <v>0</v>
      </c>
      <c r="P1407" s="336">
        <v>0</v>
      </c>
      <c r="Q1407" s="336">
        <v>0</v>
      </c>
      <c r="R1407" s="336">
        <v>0</v>
      </c>
      <c r="S1407" s="336">
        <v>0</v>
      </c>
      <c r="T1407" s="336">
        <v>0</v>
      </c>
      <c r="U1407" s="336">
        <v>0</v>
      </c>
      <c r="V1407" s="336">
        <v>0</v>
      </c>
      <c r="W1407" s="336">
        <v>0</v>
      </c>
      <c r="X1407" s="336">
        <v>0</v>
      </c>
      <c r="Y1407" s="336">
        <v>0</v>
      </c>
      <c r="Z1407" s="337">
        <f t="shared" si="94"/>
        <v>0</v>
      </c>
      <c r="AA1407" s="340"/>
    </row>
    <row r="1408" spans="1:27" s="339" customFormat="1" ht="12.75" customHeight="1">
      <c r="A1408" s="333">
        <f t="shared" si="93"/>
        <v>15</v>
      </c>
      <c r="B1408" s="373">
        <v>710407330030601</v>
      </c>
      <c r="C1408" s="392" t="s">
        <v>1988</v>
      </c>
      <c r="D1408" s="334">
        <f>+SUMIF('BG SISTEMA'!A:A,'CA EF'!B1408,'BG SISTEMA'!F:F)</f>
        <v>0</v>
      </c>
      <c r="E1408" s="412"/>
      <c r="F1408" s="412"/>
      <c r="G1408" s="336">
        <v>0</v>
      </c>
      <c r="H1408" s="336">
        <f t="shared" si="100"/>
        <v>0</v>
      </c>
      <c r="I1408" s="336">
        <v>0</v>
      </c>
      <c r="J1408" s="336">
        <v>0</v>
      </c>
      <c r="K1408" s="336">
        <v>0</v>
      </c>
      <c r="L1408" s="336">
        <v>0</v>
      </c>
      <c r="M1408" s="336">
        <v>0</v>
      </c>
      <c r="N1408" s="336">
        <v>0</v>
      </c>
      <c r="O1408" s="336">
        <v>0</v>
      </c>
      <c r="P1408" s="336">
        <v>0</v>
      </c>
      <c r="Q1408" s="336">
        <v>0</v>
      </c>
      <c r="R1408" s="336">
        <v>0</v>
      </c>
      <c r="S1408" s="336">
        <v>0</v>
      </c>
      <c r="T1408" s="336">
        <v>0</v>
      </c>
      <c r="U1408" s="336">
        <v>0</v>
      </c>
      <c r="V1408" s="336">
        <v>0</v>
      </c>
      <c r="W1408" s="336">
        <v>0</v>
      </c>
      <c r="X1408" s="336">
        <v>0</v>
      </c>
      <c r="Y1408" s="336">
        <v>0</v>
      </c>
      <c r="Z1408" s="337">
        <f t="shared" si="94"/>
        <v>0</v>
      </c>
      <c r="AA1408" s="340"/>
    </row>
    <row r="1409" spans="1:27" s="339" customFormat="1" ht="12.75" customHeight="1">
      <c r="A1409" s="333">
        <f t="shared" si="93"/>
        <v>15</v>
      </c>
      <c r="B1409" s="373">
        <v>710407330030699</v>
      </c>
      <c r="C1409" s="392" t="s">
        <v>740</v>
      </c>
      <c r="D1409" s="334">
        <f>+SUMIF('BG SISTEMA'!A:A,'CA EF'!B1409,'BG SISTEMA'!F:F)</f>
        <v>0</v>
      </c>
      <c r="E1409" s="412"/>
      <c r="F1409" s="412"/>
      <c r="G1409" s="336">
        <v>0</v>
      </c>
      <c r="H1409" s="336">
        <f t="shared" si="100"/>
        <v>0</v>
      </c>
      <c r="I1409" s="336">
        <v>0</v>
      </c>
      <c r="J1409" s="336">
        <v>0</v>
      </c>
      <c r="K1409" s="336">
        <v>0</v>
      </c>
      <c r="L1409" s="336">
        <v>0</v>
      </c>
      <c r="M1409" s="336">
        <v>0</v>
      </c>
      <c r="N1409" s="336">
        <f>-$H1409</f>
        <v>0</v>
      </c>
      <c r="O1409" s="336">
        <v>0</v>
      </c>
      <c r="P1409" s="336">
        <v>0</v>
      </c>
      <c r="Q1409" s="336">
        <v>0</v>
      </c>
      <c r="R1409" s="336">
        <v>0</v>
      </c>
      <c r="S1409" s="336">
        <v>0</v>
      </c>
      <c r="T1409" s="336">
        <v>0</v>
      </c>
      <c r="U1409" s="336">
        <v>0</v>
      </c>
      <c r="V1409" s="336">
        <v>0</v>
      </c>
      <c r="W1409" s="336">
        <v>0</v>
      </c>
      <c r="X1409" s="336">
        <v>0</v>
      </c>
      <c r="Y1409" s="336">
        <v>0</v>
      </c>
      <c r="Z1409" s="337">
        <f t="shared" si="94"/>
        <v>0</v>
      </c>
      <c r="AA1409" s="340"/>
    </row>
    <row r="1410" spans="1:27" s="339" customFormat="1" ht="12.75" customHeight="1">
      <c r="A1410" s="333">
        <f t="shared" si="93"/>
        <v>15</v>
      </c>
      <c r="B1410" s="373">
        <v>710407330030701</v>
      </c>
      <c r="C1410" s="392" t="s">
        <v>1989</v>
      </c>
      <c r="D1410" s="334">
        <f>+SUMIF('BG SISTEMA'!A:A,'CA EF'!B1410,'BG SISTEMA'!F:F)</f>
        <v>0</v>
      </c>
      <c r="E1410" s="412"/>
      <c r="F1410" s="412"/>
      <c r="G1410" s="336">
        <v>0</v>
      </c>
      <c r="H1410" s="336">
        <f t="shared" si="100"/>
        <v>0</v>
      </c>
      <c r="I1410" s="336">
        <v>0</v>
      </c>
      <c r="J1410" s="336">
        <v>0</v>
      </c>
      <c r="K1410" s="336">
        <v>0</v>
      </c>
      <c r="L1410" s="336">
        <v>0</v>
      </c>
      <c r="M1410" s="336">
        <v>0</v>
      </c>
      <c r="N1410" s="336">
        <v>0</v>
      </c>
      <c r="O1410" s="336">
        <v>0</v>
      </c>
      <c r="P1410" s="336">
        <v>0</v>
      </c>
      <c r="Q1410" s="336">
        <v>0</v>
      </c>
      <c r="R1410" s="336">
        <v>0</v>
      </c>
      <c r="S1410" s="336">
        <v>0</v>
      </c>
      <c r="T1410" s="336">
        <v>0</v>
      </c>
      <c r="U1410" s="336">
        <v>0</v>
      </c>
      <c r="V1410" s="336">
        <v>0</v>
      </c>
      <c r="W1410" s="336">
        <v>0</v>
      </c>
      <c r="X1410" s="336">
        <v>0</v>
      </c>
      <c r="Y1410" s="336">
        <v>0</v>
      </c>
      <c r="Z1410" s="337">
        <f t="shared" si="94"/>
        <v>0</v>
      </c>
      <c r="AA1410" s="340"/>
    </row>
    <row r="1411" spans="1:27" s="339" customFormat="1" ht="12.75" customHeight="1">
      <c r="A1411" s="333">
        <f t="shared" si="93"/>
        <v>15</v>
      </c>
      <c r="B1411" s="373">
        <v>710407330030799</v>
      </c>
      <c r="C1411" s="392" t="s">
        <v>597</v>
      </c>
      <c r="D1411" s="334">
        <f>+SUMIF('BG SISTEMA'!A:A,'CA EF'!B1411,'BG SISTEMA'!F:F)</f>
        <v>25842000</v>
      </c>
      <c r="E1411" s="412"/>
      <c r="F1411" s="412"/>
      <c r="G1411" s="336">
        <v>0</v>
      </c>
      <c r="H1411" s="336">
        <f t="shared" si="100"/>
        <v>25842000</v>
      </c>
      <c r="I1411" s="336">
        <v>0</v>
      </c>
      <c r="J1411" s="336">
        <v>0</v>
      </c>
      <c r="K1411" s="336">
        <v>0</v>
      </c>
      <c r="L1411" s="336">
        <v>0</v>
      </c>
      <c r="M1411" s="336">
        <v>0</v>
      </c>
      <c r="N1411" s="336">
        <f>-$H1411</f>
        <v>-25842000</v>
      </c>
      <c r="O1411" s="336">
        <v>0</v>
      </c>
      <c r="P1411" s="336">
        <v>0</v>
      </c>
      <c r="Q1411" s="336">
        <v>0</v>
      </c>
      <c r="R1411" s="336">
        <v>0</v>
      </c>
      <c r="S1411" s="336">
        <v>0</v>
      </c>
      <c r="T1411" s="336">
        <v>0</v>
      </c>
      <c r="U1411" s="336">
        <v>0</v>
      </c>
      <c r="V1411" s="336">
        <v>0</v>
      </c>
      <c r="W1411" s="336">
        <v>0</v>
      </c>
      <c r="X1411" s="336">
        <v>0</v>
      </c>
      <c r="Y1411" s="336">
        <v>0</v>
      </c>
      <c r="Z1411" s="337">
        <f t="shared" si="94"/>
        <v>0</v>
      </c>
      <c r="AA1411" s="340"/>
    </row>
    <row r="1412" spans="1:27" s="339" customFormat="1" ht="12.75" customHeight="1">
      <c r="A1412" s="333">
        <f t="shared" si="93"/>
        <v>15</v>
      </c>
      <c r="B1412" s="373">
        <v>710407330030801</v>
      </c>
      <c r="C1412" s="392" t="s">
        <v>1990</v>
      </c>
      <c r="D1412" s="334">
        <f>+SUMIF('BG SISTEMA'!A:A,'CA EF'!B1412,'BG SISTEMA'!F:F)</f>
        <v>0</v>
      </c>
      <c r="E1412" s="412"/>
      <c r="F1412" s="412"/>
      <c r="G1412" s="336">
        <v>0</v>
      </c>
      <c r="H1412" s="336">
        <f t="shared" si="100"/>
        <v>0</v>
      </c>
      <c r="I1412" s="336">
        <v>0</v>
      </c>
      <c r="J1412" s="336">
        <v>0</v>
      </c>
      <c r="K1412" s="336">
        <v>0</v>
      </c>
      <c r="L1412" s="336">
        <v>0</v>
      </c>
      <c r="M1412" s="336">
        <v>0</v>
      </c>
      <c r="N1412" s="336">
        <v>0</v>
      </c>
      <c r="O1412" s="336">
        <v>0</v>
      </c>
      <c r="P1412" s="336">
        <v>0</v>
      </c>
      <c r="Q1412" s="336">
        <v>0</v>
      </c>
      <c r="R1412" s="336">
        <v>0</v>
      </c>
      <c r="S1412" s="336">
        <v>0</v>
      </c>
      <c r="T1412" s="336">
        <v>0</v>
      </c>
      <c r="U1412" s="336">
        <v>0</v>
      </c>
      <c r="V1412" s="336">
        <v>0</v>
      </c>
      <c r="W1412" s="336">
        <v>0</v>
      </c>
      <c r="X1412" s="336">
        <v>0</v>
      </c>
      <c r="Y1412" s="336">
        <v>0</v>
      </c>
      <c r="Z1412" s="337">
        <f t="shared" si="94"/>
        <v>0</v>
      </c>
      <c r="AA1412" s="338"/>
    </row>
    <row r="1413" spans="1:27" s="339" customFormat="1" ht="12.75" customHeight="1">
      <c r="A1413" s="333">
        <f t="shared" si="91"/>
        <v>15</v>
      </c>
      <c r="B1413" s="373">
        <v>710407330030899</v>
      </c>
      <c r="C1413" s="392" t="s">
        <v>742</v>
      </c>
      <c r="D1413" s="334">
        <f>+SUMIF('BG SISTEMA'!A:A,'CA EF'!B1413,'BG SISTEMA'!F:F)</f>
        <v>954544</v>
      </c>
      <c r="E1413" s="412"/>
      <c r="F1413" s="412"/>
      <c r="G1413" s="336">
        <v>0</v>
      </c>
      <c r="H1413" s="336">
        <f>+D1413+E1413-F1413-G1413</f>
        <v>954544</v>
      </c>
      <c r="I1413" s="336">
        <v>0</v>
      </c>
      <c r="J1413" s="336">
        <v>0</v>
      </c>
      <c r="K1413" s="336">
        <v>0</v>
      </c>
      <c r="L1413" s="336">
        <v>0</v>
      </c>
      <c r="M1413" s="336">
        <v>0</v>
      </c>
      <c r="N1413" s="336">
        <f>-$H1413</f>
        <v>-954544</v>
      </c>
      <c r="O1413" s="336">
        <v>0</v>
      </c>
      <c r="P1413" s="336">
        <v>0</v>
      </c>
      <c r="Q1413" s="336">
        <v>0</v>
      </c>
      <c r="R1413" s="336">
        <v>0</v>
      </c>
      <c r="S1413" s="336">
        <v>0</v>
      </c>
      <c r="T1413" s="336">
        <v>0</v>
      </c>
      <c r="U1413" s="336">
        <v>0</v>
      </c>
      <c r="V1413" s="336">
        <v>0</v>
      </c>
      <c r="W1413" s="336">
        <v>0</v>
      </c>
      <c r="X1413" s="336">
        <v>0</v>
      </c>
      <c r="Y1413" s="336">
        <v>0</v>
      </c>
      <c r="Z1413" s="337">
        <f t="shared" si="65"/>
        <v>0</v>
      </c>
      <c r="AA1413" s="340"/>
    </row>
    <row r="1414" spans="1:27" s="339" customFormat="1" ht="12.75" customHeight="1">
      <c r="A1414" s="333">
        <f t="shared" si="91"/>
        <v>15</v>
      </c>
      <c r="B1414" s="373">
        <v>710407330030901</v>
      </c>
      <c r="C1414" s="392" t="s">
        <v>1991</v>
      </c>
      <c r="D1414" s="334">
        <f>+SUMIF('BG SISTEMA'!A:A,'CA EF'!B1414,'BG SISTEMA'!F:F)</f>
        <v>0</v>
      </c>
      <c r="E1414" s="412"/>
      <c r="F1414" s="412"/>
      <c r="G1414" s="336">
        <v>0</v>
      </c>
      <c r="H1414" s="336">
        <f t="shared" ref="H1414:H1477" si="101">+D1414+E1414-F1414-G1414</f>
        <v>0</v>
      </c>
      <c r="I1414" s="336">
        <v>0</v>
      </c>
      <c r="J1414" s="336">
        <v>0</v>
      </c>
      <c r="K1414" s="336">
        <v>0</v>
      </c>
      <c r="L1414" s="336">
        <v>0</v>
      </c>
      <c r="M1414" s="336">
        <v>0</v>
      </c>
      <c r="N1414" s="336">
        <v>0</v>
      </c>
      <c r="O1414" s="336">
        <v>0</v>
      </c>
      <c r="P1414" s="336">
        <v>0</v>
      </c>
      <c r="Q1414" s="336">
        <v>0</v>
      </c>
      <c r="R1414" s="336">
        <v>0</v>
      </c>
      <c r="S1414" s="336">
        <v>0</v>
      </c>
      <c r="T1414" s="336">
        <v>0</v>
      </c>
      <c r="U1414" s="336">
        <v>0</v>
      </c>
      <c r="V1414" s="336">
        <v>0</v>
      </c>
      <c r="W1414" s="336">
        <v>0</v>
      </c>
      <c r="X1414" s="336">
        <v>0</v>
      </c>
      <c r="Y1414" s="336">
        <v>0</v>
      </c>
      <c r="Z1414" s="337">
        <f t="shared" si="65"/>
        <v>0</v>
      </c>
      <c r="AA1414" s="340"/>
    </row>
    <row r="1415" spans="1:27" s="339" customFormat="1" ht="12.75" customHeight="1">
      <c r="A1415" s="333">
        <f t="shared" si="91"/>
        <v>15</v>
      </c>
      <c r="B1415" s="373">
        <v>710407330030999</v>
      </c>
      <c r="C1415" s="392" t="s">
        <v>744</v>
      </c>
      <c r="D1415" s="334">
        <f>+SUMIF('BG SISTEMA'!A:A,'CA EF'!B1415,'BG SISTEMA'!F:F)</f>
        <v>11590908</v>
      </c>
      <c r="E1415" s="412"/>
      <c r="F1415" s="412"/>
      <c r="G1415" s="336">
        <v>0</v>
      </c>
      <c r="H1415" s="336">
        <f t="shared" si="101"/>
        <v>11590908</v>
      </c>
      <c r="I1415" s="336">
        <v>0</v>
      </c>
      <c r="J1415" s="336">
        <v>0</v>
      </c>
      <c r="K1415" s="336">
        <v>0</v>
      </c>
      <c r="L1415" s="336">
        <v>0</v>
      </c>
      <c r="M1415" s="336">
        <v>0</v>
      </c>
      <c r="N1415" s="336">
        <f>-$H1415</f>
        <v>-11590908</v>
      </c>
      <c r="O1415" s="336">
        <v>0</v>
      </c>
      <c r="P1415" s="336">
        <v>0</v>
      </c>
      <c r="Q1415" s="336">
        <v>0</v>
      </c>
      <c r="R1415" s="336">
        <v>0</v>
      </c>
      <c r="S1415" s="336">
        <v>0</v>
      </c>
      <c r="T1415" s="336">
        <v>0</v>
      </c>
      <c r="U1415" s="336">
        <v>0</v>
      </c>
      <c r="V1415" s="336">
        <v>0</v>
      </c>
      <c r="W1415" s="336">
        <v>0</v>
      </c>
      <c r="X1415" s="336">
        <v>0</v>
      </c>
      <c r="Y1415" s="336">
        <v>0</v>
      </c>
      <c r="Z1415" s="337">
        <f t="shared" si="65"/>
        <v>0</v>
      </c>
      <c r="AA1415" s="338"/>
    </row>
    <row r="1416" spans="1:27" s="339" customFormat="1" ht="12.75" customHeight="1">
      <c r="A1416" s="333">
        <f t="shared" si="91"/>
        <v>15</v>
      </c>
      <c r="B1416" s="373">
        <v>710407330031001</v>
      </c>
      <c r="C1416" s="392" t="s">
        <v>1992</v>
      </c>
      <c r="D1416" s="334">
        <f>+SUMIF('BG SISTEMA'!A:A,'CA EF'!B1416,'BG SISTEMA'!F:F)</f>
        <v>0</v>
      </c>
      <c r="E1416" s="412"/>
      <c r="F1416" s="412"/>
      <c r="G1416" s="336">
        <v>0</v>
      </c>
      <c r="H1416" s="336">
        <f t="shared" si="101"/>
        <v>0</v>
      </c>
      <c r="I1416" s="336">
        <v>0</v>
      </c>
      <c r="J1416" s="336">
        <v>0</v>
      </c>
      <c r="K1416" s="336">
        <v>0</v>
      </c>
      <c r="L1416" s="336">
        <v>0</v>
      </c>
      <c r="M1416" s="336">
        <v>0</v>
      </c>
      <c r="N1416" s="336">
        <v>0</v>
      </c>
      <c r="O1416" s="336">
        <v>0</v>
      </c>
      <c r="P1416" s="336">
        <v>0</v>
      </c>
      <c r="Q1416" s="336">
        <v>0</v>
      </c>
      <c r="R1416" s="336">
        <v>0</v>
      </c>
      <c r="S1416" s="336">
        <v>0</v>
      </c>
      <c r="T1416" s="336">
        <v>0</v>
      </c>
      <c r="U1416" s="336">
        <v>0</v>
      </c>
      <c r="V1416" s="336">
        <v>0</v>
      </c>
      <c r="W1416" s="336">
        <v>0</v>
      </c>
      <c r="X1416" s="336">
        <v>0</v>
      </c>
      <c r="Y1416" s="336">
        <v>0</v>
      </c>
      <c r="Z1416" s="337">
        <f t="shared" si="65"/>
        <v>0</v>
      </c>
      <c r="AA1416" s="338"/>
    </row>
    <row r="1417" spans="1:27" s="339" customFormat="1" ht="12.75" customHeight="1">
      <c r="A1417" s="333">
        <f t="shared" si="91"/>
        <v>15</v>
      </c>
      <c r="B1417" s="373">
        <v>710407330031099</v>
      </c>
      <c r="C1417" s="392" t="s">
        <v>622</v>
      </c>
      <c r="D1417" s="334">
        <f>+SUMIF('BG SISTEMA'!A:A,'CA EF'!B1417,'BG SISTEMA'!F:F)</f>
        <v>18344325</v>
      </c>
      <c r="E1417" s="412"/>
      <c r="F1417" s="412"/>
      <c r="G1417" s="336">
        <v>0</v>
      </c>
      <c r="H1417" s="336">
        <f t="shared" si="101"/>
        <v>18344325</v>
      </c>
      <c r="I1417" s="336">
        <v>0</v>
      </c>
      <c r="J1417" s="336">
        <v>0</v>
      </c>
      <c r="K1417" s="336">
        <v>0</v>
      </c>
      <c r="L1417" s="336">
        <v>0</v>
      </c>
      <c r="M1417" s="336">
        <v>0</v>
      </c>
      <c r="N1417" s="336">
        <f>-$H1417</f>
        <v>-18344325</v>
      </c>
      <c r="O1417" s="336">
        <v>0</v>
      </c>
      <c r="P1417" s="336">
        <v>0</v>
      </c>
      <c r="Q1417" s="336">
        <v>0</v>
      </c>
      <c r="R1417" s="336">
        <v>0</v>
      </c>
      <c r="S1417" s="336">
        <v>0</v>
      </c>
      <c r="T1417" s="336">
        <v>0</v>
      </c>
      <c r="U1417" s="336">
        <v>0</v>
      </c>
      <c r="V1417" s="336">
        <v>0</v>
      </c>
      <c r="W1417" s="336">
        <v>0</v>
      </c>
      <c r="X1417" s="336">
        <v>0</v>
      </c>
      <c r="Y1417" s="336">
        <v>0</v>
      </c>
      <c r="Z1417" s="337">
        <f t="shared" si="65"/>
        <v>0</v>
      </c>
      <c r="AA1417" s="338"/>
    </row>
    <row r="1418" spans="1:27" s="339" customFormat="1" ht="12.75" customHeight="1">
      <c r="A1418" s="333">
        <f t="shared" si="91"/>
        <v>15</v>
      </c>
      <c r="B1418" s="373">
        <v>710407330031101</v>
      </c>
      <c r="C1418" s="392" t="s">
        <v>1993</v>
      </c>
      <c r="D1418" s="334">
        <f>+SUMIF('BG SISTEMA'!A:A,'CA EF'!B1418,'BG SISTEMA'!F:F)</f>
        <v>0</v>
      </c>
      <c r="E1418" s="412"/>
      <c r="F1418" s="412"/>
      <c r="G1418" s="336">
        <v>0</v>
      </c>
      <c r="H1418" s="336">
        <f t="shared" si="101"/>
        <v>0</v>
      </c>
      <c r="I1418" s="336">
        <v>0</v>
      </c>
      <c r="J1418" s="336">
        <v>0</v>
      </c>
      <c r="K1418" s="336">
        <v>0</v>
      </c>
      <c r="L1418" s="336">
        <v>0</v>
      </c>
      <c r="M1418" s="336">
        <v>0</v>
      </c>
      <c r="N1418" s="336">
        <v>0</v>
      </c>
      <c r="O1418" s="336">
        <v>0</v>
      </c>
      <c r="P1418" s="336">
        <v>0</v>
      </c>
      <c r="Q1418" s="336">
        <v>0</v>
      </c>
      <c r="R1418" s="336">
        <v>0</v>
      </c>
      <c r="S1418" s="336">
        <v>0</v>
      </c>
      <c r="T1418" s="336">
        <v>0</v>
      </c>
      <c r="U1418" s="336">
        <v>0</v>
      </c>
      <c r="V1418" s="336">
        <v>0</v>
      </c>
      <c r="W1418" s="336">
        <v>0</v>
      </c>
      <c r="X1418" s="336">
        <v>0</v>
      </c>
      <c r="Y1418" s="336">
        <v>0</v>
      </c>
      <c r="Z1418" s="337">
        <f t="shared" si="65"/>
        <v>0</v>
      </c>
      <c r="AA1418" s="340"/>
    </row>
    <row r="1419" spans="1:27" s="339" customFormat="1" ht="12.75" customHeight="1">
      <c r="A1419" s="333">
        <f t="shared" si="91"/>
        <v>15</v>
      </c>
      <c r="B1419" s="373">
        <v>710407330031199</v>
      </c>
      <c r="C1419" s="392" t="s">
        <v>599</v>
      </c>
      <c r="D1419" s="334">
        <f>+SUMIF('BG SISTEMA'!A:A,'CA EF'!B1419,'BG SISTEMA'!F:F)</f>
        <v>9202520</v>
      </c>
      <c r="E1419" s="412"/>
      <c r="F1419" s="412"/>
      <c r="G1419" s="336">
        <v>0</v>
      </c>
      <c r="H1419" s="336">
        <f t="shared" si="101"/>
        <v>9202520</v>
      </c>
      <c r="I1419" s="336">
        <v>0</v>
      </c>
      <c r="J1419" s="336">
        <v>0</v>
      </c>
      <c r="K1419" s="336">
        <v>0</v>
      </c>
      <c r="L1419" s="336">
        <v>0</v>
      </c>
      <c r="M1419" s="336">
        <v>0</v>
      </c>
      <c r="N1419" s="336">
        <f>-$H1419</f>
        <v>-9202520</v>
      </c>
      <c r="O1419" s="336">
        <v>0</v>
      </c>
      <c r="P1419" s="336">
        <v>0</v>
      </c>
      <c r="Q1419" s="336">
        <v>0</v>
      </c>
      <c r="R1419" s="336">
        <v>0</v>
      </c>
      <c r="S1419" s="336">
        <v>0</v>
      </c>
      <c r="T1419" s="336">
        <v>0</v>
      </c>
      <c r="U1419" s="336">
        <v>0</v>
      </c>
      <c r="V1419" s="336">
        <v>0</v>
      </c>
      <c r="W1419" s="336">
        <v>0</v>
      </c>
      <c r="X1419" s="336">
        <v>0</v>
      </c>
      <c r="Y1419" s="336">
        <v>0</v>
      </c>
      <c r="Z1419" s="337">
        <f t="shared" ref="Z1419:Z1482" si="102">SUM(H1419:Y1419)</f>
        <v>0</v>
      </c>
      <c r="AA1419" s="340"/>
    </row>
    <row r="1420" spans="1:27" s="339" customFormat="1" ht="12.75" customHeight="1">
      <c r="A1420" s="333">
        <f t="shared" si="91"/>
        <v>15</v>
      </c>
      <c r="B1420" s="373">
        <v>710407330031201</v>
      </c>
      <c r="C1420" s="392" t="s">
        <v>1994</v>
      </c>
      <c r="D1420" s="334">
        <f>+SUMIF('BG SISTEMA'!A:A,'CA EF'!B1420,'BG SISTEMA'!F:F)</f>
        <v>0</v>
      </c>
      <c r="E1420" s="412"/>
      <c r="F1420" s="412"/>
      <c r="G1420" s="336">
        <v>0</v>
      </c>
      <c r="H1420" s="336">
        <f t="shared" si="101"/>
        <v>0</v>
      </c>
      <c r="I1420" s="336">
        <v>0</v>
      </c>
      <c r="J1420" s="336">
        <v>0</v>
      </c>
      <c r="K1420" s="336">
        <v>0</v>
      </c>
      <c r="L1420" s="336">
        <v>0</v>
      </c>
      <c r="M1420" s="336">
        <v>0</v>
      </c>
      <c r="N1420" s="336">
        <v>0</v>
      </c>
      <c r="O1420" s="336">
        <v>0</v>
      </c>
      <c r="P1420" s="336">
        <v>0</v>
      </c>
      <c r="Q1420" s="336">
        <v>0</v>
      </c>
      <c r="R1420" s="336">
        <v>0</v>
      </c>
      <c r="S1420" s="336">
        <v>0</v>
      </c>
      <c r="T1420" s="336">
        <v>0</v>
      </c>
      <c r="U1420" s="336">
        <v>0</v>
      </c>
      <c r="V1420" s="336">
        <v>0</v>
      </c>
      <c r="W1420" s="336">
        <v>0</v>
      </c>
      <c r="X1420" s="336">
        <v>0</v>
      </c>
      <c r="Y1420" s="336">
        <v>0</v>
      </c>
      <c r="Z1420" s="337">
        <f t="shared" si="102"/>
        <v>0</v>
      </c>
      <c r="AA1420" s="340"/>
    </row>
    <row r="1421" spans="1:27" s="339" customFormat="1" ht="12.75" customHeight="1">
      <c r="A1421" s="333">
        <f t="shared" si="91"/>
        <v>15</v>
      </c>
      <c r="B1421" s="373">
        <v>710407330031299</v>
      </c>
      <c r="C1421" s="392" t="s">
        <v>1995</v>
      </c>
      <c r="D1421" s="334">
        <f>+SUMIF('BG SISTEMA'!A:A,'CA EF'!B1421,'BG SISTEMA'!F:F)</f>
        <v>0</v>
      </c>
      <c r="E1421" s="412"/>
      <c r="F1421" s="412"/>
      <c r="G1421" s="336">
        <v>0</v>
      </c>
      <c r="H1421" s="336">
        <f t="shared" si="101"/>
        <v>0</v>
      </c>
      <c r="I1421" s="336">
        <v>0</v>
      </c>
      <c r="J1421" s="336">
        <v>0</v>
      </c>
      <c r="K1421" s="336">
        <v>0</v>
      </c>
      <c r="L1421" s="336">
        <v>0</v>
      </c>
      <c r="M1421" s="336">
        <v>0</v>
      </c>
      <c r="N1421" s="336">
        <v>0</v>
      </c>
      <c r="O1421" s="336">
        <v>0</v>
      </c>
      <c r="P1421" s="336">
        <v>0</v>
      </c>
      <c r="Q1421" s="336">
        <v>0</v>
      </c>
      <c r="R1421" s="336">
        <v>0</v>
      </c>
      <c r="S1421" s="336">
        <v>0</v>
      </c>
      <c r="T1421" s="336">
        <v>0</v>
      </c>
      <c r="U1421" s="336">
        <v>0</v>
      </c>
      <c r="V1421" s="336">
        <v>0</v>
      </c>
      <c r="W1421" s="336">
        <v>0</v>
      </c>
      <c r="X1421" s="336">
        <v>0</v>
      </c>
      <c r="Y1421" s="336">
        <v>0</v>
      </c>
      <c r="Z1421" s="337">
        <f t="shared" si="102"/>
        <v>0</v>
      </c>
      <c r="AA1421" s="340"/>
    </row>
    <row r="1422" spans="1:27" s="339" customFormat="1" ht="12.75" customHeight="1">
      <c r="A1422" s="333">
        <f t="shared" si="91"/>
        <v>15</v>
      </c>
      <c r="B1422" s="373">
        <v>710407330031301</v>
      </c>
      <c r="C1422" s="392" t="s">
        <v>1996</v>
      </c>
      <c r="D1422" s="334">
        <f>+SUMIF('BG SISTEMA'!A:A,'CA EF'!B1422,'BG SISTEMA'!F:F)</f>
        <v>0</v>
      </c>
      <c r="E1422" s="412"/>
      <c r="F1422" s="412"/>
      <c r="G1422" s="336">
        <v>0</v>
      </c>
      <c r="H1422" s="336">
        <f t="shared" si="101"/>
        <v>0</v>
      </c>
      <c r="I1422" s="336">
        <v>0</v>
      </c>
      <c r="J1422" s="336">
        <v>0</v>
      </c>
      <c r="K1422" s="336">
        <v>0</v>
      </c>
      <c r="L1422" s="336">
        <v>0</v>
      </c>
      <c r="M1422" s="336">
        <v>0</v>
      </c>
      <c r="N1422" s="336">
        <v>0</v>
      </c>
      <c r="O1422" s="336">
        <v>0</v>
      </c>
      <c r="P1422" s="336">
        <v>0</v>
      </c>
      <c r="Q1422" s="336">
        <v>0</v>
      </c>
      <c r="R1422" s="336">
        <v>0</v>
      </c>
      <c r="S1422" s="336">
        <v>0</v>
      </c>
      <c r="T1422" s="336">
        <v>0</v>
      </c>
      <c r="U1422" s="336">
        <v>0</v>
      </c>
      <c r="V1422" s="336">
        <v>0</v>
      </c>
      <c r="W1422" s="336">
        <v>0</v>
      </c>
      <c r="X1422" s="336">
        <v>0</v>
      </c>
      <c r="Y1422" s="336">
        <v>0</v>
      </c>
      <c r="Z1422" s="337">
        <f t="shared" si="102"/>
        <v>0</v>
      </c>
      <c r="AA1422" s="340"/>
    </row>
    <row r="1423" spans="1:27" s="339" customFormat="1" ht="12.75" customHeight="1">
      <c r="A1423" s="333">
        <f t="shared" si="91"/>
        <v>15</v>
      </c>
      <c r="B1423" s="373">
        <v>710407330031399</v>
      </c>
      <c r="C1423" s="392" t="s">
        <v>1997</v>
      </c>
      <c r="D1423" s="334">
        <f>+SUMIF('BG SISTEMA'!A:A,'CA EF'!B1423,'BG SISTEMA'!F:F)</f>
        <v>0</v>
      </c>
      <c r="E1423" s="412"/>
      <c r="F1423" s="412"/>
      <c r="G1423" s="336">
        <v>0</v>
      </c>
      <c r="H1423" s="336">
        <f t="shared" si="101"/>
        <v>0</v>
      </c>
      <c r="I1423" s="336">
        <v>0</v>
      </c>
      <c r="J1423" s="336">
        <v>0</v>
      </c>
      <c r="K1423" s="336">
        <v>0</v>
      </c>
      <c r="L1423" s="336">
        <v>0</v>
      </c>
      <c r="M1423" s="336">
        <v>0</v>
      </c>
      <c r="N1423" s="336">
        <v>0</v>
      </c>
      <c r="O1423" s="336">
        <v>0</v>
      </c>
      <c r="P1423" s="336">
        <v>0</v>
      </c>
      <c r="Q1423" s="336">
        <v>0</v>
      </c>
      <c r="R1423" s="336">
        <v>0</v>
      </c>
      <c r="S1423" s="336">
        <v>0</v>
      </c>
      <c r="T1423" s="336">
        <v>0</v>
      </c>
      <c r="U1423" s="336">
        <v>0</v>
      </c>
      <c r="V1423" s="336">
        <v>0</v>
      </c>
      <c r="W1423" s="336">
        <v>0</v>
      </c>
      <c r="X1423" s="336">
        <v>0</v>
      </c>
      <c r="Y1423" s="336">
        <v>0</v>
      </c>
      <c r="Z1423" s="337">
        <f t="shared" si="102"/>
        <v>0</v>
      </c>
      <c r="AA1423" s="340"/>
    </row>
    <row r="1424" spans="1:27" s="339" customFormat="1" ht="12.75" customHeight="1">
      <c r="A1424" s="333">
        <f t="shared" si="91"/>
        <v>15</v>
      </c>
      <c r="B1424" s="373">
        <v>710407330031401</v>
      </c>
      <c r="C1424" s="392" t="s">
        <v>1998</v>
      </c>
      <c r="D1424" s="334">
        <f>+SUMIF('BG SISTEMA'!A:A,'CA EF'!B1424,'BG SISTEMA'!F:F)</f>
        <v>0</v>
      </c>
      <c r="E1424" s="412"/>
      <c r="F1424" s="412"/>
      <c r="G1424" s="336">
        <v>0</v>
      </c>
      <c r="H1424" s="336">
        <f t="shared" si="101"/>
        <v>0</v>
      </c>
      <c r="I1424" s="336">
        <v>0</v>
      </c>
      <c r="J1424" s="336">
        <v>0</v>
      </c>
      <c r="K1424" s="336">
        <v>0</v>
      </c>
      <c r="L1424" s="336">
        <v>0</v>
      </c>
      <c r="M1424" s="336">
        <v>0</v>
      </c>
      <c r="N1424" s="336">
        <v>0</v>
      </c>
      <c r="O1424" s="336">
        <v>0</v>
      </c>
      <c r="P1424" s="336">
        <v>0</v>
      </c>
      <c r="Q1424" s="336">
        <v>0</v>
      </c>
      <c r="R1424" s="336">
        <v>0</v>
      </c>
      <c r="S1424" s="336">
        <v>0</v>
      </c>
      <c r="T1424" s="336">
        <v>0</v>
      </c>
      <c r="U1424" s="336">
        <v>0</v>
      </c>
      <c r="V1424" s="336">
        <v>0</v>
      </c>
      <c r="W1424" s="336">
        <v>0</v>
      </c>
      <c r="X1424" s="336">
        <v>0</v>
      </c>
      <c r="Y1424" s="336">
        <v>0</v>
      </c>
      <c r="Z1424" s="337">
        <f t="shared" si="102"/>
        <v>0</v>
      </c>
      <c r="AA1424" s="340"/>
    </row>
    <row r="1425" spans="1:27" s="339" customFormat="1" ht="12.75" customHeight="1">
      <c r="A1425" s="333">
        <f t="shared" si="91"/>
        <v>15</v>
      </c>
      <c r="B1425" s="373">
        <v>710407330031499</v>
      </c>
      <c r="C1425" s="392" t="s">
        <v>746</v>
      </c>
      <c r="D1425" s="334">
        <f>+SUMIF('BG SISTEMA'!A:A,'CA EF'!B1425,'BG SISTEMA'!F:F)</f>
        <v>3296364</v>
      </c>
      <c r="E1425" s="412"/>
      <c r="F1425" s="412"/>
      <c r="G1425" s="336">
        <v>0</v>
      </c>
      <c r="H1425" s="336">
        <f t="shared" si="101"/>
        <v>3296364</v>
      </c>
      <c r="I1425" s="336">
        <v>0</v>
      </c>
      <c r="J1425" s="336">
        <v>0</v>
      </c>
      <c r="K1425" s="336">
        <v>0</v>
      </c>
      <c r="L1425" s="336">
        <v>0</v>
      </c>
      <c r="M1425" s="336">
        <v>0</v>
      </c>
      <c r="N1425" s="336">
        <f>-$H1425</f>
        <v>-3296364</v>
      </c>
      <c r="O1425" s="336">
        <v>0</v>
      </c>
      <c r="P1425" s="336">
        <v>0</v>
      </c>
      <c r="Q1425" s="336">
        <v>0</v>
      </c>
      <c r="R1425" s="336">
        <v>0</v>
      </c>
      <c r="S1425" s="336">
        <v>0</v>
      </c>
      <c r="T1425" s="336">
        <v>0</v>
      </c>
      <c r="U1425" s="336">
        <v>0</v>
      </c>
      <c r="V1425" s="336">
        <v>0</v>
      </c>
      <c r="W1425" s="336">
        <v>0</v>
      </c>
      <c r="X1425" s="336">
        <v>0</v>
      </c>
      <c r="Y1425" s="336">
        <v>0</v>
      </c>
      <c r="Z1425" s="337">
        <f t="shared" si="102"/>
        <v>0</v>
      </c>
      <c r="AA1425" s="338"/>
    </row>
    <row r="1426" spans="1:27" s="339" customFormat="1" ht="12.75" customHeight="1">
      <c r="A1426" s="333">
        <f t="shared" si="91"/>
        <v>15</v>
      </c>
      <c r="B1426" s="373">
        <v>710407330031501</v>
      </c>
      <c r="C1426" s="392" t="s">
        <v>605</v>
      </c>
      <c r="D1426" s="334">
        <f>+SUMIF('BG SISTEMA'!A:A,'CA EF'!B1426,'BG SISTEMA'!F:F)</f>
        <v>113809306</v>
      </c>
      <c r="E1426" s="412"/>
      <c r="F1426" s="412">
        <v>0</v>
      </c>
      <c r="G1426" s="336">
        <v>0</v>
      </c>
      <c r="H1426" s="336">
        <f t="shared" si="101"/>
        <v>113809306</v>
      </c>
      <c r="I1426" s="336">
        <v>0</v>
      </c>
      <c r="J1426" s="336">
        <v>0</v>
      </c>
      <c r="K1426" s="336">
        <v>0</v>
      </c>
      <c r="L1426" s="336">
        <v>0</v>
      </c>
      <c r="M1426" s="336">
        <v>0</v>
      </c>
      <c r="N1426" s="336">
        <f>-$H1426</f>
        <v>-113809306</v>
      </c>
      <c r="O1426" s="336">
        <v>0</v>
      </c>
      <c r="P1426" s="336">
        <v>0</v>
      </c>
      <c r="Q1426" s="336">
        <v>0</v>
      </c>
      <c r="R1426" s="336">
        <v>0</v>
      </c>
      <c r="S1426" s="336">
        <v>0</v>
      </c>
      <c r="T1426" s="336">
        <v>0</v>
      </c>
      <c r="U1426" s="336">
        <v>0</v>
      </c>
      <c r="V1426" s="336">
        <v>0</v>
      </c>
      <c r="W1426" s="336">
        <v>0</v>
      </c>
      <c r="X1426" s="336">
        <v>0</v>
      </c>
      <c r="Y1426" s="336">
        <v>0</v>
      </c>
      <c r="Z1426" s="337">
        <f t="shared" si="102"/>
        <v>0</v>
      </c>
      <c r="AA1426" s="340"/>
    </row>
    <row r="1427" spans="1:27" s="339" customFormat="1" ht="12.75" customHeight="1">
      <c r="A1427" s="333">
        <f t="shared" si="91"/>
        <v>15</v>
      </c>
      <c r="B1427" s="373">
        <v>710407330031599</v>
      </c>
      <c r="C1427" s="392" t="s">
        <v>807</v>
      </c>
      <c r="D1427" s="334">
        <f>+SUMIF('BG SISTEMA'!A:A,'CA EF'!B1427,'BG SISTEMA'!F:F)</f>
        <v>0</v>
      </c>
      <c r="E1427" s="412"/>
      <c r="F1427" s="412"/>
      <c r="G1427" s="336">
        <v>0</v>
      </c>
      <c r="H1427" s="336">
        <f t="shared" si="101"/>
        <v>0</v>
      </c>
      <c r="I1427" s="336">
        <v>0</v>
      </c>
      <c r="J1427" s="336">
        <v>0</v>
      </c>
      <c r="K1427" s="336">
        <v>0</v>
      </c>
      <c r="L1427" s="336">
        <v>0</v>
      </c>
      <c r="M1427" s="336">
        <v>0</v>
      </c>
      <c r="N1427" s="336">
        <f>-$H1427</f>
        <v>0</v>
      </c>
      <c r="O1427" s="336">
        <v>0</v>
      </c>
      <c r="P1427" s="336">
        <v>0</v>
      </c>
      <c r="Q1427" s="336">
        <v>0</v>
      </c>
      <c r="R1427" s="336">
        <v>0</v>
      </c>
      <c r="S1427" s="336">
        <v>0</v>
      </c>
      <c r="T1427" s="336">
        <v>0</v>
      </c>
      <c r="U1427" s="336">
        <v>0</v>
      </c>
      <c r="V1427" s="336">
        <v>0</v>
      </c>
      <c r="W1427" s="336">
        <v>0</v>
      </c>
      <c r="X1427" s="336">
        <v>0</v>
      </c>
      <c r="Y1427" s="336">
        <v>0</v>
      </c>
      <c r="Z1427" s="337">
        <f t="shared" si="102"/>
        <v>0</v>
      </c>
      <c r="AA1427" s="340"/>
    </row>
    <row r="1428" spans="1:27" s="339" customFormat="1" ht="12.75" customHeight="1">
      <c r="A1428" s="333">
        <f t="shared" si="91"/>
        <v>15</v>
      </c>
      <c r="B1428" s="373">
        <v>710407330031601</v>
      </c>
      <c r="C1428" s="392" t="s">
        <v>1999</v>
      </c>
      <c r="D1428" s="334">
        <f>+SUMIF('BG SISTEMA'!A:A,'CA EF'!B1428,'BG SISTEMA'!F:F)</f>
        <v>0</v>
      </c>
      <c r="E1428" s="412"/>
      <c r="F1428" s="412"/>
      <c r="G1428" s="336">
        <v>0</v>
      </c>
      <c r="H1428" s="336">
        <f t="shared" si="101"/>
        <v>0</v>
      </c>
      <c r="I1428" s="336">
        <v>0</v>
      </c>
      <c r="J1428" s="336">
        <v>0</v>
      </c>
      <c r="K1428" s="336">
        <v>0</v>
      </c>
      <c r="L1428" s="336">
        <v>0</v>
      </c>
      <c r="M1428" s="336">
        <v>0</v>
      </c>
      <c r="N1428" s="336">
        <v>0</v>
      </c>
      <c r="O1428" s="336">
        <v>0</v>
      </c>
      <c r="P1428" s="336">
        <v>0</v>
      </c>
      <c r="Q1428" s="336">
        <v>0</v>
      </c>
      <c r="R1428" s="336">
        <v>0</v>
      </c>
      <c r="S1428" s="336">
        <v>0</v>
      </c>
      <c r="T1428" s="336">
        <v>0</v>
      </c>
      <c r="U1428" s="336">
        <v>0</v>
      </c>
      <c r="V1428" s="336">
        <v>0</v>
      </c>
      <c r="W1428" s="336">
        <v>0</v>
      </c>
      <c r="X1428" s="336">
        <v>0</v>
      </c>
      <c r="Y1428" s="336">
        <v>0</v>
      </c>
      <c r="Z1428" s="337">
        <f t="shared" si="102"/>
        <v>0</v>
      </c>
      <c r="AA1428" s="340"/>
    </row>
    <row r="1429" spans="1:27" s="339" customFormat="1" ht="12.75" customHeight="1">
      <c r="A1429" s="333">
        <f t="shared" si="91"/>
        <v>15</v>
      </c>
      <c r="B1429" s="373">
        <v>710407330031699</v>
      </c>
      <c r="C1429" s="392" t="s">
        <v>2000</v>
      </c>
      <c r="D1429" s="334">
        <f>+SUMIF('BG SISTEMA'!A:A,'CA EF'!B1429,'BG SISTEMA'!F:F)</f>
        <v>0</v>
      </c>
      <c r="E1429" s="412"/>
      <c r="F1429" s="412"/>
      <c r="G1429" s="336">
        <v>0</v>
      </c>
      <c r="H1429" s="336">
        <f t="shared" si="101"/>
        <v>0</v>
      </c>
      <c r="I1429" s="336">
        <v>0</v>
      </c>
      <c r="J1429" s="336">
        <v>0</v>
      </c>
      <c r="K1429" s="336">
        <v>0</v>
      </c>
      <c r="L1429" s="336">
        <v>0</v>
      </c>
      <c r="M1429" s="336">
        <v>0</v>
      </c>
      <c r="N1429" s="336">
        <v>0</v>
      </c>
      <c r="O1429" s="336">
        <v>0</v>
      </c>
      <c r="P1429" s="336">
        <v>0</v>
      </c>
      <c r="Q1429" s="336">
        <v>0</v>
      </c>
      <c r="R1429" s="336">
        <v>0</v>
      </c>
      <c r="S1429" s="336">
        <v>0</v>
      </c>
      <c r="T1429" s="336">
        <v>0</v>
      </c>
      <c r="U1429" s="336">
        <v>0</v>
      </c>
      <c r="V1429" s="336">
        <v>0</v>
      </c>
      <c r="W1429" s="336">
        <v>0</v>
      </c>
      <c r="X1429" s="336">
        <v>0</v>
      </c>
      <c r="Y1429" s="336">
        <v>0</v>
      </c>
      <c r="Z1429" s="337">
        <f t="shared" si="102"/>
        <v>0</v>
      </c>
      <c r="AA1429" s="340"/>
    </row>
    <row r="1430" spans="1:27" s="339" customFormat="1" ht="12.75" customHeight="1">
      <c r="A1430" s="333">
        <f t="shared" si="91"/>
        <v>15</v>
      </c>
      <c r="B1430" s="373">
        <v>710407330031701</v>
      </c>
      <c r="C1430" s="392" t="s">
        <v>2001</v>
      </c>
      <c r="D1430" s="334">
        <f>+SUMIF('BG SISTEMA'!A:A,'CA EF'!B1430,'BG SISTEMA'!F:F)</f>
        <v>0</v>
      </c>
      <c r="E1430" s="412"/>
      <c r="F1430" s="412"/>
      <c r="G1430" s="336">
        <v>0</v>
      </c>
      <c r="H1430" s="336">
        <f t="shared" si="101"/>
        <v>0</v>
      </c>
      <c r="I1430" s="336">
        <v>0</v>
      </c>
      <c r="J1430" s="336">
        <v>0</v>
      </c>
      <c r="K1430" s="336">
        <v>0</v>
      </c>
      <c r="L1430" s="336">
        <v>0</v>
      </c>
      <c r="M1430" s="336">
        <v>0</v>
      </c>
      <c r="N1430" s="336">
        <v>0</v>
      </c>
      <c r="O1430" s="336">
        <v>0</v>
      </c>
      <c r="P1430" s="336">
        <v>0</v>
      </c>
      <c r="Q1430" s="336">
        <v>0</v>
      </c>
      <c r="R1430" s="336">
        <v>0</v>
      </c>
      <c r="S1430" s="336">
        <v>0</v>
      </c>
      <c r="T1430" s="336">
        <v>0</v>
      </c>
      <c r="U1430" s="336">
        <v>0</v>
      </c>
      <c r="V1430" s="336">
        <v>0</v>
      </c>
      <c r="W1430" s="336">
        <v>0</v>
      </c>
      <c r="X1430" s="336">
        <v>0</v>
      </c>
      <c r="Y1430" s="336">
        <v>0</v>
      </c>
      <c r="Z1430" s="337">
        <f t="shared" si="102"/>
        <v>0</v>
      </c>
      <c r="AA1430" s="338"/>
    </row>
    <row r="1431" spans="1:27" s="339" customFormat="1" ht="12.75" customHeight="1">
      <c r="A1431" s="333">
        <f t="shared" si="91"/>
        <v>15</v>
      </c>
      <c r="B1431" s="373">
        <v>710407330031799</v>
      </c>
      <c r="C1431" s="392" t="s">
        <v>607</v>
      </c>
      <c r="D1431" s="334">
        <f>+SUMIF('BG SISTEMA'!A:A,'CA EF'!B1431,'BG SISTEMA'!F:F)</f>
        <v>658636</v>
      </c>
      <c r="E1431" s="412"/>
      <c r="F1431" s="412"/>
      <c r="G1431" s="336">
        <v>0</v>
      </c>
      <c r="H1431" s="336">
        <f t="shared" si="101"/>
        <v>658636</v>
      </c>
      <c r="I1431" s="336">
        <v>0</v>
      </c>
      <c r="J1431" s="336">
        <v>0</v>
      </c>
      <c r="K1431" s="336">
        <v>0</v>
      </c>
      <c r="L1431" s="336">
        <v>0</v>
      </c>
      <c r="M1431" s="336">
        <v>0</v>
      </c>
      <c r="N1431" s="336">
        <f>-$H1431</f>
        <v>-658636</v>
      </c>
      <c r="O1431" s="336">
        <v>0</v>
      </c>
      <c r="P1431" s="336">
        <v>0</v>
      </c>
      <c r="Q1431" s="336">
        <v>0</v>
      </c>
      <c r="R1431" s="336">
        <v>0</v>
      </c>
      <c r="S1431" s="336">
        <v>0</v>
      </c>
      <c r="T1431" s="336">
        <v>0</v>
      </c>
      <c r="U1431" s="336">
        <v>0</v>
      </c>
      <c r="V1431" s="336">
        <v>0</v>
      </c>
      <c r="W1431" s="336">
        <v>0</v>
      </c>
      <c r="X1431" s="336">
        <v>0</v>
      </c>
      <c r="Y1431" s="336">
        <v>0</v>
      </c>
      <c r="Z1431" s="337">
        <f t="shared" si="102"/>
        <v>0</v>
      </c>
      <c r="AA1431" s="340"/>
    </row>
    <row r="1432" spans="1:27" s="339" customFormat="1" ht="12.75" customHeight="1">
      <c r="A1432" s="333">
        <f t="shared" si="91"/>
        <v>15</v>
      </c>
      <c r="B1432" s="373">
        <v>710407330031801</v>
      </c>
      <c r="C1432" s="392" t="s">
        <v>2002</v>
      </c>
      <c r="D1432" s="334">
        <f>+SUMIF('BG SISTEMA'!A:A,'CA EF'!B1432,'BG SISTEMA'!F:F)</f>
        <v>0</v>
      </c>
      <c r="E1432" s="412"/>
      <c r="F1432" s="412"/>
      <c r="G1432" s="336">
        <v>0</v>
      </c>
      <c r="H1432" s="336">
        <f t="shared" si="101"/>
        <v>0</v>
      </c>
      <c r="I1432" s="336">
        <v>0</v>
      </c>
      <c r="J1432" s="336">
        <v>0</v>
      </c>
      <c r="K1432" s="336">
        <v>0</v>
      </c>
      <c r="L1432" s="336">
        <v>0</v>
      </c>
      <c r="M1432" s="336">
        <v>0</v>
      </c>
      <c r="N1432" s="336">
        <v>0</v>
      </c>
      <c r="O1432" s="336">
        <v>0</v>
      </c>
      <c r="P1432" s="336">
        <v>0</v>
      </c>
      <c r="Q1432" s="336">
        <v>0</v>
      </c>
      <c r="R1432" s="336">
        <v>0</v>
      </c>
      <c r="S1432" s="336">
        <v>0</v>
      </c>
      <c r="T1432" s="336">
        <v>0</v>
      </c>
      <c r="U1432" s="336">
        <v>0</v>
      </c>
      <c r="V1432" s="336">
        <v>0</v>
      </c>
      <c r="W1432" s="336">
        <v>0</v>
      </c>
      <c r="X1432" s="336">
        <v>0</v>
      </c>
      <c r="Y1432" s="336">
        <v>0</v>
      </c>
      <c r="Z1432" s="337">
        <f t="shared" si="102"/>
        <v>0</v>
      </c>
      <c r="AA1432" s="340"/>
    </row>
    <row r="1433" spans="1:27" s="339" customFormat="1" ht="12.75" customHeight="1">
      <c r="A1433" s="333">
        <f t="shared" si="91"/>
        <v>15</v>
      </c>
      <c r="B1433" s="373">
        <v>710407330031899</v>
      </c>
      <c r="C1433" s="392" t="s">
        <v>609</v>
      </c>
      <c r="D1433" s="334">
        <f>+SUMIF('BG SISTEMA'!A:A,'CA EF'!B1433,'BG SISTEMA'!F:F)</f>
        <v>19604190</v>
      </c>
      <c r="E1433" s="412"/>
      <c r="F1433" s="412"/>
      <c r="G1433" s="336">
        <v>0</v>
      </c>
      <c r="H1433" s="336">
        <f t="shared" si="101"/>
        <v>19604190</v>
      </c>
      <c r="I1433" s="336">
        <v>0</v>
      </c>
      <c r="J1433" s="336">
        <v>0</v>
      </c>
      <c r="K1433" s="336">
        <v>0</v>
      </c>
      <c r="L1433" s="336">
        <v>0</v>
      </c>
      <c r="M1433" s="336">
        <v>0</v>
      </c>
      <c r="N1433" s="336">
        <f>-$H1433</f>
        <v>-19604190</v>
      </c>
      <c r="O1433" s="336">
        <v>0</v>
      </c>
      <c r="P1433" s="336">
        <v>0</v>
      </c>
      <c r="Q1433" s="336">
        <v>0</v>
      </c>
      <c r="R1433" s="336">
        <v>0</v>
      </c>
      <c r="S1433" s="336">
        <v>0</v>
      </c>
      <c r="T1433" s="336">
        <v>0</v>
      </c>
      <c r="U1433" s="336">
        <v>0</v>
      </c>
      <c r="V1433" s="336">
        <v>0</v>
      </c>
      <c r="W1433" s="336">
        <v>0</v>
      </c>
      <c r="X1433" s="336">
        <v>0</v>
      </c>
      <c r="Y1433" s="336">
        <v>0</v>
      </c>
      <c r="Z1433" s="337">
        <f t="shared" si="102"/>
        <v>0</v>
      </c>
      <c r="AA1433" s="340"/>
    </row>
    <row r="1434" spans="1:27" s="339" customFormat="1" ht="12.75" customHeight="1">
      <c r="A1434" s="333">
        <f t="shared" si="91"/>
        <v>15</v>
      </c>
      <c r="B1434" s="373">
        <v>710407330031901</v>
      </c>
      <c r="C1434" s="392" t="s">
        <v>2003</v>
      </c>
      <c r="D1434" s="334">
        <f>+SUMIF('BG SISTEMA'!A:A,'CA EF'!B1434,'BG SISTEMA'!F:F)</f>
        <v>0</v>
      </c>
      <c r="E1434" s="412"/>
      <c r="F1434" s="412"/>
      <c r="G1434" s="336">
        <v>0</v>
      </c>
      <c r="H1434" s="336">
        <f t="shared" si="101"/>
        <v>0</v>
      </c>
      <c r="I1434" s="336">
        <v>0</v>
      </c>
      <c r="J1434" s="336">
        <v>0</v>
      </c>
      <c r="K1434" s="336">
        <v>0</v>
      </c>
      <c r="L1434" s="336">
        <v>0</v>
      </c>
      <c r="M1434" s="336">
        <v>0</v>
      </c>
      <c r="N1434" s="336">
        <v>0</v>
      </c>
      <c r="O1434" s="336">
        <v>0</v>
      </c>
      <c r="P1434" s="336">
        <v>0</v>
      </c>
      <c r="Q1434" s="336">
        <v>0</v>
      </c>
      <c r="R1434" s="336">
        <v>0</v>
      </c>
      <c r="S1434" s="336">
        <v>0</v>
      </c>
      <c r="T1434" s="336">
        <v>0</v>
      </c>
      <c r="U1434" s="336">
        <v>0</v>
      </c>
      <c r="V1434" s="336">
        <v>0</v>
      </c>
      <c r="W1434" s="336">
        <v>0</v>
      </c>
      <c r="X1434" s="336">
        <v>0</v>
      </c>
      <c r="Y1434" s="336">
        <v>0</v>
      </c>
      <c r="Z1434" s="337">
        <f t="shared" si="102"/>
        <v>0</v>
      </c>
      <c r="AA1434" s="340"/>
    </row>
    <row r="1435" spans="1:27" s="339" customFormat="1" ht="12.75" customHeight="1">
      <c r="A1435" s="333">
        <f t="shared" si="91"/>
        <v>15</v>
      </c>
      <c r="B1435" s="373">
        <v>710407330031999</v>
      </c>
      <c r="C1435" s="392" t="s">
        <v>2004</v>
      </c>
      <c r="D1435" s="334">
        <f>+SUMIF('BG SISTEMA'!A:A,'CA EF'!B1435,'BG SISTEMA'!F:F)</f>
        <v>0</v>
      </c>
      <c r="E1435" s="412"/>
      <c r="F1435" s="412"/>
      <c r="G1435" s="336">
        <v>0</v>
      </c>
      <c r="H1435" s="336">
        <f t="shared" si="101"/>
        <v>0</v>
      </c>
      <c r="I1435" s="336">
        <v>0</v>
      </c>
      <c r="J1435" s="336">
        <v>0</v>
      </c>
      <c r="K1435" s="336">
        <v>0</v>
      </c>
      <c r="L1435" s="336">
        <v>0</v>
      </c>
      <c r="M1435" s="336">
        <v>0</v>
      </c>
      <c r="N1435" s="336">
        <v>0</v>
      </c>
      <c r="O1435" s="336">
        <v>0</v>
      </c>
      <c r="P1435" s="336">
        <v>0</v>
      </c>
      <c r="Q1435" s="336">
        <v>0</v>
      </c>
      <c r="R1435" s="336">
        <v>0</v>
      </c>
      <c r="S1435" s="336">
        <v>0</v>
      </c>
      <c r="T1435" s="336">
        <v>0</v>
      </c>
      <c r="U1435" s="336">
        <v>0</v>
      </c>
      <c r="V1435" s="336">
        <v>0</v>
      </c>
      <c r="W1435" s="336">
        <v>0</v>
      </c>
      <c r="X1435" s="336">
        <v>0</v>
      </c>
      <c r="Y1435" s="336">
        <v>0</v>
      </c>
      <c r="Z1435" s="337">
        <f t="shared" si="102"/>
        <v>0</v>
      </c>
      <c r="AA1435" s="340"/>
    </row>
    <row r="1436" spans="1:27" s="339" customFormat="1" ht="12.75" customHeight="1">
      <c r="A1436" s="333">
        <f t="shared" si="91"/>
        <v>15</v>
      </c>
      <c r="B1436" s="373">
        <v>710407330032001</v>
      </c>
      <c r="C1436" s="392" t="s">
        <v>2005</v>
      </c>
      <c r="D1436" s="334">
        <f>+SUMIF('BG SISTEMA'!A:A,'CA EF'!B1436,'BG SISTEMA'!F:F)</f>
        <v>0</v>
      </c>
      <c r="E1436" s="412"/>
      <c r="F1436" s="412"/>
      <c r="G1436" s="336">
        <v>0</v>
      </c>
      <c r="H1436" s="336">
        <f t="shared" si="101"/>
        <v>0</v>
      </c>
      <c r="I1436" s="336">
        <v>0</v>
      </c>
      <c r="J1436" s="336">
        <v>0</v>
      </c>
      <c r="K1436" s="336">
        <v>0</v>
      </c>
      <c r="L1436" s="336">
        <v>0</v>
      </c>
      <c r="M1436" s="336">
        <v>0</v>
      </c>
      <c r="N1436" s="336">
        <v>0</v>
      </c>
      <c r="O1436" s="336">
        <v>0</v>
      </c>
      <c r="P1436" s="336">
        <v>0</v>
      </c>
      <c r="Q1436" s="336">
        <v>0</v>
      </c>
      <c r="R1436" s="336">
        <v>0</v>
      </c>
      <c r="S1436" s="336">
        <v>0</v>
      </c>
      <c r="T1436" s="336">
        <v>0</v>
      </c>
      <c r="U1436" s="336">
        <v>0</v>
      </c>
      <c r="V1436" s="336">
        <v>0</v>
      </c>
      <c r="W1436" s="336">
        <v>0</v>
      </c>
      <c r="X1436" s="336">
        <v>0</v>
      </c>
      <c r="Y1436" s="336">
        <v>0</v>
      </c>
      <c r="Z1436" s="337">
        <f t="shared" si="102"/>
        <v>0</v>
      </c>
      <c r="AA1436" s="340"/>
    </row>
    <row r="1437" spans="1:27" s="339" customFormat="1" ht="12.75" customHeight="1">
      <c r="A1437" s="333">
        <f t="shared" si="91"/>
        <v>15</v>
      </c>
      <c r="B1437" s="373">
        <v>710407330032099</v>
      </c>
      <c r="C1437" s="392" t="s">
        <v>614</v>
      </c>
      <c r="D1437" s="334">
        <f>+SUMIF('BG SISTEMA'!A:A,'CA EF'!B1437,'BG SISTEMA'!F:F)</f>
        <v>4209541</v>
      </c>
      <c r="E1437" s="412"/>
      <c r="F1437" s="412"/>
      <c r="G1437" s="336">
        <v>0</v>
      </c>
      <c r="H1437" s="336">
        <f t="shared" si="101"/>
        <v>4209541</v>
      </c>
      <c r="I1437" s="336">
        <v>0</v>
      </c>
      <c r="J1437" s="336">
        <v>0</v>
      </c>
      <c r="K1437" s="336">
        <v>0</v>
      </c>
      <c r="L1437" s="336">
        <v>0</v>
      </c>
      <c r="M1437" s="336">
        <v>0</v>
      </c>
      <c r="N1437" s="336">
        <f>-$H1437</f>
        <v>-4209541</v>
      </c>
      <c r="O1437" s="336">
        <v>0</v>
      </c>
      <c r="P1437" s="336">
        <v>0</v>
      </c>
      <c r="Q1437" s="336">
        <v>0</v>
      </c>
      <c r="R1437" s="336">
        <v>0</v>
      </c>
      <c r="S1437" s="336">
        <v>0</v>
      </c>
      <c r="T1437" s="336">
        <v>0</v>
      </c>
      <c r="U1437" s="336">
        <v>0</v>
      </c>
      <c r="V1437" s="336">
        <v>0</v>
      </c>
      <c r="W1437" s="336">
        <v>0</v>
      </c>
      <c r="X1437" s="336">
        <v>0</v>
      </c>
      <c r="Y1437" s="336">
        <v>0</v>
      </c>
      <c r="Z1437" s="337">
        <f t="shared" si="102"/>
        <v>0</v>
      </c>
      <c r="AA1437" s="338"/>
    </row>
    <row r="1438" spans="1:27" s="339" customFormat="1" ht="12.75" customHeight="1">
      <c r="A1438" s="333">
        <f t="shared" si="91"/>
        <v>15</v>
      </c>
      <c r="B1438" s="373">
        <v>710407330032101</v>
      </c>
      <c r="C1438" s="392" t="s">
        <v>2006</v>
      </c>
      <c r="D1438" s="334">
        <f>+SUMIF('BG SISTEMA'!A:A,'CA EF'!B1438,'BG SISTEMA'!F:F)</f>
        <v>0</v>
      </c>
      <c r="E1438" s="412"/>
      <c r="F1438" s="412"/>
      <c r="G1438" s="336">
        <v>0</v>
      </c>
      <c r="H1438" s="336">
        <f t="shared" si="101"/>
        <v>0</v>
      </c>
      <c r="I1438" s="336">
        <v>0</v>
      </c>
      <c r="J1438" s="336">
        <v>0</v>
      </c>
      <c r="K1438" s="336">
        <v>0</v>
      </c>
      <c r="L1438" s="336">
        <v>0</v>
      </c>
      <c r="M1438" s="336">
        <v>0</v>
      </c>
      <c r="N1438" s="336">
        <v>0</v>
      </c>
      <c r="O1438" s="336">
        <v>0</v>
      </c>
      <c r="P1438" s="336">
        <v>0</v>
      </c>
      <c r="Q1438" s="336">
        <v>0</v>
      </c>
      <c r="R1438" s="336">
        <v>0</v>
      </c>
      <c r="S1438" s="336">
        <v>0</v>
      </c>
      <c r="T1438" s="336">
        <v>0</v>
      </c>
      <c r="U1438" s="336">
        <v>0</v>
      </c>
      <c r="V1438" s="336">
        <v>0</v>
      </c>
      <c r="W1438" s="336">
        <v>0</v>
      </c>
      <c r="X1438" s="336">
        <v>0</v>
      </c>
      <c r="Y1438" s="336">
        <v>0</v>
      </c>
      <c r="Z1438" s="337">
        <f t="shared" si="102"/>
        <v>0</v>
      </c>
      <c r="AA1438" s="340"/>
    </row>
    <row r="1439" spans="1:27" s="339" customFormat="1" ht="12.75" customHeight="1">
      <c r="A1439" s="333">
        <f t="shared" si="91"/>
        <v>15</v>
      </c>
      <c r="B1439" s="373">
        <v>710407330032199</v>
      </c>
      <c r="C1439" s="392" t="s">
        <v>616</v>
      </c>
      <c r="D1439" s="334">
        <f>+SUMIF('BG SISTEMA'!A:A,'CA EF'!B1439,'BG SISTEMA'!F:F)</f>
        <v>200000</v>
      </c>
      <c r="E1439" s="412"/>
      <c r="F1439" s="412"/>
      <c r="G1439" s="336">
        <v>0</v>
      </c>
      <c r="H1439" s="336">
        <f t="shared" si="101"/>
        <v>200000</v>
      </c>
      <c r="I1439" s="336">
        <v>0</v>
      </c>
      <c r="J1439" s="336">
        <v>0</v>
      </c>
      <c r="K1439" s="336">
        <v>0</v>
      </c>
      <c r="L1439" s="336">
        <v>0</v>
      </c>
      <c r="M1439" s="336">
        <v>0</v>
      </c>
      <c r="N1439" s="336">
        <f>-$H1439</f>
        <v>-200000</v>
      </c>
      <c r="O1439" s="336">
        <v>0</v>
      </c>
      <c r="P1439" s="336">
        <v>0</v>
      </c>
      <c r="Q1439" s="336">
        <v>0</v>
      </c>
      <c r="R1439" s="336">
        <v>0</v>
      </c>
      <c r="S1439" s="336">
        <v>0</v>
      </c>
      <c r="T1439" s="336">
        <v>0</v>
      </c>
      <c r="U1439" s="336">
        <v>0</v>
      </c>
      <c r="V1439" s="336">
        <v>0</v>
      </c>
      <c r="W1439" s="336">
        <v>0</v>
      </c>
      <c r="X1439" s="336">
        <v>0</v>
      </c>
      <c r="Y1439" s="336">
        <v>0</v>
      </c>
      <c r="Z1439" s="337">
        <f t="shared" si="102"/>
        <v>0</v>
      </c>
      <c r="AA1439" s="340"/>
    </row>
    <row r="1440" spans="1:27" s="339" customFormat="1" ht="12.75" customHeight="1">
      <c r="A1440" s="333">
        <f t="shared" si="91"/>
        <v>15</v>
      </c>
      <c r="B1440" s="373">
        <v>710407330032201</v>
      </c>
      <c r="C1440" s="392" t="s">
        <v>2007</v>
      </c>
      <c r="D1440" s="334">
        <f>+SUMIF('BG SISTEMA'!A:A,'CA EF'!B1440,'BG SISTEMA'!F:F)</f>
        <v>0</v>
      </c>
      <c r="E1440" s="412"/>
      <c r="F1440" s="412"/>
      <c r="G1440" s="336">
        <v>0</v>
      </c>
      <c r="H1440" s="336">
        <f t="shared" si="101"/>
        <v>0</v>
      </c>
      <c r="I1440" s="336">
        <v>0</v>
      </c>
      <c r="J1440" s="336">
        <v>0</v>
      </c>
      <c r="K1440" s="336">
        <v>0</v>
      </c>
      <c r="L1440" s="336">
        <v>0</v>
      </c>
      <c r="M1440" s="336">
        <v>0</v>
      </c>
      <c r="N1440" s="336">
        <v>0</v>
      </c>
      <c r="O1440" s="336">
        <v>0</v>
      </c>
      <c r="P1440" s="336">
        <v>0</v>
      </c>
      <c r="Q1440" s="336">
        <v>0</v>
      </c>
      <c r="R1440" s="336">
        <v>0</v>
      </c>
      <c r="S1440" s="336">
        <v>0</v>
      </c>
      <c r="T1440" s="336">
        <v>0</v>
      </c>
      <c r="U1440" s="336">
        <v>0</v>
      </c>
      <c r="V1440" s="336">
        <v>0</v>
      </c>
      <c r="W1440" s="336">
        <v>0</v>
      </c>
      <c r="X1440" s="336">
        <v>0</v>
      </c>
      <c r="Y1440" s="336">
        <v>0</v>
      </c>
      <c r="Z1440" s="337">
        <f t="shared" si="102"/>
        <v>0</v>
      </c>
      <c r="AA1440" s="340"/>
    </row>
    <row r="1441" spans="1:27" s="339" customFormat="1" ht="12.75" customHeight="1">
      <c r="A1441" s="333">
        <f t="shared" si="91"/>
        <v>15</v>
      </c>
      <c r="B1441" s="373">
        <v>710407330032299</v>
      </c>
      <c r="C1441" s="392" t="s">
        <v>748</v>
      </c>
      <c r="D1441" s="334">
        <f>+SUMIF('BG SISTEMA'!A:A,'CA EF'!B1441,'BG SISTEMA'!F:F)</f>
        <v>0</v>
      </c>
      <c r="E1441" s="412"/>
      <c r="F1441" s="412"/>
      <c r="G1441" s="336">
        <v>0</v>
      </c>
      <c r="H1441" s="336">
        <f t="shared" si="101"/>
        <v>0</v>
      </c>
      <c r="I1441" s="336">
        <v>0</v>
      </c>
      <c r="J1441" s="336">
        <v>0</v>
      </c>
      <c r="K1441" s="336">
        <v>0</v>
      </c>
      <c r="L1441" s="336">
        <v>0</v>
      </c>
      <c r="M1441" s="336">
        <v>0</v>
      </c>
      <c r="N1441" s="336">
        <f>-$H1441</f>
        <v>0</v>
      </c>
      <c r="O1441" s="336">
        <v>0</v>
      </c>
      <c r="P1441" s="336">
        <v>0</v>
      </c>
      <c r="Q1441" s="336">
        <v>0</v>
      </c>
      <c r="R1441" s="336">
        <v>0</v>
      </c>
      <c r="S1441" s="336">
        <v>0</v>
      </c>
      <c r="T1441" s="336">
        <v>0</v>
      </c>
      <c r="U1441" s="336">
        <v>0</v>
      </c>
      <c r="V1441" s="336">
        <v>0</v>
      </c>
      <c r="W1441" s="336">
        <v>0</v>
      </c>
      <c r="X1441" s="336">
        <v>0</v>
      </c>
      <c r="Y1441" s="336">
        <v>0</v>
      </c>
      <c r="Z1441" s="337">
        <f t="shared" si="102"/>
        <v>0</v>
      </c>
      <c r="AA1441" s="340"/>
    </row>
    <row r="1442" spans="1:27" s="339" customFormat="1" ht="12.75" customHeight="1">
      <c r="A1442" s="333">
        <f t="shared" si="91"/>
        <v>15</v>
      </c>
      <c r="B1442" s="373">
        <v>710407330032301</v>
      </c>
      <c r="C1442" s="392" t="s">
        <v>2008</v>
      </c>
      <c r="D1442" s="334">
        <f>+SUMIF('BG SISTEMA'!A:A,'CA EF'!B1442,'BG SISTEMA'!F:F)</f>
        <v>0</v>
      </c>
      <c r="E1442" s="412"/>
      <c r="F1442" s="412"/>
      <c r="G1442" s="336">
        <v>0</v>
      </c>
      <c r="H1442" s="336">
        <f t="shared" si="101"/>
        <v>0</v>
      </c>
      <c r="I1442" s="336">
        <v>0</v>
      </c>
      <c r="J1442" s="336">
        <v>0</v>
      </c>
      <c r="K1442" s="336">
        <v>0</v>
      </c>
      <c r="L1442" s="336">
        <v>0</v>
      </c>
      <c r="M1442" s="336">
        <v>0</v>
      </c>
      <c r="N1442" s="336">
        <v>0</v>
      </c>
      <c r="O1442" s="336">
        <v>0</v>
      </c>
      <c r="P1442" s="336">
        <v>0</v>
      </c>
      <c r="Q1442" s="336">
        <v>0</v>
      </c>
      <c r="R1442" s="336">
        <v>0</v>
      </c>
      <c r="S1442" s="336">
        <v>0</v>
      </c>
      <c r="T1442" s="336">
        <v>0</v>
      </c>
      <c r="U1442" s="336">
        <v>0</v>
      </c>
      <c r="V1442" s="336">
        <v>0</v>
      </c>
      <c r="W1442" s="336">
        <v>0</v>
      </c>
      <c r="X1442" s="336">
        <v>0</v>
      </c>
      <c r="Y1442" s="336">
        <v>0</v>
      </c>
      <c r="Z1442" s="337">
        <f t="shared" si="102"/>
        <v>0</v>
      </c>
      <c r="AA1442" s="338"/>
    </row>
    <row r="1443" spans="1:27" s="339" customFormat="1" ht="12.75" customHeight="1">
      <c r="A1443" s="333">
        <f t="shared" ref="A1443:A1506" si="103">+LEN(B1443)</f>
        <v>15</v>
      </c>
      <c r="B1443" s="373">
        <v>710407330032399</v>
      </c>
      <c r="C1443" s="392" t="s">
        <v>618</v>
      </c>
      <c r="D1443" s="334">
        <f>+SUMIF('BG SISTEMA'!A:A,'CA EF'!B1443,'BG SISTEMA'!F:F)</f>
        <v>3596330</v>
      </c>
      <c r="E1443" s="412"/>
      <c r="F1443" s="412"/>
      <c r="G1443" s="336">
        <v>0</v>
      </c>
      <c r="H1443" s="336">
        <f t="shared" si="101"/>
        <v>3596330</v>
      </c>
      <c r="I1443" s="336">
        <v>0</v>
      </c>
      <c r="J1443" s="336">
        <v>0</v>
      </c>
      <c r="K1443" s="336">
        <v>0</v>
      </c>
      <c r="L1443" s="336">
        <v>0</v>
      </c>
      <c r="M1443" s="336">
        <v>0</v>
      </c>
      <c r="N1443" s="336">
        <f>-$H1443</f>
        <v>-3596330</v>
      </c>
      <c r="O1443" s="336">
        <v>0</v>
      </c>
      <c r="P1443" s="336">
        <v>0</v>
      </c>
      <c r="Q1443" s="336">
        <v>0</v>
      </c>
      <c r="R1443" s="336">
        <v>0</v>
      </c>
      <c r="S1443" s="336">
        <v>0</v>
      </c>
      <c r="T1443" s="336">
        <v>0</v>
      </c>
      <c r="U1443" s="336">
        <v>0</v>
      </c>
      <c r="V1443" s="336">
        <v>0</v>
      </c>
      <c r="W1443" s="336">
        <v>0</v>
      </c>
      <c r="X1443" s="336">
        <v>0</v>
      </c>
      <c r="Y1443" s="336">
        <v>0</v>
      </c>
      <c r="Z1443" s="337">
        <f t="shared" si="102"/>
        <v>0</v>
      </c>
      <c r="AA1443" s="340"/>
    </row>
    <row r="1444" spans="1:27" s="339" customFormat="1" ht="12.75" customHeight="1">
      <c r="A1444" s="333">
        <f t="shared" si="103"/>
        <v>15</v>
      </c>
      <c r="B1444" s="373">
        <v>710407330032401</v>
      </c>
      <c r="C1444" s="392" t="s">
        <v>2009</v>
      </c>
      <c r="D1444" s="334">
        <f>+SUMIF('BG SISTEMA'!A:A,'CA EF'!B1444,'BG SISTEMA'!F:F)</f>
        <v>0</v>
      </c>
      <c r="E1444" s="412"/>
      <c r="F1444" s="412"/>
      <c r="G1444" s="336">
        <v>0</v>
      </c>
      <c r="H1444" s="336">
        <f t="shared" si="101"/>
        <v>0</v>
      </c>
      <c r="I1444" s="336">
        <v>0</v>
      </c>
      <c r="J1444" s="336">
        <v>0</v>
      </c>
      <c r="K1444" s="336">
        <v>0</v>
      </c>
      <c r="L1444" s="336">
        <v>0</v>
      </c>
      <c r="M1444" s="336">
        <v>0</v>
      </c>
      <c r="N1444" s="336">
        <v>0</v>
      </c>
      <c r="O1444" s="336">
        <v>0</v>
      </c>
      <c r="P1444" s="336">
        <v>0</v>
      </c>
      <c r="Q1444" s="336">
        <v>0</v>
      </c>
      <c r="R1444" s="336">
        <v>0</v>
      </c>
      <c r="S1444" s="336">
        <v>0</v>
      </c>
      <c r="T1444" s="336">
        <v>0</v>
      </c>
      <c r="U1444" s="336">
        <v>0</v>
      </c>
      <c r="V1444" s="336">
        <v>0</v>
      </c>
      <c r="W1444" s="336">
        <v>0</v>
      </c>
      <c r="X1444" s="336">
        <v>0</v>
      </c>
      <c r="Y1444" s="336">
        <v>0</v>
      </c>
      <c r="Z1444" s="337">
        <f t="shared" si="102"/>
        <v>0</v>
      </c>
      <c r="AA1444" s="340"/>
    </row>
    <row r="1445" spans="1:27" s="339" customFormat="1" ht="12.75" customHeight="1">
      <c r="A1445" s="333">
        <f t="shared" si="103"/>
        <v>15</v>
      </c>
      <c r="B1445" s="373">
        <v>710407330032499</v>
      </c>
      <c r="C1445" s="392" t="s">
        <v>2010</v>
      </c>
      <c r="D1445" s="334">
        <f>+SUMIF('BG SISTEMA'!A:A,'CA EF'!B1445,'BG SISTEMA'!F:F)</f>
        <v>0</v>
      </c>
      <c r="E1445" s="412"/>
      <c r="F1445" s="412"/>
      <c r="G1445" s="336">
        <v>0</v>
      </c>
      <c r="H1445" s="336">
        <f t="shared" si="101"/>
        <v>0</v>
      </c>
      <c r="I1445" s="336">
        <v>0</v>
      </c>
      <c r="J1445" s="336">
        <v>0</v>
      </c>
      <c r="K1445" s="336">
        <v>0</v>
      </c>
      <c r="L1445" s="336">
        <v>0</v>
      </c>
      <c r="M1445" s="336">
        <v>0</v>
      </c>
      <c r="N1445" s="336">
        <v>0</v>
      </c>
      <c r="O1445" s="336">
        <v>0</v>
      </c>
      <c r="P1445" s="336">
        <v>0</v>
      </c>
      <c r="Q1445" s="336">
        <v>0</v>
      </c>
      <c r="R1445" s="336">
        <v>0</v>
      </c>
      <c r="S1445" s="336">
        <v>0</v>
      </c>
      <c r="T1445" s="336">
        <v>0</v>
      </c>
      <c r="U1445" s="336">
        <v>0</v>
      </c>
      <c r="V1445" s="336">
        <v>0</v>
      </c>
      <c r="W1445" s="336">
        <v>0</v>
      </c>
      <c r="X1445" s="336">
        <v>0</v>
      </c>
      <c r="Y1445" s="336">
        <v>0</v>
      </c>
      <c r="Z1445" s="337">
        <f t="shared" si="102"/>
        <v>0</v>
      </c>
      <c r="AA1445" s="340"/>
    </row>
    <row r="1446" spans="1:27" s="339" customFormat="1" ht="12.75" customHeight="1">
      <c r="A1446" s="333">
        <f t="shared" si="103"/>
        <v>15</v>
      </c>
      <c r="B1446" s="373">
        <v>710407330032501</v>
      </c>
      <c r="C1446" s="392" t="s">
        <v>2011</v>
      </c>
      <c r="D1446" s="334">
        <f>+SUMIF('BG SISTEMA'!A:A,'CA EF'!B1446,'BG SISTEMA'!F:F)</f>
        <v>0</v>
      </c>
      <c r="E1446" s="412"/>
      <c r="F1446" s="412"/>
      <c r="G1446" s="336">
        <v>0</v>
      </c>
      <c r="H1446" s="336">
        <f t="shared" si="101"/>
        <v>0</v>
      </c>
      <c r="I1446" s="336">
        <v>0</v>
      </c>
      <c r="J1446" s="336">
        <v>0</v>
      </c>
      <c r="K1446" s="336">
        <v>0</v>
      </c>
      <c r="L1446" s="336">
        <v>0</v>
      </c>
      <c r="M1446" s="336">
        <v>0</v>
      </c>
      <c r="N1446" s="336">
        <v>0</v>
      </c>
      <c r="O1446" s="336">
        <v>0</v>
      </c>
      <c r="P1446" s="336">
        <v>0</v>
      </c>
      <c r="Q1446" s="336">
        <v>0</v>
      </c>
      <c r="R1446" s="336">
        <v>0</v>
      </c>
      <c r="S1446" s="336">
        <v>0</v>
      </c>
      <c r="T1446" s="336">
        <v>0</v>
      </c>
      <c r="U1446" s="336">
        <v>0</v>
      </c>
      <c r="V1446" s="336">
        <v>0</v>
      </c>
      <c r="W1446" s="336">
        <v>0</v>
      </c>
      <c r="X1446" s="336">
        <v>0</v>
      </c>
      <c r="Y1446" s="336">
        <v>0</v>
      </c>
      <c r="Z1446" s="337">
        <f t="shared" si="102"/>
        <v>0</v>
      </c>
      <c r="AA1446" s="340"/>
    </row>
    <row r="1447" spans="1:27" s="339" customFormat="1" ht="12.75" customHeight="1">
      <c r="A1447" s="333">
        <f t="shared" si="103"/>
        <v>15</v>
      </c>
      <c r="B1447" s="373">
        <v>710407330032599</v>
      </c>
      <c r="C1447" s="392" t="s">
        <v>750</v>
      </c>
      <c r="D1447" s="334">
        <f>+SUMIF('BG SISTEMA'!A:A,'CA EF'!B1447,'BG SISTEMA'!F:F)</f>
        <v>0</v>
      </c>
      <c r="E1447" s="412"/>
      <c r="F1447" s="412"/>
      <c r="G1447" s="336">
        <v>0</v>
      </c>
      <c r="H1447" s="336">
        <f t="shared" si="101"/>
        <v>0</v>
      </c>
      <c r="I1447" s="336">
        <v>0</v>
      </c>
      <c r="J1447" s="336">
        <v>0</v>
      </c>
      <c r="K1447" s="336">
        <v>0</v>
      </c>
      <c r="L1447" s="336">
        <v>0</v>
      </c>
      <c r="M1447" s="336">
        <v>0</v>
      </c>
      <c r="N1447" s="336">
        <f>-$H1447</f>
        <v>0</v>
      </c>
      <c r="O1447" s="336">
        <v>0</v>
      </c>
      <c r="P1447" s="336">
        <v>0</v>
      </c>
      <c r="Q1447" s="336">
        <v>0</v>
      </c>
      <c r="R1447" s="336">
        <v>0</v>
      </c>
      <c r="S1447" s="336">
        <v>0</v>
      </c>
      <c r="T1447" s="336">
        <v>0</v>
      </c>
      <c r="U1447" s="336">
        <v>0</v>
      </c>
      <c r="V1447" s="336">
        <v>0</v>
      </c>
      <c r="W1447" s="336">
        <v>0</v>
      </c>
      <c r="X1447" s="336">
        <v>0</v>
      </c>
      <c r="Y1447" s="336">
        <v>0</v>
      </c>
      <c r="Z1447" s="337">
        <f t="shared" si="102"/>
        <v>0</v>
      </c>
      <c r="AA1447" s="340"/>
    </row>
    <row r="1448" spans="1:27" s="339" customFormat="1" ht="12.75" customHeight="1">
      <c r="A1448" s="333">
        <f t="shared" si="103"/>
        <v>15</v>
      </c>
      <c r="B1448" s="373">
        <v>710407330032601</v>
      </c>
      <c r="C1448" s="392" t="s">
        <v>2012</v>
      </c>
      <c r="D1448" s="334">
        <f>+SUMIF('BG SISTEMA'!A:A,'CA EF'!B1448,'BG SISTEMA'!F:F)</f>
        <v>0</v>
      </c>
      <c r="E1448" s="412"/>
      <c r="F1448" s="412"/>
      <c r="G1448" s="336">
        <v>0</v>
      </c>
      <c r="H1448" s="336">
        <f t="shared" si="101"/>
        <v>0</v>
      </c>
      <c r="I1448" s="336">
        <v>0</v>
      </c>
      <c r="J1448" s="336">
        <v>0</v>
      </c>
      <c r="K1448" s="336">
        <v>0</v>
      </c>
      <c r="L1448" s="336">
        <v>0</v>
      </c>
      <c r="M1448" s="336">
        <v>0</v>
      </c>
      <c r="N1448" s="336">
        <v>0</v>
      </c>
      <c r="O1448" s="336">
        <v>0</v>
      </c>
      <c r="P1448" s="336">
        <v>0</v>
      </c>
      <c r="Q1448" s="336">
        <v>0</v>
      </c>
      <c r="R1448" s="336">
        <v>0</v>
      </c>
      <c r="S1448" s="336">
        <v>0</v>
      </c>
      <c r="T1448" s="336">
        <v>0</v>
      </c>
      <c r="U1448" s="336">
        <v>0</v>
      </c>
      <c r="V1448" s="336">
        <v>0</v>
      </c>
      <c r="W1448" s="336">
        <v>0</v>
      </c>
      <c r="X1448" s="336">
        <v>0</v>
      </c>
      <c r="Y1448" s="336">
        <v>0</v>
      </c>
      <c r="Z1448" s="337">
        <f t="shared" si="102"/>
        <v>0</v>
      </c>
      <c r="AA1448" s="338"/>
    </row>
    <row r="1449" spans="1:27" s="339" customFormat="1" ht="12.75" customHeight="1">
      <c r="A1449" s="333">
        <f t="shared" si="103"/>
        <v>15</v>
      </c>
      <c r="B1449" s="373">
        <v>710407330032699</v>
      </c>
      <c r="C1449" s="392" t="s">
        <v>2013</v>
      </c>
      <c r="D1449" s="334">
        <f>+SUMIF('BG SISTEMA'!A:A,'CA EF'!B1449,'BG SISTEMA'!F:F)</f>
        <v>0</v>
      </c>
      <c r="E1449" s="412"/>
      <c r="F1449" s="412"/>
      <c r="G1449" s="336">
        <v>0</v>
      </c>
      <c r="H1449" s="336">
        <f t="shared" si="101"/>
        <v>0</v>
      </c>
      <c r="I1449" s="336">
        <v>0</v>
      </c>
      <c r="J1449" s="336">
        <v>0</v>
      </c>
      <c r="K1449" s="336">
        <v>0</v>
      </c>
      <c r="L1449" s="336">
        <v>0</v>
      </c>
      <c r="M1449" s="336">
        <v>0</v>
      </c>
      <c r="N1449" s="336">
        <v>0</v>
      </c>
      <c r="O1449" s="336">
        <v>0</v>
      </c>
      <c r="P1449" s="336">
        <v>0</v>
      </c>
      <c r="Q1449" s="336">
        <v>0</v>
      </c>
      <c r="R1449" s="336">
        <v>0</v>
      </c>
      <c r="S1449" s="336">
        <v>0</v>
      </c>
      <c r="T1449" s="336">
        <v>0</v>
      </c>
      <c r="U1449" s="336">
        <v>0</v>
      </c>
      <c r="V1449" s="336">
        <v>0</v>
      </c>
      <c r="W1449" s="336">
        <v>0</v>
      </c>
      <c r="X1449" s="336">
        <v>0</v>
      </c>
      <c r="Y1449" s="336">
        <v>0</v>
      </c>
      <c r="Z1449" s="337">
        <f t="shared" si="102"/>
        <v>0</v>
      </c>
      <c r="AA1449" s="340"/>
    </row>
    <row r="1450" spans="1:27" s="339" customFormat="1" ht="12.75" customHeight="1">
      <c r="A1450" s="333">
        <f t="shared" si="103"/>
        <v>15</v>
      </c>
      <c r="B1450" s="373">
        <v>710407330032701</v>
      </c>
      <c r="C1450" s="392" t="s">
        <v>2014</v>
      </c>
      <c r="D1450" s="334">
        <f>+SUMIF('BG SISTEMA'!A:A,'CA EF'!B1450,'BG SISTEMA'!F:F)</f>
        <v>0</v>
      </c>
      <c r="E1450" s="412"/>
      <c r="F1450" s="412"/>
      <c r="G1450" s="336">
        <v>0</v>
      </c>
      <c r="H1450" s="336">
        <f t="shared" si="101"/>
        <v>0</v>
      </c>
      <c r="I1450" s="336">
        <v>0</v>
      </c>
      <c r="J1450" s="336">
        <v>0</v>
      </c>
      <c r="K1450" s="336">
        <v>0</v>
      </c>
      <c r="L1450" s="336">
        <v>0</v>
      </c>
      <c r="M1450" s="336">
        <v>0</v>
      </c>
      <c r="N1450" s="336">
        <v>0</v>
      </c>
      <c r="O1450" s="336">
        <v>0</v>
      </c>
      <c r="P1450" s="336">
        <v>0</v>
      </c>
      <c r="Q1450" s="336">
        <v>0</v>
      </c>
      <c r="R1450" s="336">
        <v>0</v>
      </c>
      <c r="S1450" s="336">
        <v>0</v>
      </c>
      <c r="T1450" s="336">
        <v>0</v>
      </c>
      <c r="U1450" s="336">
        <v>0</v>
      </c>
      <c r="V1450" s="336">
        <v>0</v>
      </c>
      <c r="W1450" s="336">
        <v>0</v>
      </c>
      <c r="X1450" s="336">
        <v>0</v>
      </c>
      <c r="Y1450" s="336">
        <v>0</v>
      </c>
      <c r="Z1450" s="337">
        <f t="shared" si="102"/>
        <v>0</v>
      </c>
      <c r="AA1450" s="340"/>
    </row>
    <row r="1451" spans="1:27" s="339" customFormat="1" ht="12.75" customHeight="1">
      <c r="A1451" s="333">
        <f t="shared" si="103"/>
        <v>15</v>
      </c>
      <c r="B1451" s="373">
        <v>710407330032799</v>
      </c>
      <c r="C1451" s="392" t="s">
        <v>751</v>
      </c>
      <c r="D1451" s="334">
        <f>+SUMIF('BG SISTEMA'!A:A,'CA EF'!B1451,'BG SISTEMA'!F:F)</f>
        <v>7320000</v>
      </c>
      <c r="E1451" s="412"/>
      <c r="F1451" s="412"/>
      <c r="G1451" s="336">
        <v>0</v>
      </c>
      <c r="H1451" s="336">
        <f t="shared" si="101"/>
        <v>7320000</v>
      </c>
      <c r="I1451" s="336">
        <v>0</v>
      </c>
      <c r="J1451" s="336">
        <v>0</v>
      </c>
      <c r="K1451" s="336">
        <v>0</v>
      </c>
      <c r="L1451" s="336">
        <v>0</v>
      </c>
      <c r="M1451" s="336">
        <v>0</v>
      </c>
      <c r="N1451" s="336">
        <f>-$H1451</f>
        <v>-7320000</v>
      </c>
      <c r="O1451" s="336">
        <v>0</v>
      </c>
      <c r="P1451" s="336">
        <v>0</v>
      </c>
      <c r="Q1451" s="336">
        <v>0</v>
      </c>
      <c r="R1451" s="336">
        <v>0</v>
      </c>
      <c r="S1451" s="336">
        <v>0</v>
      </c>
      <c r="T1451" s="336">
        <v>0</v>
      </c>
      <c r="U1451" s="336">
        <v>0</v>
      </c>
      <c r="V1451" s="336">
        <v>0</v>
      </c>
      <c r="W1451" s="336">
        <v>0</v>
      </c>
      <c r="X1451" s="336">
        <v>0</v>
      </c>
      <c r="Y1451" s="336">
        <v>0</v>
      </c>
      <c r="Z1451" s="337">
        <f t="shared" si="102"/>
        <v>0</v>
      </c>
      <c r="AA1451" s="340"/>
    </row>
    <row r="1452" spans="1:27" s="339" customFormat="1" ht="12.75" customHeight="1">
      <c r="A1452" s="333">
        <f t="shared" si="103"/>
        <v>15</v>
      </c>
      <c r="B1452" s="373">
        <v>710407330032801</v>
      </c>
      <c r="C1452" s="392" t="s">
        <v>2015</v>
      </c>
      <c r="D1452" s="334">
        <f>+SUMIF('BG SISTEMA'!A:A,'CA EF'!B1452,'BG SISTEMA'!F:F)</f>
        <v>0</v>
      </c>
      <c r="E1452" s="412"/>
      <c r="F1452" s="412"/>
      <c r="G1452" s="336">
        <v>0</v>
      </c>
      <c r="H1452" s="336">
        <f t="shared" si="101"/>
        <v>0</v>
      </c>
      <c r="I1452" s="336">
        <v>0</v>
      </c>
      <c r="J1452" s="336">
        <v>0</v>
      </c>
      <c r="K1452" s="336">
        <v>0</v>
      </c>
      <c r="L1452" s="336">
        <v>0</v>
      </c>
      <c r="M1452" s="336">
        <v>0</v>
      </c>
      <c r="N1452" s="336">
        <v>0</v>
      </c>
      <c r="O1452" s="336">
        <v>0</v>
      </c>
      <c r="P1452" s="336">
        <v>0</v>
      </c>
      <c r="Q1452" s="336">
        <v>0</v>
      </c>
      <c r="R1452" s="336">
        <v>0</v>
      </c>
      <c r="S1452" s="336">
        <v>0</v>
      </c>
      <c r="T1452" s="336">
        <v>0</v>
      </c>
      <c r="U1452" s="336">
        <v>0</v>
      </c>
      <c r="V1452" s="336">
        <v>0</v>
      </c>
      <c r="W1452" s="336">
        <v>0</v>
      </c>
      <c r="X1452" s="336">
        <v>0</v>
      </c>
      <c r="Y1452" s="336">
        <v>0</v>
      </c>
      <c r="Z1452" s="337">
        <f t="shared" si="102"/>
        <v>0</v>
      </c>
      <c r="AA1452" s="340"/>
    </row>
    <row r="1453" spans="1:27" s="339" customFormat="1" ht="12.75" customHeight="1">
      <c r="A1453" s="333">
        <f t="shared" si="103"/>
        <v>15</v>
      </c>
      <c r="B1453" s="373">
        <v>710407330032899</v>
      </c>
      <c r="C1453" s="392" t="s">
        <v>2016</v>
      </c>
      <c r="D1453" s="334">
        <f>+SUMIF('BG SISTEMA'!A:A,'CA EF'!B1453,'BG SISTEMA'!F:F)</f>
        <v>0</v>
      </c>
      <c r="E1453" s="412"/>
      <c r="F1453" s="412"/>
      <c r="G1453" s="336">
        <v>0</v>
      </c>
      <c r="H1453" s="336">
        <f t="shared" si="101"/>
        <v>0</v>
      </c>
      <c r="I1453" s="336">
        <v>0</v>
      </c>
      <c r="J1453" s="336">
        <v>0</v>
      </c>
      <c r="K1453" s="336">
        <v>0</v>
      </c>
      <c r="L1453" s="336">
        <v>0</v>
      </c>
      <c r="M1453" s="336">
        <v>0</v>
      </c>
      <c r="N1453" s="336">
        <v>0</v>
      </c>
      <c r="O1453" s="336">
        <v>0</v>
      </c>
      <c r="P1453" s="336">
        <v>0</v>
      </c>
      <c r="Q1453" s="336">
        <v>0</v>
      </c>
      <c r="R1453" s="336">
        <v>0</v>
      </c>
      <c r="S1453" s="336">
        <v>0</v>
      </c>
      <c r="T1453" s="336">
        <v>0</v>
      </c>
      <c r="U1453" s="336">
        <v>0</v>
      </c>
      <c r="V1453" s="336">
        <v>0</v>
      </c>
      <c r="W1453" s="336">
        <v>0</v>
      </c>
      <c r="X1453" s="336">
        <v>0</v>
      </c>
      <c r="Y1453" s="336">
        <v>0</v>
      </c>
      <c r="Z1453" s="337">
        <f t="shared" si="102"/>
        <v>0</v>
      </c>
      <c r="AA1453" s="338"/>
    </row>
    <row r="1454" spans="1:27" s="339" customFormat="1" ht="12.75" customHeight="1">
      <c r="A1454" s="333">
        <f t="shared" si="103"/>
        <v>15</v>
      </c>
      <c r="B1454" s="373">
        <v>710407330032901</v>
      </c>
      <c r="C1454" s="392" t="s">
        <v>2017</v>
      </c>
      <c r="D1454" s="334">
        <f>+SUMIF('BG SISTEMA'!A:A,'CA EF'!B1454,'BG SISTEMA'!F:F)</f>
        <v>0</v>
      </c>
      <c r="E1454" s="412"/>
      <c r="F1454" s="412"/>
      <c r="G1454" s="336">
        <v>0</v>
      </c>
      <c r="H1454" s="336">
        <f t="shared" si="101"/>
        <v>0</v>
      </c>
      <c r="I1454" s="336">
        <v>0</v>
      </c>
      <c r="J1454" s="336">
        <v>0</v>
      </c>
      <c r="K1454" s="336">
        <v>0</v>
      </c>
      <c r="L1454" s="336">
        <v>0</v>
      </c>
      <c r="M1454" s="336">
        <v>0</v>
      </c>
      <c r="N1454" s="336">
        <v>0</v>
      </c>
      <c r="O1454" s="336">
        <v>0</v>
      </c>
      <c r="P1454" s="336">
        <v>0</v>
      </c>
      <c r="Q1454" s="336">
        <v>0</v>
      </c>
      <c r="R1454" s="336">
        <v>0</v>
      </c>
      <c r="S1454" s="336">
        <v>0</v>
      </c>
      <c r="T1454" s="336">
        <v>0</v>
      </c>
      <c r="U1454" s="336">
        <v>0</v>
      </c>
      <c r="V1454" s="336">
        <v>0</v>
      </c>
      <c r="W1454" s="336">
        <v>0</v>
      </c>
      <c r="X1454" s="336">
        <v>0</v>
      </c>
      <c r="Y1454" s="336">
        <v>0</v>
      </c>
      <c r="Z1454" s="337">
        <f t="shared" si="102"/>
        <v>0</v>
      </c>
      <c r="AA1454" s="340"/>
    </row>
    <row r="1455" spans="1:27" s="339" customFormat="1" ht="12.75" customHeight="1">
      <c r="A1455" s="333">
        <f t="shared" si="103"/>
        <v>15</v>
      </c>
      <c r="B1455" s="373">
        <v>710407330032999</v>
      </c>
      <c r="C1455" s="392" t="s">
        <v>753</v>
      </c>
      <c r="D1455" s="334">
        <f>+SUMIF('BG SISTEMA'!A:A,'CA EF'!B1455,'BG SISTEMA'!F:F)</f>
        <v>0</v>
      </c>
      <c r="E1455" s="412"/>
      <c r="F1455" s="412"/>
      <c r="G1455" s="336">
        <v>0</v>
      </c>
      <c r="H1455" s="336">
        <f t="shared" si="101"/>
        <v>0</v>
      </c>
      <c r="I1455" s="336">
        <v>0</v>
      </c>
      <c r="J1455" s="336">
        <v>0</v>
      </c>
      <c r="K1455" s="336">
        <v>0</v>
      </c>
      <c r="L1455" s="336">
        <v>0</v>
      </c>
      <c r="M1455" s="336">
        <v>0</v>
      </c>
      <c r="N1455" s="336">
        <f>-$H1455</f>
        <v>0</v>
      </c>
      <c r="O1455" s="336">
        <v>0</v>
      </c>
      <c r="P1455" s="336">
        <v>0</v>
      </c>
      <c r="Q1455" s="336">
        <v>0</v>
      </c>
      <c r="R1455" s="336">
        <v>0</v>
      </c>
      <c r="S1455" s="336">
        <v>0</v>
      </c>
      <c r="T1455" s="336">
        <v>0</v>
      </c>
      <c r="U1455" s="336">
        <v>0</v>
      </c>
      <c r="V1455" s="336">
        <v>0</v>
      </c>
      <c r="W1455" s="336">
        <v>0</v>
      </c>
      <c r="X1455" s="336">
        <v>0</v>
      </c>
      <c r="Y1455" s="336">
        <v>0</v>
      </c>
      <c r="Z1455" s="337">
        <f t="shared" si="102"/>
        <v>0</v>
      </c>
      <c r="AA1455" s="340"/>
    </row>
    <row r="1456" spans="1:27" s="339" customFormat="1" ht="12.75" customHeight="1">
      <c r="A1456" s="333">
        <f t="shared" si="103"/>
        <v>15</v>
      </c>
      <c r="B1456" s="373">
        <v>710407330033001</v>
      </c>
      <c r="C1456" s="392" t="s">
        <v>2018</v>
      </c>
      <c r="D1456" s="334">
        <f>+SUMIF('BG SISTEMA'!A:A,'CA EF'!B1456,'BG SISTEMA'!F:F)</f>
        <v>0</v>
      </c>
      <c r="E1456" s="412"/>
      <c r="F1456" s="412"/>
      <c r="G1456" s="336">
        <v>0</v>
      </c>
      <c r="H1456" s="336">
        <f t="shared" si="101"/>
        <v>0</v>
      </c>
      <c r="I1456" s="336">
        <v>0</v>
      </c>
      <c r="J1456" s="336">
        <v>0</v>
      </c>
      <c r="K1456" s="336">
        <v>0</v>
      </c>
      <c r="L1456" s="336">
        <v>0</v>
      </c>
      <c r="M1456" s="336">
        <v>0</v>
      </c>
      <c r="N1456" s="336">
        <v>0</v>
      </c>
      <c r="O1456" s="336">
        <v>0</v>
      </c>
      <c r="P1456" s="336">
        <v>0</v>
      </c>
      <c r="Q1456" s="336">
        <v>0</v>
      </c>
      <c r="R1456" s="336">
        <v>0</v>
      </c>
      <c r="S1456" s="336">
        <v>0</v>
      </c>
      <c r="T1456" s="336">
        <v>0</v>
      </c>
      <c r="U1456" s="336">
        <v>0</v>
      </c>
      <c r="V1456" s="336">
        <v>0</v>
      </c>
      <c r="W1456" s="336">
        <v>0</v>
      </c>
      <c r="X1456" s="336">
        <v>0</v>
      </c>
      <c r="Y1456" s="336">
        <v>0</v>
      </c>
      <c r="Z1456" s="337">
        <f t="shared" si="102"/>
        <v>0</v>
      </c>
      <c r="AA1456" s="340"/>
    </row>
    <row r="1457" spans="1:27" s="339" customFormat="1" ht="12.75" customHeight="1">
      <c r="A1457" s="333">
        <f t="shared" si="103"/>
        <v>15</v>
      </c>
      <c r="B1457" s="373">
        <v>710407330033099</v>
      </c>
      <c r="C1457" s="392" t="s">
        <v>624</v>
      </c>
      <c r="D1457" s="334">
        <f>+SUMIF('BG SISTEMA'!A:A,'CA EF'!B1457,'BG SISTEMA'!F:F)</f>
        <v>3610909</v>
      </c>
      <c r="E1457" s="412"/>
      <c r="F1457" s="412"/>
      <c r="G1457" s="336">
        <v>0</v>
      </c>
      <c r="H1457" s="336">
        <f t="shared" si="101"/>
        <v>3610909</v>
      </c>
      <c r="I1457" s="336">
        <v>0</v>
      </c>
      <c r="J1457" s="336">
        <v>0</v>
      </c>
      <c r="K1457" s="336">
        <v>0</v>
      </c>
      <c r="L1457" s="336">
        <v>0</v>
      </c>
      <c r="M1457" s="336">
        <v>0</v>
      </c>
      <c r="N1457" s="336">
        <f>-$H1457</f>
        <v>-3610909</v>
      </c>
      <c r="O1457" s="336">
        <v>0</v>
      </c>
      <c r="P1457" s="336">
        <v>0</v>
      </c>
      <c r="Q1457" s="336">
        <v>0</v>
      </c>
      <c r="R1457" s="336">
        <v>0</v>
      </c>
      <c r="S1457" s="336">
        <v>0</v>
      </c>
      <c r="T1457" s="336">
        <v>0</v>
      </c>
      <c r="U1457" s="336">
        <v>0</v>
      </c>
      <c r="V1457" s="336">
        <v>0</v>
      </c>
      <c r="W1457" s="336">
        <v>0</v>
      </c>
      <c r="X1457" s="336">
        <v>0</v>
      </c>
      <c r="Y1457" s="336">
        <v>0</v>
      </c>
      <c r="Z1457" s="337">
        <f t="shared" si="102"/>
        <v>0</v>
      </c>
      <c r="AA1457" s="340"/>
    </row>
    <row r="1458" spans="1:27" s="339" customFormat="1" ht="12.75" customHeight="1">
      <c r="A1458" s="333">
        <f t="shared" si="103"/>
        <v>15</v>
      </c>
      <c r="B1458" s="373">
        <v>710407330033101</v>
      </c>
      <c r="C1458" s="392" t="s">
        <v>625</v>
      </c>
      <c r="D1458" s="334">
        <f>+SUMIF('BG SISTEMA'!A:A,'CA EF'!B1458,'BG SISTEMA'!F:F)</f>
        <v>16359842</v>
      </c>
      <c r="E1458" s="412"/>
      <c r="F1458" s="412"/>
      <c r="G1458" s="336">
        <v>0</v>
      </c>
      <c r="H1458" s="336">
        <f t="shared" si="101"/>
        <v>16359842</v>
      </c>
      <c r="I1458" s="336">
        <v>0</v>
      </c>
      <c r="J1458" s="336">
        <v>0</v>
      </c>
      <c r="K1458" s="336">
        <v>0</v>
      </c>
      <c r="L1458" s="336">
        <v>0</v>
      </c>
      <c r="M1458" s="336">
        <v>0</v>
      </c>
      <c r="N1458" s="336">
        <f>-$H1458</f>
        <v>-16359842</v>
      </c>
      <c r="O1458" s="336">
        <v>0</v>
      </c>
      <c r="P1458" s="336">
        <v>0</v>
      </c>
      <c r="Q1458" s="336">
        <v>0</v>
      </c>
      <c r="R1458" s="336">
        <v>0</v>
      </c>
      <c r="S1458" s="336">
        <v>0</v>
      </c>
      <c r="T1458" s="336">
        <v>0</v>
      </c>
      <c r="U1458" s="336">
        <v>0</v>
      </c>
      <c r="V1458" s="336">
        <v>0</v>
      </c>
      <c r="W1458" s="336">
        <v>0</v>
      </c>
      <c r="X1458" s="336">
        <v>0</v>
      </c>
      <c r="Y1458" s="336">
        <v>0</v>
      </c>
      <c r="Z1458" s="337">
        <f t="shared" si="102"/>
        <v>0</v>
      </c>
      <c r="AA1458" s="340"/>
    </row>
    <row r="1459" spans="1:27" s="339" customFormat="1" ht="12.75" customHeight="1">
      <c r="A1459" s="333">
        <f t="shared" si="103"/>
        <v>15</v>
      </c>
      <c r="B1459" s="373">
        <v>710407330033199</v>
      </c>
      <c r="C1459" s="392" t="s">
        <v>2019</v>
      </c>
      <c r="D1459" s="334">
        <f>+SUMIF('BG SISTEMA'!A:A,'CA EF'!B1459,'BG SISTEMA'!F:F)</f>
        <v>0</v>
      </c>
      <c r="E1459" s="412"/>
      <c r="F1459" s="412"/>
      <c r="G1459" s="336">
        <v>0</v>
      </c>
      <c r="H1459" s="336">
        <f t="shared" si="101"/>
        <v>0</v>
      </c>
      <c r="I1459" s="336">
        <v>0</v>
      </c>
      <c r="J1459" s="336">
        <v>0</v>
      </c>
      <c r="K1459" s="336">
        <v>0</v>
      </c>
      <c r="L1459" s="336">
        <v>0</v>
      </c>
      <c r="M1459" s="336">
        <v>0</v>
      </c>
      <c r="N1459" s="336">
        <v>0</v>
      </c>
      <c r="O1459" s="336">
        <v>0</v>
      </c>
      <c r="P1459" s="336">
        <v>0</v>
      </c>
      <c r="Q1459" s="336">
        <v>0</v>
      </c>
      <c r="R1459" s="336">
        <v>0</v>
      </c>
      <c r="S1459" s="336">
        <v>0</v>
      </c>
      <c r="T1459" s="336">
        <v>0</v>
      </c>
      <c r="U1459" s="336">
        <v>0</v>
      </c>
      <c r="V1459" s="336">
        <v>0</v>
      </c>
      <c r="W1459" s="336">
        <v>0</v>
      </c>
      <c r="X1459" s="336">
        <v>0</v>
      </c>
      <c r="Y1459" s="336">
        <v>0</v>
      </c>
      <c r="Z1459" s="337">
        <f t="shared" si="102"/>
        <v>0</v>
      </c>
      <c r="AA1459" s="340"/>
    </row>
    <row r="1460" spans="1:27" s="339" customFormat="1" ht="12.75" customHeight="1">
      <c r="A1460" s="333">
        <f t="shared" si="103"/>
        <v>15</v>
      </c>
      <c r="B1460" s="373">
        <v>710407330033201</v>
      </c>
      <c r="C1460" s="392" t="s">
        <v>627</v>
      </c>
      <c r="D1460" s="334">
        <f>+SUMIF('BG SISTEMA'!A:A,'CA EF'!B1460,'BG SISTEMA'!F:F)</f>
        <v>7835241</v>
      </c>
      <c r="E1460" s="412"/>
      <c r="F1460" s="412"/>
      <c r="G1460" s="336">
        <v>0</v>
      </c>
      <c r="H1460" s="336">
        <f t="shared" si="101"/>
        <v>7835241</v>
      </c>
      <c r="I1460" s="336">
        <v>0</v>
      </c>
      <c r="J1460" s="336">
        <v>0</v>
      </c>
      <c r="K1460" s="336">
        <v>0</v>
      </c>
      <c r="L1460" s="336">
        <v>0</v>
      </c>
      <c r="M1460" s="336">
        <v>0</v>
      </c>
      <c r="N1460" s="336">
        <f>-$H1460</f>
        <v>-7835241</v>
      </c>
      <c r="O1460" s="336">
        <v>0</v>
      </c>
      <c r="P1460" s="336">
        <v>0</v>
      </c>
      <c r="Q1460" s="336">
        <v>0</v>
      </c>
      <c r="R1460" s="336">
        <v>0</v>
      </c>
      <c r="S1460" s="336">
        <v>0</v>
      </c>
      <c r="T1460" s="336">
        <v>0</v>
      </c>
      <c r="U1460" s="336">
        <v>0</v>
      </c>
      <c r="V1460" s="336">
        <v>0</v>
      </c>
      <c r="W1460" s="336">
        <v>0</v>
      </c>
      <c r="X1460" s="336">
        <v>0</v>
      </c>
      <c r="Y1460" s="336">
        <v>0</v>
      </c>
      <c r="Z1460" s="337">
        <f t="shared" si="102"/>
        <v>0</v>
      </c>
      <c r="AA1460" s="338"/>
    </row>
    <row r="1461" spans="1:27" s="339" customFormat="1" ht="12.75" customHeight="1">
      <c r="A1461" s="333">
        <f t="shared" si="103"/>
        <v>15</v>
      </c>
      <c r="B1461" s="373">
        <v>710407330033299</v>
      </c>
      <c r="C1461" s="392" t="s">
        <v>2020</v>
      </c>
      <c r="D1461" s="334">
        <f>+SUMIF('BG SISTEMA'!A:A,'CA EF'!B1461,'BG SISTEMA'!F:F)</f>
        <v>0</v>
      </c>
      <c r="E1461" s="412"/>
      <c r="F1461" s="412"/>
      <c r="G1461" s="336">
        <v>0</v>
      </c>
      <c r="H1461" s="336">
        <f t="shared" si="101"/>
        <v>0</v>
      </c>
      <c r="I1461" s="336">
        <v>0</v>
      </c>
      <c r="J1461" s="336">
        <v>0</v>
      </c>
      <c r="K1461" s="336">
        <v>0</v>
      </c>
      <c r="L1461" s="336">
        <v>0</v>
      </c>
      <c r="M1461" s="336">
        <v>0</v>
      </c>
      <c r="N1461" s="336">
        <v>0</v>
      </c>
      <c r="O1461" s="336">
        <v>0</v>
      </c>
      <c r="P1461" s="336">
        <v>0</v>
      </c>
      <c r="Q1461" s="336">
        <v>0</v>
      </c>
      <c r="R1461" s="336">
        <v>0</v>
      </c>
      <c r="S1461" s="336">
        <v>0</v>
      </c>
      <c r="T1461" s="336">
        <v>0</v>
      </c>
      <c r="U1461" s="336">
        <v>0</v>
      </c>
      <c r="V1461" s="336">
        <v>0</v>
      </c>
      <c r="W1461" s="336">
        <v>0</v>
      </c>
      <c r="X1461" s="336">
        <v>0</v>
      </c>
      <c r="Y1461" s="336">
        <v>0</v>
      </c>
      <c r="Z1461" s="337">
        <f t="shared" si="102"/>
        <v>0</v>
      </c>
      <c r="AA1461" s="340"/>
    </row>
    <row r="1462" spans="1:27" s="339" customFormat="1" ht="12.75" customHeight="1">
      <c r="A1462" s="333">
        <f t="shared" si="103"/>
        <v>15</v>
      </c>
      <c r="B1462" s="373">
        <v>710407330033301</v>
      </c>
      <c r="C1462" s="392" t="s">
        <v>2021</v>
      </c>
      <c r="D1462" s="334">
        <f>+SUMIF('BG SISTEMA'!A:A,'CA EF'!B1462,'BG SISTEMA'!F:F)</f>
        <v>0</v>
      </c>
      <c r="E1462" s="412"/>
      <c r="F1462" s="412"/>
      <c r="G1462" s="336">
        <v>0</v>
      </c>
      <c r="H1462" s="336">
        <f t="shared" si="101"/>
        <v>0</v>
      </c>
      <c r="I1462" s="336">
        <v>0</v>
      </c>
      <c r="J1462" s="336">
        <v>0</v>
      </c>
      <c r="K1462" s="336">
        <v>0</v>
      </c>
      <c r="L1462" s="336">
        <v>0</v>
      </c>
      <c r="M1462" s="336">
        <v>0</v>
      </c>
      <c r="N1462" s="336">
        <v>0</v>
      </c>
      <c r="O1462" s="336">
        <v>0</v>
      </c>
      <c r="P1462" s="336">
        <v>0</v>
      </c>
      <c r="Q1462" s="336">
        <v>0</v>
      </c>
      <c r="R1462" s="336">
        <v>0</v>
      </c>
      <c r="S1462" s="336">
        <v>0</v>
      </c>
      <c r="T1462" s="336">
        <v>0</v>
      </c>
      <c r="U1462" s="336">
        <v>0</v>
      </c>
      <c r="V1462" s="336">
        <v>0</v>
      </c>
      <c r="W1462" s="336">
        <v>0</v>
      </c>
      <c r="X1462" s="336">
        <v>0</v>
      </c>
      <c r="Y1462" s="336">
        <v>0</v>
      </c>
      <c r="Z1462" s="337">
        <f t="shared" si="102"/>
        <v>0</v>
      </c>
      <c r="AA1462" s="340"/>
    </row>
    <row r="1463" spans="1:27" s="339" customFormat="1" ht="12.75" customHeight="1">
      <c r="A1463" s="333">
        <f t="shared" si="103"/>
        <v>15</v>
      </c>
      <c r="B1463" s="373">
        <v>710407330033399</v>
      </c>
      <c r="C1463" s="392" t="s">
        <v>629</v>
      </c>
      <c r="D1463" s="334">
        <f>+SUMIF('BG SISTEMA'!A:A,'CA EF'!B1463,'BG SISTEMA'!F:F)</f>
        <v>774546</v>
      </c>
      <c r="E1463" s="412"/>
      <c r="F1463" s="412"/>
      <c r="G1463" s="336">
        <v>0</v>
      </c>
      <c r="H1463" s="336">
        <f t="shared" si="101"/>
        <v>774546</v>
      </c>
      <c r="I1463" s="336">
        <v>0</v>
      </c>
      <c r="J1463" s="336">
        <v>0</v>
      </c>
      <c r="K1463" s="336">
        <v>0</v>
      </c>
      <c r="L1463" s="336">
        <v>0</v>
      </c>
      <c r="M1463" s="336">
        <v>0</v>
      </c>
      <c r="N1463" s="336">
        <f>-$H1463</f>
        <v>-774546</v>
      </c>
      <c r="O1463" s="336">
        <v>0</v>
      </c>
      <c r="P1463" s="336">
        <v>0</v>
      </c>
      <c r="Q1463" s="336">
        <v>0</v>
      </c>
      <c r="R1463" s="336">
        <v>0</v>
      </c>
      <c r="S1463" s="336">
        <v>0</v>
      </c>
      <c r="T1463" s="336">
        <v>0</v>
      </c>
      <c r="U1463" s="336">
        <v>0</v>
      </c>
      <c r="V1463" s="336">
        <v>0</v>
      </c>
      <c r="W1463" s="336">
        <v>0</v>
      </c>
      <c r="X1463" s="336">
        <v>0</v>
      </c>
      <c r="Y1463" s="336">
        <v>0</v>
      </c>
      <c r="Z1463" s="337">
        <f t="shared" si="102"/>
        <v>0</v>
      </c>
      <c r="AA1463" s="340"/>
    </row>
    <row r="1464" spans="1:27" s="339" customFormat="1" ht="12.75" customHeight="1">
      <c r="A1464" s="333">
        <f t="shared" si="103"/>
        <v>15</v>
      </c>
      <c r="B1464" s="373">
        <v>710407330033401</v>
      </c>
      <c r="C1464" s="392" t="s">
        <v>808</v>
      </c>
      <c r="D1464" s="334">
        <f>+SUMIF('BG SISTEMA'!A:A,'CA EF'!B1464,'BG SISTEMA'!F:F)</f>
        <v>0</v>
      </c>
      <c r="E1464" s="412"/>
      <c r="F1464" s="412"/>
      <c r="G1464" s="336">
        <v>0</v>
      </c>
      <c r="H1464" s="336">
        <f t="shared" si="101"/>
        <v>0</v>
      </c>
      <c r="I1464" s="336">
        <v>0</v>
      </c>
      <c r="J1464" s="336">
        <v>0</v>
      </c>
      <c r="K1464" s="336">
        <v>0</v>
      </c>
      <c r="L1464" s="336">
        <v>0</v>
      </c>
      <c r="M1464" s="336">
        <v>0</v>
      </c>
      <c r="N1464" s="336">
        <f>-$H1464</f>
        <v>0</v>
      </c>
      <c r="O1464" s="336">
        <v>0</v>
      </c>
      <c r="P1464" s="336">
        <v>0</v>
      </c>
      <c r="Q1464" s="336">
        <v>0</v>
      </c>
      <c r="R1464" s="336">
        <v>0</v>
      </c>
      <c r="S1464" s="336">
        <v>0</v>
      </c>
      <c r="T1464" s="336">
        <v>0</v>
      </c>
      <c r="U1464" s="336">
        <v>0</v>
      </c>
      <c r="V1464" s="336">
        <v>0</v>
      </c>
      <c r="W1464" s="336">
        <v>0</v>
      </c>
      <c r="X1464" s="336">
        <v>0</v>
      </c>
      <c r="Y1464" s="336">
        <v>0</v>
      </c>
      <c r="Z1464" s="337">
        <f t="shared" si="102"/>
        <v>0</v>
      </c>
      <c r="AA1464" s="340"/>
    </row>
    <row r="1465" spans="1:27" s="339" customFormat="1" ht="12.75" customHeight="1">
      <c r="A1465" s="333">
        <f t="shared" si="103"/>
        <v>15</v>
      </c>
      <c r="B1465" s="373">
        <v>710407330033499</v>
      </c>
      <c r="C1465" s="392" t="s">
        <v>755</v>
      </c>
      <c r="D1465" s="334">
        <f>+SUMIF('BG SISTEMA'!A:A,'CA EF'!B1465,'BG SISTEMA'!F:F)</f>
        <v>104575</v>
      </c>
      <c r="E1465" s="412"/>
      <c r="F1465" s="412"/>
      <c r="G1465" s="336">
        <v>0</v>
      </c>
      <c r="H1465" s="336">
        <f t="shared" si="101"/>
        <v>104575</v>
      </c>
      <c r="I1465" s="336">
        <v>0</v>
      </c>
      <c r="J1465" s="336">
        <v>0</v>
      </c>
      <c r="K1465" s="336">
        <v>0</v>
      </c>
      <c r="L1465" s="336">
        <v>0</v>
      </c>
      <c r="M1465" s="336">
        <v>0</v>
      </c>
      <c r="N1465" s="336">
        <f>-$H1465</f>
        <v>-104575</v>
      </c>
      <c r="O1465" s="336">
        <v>0</v>
      </c>
      <c r="P1465" s="336">
        <v>0</v>
      </c>
      <c r="Q1465" s="336">
        <v>0</v>
      </c>
      <c r="R1465" s="336">
        <v>0</v>
      </c>
      <c r="S1465" s="336">
        <v>0</v>
      </c>
      <c r="T1465" s="336">
        <v>0</v>
      </c>
      <c r="U1465" s="336">
        <v>0</v>
      </c>
      <c r="V1465" s="336">
        <v>0</v>
      </c>
      <c r="W1465" s="336">
        <v>0</v>
      </c>
      <c r="X1465" s="336">
        <v>0</v>
      </c>
      <c r="Y1465" s="336">
        <v>0</v>
      </c>
      <c r="Z1465" s="337">
        <f t="shared" si="102"/>
        <v>0</v>
      </c>
      <c r="AA1465" s="340"/>
    </row>
    <row r="1466" spans="1:27" s="339" customFormat="1" ht="12.75" customHeight="1">
      <c r="A1466" s="333">
        <f t="shared" si="103"/>
        <v>15</v>
      </c>
      <c r="B1466" s="373">
        <v>710407330033501</v>
      </c>
      <c r="C1466" s="392" t="s">
        <v>2022</v>
      </c>
      <c r="D1466" s="334">
        <f>+SUMIF('BG SISTEMA'!A:A,'CA EF'!B1466,'BG SISTEMA'!F:F)</f>
        <v>0</v>
      </c>
      <c r="E1466" s="412"/>
      <c r="F1466" s="412"/>
      <c r="G1466" s="336">
        <v>0</v>
      </c>
      <c r="H1466" s="336">
        <f t="shared" si="101"/>
        <v>0</v>
      </c>
      <c r="I1466" s="336">
        <v>0</v>
      </c>
      <c r="J1466" s="336">
        <v>0</v>
      </c>
      <c r="K1466" s="336">
        <v>0</v>
      </c>
      <c r="L1466" s="336">
        <v>0</v>
      </c>
      <c r="M1466" s="336">
        <v>0</v>
      </c>
      <c r="N1466" s="336">
        <f>-$H1466</f>
        <v>0</v>
      </c>
      <c r="O1466" s="336">
        <v>0</v>
      </c>
      <c r="P1466" s="336">
        <v>0</v>
      </c>
      <c r="Q1466" s="336">
        <v>0</v>
      </c>
      <c r="R1466" s="336">
        <v>0</v>
      </c>
      <c r="S1466" s="336">
        <v>0</v>
      </c>
      <c r="T1466" s="336">
        <v>0</v>
      </c>
      <c r="U1466" s="336">
        <v>0</v>
      </c>
      <c r="V1466" s="336">
        <v>0</v>
      </c>
      <c r="W1466" s="336">
        <v>0</v>
      </c>
      <c r="X1466" s="336">
        <v>0</v>
      </c>
      <c r="Y1466" s="336">
        <v>0</v>
      </c>
      <c r="Z1466" s="337">
        <f t="shared" si="102"/>
        <v>0</v>
      </c>
      <c r="AA1466" s="340"/>
    </row>
    <row r="1467" spans="1:27" s="339" customFormat="1" ht="12.75" customHeight="1">
      <c r="A1467" s="333">
        <f t="shared" si="103"/>
        <v>15</v>
      </c>
      <c r="B1467" s="373">
        <v>710407330033599</v>
      </c>
      <c r="C1467" s="392" t="s">
        <v>645</v>
      </c>
      <c r="D1467" s="334">
        <f>+SUMIF('BG SISTEMA'!A:A,'CA EF'!B1467,'BG SISTEMA'!F:F)</f>
        <v>0</v>
      </c>
      <c r="E1467" s="412"/>
      <c r="F1467" s="412"/>
      <c r="G1467" s="336">
        <v>0</v>
      </c>
      <c r="H1467" s="336">
        <f t="shared" si="101"/>
        <v>0</v>
      </c>
      <c r="I1467" s="336">
        <v>0</v>
      </c>
      <c r="J1467" s="336">
        <v>0</v>
      </c>
      <c r="K1467" s="336">
        <v>0</v>
      </c>
      <c r="L1467" s="336">
        <v>0</v>
      </c>
      <c r="M1467" s="336">
        <v>0</v>
      </c>
      <c r="N1467" s="336">
        <f>-$H1467</f>
        <v>0</v>
      </c>
      <c r="O1467" s="336">
        <v>0</v>
      </c>
      <c r="P1467" s="336">
        <v>0</v>
      </c>
      <c r="Q1467" s="336">
        <v>0</v>
      </c>
      <c r="R1467" s="336">
        <v>0</v>
      </c>
      <c r="S1467" s="336">
        <v>0</v>
      </c>
      <c r="T1467" s="336">
        <v>0</v>
      </c>
      <c r="U1467" s="336">
        <v>0</v>
      </c>
      <c r="V1467" s="336">
        <v>0</v>
      </c>
      <c r="W1467" s="336">
        <v>0</v>
      </c>
      <c r="X1467" s="336">
        <v>0</v>
      </c>
      <c r="Y1467" s="336">
        <v>0</v>
      </c>
      <c r="Z1467" s="337">
        <f t="shared" si="102"/>
        <v>0</v>
      </c>
      <c r="AA1467" s="338"/>
    </row>
    <row r="1468" spans="1:27" s="339" customFormat="1" ht="12.75" customHeight="1">
      <c r="A1468" s="333">
        <f t="shared" si="103"/>
        <v>15</v>
      </c>
      <c r="B1468" s="373">
        <v>710407330040101</v>
      </c>
      <c r="C1468" s="392" t="s">
        <v>804</v>
      </c>
      <c r="D1468" s="334">
        <f>+SUMIF('BG SISTEMA'!A:A,'CA EF'!B1468,'BG SISTEMA'!F:F)</f>
        <v>0</v>
      </c>
      <c r="E1468" s="412"/>
      <c r="F1468" s="412"/>
      <c r="G1468" s="336">
        <v>0</v>
      </c>
      <c r="H1468" s="336">
        <f t="shared" si="101"/>
        <v>0</v>
      </c>
      <c r="I1468" s="336">
        <v>0</v>
      </c>
      <c r="J1468" s="336">
        <v>0</v>
      </c>
      <c r="K1468" s="336">
        <v>0</v>
      </c>
      <c r="L1468" s="336">
        <v>0</v>
      </c>
      <c r="M1468" s="336">
        <v>0</v>
      </c>
      <c r="N1468" s="336">
        <v>0</v>
      </c>
      <c r="O1468" s="336">
        <v>0</v>
      </c>
      <c r="P1468" s="336">
        <v>0</v>
      </c>
      <c r="Q1468" s="336">
        <v>0</v>
      </c>
      <c r="R1468" s="336">
        <v>0</v>
      </c>
      <c r="S1468" s="336">
        <v>0</v>
      </c>
      <c r="T1468" s="336">
        <v>0</v>
      </c>
      <c r="U1468" s="336">
        <v>0</v>
      </c>
      <c r="V1468" s="336">
        <v>0</v>
      </c>
      <c r="W1468" s="336">
        <v>0</v>
      </c>
      <c r="X1468" s="336">
        <v>0</v>
      </c>
      <c r="Y1468" s="336">
        <v>0</v>
      </c>
      <c r="Z1468" s="337">
        <f t="shared" si="102"/>
        <v>0</v>
      </c>
      <c r="AA1468" s="340"/>
    </row>
    <row r="1469" spans="1:27" s="339" customFormat="1" ht="12.75" customHeight="1">
      <c r="A1469" s="333">
        <f t="shared" si="103"/>
        <v>15</v>
      </c>
      <c r="B1469" s="373">
        <v>710407330040199</v>
      </c>
      <c r="C1469" s="392" t="s">
        <v>730</v>
      </c>
      <c r="D1469" s="334">
        <f>+SUMIF('BG SISTEMA'!A:A,'CA EF'!B1469,'BG SISTEMA'!F:F)</f>
        <v>212179916</v>
      </c>
      <c r="E1469" s="412"/>
      <c r="F1469" s="412"/>
      <c r="G1469" s="336">
        <v>0</v>
      </c>
      <c r="H1469" s="336">
        <f t="shared" si="101"/>
        <v>212179916</v>
      </c>
      <c r="I1469" s="336">
        <v>0</v>
      </c>
      <c r="J1469" s="336">
        <v>0</v>
      </c>
      <c r="K1469" s="336">
        <f>-$H1469</f>
        <v>-212179916</v>
      </c>
      <c r="L1469" s="336">
        <v>0</v>
      </c>
      <c r="M1469" s="336">
        <v>0</v>
      </c>
      <c r="N1469" s="336">
        <v>0</v>
      </c>
      <c r="O1469" s="336">
        <v>0</v>
      </c>
      <c r="P1469" s="336">
        <v>0</v>
      </c>
      <c r="Q1469" s="336">
        <v>0</v>
      </c>
      <c r="R1469" s="336">
        <v>0</v>
      </c>
      <c r="S1469" s="336">
        <v>0</v>
      </c>
      <c r="T1469" s="336">
        <v>0</v>
      </c>
      <c r="U1469" s="336">
        <v>0</v>
      </c>
      <c r="V1469" s="336">
        <v>0</v>
      </c>
      <c r="W1469" s="336">
        <v>0</v>
      </c>
      <c r="X1469" s="336">
        <v>0</v>
      </c>
      <c r="Y1469" s="336">
        <v>0</v>
      </c>
      <c r="Z1469" s="337">
        <f t="shared" si="102"/>
        <v>0</v>
      </c>
      <c r="AA1469" s="340"/>
    </row>
    <row r="1470" spans="1:27" s="339" customFormat="1" ht="12.75" customHeight="1">
      <c r="A1470" s="333">
        <f t="shared" si="103"/>
        <v>15</v>
      </c>
      <c r="B1470" s="373">
        <v>710407330050101</v>
      </c>
      <c r="C1470" s="392" t="s">
        <v>2023</v>
      </c>
      <c r="D1470" s="334">
        <f>+SUMIF('BG SISTEMA'!A:A,'CA EF'!B1470,'BG SISTEMA'!F:F)</f>
        <v>0</v>
      </c>
      <c r="E1470" s="412"/>
      <c r="F1470" s="412"/>
      <c r="G1470" s="336">
        <v>0</v>
      </c>
      <c r="H1470" s="336">
        <f t="shared" si="101"/>
        <v>0</v>
      </c>
      <c r="I1470" s="336">
        <v>0</v>
      </c>
      <c r="J1470" s="336">
        <v>0</v>
      </c>
      <c r="K1470" s="336">
        <v>0</v>
      </c>
      <c r="L1470" s="336">
        <v>0</v>
      </c>
      <c r="M1470" s="336">
        <v>0</v>
      </c>
      <c r="N1470" s="336">
        <v>0</v>
      </c>
      <c r="O1470" s="336">
        <v>0</v>
      </c>
      <c r="P1470" s="336">
        <v>0</v>
      </c>
      <c r="Q1470" s="336">
        <v>0</v>
      </c>
      <c r="R1470" s="336">
        <v>0</v>
      </c>
      <c r="S1470" s="336">
        <v>0</v>
      </c>
      <c r="T1470" s="336">
        <v>0</v>
      </c>
      <c r="U1470" s="336">
        <v>0</v>
      </c>
      <c r="V1470" s="336">
        <v>0</v>
      </c>
      <c r="W1470" s="336">
        <v>0</v>
      </c>
      <c r="X1470" s="336">
        <v>0</v>
      </c>
      <c r="Y1470" s="336">
        <v>0</v>
      </c>
      <c r="Z1470" s="337">
        <f t="shared" si="102"/>
        <v>0</v>
      </c>
      <c r="AA1470" s="340"/>
    </row>
    <row r="1471" spans="1:27" s="339" customFormat="1" ht="12.75" customHeight="1">
      <c r="A1471" s="333">
        <f t="shared" si="103"/>
        <v>15</v>
      </c>
      <c r="B1471" s="373">
        <v>710407330050199</v>
      </c>
      <c r="C1471" s="392" t="s">
        <v>2024</v>
      </c>
      <c r="D1471" s="334">
        <f>+SUMIF('BG SISTEMA'!A:A,'CA EF'!B1471,'BG SISTEMA'!F:F)</f>
        <v>0</v>
      </c>
      <c r="E1471" s="412"/>
      <c r="F1471" s="412"/>
      <c r="G1471" s="336">
        <v>0</v>
      </c>
      <c r="H1471" s="336">
        <f t="shared" si="101"/>
        <v>0</v>
      </c>
      <c r="I1471" s="336">
        <v>0</v>
      </c>
      <c r="J1471" s="336">
        <v>0</v>
      </c>
      <c r="K1471" s="336">
        <v>0</v>
      </c>
      <c r="L1471" s="336">
        <v>0</v>
      </c>
      <c r="M1471" s="336">
        <v>0</v>
      </c>
      <c r="N1471" s="336">
        <v>0</v>
      </c>
      <c r="O1471" s="336">
        <v>0</v>
      </c>
      <c r="P1471" s="336">
        <v>0</v>
      </c>
      <c r="Q1471" s="336">
        <v>0</v>
      </c>
      <c r="R1471" s="336">
        <v>0</v>
      </c>
      <c r="S1471" s="336">
        <v>0</v>
      </c>
      <c r="T1471" s="336">
        <v>0</v>
      </c>
      <c r="U1471" s="336">
        <v>0</v>
      </c>
      <c r="V1471" s="336">
        <v>0</v>
      </c>
      <c r="W1471" s="336">
        <v>0</v>
      </c>
      <c r="X1471" s="336">
        <v>0</v>
      </c>
      <c r="Y1471" s="336">
        <v>0</v>
      </c>
      <c r="Z1471" s="337">
        <f t="shared" si="102"/>
        <v>0</v>
      </c>
      <c r="AA1471" s="340"/>
    </row>
    <row r="1472" spans="1:27" s="339" customFormat="1" ht="12.75" customHeight="1">
      <c r="A1472" s="333">
        <f t="shared" si="103"/>
        <v>15</v>
      </c>
      <c r="B1472" s="373">
        <v>710407330050201</v>
      </c>
      <c r="C1472" s="392" t="s">
        <v>2025</v>
      </c>
      <c r="D1472" s="334">
        <f>+SUMIF('BG SISTEMA'!A:A,'CA EF'!B1472,'BG SISTEMA'!F:F)</f>
        <v>0</v>
      </c>
      <c r="E1472" s="412"/>
      <c r="F1472" s="412"/>
      <c r="G1472" s="336">
        <v>0</v>
      </c>
      <c r="H1472" s="336">
        <f t="shared" si="101"/>
        <v>0</v>
      </c>
      <c r="I1472" s="336">
        <v>0</v>
      </c>
      <c r="J1472" s="336">
        <v>0</v>
      </c>
      <c r="K1472" s="336">
        <v>0</v>
      </c>
      <c r="L1472" s="336">
        <v>0</v>
      </c>
      <c r="M1472" s="336">
        <v>0</v>
      </c>
      <c r="N1472" s="336">
        <v>0</v>
      </c>
      <c r="O1472" s="336">
        <v>0</v>
      </c>
      <c r="P1472" s="336">
        <v>0</v>
      </c>
      <c r="Q1472" s="336">
        <v>0</v>
      </c>
      <c r="R1472" s="336">
        <v>0</v>
      </c>
      <c r="S1472" s="336">
        <v>0</v>
      </c>
      <c r="T1472" s="336">
        <v>0</v>
      </c>
      <c r="U1472" s="336">
        <v>0</v>
      </c>
      <c r="V1472" s="336">
        <v>0</v>
      </c>
      <c r="W1472" s="336">
        <v>0</v>
      </c>
      <c r="X1472" s="336">
        <v>0</v>
      </c>
      <c r="Y1472" s="336">
        <v>0</v>
      </c>
      <c r="Z1472" s="337">
        <f t="shared" si="102"/>
        <v>0</v>
      </c>
      <c r="AA1472" s="340"/>
    </row>
    <row r="1473" spans="1:27" s="339" customFormat="1" ht="12.75" customHeight="1">
      <c r="A1473" s="333">
        <f t="shared" si="103"/>
        <v>15</v>
      </c>
      <c r="B1473" s="373">
        <v>710407330050299</v>
      </c>
      <c r="C1473" s="392" t="s">
        <v>2026</v>
      </c>
      <c r="D1473" s="334">
        <f>+SUMIF('BG SISTEMA'!A:A,'CA EF'!B1473,'BG SISTEMA'!F:F)</f>
        <v>0</v>
      </c>
      <c r="E1473" s="412"/>
      <c r="F1473" s="412"/>
      <c r="G1473" s="336">
        <v>0</v>
      </c>
      <c r="H1473" s="336">
        <f t="shared" si="101"/>
        <v>0</v>
      </c>
      <c r="I1473" s="336">
        <v>0</v>
      </c>
      <c r="J1473" s="336">
        <v>0</v>
      </c>
      <c r="K1473" s="336">
        <v>0</v>
      </c>
      <c r="L1473" s="336">
        <v>0</v>
      </c>
      <c r="M1473" s="336">
        <v>0</v>
      </c>
      <c r="N1473" s="336">
        <v>0</v>
      </c>
      <c r="O1473" s="336">
        <v>0</v>
      </c>
      <c r="P1473" s="336">
        <v>0</v>
      </c>
      <c r="Q1473" s="336">
        <v>0</v>
      </c>
      <c r="R1473" s="336">
        <v>0</v>
      </c>
      <c r="S1473" s="336">
        <v>0</v>
      </c>
      <c r="T1473" s="336">
        <v>0</v>
      </c>
      <c r="U1473" s="336">
        <v>0</v>
      </c>
      <c r="V1473" s="336">
        <v>0</v>
      </c>
      <c r="W1473" s="336">
        <v>0</v>
      </c>
      <c r="X1473" s="336">
        <v>0</v>
      </c>
      <c r="Y1473" s="336">
        <v>0</v>
      </c>
      <c r="Z1473" s="337">
        <f t="shared" si="102"/>
        <v>0</v>
      </c>
      <c r="AA1473" s="340"/>
    </row>
    <row r="1474" spans="1:27" s="339" customFormat="1" ht="12.75" customHeight="1">
      <c r="A1474" s="333">
        <f t="shared" si="103"/>
        <v>15</v>
      </c>
      <c r="B1474" s="373">
        <v>710407330050399</v>
      </c>
      <c r="C1474" s="392" t="s">
        <v>2027</v>
      </c>
      <c r="D1474" s="334">
        <f>+SUMIF('BG SISTEMA'!A:A,'CA EF'!B1474,'BG SISTEMA'!F:F)</f>
        <v>0</v>
      </c>
      <c r="E1474" s="412"/>
      <c r="F1474" s="412"/>
      <c r="G1474" s="336">
        <v>0</v>
      </c>
      <c r="H1474" s="336">
        <f t="shared" si="101"/>
        <v>0</v>
      </c>
      <c r="I1474" s="336">
        <v>0</v>
      </c>
      <c r="J1474" s="336">
        <v>0</v>
      </c>
      <c r="K1474" s="336">
        <v>0</v>
      </c>
      <c r="L1474" s="336">
        <v>0</v>
      </c>
      <c r="M1474" s="336">
        <v>0</v>
      </c>
      <c r="N1474" s="336">
        <v>0</v>
      </c>
      <c r="O1474" s="336">
        <v>0</v>
      </c>
      <c r="P1474" s="336">
        <v>0</v>
      </c>
      <c r="Q1474" s="336">
        <v>0</v>
      </c>
      <c r="R1474" s="336">
        <v>0</v>
      </c>
      <c r="S1474" s="336">
        <v>0</v>
      </c>
      <c r="T1474" s="336">
        <v>0</v>
      </c>
      <c r="U1474" s="336">
        <v>0</v>
      </c>
      <c r="V1474" s="336">
        <v>0</v>
      </c>
      <c r="W1474" s="336">
        <v>0</v>
      </c>
      <c r="X1474" s="336">
        <v>0</v>
      </c>
      <c r="Y1474" s="336">
        <v>0</v>
      </c>
      <c r="Z1474" s="337">
        <f t="shared" si="102"/>
        <v>0</v>
      </c>
      <c r="AA1474" s="338"/>
    </row>
    <row r="1475" spans="1:27" s="339" customFormat="1" ht="12.75" customHeight="1">
      <c r="A1475" s="333">
        <f t="shared" si="103"/>
        <v>15</v>
      </c>
      <c r="B1475" s="373">
        <v>710407330050401</v>
      </c>
      <c r="C1475" s="392" t="s">
        <v>2028</v>
      </c>
      <c r="D1475" s="334">
        <f>+SUMIF('BG SISTEMA'!A:A,'CA EF'!B1475,'BG SISTEMA'!F:F)</f>
        <v>0</v>
      </c>
      <c r="E1475" s="412"/>
      <c r="F1475" s="412"/>
      <c r="G1475" s="336">
        <v>0</v>
      </c>
      <c r="H1475" s="336">
        <f t="shared" si="101"/>
        <v>0</v>
      </c>
      <c r="I1475" s="336">
        <v>0</v>
      </c>
      <c r="J1475" s="336">
        <v>0</v>
      </c>
      <c r="K1475" s="336">
        <v>0</v>
      </c>
      <c r="L1475" s="336">
        <v>0</v>
      </c>
      <c r="M1475" s="336">
        <v>0</v>
      </c>
      <c r="N1475" s="336">
        <v>0</v>
      </c>
      <c r="O1475" s="336">
        <v>0</v>
      </c>
      <c r="P1475" s="336">
        <v>0</v>
      </c>
      <c r="Q1475" s="336">
        <v>0</v>
      </c>
      <c r="R1475" s="336">
        <v>0</v>
      </c>
      <c r="S1475" s="336">
        <v>0</v>
      </c>
      <c r="T1475" s="336">
        <v>0</v>
      </c>
      <c r="U1475" s="336">
        <v>0</v>
      </c>
      <c r="V1475" s="336">
        <v>0</v>
      </c>
      <c r="W1475" s="336">
        <v>0</v>
      </c>
      <c r="X1475" s="336">
        <v>0</v>
      </c>
      <c r="Y1475" s="336">
        <v>0</v>
      </c>
      <c r="Z1475" s="337">
        <f t="shared" si="102"/>
        <v>0</v>
      </c>
      <c r="AA1475" s="340"/>
    </row>
    <row r="1476" spans="1:27" s="339" customFormat="1" ht="12.75" customHeight="1">
      <c r="A1476" s="333">
        <f t="shared" si="103"/>
        <v>15</v>
      </c>
      <c r="B1476" s="373">
        <v>710407330050499</v>
      </c>
      <c r="C1476" s="392" t="s">
        <v>596</v>
      </c>
      <c r="D1476" s="334">
        <f>+SUMIF('BG SISTEMA'!A:A,'CA EF'!B1476,'BG SISTEMA'!F:F)</f>
        <v>37042559</v>
      </c>
      <c r="E1476" s="412"/>
      <c r="F1476" s="412"/>
      <c r="G1476" s="336">
        <v>0</v>
      </c>
      <c r="H1476" s="336">
        <f t="shared" si="101"/>
        <v>37042559</v>
      </c>
      <c r="I1476" s="336">
        <v>0</v>
      </c>
      <c r="J1476" s="336">
        <v>0</v>
      </c>
      <c r="K1476" s="336">
        <v>0</v>
      </c>
      <c r="L1476" s="336">
        <v>0</v>
      </c>
      <c r="M1476" s="336">
        <v>0</v>
      </c>
      <c r="N1476" s="336">
        <f>-$H1476</f>
        <v>-37042559</v>
      </c>
      <c r="O1476" s="336">
        <v>0</v>
      </c>
      <c r="P1476" s="336">
        <v>0</v>
      </c>
      <c r="Q1476" s="336">
        <v>0</v>
      </c>
      <c r="R1476" s="336">
        <v>0</v>
      </c>
      <c r="S1476" s="336">
        <v>0</v>
      </c>
      <c r="T1476" s="336">
        <v>0</v>
      </c>
      <c r="U1476" s="336">
        <v>0</v>
      </c>
      <c r="V1476" s="336">
        <v>0</v>
      </c>
      <c r="W1476" s="336">
        <v>0</v>
      </c>
      <c r="X1476" s="336">
        <v>0</v>
      </c>
      <c r="Y1476" s="336">
        <v>0</v>
      </c>
      <c r="Z1476" s="337">
        <f t="shared" si="102"/>
        <v>0</v>
      </c>
      <c r="AA1476" s="340"/>
    </row>
    <row r="1477" spans="1:27" s="339" customFormat="1" ht="12.75" customHeight="1">
      <c r="A1477" s="333">
        <f t="shared" si="103"/>
        <v>15</v>
      </c>
      <c r="B1477" s="373">
        <v>710407330060101</v>
      </c>
      <c r="C1477" s="392" t="s">
        <v>2029</v>
      </c>
      <c r="D1477" s="334">
        <f>+SUMIF('BG SISTEMA'!A:A,'CA EF'!B1477,'BG SISTEMA'!F:F)</f>
        <v>0</v>
      </c>
      <c r="E1477" s="412"/>
      <c r="F1477" s="412"/>
      <c r="G1477" s="336">
        <v>0</v>
      </c>
      <c r="H1477" s="336">
        <f t="shared" si="101"/>
        <v>0</v>
      </c>
      <c r="I1477" s="336">
        <v>0</v>
      </c>
      <c r="J1477" s="336">
        <v>0</v>
      </c>
      <c r="K1477" s="336">
        <v>0</v>
      </c>
      <c r="L1477" s="336">
        <v>0</v>
      </c>
      <c r="M1477" s="336">
        <v>0</v>
      </c>
      <c r="N1477" s="336">
        <v>0</v>
      </c>
      <c r="O1477" s="336">
        <v>0</v>
      </c>
      <c r="P1477" s="336">
        <v>0</v>
      </c>
      <c r="Q1477" s="336">
        <v>0</v>
      </c>
      <c r="R1477" s="336">
        <v>0</v>
      </c>
      <c r="S1477" s="336">
        <v>0</v>
      </c>
      <c r="T1477" s="336">
        <v>0</v>
      </c>
      <c r="U1477" s="336">
        <v>0</v>
      </c>
      <c r="V1477" s="336">
        <v>0</v>
      </c>
      <c r="W1477" s="336">
        <v>0</v>
      </c>
      <c r="X1477" s="336">
        <v>0</v>
      </c>
      <c r="Y1477" s="336">
        <v>0</v>
      </c>
      <c r="Z1477" s="337">
        <f t="shared" si="102"/>
        <v>0</v>
      </c>
      <c r="AA1477" s="340"/>
    </row>
    <row r="1478" spans="1:27" s="339" customFormat="1" ht="12.75" customHeight="1">
      <c r="A1478" s="333">
        <f t="shared" si="103"/>
        <v>15</v>
      </c>
      <c r="B1478" s="373">
        <v>710407330060199</v>
      </c>
      <c r="C1478" s="392" t="s">
        <v>612</v>
      </c>
      <c r="D1478" s="334">
        <f>+SUMIF('BG SISTEMA'!A:A,'CA EF'!B1478,'BG SISTEMA'!F:F)</f>
        <v>14377371</v>
      </c>
      <c r="E1478" s="412"/>
      <c r="F1478" s="412"/>
      <c r="G1478" s="336">
        <v>0</v>
      </c>
      <c r="H1478" s="336">
        <f t="shared" ref="H1478:H1541" si="104">+D1478+E1478-F1478-G1478</f>
        <v>14377371</v>
      </c>
      <c r="I1478" s="336">
        <v>0</v>
      </c>
      <c r="J1478" s="336">
        <v>0</v>
      </c>
      <c r="K1478" s="336">
        <v>0</v>
      </c>
      <c r="L1478" s="336">
        <v>0</v>
      </c>
      <c r="M1478" s="336">
        <v>0</v>
      </c>
      <c r="N1478" s="336">
        <f>-$H1478</f>
        <v>-14377371</v>
      </c>
      <c r="O1478" s="336">
        <v>0</v>
      </c>
      <c r="P1478" s="336">
        <v>0</v>
      </c>
      <c r="Q1478" s="336">
        <v>0</v>
      </c>
      <c r="R1478" s="336">
        <v>0</v>
      </c>
      <c r="S1478" s="336">
        <v>0</v>
      </c>
      <c r="T1478" s="336">
        <v>0</v>
      </c>
      <c r="U1478" s="336">
        <v>0</v>
      </c>
      <c r="V1478" s="336">
        <v>0</v>
      </c>
      <c r="W1478" s="336">
        <v>0</v>
      </c>
      <c r="X1478" s="336">
        <v>0</v>
      </c>
      <c r="Y1478" s="336">
        <v>0</v>
      </c>
      <c r="Z1478" s="337">
        <f t="shared" si="102"/>
        <v>0</v>
      </c>
      <c r="AA1478" s="340"/>
    </row>
    <row r="1479" spans="1:27" s="339" customFormat="1" ht="12.75" customHeight="1">
      <c r="A1479" s="333">
        <f t="shared" si="103"/>
        <v>15</v>
      </c>
      <c r="B1479" s="373">
        <v>710407330060201</v>
      </c>
      <c r="C1479" s="392" t="s">
        <v>2030</v>
      </c>
      <c r="D1479" s="334">
        <f>+SUMIF('BG SISTEMA'!A:A,'CA EF'!B1479,'BG SISTEMA'!F:F)</f>
        <v>0</v>
      </c>
      <c r="E1479" s="412"/>
      <c r="F1479" s="412"/>
      <c r="G1479" s="336">
        <v>0</v>
      </c>
      <c r="H1479" s="336">
        <f t="shared" si="104"/>
        <v>0</v>
      </c>
      <c r="I1479" s="336">
        <v>0</v>
      </c>
      <c r="J1479" s="336">
        <v>0</v>
      </c>
      <c r="K1479" s="336">
        <v>0</v>
      </c>
      <c r="L1479" s="336">
        <v>0</v>
      </c>
      <c r="M1479" s="336">
        <v>0</v>
      </c>
      <c r="N1479" s="336">
        <v>0</v>
      </c>
      <c r="O1479" s="336">
        <v>0</v>
      </c>
      <c r="P1479" s="336">
        <v>0</v>
      </c>
      <c r="Q1479" s="336">
        <v>0</v>
      </c>
      <c r="R1479" s="336">
        <v>0</v>
      </c>
      <c r="S1479" s="336">
        <v>0</v>
      </c>
      <c r="T1479" s="336">
        <v>0</v>
      </c>
      <c r="U1479" s="336">
        <v>0</v>
      </c>
      <c r="V1479" s="336">
        <v>0</v>
      </c>
      <c r="W1479" s="336">
        <v>0</v>
      </c>
      <c r="X1479" s="336">
        <v>0</v>
      </c>
      <c r="Y1479" s="336">
        <v>0</v>
      </c>
      <c r="Z1479" s="337">
        <f t="shared" si="102"/>
        <v>0</v>
      </c>
      <c r="AA1479" s="340"/>
    </row>
    <row r="1480" spans="1:27" s="339" customFormat="1" ht="12.75" customHeight="1">
      <c r="A1480" s="333">
        <f t="shared" si="103"/>
        <v>15</v>
      </c>
      <c r="B1480" s="373">
        <v>710407330060299</v>
      </c>
      <c r="C1480" s="392" t="s">
        <v>759</v>
      </c>
      <c r="D1480" s="334">
        <f>+SUMIF('BG SISTEMA'!A:A,'CA EF'!B1480,'BG SISTEMA'!F:F)</f>
        <v>0</v>
      </c>
      <c r="E1480" s="412"/>
      <c r="F1480" s="412"/>
      <c r="G1480" s="336">
        <v>0</v>
      </c>
      <c r="H1480" s="336">
        <f t="shared" si="104"/>
        <v>0</v>
      </c>
      <c r="I1480" s="336">
        <v>0</v>
      </c>
      <c r="J1480" s="336">
        <v>0</v>
      </c>
      <c r="K1480" s="336">
        <v>0</v>
      </c>
      <c r="L1480" s="336">
        <v>0</v>
      </c>
      <c r="M1480" s="336">
        <v>0</v>
      </c>
      <c r="N1480" s="336">
        <f>-$H1480</f>
        <v>0</v>
      </c>
      <c r="O1480" s="336">
        <v>0</v>
      </c>
      <c r="P1480" s="336">
        <v>0</v>
      </c>
      <c r="Q1480" s="336">
        <v>0</v>
      </c>
      <c r="R1480" s="336">
        <v>0</v>
      </c>
      <c r="S1480" s="336">
        <v>0</v>
      </c>
      <c r="T1480" s="336">
        <v>0</v>
      </c>
      <c r="U1480" s="336">
        <v>0</v>
      </c>
      <c r="V1480" s="336">
        <v>0</v>
      </c>
      <c r="W1480" s="336">
        <v>0</v>
      </c>
      <c r="X1480" s="336">
        <v>0</v>
      </c>
      <c r="Y1480" s="336">
        <v>0</v>
      </c>
      <c r="Z1480" s="337">
        <f t="shared" si="102"/>
        <v>0</v>
      </c>
      <c r="AA1480" s="338"/>
    </row>
    <row r="1481" spans="1:27" s="339" customFormat="1" ht="12.75" customHeight="1">
      <c r="A1481" s="333">
        <f t="shared" si="103"/>
        <v>15</v>
      </c>
      <c r="B1481" s="373">
        <v>710407330070101</v>
      </c>
      <c r="C1481" s="392" t="s">
        <v>2031</v>
      </c>
      <c r="D1481" s="334">
        <f>+SUMIF('BG SISTEMA'!A:A,'CA EF'!B1481,'BG SISTEMA'!F:F)</f>
        <v>0</v>
      </c>
      <c r="E1481" s="412"/>
      <c r="F1481" s="412"/>
      <c r="G1481" s="336">
        <v>0</v>
      </c>
      <c r="H1481" s="336">
        <f t="shared" si="104"/>
        <v>0</v>
      </c>
      <c r="I1481" s="336">
        <v>0</v>
      </c>
      <c r="J1481" s="336">
        <v>0</v>
      </c>
      <c r="K1481" s="336">
        <v>0</v>
      </c>
      <c r="L1481" s="336">
        <v>0</v>
      </c>
      <c r="M1481" s="336">
        <v>0</v>
      </c>
      <c r="N1481" s="336">
        <v>0</v>
      </c>
      <c r="O1481" s="336">
        <v>0</v>
      </c>
      <c r="P1481" s="336">
        <v>0</v>
      </c>
      <c r="Q1481" s="336">
        <v>0</v>
      </c>
      <c r="R1481" s="336">
        <v>0</v>
      </c>
      <c r="S1481" s="336">
        <v>0</v>
      </c>
      <c r="T1481" s="336">
        <v>0</v>
      </c>
      <c r="U1481" s="336">
        <v>0</v>
      </c>
      <c r="V1481" s="336">
        <v>0</v>
      </c>
      <c r="W1481" s="336">
        <v>0</v>
      </c>
      <c r="X1481" s="336">
        <v>0</v>
      </c>
      <c r="Y1481" s="336">
        <v>0</v>
      </c>
      <c r="Z1481" s="337">
        <f t="shared" si="102"/>
        <v>0</v>
      </c>
      <c r="AA1481" s="340"/>
    </row>
    <row r="1482" spans="1:27" s="339" customFormat="1" ht="12.75" customHeight="1">
      <c r="A1482" s="333">
        <f t="shared" si="103"/>
        <v>15</v>
      </c>
      <c r="B1482" s="373">
        <v>710407330070199</v>
      </c>
      <c r="C1482" s="392" t="s">
        <v>601</v>
      </c>
      <c r="D1482" s="334">
        <f>+SUMIF('BG SISTEMA'!A:A,'CA EF'!B1482,'BG SISTEMA'!F:F)</f>
        <v>59729481</v>
      </c>
      <c r="E1482" s="335"/>
      <c r="F1482" s="411">
        <f>+D1482</f>
        <v>59729481</v>
      </c>
      <c r="G1482" s="336">
        <v>0</v>
      </c>
      <c r="H1482" s="336">
        <f t="shared" si="104"/>
        <v>0</v>
      </c>
      <c r="I1482" s="336">
        <v>0</v>
      </c>
      <c r="J1482" s="336">
        <v>0</v>
      </c>
      <c r="K1482" s="336">
        <v>0</v>
      </c>
      <c r="L1482" s="336">
        <v>0</v>
      </c>
      <c r="M1482" s="336">
        <v>0</v>
      </c>
      <c r="N1482" s="336">
        <v>0</v>
      </c>
      <c r="O1482" s="336">
        <v>0</v>
      </c>
      <c r="P1482" s="336">
        <v>0</v>
      </c>
      <c r="Q1482" s="336">
        <v>0</v>
      </c>
      <c r="R1482" s="336">
        <v>0</v>
      </c>
      <c r="S1482" s="336">
        <v>0</v>
      </c>
      <c r="T1482" s="336">
        <v>0</v>
      </c>
      <c r="U1482" s="336">
        <v>0</v>
      </c>
      <c r="V1482" s="336">
        <v>0</v>
      </c>
      <c r="W1482" s="336">
        <v>0</v>
      </c>
      <c r="X1482" s="336">
        <v>0</v>
      </c>
      <c r="Y1482" s="336">
        <v>0</v>
      </c>
      <c r="Z1482" s="337">
        <f t="shared" si="102"/>
        <v>0</v>
      </c>
      <c r="AA1482" s="340"/>
    </row>
    <row r="1483" spans="1:27" s="339" customFormat="1" ht="12.75" customHeight="1">
      <c r="A1483" s="333">
        <f t="shared" si="103"/>
        <v>15</v>
      </c>
      <c r="B1483" s="373">
        <v>710407330080101</v>
      </c>
      <c r="C1483" s="392" t="s">
        <v>2032</v>
      </c>
      <c r="D1483" s="334">
        <f>+SUMIF('BG SISTEMA'!A:A,'CA EF'!B1483,'BG SISTEMA'!F:F)</f>
        <v>0</v>
      </c>
      <c r="E1483" s="335"/>
      <c r="F1483" s="335"/>
      <c r="G1483" s="336">
        <v>0</v>
      </c>
      <c r="H1483" s="336">
        <f t="shared" si="104"/>
        <v>0</v>
      </c>
      <c r="I1483" s="336">
        <v>0</v>
      </c>
      <c r="J1483" s="336">
        <v>0</v>
      </c>
      <c r="K1483" s="336">
        <v>0</v>
      </c>
      <c r="L1483" s="336">
        <v>0</v>
      </c>
      <c r="M1483" s="336">
        <v>0</v>
      </c>
      <c r="N1483" s="336">
        <v>0</v>
      </c>
      <c r="O1483" s="336">
        <v>0</v>
      </c>
      <c r="P1483" s="336">
        <v>0</v>
      </c>
      <c r="Q1483" s="336">
        <v>0</v>
      </c>
      <c r="R1483" s="336">
        <v>0</v>
      </c>
      <c r="S1483" s="336">
        <v>0</v>
      </c>
      <c r="T1483" s="336">
        <v>0</v>
      </c>
      <c r="U1483" s="336">
        <v>0</v>
      </c>
      <c r="V1483" s="336">
        <v>0</v>
      </c>
      <c r="W1483" s="336">
        <v>0</v>
      </c>
      <c r="X1483" s="336">
        <v>0</v>
      </c>
      <c r="Y1483" s="336">
        <v>0</v>
      </c>
      <c r="Z1483" s="337">
        <f t="shared" ref="Z1483:Z1546" si="105">SUM(H1483:Y1483)</f>
        <v>0</v>
      </c>
      <c r="AA1483" s="340"/>
    </row>
    <row r="1484" spans="1:27" s="339" customFormat="1" ht="12.75" customHeight="1">
      <c r="A1484" s="333">
        <f t="shared" si="103"/>
        <v>15</v>
      </c>
      <c r="B1484" s="373">
        <v>710407330080199</v>
      </c>
      <c r="C1484" s="392" t="s">
        <v>586</v>
      </c>
      <c r="D1484" s="334">
        <f>+SUMIF('BG SISTEMA'!A:A,'CA EF'!B1484,'BG SISTEMA'!F:F)</f>
        <v>297600000</v>
      </c>
      <c r="E1484" s="335"/>
      <c r="F1484" s="335"/>
      <c r="G1484" s="336">
        <v>0</v>
      </c>
      <c r="H1484" s="336">
        <f t="shared" si="104"/>
        <v>297600000</v>
      </c>
      <c r="I1484" s="336">
        <v>0</v>
      </c>
      <c r="J1484" s="336">
        <v>0</v>
      </c>
      <c r="K1484" s="336">
        <f>-$H1484</f>
        <v>-297600000</v>
      </c>
      <c r="L1484" s="336">
        <v>0</v>
      </c>
      <c r="M1484" s="336">
        <v>0</v>
      </c>
      <c r="N1484" s="336">
        <v>0</v>
      </c>
      <c r="O1484" s="336">
        <v>0</v>
      </c>
      <c r="P1484" s="336">
        <v>0</v>
      </c>
      <c r="Q1484" s="336">
        <v>0</v>
      </c>
      <c r="R1484" s="336">
        <v>0</v>
      </c>
      <c r="S1484" s="336">
        <v>0</v>
      </c>
      <c r="T1484" s="336">
        <v>0</v>
      </c>
      <c r="U1484" s="336">
        <v>0</v>
      </c>
      <c r="V1484" s="336">
        <v>0</v>
      </c>
      <c r="W1484" s="336">
        <v>0</v>
      </c>
      <c r="X1484" s="336">
        <v>0</v>
      </c>
      <c r="Y1484" s="336">
        <v>0</v>
      </c>
      <c r="Z1484" s="337">
        <f t="shared" si="105"/>
        <v>0</v>
      </c>
      <c r="AA1484" s="340"/>
    </row>
    <row r="1485" spans="1:27" s="339" customFormat="1" ht="12.75" customHeight="1">
      <c r="A1485" s="333">
        <f t="shared" si="103"/>
        <v>15</v>
      </c>
      <c r="B1485" s="373">
        <v>710407330080299</v>
      </c>
      <c r="C1485" s="392" t="s">
        <v>587</v>
      </c>
      <c r="D1485" s="334">
        <f>+SUMIF('BG SISTEMA'!A:A,'CA EF'!B1485,'BG SISTEMA'!F:F)</f>
        <v>0</v>
      </c>
      <c r="E1485" s="335"/>
      <c r="F1485" s="335"/>
      <c r="G1485" s="336">
        <v>0</v>
      </c>
      <c r="H1485" s="336">
        <f t="shared" si="104"/>
        <v>0</v>
      </c>
      <c r="I1485" s="336">
        <v>0</v>
      </c>
      <c r="J1485" s="336">
        <v>0</v>
      </c>
      <c r="K1485" s="336">
        <f>-$H1485</f>
        <v>0</v>
      </c>
      <c r="L1485" s="336">
        <v>0</v>
      </c>
      <c r="M1485" s="336">
        <v>0</v>
      </c>
      <c r="N1485" s="336">
        <v>0</v>
      </c>
      <c r="O1485" s="336">
        <v>0</v>
      </c>
      <c r="P1485" s="336">
        <v>0</v>
      </c>
      <c r="Q1485" s="336">
        <v>0</v>
      </c>
      <c r="R1485" s="336">
        <v>0</v>
      </c>
      <c r="S1485" s="336">
        <v>0</v>
      </c>
      <c r="T1485" s="336">
        <v>0</v>
      </c>
      <c r="U1485" s="336">
        <v>0</v>
      </c>
      <c r="V1485" s="336">
        <v>0</v>
      </c>
      <c r="W1485" s="336">
        <v>0</v>
      </c>
      <c r="X1485" s="336">
        <v>0</v>
      </c>
      <c r="Y1485" s="336">
        <v>0</v>
      </c>
      <c r="Z1485" s="337">
        <f t="shared" si="105"/>
        <v>0</v>
      </c>
      <c r="AA1485" s="340"/>
    </row>
    <row r="1486" spans="1:27" s="339" customFormat="1" ht="12.75" customHeight="1">
      <c r="A1486" s="333">
        <f t="shared" si="103"/>
        <v>15</v>
      </c>
      <c r="B1486" s="373">
        <v>710407330090101</v>
      </c>
      <c r="C1486" s="392" t="s">
        <v>2033</v>
      </c>
      <c r="D1486" s="334">
        <f>+SUMIF('BG SISTEMA'!A:A,'CA EF'!B1486,'BG SISTEMA'!F:F)</f>
        <v>0</v>
      </c>
      <c r="E1486" s="335"/>
      <c r="F1486" s="335"/>
      <c r="G1486" s="336">
        <v>0</v>
      </c>
      <c r="H1486" s="336">
        <f t="shared" si="104"/>
        <v>0</v>
      </c>
      <c r="I1486" s="336">
        <v>0</v>
      </c>
      <c r="J1486" s="336">
        <v>0</v>
      </c>
      <c r="K1486" s="336">
        <v>0</v>
      </c>
      <c r="L1486" s="336">
        <v>0</v>
      </c>
      <c r="M1486" s="336">
        <v>0</v>
      </c>
      <c r="N1486" s="336">
        <v>0</v>
      </c>
      <c r="O1486" s="336">
        <v>0</v>
      </c>
      <c r="P1486" s="336">
        <v>0</v>
      </c>
      <c r="Q1486" s="336">
        <v>0</v>
      </c>
      <c r="R1486" s="336">
        <v>0</v>
      </c>
      <c r="S1486" s="336">
        <v>0</v>
      </c>
      <c r="T1486" s="336">
        <v>0</v>
      </c>
      <c r="U1486" s="336">
        <v>0</v>
      </c>
      <c r="V1486" s="336">
        <v>0</v>
      </c>
      <c r="W1486" s="336">
        <v>0</v>
      </c>
      <c r="X1486" s="336">
        <v>0</v>
      </c>
      <c r="Y1486" s="336">
        <v>0</v>
      </c>
      <c r="Z1486" s="337">
        <f t="shared" si="105"/>
        <v>0</v>
      </c>
      <c r="AA1486" s="338"/>
    </row>
    <row r="1487" spans="1:27" s="339" customFormat="1" ht="12.75" customHeight="1">
      <c r="A1487" s="333">
        <f t="shared" si="103"/>
        <v>15</v>
      </c>
      <c r="B1487" s="373">
        <v>710407330090199</v>
      </c>
      <c r="C1487" s="392" t="s">
        <v>588</v>
      </c>
      <c r="D1487" s="334">
        <f>+SUMIF('BG SISTEMA'!A:A,'CA EF'!B1487,'BG SISTEMA'!F:F)</f>
        <v>55448182</v>
      </c>
      <c r="E1487" s="335"/>
      <c r="F1487" s="335"/>
      <c r="G1487" s="336">
        <v>0</v>
      </c>
      <c r="H1487" s="336">
        <f t="shared" si="104"/>
        <v>55448182</v>
      </c>
      <c r="I1487" s="336">
        <v>0</v>
      </c>
      <c r="J1487" s="336">
        <v>0</v>
      </c>
      <c r="K1487" s="336">
        <f>-$H1487</f>
        <v>-55448182</v>
      </c>
      <c r="L1487" s="336">
        <v>0</v>
      </c>
      <c r="M1487" s="336">
        <v>0</v>
      </c>
      <c r="N1487" s="336">
        <v>0</v>
      </c>
      <c r="O1487" s="336">
        <v>0</v>
      </c>
      <c r="P1487" s="336">
        <v>0</v>
      </c>
      <c r="Q1487" s="336">
        <v>0</v>
      </c>
      <c r="R1487" s="336">
        <v>0</v>
      </c>
      <c r="S1487" s="336">
        <v>0</v>
      </c>
      <c r="T1487" s="336">
        <v>0</v>
      </c>
      <c r="U1487" s="336">
        <v>0</v>
      </c>
      <c r="V1487" s="336">
        <v>0</v>
      </c>
      <c r="W1487" s="336">
        <v>0</v>
      </c>
      <c r="X1487" s="336">
        <v>0</v>
      </c>
      <c r="Y1487" s="336">
        <v>0</v>
      </c>
      <c r="Z1487" s="337">
        <f t="shared" si="105"/>
        <v>0</v>
      </c>
      <c r="AA1487" s="340"/>
    </row>
    <row r="1488" spans="1:27" s="339" customFormat="1" ht="12.75" customHeight="1">
      <c r="A1488" s="333">
        <f t="shared" si="103"/>
        <v>15</v>
      </c>
      <c r="B1488" s="373">
        <v>710407330100101</v>
      </c>
      <c r="C1488" s="392" t="s">
        <v>2034</v>
      </c>
      <c r="D1488" s="334">
        <f>+SUMIF('BG SISTEMA'!A:A,'CA EF'!B1488,'BG SISTEMA'!F:F)</f>
        <v>0</v>
      </c>
      <c r="E1488" s="335"/>
      <c r="F1488" s="335"/>
      <c r="G1488" s="336">
        <v>0</v>
      </c>
      <c r="H1488" s="336">
        <f t="shared" si="104"/>
        <v>0</v>
      </c>
      <c r="I1488" s="336">
        <v>0</v>
      </c>
      <c r="J1488" s="336">
        <v>0</v>
      </c>
      <c r="K1488" s="336">
        <v>0</v>
      </c>
      <c r="L1488" s="336">
        <v>0</v>
      </c>
      <c r="M1488" s="336">
        <v>0</v>
      </c>
      <c r="N1488" s="336">
        <v>0</v>
      </c>
      <c r="O1488" s="336">
        <v>0</v>
      </c>
      <c r="P1488" s="336">
        <v>0</v>
      </c>
      <c r="Q1488" s="336">
        <v>0</v>
      </c>
      <c r="R1488" s="336">
        <v>0</v>
      </c>
      <c r="S1488" s="336">
        <v>0</v>
      </c>
      <c r="T1488" s="336">
        <v>0</v>
      </c>
      <c r="U1488" s="336">
        <v>0</v>
      </c>
      <c r="V1488" s="336">
        <v>0</v>
      </c>
      <c r="W1488" s="336">
        <v>0</v>
      </c>
      <c r="X1488" s="336">
        <v>0</v>
      </c>
      <c r="Y1488" s="336">
        <v>0</v>
      </c>
      <c r="Z1488" s="337">
        <f t="shared" si="105"/>
        <v>0</v>
      </c>
      <c r="AA1488" s="340"/>
    </row>
    <row r="1489" spans="1:27" s="339" customFormat="1" ht="12.75" customHeight="1">
      <c r="A1489" s="333">
        <f t="shared" si="103"/>
        <v>15</v>
      </c>
      <c r="B1489" s="373">
        <v>710407330100199</v>
      </c>
      <c r="C1489" s="392" t="s">
        <v>590</v>
      </c>
      <c r="D1489" s="334">
        <f>+SUMIF('BG SISTEMA'!A:A,'CA EF'!B1489,'BG SISTEMA'!F:F)</f>
        <v>0</v>
      </c>
      <c r="E1489" s="335"/>
      <c r="F1489" s="335"/>
      <c r="G1489" s="336">
        <v>0</v>
      </c>
      <c r="H1489" s="336">
        <f t="shared" si="104"/>
        <v>0</v>
      </c>
      <c r="I1489" s="336">
        <v>0</v>
      </c>
      <c r="J1489" s="336">
        <v>0</v>
      </c>
      <c r="K1489" s="336">
        <f>-$H1489</f>
        <v>0</v>
      </c>
      <c r="L1489" s="336">
        <v>0</v>
      </c>
      <c r="M1489" s="336">
        <v>0</v>
      </c>
      <c r="N1489" s="336">
        <v>0</v>
      </c>
      <c r="O1489" s="336">
        <v>0</v>
      </c>
      <c r="P1489" s="336">
        <v>0</v>
      </c>
      <c r="Q1489" s="336">
        <v>0</v>
      </c>
      <c r="R1489" s="336">
        <v>0</v>
      </c>
      <c r="S1489" s="336">
        <v>0</v>
      </c>
      <c r="T1489" s="336">
        <v>0</v>
      </c>
      <c r="U1489" s="336">
        <v>0</v>
      </c>
      <c r="V1489" s="336">
        <v>0</v>
      </c>
      <c r="W1489" s="336">
        <v>0</v>
      </c>
      <c r="X1489" s="336">
        <v>0</v>
      </c>
      <c r="Y1489" s="336">
        <v>0</v>
      </c>
      <c r="Z1489" s="337">
        <f t="shared" si="105"/>
        <v>0</v>
      </c>
      <c r="AA1489" s="338"/>
    </row>
    <row r="1490" spans="1:27" s="339" customFormat="1" ht="12.75" customHeight="1">
      <c r="A1490" s="333">
        <f t="shared" si="103"/>
        <v>15</v>
      </c>
      <c r="B1490" s="373">
        <v>710407330110101</v>
      </c>
      <c r="C1490" s="392" t="s">
        <v>2035</v>
      </c>
      <c r="D1490" s="334">
        <f>+SUMIF('BG SISTEMA'!A:A,'CA EF'!B1490,'BG SISTEMA'!F:F)</f>
        <v>0</v>
      </c>
      <c r="E1490" s="335"/>
      <c r="F1490" s="335"/>
      <c r="G1490" s="336">
        <v>0</v>
      </c>
      <c r="H1490" s="336">
        <f t="shared" si="104"/>
        <v>0</v>
      </c>
      <c r="I1490" s="336">
        <v>0</v>
      </c>
      <c r="J1490" s="336">
        <v>0</v>
      </c>
      <c r="K1490" s="336">
        <v>0</v>
      </c>
      <c r="L1490" s="336">
        <v>0</v>
      </c>
      <c r="M1490" s="336">
        <v>0</v>
      </c>
      <c r="N1490" s="336">
        <v>0</v>
      </c>
      <c r="O1490" s="336">
        <v>0</v>
      </c>
      <c r="P1490" s="336">
        <v>0</v>
      </c>
      <c r="Q1490" s="336">
        <v>0</v>
      </c>
      <c r="R1490" s="336">
        <v>0</v>
      </c>
      <c r="S1490" s="336">
        <v>0</v>
      </c>
      <c r="T1490" s="336">
        <v>0</v>
      </c>
      <c r="U1490" s="336">
        <v>0</v>
      </c>
      <c r="V1490" s="336">
        <v>0</v>
      </c>
      <c r="W1490" s="336">
        <v>0</v>
      </c>
      <c r="X1490" s="336">
        <v>0</v>
      </c>
      <c r="Y1490" s="336">
        <v>0</v>
      </c>
      <c r="Z1490" s="337">
        <f t="shared" si="105"/>
        <v>0</v>
      </c>
      <c r="AA1490" s="340"/>
    </row>
    <row r="1491" spans="1:27" s="339" customFormat="1" ht="12.75" customHeight="1">
      <c r="A1491" s="333">
        <f t="shared" si="103"/>
        <v>15</v>
      </c>
      <c r="B1491" s="373">
        <v>710407330110199</v>
      </c>
      <c r="C1491" s="392" t="s">
        <v>2036</v>
      </c>
      <c r="D1491" s="334">
        <f>+SUMIF('BG SISTEMA'!A:A,'CA EF'!B1491,'BG SISTEMA'!F:F)</f>
        <v>0</v>
      </c>
      <c r="E1491" s="335"/>
      <c r="F1491" s="335"/>
      <c r="G1491" s="336">
        <v>0</v>
      </c>
      <c r="H1491" s="336">
        <f t="shared" si="104"/>
        <v>0</v>
      </c>
      <c r="I1491" s="336">
        <v>0</v>
      </c>
      <c r="J1491" s="336">
        <v>0</v>
      </c>
      <c r="K1491" s="336">
        <v>0</v>
      </c>
      <c r="L1491" s="336">
        <v>0</v>
      </c>
      <c r="M1491" s="336">
        <v>0</v>
      </c>
      <c r="N1491" s="336">
        <v>0</v>
      </c>
      <c r="O1491" s="336">
        <v>0</v>
      </c>
      <c r="P1491" s="336">
        <v>0</v>
      </c>
      <c r="Q1491" s="336">
        <v>0</v>
      </c>
      <c r="R1491" s="336">
        <v>0</v>
      </c>
      <c r="S1491" s="336">
        <v>0</v>
      </c>
      <c r="T1491" s="336">
        <v>0</v>
      </c>
      <c r="U1491" s="336">
        <v>0</v>
      </c>
      <c r="V1491" s="336">
        <v>0</v>
      </c>
      <c r="W1491" s="336">
        <v>0</v>
      </c>
      <c r="X1491" s="336">
        <v>0</v>
      </c>
      <c r="Y1491" s="336">
        <v>0</v>
      </c>
      <c r="Z1491" s="337">
        <f t="shared" si="105"/>
        <v>0</v>
      </c>
      <c r="AA1491" s="340"/>
    </row>
    <row r="1492" spans="1:27" s="339" customFormat="1" ht="12.75" customHeight="1">
      <c r="A1492" s="333">
        <f t="shared" si="103"/>
        <v>15</v>
      </c>
      <c r="B1492" s="373">
        <v>710407330120101</v>
      </c>
      <c r="C1492" s="392" t="s">
        <v>2037</v>
      </c>
      <c r="D1492" s="334">
        <f>+SUMIF('BG SISTEMA'!A:A,'CA EF'!B1492,'BG SISTEMA'!F:F)</f>
        <v>0</v>
      </c>
      <c r="E1492" s="335"/>
      <c r="F1492" s="335"/>
      <c r="G1492" s="336">
        <v>0</v>
      </c>
      <c r="H1492" s="336">
        <f t="shared" si="104"/>
        <v>0</v>
      </c>
      <c r="I1492" s="336">
        <v>0</v>
      </c>
      <c r="J1492" s="336">
        <v>0</v>
      </c>
      <c r="K1492" s="336">
        <v>0</v>
      </c>
      <c r="L1492" s="336">
        <v>0</v>
      </c>
      <c r="M1492" s="336">
        <v>0</v>
      </c>
      <c r="N1492" s="336">
        <v>0</v>
      </c>
      <c r="O1492" s="336">
        <v>0</v>
      </c>
      <c r="P1492" s="336">
        <v>0</v>
      </c>
      <c r="Q1492" s="336">
        <v>0</v>
      </c>
      <c r="R1492" s="336">
        <v>0</v>
      </c>
      <c r="S1492" s="336">
        <v>0</v>
      </c>
      <c r="T1492" s="336">
        <v>0</v>
      </c>
      <c r="U1492" s="336">
        <v>0</v>
      </c>
      <c r="V1492" s="336">
        <v>0</v>
      </c>
      <c r="W1492" s="336">
        <v>0</v>
      </c>
      <c r="X1492" s="336">
        <v>0</v>
      </c>
      <c r="Y1492" s="336">
        <v>0</v>
      </c>
      <c r="Z1492" s="337">
        <f t="shared" si="105"/>
        <v>0</v>
      </c>
      <c r="AA1492" s="340"/>
    </row>
    <row r="1493" spans="1:27" s="339" customFormat="1" ht="12.75" customHeight="1">
      <c r="A1493" s="333">
        <f t="shared" si="103"/>
        <v>15</v>
      </c>
      <c r="B1493" s="373">
        <v>710407330120199</v>
      </c>
      <c r="C1493" s="392" t="s">
        <v>592</v>
      </c>
      <c r="D1493" s="334">
        <f>+SUMIF('BG SISTEMA'!A:A,'CA EF'!B1493,'BG SISTEMA'!F:F)</f>
        <v>84113687</v>
      </c>
      <c r="E1493" s="335"/>
      <c r="F1493" s="335"/>
      <c r="G1493" s="336">
        <v>0</v>
      </c>
      <c r="H1493" s="336">
        <f t="shared" si="104"/>
        <v>84113687</v>
      </c>
      <c r="I1493" s="336">
        <v>0</v>
      </c>
      <c r="J1493" s="336">
        <v>0</v>
      </c>
      <c r="K1493" s="336">
        <v>0</v>
      </c>
      <c r="L1493" s="336">
        <v>0</v>
      </c>
      <c r="M1493" s="336">
        <v>0</v>
      </c>
      <c r="N1493" s="336">
        <f>-$H1493</f>
        <v>-84113687</v>
      </c>
      <c r="O1493" s="336">
        <v>0</v>
      </c>
      <c r="P1493" s="336">
        <v>0</v>
      </c>
      <c r="Q1493" s="336">
        <v>0</v>
      </c>
      <c r="R1493" s="336">
        <v>0</v>
      </c>
      <c r="S1493" s="336">
        <v>0</v>
      </c>
      <c r="T1493" s="336">
        <v>0</v>
      </c>
      <c r="U1493" s="336">
        <v>0</v>
      </c>
      <c r="V1493" s="336">
        <v>0</v>
      </c>
      <c r="W1493" s="336">
        <v>0</v>
      </c>
      <c r="X1493" s="336">
        <v>0</v>
      </c>
      <c r="Y1493" s="336">
        <v>0</v>
      </c>
      <c r="Z1493" s="337">
        <f t="shared" si="105"/>
        <v>0</v>
      </c>
      <c r="AA1493" s="340"/>
    </row>
    <row r="1494" spans="1:27" s="339" customFormat="1" ht="12.75" customHeight="1">
      <c r="A1494" s="333">
        <f t="shared" si="103"/>
        <v>15</v>
      </c>
      <c r="B1494" s="373">
        <v>710407330140101</v>
      </c>
      <c r="C1494" s="392" t="s">
        <v>762</v>
      </c>
      <c r="D1494" s="334">
        <f>+SUMIF('BG SISTEMA'!A:A,'CA EF'!B1494,'BG SISTEMA'!F:F)</f>
        <v>63305550</v>
      </c>
      <c r="E1494" s="335"/>
      <c r="F1494" s="335"/>
      <c r="G1494" s="336">
        <v>0</v>
      </c>
      <c r="H1494" s="336">
        <f t="shared" si="104"/>
        <v>63305550</v>
      </c>
      <c r="I1494" s="336">
        <v>0</v>
      </c>
      <c r="J1494" s="336">
        <v>0</v>
      </c>
      <c r="K1494" s="336">
        <v>0</v>
      </c>
      <c r="L1494" s="336">
        <v>0</v>
      </c>
      <c r="M1494" s="336">
        <v>0</v>
      </c>
      <c r="N1494" s="336">
        <f>-$H1494</f>
        <v>-63305550</v>
      </c>
      <c r="O1494" s="336">
        <v>0</v>
      </c>
      <c r="P1494" s="336">
        <v>0</v>
      </c>
      <c r="Q1494" s="336">
        <v>0</v>
      </c>
      <c r="R1494" s="336">
        <v>0</v>
      </c>
      <c r="S1494" s="336">
        <v>0</v>
      </c>
      <c r="T1494" s="336">
        <v>0</v>
      </c>
      <c r="U1494" s="336">
        <v>0</v>
      </c>
      <c r="V1494" s="336">
        <v>0</v>
      </c>
      <c r="W1494" s="336">
        <v>0</v>
      </c>
      <c r="X1494" s="336">
        <v>0</v>
      </c>
      <c r="Y1494" s="336">
        <v>0</v>
      </c>
      <c r="Z1494" s="337">
        <f t="shared" si="105"/>
        <v>0</v>
      </c>
      <c r="AA1494" s="340"/>
    </row>
    <row r="1495" spans="1:27" s="339" customFormat="1" ht="12.75" customHeight="1">
      <c r="A1495" s="333">
        <f t="shared" si="103"/>
        <v>15</v>
      </c>
      <c r="B1495" s="373">
        <v>710407330140299</v>
      </c>
      <c r="C1495" s="392" t="s">
        <v>764</v>
      </c>
      <c r="D1495" s="334">
        <f>+SUMIF('BG SISTEMA'!A:A,'CA EF'!B1495,'BG SISTEMA'!F:F)</f>
        <v>381819</v>
      </c>
      <c r="E1495" s="335"/>
      <c r="F1495" s="335"/>
      <c r="G1495" s="336">
        <v>0</v>
      </c>
      <c r="H1495" s="336">
        <f t="shared" si="104"/>
        <v>381819</v>
      </c>
      <c r="I1495" s="336">
        <v>0</v>
      </c>
      <c r="J1495" s="336">
        <v>0</v>
      </c>
      <c r="K1495" s="336">
        <v>0</v>
      </c>
      <c r="L1495" s="336">
        <v>0</v>
      </c>
      <c r="M1495" s="336">
        <v>0</v>
      </c>
      <c r="N1495" s="336">
        <f>-$H1495</f>
        <v>-381819</v>
      </c>
      <c r="O1495" s="336">
        <v>0</v>
      </c>
      <c r="P1495" s="336">
        <v>0</v>
      </c>
      <c r="Q1495" s="336">
        <v>0</v>
      </c>
      <c r="R1495" s="336">
        <v>0</v>
      </c>
      <c r="S1495" s="336">
        <v>0</v>
      </c>
      <c r="T1495" s="336">
        <v>0</v>
      </c>
      <c r="U1495" s="336">
        <v>0</v>
      </c>
      <c r="V1495" s="336">
        <v>0</v>
      </c>
      <c r="W1495" s="336">
        <v>0</v>
      </c>
      <c r="X1495" s="336">
        <v>0</v>
      </c>
      <c r="Y1495" s="336">
        <v>0</v>
      </c>
      <c r="Z1495" s="337">
        <f t="shared" si="105"/>
        <v>0</v>
      </c>
      <c r="AA1495" s="340"/>
    </row>
    <row r="1496" spans="1:27" s="339" customFormat="1" ht="12.75" customHeight="1">
      <c r="A1496" s="333">
        <f t="shared" si="103"/>
        <v>15</v>
      </c>
      <c r="B1496" s="373">
        <v>710407330150101</v>
      </c>
      <c r="C1496" s="392" t="s">
        <v>2038</v>
      </c>
      <c r="D1496" s="334">
        <f>+SUMIF('BG SISTEMA'!A:A,'CA EF'!B1496,'BG SISTEMA'!F:F)</f>
        <v>0</v>
      </c>
      <c r="E1496" s="335"/>
      <c r="F1496" s="335"/>
      <c r="G1496" s="336">
        <v>0</v>
      </c>
      <c r="H1496" s="336">
        <f t="shared" si="104"/>
        <v>0</v>
      </c>
      <c r="I1496" s="336">
        <v>0</v>
      </c>
      <c r="J1496" s="336">
        <v>0</v>
      </c>
      <c r="K1496" s="336">
        <v>0</v>
      </c>
      <c r="L1496" s="336">
        <v>0</v>
      </c>
      <c r="M1496" s="336">
        <v>0</v>
      </c>
      <c r="N1496" s="336">
        <v>0</v>
      </c>
      <c r="O1496" s="336">
        <v>0</v>
      </c>
      <c r="P1496" s="336">
        <v>0</v>
      </c>
      <c r="Q1496" s="336">
        <v>0</v>
      </c>
      <c r="R1496" s="336">
        <v>0</v>
      </c>
      <c r="S1496" s="336">
        <v>0</v>
      </c>
      <c r="T1496" s="336">
        <v>0</v>
      </c>
      <c r="U1496" s="336">
        <v>0</v>
      </c>
      <c r="V1496" s="336">
        <v>0</v>
      </c>
      <c r="W1496" s="336">
        <v>0</v>
      </c>
      <c r="X1496" s="336">
        <v>0</v>
      </c>
      <c r="Y1496" s="336">
        <v>0</v>
      </c>
      <c r="Z1496" s="337">
        <f t="shared" si="105"/>
        <v>0</v>
      </c>
      <c r="AA1496" s="338"/>
    </row>
    <row r="1497" spans="1:27" s="339" customFormat="1" ht="12.75" customHeight="1">
      <c r="A1497" s="333">
        <f t="shared" si="103"/>
        <v>15</v>
      </c>
      <c r="B1497" s="373">
        <v>710407330150199</v>
      </c>
      <c r="C1497" s="392" t="s">
        <v>620</v>
      </c>
      <c r="D1497" s="334">
        <f>+SUMIF('BG SISTEMA'!A:A,'CA EF'!B1497,'BG SISTEMA'!F:F)</f>
        <v>0</v>
      </c>
      <c r="E1497" s="335"/>
      <c r="F1497" s="335"/>
      <c r="G1497" s="336">
        <v>0</v>
      </c>
      <c r="H1497" s="336">
        <f t="shared" si="104"/>
        <v>0</v>
      </c>
      <c r="I1497" s="336">
        <v>0</v>
      </c>
      <c r="J1497" s="336">
        <v>0</v>
      </c>
      <c r="K1497" s="336">
        <v>0</v>
      </c>
      <c r="L1497" s="336">
        <v>0</v>
      </c>
      <c r="M1497" s="336">
        <v>0</v>
      </c>
      <c r="N1497" s="336">
        <f>-$H1497</f>
        <v>0</v>
      </c>
      <c r="O1497" s="336">
        <v>0</v>
      </c>
      <c r="P1497" s="336">
        <v>0</v>
      </c>
      <c r="Q1497" s="336">
        <v>0</v>
      </c>
      <c r="R1497" s="336">
        <v>0</v>
      </c>
      <c r="S1497" s="336">
        <v>0</v>
      </c>
      <c r="T1497" s="336">
        <v>0</v>
      </c>
      <c r="U1497" s="336">
        <v>0</v>
      </c>
      <c r="V1497" s="336">
        <v>0</v>
      </c>
      <c r="W1497" s="336">
        <v>0</v>
      </c>
      <c r="X1497" s="336">
        <v>0</v>
      </c>
      <c r="Y1497" s="336">
        <v>0</v>
      </c>
      <c r="Z1497" s="337">
        <f t="shared" si="105"/>
        <v>0</v>
      </c>
      <c r="AA1497" s="340"/>
    </row>
    <row r="1498" spans="1:27" s="339" customFormat="1" ht="12.75" customHeight="1">
      <c r="A1498" s="333">
        <f t="shared" si="103"/>
        <v>15</v>
      </c>
      <c r="B1498" s="373">
        <v>710407330300101</v>
      </c>
      <c r="C1498" s="392" t="s">
        <v>2039</v>
      </c>
      <c r="D1498" s="334">
        <f>+SUMIF('BG SISTEMA'!A:A,'CA EF'!B1498,'BG SISTEMA'!F:F)</f>
        <v>0</v>
      </c>
      <c r="E1498" s="335"/>
      <c r="F1498" s="335"/>
      <c r="G1498" s="336">
        <v>0</v>
      </c>
      <c r="H1498" s="336">
        <f t="shared" si="104"/>
        <v>0</v>
      </c>
      <c r="I1498" s="336">
        <v>0</v>
      </c>
      <c r="J1498" s="336">
        <v>0</v>
      </c>
      <c r="K1498" s="336">
        <v>0</v>
      </c>
      <c r="L1498" s="336">
        <v>0</v>
      </c>
      <c r="M1498" s="336">
        <v>0</v>
      </c>
      <c r="N1498" s="336">
        <v>0</v>
      </c>
      <c r="O1498" s="336">
        <v>0</v>
      </c>
      <c r="P1498" s="336">
        <v>0</v>
      </c>
      <c r="Q1498" s="336">
        <v>0</v>
      </c>
      <c r="R1498" s="336">
        <v>0</v>
      </c>
      <c r="S1498" s="336">
        <v>0</v>
      </c>
      <c r="T1498" s="336">
        <v>0</v>
      </c>
      <c r="U1498" s="336">
        <v>0</v>
      </c>
      <c r="V1498" s="336">
        <v>0</v>
      </c>
      <c r="W1498" s="336">
        <v>0</v>
      </c>
      <c r="X1498" s="336">
        <v>0</v>
      </c>
      <c r="Y1498" s="336">
        <v>0</v>
      </c>
      <c r="Z1498" s="337">
        <f t="shared" si="105"/>
        <v>0</v>
      </c>
      <c r="AA1498" s="340"/>
    </row>
    <row r="1499" spans="1:27" s="339" customFormat="1" ht="12.75" customHeight="1">
      <c r="A1499" s="333">
        <f t="shared" si="103"/>
        <v>15</v>
      </c>
      <c r="B1499" s="373">
        <v>710407330300199</v>
      </c>
      <c r="C1499" s="392" t="s">
        <v>2040</v>
      </c>
      <c r="D1499" s="334">
        <f>+SUMIF('BG SISTEMA'!A:A,'CA EF'!B1499,'BG SISTEMA'!F:F)</f>
        <v>0</v>
      </c>
      <c r="E1499" s="335"/>
      <c r="F1499" s="335"/>
      <c r="G1499" s="336">
        <v>0</v>
      </c>
      <c r="H1499" s="336">
        <f t="shared" si="104"/>
        <v>0</v>
      </c>
      <c r="I1499" s="336">
        <v>0</v>
      </c>
      <c r="J1499" s="336">
        <v>0</v>
      </c>
      <c r="K1499" s="336">
        <v>0</v>
      </c>
      <c r="L1499" s="336">
        <v>0</v>
      </c>
      <c r="M1499" s="336">
        <v>0</v>
      </c>
      <c r="N1499" s="336">
        <v>0</v>
      </c>
      <c r="O1499" s="336">
        <v>0</v>
      </c>
      <c r="P1499" s="336">
        <v>0</v>
      </c>
      <c r="Q1499" s="336">
        <v>0</v>
      </c>
      <c r="R1499" s="336">
        <v>0</v>
      </c>
      <c r="S1499" s="336">
        <v>0</v>
      </c>
      <c r="T1499" s="336">
        <v>0</v>
      </c>
      <c r="U1499" s="336">
        <v>0</v>
      </c>
      <c r="V1499" s="336">
        <v>0</v>
      </c>
      <c r="W1499" s="336">
        <v>0</v>
      </c>
      <c r="X1499" s="336">
        <v>0</v>
      </c>
      <c r="Y1499" s="336">
        <v>0</v>
      </c>
      <c r="Z1499" s="337">
        <f t="shared" si="105"/>
        <v>0</v>
      </c>
      <c r="AA1499" s="340"/>
    </row>
    <row r="1500" spans="1:27" s="339" customFormat="1" ht="12.75" customHeight="1">
      <c r="A1500" s="333">
        <f t="shared" si="103"/>
        <v>15</v>
      </c>
      <c r="B1500" s="373">
        <v>710407330350101</v>
      </c>
      <c r="C1500" s="392" t="s">
        <v>762</v>
      </c>
      <c r="D1500" s="334">
        <f>+SUMIF('BG SISTEMA'!A:A,'CA EF'!B1500,'BG SISTEMA'!F:F)</f>
        <v>0</v>
      </c>
      <c r="E1500" s="335"/>
      <c r="F1500" s="335"/>
      <c r="G1500" s="336">
        <v>0</v>
      </c>
      <c r="H1500" s="336">
        <f t="shared" si="104"/>
        <v>0</v>
      </c>
      <c r="I1500" s="336">
        <v>0</v>
      </c>
      <c r="J1500" s="336">
        <v>0</v>
      </c>
      <c r="K1500" s="336">
        <v>0</v>
      </c>
      <c r="L1500" s="336">
        <v>0</v>
      </c>
      <c r="M1500" s="336">
        <v>0</v>
      </c>
      <c r="N1500" s="336">
        <v>0</v>
      </c>
      <c r="O1500" s="336">
        <v>0</v>
      </c>
      <c r="P1500" s="336">
        <v>0</v>
      </c>
      <c r="Q1500" s="336">
        <v>0</v>
      </c>
      <c r="R1500" s="336">
        <v>0</v>
      </c>
      <c r="S1500" s="336">
        <v>0</v>
      </c>
      <c r="T1500" s="336">
        <v>0</v>
      </c>
      <c r="U1500" s="336">
        <v>0</v>
      </c>
      <c r="V1500" s="336">
        <v>0</v>
      </c>
      <c r="W1500" s="336">
        <v>0</v>
      </c>
      <c r="X1500" s="336">
        <v>0</v>
      </c>
      <c r="Y1500" s="336">
        <v>0</v>
      </c>
      <c r="Z1500" s="337">
        <f t="shared" si="105"/>
        <v>0</v>
      </c>
      <c r="AA1500" s="340"/>
    </row>
    <row r="1501" spans="1:27" s="339" customFormat="1" ht="12.75" customHeight="1">
      <c r="A1501" s="333">
        <f t="shared" si="103"/>
        <v>15</v>
      </c>
      <c r="B1501" s="373">
        <v>710407330350199</v>
      </c>
      <c r="C1501" s="392" t="s">
        <v>2041</v>
      </c>
      <c r="D1501" s="334">
        <f>+SUMIF('BG SISTEMA'!A:A,'CA EF'!B1501,'BG SISTEMA'!F:F)</f>
        <v>0</v>
      </c>
      <c r="E1501" s="335"/>
      <c r="F1501" s="335"/>
      <c r="G1501" s="336">
        <v>0</v>
      </c>
      <c r="H1501" s="336">
        <f t="shared" si="104"/>
        <v>0</v>
      </c>
      <c r="I1501" s="336">
        <v>0</v>
      </c>
      <c r="J1501" s="336">
        <v>0</v>
      </c>
      <c r="K1501" s="336">
        <v>0</v>
      </c>
      <c r="L1501" s="336">
        <v>0</v>
      </c>
      <c r="M1501" s="336">
        <v>0</v>
      </c>
      <c r="N1501" s="336">
        <v>0</v>
      </c>
      <c r="O1501" s="336">
        <v>0</v>
      </c>
      <c r="P1501" s="336">
        <v>0</v>
      </c>
      <c r="Q1501" s="336">
        <v>0</v>
      </c>
      <c r="R1501" s="336">
        <v>0</v>
      </c>
      <c r="S1501" s="336">
        <v>0</v>
      </c>
      <c r="T1501" s="336">
        <v>0</v>
      </c>
      <c r="U1501" s="336">
        <v>0</v>
      </c>
      <c r="V1501" s="336">
        <v>0</v>
      </c>
      <c r="W1501" s="336">
        <v>0</v>
      </c>
      <c r="X1501" s="336">
        <v>0</v>
      </c>
      <c r="Y1501" s="336">
        <v>0</v>
      </c>
      <c r="Z1501" s="337">
        <f t="shared" si="105"/>
        <v>0</v>
      </c>
      <c r="AA1501" s="340"/>
    </row>
    <row r="1502" spans="1:27" s="339" customFormat="1" ht="12.75" customHeight="1">
      <c r="A1502" s="333">
        <f t="shared" si="103"/>
        <v>15</v>
      </c>
      <c r="B1502" s="373">
        <v>710407330350201</v>
      </c>
      <c r="C1502" s="392" t="s">
        <v>2042</v>
      </c>
      <c r="D1502" s="334">
        <f>+SUMIF('BG SISTEMA'!A:A,'CA EF'!B1502,'BG SISTEMA'!F:F)</f>
        <v>0</v>
      </c>
      <c r="E1502" s="335"/>
      <c r="F1502" s="335"/>
      <c r="G1502" s="336">
        <v>0</v>
      </c>
      <c r="H1502" s="336">
        <f t="shared" si="104"/>
        <v>0</v>
      </c>
      <c r="I1502" s="336">
        <v>0</v>
      </c>
      <c r="J1502" s="336">
        <v>0</v>
      </c>
      <c r="K1502" s="336">
        <v>0</v>
      </c>
      <c r="L1502" s="336">
        <v>0</v>
      </c>
      <c r="M1502" s="336">
        <v>0</v>
      </c>
      <c r="N1502" s="336">
        <v>0</v>
      </c>
      <c r="O1502" s="336">
        <v>0</v>
      </c>
      <c r="P1502" s="336">
        <v>0</v>
      </c>
      <c r="Q1502" s="336">
        <v>0</v>
      </c>
      <c r="R1502" s="336">
        <v>0</v>
      </c>
      <c r="S1502" s="336">
        <v>0</v>
      </c>
      <c r="T1502" s="336">
        <v>0</v>
      </c>
      <c r="U1502" s="336">
        <v>0</v>
      </c>
      <c r="V1502" s="336">
        <v>0</v>
      </c>
      <c r="W1502" s="336">
        <v>0</v>
      </c>
      <c r="X1502" s="336">
        <v>0</v>
      </c>
      <c r="Y1502" s="336">
        <v>0</v>
      </c>
      <c r="Z1502" s="337">
        <f t="shared" si="105"/>
        <v>0</v>
      </c>
      <c r="AA1502" s="338"/>
    </row>
    <row r="1503" spans="1:27" s="339" customFormat="1" ht="12.75" customHeight="1">
      <c r="A1503" s="333">
        <f t="shared" si="103"/>
        <v>15</v>
      </c>
      <c r="B1503" s="373">
        <v>710407330350299</v>
      </c>
      <c r="C1503" s="392" t="s">
        <v>764</v>
      </c>
      <c r="D1503" s="334">
        <f>+SUMIF('BG SISTEMA'!A:A,'CA EF'!B1503,'BG SISTEMA'!F:F)</f>
        <v>0</v>
      </c>
      <c r="E1503" s="335"/>
      <c r="F1503" s="335"/>
      <c r="G1503" s="336">
        <v>0</v>
      </c>
      <c r="H1503" s="336">
        <f t="shared" si="104"/>
        <v>0</v>
      </c>
      <c r="I1503" s="336">
        <v>0</v>
      </c>
      <c r="J1503" s="336">
        <v>0</v>
      </c>
      <c r="K1503" s="336">
        <v>0</v>
      </c>
      <c r="L1503" s="336">
        <v>0</v>
      </c>
      <c r="M1503" s="336">
        <v>0</v>
      </c>
      <c r="N1503" s="336">
        <f>-$H1503</f>
        <v>0</v>
      </c>
      <c r="O1503" s="336">
        <v>0</v>
      </c>
      <c r="P1503" s="336">
        <v>0</v>
      </c>
      <c r="Q1503" s="336">
        <v>0</v>
      </c>
      <c r="R1503" s="336">
        <v>0</v>
      </c>
      <c r="S1503" s="336">
        <v>0</v>
      </c>
      <c r="T1503" s="336">
        <v>0</v>
      </c>
      <c r="U1503" s="336">
        <v>0</v>
      </c>
      <c r="V1503" s="336">
        <v>0</v>
      </c>
      <c r="W1503" s="336">
        <v>0</v>
      </c>
      <c r="X1503" s="336">
        <v>0</v>
      </c>
      <c r="Y1503" s="336">
        <v>0</v>
      </c>
      <c r="Z1503" s="337">
        <f t="shared" si="105"/>
        <v>0</v>
      </c>
      <c r="AA1503" s="340"/>
    </row>
    <row r="1504" spans="1:27" s="339" customFormat="1" ht="12.75" customHeight="1">
      <c r="A1504" s="333">
        <f t="shared" si="103"/>
        <v>15</v>
      </c>
      <c r="B1504" s="373">
        <v>710407330460101</v>
      </c>
      <c r="C1504" s="392" t="s">
        <v>2038</v>
      </c>
      <c r="D1504" s="334">
        <f>+SUMIF('BG SISTEMA'!A:A,'CA EF'!B1504,'BG SISTEMA'!F:F)</f>
        <v>0</v>
      </c>
      <c r="E1504" s="335"/>
      <c r="F1504" s="335"/>
      <c r="G1504" s="336">
        <v>0</v>
      </c>
      <c r="H1504" s="336">
        <f t="shared" si="104"/>
        <v>0</v>
      </c>
      <c r="I1504" s="336">
        <v>0</v>
      </c>
      <c r="J1504" s="336">
        <v>0</v>
      </c>
      <c r="K1504" s="336">
        <v>0</v>
      </c>
      <c r="L1504" s="336">
        <v>0</v>
      </c>
      <c r="M1504" s="336">
        <v>0</v>
      </c>
      <c r="N1504" s="336">
        <v>0</v>
      </c>
      <c r="O1504" s="336">
        <v>0</v>
      </c>
      <c r="P1504" s="336">
        <v>0</v>
      </c>
      <c r="Q1504" s="336">
        <v>0</v>
      </c>
      <c r="R1504" s="336">
        <v>0</v>
      </c>
      <c r="S1504" s="336">
        <v>0</v>
      </c>
      <c r="T1504" s="336">
        <v>0</v>
      </c>
      <c r="U1504" s="336">
        <v>0</v>
      </c>
      <c r="V1504" s="336">
        <v>0</v>
      </c>
      <c r="W1504" s="336">
        <v>0</v>
      </c>
      <c r="X1504" s="336">
        <v>0</v>
      </c>
      <c r="Y1504" s="336">
        <v>0</v>
      </c>
      <c r="Z1504" s="337">
        <f t="shared" si="105"/>
        <v>0</v>
      </c>
      <c r="AA1504" s="340"/>
    </row>
    <row r="1505" spans="1:27" s="339" customFormat="1" ht="12.75" customHeight="1">
      <c r="A1505" s="333">
        <f t="shared" si="103"/>
        <v>15</v>
      </c>
      <c r="B1505" s="373">
        <v>710407330460199</v>
      </c>
      <c r="C1505" s="392" t="s">
        <v>620</v>
      </c>
      <c r="D1505" s="334">
        <f>+SUMIF('BG SISTEMA'!A:A,'CA EF'!B1505,'BG SISTEMA'!F:F)</f>
        <v>3833100</v>
      </c>
      <c r="E1505" s="335"/>
      <c r="F1505" s="335"/>
      <c r="G1505" s="336">
        <v>0</v>
      </c>
      <c r="H1505" s="336">
        <f t="shared" si="104"/>
        <v>3833100</v>
      </c>
      <c r="I1505" s="336">
        <v>0</v>
      </c>
      <c r="J1505" s="336">
        <v>0</v>
      </c>
      <c r="K1505" s="336">
        <v>0</v>
      </c>
      <c r="L1505" s="336">
        <v>0</v>
      </c>
      <c r="M1505" s="336">
        <v>0</v>
      </c>
      <c r="N1505" s="336">
        <f>-$H1505</f>
        <v>-3833100</v>
      </c>
      <c r="O1505" s="336">
        <v>0</v>
      </c>
      <c r="P1505" s="336">
        <v>0</v>
      </c>
      <c r="Q1505" s="336">
        <v>0</v>
      </c>
      <c r="R1505" s="336">
        <v>0</v>
      </c>
      <c r="S1505" s="336">
        <v>0</v>
      </c>
      <c r="T1505" s="336">
        <v>0</v>
      </c>
      <c r="U1505" s="336">
        <v>0</v>
      </c>
      <c r="V1505" s="336">
        <v>0</v>
      </c>
      <c r="W1505" s="336">
        <v>0</v>
      </c>
      <c r="X1505" s="336">
        <v>0</v>
      </c>
      <c r="Y1505" s="336">
        <v>0</v>
      </c>
      <c r="Z1505" s="337">
        <f t="shared" si="105"/>
        <v>0</v>
      </c>
      <c r="AA1505" s="340"/>
    </row>
    <row r="1506" spans="1:27" s="339" customFormat="1" ht="12.75" customHeight="1">
      <c r="A1506" s="333">
        <f t="shared" si="103"/>
        <v>15</v>
      </c>
      <c r="B1506" s="373">
        <v>710407350010101</v>
      </c>
      <c r="C1506" s="392" t="s">
        <v>2043</v>
      </c>
      <c r="D1506" s="334">
        <f>+SUMIF('BG SISTEMA'!A:A,'CA EF'!B1506,'BG SISTEMA'!F:F)</f>
        <v>0</v>
      </c>
      <c r="E1506" s="335"/>
      <c r="F1506" s="335"/>
      <c r="G1506" s="336">
        <v>0</v>
      </c>
      <c r="H1506" s="336">
        <f t="shared" si="104"/>
        <v>0</v>
      </c>
      <c r="I1506" s="336">
        <v>0</v>
      </c>
      <c r="J1506" s="336">
        <v>0</v>
      </c>
      <c r="K1506" s="336">
        <v>0</v>
      </c>
      <c r="L1506" s="336">
        <v>0</v>
      </c>
      <c r="M1506" s="336">
        <v>0</v>
      </c>
      <c r="N1506" s="336">
        <v>0</v>
      </c>
      <c r="O1506" s="336">
        <v>0</v>
      </c>
      <c r="P1506" s="336">
        <v>0</v>
      </c>
      <c r="Q1506" s="336">
        <v>0</v>
      </c>
      <c r="R1506" s="336">
        <v>0</v>
      </c>
      <c r="S1506" s="336">
        <v>0</v>
      </c>
      <c r="T1506" s="336">
        <v>0</v>
      </c>
      <c r="U1506" s="336">
        <v>0</v>
      </c>
      <c r="V1506" s="336">
        <v>0</v>
      </c>
      <c r="W1506" s="336">
        <v>0</v>
      </c>
      <c r="X1506" s="336">
        <v>0</v>
      </c>
      <c r="Y1506" s="336">
        <v>0</v>
      </c>
      <c r="Z1506" s="337">
        <f t="shared" si="105"/>
        <v>0</v>
      </c>
      <c r="AA1506" s="340"/>
    </row>
    <row r="1507" spans="1:27" s="339" customFormat="1" ht="12.75" customHeight="1">
      <c r="A1507" s="333">
        <f t="shared" ref="A1507:A1560" si="106">+LEN(B1507)</f>
        <v>15</v>
      </c>
      <c r="B1507" s="373">
        <v>710407350010199</v>
      </c>
      <c r="C1507" s="392" t="s">
        <v>2044</v>
      </c>
      <c r="D1507" s="334">
        <f>+SUMIF('BG SISTEMA'!A:A,'CA EF'!B1507,'BG SISTEMA'!F:F)</f>
        <v>0</v>
      </c>
      <c r="E1507" s="335"/>
      <c r="F1507" s="335"/>
      <c r="G1507" s="336">
        <v>0</v>
      </c>
      <c r="H1507" s="336">
        <f t="shared" si="104"/>
        <v>0</v>
      </c>
      <c r="I1507" s="336">
        <v>0</v>
      </c>
      <c r="J1507" s="336">
        <v>0</v>
      </c>
      <c r="K1507" s="336">
        <v>0</v>
      </c>
      <c r="L1507" s="336">
        <v>0</v>
      </c>
      <c r="M1507" s="336">
        <v>0</v>
      </c>
      <c r="N1507" s="336">
        <v>0</v>
      </c>
      <c r="O1507" s="336">
        <v>0</v>
      </c>
      <c r="P1507" s="336">
        <v>0</v>
      </c>
      <c r="Q1507" s="336">
        <v>0</v>
      </c>
      <c r="R1507" s="336">
        <v>0</v>
      </c>
      <c r="S1507" s="336">
        <v>0</v>
      </c>
      <c r="T1507" s="336">
        <v>0</v>
      </c>
      <c r="U1507" s="336">
        <v>0</v>
      </c>
      <c r="V1507" s="336">
        <v>0</v>
      </c>
      <c r="W1507" s="336">
        <v>0</v>
      </c>
      <c r="X1507" s="336">
        <v>0</v>
      </c>
      <c r="Y1507" s="336">
        <v>0</v>
      </c>
      <c r="Z1507" s="337">
        <f t="shared" si="105"/>
        <v>0</v>
      </c>
      <c r="AA1507" s="340"/>
    </row>
    <row r="1508" spans="1:27" s="339" customFormat="1" ht="12.75" customHeight="1">
      <c r="A1508" s="333">
        <f t="shared" si="106"/>
        <v>15</v>
      </c>
      <c r="B1508" s="373">
        <v>710407350020101</v>
      </c>
      <c r="C1508" s="392" t="s">
        <v>2045</v>
      </c>
      <c r="D1508" s="334">
        <f>+SUMIF('BG SISTEMA'!A:A,'CA EF'!B1508,'BG SISTEMA'!F:F)</f>
        <v>0</v>
      </c>
      <c r="E1508" s="335"/>
      <c r="F1508" s="335"/>
      <c r="G1508" s="336">
        <v>0</v>
      </c>
      <c r="H1508" s="336">
        <f t="shared" si="104"/>
        <v>0</v>
      </c>
      <c r="I1508" s="336">
        <v>0</v>
      </c>
      <c r="J1508" s="336">
        <v>0</v>
      </c>
      <c r="K1508" s="336">
        <v>0</v>
      </c>
      <c r="L1508" s="336">
        <v>0</v>
      </c>
      <c r="M1508" s="336">
        <v>0</v>
      </c>
      <c r="N1508" s="336">
        <v>0</v>
      </c>
      <c r="O1508" s="336">
        <v>0</v>
      </c>
      <c r="P1508" s="336">
        <v>0</v>
      </c>
      <c r="Q1508" s="336">
        <v>0</v>
      </c>
      <c r="R1508" s="336">
        <v>0</v>
      </c>
      <c r="S1508" s="336">
        <v>0</v>
      </c>
      <c r="T1508" s="336">
        <v>0</v>
      </c>
      <c r="U1508" s="336">
        <v>0</v>
      </c>
      <c r="V1508" s="336">
        <v>0</v>
      </c>
      <c r="W1508" s="336">
        <v>0</v>
      </c>
      <c r="X1508" s="336">
        <v>0</v>
      </c>
      <c r="Y1508" s="336">
        <v>0</v>
      </c>
      <c r="Z1508" s="337">
        <f t="shared" si="105"/>
        <v>0</v>
      </c>
      <c r="AA1508" s="338"/>
    </row>
    <row r="1509" spans="1:27" s="339" customFormat="1" ht="12.75" customHeight="1">
      <c r="A1509" s="333">
        <f t="shared" si="106"/>
        <v>15</v>
      </c>
      <c r="B1509" s="373">
        <v>710407350020199</v>
      </c>
      <c r="C1509" s="392" t="s">
        <v>2046</v>
      </c>
      <c r="D1509" s="334">
        <f>+SUMIF('BG SISTEMA'!A:A,'CA EF'!B1509,'BG SISTEMA'!F:F)</f>
        <v>0</v>
      </c>
      <c r="E1509" s="335"/>
      <c r="F1509" s="335"/>
      <c r="G1509" s="336">
        <v>0</v>
      </c>
      <c r="H1509" s="336">
        <f t="shared" si="104"/>
        <v>0</v>
      </c>
      <c r="I1509" s="336">
        <v>0</v>
      </c>
      <c r="J1509" s="336">
        <v>0</v>
      </c>
      <c r="K1509" s="336">
        <v>0</v>
      </c>
      <c r="L1509" s="336">
        <v>0</v>
      </c>
      <c r="M1509" s="336">
        <v>0</v>
      </c>
      <c r="N1509" s="336">
        <v>0</v>
      </c>
      <c r="O1509" s="336">
        <v>0</v>
      </c>
      <c r="P1509" s="336">
        <v>0</v>
      </c>
      <c r="Q1509" s="336">
        <v>0</v>
      </c>
      <c r="R1509" s="336">
        <v>0</v>
      </c>
      <c r="S1509" s="336">
        <v>0</v>
      </c>
      <c r="T1509" s="336">
        <v>0</v>
      </c>
      <c r="U1509" s="336">
        <v>0</v>
      </c>
      <c r="V1509" s="336">
        <v>0</v>
      </c>
      <c r="W1509" s="336">
        <v>0</v>
      </c>
      <c r="X1509" s="336">
        <v>0</v>
      </c>
      <c r="Y1509" s="336">
        <v>0</v>
      </c>
      <c r="Z1509" s="337">
        <f t="shared" si="105"/>
        <v>0</v>
      </c>
      <c r="AA1509" s="340"/>
    </row>
    <row r="1510" spans="1:27" s="339" customFormat="1" ht="12.75" customHeight="1">
      <c r="A1510" s="333">
        <f t="shared" si="106"/>
        <v>15</v>
      </c>
      <c r="B1510" s="373">
        <v>710407350020201</v>
      </c>
      <c r="C1510" s="392" t="s">
        <v>2047</v>
      </c>
      <c r="D1510" s="334">
        <f>+SUMIF('BG SISTEMA'!A:A,'CA EF'!B1510,'BG SISTEMA'!F:F)</f>
        <v>0</v>
      </c>
      <c r="E1510" s="335"/>
      <c r="F1510" s="335"/>
      <c r="G1510" s="336">
        <v>0</v>
      </c>
      <c r="H1510" s="336">
        <f t="shared" si="104"/>
        <v>0</v>
      </c>
      <c r="I1510" s="336">
        <v>0</v>
      </c>
      <c r="J1510" s="336">
        <v>0</v>
      </c>
      <c r="K1510" s="336">
        <v>0</v>
      </c>
      <c r="L1510" s="336">
        <v>0</v>
      </c>
      <c r="M1510" s="336">
        <v>0</v>
      </c>
      <c r="N1510" s="336">
        <v>0</v>
      </c>
      <c r="O1510" s="336">
        <v>0</v>
      </c>
      <c r="P1510" s="336">
        <v>0</v>
      </c>
      <c r="Q1510" s="336">
        <v>0</v>
      </c>
      <c r="R1510" s="336">
        <v>0</v>
      </c>
      <c r="S1510" s="336">
        <v>0</v>
      </c>
      <c r="T1510" s="336">
        <v>0</v>
      </c>
      <c r="U1510" s="336">
        <v>0</v>
      </c>
      <c r="V1510" s="336">
        <v>0</v>
      </c>
      <c r="W1510" s="336">
        <v>0</v>
      </c>
      <c r="X1510" s="336">
        <v>0</v>
      </c>
      <c r="Y1510" s="336">
        <v>0</v>
      </c>
      <c r="Z1510" s="337">
        <f t="shared" si="105"/>
        <v>0</v>
      </c>
      <c r="AA1510" s="340"/>
    </row>
    <row r="1511" spans="1:27" s="339" customFormat="1" ht="12.75" customHeight="1">
      <c r="A1511" s="333">
        <f t="shared" si="106"/>
        <v>15</v>
      </c>
      <c r="B1511" s="373">
        <v>710407350020299</v>
      </c>
      <c r="C1511" s="392" t="s">
        <v>2048</v>
      </c>
      <c r="D1511" s="334">
        <f>+SUMIF('BG SISTEMA'!A:A,'CA EF'!B1511,'BG SISTEMA'!F:F)</f>
        <v>0</v>
      </c>
      <c r="E1511" s="335"/>
      <c r="F1511" s="335"/>
      <c r="G1511" s="336">
        <v>0</v>
      </c>
      <c r="H1511" s="336">
        <f t="shared" si="104"/>
        <v>0</v>
      </c>
      <c r="I1511" s="336">
        <v>0</v>
      </c>
      <c r="J1511" s="336">
        <v>0</v>
      </c>
      <c r="K1511" s="336">
        <v>0</v>
      </c>
      <c r="L1511" s="336">
        <v>0</v>
      </c>
      <c r="M1511" s="336">
        <v>0</v>
      </c>
      <c r="N1511" s="336">
        <v>0</v>
      </c>
      <c r="O1511" s="336">
        <v>0</v>
      </c>
      <c r="P1511" s="336">
        <v>0</v>
      </c>
      <c r="Q1511" s="336">
        <v>0</v>
      </c>
      <c r="R1511" s="336">
        <v>0</v>
      </c>
      <c r="S1511" s="336">
        <v>0</v>
      </c>
      <c r="T1511" s="336">
        <v>0</v>
      </c>
      <c r="U1511" s="336">
        <v>0</v>
      </c>
      <c r="V1511" s="336">
        <v>0</v>
      </c>
      <c r="W1511" s="336">
        <v>0</v>
      </c>
      <c r="X1511" s="336">
        <v>0</v>
      </c>
      <c r="Y1511" s="336">
        <v>0</v>
      </c>
      <c r="Z1511" s="337">
        <f t="shared" si="105"/>
        <v>0</v>
      </c>
      <c r="AA1511" s="340"/>
    </row>
    <row r="1512" spans="1:27" s="339" customFormat="1" ht="12.75" customHeight="1">
      <c r="A1512" s="333">
        <f t="shared" si="106"/>
        <v>15</v>
      </c>
      <c r="B1512" s="373">
        <v>710407350030101</v>
      </c>
      <c r="C1512" s="392" t="s">
        <v>2049</v>
      </c>
      <c r="D1512" s="334">
        <f>+SUMIF('BG SISTEMA'!A:A,'CA EF'!B1512,'BG SISTEMA'!F:F)</f>
        <v>0</v>
      </c>
      <c r="E1512" s="335"/>
      <c r="F1512" s="335"/>
      <c r="G1512" s="336">
        <v>0</v>
      </c>
      <c r="H1512" s="336">
        <f t="shared" si="104"/>
        <v>0</v>
      </c>
      <c r="I1512" s="336">
        <v>0</v>
      </c>
      <c r="J1512" s="336">
        <v>0</v>
      </c>
      <c r="K1512" s="336">
        <v>0</v>
      </c>
      <c r="L1512" s="336">
        <v>0</v>
      </c>
      <c r="M1512" s="336">
        <v>0</v>
      </c>
      <c r="N1512" s="336">
        <v>0</v>
      </c>
      <c r="O1512" s="336">
        <v>0</v>
      </c>
      <c r="P1512" s="336">
        <v>0</v>
      </c>
      <c r="Q1512" s="336">
        <v>0</v>
      </c>
      <c r="R1512" s="336">
        <v>0</v>
      </c>
      <c r="S1512" s="336">
        <v>0</v>
      </c>
      <c r="T1512" s="336">
        <v>0</v>
      </c>
      <c r="U1512" s="336">
        <v>0</v>
      </c>
      <c r="V1512" s="336">
        <v>0</v>
      </c>
      <c r="W1512" s="336">
        <v>0</v>
      </c>
      <c r="X1512" s="336">
        <v>0</v>
      </c>
      <c r="Y1512" s="336">
        <v>0</v>
      </c>
      <c r="Z1512" s="337">
        <f t="shared" si="105"/>
        <v>0</v>
      </c>
      <c r="AA1512" s="338"/>
    </row>
    <row r="1513" spans="1:27" s="339" customFormat="1" ht="12.75" customHeight="1">
      <c r="A1513" s="333">
        <f t="shared" si="106"/>
        <v>15</v>
      </c>
      <c r="B1513" s="373">
        <v>710407350030199</v>
      </c>
      <c r="C1513" s="392" t="s">
        <v>2050</v>
      </c>
      <c r="D1513" s="334">
        <f>+SUMIF('BG SISTEMA'!A:A,'CA EF'!B1513,'BG SISTEMA'!F:F)</f>
        <v>0</v>
      </c>
      <c r="E1513" s="335"/>
      <c r="F1513" s="335"/>
      <c r="G1513" s="336">
        <v>0</v>
      </c>
      <c r="H1513" s="336">
        <f t="shared" si="104"/>
        <v>0</v>
      </c>
      <c r="I1513" s="336">
        <v>0</v>
      </c>
      <c r="J1513" s="336">
        <v>0</v>
      </c>
      <c r="K1513" s="336">
        <v>0</v>
      </c>
      <c r="L1513" s="336">
        <v>0</v>
      </c>
      <c r="M1513" s="336">
        <v>0</v>
      </c>
      <c r="N1513" s="336">
        <v>0</v>
      </c>
      <c r="O1513" s="336">
        <v>0</v>
      </c>
      <c r="P1513" s="336">
        <v>0</v>
      </c>
      <c r="Q1513" s="336">
        <v>0</v>
      </c>
      <c r="R1513" s="336">
        <v>0</v>
      </c>
      <c r="S1513" s="336">
        <v>0</v>
      </c>
      <c r="T1513" s="336">
        <v>0</v>
      </c>
      <c r="U1513" s="336">
        <v>0</v>
      </c>
      <c r="V1513" s="336">
        <v>0</v>
      </c>
      <c r="W1513" s="336">
        <v>0</v>
      </c>
      <c r="X1513" s="336">
        <v>0</v>
      </c>
      <c r="Y1513" s="336">
        <v>0</v>
      </c>
      <c r="Z1513" s="337">
        <f t="shared" si="105"/>
        <v>0</v>
      </c>
      <c r="AA1513" s="340"/>
    </row>
    <row r="1514" spans="1:27" s="339" customFormat="1" ht="12.75" customHeight="1">
      <c r="A1514" s="333">
        <f t="shared" si="106"/>
        <v>15</v>
      </c>
      <c r="B1514" s="373">
        <v>710407350030201</v>
      </c>
      <c r="C1514" s="392" t="s">
        <v>2051</v>
      </c>
      <c r="D1514" s="334">
        <f>+SUMIF('BG SISTEMA'!A:A,'CA EF'!B1514,'BG SISTEMA'!F:F)</f>
        <v>0</v>
      </c>
      <c r="E1514" s="335"/>
      <c r="F1514" s="335"/>
      <c r="G1514" s="336">
        <v>0</v>
      </c>
      <c r="H1514" s="336">
        <f t="shared" si="104"/>
        <v>0</v>
      </c>
      <c r="I1514" s="336">
        <v>0</v>
      </c>
      <c r="J1514" s="336">
        <v>0</v>
      </c>
      <c r="K1514" s="336">
        <v>0</v>
      </c>
      <c r="L1514" s="336">
        <v>0</v>
      </c>
      <c r="M1514" s="336">
        <v>0</v>
      </c>
      <c r="N1514" s="336">
        <v>0</v>
      </c>
      <c r="O1514" s="336">
        <v>0</v>
      </c>
      <c r="P1514" s="336">
        <v>0</v>
      </c>
      <c r="Q1514" s="336">
        <v>0</v>
      </c>
      <c r="R1514" s="336">
        <v>0</v>
      </c>
      <c r="S1514" s="336">
        <v>0</v>
      </c>
      <c r="T1514" s="336">
        <v>0</v>
      </c>
      <c r="U1514" s="336">
        <v>0</v>
      </c>
      <c r="V1514" s="336">
        <v>0</v>
      </c>
      <c r="W1514" s="336">
        <v>0</v>
      </c>
      <c r="X1514" s="336">
        <v>0</v>
      </c>
      <c r="Y1514" s="336">
        <v>0</v>
      </c>
      <c r="Z1514" s="337">
        <f t="shared" si="105"/>
        <v>0</v>
      </c>
      <c r="AA1514" s="340"/>
    </row>
    <row r="1515" spans="1:27" s="339" customFormat="1" ht="12.75" customHeight="1">
      <c r="A1515" s="333">
        <f t="shared" si="106"/>
        <v>15</v>
      </c>
      <c r="B1515" s="373">
        <v>710407350030299</v>
      </c>
      <c r="C1515" s="392" t="s">
        <v>2052</v>
      </c>
      <c r="D1515" s="334">
        <f>+SUMIF('BG SISTEMA'!A:A,'CA EF'!B1515,'BG SISTEMA'!F:F)</f>
        <v>0</v>
      </c>
      <c r="E1515" s="335"/>
      <c r="F1515" s="335"/>
      <c r="G1515" s="336">
        <v>0</v>
      </c>
      <c r="H1515" s="336">
        <f t="shared" si="104"/>
        <v>0</v>
      </c>
      <c r="I1515" s="336">
        <v>0</v>
      </c>
      <c r="J1515" s="336">
        <v>0</v>
      </c>
      <c r="K1515" s="336">
        <v>0</v>
      </c>
      <c r="L1515" s="336">
        <v>0</v>
      </c>
      <c r="M1515" s="336">
        <v>0</v>
      </c>
      <c r="N1515" s="336">
        <v>0</v>
      </c>
      <c r="O1515" s="336">
        <v>0</v>
      </c>
      <c r="P1515" s="336">
        <v>0</v>
      </c>
      <c r="Q1515" s="336">
        <v>0</v>
      </c>
      <c r="R1515" s="336">
        <v>0</v>
      </c>
      <c r="S1515" s="336">
        <v>0</v>
      </c>
      <c r="T1515" s="336">
        <v>0</v>
      </c>
      <c r="U1515" s="336">
        <v>0</v>
      </c>
      <c r="V1515" s="336">
        <v>0</v>
      </c>
      <c r="W1515" s="336">
        <v>0</v>
      </c>
      <c r="X1515" s="336">
        <v>0</v>
      </c>
      <c r="Y1515" s="336">
        <v>0</v>
      </c>
      <c r="Z1515" s="337">
        <f t="shared" si="105"/>
        <v>0</v>
      </c>
      <c r="AA1515" s="340"/>
    </row>
    <row r="1516" spans="1:27" s="339" customFormat="1" ht="12.75" customHeight="1">
      <c r="A1516" s="333">
        <f t="shared" si="106"/>
        <v>15</v>
      </c>
      <c r="B1516" s="373">
        <v>710407350030301</v>
      </c>
      <c r="C1516" s="392" t="s">
        <v>2053</v>
      </c>
      <c r="D1516" s="334">
        <f>+SUMIF('BG SISTEMA'!A:A,'CA EF'!B1516,'BG SISTEMA'!F:F)</f>
        <v>0</v>
      </c>
      <c r="E1516" s="335"/>
      <c r="F1516" s="335"/>
      <c r="G1516" s="336">
        <v>0</v>
      </c>
      <c r="H1516" s="336">
        <f t="shared" si="104"/>
        <v>0</v>
      </c>
      <c r="I1516" s="336">
        <v>0</v>
      </c>
      <c r="J1516" s="336">
        <v>0</v>
      </c>
      <c r="K1516" s="336">
        <v>0</v>
      </c>
      <c r="L1516" s="336">
        <v>0</v>
      </c>
      <c r="M1516" s="336">
        <v>0</v>
      </c>
      <c r="N1516" s="336">
        <v>0</v>
      </c>
      <c r="O1516" s="336">
        <v>0</v>
      </c>
      <c r="P1516" s="336">
        <v>0</v>
      </c>
      <c r="Q1516" s="336">
        <v>0</v>
      </c>
      <c r="R1516" s="336">
        <v>0</v>
      </c>
      <c r="S1516" s="336">
        <v>0</v>
      </c>
      <c r="T1516" s="336">
        <v>0</v>
      </c>
      <c r="U1516" s="336">
        <v>0</v>
      </c>
      <c r="V1516" s="336">
        <v>0</v>
      </c>
      <c r="W1516" s="336">
        <v>0</v>
      </c>
      <c r="X1516" s="336">
        <v>0</v>
      </c>
      <c r="Y1516" s="336">
        <v>0</v>
      </c>
      <c r="Z1516" s="337">
        <f t="shared" si="105"/>
        <v>0</v>
      </c>
      <c r="AA1516" s="340"/>
    </row>
    <row r="1517" spans="1:27" s="339" customFormat="1" ht="12.75" customHeight="1">
      <c r="A1517" s="333">
        <f t="shared" si="106"/>
        <v>15</v>
      </c>
      <c r="B1517" s="373">
        <v>710407350030399</v>
      </c>
      <c r="C1517" s="392" t="s">
        <v>2054</v>
      </c>
      <c r="D1517" s="334">
        <f>+SUMIF('BG SISTEMA'!A:A,'CA EF'!B1517,'BG SISTEMA'!F:F)</f>
        <v>0</v>
      </c>
      <c r="E1517" s="335"/>
      <c r="F1517" s="335"/>
      <c r="G1517" s="336">
        <v>0</v>
      </c>
      <c r="H1517" s="336">
        <f t="shared" si="104"/>
        <v>0</v>
      </c>
      <c r="I1517" s="336">
        <v>0</v>
      </c>
      <c r="J1517" s="336">
        <v>0</v>
      </c>
      <c r="K1517" s="336">
        <v>0</v>
      </c>
      <c r="L1517" s="336">
        <v>0</v>
      </c>
      <c r="M1517" s="336">
        <v>0</v>
      </c>
      <c r="N1517" s="336">
        <v>0</v>
      </c>
      <c r="O1517" s="336">
        <v>0</v>
      </c>
      <c r="P1517" s="336">
        <v>0</v>
      </c>
      <c r="Q1517" s="336">
        <v>0</v>
      </c>
      <c r="R1517" s="336">
        <v>0</v>
      </c>
      <c r="S1517" s="336">
        <v>0</v>
      </c>
      <c r="T1517" s="336">
        <v>0</v>
      </c>
      <c r="U1517" s="336">
        <v>0</v>
      </c>
      <c r="V1517" s="336">
        <v>0</v>
      </c>
      <c r="W1517" s="336">
        <v>0</v>
      </c>
      <c r="X1517" s="336">
        <v>0</v>
      </c>
      <c r="Y1517" s="336">
        <v>0</v>
      </c>
      <c r="Z1517" s="337">
        <f t="shared" si="105"/>
        <v>0</v>
      </c>
      <c r="AA1517" s="340"/>
    </row>
    <row r="1518" spans="1:27" s="339" customFormat="1" ht="12.75" customHeight="1">
      <c r="A1518" s="333">
        <f t="shared" si="106"/>
        <v>15</v>
      </c>
      <c r="B1518" s="373">
        <v>710407350030401</v>
      </c>
      <c r="C1518" s="392" t="s">
        <v>2055</v>
      </c>
      <c r="D1518" s="334">
        <f>+SUMIF('BG SISTEMA'!A:A,'CA EF'!B1518,'BG SISTEMA'!F:F)</f>
        <v>0</v>
      </c>
      <c r="E1518" s="335"/>
      <c r="F1518" s="335"/>
      <c r="G1518" s="336">
        <v>0</v>
      </c>
      <c r="H1518" s="336">
        <f t="shared" si="104"/>
        <v>0</v>
      </c>
      <c r="I1518" s="336">
        <v>0</v>
      </c>
      <c r="J1518" s="336">
        <v>0</v>
      </c>
      <c r="K1518" s="336">
        <v>0</v>
      </c>
      <c r="L1518" s="336">
        <v>0</v>
      </c>
      <c r="M1518" s="336">
        <v>0</v>
      </c>
      <c r="N1518" s="336">
        <v>0</v>
      </c>
      <c r="O1518" s="336">
        <v>0</v>
      </c>
      <c r="P1518" s="336">
        <v>0</v>
      </c>
      <c r="Q1518" s="336">
        <v>0</v>
      </c>
      <c r="R1518" s="336">
        <v>0</v>
      </c>
      <c r="S1518" s="336">
        <v>0</v>
      </c>
      <c r="T1518" s="336">
        <v>0</v>
      </c>
      <c r="U1518" s="336">
        <v>0</v>
      </c>
      <c r="V1518" s="336">
        <v>0</v>
      </c>
      <c r="W1518" s="336">
        <v>0</v>
      </c>
      <c r="X1518" s="336">
        <v>0</v>
      </c>
      <c r="Y1518" s="336">
        <v>0</v>
      </c>
      <c r="Z1518" s="337">
        <f t="shared" si="105"/>
        <v>0</v>
      </c>
      <c r="AA1518" s="340"/>
    </row>
    <row r="1519" spans="1:27" s="339" customFormat="1" ht="12.75" customHeight="1">
      <c r="A1519" s="333">
        <f t="shared" si="106"/>
        <v>15</v>
      </c>
      <c r="B1519" s="373">
        <v>710407350030499</v>
      </c>
      <c r="C1519" s="392" t="s">
        <v>2056</v>
      </c>
      <c r="D1519" s="334">
        <f>+SUMIF('BG SISTEMA'!A:A,'CA EF'!B1519,'BG SISTEMA'!F:F)</f>
        <v>0</v>
      </c>
      <c r="E1519" s="335"/>
      <c r="F1519" s="335"/>
      <c r="G1519" s="336">
        <v>0</v>
      </c>
      <c r="H1519" s="336">
        <f t="shared" si="104"/>
        <v>0</v>
      </c>
      <c r="I1519" s="336">
        <v>0</v>
      </c>
      <c r="J1519" s="336">
        <v>0</v>
      </c>
      <c r="K1519" s="336">
        <v>0</v>
      </c>
      <c r="L1519" s="336">
        <v>0</v>
      </c>
      <c r="M1519" s="336">
        <v>0</v>
      </c>
      <c r="N1519" s="336">
        <v>0</v>
      </c>
      <c r="O1519" s="336">
        <v>0</v>
      </c>
      <c r="P1519" s="336">
        <v>0</v>
      </c>
      <c r="Q1519" s="336">
        <v>0</v>
      </c>
      <c r="R1519" s="336">
        <v>0</v>
      </c>
      <c r="S1519" s="336">
        <v>0</v>
      </c>
      <c r="T1519" s="336">
        <v>0</v>
      </c>
      <c r="U1519" s="336">
        <v>0</v>
      </c>
      <c r="V1519" s="336">
        <v>0</v>
      </c>
      <c r="W1519" s="336">
        <v>0</v>
      </c>
      <c r="X1519" s="336">
        <v>0</v>
      </c>
      <c r="Y1519" s="336">
        <v>0</v>
      </c>
      <c r="Z1519" s="337">
        <f t="shared" si="105"/>
        <v>0</v>
      </c>
      <c r="AA1519" s="338"/>
    </row>
    <row r="1520" spans="1:27" s="339" customFormat="1" ht="12.75" customHeight="1">
      <c r="A1520" s="333">
        <f t="shared" si="106"/>
        <v>15</v>
      </c>
      <c r="B1520" s="373">
        <v>710407350030501</v>
      </c>
      <c r="C1520" s="392" t="s">
        <v>2057</v>
      </c>
      <c r="D1520" s="334">
        <f>+SUMIF('BG SISTEMA'!A:A,'CA EF'!B1520,'BG SISTEMA'!F:F)</f>
        <v>0</v>
      </c>
      <c r="E1520" s="335"/>
      <c r="F1520" s="335"/>
      <c r="G1520" s="336">
        <v>0</v>
      </c>
      <c r="H1520" s="336">
        <f t="shared" si="104"/>
        <v>0</v>
      </c>
      <c r="I1520" s="336">
        <v>0</v>
      </c>
      <c r="J1520" s="336">
        <v>0</v>
      </c>
      <c r="K1520" s="336">
        <v>0</v>
      </c>
      <c r="L1520" s="336">
        <v>0</v>
      </c>
      <c r="M1520" s="336">
        <v>0</v>
      </c>
      <c r="N1520" s="336">
        <v>0</v>
      </c>
      <c r="O1520" s="336">
        <v>0</v>
      </c>
      <c r="P1520" s="336">
        <v>0</v>
      </c>
      <c r="Q1520" s="336">
        <v>0</v>
      </c>
      <c r="R1520" s="336">
        <v>0</v>
      </c>
      <c r="S1520" s="336">
        <v>0</v>
      </c>
      <c r="T1520" s="336">
        <v>0</v>
      </c>
      <c r="U1520" s="336">
        <v>0</v>
      </c>
      <c r="V1520" s="336">
        <v>0</v>
      </c>
      <c r="W1520" s="336">
        <v>0</v>
      </c>
      <c r="X1520" s="336">
        <v>0</v>
      </c>
      <c r="Y1520" s="336">
        <v>0</v>
      </c>
      <c r="Z1520" s="337">
        <f t="shared" si="105"/>
        <v>0</v>
      </c>
      <c r="AA1520" s="340"/>
    </row>
    <row r="1521" spans="1:27" s="339" customFormat="1" ht="12.75" customHeight="1">
      <c r="A1521" s="333">
        <f t="shared" si="106"/>
        <v>15</v>
      </c>
      <c r="B1521" s="373">
        <v>710407350030599</v>
      </c>
      <c r="C1521" s="392" t="s">
        <v>2058</v>
      </c>
      <c r="D1521" s="334">
        <f>+SUMIF('BG SISTEMA'!A:A,'CA EF'!B1521,'BG SISTEMA'!F:F)</f>
        <v>0</v>
      </c>
      <c r="E1521" s="335"/>
      <c r="F1521" s="335"/>
      <c r="G1521" s="336">
        <v>0</v>
      </c>
      <c r="H1521" s="336">
        <f t="shared" si="104"/>
        <v>0</v>
      </c>
      <c r="I1521" s="336">
        <v>0</v>
      </c>
      <c r="J1521" s="336">
        <v>0</v>
      </c>
      <c r="K1521" s="336">
        <v>0</v>
      </c>
      <c r="L1521" s="336">
        <v>0</v>
      </c>
      <c r="M1521" s="336">
        <v>0</v>
      </c>
      <c r="N1521" s="336">
        <v>0</v>
      </c>
      <c r="O1521" s="336">
        <v>0</v>
      </c>
      <c r="P1521" s="336">
        <v>0</v>
      </c>
      <c r="Q1521" s="336">
        <v>0</v>
      </c>
      <c r="R1521" s="336">
        <v>0</v>
      </c>
      <c r="S1521" s="336">
        <v>0</v>
      </c>
      <c r="T1521" s="336">
        <v>0</v>
      </c>
      <c r="U1521" s="336">
        <v>0</v>
      </c>
      <c r="V1521" s="336">
        <v>0</v>
      </c>
      <c r="W1521" s="336">
        <v>0</v>
      </c>
      <c r="X1521" s="336">
        <v>0</v>
      </c>
      <c r="Y1521" s="336">
        <v>0</v>
      </c>
      <c r="Z1521" s="337">
        <f t="shared" si="105"/>
        <v>0</v>
      </c>
      <c r="AA1521" s="340"/>
    </row>
    <row r="1522" spans="1:27" s="339" customFormat="1" ht="12.75" customHeight="1">
      <c r="A1522" s="333">
        <f t="shared" si="106"/>
        <v>15</v>
      </c>
      <c r="B1522" s="373">
        <v>710407350030601</v>
      </c>
      <c r="C1522" s="392" t="s">
        <v>2059</v>
      </c>
      <c r="D1522" s="334">
        <f>+SUMIF('BG SISTEMA'!A:A,'CA EF'!B1522,'BG SISTEMA'!F:F)</f>
        <v>0</v>
      </c>
      <c r="E1522" s="335"/>
      <c r="F1522" s="335"/>
      <c r="G1522" s="336">
        <v>0</v>
      </c>
      <c r="H1522" s="336">
        <f t="shared" si="104"/>
        <v>0</v>
      </c>
      <c r="I1522" s="336">
        <v>0</v>
      </c>
      <c r="J1522" s="336">
        <v>0</v>
      </c>
      <c r="K1522" s="336">
        <v>0</v>
      </c>
      <c r="L1522" s="336">
        <v>0</v>
      </c>
      <c r="M1522" s="336">
        <v>0</v>
      </c>
      <c r="N1522" s="336">
        <v>0</v>
      </c>
      <c r="O1522" s="336">
        <v>0</v>
      </c>
      <c r="P1522" s="336">
        <v>0</v>
      </c>
      <c r="Q1522" s="336">
        <v>0</v>
      </c>
      <c r="R1522" s="336">
        <v>0</v>
      </c>
      <c r="S1522" s="336">
        <v>0</v>
      </c>
      <c r="T1522" s="336">
        <v>0</v>
      </c>
      <c r="U1522" s="336">
        <v>0</v>
      </c>
      <c r="V1522" s="336">
        <v>0</v>
      </c>
      <c r="W1522" s="336">
        <v>0</v>
      </c>
      <c r="X1522" s="336">
        <v>0</v>
      </c>
      <c r="Y1522" s="336">
        <v>0</v>
      </c>
      <c r="Z1522" s="337">
        <f t="shared" si="105"/>
        <v>0</v>
      </c>
      <c r="AA1522" s="340"/>
    </row>
    <row r="1523" spans="1:27" s="339" customFormat="1" ht="12.75" customHeight="1">
      <c r="A1523" s="333">
        <f t="shared" si="106"/>
        <v>15</v>
      </c>
      <c r="B1523" s="373">
        <v>710407350030699</v>
      </c>
      <c r="C1523" s="392" t="s">
        <v>2060</v>
      </c>
      <c r="D1523" s="334">
        <f>+SUMIF('BG SISTEMA'!A:A,'CA EF'!B1523,'BG SISTEMA'!F:F)</f>
        <v>0</v>
      </c>
      <c r="E1523" s="335"/>
      <c r="F1523" s="335"/>
      <c r="G1523" s="336">
        <v>0</v>
      </c>
      <c r="H1523" s="336">
        <f t="shared" si="104"/>
        <v>0</v>
      </c>
      <c r="I1523" s="336">
        <v>0</v>
      </c>
      <c r="J1523" s="336">
        <v>0</v>
      </c>
      <c r="K1523" s="336">
        <v>0</v>
      </c>
      <c r="L1523" s="336">
        <v>0</v>
      </c>
      <c r="M1523" s="336">
        <v>0</v>
      </c>
      <c r="N1523" s="336">
        <v>0</v>
      </c>
      <c r="O1523" s="336">
        <v>0</v>
      </c>
      <c r="P1523" s="336">
        <v>0</v>
      </c>
      <c r="Q1523" s="336">
        <v>0</v>
      </c>
      <c r="R1523" s="336">
        <v>0</v>
      </c>
      <c r="S1523" s="336">
        <v>0</v>
      </c>
      <c r="T1523" s="336">
        <v>0</v>
      </c>
      <c r="U1523" s="336">
        <v>0</v>
      </c>
      <c r="V1523" s="336">
        <v>0</v>
      </c>
      <c r="W1523" s="336">
        <v>0</v>
      </c>
      <c r="X1523" s="336">
        <v>0</v>
      </c>
      <c r="Y1523" s="336">
        <v>0</v>
      </c>
      <c r="Z1523" s="337">
        <f t="shared" si="105"/>
        <v>0</v>
      </c>
      <c r="AA1523" s="340"/>
    </row>
    <row r="1524" spans="1:27" s="339" customFormat="1" ht="12.75" customHeight="1">
      <c r="A1524" s="333">
        <f t="shared" si="106"/>
        <v>15</v>
      </c>
      <c r="B1524" s="373">
        <v>710407350030701</v>
      </c>
      <c r="C1524" s="392" t="s">
        <v>2061</v>
      </c>
      <c r="D1524" s="334">
        <f>+SUMIF('BG SISTEMA'!A:A,'CA EF'!B1524,'BG SISTEMA'!F:F)</f>
        <v>0</v>
      </c>
      <c r="E1524" s="335"/>
      <c r="F1524" s="335"/>
      <c r="G1524" s="336">
        <v>0</v>
      </c>
      <c r="H1524" s="336">
        <f t="shared" si="104"/>
        <v>0</v>
      </c>
      <c r="I1524" s="336">
        <v>0</v>
      </c>
      <c r="J1524" s="336">
        <v>0</v>
      </c>
      <c r="K1524" s="336">
        <v>0</v>
      </c>
      <c r="L1524" s="336">
        <v>0</v>
      </c>
      <c r="M1524" s="336">
        <v>0</v>
      </c>
      <c r="N1524" s="336">
        <v>0</v>
      </c>
      <c r="O1524" s="336">
        <v>0</v>
      </c>
      <c r="P1524" s="336">
        <v>0</v>
      </c>
      <c r="Q1524" s="336">
        <v>0</v>
      </c>
      <c r="R1524" s="336">
        <v>0</v>
      </c>
      <c r="S1524" s="336">
        <v>0</v>
      </c>
      <c r="T1524" s="336">
        <v>0</v>
      </c>
      <c r="U1524" s="336">
        <v>0</v>
      </c>
      <c r="V1524" s="336">
        <v>0</v>
      </c>
      <c r="W1524" s="336">
        <v>0</v>
      </c>
      <c r="X1524" s="336">
        <v>0</v>
      </c>
      <c r="Y1524" s="336">
        <v>0</v>
      </c>
      <c r="Z1524" s="337">
        <f t="shared" si="105"/>
        <v>0</v>
      </c>
      <c r="AA1524" s="338"/>
    </row>
    <row r="1525" spans="1:27" s="339" customFormat="1" ht="12.75" customHeight="1">
      <c r="A1525" s="333">
        <f t="shared" si="106"/>
        <v>15</v>
      </c>
      <c r="B1525" s="373">
        <v>710407350030799</v>
      </c>
      <c r="C1525" s="392" t="s">
        <v>2062</v>
      </c>
      <c r="D1525" s="334">
        <f>+SUMIF('BG SISTEMA'!A:A,'CA EF'!B1525,'BG SISTEMA'!F:F)</f>
        <v>0</v>
      </c>
      <c r="E1525" s="335"/>
      <c r="F1525" s="335"/>
      <c r="G1525" s="336">
        <v>0</v>
      </c>
      <c r="H1525" s="336">
        <f t="shared" si="104"/>
        <v>0</v>
      </c>
      <c r="I1525" s="336">
        <v>0</v>
      </c>
      <c r="J1525" s="336">
        <v>0</v>
      </c>
      <c r="K1525" s="336">
        <v>0</v>
      </c>
      <c r="L1525" s="336">
        <v>0</v>
      </c>
      <c r="M1525" s="336">
        <v>0</v>
      </c>
      <c r="N1525" s="336">
        <v>0</v>
      </c>
      <c r="O1525" s="336">
        <v>0</v>
      </c>
      <c r="P1525" s="336">
        <v>0</v>
      </c>
      <c r="Q1525" s="336">
        <v>0</v>
      </c>
      <c r="R1525" s="336">
        <v>0</v>
      </c>
      <c r="S1525" s="336">
        <v>0</v>
      </c>
      <c r="T1525" s="336">
        <v>0</v>
      </c>
      <c r="U1525" s="336">
        <v>0</v>
      </c>
      <c r="V1525" s="336">
        <v>0</v>
      </c>
      <c r="W1525" s="336">
        <v>0</v>
      </c>
      <c r="X1525" s="336">
        <v>0</v>
      </c>
      <c r="Y1525" s="336">
        <v>0</v>
      </c>
      <c r="Z1525" s="337">
        <f t="shared" si="105"/>
        <v>0</v>
      </c>
      <c r="AA1525" s="340"/>
    </row>
    <row r="1526" spans="1:27" s="339" customFormat="1" ht="12.75" customHeight="1">
      <c r="A1526" s="333">
        <f t="shared" si="106"/>
        <v>15</v>
      </c>
      <c r="B1526" s="373">
        <v>710407350030801</v>
      </c>
      <c r="C1526" s="392" t="s">
        <v>2063</v>
      </c>
      <c r="D1526" s="334">
        <f>+SUMIF('BG SISTEMA'!A:A,'CA EF'!B1526,'BG SISTEMA'!F:F)</f>
        <v>0</v>
      </c>
      <c r="E1526" s="335"/>
      <c r="F1526" s="335"/>
      <c r="G1526" s="336">
        <v>0</v>
      </c>
      <c r="H1526" s="336">
        <f t="shared" si="104"/>
        <v>0</v>
      </c>
      <c r="I1526" s="336">
        <v>0</v>
      </c>
      <c r="J1526" s="336">
        <v>0</v>
      </c>
      <c r="K1526" s="336">
        <v>0</v>
      </c>
      <c r="L1526" s="336">
        <v>0</v>
      </c>
      <c r="M1526" s="336">
        <v>0</v>
      </c>
      <c r="N1526" s="336">
        <v>0</v>
      </c>
      <c r="O1526" s="336">
        <v>0</v>
      </c>
      <c r="P1526" s="336">
        <v>0</v>
      </c>
      <c r="Q1526" s="336">
        <v>0</v>
      </c>
      <c r="R1526" s="336">
        <v>0</v>
      </c>
      <c r="S1526" s="336">
        <v>0</v>
      </c>
      <c r="T1526" s="336">
        <v>0</v>
      </c>
      <c r="U1526" s="336">
        <v>0</v>
      </c>
      <c r="V1526" s="336">
        <v>0</v>
      </c>
      <c r="W1526" s="336">
        <v>0</v>
      </c>
      <c r="X1526" s="336">
        <v>0</v>
      </c>
      <c r="Y1526" s="336">
        <v>0</v>
      </c>
      <c r="Z1526" s="337">
        <f t="shared" si="105"/>
        <v>0</v>
      </c>
      <c r="AA1526" s="340"/>
    </row>
    <row r="1527" spans="1:27" s="339" customFormat="1" ht="12.75" customHeight="1">
      <c r="A1527" s="333">
        <f t="shared" si="106"/>
        <v>15</v>
      </c>
      <c r="B1527" s="373">
        <v>710407350030899</v>
      </c>
      <c r="C1527" s="392" t="s">
        <v>2064</v>
      </c>
      <c r="D1527" s="334">
        <f>+SUMIF('BG SISTEMA'!A:A,'CA EF'!B1527,'BG SISTEMA'!F:F)</f>
        <v>0</v>
      </c>
      <c r="E1527" s="335"/>
      <c r="F1527" s="335"/>
      <c r="G1527" s="336">
        <v>0</v>
      </c>
      <c r="H1527" s="336">
        <f t="shared" si="104"/>
        <v>0</v>
      </c>
      <c r="I1527" s="336">
        <v>0</v>
      </c>
      <c r="J1527" s="336">
        <v>0</v>
      </c>
      <c r="K1527" s="336">
        <v>0</v>
      </c>
      <c r="L1527" s="336">
        <v>0</v>
      </c>
      <c r="M1527" s="336">
        <v>0</v>
      </c>
      <c r="N1527" s="336">
        <v>0</v>
      </c>
      <c r="O1527" s="336">
        <v>0</v>
      </c>
      <c r="P1527" s="336">
        <v>0</v>
      </c>
      <c r="Q1527" s="336">
        <v>0</v>
      </c>
      <c r="R1527" s="336">
        <v>0</v>
      </c>
      <c r="S1527" s="336">
        <v>0</v>
      </c>
      <c r="T1527" s="336">
        <v>0</v>
      </c>
      <c r="U1527" s="336">
        <v>0</v>
      </c>
      <c r="V1527" s="336">
        <v>0</v>
      </c>
      <c r="W1527" s="336">
        <v>0</v>
      </c>
      <c r="X1527" s="336">
        <v>0</v>
      </c>
      <c r="Y1527" s="336">
        <v>0</v>
      </c>
      <c r="Z1527" s="337">
        <f t="shared" si="105"/>
        <v>0</v>
      </c>
      <c r="AA1527" s="340"/>
    </row>
    <row r="1528" spans="1:27" s="339" customFormat="1" ht="12.75" customHeight="1">
      <c r="A1528" s="333">
        <f t="shared" si="106"/>
        <v>15</v>
      </c>
      <c r="B1528" s="373">
        <v>710407350040101</v>
      </c>
      <c r="C1528" s="392" t="s">
        <v>631</v>
      </c>
      <c r="D1528" s="334">
        <f>+SUMIF('BG SISTEMA'!A:A,'CA EF'!B1528,'BG SISTEMA'!F:F)</f>
        <v>1303673</v>
      </c>
      <c r="E1528" s="335"/>
      <c r="F1528" s="335"/>
      <c r="G1528" s="336">
        <v>0</v>
      </c>
      <c r="H1528" s="336">
        <f t="shared" si="104"/>
        <v>1303673</v>
      </c>
      <c r="I1528" s="336">
        <v>0</v>
      </c>
      <c r="J1528" s="336">
        <v>0</v>
      </c>
      <c r="K1528" s="336">
        <v>0</v>
      </c>
      <c r="L1528" s="336">
        <v>0</v>
      </c>
      <c r="M1528" s="336">
        <v>0</v>
      </c>
      <c r="N1528" s="336">
        <f t="shared" ref="N1528:N1533" si="107">-$H1528</f>
        <v>-1303673</v>
      </c>
      <c r="O1528" s="336">
        <v>0</v>
      </c>
      <c r="P1528" s="336">
        <v>0</v>
      </c>
      <c r="Q1528" s="336">
        <v>0</v>
      </c>
      <c r="R1528" s="336">
        <v>0</v>
      </c>
      <c r="S1528" s="336">
        <v>0</v>
      </c>
      <c r="T1528" s="336">
        <v>0</v>
      </c>
      <c r="U1528" s="336">
        <v>0</v>
      </c>
      <c r="V1528" s="336">
        <v>0</v>
      </c>
      <c r="W1528" s="336">
        <v>0</v>
      </c>
      <c r="X1528" s="336">
        <v>0</v>
      </c>
      <c r="Y1528" s="336">
        <v>0</v>
      </c>
      <c r="Z1528" s="337">
        <f t="shared" si="105"/>
        <v>0</v>
      </c>
      <c r="AA1528" s="340"/>
    </row>
    <row r="1529" spans="1:27" s="339" customFormat="1" ht="12.75" customHeight="1">
      <c r="A1529" s="333">
        <f t="shared" si="106"/>
        <v>15</v>
      </c>
      <c r="B1529" s="373">
        <v>710407350040199</v>
      </c>
      <c r="C1529" s="392" t="s">
        <v>632</v>
      </c>
      <c r="D1529" s="334">
        <f>+SUMIF('BG SISTEMA'!A:A,'CA EF'!B1529,'BG SISTEMA'!F:F)</f>
        <v>635273</v>
      </c>
      <c r="E1529" s="335"/>
      <c r="F1529" s="335"/>
      <c r="G1529" s="336">
        <v>0</v>
      </c>
      <c r="H1529" s="336">
        <f t="shared" si="104"/>
        <v>635273</v>
      </c>
      <c r="I1529" s="336">
        <v>0</v>
      </c>
      <c r="J1529" s="336">
        <v>0</v>
      </c>
      <c r="K1529" s="336">
        <v>0</v>
      </c>
      <c r="L1529" s="336">
        <v>0</v>
      </c>
      <c r="M1529" s="336">
        <v>0</v>
      </c>
      <c r="N1529" s="336">
        <f t="shared" si="107"/>
        <v>-635273</v>
      </c>
      <c r="O1529" s="336">
        <v>0</v>
      </c>
      <c r="P1529" s="336">
        <v>0</v>
      </c>
      <c r="Q1529" s="336">
        <v>0</v>
      </c>
      <c r="R1529" s="336">
        <v>0</v>
      </c>
      <c r="S1529" s="336">
        <v>0</v>
      </c>
      <c r="T1529" s="336">
        <v>0</v>
      </c>
      <c r="U1529" s="336">
        <v>0</v>
      </c>
      <c r="V1529" s="336">
        <v>0</v>
      </c>
      <c r="W1529" s="336">
        <v>0</v>
      </c>
      <c r="X1529" s="336">
        <v>0</v>
      </c>
      <c r="Y1529" s="336">
        <v>0</v>
      </c>
      <c r="Z1529" s="337">
        <f t="shared" si="105"/>
        <v>0</v>
      </c>
      <c r="AA1529" s="340"/>
    </row>
    <row r="1530" spans="1:27" s="339" customFormat="1" ht="12.75" customHeight="1">
      <c r="A1530" s="333">
        <f t="shared" si="106"/>
        <v>15</v>
      </c>
      <c r="B1530" s="373">
        <v>710407350040201</v>
      </c>
      <c r="C1530" s="392" t="s">
        <v>633</v>
      </c>
      <c r="D1530" s="334">
        <f>+SUMIF('BG SISTEMA'!A:A,'CA EF'!B1530,'BG SISTEMA'!F:F)</f>
        <v>7063727</v>
      </c>
      <c r="E1530" s="335"/>
      <c r="F1530" s="335"/>
      <c r="G1530" s="336">
        <v>0</v>
      </c>
      <c r="H1530" s="336">
        <f t="shared" si="104"/>
        <v>7063727</v>
      </c>
      <c r="I1530" s="336">
        <v>0</v>
      </c>
      <c r="J1530" s="336">
        <v>0</v>
      </c>
      <c r="K1530" s="336">
        <v>0</v>
      </c>
      <c r="L1530" s="336">
        <v>0</v>
      </c>
      <c r="M1530" s="336">
        <v>0</v>
      </c>
      <c r="N1530" s="336">
        <f t="shared" si="107"/>
        <v>-7063727</v>
      </c>
      <c r="O1530" s="336">
        <v>0</v>
      </c>
      <c r="P1530" s="336">
        <v>0</v>
      </c>
      <c r="Q1530" s="336">
        <v>0</v>
      </c>
      <c r="R1530" s="336">
        <v>0</v>
      </c>
      <c r="S1530" s="336">
        <v>0</v>
      </c>
      <c r="T1530" s="336">
        <v>0</v>
      </c>
      <c r="U1530" s="336">
        <v>0</v>
      </c>
      <c r="V1530" s="336">
        <v>0</v>
      </c>
      <c r="W1530" s="336">
        <v>0</v>
      </c>
      <c r="X1530" s="336">
        <v>0</v>
      </c>
      <c r="Y1530" s="336">
        <v>0</v>
      </c>
      <c r="Z1530" s="337">
        <f t="shared" si="105"/>
        <v>0</v>
      </c>
      <c r="AA1530" s="338"/>
    </row>
    <row r="1531" spans="1:27" s="339" customFormat="1" ht="12.75" customHeight="1">
      <c r="A1531" s="333">
        <f t="shared" si="106"/>
        <v>15</v>
      </c>
      <c r="B1531" s="373">
        <v>710407350040299</v>
      </c>
      <c r="C1531" s="392" t="s">
        <v>634</v>
      </c>
      <c r="D1531" s="334">
        <f>+SUMIF('BG SISTEMA'!A:A,'CA EF'!B1531,'BG SISTEMA'!F:F)</f>
        <v>9027740</v>
      </c>
      <c r="E1531" s="335"/>
      <c r="F1531" s="335"/>
      <c r="G1531" s="336">
        <v>0</v>
      </c>
      <c r="H1531" s="336">
        <f t="shared" si="104"/>
        <v>9027740</v>
      </c>
      <c r="I1531" s="336">
        <v>0</v>
      </c>
      <c r="J1531" s="336">
        <v>0</v>
      </c>
      <c r="K1531" s="336">
        <v>0</v>
      </c>
      <c r="L1531" s="336">
        <v>0</v>
      </c>
      <c r="M1531" s="336">
        <v>0</v>
      </c>
      <c r="N1531" s="336">
        <f t="shared" si="107"/>
        <v>-9027740</v>
      </c>
      <c r="O1531" s="336">
        <v>0</v>
      </c>
      <c r="P1531" s="336">
        <v>0</v>
      </c>
      <c r="Q1531" s="336">
        <v>0</v>
      </c>
      <c r="R1531" s="336">
        <v>0</v>
      </c>
      <c r="S1531" s="336">
        <v>0</v>
      </c>
      <c r="T1531" s="336">
        <v>0</v>
      </c>
      <c r="U1531" s="336">
        <v>0</v>
      </c>
      <c r="V1531" s="336">
        <v>0</v>
      </c>
      <c r="W1531" s="336">
        <v>0</v>
      </c>
      <c r="X1531" s="336">
        <v>0</v>
      </c>
      <c r="Y1531" s="336">
        <v>0</v>
      </c>
      <c r="Z1531" s="337">
        <f t="shared" si="105"/>
        <v>0</v>
      </c>
      <c r="AA1531" s="340"/>
    </row>
    <row r="1532" spans="1:27" s="339" customFormat="1" ht="12.75" customHeight="1">
      <c r="A1532" s="333">
        <f t="shared" si="106"/>
        <v>15</v>
      </c>
      <c r="B1532" s="373">
        <v>710407350040301</v>
      </c>
      <c r="C1532" s="392" t="s">
        <v>2065</v>
      </c>
      <c r="D1532" s="334">
        <f>+SUMIF('BG SISTEMA'!A:A,'CA EF'!B1532,'BG SISTEMA'!F:F)</f>
        <v>0</v>
      </c>
      <c r="E1532" s="335"/>
      <c r="F1532" s="335"/>
      <c r="G1532" s="336">
        <v>0</v>
      </c>
      <c r="H1532" s="336">
        <f t="shared" si="104"/>
        <v>0</v>
      </c>
      <c r="I1532" s="336">
        <v>0</v>
      </c>
      <c r="J1532" s="336">
        <v>0</v>
      </c>
      <c r="K1532" s="336">
        <v>0</v>
      </c>
      <c r="L1532" s="336">
        <v>0</v>
      </c>
      <c r="M1532" s="336">
        <v>0</v>
      </c>
      <c r="N1532" s="336">
        <f t="shared" si="107"/>
        <v>0</v>
      </c>
      <c r="O1532" s="336">
        <v>0</v>
      </c>
      <c r="P1532" s="336">
        <v>0</v>
      </c>
      <c r="Q1532" s="336">
        <v>0</v>
      </c>
      <c r="R1532" s="336">
        <v>0</v>
      </c>
      <c r="S1532" s="336">
        <v>0</v>
      </c>
      <c r="T1532" s="336">
        <v>0</v>
      </c>
      <c r="U1532" s="336">
        <v>0</v>
      </c>
      <c r="V1532" s="336">
        <v>0</v>
      </c>
      <c r="W1532" s="336">
        <v>0</v>
      </c>
      <c r="X1532" s="336">
        <v>0</v>
      </c>
      <c r="Y1532" s="336">
        <v>0</v>
      </c>
      <c r="Z1532" s="337">
        <f t="shared" si="105"/>
        <v>0</v>
      </c>
      <c r="AA1532" s="340"/>
    </row>
    <row r="1533" spans="1:27" s="339" customFormat="1" ht="12.75" customHeight="1">
      <c r="A1533" s="333">
        <f t="shared" si="106"/>
        <v>15</v>
      </c>
      <c r="B1533" s="373">
        <v>710407350040399</v>
      </c>
      <c r="C1533" s="392" t="s">
        <v>768</v>
      </c>
      <c r="D1533" s="334">
        <f>+SUMIF('BG SISTEMA'!A:A,'CA EF'!B1533,'BG SISTEMA'!F:F)</f>
        <v>1829983</v>
      </c>
      <c r="E1533" s="335"/>
      <c r="F1533" s="335"/>
      <c r="G1533" s="336">
        <v>0</v>
      </c>
      <c r="H1533" s="336">
        <f t="shared" si="104"/>
        <v>1829983</v>
      </c>
      <c r="I1533" s="336">
        <v>0</v>
      </c>
      <c r="J1533" s="336">
        <v>0</v>
      </c>
      <c r="K1533" s="336">
        <v>0</v>
      </c>
      <c r="L1533" s="336">
        <v>0</v>
      </c>
      <c r="M1533" s="336">
        <v>0</v>
      </c>
      <c r="N1533" s="336">
        <f t="shared" si="107"/>
        <v>-1829983</v>
      </c>
      <c r="O1533" s="336">
        <v>0</v>
      </c>
      <c r="P1533" s="336">
        <v>0</v>
      </c>
      <c r="Q1533" s="336">
        <v>0</v>
      </c>
      <c r="R1533" s="336">
        <v>0</v>
      </c>
      <c r="S1533" s="336">
        <v>0</v>
      </c>
      <c r="T1533" s="336">
        <v>0</v>
      </c>
      <c r="U1533" s="336">
        <v>0</v>
      </c>
      <c r="V1533" s="336">
        <v>0</v>
      </c>
      <c r="W1533" s="336">
        <v>0</v>
      </c>
      <c r="X1533" s="336">
        <v>0</v>
      </c>
      <c r="Y1533" s="336">
        <v>0</v>
      </c>
      <c r="Z1533" s="337">
        <f t="shared" si="105"/>
        <v>0</v>
      </c>
      <c r="AA1533" s="340"/>
    </row>
    <row r="1534" spans="1:27" s="339" customFormat="1" ht="12.75" customHeight="1">
      <c r="A1534" s="333">
        <f t="shared" si="106"/>
        <v>15</v>
      </c>
      <c r="B1534" s="373">
        <v>710407350060101</v>
      </c>
      <c r="C1534" s="392" t="s">
        <v>2066</v>
      </c>
      <c r="D1534" s="334">
        <f>+SUMIF('BG SISTEMA'!A:A,'CA EF'!B1534,'BG SISTEMA'!F:F)</f>
        <v>0</v>
      </c>
      <c r="E1534" s="335"/>
      <c r="F1534" s="335"/>
      <c r="G1534" s="336">
        <v>0</v>
      </c>
      <c r="H1534" s="336">
        <f t="shared" si="104"/>
        <v>0</v>
      </c>
      <c r="I1534" s="336">
        <v>0</v>
      </c>
      <c r="J1534" s="336">
        <v>0</v>
      </c>
      <c r="K1534" s="336">
        <v>0</v>
      </c>
      <c r="L1534" s="336">
        <v>0</v>
      </c>
      <c r="M1534" s="336">
        <v>0</v>
      </c>
      <c r="N1534" s="336">
        <v>0</v>
      </c>
      <c r="O1534" s="336">
        <v>0</v>
      </c>
      <c r="P1534" s="336">
        <v>0</v>
      </c>
      <c r="Q1534" s="336">
        <v>0</v>
      </c>
      <c r="R1534" s="336">
        <v>0</v>
      </c>
      <c r="S1534" s="336">
        <v>0</v>
      </c>
      <c r="T1534" s="336">
        <v>0</v>
      </c>
      <c r="U1534" s="336">
        <v>0</v>
      </c>
      <c r="V1534" s="336">
        <v>0</v>
      </c>
      <c r="W1534" s="336">
        <v>0</v>
      </c>
      <c r="X1534" s="336">
        <v>0</v>
      </c>
      <c r="Y1534" s="336">
        <v>0</v>
      </c>
      <c r="Z1534" s="337">
        <f t="shared" si="105"/>
        <v>0</v>
      </c>
      <c r="AA1534" s="340"/>
    </row>
    <row r="1535" spans="1:27" s="339" customFormat="1" ht="12.75" customHeight="1">
      <c r="A1535" s="333">
        <f t="shared" si="106"/>
        <v>15</v>
      </c>
      <c r="B1535" s="373">
        <v>710407350060199</v>
      </c>
      <c r="C1535" s="392" t="s">
        <v>2067</v>
      </c>
      <c r="D1535" s="334">
        <f>+SUMIF('BG SISTEMA'!A:A,'CA EF'!B1535,'BG SISTEMA'!F:F)</f>
        <v>0</v>
      </c>
      <c r="E1535" s="335"/>
      <c r="F1535" s="335"/>
      <c r="G1535" s="336">
        <v>0</v>
      </c>
      <c r="H1535" s="336">
        <f t="shared" si="104"/>
        <v>0</v>
      </c>
      <c r="I1535" s="336">
        <v>0</v>
      </c>
      <c r="J1535" s="336">
        <v>0</v>
      </c>
      <c r="K1535" s="336">
        <v>0</v>
      </c>
      <c r="L1535" s="336">
        <v>0</v>
      </c>
      <c r="M1535" s="336">
        <v>0</v>
      </c>
      <c r="N1535" s="336">
        <v>0</v>
      </c>
      <c r="O1535" s="336">
        <v>0</v>
      </c>
      <c r="P1535" s="336">
        <v>0</v>
      </c>
      <c r="Q1535" s="336">
        <v>0</v>
      </c>
      <c r="R1535" s="336">
        <v>0</v>
      </c>
      <c r="S1535" s="336">
        <v>0</v>
      </c>
      <c r="T1535" s="336">
        <v>0</v>
      </c>
      <c r="U1535" s="336">
        <v>0</v>
      </c>
      <c r="V1535" s="336">
        <v>0</v>
      </c>
      <c r="W1535" s="336">
        <v>0</v>
      </c>
      <c r="X1535" s="336">
        <v>0</v>
      </c>
      <c r="Y1535" s="336">
        <v>0</v>
      </c>
      <c r="Z1535" s="337">
        <f t="shared" si="105"/>
        <v>0</v>
      </c>
      <c r="AA1535" s="338"/>
    </row>
    <row r="1536" spans="1:27" s="339" customFormat="1" ht="12.75" customHeight="1">
      <c r="A1536" s="333">
        <f t="shared" si="106"/>
        <v>15</v>
      </c>
      <c r="B1536" s="373">
        <v>710407350070101</v>
      </c>
      <c r="C1536" s="392" t="s">
        <v>2068</v>
      </c>
      <c r="D1536" s="334">
        <f>+SUMIF('BG SISTEMA'!A:A,'CA EF'!B1536,'BG SISTEMA'!F:F)</f>
        <v>0</v>
      </c>
      <c r="E1536" s="335"/>
      <c r="F1536" s="335"/>
      <c r="G1536" s="336">
        <v>0</v>
      </c>
      <c r="H1536" s="336">
        <f t="shared" si="104"/>
        <v>0</v>
      </c>
      <c r="I1536" s="336">
        <v>0</v>
      </c>
      <c r="J1536" s="336">
        <v>0</v>
      </c>
      <c r="K1536" s="336">
        <v>0</v>
      </c>
      <c r="L1536" s="336">
        <v>0</v>
      </c>
      <c r="M1536" s="336">
        <v>0</v>
      </c>
      <c r="N1536" s="336">
        <v>0</v>
      </c>
      <c r="O1536" s="336">
        <v>0</v>
      </c>
      <c r="P1536" s="336">
        <v>0</v>
      </c>
      <c r="Q1536" s="336">
        <v>0</v>
      </c>
      <c r="R1536" s="336">
        <v>0</v>
      </c>
      <c r="S1536" s="336">
        <v>0</v>
      </c>
      <c r="T1536" s="336">
        <v>0</v>
      </c>
      <c r="U1536" s="336">
        <v>0</v>
      </c>
      <c r="V1536" s="336">
        <v>0</v>
      </c>
      <c r="W1536" s="336">
        <v>0</v>
      </c>
      <c r="X1536" s="336">
        <v>0</v>
      </c>
      <c r="Y1536" s="336">
        <v>0</v>
      </c>
      <c r="Z1536" s="337">
        <f t="shared" si="105"/>
        <v>0</v>
      </c>
      <c r="AA1536" s="340"/>
    </row>
    <row r="1537" spans="1:27" s="339" customFormat="1" ht="12.75" customHeight="1">
      <c r="A1537" s="333">
        <f t="shared" si="106"/>
        <v>15</v>
      </c>
      <c r="B1537" s="373">
        <v>710407350070199</v>
      </c>
      <c r="C1537" s="392" t="s">
        <v>636</v>
      </c>
      <c r="D1537" s="334">
        <f>+SUMIF('BG SISTEMA'!A:A,'CA EF'!B1537,'BG SISTEMA'!F:F)</f>
        <v>90812635</v>
      </c>
      <c r="E1537" s="335"/>
      <c r="F1537" s="335"/>
      <c r="G1537" s="336">
        <v>0</v>
      </c>
      <c r="H1537" s="336">
        <f t="shared" si="104"/>
        <v>90812635</v>
      </c>
      <c r="I1537" s="336">
        <v>0</v>
      </c>
      <c r="J1537" s="336">
        <v>0</v>
      </c>
      <c r="K1537" s="336">
        <v>0</v>
      </c>
      <c r="L1537" s="336">
        <v>0</v>
      </c>
      <c r="M1537" s="336">
        <v>0</v>
      </c>
      <c r="N1537" s="336">
        <v>0</v>
      </c>
      <c r="O1537" s="336">
        <v>0</v>
      </c>
      <c r="P1537" s="336">
        <v>0</v>
      </c>
      <c r="Q1537" s="336">
        <v>0</v>
      </c>
      <c r="R1537" s="336">
        <v>0</v>
      </c>
      <c r="S1537" s="336">
        <v>0</v>
      </c>
      <c r="T1537" s="336">
        <v>0</v>
      </c>
      <c r="U1537" s="336">
        <v>0</v>
      </c>
      <c r="V1537" s="336">
        <v>0</v>
      </c>
      <c r="W1537" s="336">
        <v>0</v>
      </c>
      <c r="X1537" s="336">
        <v>0</v>
      </c>
      <c r="Y1537" s="336">
        <f>-$H1537</f>
        <v>-90812635</v>
      </c>
      <c r="Z1537" s="337">
        <f t="shared" si="105"/>
        <v>0</v>
      </c>
      <c r="AA1537" s="340"/>
    </row>
    <row r="1538" spans="1:27" s="339" customFormat="1" ht="12.75" customHeight="1">
      <c r="A1538" s="333">
        <f t="shared" si="106"/>
        <v>15</v>
      </c>
      <c r="B1538" s="373">
        <v>710407350080101</v>
      </c>
      <c r="C1538" s="392" t="s">
        <v>2069</v>
      </c>
      <c r="D1538" s="334">
        <f>+SUMIF('BG SISTEMA'!A:A,'CA EF'!B1538,'BG SISTEMA'!F:F)</f>
        <v>0</v>
      </c>
      <c r="E1538" s="335"/>
      <c r="F1538" s="335"/>
      <c r="G1538" s="336">
        <v>0</v>
      </c>
      <c r="H1538" s="336">
        <f t="shared" si="104"/>
        <v>0</v>
      </c>
      <c r="I1538" s="336">
        <v>0</v>
      </c>
      <c r="J1538" s="336">
        <v>0</v>
      </c>
      <c r="K1538" s="336">
        <v>0</v>
      </c>
      <c r="L1538" s="336">
        <v>0</v>
      </c>
      <c r="M1538" s="336">
        <v>0</v>
      </c>
      <c r="N1538" s="336">
        <v>0</v>
      </c>
      <c r="O1538" s="336">
        <v>0</v>
      </c>
      <c r="P1538" s="336">
        <v>0</v>
      </c>
      <c r="Q1538" s="336">
        <v>0</v>
      </c>
      <c r="R1538" s="336">
        <v>0</v>
      </c>
      <c r="S1538" s="336">
        <v>0</v>
      </c>
      <c r="T1538" s="336">
        <v>0</v>
      </c>
      <c r="U1538" s="336">
        <v>0</v>
      </c>
      <c r="V1538" s="336">
        <v>0</v>
      </c>
      <c r="W1538" s="336">
        <v>0</v>
      </c>
      <c r="X1538" s="336">
        <v>0</v>
      </c>
      <c r="Y1538" s="336">
        <v>0</v>
      </c>
      <c r="Z1538" s="337">
        <f t="shared" si="105"/>
        <v>0</v>
      </c>
      <c r="AA1538" s="340"/>
    </row>
    <row r="1539" spans="1:27" s="339" customFormat="1" ht="12.75" customHeight="1">
      <c r="A1539" s="333">
        <f t="shared" si="106"/>
        <v>15</v>
      </c>
      <c r="B1539" s="373">
        <v>710407350080199</v>
      </c>
      <c r="C1539" s="392" t="s">
        <v>638</v>
      </c>
      <c r="D1539" s="334">
        <f>+SUMIF('BG SISTEMA'!A:A,'CA EF'!B1539,'BG SISTEMA'!F:F)</f>
        <v>21113047</v>
      </c>
      <c r="E1539" s="335"/>
      <c r="F1539" s="335"/>
      <c r="G1539" s="336">
        <v>0</v>
      </c>
      <c r="H1539" s="336">
        <f t="shared" si="104"/>
        <v>21113047</v>
      </c>
      <c r="I1539" s="336">
        <v>0</v>
      </c>
      <c r="J1539" s="336">
        <v>0</v>
      </c>
      <c r="K1539" s="336">
        <v>0</v>
      </c>
      <c r="L1539" s="336">
        <v>0</v>
      </c>
      <c r="M1539" s="336">
        <v>0</v>
      </c>
      <c r="N1539" s="336">
        <v>0</v>
      </c>
      <c r="O1539" s="336">
        <v>0</v>
      </c>
      <c r="P1539" s="336">
        <v>0</v>
      </c>
      <c r="Q1539" s="336">
        <v>0</v>
      </c>
      <c r="R1539" s="336">
        <v>0</v>
      </c>
      <c r="S1539" s="336">
        <v>0</v>
      </c>
      <c r="T1539" s="336">
        <v>0</v>
      </c>
      <c r="U1539" s="336">
        <v>0</v>
      </c>
      <c r="V1539" s="336">
        <v>0</v>
      </c>
      <c r="W1539" s="336">
        <v>0</v>
      </c>
      <c r="X1539" s="336">
        <v>0</v>
      </c>
      <c r="Y1539" s="336">
        <f>-$H1539</f>
        <v>-21113047</v>
      </c>
      <c r="Z1539" s="337">
        <f t="shared" si="105"/>
        <v>0</v>
      </c>
      <c r="AA1539" s="340"/>
    </row>
    <row r="1540" spans="1:27" s="339" customFormat="1" ht="12.75" customHeight="1">
      <c r="A1540" s="333">
        <f t="shared" si="106"/>
        <v>15</v>
      </c>
      <c r="B1540" s="373">
        <v>710407350090101</v>
      </c>
      <c r="C1540" s="392" t="s">
        <v>2070</v>
      </c>
      <c r="D1540" s="334">
        <f>+SUMIF('BG SISTEMA'!A:A,'CA EF'!B1540,'BG SISTEMA'!F:F)</f>
        <v>0</v>
      </c>
      <c r="E1540" s="335"/>
      <c r="F1540" s="335"/>
      <c r="G1540" s="336">
        <v>0</v>
      </c>
      <c r="H1540" s="336">
        <f t="shared" si="104"/>
        <v>0</v>
      </c>
      <c r="I1540" s="336">
        <v>0</v>
      </c>
      <c r="J1540" s="336">
        <v>0</v>
      </c>
      <c r="K1540" s="336">
        <v>0</v>
      </c>
      <c r="L1540" s="336">
        <v>0</v>
      </c>
      <c r="M1540" s="336">
        <v>0</v>
      </c>
      <c r="N1540" s="336">
        <v>0</v>
      </c>
      <c r="O1540" s="336">
        <v>0</v>
      </c>
      <c r="P1540" s="336">
        <v>0</v>
      </c>
      <c r="Q1540" s="336">
        <v>0</v>
      </c>
      <c r="R1540" s="336">
        <v>0</v>
      </c>
      <c r="S1540" s="336">
        <v>0</v>
      </c>
      <c r="T1540" s="336">
        <v>0</v>
      </c>
      <c r="U1540" s="336">
        <v>0</v>
      </c>
      <c r="V1540" s="336">
        <v>0</v>
      </c>
      <c r="W1540" s="336">
        <v>0</v>
      </c>
      <c r="X1540" s="336">
        <v>0</v>
      </c>
      <c r="Y1540" s="336">
        <v>0</v>
      </c>
      <c r="Z1540" s="337">
        <f t="shared" si="105"/>
        <v>0</v>
      </c>
      <c r="AA1540" s="340"/>
    </row>
    <row r="1541" spans="1:27" s="339" customFormat="1" ht="12.75" customHeight="1">
      <c r="A1541" s="333">
        <f t="shared" si="106"/>
        <v>15</v>
      </c>
      <c r="B1541" s="373">
        <v>710407350090199</v>
      </c>
      <c r="C1541" s="392" t="s">
        <v>2071</v>
      </c>
      <c r="D1541" s="334">
        <f>+SUMIF('BG SISTEMA'!A:A,'CA EF'!B1541,'BG SISTEMA'!F:F)</f>
        <v>0</v>
      </c>
      <c r="E1541" s="335"/>
      <c r="F1541" s="335"/>
      <c r="G1541" s="336">
        <v>0</v>
      </c>
      <c r="H1541" s="336">
        <f t="shared" si="104"/>
        <v>0</v>
      </c>
      <c r="I1541" s="336">
        <v>0</v>
      </c>
      <c r="J1541" s="336">
        <v>0</v>
      </c>
      <c r="K1541" s="336">
        <v>0</v>
      </c>
      <c r="L1541" s="336">
        <v>0</v>
      </c>
      <c r="M1541" s="336">
        <v>0</v>
      </c>
      <c r="N1541" s="336">
        <v>0</v>
      </c>
      <c r="O1541" s="336">
        <v>0</v>
      </c>
      <c r="P1541" s="336">
        <v>0</v>
      </c>
      <c r="Q1541" s="336">
        <v>0</v>
      </c>
      <c r="R1541" s="336">
        <v>0</v>
      </c>
      <c r="S1541" s="336">
        <v>0</v>
      </c>
      <c r="T1541" s="336">
        <v>0</v>
      </c>
      <c r="U1541" s="336">
        <v>0</v>
      </c>
      <c r="V1541" s="336">
        <v>0</v>
      </c>
      <c r="W1541" s="336">
        <v>0</v>
      </c>
      <c r="X1541" s="336">
        <v>0</v>
      </c>
      <c r="Y1541" s="336">
        <v>0</v>
      </c>
      <c r="Z1541" s="337">
        <f t="shared" si="105"/>
        <v>0</v>
      </c>
      <c r="AA1541" s="340"/>
    </row>
    <row r="1542" spans="1:27" s="339" customFormat="1" ht="12.75" customHeight="1">
      <c r="A1542" s="333">
        <f t="shared" si="106"/>
        <v>15</v>
      </c>
      <c r="B1542" s="373">
        <v>710407350090201</v>
      </c>
      <c r="C1542" s="392" t="s">
        <v>2072</v>
      </c>
      <c r="D1542" s="334">
        <f>+SUMIF('BG SISTEMA'!A:A,'CA EF'!B1542,'BG SISTEMA'!F:F)</f>
        <v>0</v>
      </c>
      <c r="E1542" s="335"/>
      <c r="F1542" s="335"/>
      <c r="G1542" s="336">
        <v>0</v>
      </c>
      <c r="H1542" s="336">
        <f t="shared" ref="H1542:H1560" si="108">+D1542+E1542-F1542-G1542</f>
        <v>0</v>
      </c>
      <c r="I1542" s="336">
        <v>0</v>
      </c>
      <c r="J1542" s="336">
        <v>0</v>
      </c>
      <c r="K1542" s="336">
        <v>0</v>
      </c>
      <c r="L1542" s="336">
        <v>0</v>
      </c>
      <c r="M1542" s="336">
        <v>0</v>
      </c>
      <c r="N1542" s="336">
        <v>0</v>
      </c>
      <c r="O1542" s="336">
        <v>0</v>
      </c>
      <c r="P1542" s="336">
        <v>0</v>
      </c>
      <c r="Q1542" s="336">
        <v>0</v>
      </c>
      <c r="R1542" s="336">
        <v>0</v>
      </c>
      <c r="S1542" s="336">
        <v>0</v>
      </c>
      <c r="T1542" s="336">
        <v>0</v>
      </c>
      <c r="U1542" s="336">
        <v>0</v>
      </c>
      <c r="V1542" s="336">
        <v>0</v>
      </c>
      <c r="W1542" s="336">
        <v>0</v>
      </c>
      <c r="X1542" s="336">
        <v>0</v>
      </c>
      <c r="Y1542" s="336">
        <v>0</v>
      </c>
      <c r="Z1542" s="337">
        <f t="shared" si="105"/>
        <v>0</v>
      </c>
      <c r="AA1542" s="338"/>
    </row>
    <row r="1543" spans="1:27" s="339" customFormat="1" ht="12.75" customHeight="1">
      <c r="A1543" s="333">
        <f t="shared" si="106"/>
        <v>15</v>
      </c>
      <c r="B1543" s="373">
        <v>710407350090299</v>
      </c>
      <c r="C1543" s="392" t="s">
        <v>2073</v>
      </c>
      <c r="D1543" s="334">
        <f>+SUMIF('BG SISTEMA'!A:A,'CA EF'!B1543,'BG SISTEMA'!F:F)</f>
        <v>0</v>
      </c>
      <c r="E1543" s="335"/>
      <c r="F1543" s="335"/>
      <c r="G1543" s="336">
        <v>0</v>
      </c>
      <c r="H1543" s="336">
        <f t="shared" si="108"/>
        <v>0</v>
      </c>
      <c r="I1543" s="336">
        <v>0</v>
      </c>
      <c r="J1543" s="336">
        <v>0</v>
      </c>
      <c r="K1543" s="336">
        <v>0</v>
      </c>
      <c r="L1543" s="336">
        <v>0</v>
      </c>
      <c r="M1543" s="336">
        <v>0</v>
      </c>
      <c r="N1543" s="336">
        <v>0</v>
      </c>
      <c r="O1543" s="336">
        <v>0</v>
      </c>
      <c r="P1543" s="336">
        <v>0</v>
      </c>
      <c r="Q1543" s="336">
        <v>0</v>
      </c>
      <c r="R1543" s="336">
        <v>0</v>
      </c>
      <c r="S1543" s="336">
        <v>0</v>
      </c>
      <c r="T1543" s="336">
        <v>0</v>
      </c>
      <c r="U1543" s="336">
        <v>0</v>
      </c>
      <c r="V1543" s="336">
        <v>0</v>
      </c>
      <c r="W1543" s="336">
        <v>0</v>
      </c>
      <c r="X1543" s="336">
        <v>0</v>
      </c>
      <c r="Y1543" s="336">
        <v>0</v>
      </c>
      <c r="Z1543" s="337">
        <f t="shared" si="105"/>
        <v>0</v>
      </c>
      <c r="AA1543" s="340"/>
    </row>
    <row r="1544" spans="1:27" s="339" customFormat="1" ht="12.75" customHeight="1">
      <c r="A1544" s="333">
        <f t="shared" si="106"/>
        <v>15</v>
      </c>
      <c r="B1544" s="373">
        <v>710407370010101</v>
      </c>
      <c r="C1544" s="392" t="s">
        <v>2074</v>
      </c>
      <c r="D1544" s="334">
        <f>+SUMIF('BG SISTEMA'!A:A,'CA EF'!B1544,'BG SISTEMA'!F:F)</f>
        <v>0</v>
      </c>
      <c r="E1544" s="335"/>
      <c r="F1544" s="335"/>
      <c r="G1544" s="336">
        <v>0</v>
      </c>
      <c r="H1544" s="336">
        <f t="shared" si="108"/>
        <v>0</v>
      </c>
      <c r="I1544" s="336">
        <v>0</v>
      </c>
      <c r="J1544" s="336">
        <v>0</v>
      </c>
      <c r="K1544" s="336">
        <v>0</v>
      </c>
      <c r="L1544" s="336">
        <v>0</v>
      </c>
      <c r="M1544" s="336">
        <v>0</v>
      </c>
      <c r="N1544" s="336">
        <v>0</v>
      </c>
      <c r="O1544" s="336">
        <v>0</v>
      </c>
      <c r="P1544" s="336">
        <v>0</v>
      </c>
      <c r="Q1544" s="336">
        <v>0</v>
      </c>
      <c r="R1544" s="336">
        <v>0</v>
      </c>
      <c r="S1544" s="336">
        <v>0</v>
      </c>
      <c r="T1544" s="336">
        <v>0</v>
      </c>
      <c r="U1544" s="336">
        <v>0</v>
      </c>
      <c r="V1544" s="336">
        <v>0</v>
      </c>
      <c r="W1544" s="336">
        <v>0</v>
      </c>
      <c r="X1544" s="336">
        <v>0</v>
      </c>
      <c r="Y1544" s="336">
        <v>0</v>
      </c>
      <c r="Z1544" s="337">
        <f t="shared" si="105"/>
        <v>0</v>
      </c>
      <c r="AA1544" s="340"/>
    </row>
    <row r="1545" spans="1:27" s="339" customFormat="1" ht="12.75" customHeight="1">
      <c r="A1545" s="333">
        <f t="shared" si="106"/>
        <v>15</v>
      </c>
      <c r="B1545" s="373">
        <v>710407370010199</v>
      </c>
      <c r="C1545" s="392" t="s">
        <v>640</v>
      </c>
      <c r="D1545" s="334">
        <f>+SUMIF('BG SISTEMA'!A:A,'CA EF'!B1545,'BG SISTEMA'!F:F)</f>
        <v>7174367</v>
      </c>
      <c r="E1545" s="335"/>
      <c r="F1545" s="335"/>
      <c r="G1545" s="336">
        <v>0</v>
      </c>
      <c r="H1545" s="336">
        <f t="shared" si="108"/>
        <v>7174367</v>
      </c>
      <c r="I1545" s="336">
        <v>0</v>
      </c>
      <c r="J1545" s="336">
        <v>0</v>
      </c>
      <c r="K1545" s="336">
        <v>0</v>
      </c>
      <c r="L1545" s="336">
        <v>0</v>
      </c>
      <c r="M1545" s="336">
        <v>0</v>
      </c>
      <c r="N1545" s="336">
        <f>-$H1545</f>
        <v>-7174367</v>
      </c>
      <c r="O1545" s="336">
        <v>0</v>
      </c>
      <c r="P1545" s="336">
        <v>0</v>
      </c>
      <c r="Q1545" s="336">
        <v>0</v>
      </c>
      <c r="R1545" s="336">
        <v>0</v>
      </c>
      <c r="S1545" s="336">
        <v>0</v>
      </c>
      <c r="T1545" s="336">
        <v>0</v>
      </c>
      <c r="U1545" s="336">
        <v>0</v>
      </c>
      <c r="V1545" s="336">
        <v>0</v>
      </c>
      <c r="W1545" s="336">
        <v>0</v>
      </c>
      <c r="X1545" s="336">
        <v>0</v>
      </c>
      <c r="Y1545" s="336">
        <v>0</v>
      </c>
      <c r="Z1545" s="337">
        <f t="shared" si="105"/>
        <v>0</v>
      </c>
      <c r="AA1545" s="340"/>
    </row>
    <row r="1546" spans="1:27" s="339" customFormat="1" ht="12.75" customHeight="1">
      <c r="A1546" s="333">
        <f t="shared" si="106"/>
        <v>15</v>
      </c>
      <c r="B1546" s="373">
        <v>710407370010201</v>
      </c>
      <c r="C1546" s="392" t="s">
        <v>2075</v>
      </c>
      <c r="D1546" s="334">
        <f>+SUMIF('BG SISTEMA'!A:A,'CA EF'!B1546,'BG SISTEMA'!F:F)</f>
        <v>0</v>
      </c>
      <c r="E1546" s="335"/>
      <c r="F1546" s="335"/>
      <c r="G1546" s="336">
        <v>0</v>
      </c>
      <c r="H1546" s="336">
        <f t="shared" si="108"/>
        <v>0</v>
      </c>
      <c r="I1546" s="336">
        <v>0</v>
      </c>
      <c r="J1546" s="336">
        <v>0</v>
      </c>
      <c r="K1546" s="336">
        <v>0</v>
      </c>
      <c r="L1546" s="336">
        <v>0</v>
      </c>
      <c r="M1546" s="336">
        <v>0</v>
      </c>
      <c r="N1546" s="336">
        <v>0</v>
      </c>
      <c r="O1546" s="336">
        <v>0</v>
      </c>
      <c r="P1546" s="336">
        <v>0</v>
      </c>
      <c r="Q1546" s="336">
        <v>0</v>
      </c>
      <c r="R1546" s="336">
        <v>0</v>
      </c>
      <c r="S1546" s="336">
        <v>0</v>
      </c>
      <c r="T1546" s="336">
        <v>0</v>
      </c>
      <c r="U1546" s="336">
        <v>0</v>
      </c>
      <c r="V1546" s="336">
        <v>0</v>
      </c>
      <c r="W1546" s="336">
        <v>0</v>
      </c>
      <c r="X1546" s="336">
        <v>0</v>
      </c>
      <c r="Y1546" s="336">
        <v>0</v>
      </c>
      <c r="Z1546" s="337">
        <f t="shared" si="105"/>
        <v>0</v>
      </c>
      <c r="AA1546" s="340"/>
    </row>
    <row r="1547" spans="1:27" s="339" customFormat="1" ht="12.75" customHeight="1">
      <c r="A1547" s="333">
        <f t="shared" si="106"/>
        <v>15</v>
      </c>
      <c r="B1547" s="373">
        <v>710407370010299</v>
      </c>
      <c r="C1547" s="392" t="s">
        <v>2076</v>
      </c>
      <c r="D1547" s="334">
        <f>+SUMIF('BG SISTEMA'!A:A,'CA EF'!B1547,'BG SISTEMA'!F:F)</f>
        <v>0</v>
      </c>
      <c r="E1547" s="335"/>
      <c r="F1547" s="335"/>
      <c r="G1547" s="336">
        <v>0</v>
      </c>
      <c r="H1547" s="336">
        <f t="shared" si="108"/>
        <v>0</v>
      </c>
      <c r="I1547" s="336">
        <v>0</v>
      </c>
      <c r="J1547" s="336">
        <v>0</v>
      </c>
      <c r="K1547" s="336">
        <v>0</v>
      </c>
      <c r="L1547" s="336">
        <v>0</v>
      </c>
      <c r="M1547" s="336">
        <v>0</v>
      </c>
      <c r="N1547" s="336">
        <v>0</v>
      </c>
      <c r="O1547" s="336">
        <v>0</v>
      </c>
      <c r="P1547" s="336">
        <v>0</v>
      </c>
      <c r="Q1547" s="336">
        <v>0</v>
      </c>
      <c r="R1547" s="336">
        <v>0</v>
      </c>
      <c r="S1547" s="336">
        <v>0</v>
      </c>
      <c r="T1547" s="336">
        <v>0</v>
      </c>
      <c r="U1547" s="336">
        <v>0</v>
      </c>
      <c r="V1547" s="336">
        <v>0</v>
      </c>
      <c r="W1547" s="336">
        <v>0</v>
      </c>
      <c r="X1547" s="336">
        <v>0</v>
      </c>
      <c r="Y1547" s="336">
        <v>0</v>
      </c>
      <c r="Z1547" s="337">
        <f t="shared" ref="Z1547:Z1560" si="109">SUM(H1547:Y1547)</f>
        <v>0</v>
      </c>
      <c r="AA1547" s="338"/>
    </row>
    <row r="1548" spans="1:27" s="339" customFormat="1" ht="12.75" customHeight="1">
      <c r="A1548" s="333">
        <f t="shared" si="106"/>
        <v>15</v>
      </c>
      <c r="B1548" s="373">
        <v>710407370010301</v>
      </c>
      <c r="C1548" s="392" t="s">
        <v>2077</v>
      </c>
      <c r="D1548" s="334">
        <f>+SUMIF('BG SISTEMA'!A:A,'CA EF'!B1548,'BG SISTEMA'!F:F)</f>
        <v>0</v>
      </c>
      <c r="E1548" s="335"/>
      <c r="F1548" s="335"/>
      <c r="G1548" s="336">
        <v>0</v>
      </c>
      <c r="H1548" s="336">
        <f t="shared" si="108"/>
        <v>0</v>
      </c>
      <c r="I1548" s="336">
        <v>0</v>
      </c>
      <c r="J1548" s="336">
        <v>0</v>
      </c>
      <c r="K1548" s="336">
        <v>0</v>
      </c>
      <c r="L1548" s="336">
        <v>0</v>
      </c>
      <c r="M1548" s="336">
        <v>0</v>
      </c>
      <c r="N1548" s="336">
        <v>0</v>
      </c>
      <c r="O1548" s="336">
        <v>0</v>
      </c>
      <c r="P1548" s="336">
        <v>0</v>
      </c>
      <c r="Q1548" s="336">
        <v>0</v>
      </c>
      <c r="R1548" s="336">
        <v>0</v>
      </c>
      <c r="S1548" s="336">
        <v>0</v>
      </c>
      <c r="T1548" s="336">
        <v>0</v>
      </c>
      <c r="U1548" s="336">
        <v>0</v>
      </c>
      <c r="V1548" s="336">
        <v>0</v>
      </c>
      <c r="W1548" s="336">
        <v>0</v>
      </c>
      <c r="X1548" s="336">
        <v>0</v>
      </c>
      <c r="Y1548" s="336">
        <v>0</v>
      </c>
      <c r="Z1548" s="337">
        <f t="shared" si="109"/>
        <v>0</v>
      </c>
      <c r="AA1548" s="340"/>
    </row>
    <row r="1549" spans="1:27" s="339" customFormat="1" ht="12.75" customHeight="1">
      <c r="A1549" s="333">
        <f t="shared" si="106"/>
        <v>15</v>
      </c>
      <c r="B1549" s="373">
        <v>710407370010399</v>
      </c>
      <c r="C1549" s="392" t="s">
        <v>2078</v>
      </c>
      <c r="D1549" s="334">
        <f>+SUMIF('BG SISTEMA'!A:A,'CA EF'!B1549,'BG SISTEMA'!F:F)</f>
        <v>0</v>
      </c>
      <c r="E1549" s="335"/>
      <c r="F1549" s="335"/>
      <c r="G1549" s="336">
        <v>0</v>
      </c>
      <c r="H1549" s="336">
        <f t="shared" si="108"/>
        <v>0</v>
      </c>
      <c r="I1549" s="336">
        <v>0</v>
      </c>
      <c r="J1549" s="336">
        <v>0</v>
      </c>
      <c r="K1549" s="336">
        <v>0</v>
      </c>
      <c r="L1549" s="336">
        <v>0</v>
      </c>
      <c r="M1549" s="336">
        <v>0</v>
      </c>
      <c r="N1549" s="336">
        <v>0</v>
      </c>
      <c r="O1549" s="336">
        <v>0</v>
      </c>
      <c r="P1549" s="336">
        <v>0</v>
      </c>
      <c r="Q1549" s="336">
        <v>0</v>
      </c>
      <c r="R1549" s="336">
        <v>0</v>
      </c>
      <c r="S1549" s="336">
        <v>0</v>
      </c>
      <c r="T1549" s="336">
        <v>0</v>
      </c>
      <c r="U1549" s="336">
        <v>0</v>
      </c>
      <c r="V1549" s="336">
        <v>0</v>
      </c>
      <c r="W1549" s="336">
        <v>0</v>
      </c>
      <c r="X1549" s="336">
        <v>0</v>
      </c>
      <c r="Y1549" s="336">
        <v>0</v>
      </c>
      <c r="Z1549" s="337">
        <f t="shared" si="109"/>
        <v>0</v>
      </c>
      <c r="AA1549" s="340"/>
    </row>
    <row r="1550" spans="1:27" s="339" customFormat="1" ht="12.75" customHeight="1">
      <c r="A1550" s="333">
        <f t="shared" si="106"/>
        <v>15</v>
      </c>
      <c r="B1550" s="373">
        <v>710407370010401</v>
      </c>
      <c r="C1550" s="392" t="s">
        <v>2079</v>
      </c>
      <c r="D1550" s="334">
        <f>+SUMIF('BG SISTEMA'!A:A,'CA EF'!B1550,'BG SISTEMA'!F:F)</f>
        <v>0</v>
      </c>
      <c r="E1550" s="335"/>
      <c r="F1550" s="335"/>
      <c r="G1550" s="336">
        <v>0</v>
      </c>
      <c r="H1550" s="336">
        <f t="shared" si="108"/>
        <v>0</v>
      </c>
      <c r="I1550" s="336">
        <v>0</v>
      </c>
      <c r="J1550" s="336">
        <v>0</v>
      </c>
      <c r="K1550" s="336">
        <v>0</v>
      </c>
      <c r="L1550" s="336">
        <v>0</v>
      </c>
      <c r="M1550" s="336">
        <v>0</v>
      </c>
      <c r="N1550" s="336">
        <v>0</v>
      </c>
      <c r="O1550" s="336">
        <v>0</v>
      </c>
      <c r="P1550" s="336">
        <v>0</v>
      </c>
      <c r="Q1550" s="336">
        <v>0</v>
      </c>
      <c r="R1550" s="336">
        <v>0</v>
      </c>
      <c r="S1550" s="336">
        <v>0</v>
      </c>
      <c r="T1550" s="336">
        <v>0</v>
      </c>
      <c r="U1550" s="336">
        <v>0</v>
      </c>
      <c r="V1550" s="336">
        <v>0</v>
      </c>
      <c r="W1550" s="336">
        <v>0</v>
      </c>
      <c r="X1550" s="336">
        <v>0</v>
      </c>
      <c r="Y1550" s="336">
        <v>0</v>
      </c>
      <c r="Z1550" s="337">
        <f t="shared" si="109"/>
        <v>0</v>
      </c>
      <c r="AA1550" s="340"/>
    </row>
    <row r="1551" spans="1:27" s="339" customFormat="1" ht="12.75" customHeight="1">
      <c r="A1551" s="333">
        <f t="shared" si="106"/>
        <v>15</v>
      </c>
      <c r="B1551" s="373">
        <v>710407370010499</v>
      </c>
      <c r="C1551" s="392" t="s">
        <v>641</v>
      </c>
      <c r="D1551" s="334">
        <f>+SUMIF('BG SISTEMA'!A:A,'CA EF'!B1551,'BG SISTEMA'!F:F)</f>
        <v>622789</v>
      </c>
      <c r="E1551" s="335"/>
      <c r="F1551" s="335"/>
      <c r="G1551" s="336">
        <v>0</v>
      </c>
      <c r="H1551" s="336">
        <f t="shared" si="108"/>
        <v>622789</v>
      </c>
      <c r="I1551" s="336">
        <v>0</v>
      </c>
      <c r="J1551" s="336">
        <v>0</v>
      </c>
      <c r="K1551" s="336">
        <v>0</v>
      </c>
      <c r="L1551" s="336">
        <v>0</v>
      </c>
      <c r="M1551" s="336">
        <v>0</v>
      </c>
      <c r="N1551" s="336">
        <f>-$H1551</f>
        <v>-622789</v>
      </c>
      <c r="O1551" s="336">
        <v>0</v>
      </c>
      <c r="P1551" s="336">
        <v>0</v>
      </c>
      <c r="Q1551" s="336">
        <v>0</v>
      </c>
      <c r="R1551" s="336">
        <v>0</v>
      </c>
      <c r="S1551" s="336">
        <v>0</v>
      </c>
      <c r="T1551" s="336">
        <v>0</v>
      </c>
      <c r="U1551" s="336">
        <v>0</v>
      </c>
      <c r="V1551" s="336">
        <v>0</v>
      </c>
      <c r="W1551" s="336">
        <v>0</v>
      </c>
      <c r="X1551" s="336">
        <v>0</v>
      </c>
      <c r="Y1551" s="336">
        <v>0</v>
      </c>
      <c r="Z1551" s="337">
        <f t="shared" si="109"/>
        <v>0</v>
      </c>
      <c r="AA1551" s="340"/>
    </row>
    <row r="1552" spans="1:27" s="339" customFormat="1" ht="12.75" customHeight="1">
      <c r="A1552" s="333">
        <f t="shared" si="106"/>
        <v>15</v>
      </c>
      <c r="B1552" s="373">
        <v>710407370010599</v>
      </c>
      <c r="C1552" s="392" t="s">
        <v>2080</v>
      </c>
      <c r="D1552" s="334">
        <f>+SUMIF('BG SISTEMA'!A:A,'CA EF'!B1552,'BG SISTEMA'!F:F)</f>
        <v>0</v>
      </c>
      <c r="E1552" s="335"/>
      <c r="F1552" s="335"/>
      <c r="G1552" s="336">
        <v>0</v>
      </c>
      <c r="H1552" s="336">
        <f t="shared" si="108"/>
        <v>0</v>
      </c>
      <c r="I1552" s="336">
        <v>0</v>
      </c>
      <c r="J1552" s="336">
        <v>0</v>
      </c>
      <c r="K1552" s="336">
        <v>0</v>
      </c>
      <c r="L1552" s="336">
        <v>0</v>
      </c>
      <c r="M1552" s="336">
        <v>0</v>
      </c>
      <c r="N1552" s="336">
        <v>0</v>
      </c>
      <c r="O1552" s="336">
        <v>0</v>
      </c>
      <c r="P1552" s="336">
        <v>0</v>
      </c>
      <c r="Q1552" s="336">
        <v>0</v>
      </c>
      <c r="R1552" s="336">
        <v>0</v>
      </c>
      <c r="S1552" s="336">
        <v>0</v>
      </c>
      <c r="T1552" s="336">
        <v>0</v>
      </c>
      <c r="U1552" s="336">
        <v>0</v>
      </c>
      <c r="V1552" s="336">
        <v>0</v>
      </c>
      <c r="W1552" s="336">
        <v>0</v>
      </c>
      <c r="X1552" s="336">
        <v>0</v>
      </c>
      <c r="Y1552" s="336">
        <v>0</v>
      </c>
      <c r="Z1552" s="337">
        <f t="shared" si="109"/>
        <v>0</v>
      </c>
      <c r="AA1552" s="340"/>
    </row>
    <row r="1553" spans="1:39" s="339" customFormat="1" ht="12.75" customHeight="1">
      <c r="A1553" s="333">
        <f t="shared" si="106"/>
        <v>15</v>
      </c>
      <c r="B1553" s="373">
        <v>710407370020101</v>
      </c>
      <c r="C1553" s="392" t="s">
        <v>2081</v>
      </c>
      <c r="D1553" s="334">
        <f>+SUMIF('BG SISTEMA'!A:A,'CA EF'!B1553,'BG SISTEMA'!F:F)</f>
        <v>0</v>
      </c>
      <c r="E1553" s="335"/>
      <c r="F1553" s="335"/>
      <c r="G1553" s="336">
        <v>0</v>
      </c>
      <c r="H1553" s="336">
        <f t="shared" si="108"/>
        <v>0</v>
      </c>
      <c r="I1553" s="336">
        <v>0</v>
      </c>
      <c r="J1553" s="336">
        <v>0</v>
      </c>
      <c r="K1553" s="336">
        <v>0</v>
      </c>
      <c r="L1553" s="336">
        <v>0</v>
      </c>
      <c r="M1553" s="336">
        <v>0</v>
      </c>
      <c r="N1553" s="336">
        <v>0</v>
      </c>
      <c r="O1553" s="336">
        <v>0</v>
      </c>
      <c r="P1553" s="336">
        <v>0</v>
      </c>
      <c r="Q1553" s="336">
        <v>0</v>
      </c>
      <c r="R1553" s="336">
        <v>0</v>
      </c>
      <c r="S1553" s="336">
        <v>0</v>
      </c>
      <c r="T1553" s="336">
        <v>0</v>
      </c>
      <c r="U1553" s="336">
        <v>0</v>
      </c>
      <c r="V1553" s="336">
        <v>0</v>
      </c>
      <c r="W1553" s="336">
        <v>0</v>
      </c>
      <c r="X1553" s="336">
        <v>0</v>
      </c>
      <c r="Y1553" s="336">
        <v>0</v>
      </c>
      <c r="Z1553" s="337">
        <f t="shared" si="109"/>
        <v>0</v>
      </c>
      <c r="AA1553" s="338"/>
    </row>
    <row r="1554" spans="1:39" s="339" customFormat="1" ht="12.75" customHeight="1">
      <c r="A1554" s="333">
        <f t="shared" ref="A1554:A1556" si="110">+LEN(B1554)</f>
        <v>15</v>
      </c>
      <c r="B1554" s="373">
        <v>710407370020199</v>
      </c>
      <c r="C1554" s="392" t="s">
        <v>772</v>
      </c>
      <c r="D1554" s="334">
        <f>+SUMIF('BG SISTEMA'!A:A,'CA EF'!B1554,'BG SISTEMA'!F:F)</f>
        <v>0</v>
      </c>
      <c r="E1554" s="335"/>
      <c r="F1554" s="335"/>
      <c r="G1554" s="336">
        <v>0</v>
      </c>
      <c r="H1554" s="336">
        <f t="shared" ref="H1554:H1556" si="111">+D1554+E1554-F1554-G1554</f>
        <v>0</v>
      </c>
      <c r="I1554" s="336">
        <v>0</v>
      </c>
      <c r="J1554" s="336">
        <v>0</v>
      </c>
      <c r="K1554" s="336">
        <v>0</v>
      </c>
      <c r="L1554" s="336">
        <v>0</v>
      </c>
      <c r="M1554" s="336">
        <v>0</v>
      </c>
      <c r="N1554" s="336">
        <f>-$H1554</f>
        <v>0</v>
      </c>
      <c r="O1554" s="336">
        <v>0</v>
      </c>
      <c r="P1554" s="336">
        <v>0</v>
      </c>
      <c r="Q1554" s="336">
        <v>0</v>
      </c>
      <c r="R1554" s="336">
        <v>0</v>
      </c>
      <c r="S1554" s="336">
        <v>0</v>
      </c>
      <c r="T1554" s="336">
        <v>0</v>
      </c>
      <c r="U1554" s="336">
        <v>0</v>
      </c>
      <c r="V1554" s="336">
        <v>0</v>
      </c>
      <c r="W1554" s="336">
        <v>0</v>
      </c>
      <c r="X1554" s="336">
        <v>0</v>
      </c>
      <c r="Y1554" s="336">
        <v>0</v>
      </c>
      <c r="Z1554" s="337">
        <f t="shared" ref="Z1554:Z1556" si="112">SUM(H1554:Y1554)</f>
        <v>0</v>
      </c>
      <c r="AA1554" s="340"/>
    </row>
    <row r="1555" spans="1:39" s="339" customFormat="1" ht="12.75" customHeight="1">
      <c r="A1555" s="333">
        <f t="shared" si="110"/>
        <v>15</v>
      </c>
      <c r="B1555" s="373">
        <v>710407390010101</v>
      </c>
      <c r="C1555" s="392" t="s">
        <v>2082</v>
      </c>
      <c r="D1555" s="334">
        <f>+SUMIF('BG SISTEMA'!A:A,'CA EF'!B1555,'BG SISTEMA'!F:F)</f>
        <v>0</v>
      </c>
      <c r="E1555" s="335"/>
      <c r="F1555" s="335"/>
      <c r="G1555" s="336">
        <v>0</v>
      </c>
      <c r="H1555" s="336">
        <f t="shared" si="111"/>
        <v>0</v>
      </c>
      <c r="I1555" s="336">
        <v>0</v>
      </c>
      <c r="J1555" s="336">
        <v>0</v>
      </c>
      <c r="K1555" s="336">
        <v>0</v>
      </c>
      <c r="L1555" s="336">
        <v>0</v>
      </c>
      <c r="M1555" s="336">
        <v>0</v>
      </c>
      <c r="N1555" s="336">
        <v>0</v>
      </c>
      <c r="O1555" s="336">
        <v>0</v>
      </c>
      <c r="P1555" s="336">
        <v>0</v>
      </c>
      <c r="Q1555" s="336">
        <v>0</v>
      </c>
      <c r="R1555" s="336">
        <v>0</v>
      </c>
      <c r="S1555" s="336">
        <v>0</v>
      </c>
      <c r="T1555" s="336">
        <v>0</v>
      </c>
      <c r="U1555" s="336">
        <v>0</v>
      </c>
      <c r="V1555" s="336">
        <v>0</v>
      </c>
      <c r="W1555" s="336">
        <v>0</v>
      </c>
      <c r="X1555" s="336">
        <v>0</v>
      </c>
      <c r="Y1555" s="336">
        <v>0</v>
      </c>
      <c r="Z1555" s="337">
        <f t="shared" si="112"/>
        <v>0</v>
      </c>
      <c r="AA1555" s="340"/>
    </row>
    <row r="1556" spans="1:39" s="339" customFormat="1" ht="12.75" customHeight="1">
      <c r="A1556" s="333">
        <f t="shared" si="110"/>
        <v>15</v>
      </c>
      <c r="B1556" s="373">
        <v>710407390010199</v>
      </c>
      <c r="C1556" s="392" t="s">
        <v>2083</v>
      </c>
      <c r="D1556" s="334">
        <f>+SUMIF('BG SISTEMA'!A:A,'CA EF'!B1556,'BG SISTEMA'!F:F)</f>
        <v>0</v>
      </c>
      <c r="E1556" s="335"/>
      <c r="F1556" s="335"/>
      <c r="G1556" s="336">
        <v>0</v>
      </c>
      <c r="H1556" s="336">
        <f t="shared" si="111"/>
        <v>0</v>
      </c>
      <c r="I1556" s="336">
        <v>0</v>
      </c>
      <c r="J1556" s="336">
        <v>0</v>
      </c>
      <c r="K1556" s="336">
        <v>0</v>
      </c>
      <c r="L1556" s="336">
        <v>0</v>
      </c>
      <c r="M1556" s="336">
        <v>0</v>
      </c>
      <c r="N1556" s="336">
        <v>0</v>
      </c>
      <c r="O1556" s="336">
        <v>0</v>
      </c>
      <c r="P1556" s="336">
        <v>0</v>
      </c>
      <c r="Q1556" s="336">
        <v>0</v>
      </c>
      <c r="R1556" s="336">
        <v>0</v>
      </c>
      <c r="S1556" s="336">
        <v>0</v>
      </c>
      <c r="T1556" s="336">
        <v>0</v>
      </c>
      <c r="U1556" s="336">
        <v>0</v>
      </c>
      <c r="V1556" s="336">
        <v>0</v>
      </c>
      <c r="W1556" s="336">
        <v>0</v>
      </c>
      <c r="X1556" s="336">
        <v>0</v>
      </c>
      <c r="Y1556" s="336">
        <v>0</v>
      </c>
      <c r="Z1556" s="337">
        <f t="shared" si="112"/>
        <v>0</v>
      </c>
      <c r="AA1556" s="340"/>
    </row>
    <row r="1557" spans="1:39" s="339" customFormat="1" ht="12.75" customHeight="1">
      <c r="A1557" s="333">
        <f t="shared" si="106"/>
        <v>15</v>
      </c>
      <c r="B1557" s="373">
        <v>720107410010101</v>
      </c>
      <c r="C1557" s="392" t="s">
        <v>2084</v>
      </c>
      <c r="D1557" s="334">
        <f>+SUMIF('BG SISTEMA'!A:A,'CA EF'!B1557,'BG SISTEMA'!F:F)</f>
        <v>0</v>
      </c>
      <c r="E1557" s="335"/>
      <c r="F1557" s="335"/>
      <c r="G1557" s="336">
        <v>0</v>
      </c>
      <c r="H1557" s="336">
        <f t="shared" si="108"/>
        <v>0</v>
      </c>
      <c r="I1557" s="336">
        <v>0</v>
      </c>
      <c r="J1557" s="336">
        <v>0</v>
      </c>
      <c r="K1557" s="336">
        <v>0</v>
      </c>
      <c r="L1557" s="336">
        <v>0</v>
      </c>
      <c r="M1557" s="336">
        <v>0</v>
      </c>
      <c r="N1557" s="336">
        <v>0</v>
      </c>
      <c r="O1557" s="336">
        <v>0</v>
      </c>
      <c r="P1557" s="336">
        <v>0</v>
      </c>
      <c r="Q1557" s="336">
        <v>0</v>
      </c>
      <c r="R1557" s="336">
        <v>0</v>
      </c>
      <c r="S1557" s="336">
        <v>0</v>
      </c>
      <c r="T1557" s="336">
        <v>0</v>
      </c>
      <c r="U1557" s="336">
        <v>0</v>
      </c>
      <c r="V1557" s="336">
        <v>0</v>
      </c>
      <c r="W1557" s="336">
        <v>0</v>
      </c>
      <c r="X1557" s="336">
        <v>0</v>
      </c>
      <c r="Y1557" s="336">
        <v>0</v>
      </c>
      <c r="Z1557" s="337">
        <f t="shared" si="109"/>
        <v>0</v>
      </c>
      <c r="AA1557" s="340"/>
    </row>
    <row r="1558" spans="1:39" s="339" customFormat="1" ht="12.75" customHeight="1">
      <c r="A1558" s="333">
        <f t="shared" si="106"/>
        <v>15</v>
      </c>
      <c r="B1558" s="373">
        <v>720107410010199</v>
      </c>
      <c r="C1558" s="392" t="s">
        <v>2085</v>
      </c>
      <c r="D1558" s="334">
        <f>+SUMIF('BG SISTEMA'!A:A,'CA EF'!B1558,'BG SISTEMA'!F:F)</f>
        <v>0</v>
      </c>
      <c r="E1558" s="335"/>
      <c r="F1558" s="335"/>
      <c r="G1558" s="336">
        <v>0</v>
      </c>
      <c r="H1558" s="336">
        <f t="shared" si="108"/>
        <v>0</v>
      </c>
      <c r="I1558" s="336">
        <v>0</v>
      </c>
      <c r="J1558" s="336">
        <v>0</v>
      </c>
      <c r="K1558" s="336">
        <v>0</v>
      </c>
      <c r="L1558" s="336">
        <v>0</v>
      </c>
      <c r="M1558" s="336">
        <v>0</v>
      </c>
      <c r="N1558" s="336">
        <v>0</v>
      </c>
      <c r="O1558" s="336">
        <v>0</v>
      </c>
      <c r="P1558" s="336">
        <v>0</v>
      </c>
      <c r="Q1558" s="336">
        <v>0</v>
      </c>
      <c r="R1558" s="336">
        <v>0</v>
      </c>
      <c r="S1558" s="336">
        <v>0</v>
      </c>
      <c r="T1558" s="336">
        <v>0</v>
      </c>
      <c r="U1558" s="336">
        <v>0</v>
      </c>
      <c r="V1558" s="336">
        <v>0</v>
      </c>
      <c r="W1558" s="336">
        <v>0</v>
      </c>
      <c r="X1558" s="336">
        <v>0</v>
      </c>
      <c r="Y1558" s="336">
        <v>0</v>
      </c>
      <c r="Z1558" s="337">
        <f t="shared" si="109"/>
        <v>0</v>
      </c>
      <c r="AA1558" s="340"/>
    </row>
    <row r="1559" spans="1:39" s="339" customFormat="1" ht="12.75" customHeight="1">
      <c r="A1559" s="333">
        <f t="shared" si="106"/>
        <v>15</v>
      </c>
      <c r="B1559" s="373">
        <v>720107410020101</v>
      </c>
      <c r="C1559" s="392" t="s">
        <v>2086</v>
      </c>
      <c r="D1559" s="334">
        <f>+SUMIF('BG SISTEMA'!A:A,'CA EF'!B1559,'BG SISTEMA'!F:F)</f>
        <v>0</v>
      </c>
      <c r="E1559" s="335"/>
      <c r="F1559" s="335"/>
      <c r="G1559" s="336">
        <v>0</v>
      </c>
      <c r="H1559" s="336">
        <f t="shared" si="108"/>
        <v>0</v>
      </c>
      <c r="I1559" s="336">
        <v>0</v>
      </c>
      <c r="J1559" s="336">
        <v>0</v>
      </c>
      <c r="K1559" s="336">
        <v>0</v>
      </c>
      <c r="L1559" s="336">
        <v>0</v>
      </c>
      <c r="M1559" s="336">
        <v>0</v>
      </c>
      <c r="N1559" s="336">
        <v>0</v>
      </c>
      <c r="O1559" s="336">
        <v>0</v>
      </c>
      <c r="P1559" s="336">
        <v>0</v>
      </c>
      <c r="Q1559" s="336">
        <v>0</v>
      </c>
      <c r="R1559" s="336">
        <v>0</v>
      </c>
      <c r="S1559" s="336">
        <v>0</v>
      </c>
      <c r="T1559" s="336">
        <v>0</v>
      </c>
      <c r="U1559" s="336">
        <v>0</v>
      </c>
      <c r="V1559" s="336">
        <v>0</v>
      </c>
      <c r="W1559" s="336">
        <v>0</v>
      </c>
      <c r="X1559" s="336">
        <v>0</v>
      </c>
      <c r="Y1559" s="336">
        <v>0</v>
      </c>
      <c r="Z1559" s="337">
        <f t="shared" si="109"/>
        <v>0</v>
      </c>
      <c r="AA1559" s="340"/>
    </row>
    <row r="1560" spans="1:39" s="339" customFormat="1" ht="12.75" customHeight="1">
      <c r="A1560" s="333">
        <f t="shared" si="106"/>
        <v>15</v>
      </c>
      <c r="B1560" s="373">
        <v>720107410020199</v>
      </c>
      <c r="C1560" s="392" t="s">
        <v>2087</v>
      </c>
      <c r="D1560" s="334">
        <f>+SUMIF('BG SISTEMA'!A:A,'CA EF'!B1560,'BG SISTEMA'!F:F)</f>
        <v>0</v>
      </c>
      <c r="E1560" s="335"/>
      <c r="F1560" s="335"/>
      <c r="G1560" s="336">
        <v>0</v>
      </c>
      <c r="H1560" s="336">
        <f t="shared" si="108"/>
        <v>0</v>
      </c>
      <c r="I1560" s="336">
        <v>0</v>
      </c>
      <c r="J1560" s="336">
        <v>0</v>
      </c>
      <c r="K1560" s="336">
        <v>0</v>
      </c>
      <c r="L1560" s="336">
        <v>0</v>
      </c>
      <c r="M1560" s="336">
        <v>0</v>
      </c>
      <c r="N1560" s="336">
        <v>0</v>
      </c>
      <c r="O1560" s="336">
        <v>0</v>
      </c>
      <c r="P1560" s="336">
        <v>0</v>
      </c>
      <c r="Q1560" s="336">
        <v>0</v>
      </c>
      <c r="R1560" s="336">
        <v>0</v>
      </c>
      <c r="S1560" s="336">
        <v>0</v>
      </c>
      <c r="T1560" s="336">
        <v>0</v>
      </c>
      <c r="U1560" s="336">
        <v>0</v>
      </c>
      <c r="V1560" s="336">
        <v>0</v>
      </c>
      <c r="W1560" s="336">
        <v>0</v>
      </c>
      <c r="X1560" s="336">
        <v>0</v>
      </c>
      <c r="Y1560" s="336">
        <v>0</v>
      </c>
      <c r="Z1560" s="337">
        <f t="shared" si="109"/>
        <v>0</v>
      </c>
      <c r="AA1560" s="338"/>
    </row>
    <row r="1561" spans="1:39" s="348" customFormat="1" ht="10.199999999999999">
      <c r="B1561" s="341"/>
      <c r="C1561" s="342" t="s">
        <v>671</v>
      </c>
      <c r="D1561" s="343">
        <f>-'BG SISTEMA'!F194</f>
        <v>137277825</v>
      </c>
      <c r="E1561" s="344">
        <f>+D1561</f>
        <v>137277825</v>
      </c>
      <c r="F1561" s="343">
        <v>0</v>
      </c>
      <c r="G1561" s="343">
        <v>0</v>
      </c>
      <c r="H1561" s="344">
        <f>+D1561-G1561-E1561+F1561</f>
        <v>0</v>
      </c>
      <c r="I1561" s="345"/>
      <c r="J1561" s="345"/>
      <c r="K1561" s="345"/>
      <c r="L1561" s="345"/>
      <c r="M1561" s="345"/>
      <c r="N1561" s="345"/>
      <c r="O1561" s="345"/>
      <c r="P1561" s="345"/>
      <c r="Q1561" s="345"/>
      <c r="R1561" s="345"/>
      <c r="S1561" s="345"/>
      <c r="T1561" s="345"/>
      <c r="U1561" s="345"/>
      <c r="V1561" s="345"/>
      <c r="W1561" s="345"/>
      <c r="X1561" s="345"/>
      <c r="Y1561" s="345"/>
      <c r="Z1561" s="344"/>
      <c r="AA1561" s="346"/>
      <c r="AB1561" s="347"/>
      <c r="AC1561" s="347"/>
      <c r="AD1561" s="347"/>
      <c r="AE1561" s="347"/>
      <c r="AF1561" s="347"/>
      <c r="AG1561" s="347"/>
      <c r="AH1561" s="347"/>
      <c r="AI1561" s="347"/>
      <c r="AJ1561" s="347"/>
      <c r="AK1561" s="347"/>
      <c r="AL1561" s="347"/>
      <c r="AM1561" s="347"/>
    </row>
    <row r="1562" spans="1:39" s="333" customFormat="1" ht="10.8" thickBot="1">
      <c r="C1562" s="349" t="s">
        <v>29</v>
      </c>
      <c r="D1562" s="350">
        <f>+SUM(D4:D1561)</f>
        <v>0</v>
      </c>
      <c r="E1562" s="350">
        <f>+SUM(E4:E1561)</f>
        <v>2737299498</v>
      </c>
      <c r="F1562" s="350">
        <f>+SUM(F4:F1561)</f>
        <v>2737299498</v>
      </c>
      <c r="G1562" s="350">
        <f t="shared" ref="G1562" si="113">+SUM(G4:G1561)</f>
        <v>0</v>
      </c>
      <c r="H1562" s="350">
        <f>+SUM(H4:H1561)</f>
        <v>0</v>
      </c>
      <c r="I1562" s="350">
        <f t="shared" ref="I1562:Y1562" si="114">+SUM(I4:I1561)</f>
        <v>1711704023</v>
      </c>
      <c r="J1562" s="350">
        <f t="shared" si="114"/>
        <v>0</v>
      </c>
      <c r="K1562" s="350">
        <f t="shared" si="114"/>
        <v>-565228098</v>
      </c>
      <c r="L1562" s="350">
        <f t="shared" si="114"/>
        <v>0</v>
      </c>
      <c r="M1562" s="350">
        <f t="shared" si="114"/>
        <v>0</v>
      </c>
      <c r="N1562" s="350">
        <f t="shared" si="114"/>
        <v>-733446390</v>
      </c>
      <c r="O1562" s="350">
        <f t="shared" si="114"/>
        <v>0</v>
      </c>
      <c r="P1562" s="350">
        <f t="shared" si="114"/>
        <v>0</v>
      </c>
      <c r="Q1562" s="350">
        <f t="shared" si="114"/>
        <v>-247370447</v>
      </c>
      <c r="R1562" s="350">
        <f t="shared" si="114"/>
        <v>-2817237818</v>
      </c>
      <c r="S1562" s="350">
        <f t="shared" si="114"/>
        <v>71882570</v>
      </c>
      <c r="T1562" s="350">
        <f t="shared" si="114"/>
        <v>0</v>
      </c>
      <c r="U1562" s="350">
        <f t="shared" si="114"/>
        <v>800000000</v>
      </c>
      <c r="V1562" s="350">
        <f t="shared" si="114"/>
        <v>0</v>
      </c>
      <c r="W1562" s="350">
        <f t="shared" si="114"/>
        <v>0</v>
      </c>
      <c r="X1562" s="350">
        <f t="shared" si="114"/>
        <v>0</v>
      </c>
      <c r="Y1562" s="350">
        <f t="shared" si="114"/>
        <v>16955254</v>
      </c>
      <c r="Z1562" s="350">
        <f>+SUM(Z4:Z1561)</f>
        <v>-1762740906</v>
      </c>
      <c r="AA1562" s="351"/>
      <c r="AB1562" s="352"/>
      <c r="AC1562" s="352"/>
      <c r="AD1562" s="352"/>
      <c r="AE1562" s="352"/>
      <c r="AF1562" s="352"/>
      <c r="AG1562" s="352"/>
      <c r="AH1562" s="352"/>
      <c r="AI1562" s="352"/>
      <c r="AJ1562" s="352"/>
      <c r="AK1562" s="352"/>
      <c r="AL1562" s="352"/>
      <c r="AM1562" s="352"/>
    </row>
    <row r="1563" spans="1:39" thickTop="1">
      <c r="D1563" s="353"/>
      <c r="E1563" s="353"/>
      <c r="F1563" s="353">
        <f>E1562-F1562</f>
        <v>0</v>
      </c>
      <c r="I1563" s="354"/>
      <c r="J1563" s="354"/>
      <c r="K1563" s="354"/>
      <c r="L1563" s="354"/>
      <c r="M1563" s="354"/>
      <c r="N1563" s="354"/>
      <c r="O1563" s="354">
        <f>+SUM(I1562:O1562)</f>
        <v>413029535</v>
      </c>
      <c r="P1563" s="354"/>
      <c r="Q1563" s="354"/>
      <c r="R1563" s="354"/>
      <c r="S1563" s="354"/>
      <c r="T1563" s="354">
        <f>+SUM(P1562:T1562)</f>
        <v>-2992725695</v>
      </c>
      <c r="U1563" s="354"/>
      <c r="V1563" s="354"/>
      <c r="W1563" s="354"/>
      <c r="X1563" s="354">
        <f>+SUM(U1562:X1562)</f>
        <v>800000000</v>
      </c>
      <c r="Y1563" s="354">
        <f>Y1562</f>
        <v>16955254</v>
      </c>
      <c r="Z1563" s="354">
        <f>SUM(I1562:Y1562)</f>
        <v>-1762740906</v>
      </c>
      <c r="AA1563" s="351"/>
      <c r="AB1563" s="352"/>
      <c r="AC1563" s="352"/>
      <c r="AD1563" s="352"/>
      <c r="AE1563" s="352"/>
      <c r="AF1563" s="352"/>
      <c r="AG1563" s="352"/>
      <c r="AH1563" s="352"/>
      <c r="AI1563" s="352"/>
      <c r="AJ1563" s="352"/>
      <c r="AK1563" s="352"/>
      <c r="AL1563" s="352"/>
      <c r="AM1563" s="352"/>
    </row>
    <row r="1564" spans="1:39" ht="14.4">
      <c r="C1564" s="355"/>
      <c r="D1564" s="355"/>
      <c r="E1564" s="355"/>
      <c r="F1564" s="356"/>
      <c r="G1564" s="357"/>
      <c r="H1564" s="357"/>
      <c r="I1564" s="358"/>
      <c r="J1564" s="358"/>
      <c r="K1564" s="358"/>
      <c r="L1564" s="358"/>
      <c r="M1564" s="358"/>
      <c r="N1564" s="359"/>
      <c r="O1564" s="359"/>
      <c r="P1564" s="358"/>
      <c r="Q1564" s="358"/>
      <c r="R1564" s="358"/>
      <c r="S1564" s="358"/>
      <c r="T1564" s="358"/>
      <c r="U1564" s="358"/>
      <c r="V1564" s="358"/>
      <c r="W1564" s="358"/>
      <c r="X1564" s="358"/>
      <c r="Y1564" s="358"/>
      <c r="Z1564" s="358">
        <f>+Z1562-Z1563</f>
        <v>0</v>
      </c>
      <c r="AA1564" s="360"/>
      <c r="AB1564" s="352"/>
      <c r="AC1564" s="352"/>
      <c r="AD1564" s="352"/>
      <c r="AE1564" s="352"/>
      <c r="AF1564" s="352"/>
      <c r="AG1564" s="352"/>
      <c r="AH1564" s="352"/>
      <c r="AI1564" s="352"/>
      <c r="AJ1564" s="352"/>
      <c r="AK1564" s="352"/>
      <c r="AL1564" s="352"/>
      <c r="AM1564" s="352"/>
    </row>
    <row r="1565" spans="1:39" ht="14.4">
      <c r="D1565" s="361"/>
      <c r="G1565" s="362"/>
      <c r="H1565" s="362"/>
      <c r="Z1565" s="361"/>
      <c r="AA1565" s="360"/>
    </row>
    <row r="1566" spans="1:39" ht="14.4">
      <c r="D1566" s="361"/>
      <c r="H1566" s="363"/>
      <c r="I1566" s="364"/>
      <c r="J1566" s="364"/>
      <c r="K1566" s="364"/>
      <c r="L1566" s="364"/>
      <c r="M1566" s="364"/>
      <c r="N1566" s="364"/>
      <c r="O1566" s="364"/>
      <c r="P1566" s="364"/>
      <c r="Q1566" s="364"/>
      <c r="R1566" s="364"/>
      <c r="S1566" s="364"/>
      <c r="T1566" s="364"/>
      <c r="U1566" s="364"/>
      <c r="V1566" s="364"/>
      <c r="W1566" s="364"/>
      <c r="X1566" s="364"/>
      <c r="Y1566" s="364"/>
    </row>
    <row r="1567" spans="1:39" ht="14.4">
      <c r="D1567" s="365"/>
      <c r="I1567" s="366"/>
      <c r="J1567" s="366"/>
      <c r="K1567" s="366"/>
      <c r="L1567" s="366"/>
      <c r="M1567" s="366"/>
      <c r="N1567" s="366"/>
      <c r="O1567" s="366"/>
      <c r="P1567" s="366"/>
      <c r="Q1567" s="366"/>
      <c r="R1567" s="366"/>
      <c r="S1567" s="366"/>
      <c r="T1567" s="366"/>
      <c r="U1567" s="366"/>
      <c r="V1567" s="366"/>
      <c r="W1567" s="366"/>
      <c r="X1567" s="366"/>
      <c r="Y1567" s="366"/>
      <c r="Z1567" s="361"/>
    </row>
    <row r="1568" spans="1:39" ht="15" customHeight="1">
      <c r="D1568" s="365"/>
    </row>
  </sheetData>
  <autoFilter ref="A2:AM1563" xr:uid="{F3859593-41F4-42F5-AFFA-389A9D2B1683}">
    <filterColumn colId="4" showButton="0"/>
    <filterColumn colId="8" showButton="0"/>
    <filterColumn colId="9" showButton="0"/>
    <filterColumn colId="10" showButton="0"/>
    <filterColumn colId="11" showButton="0"/>
    <filterColumn colId="12" showButton="0"/>
    <filterColumn colId="13" showButton="0"/>
    <filterColumn colId="15" showButton="0"/>
    <filterColumn colId="16" showButton="0"/>
    <filterColumn colId="17" showButton="0"/>
    <filterColumn colId="18" showButton="0"/>
    <filterColumn colId="20" showButton="0"/>
    <filterColumn colId="21" showButton="0"/>
    <filterColumn colId="22" showButton="0"/>
  </autoFilter>
  <customSheetViews>
    <customSheetView guid="{0A2CCCB3-571A-4A67-B569-64E7C0BD6DFC}" showAutoFilter="1">
      <pane xSplit="8" ySplit="3" topLeftCell="I931" activePane="bottomRight" state="frozen"/>
      <selection pane="bottomRight" activeCell="G933" sqref="G933"/>
      <pageMargins left="0.7" right="0.7" top="0.75" bottom="0.75" header="0.3" footer="0.3"/>
      <pageSetup orientation="portrait" r:id="rId1"/>
      <autoFilter ref="A2:AM1562" xr:uid="{5ABB51B6-45AA-41E1-8D0F-F75A782AE7EC}">
        <filterColumn colId="4" showButton="0"/>
        <filterColumn colId="8" showButton="0"/>
        <filterColumn colId="9" showButton="0"/>
        <filterColumn colId="10" showButton="0"/>
        <filterColumn colId="11" showButton="0"/>
        <filterColumn colId="12" showButton="0"/>
        <filterColumn colId="13" showButton="0"/>
        <filterColumn colId="15" showButton="0"/>
        <filterColumn colId="16" showButton="0"/>
        <filterColumn colId="17" showButton="0"/>
        <filterColumn colId="18" showButton="0"/>
        <filterColumn colId="20" showButton="0"/>
        <filterColumn colId="21" showButton="0"/>
        <filterColumn colId="22" showButton="0"/>
      </autoFilter>
    </customSheetView>
    <customSheetView guid="{52ACAEC5-A07E-476F-A492-622AB5A07DC8}" scale="85" showGridLines="0" filter="1" showAutoFilter="1">
      <pane xSplit="8" ySplit="3" topLeftCell="L983" activePane="bottomRight" state="frozen"/>
      <selection pane="bottomRight" activeCell="N1232" sqref="N1232"/>
      <pageMargins left="0.7" right="0.7" top="0.75" bottom="0.75" header="0.3" footer="0.3"/>
      <pageSetup orientation="portrait" r:id="rId2"/>
      <autoFilter ref="A2:AM1559" xr:uid="{BA29B378-44FB-4578-A65C-19FE768326AA}">
        <filterColumn colId="4" showButton="0"/>
        <filterColumn colId="7">
          <filters blank="1">
            <filter val="1"/>
            <filter val="1.000.932.859"/>
            <filter val="1.001.549"/>
            <filter val="1.005.704"/>
            <filter val="-1.014.931.475"/>
            <filter val="-1.018.723.349"/>
            <filter val="1.400.003"/>
            <filter val="1.474.321"/>
            <filter val="1.553.032"/>
            <filter val="1.705.598"/>
            <filter val="-1.819.080"/>
            <filter val="-1.856.898"/>
            <filter val="1.928.182"/>
            <filter val="10.548.750"/>
            <filter val="-10.665.259"/>
            <filter val="101.457.026"/>
            <filter val="105.410.000"/>
            <filter val="-11.104.810"/>
            <filter val="-11.663.464"/>
            <filter val="111.103.151"/>
            <filter val="12.394.912"/>
            <filter val="12.560.003"/>
            <filter val="-12.560.813"/>
            <filter val="123.468.715"/>
            <filter val="127.273"/>
            <filter val="129.829"/>
            <filter val="13.786.302"/>
            <filter val="-13.786.302"/>
            <filter val="138.300.566"/>
            <filter val="-147.119.854"/>
            <filter val="-15.869.200"/>
            <filter val="16.966.276"/>
            <filter val="165.540"/>
            <filter val="-17.139.723"/>
            <filter val="17.480.688"/>
            <filter val="179.414.047"/>
            <filter val="-179.414.050"/>
            <filter val="18.113.980"/>
            <filter val="-18.113.980"/>
            <filter val="180.684.039"/>
            <filter val="190.909"/>
            <filter val="196.067.329"/>
            <filter val="-196.067.329"/>
            <filter val="-2"/>
            <filter val="2.086.359"/>
            <filter val="-2.275.930"/>
            <filter val="2.323.638"/>
            <filter val="2.678.250"/>
            <filter val="201.245.323"/>
            <filter val="21.960.000"/>
            <filter val="-215.463"/>
            <filter val="-226"/>
            <filter val="23.863.634"/>
            <filter val="-24"/>
            <filter val="253.918"/>
            <filter val="-27.103"/>
            <filter val="27.876.380"/>
            <filter val="286.268.627"/>
            <filter val="3"/>
            <filter val="-3.050.781.646"/>
            <filter val="3.166.278"/>
            <filter val="3.200.000"/>
            <filter val="3.204.793"/>
            <filter val="3.688.128"/>
            <filter val="3.735.000.000"/>
            <filter val="3.738.492"/>
            <filter val="30.740.000"/>
            <filter val="302.080.809"/>
            <filter val="-31.891.560"/>
            <filter val="32.321.456"/>
            <filter val="33.140"/>
            <filter val="330.999.699"/>
            <filter val="34.094.917"/>
            <filter val="34.364.075"/>
            <filter val="-34.670"/>
            <filter val="345.900"/>
            <filter val="37.799.973"/>
            <filter val="-38.444.170"/>
            <filter val="39.908.868"/>
            <filter val="-4.000.000.000"/>
            <filter val="4.082.346"/>
            <filter val="4.754.545"/>
            <filter val="-400.000.000"/>
            <filter val="415.616"/>
            <filter val="42.597.270"/>
            <filter val="43.456.080"/>
            <filter val="44.351.058"/>
            <filter val="44.404.870"/>
            <filter val="46.257.176"/>
            <filter val="46.470.213"/>
            <filter val="461.431"/>
            <filter val="-461.432"/>
            <filter val="462.046"/>
            <filter val="48.235.025"/>
            <filter val="488"/>
            <filter val="-49.937.010"/>
            <filter val="5.090.709"/>
            <filter val="5.625.865"/>
            <filter val="5.672.727"/>
            <filter val="-50.162.786"/>
            <filter val="508.444"/>
            <filter val="-516"/>
            <filter val="55.032.975"/>
            <filter val="58.561.893"/>
            <filter val="-6.245.740"/>
            <filter val="61.970.483"/>
            <filter val="610.651"/>
            <filter val="-621"/>
            <filter val="-659.527"/>
            <filter val="7.284.559"/>
            <filter val="-7.729.113"/>
            <filter val="7.793.417"/>
            <filter val="70.559.659"/>
            <filter val="73.115.817"/>
            <filter val="749.998"/>
            <filter val="-749.998"/>
            <filter val="77.017.155"/>
            <filter val="8.045.454"/>
            <filter val="8.287.608"/>
            <filter val="-8.428.025"/>
            <filter val="8.431.284"/>
            <filter val="8.645.587"/>
            <filter val="81.531.000"/>
            <filter val="-838.633.738"/>
            <filter val="840.562"/>
            <filter val="840.909"/>
            <filter val="864.703"/>
            <filter val="87.969.256"/>
            <filter val="9.188.127"/>
            <filter val="9.600.000"/>
            <filter val="9.741.226"/>
            <filter val="9.876.202"/>
            <filter val="902.660.000"/>
            <filter val="-94.021.918"/>
            <filter val="955.616.130"/>
            <filter val="981.242.992"/>
            <filter val="DEBITOS (CRÉDITOS)"/>
          </filters>
        </filterColumn>
        <filterColumn colId="8" showButton="0"/>
        <filterColumn colId="9" showButton="0"/>
        <filterColumn colId="10" showButton="0"/>
        <filterColumn colId="11" showButton="0"/>
        <filterColumn colId="12" showButton="0"/>
        <filterColumn colId="13" showButton="0"/>
        <filterColumn colId="15" showButton="0"/>
        <filterColumn colId="16" showButton="0"/>
        <filterColumn colId="17" showButton="0"/>
        <filterColumn colId="18" showButton="0"/>
        <filterColumn colId="20" showButton="0"/>
        <filterColumn colId="21" showButton="0"/>
        <filterColumn colId="22" showButton="0"/>
      </autoFilter>
    </customSheetView>
  </customSheetViews>
  <mergeCells count="8">
    <mergeCell ref="C1:Z1"/>
    <mergeCell ref="C2:C3"/>
    <mergeCell ref="E2:F2"/>
    <mergeCell ref="I2:O2"/>
    <mergeCell ref="P2:T2"/>
    <mergeCell ref="U2:X2"/>
    <mergeCell ref="Y2:Y3"/>
    <mergeCell ref="Z2:Z3"/>
  </mergeCells>
  <pageMargins left="0.7" right="0.7" top="0.75" bottom="0.75" header="0.3" footer="0.3"/>
  <pageSetup orientation="portrait"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AEDB6-A0F8-42E5-B1FE-78E57BA3AD58}">
  <sheetPr>
    <tabColor rgb="FFFFC000"/>
  </sheetPr>
  <dimension ref="A1:AM414"/>
  <sheetViews>
    <sheetView showGridLines="0" zoomScale="90" zoomScaleNormal="90" workbookViewId="0">
      <pane xSplit="8" ySplit="3" topLeftCell="I384" activePane="bottomRight" state="frozen"/>
      <selection pane="topRight" activeCell="I1" sqref="I1"/>
      <selection pane="bottomLeft" activeCell="A4" sqref="A4"/>
      <selection pane="bottomRight" activeCell="G408" sqref="G408"/>
    </sheetView>
  </sheetViews>
  <sheetFormatPr baseColWidth="10" defaultColWidth="9.109375" defaultRowHeight="15" customHeight="1" outlineLevelCol="1"/>
  <cols>
    <col min="1" max="1" width="9.109375" customWidth="1"/>
    <col min="2" max="2" width="13.77734375" bestFit="1" customWidth="1"/>
    <col min="3" max="3" width="40.44140625" bestFit="1" customWidth="1"/>
    <col min="4" max="4" width="17.5546875" bestFit="1" customWidth="1"/>
    <col min="5" max="6" width="16.88671875" customWidth="1" outlineLevel="1"/>
    <col min="7" max="7" width="17.5546875" style="353" customWidth="1" outlineLevel="1"/>
    <col min="8" max="8" width="17.88671875" style="353" customWidth="1"/>
    <col min="9" max="9" width="19.6640625" customWidth="1"/>
    <col min="10" max="10" width="20.44140625" bestFit="1" customWidth="1"/>
    <col min="11" max="11" width="16" bestFit="1" customWidth="1"/>
    <col min="12" max="12" width="16.6640625" bestFit="1" customWidth="1"/>
    <col min="13" max="13" width="13.33203125" bestFit="1" customWidth="1"/>
    <col min="14" max="14" width="16.44140625" bestFit="1" customWidth="1"/>
    <col min="15" max="15" width="15.44140625" bestFit="1" customWidth="1"/>
    <col min="16" max="18" width="15.5546875" customWidth="1"/>
    <col min="19" max="19" width="15.44140625" bestFit="1" customWidth="1"/>
    <col min="20" max="20" width="15.5546875" customWidth="1"/>
    <col min="21" max="21" width="16.109375" bestFit="1" customWidth="1"/>
    <col min="22" max="23" width="12.44140625" bestFit="1" customWidth="1"/>
    <col min="24" max="24" width="14.88671875" bestFit="1" customWidth="1"/>
    <col min="25" max="25" width="17.6640625" bestFit="1" customWidth="1"/>
    <col min="26" max="26" width="17.5546875" bestFit="1" customWidth="1"/>
    <col min="27" max="27" width="15.88671875" bestFit="1" customWidth="1"/>
    <col min="262" max="262" width="33.6640625" customWidth="1"/>
    <col min="263" max="263" width="16" customWidth="1"/>
    <col min="264" max="265" width="15" bestFit="1" customWidth="1"/>
    <col min="266" max="266" width="16.5546875" bestFit="1" customWidth="1"/>
    <col min="267" max="267" width="12.5546875" customWidth="1"/>
    <col min="268" max="268" width="17.5546875" bestFit="1" customWidth="1"/>
    <col min="269" max="270" width="18.109375" bestFit="1" customWidth="1"/>
    <col min="271" max="271" width="12.88671875" bestFit="1" customWidth="1"/>
    <col min="272" max="273" width="16.5546875" bestFit="1" customWidth="1"/>
    <col min="274" max="275" width="13.109375" bestFit="1" customWidth="1"/>
    <col min="276" max="276" width="15.5546875" bestFit="1" customWidth="1"/>
    <col min="277" max="277" width="13.6640625" bestFit="1" customWidth="1"/>
    <col min="278" max="280" width="12.33203125" bestFit="1" customWidth="1"/>
    <col min="281" max="281" width="17.5546875" bestFit="1" customWidth="1"/>
    <col min="282" max="282" width="12.33203125" bestFit="1" customWidth="1"/>
    <col min="283" max="283" width="13.44140625" bestFit="1" customWidth="1"/>
    <col min="518" max="518" width="33.6640625" customWidth="1"/>
    <col min="519" max="519" width="16" customWidth="1"/>
    <col min="520" max="521" width="15" bestFit="1" customWidth="1"/>
    <col min="522" max="522" width="16.5546875" bestFit="1" customWidth="1"/>
    <col min="523" max="523" width="12.5546875" customWidth="1"/>
    <col min="524" max="524" width="17.5546875" bestFit="1" customWidth="1"/>
    <col min="525" max="526" width="18.109375" bestFit="1" customWidth="1"/>
    <col min="527" max="527" width="12.88671875" bestFit="1" customWidth="1"/>
    <col min="528" max="529" width="16.5546875" bestFit="1" customWidth="1"/>
    <col min="530" max="531" width="13.109375" bestFit="1" customWidth="1"/>
    <col min="532" max="532" width="15.5546875" bestFit="1" customWidth="1"/>
    <col min="533" max="533" width="13.6640625" bestFit="1" customWidth="1"/>
    <col min="534" max="536" width="12.33203125" bestFit="1" customWidth="1"/>
    <col min="537" max="537" width="17.5546875" bestFit="1" customWidth="1"/>
    <col min="538" max="538" width="12.33203125" bestFit="1" customWidth="1"/>
    <col min="539" max="539" width="13.44140625" bestFit="1" customWidth="1"/>
    <col min="774" max="774" width="33.6640625" customWidth="1"/>
    <col min="775" max="775" width="16" customWidth="1"/>
    <col min="776" max="777" width="15" bestFit="1" customWidth="1"/>
    <col min="778" max="778" width="16.5546875" bestFit="1" customWidth="1"/>
    <col min="779" max="779" width="12.5546875" customWidth="1"/>
    <col min="780" max="780" width="17.5546875" bestFit="1" customWidth="1"/>
    <col min="781" max="782" width="18.109375" bestFit="1" customWidth="1"/>
    <col min="783" max="783" width="12.88671875" bestFit="1" customWidth="1"/>
    <col min="784" max="785" width="16.5546875" bestFit="1" customWidth="1"/>
    <col min="786" max="787" width="13.109375" bestFit="1" customWidth="1"/>
    <col min="788" max="788" width="15.5546875" bestFit="1" customWidth="1"/>
    <col min="789" max="789" width="13.6640625" bestFit="1" customWidth="1"/>
    <col min="790" max="792" width="12.33203125" bestFit="1" customWidth="1"/>
    <col min="793" max="793" width="17.5546875" bestFit="1" customWidth="1"/>
    <col min="794" max="794" width="12.33203125" bestFit="1" customWidth="1"/>
    <col min="795" max="795" width="13.44140625" bestFit="1" customWidth="1"/>
    <col min="1030" max="1030" width="33.6640625" customWidth="1"/>
    <col min="1031" max="1031" width="16" customWidth="1"/>
    <col min="1032" max="1033" width="15" bestFit="1" customWidth="1"/>
    <col min="1034" max="1034" width="16.5546875" bestFit="1" customWidth="1"/>
    <col min="1035" max="1035" width="12.5546875" customWidth="1"/>
    <col min="1036" max="1036" width="17.5546875" bestFit="1" customWidth="1"/>
    <col min="1037" max="1038" width="18.109375" bestFit="1" customWidth="1"/>
    <col min="1039" max="1039" width="12.88671875" bestFit="1" customWidth="1"/>
    <col min="1040" max="1041" width="16.5546875" bestFit="1" customWidth="1"/>
    <col min="1042" max="1043" width="13.109375" bestFit="1" customWidth="1"/>
    <col min="1044" max="1044" width="15.5546875" bestFit="1" customWidth="1"/>
    <col min="1045" max="1045" width="13.6640625" bestFit="1" customWidth="1"/>
    <col min="1046" max="1048" width="12.33203125" bestFit="1" customWidth="1"/>
    <col min="1049" max="1049" width="17.5546875" bestFit="1" customWidth="1"/>
    <col min="1050" max="1050" width="12.33203125" bestFit="1" customWidth="1"/>
    <col min="1051" max="1051" width="13.44140625" bestFit="1" customWidth="1"/>
    <col min="1286" max="1286" width="33.6640625" customWidth="1"/>
    <col min="1287" max="1287" width="16" customWidth="1"/>
    <col min="1288" max="1289" width="15" bestFit="1" customWidth="1"/>
    <col min="1290" max="1290" width="16.5546875" bestFit="1" customWidth="1"/>
    <col min="1291" max="1291" width="12.5546875" customWidth="1"/>
    <col min="1292" max="1292" width="17.5546875" bestFit="1" customWidth="1"/>
    <col min="1293" max="1294" width="18.109375" bestFit="1" customWidth="1"/>
    <col min="1295" max="1295" width="12.88671875" bestFit="1" customWidth="1"/>
    <col min="1296" max="1297" width="16.5546875" bestFit="1" customWidth="1"/>
    <col min="1298" max="1299" width="13.109375" bestFit="1" customWidth="1"/>
    <col min="1300" max="1300" width="15.5546875" bestFit="1" customWidth="1"/>
    <col min="1301" max="1301" width="13.6640625" bestFit="1" customWidth="1"/>
    <col min="1302" max="1304" width="12.33203125" bestFit="1" customWidth="1"/>
    <col min="1305" max="1305" width="17.5546875" bestFit="1" customWidth="1"/>
    <col min="1306" max="1306" width="12.33203125" bestFit="1" customWidth="1"/>
    <col min="1307" max="1307" width="13.44140625" bestFit="1" customWidth="1"/>
    <col min="1542" max="1542" width="33.6640625" customWidth="1"/>
    <col min="1543" max="1543" width="16" customWidth="1"/>
    <col min="1544" max="1545" width="15" bestFit="1" customWidth="1"/>
    <col min="1546" max="1546" width="16.5546875" bestFit="1" customWidth="1"/>
    <col min="1547" max="1547" width="12.5546875" customWidth="1"/>
    <col min="1548" max="1548" width="17.5546875" bestFit="1" customWidth="1"/>
    <col min="1549" max="1550" width="18.109375" bestFit="1" customWidth="1"/>
    <col min="1551" max="1551" width="12.88671875" bestFit="1" customWidth="1"/>
    <col min="1552" max="1553" width="16.5546875" bestFit="1" customWidth="1"/>
    <col min="1554" max="1555" width="13.109375" bestFit="1" customWidth="1"/>
    <col min="1556" max="1556" width="15.5546875" bestFit="1" customWidth="1"/>
    <col min="1557" max="1557" width="13.6640625" bestFit="1" customWidth="1"/>
    <col min="1558" max="1560" width="12.33203125" bestFit="1" customWidth="1"/>
    <col min="1561" max="1561" width="17.5546875" bestFit="1" customWidth="1"/>
    <col min="1562" max="1562" width="12.33203125" bestFit="1" customWidth="1"/>
    <col min="1563" max="1563" width="13.44140625" bestFit="1" customWidth="1"/>
    <col min="1798" max="1798" width="33.6640625" customWidth="1"/>
    <col min="1799" max="1799" width="16" customWidth="1"/>
    <col min="1800" max="1801" width="15" bestFit="1" customWidth="1"/>
    <col min="1802" max="1802" width="16.5546875" bestFit="1" customWidth="1"/>
    <col min="1803" max="1803" width="12.5546875" customWidth="1"/>
    <col min="1804" max="1804" width="17.5546875" bestFit="1" customWidth="1"/>
    <col min="1805" max="1806" width="18.109375" bestFit="1" customWidth="1"/>
    <col min="1807" max="1807" width="12.88671875" bestFit="1" customWidth="1"/>
    <col min="1808" max="1809" width="16.5546875" bestFit="1" customWidth="1"/>
    <col min="1810" max="1811" width="13.109375" bestFit="1" customWidth="1"/>
    <col min="1812" max="1812" width="15.5546875" bestFit="1" customWidth="1"/>
    <col min="1813" max="1813" width="13.6640625" bestFit="1" customWidth="1"/>
    <col min="1814" max="1816" width="12.33203125" bestFit="1" customWidth="1"/>
    <col min="1817" max="1817" width="17.5546875" bestFit="1" customWidth="1"/>
    <col min="1818" max="1818" width="12.33203125" bestFit="1" customWidth="1"/>
    <col min="1819" max="1819" width="13.44140625" bestFit="1" customWidth="1"/>
    <col min="2054" max="2054" width="33.6640625" customWidth="1"/>
    <col min="2055" max="2055" width="16" customWidth="1"/>
    <col min="2056" max="2057" width="15" bestFit="1" customWidth="1"/>
    <col min="2058" max="2058" width="16.5546875" bestFit="1" customWidth="1"/>
    <col min="2059" max="2059" width="12.5546875" customWidth="1"/>
    <col min="2060" max="2060" width="17.5546875" bestFit="1" customWidth="1"/>
    <col min="2061" max="2062" width="18.109375" bestFit="1" customWidth="1"/>
    <col min="2063" max="2063" width="12.88671875" bestFit="1" customWidth="1"/>
    <col min="2064" max="2065" width="16.5546875" bestFit="1" customWidth="1"/>
    <col min="2066" max="2067" width="13.109375" bestFit="1" customWidth="1"/>
    <col min="2068" max="2068" width="15.5546875" bestFit="1" customWidth="1"/>
    <col min="2069" max="2069" width="13.6640625" bestFit="1" customWidth="1"/>
    <col min="2070" max="2072" width="12.33203125" bestFit="1" customWidth="1"/>
    <col min="2073" max="2073" width="17.5546875" bestFit="1" customWidth="1"/>
    <col min="2074" max="2074" width="12.33203125" bestFit="1" customWidth="1"/>
    <col min="2075" max="2075" width="13.44140625" bestFit="1" customWidth="1"/>
    <col min="2310" max="2310" width="33.6640625" customWidth="1"/>
    <col min="2311" max="2311" width="16" customWidth="1"/>
    <col min="2312" max="2313" width="15" bestFit="1" customWidth="1"/>
    <col min="2314" max="2314" width="16.5546875" bestFit="1" customWidth="1"/>
    <col min="2315" max="2315" width="12.5546875" customWidth="1"/>
    <col min="2316" max="2316" width="17.5546875" bestFit="1" customWidth="1"/>
    <col min="2317" max="2318" width="18.109375" bestFit="1" customWidth="1"/>
    <col min="2319" max="2319" width="12.88671875" bestFit="1" customWidth="1"/>
    <col min="2320" max="2321" width="16.5546875" bestFit="1" customWidth="1"/>
    <col min="2322" max="2323" width="13.109375" bestFit="1" customWidth="1"/>
    <col min="2324" max="2324" width="15.5546875" bestFit="1" customWidth="1"/>
    <col min="2325" max="2325" width="13.6640625" bestFit="1" customWidth="1"/>
    <col min="2326" max="2328" width="12.33203125" bestFit="1" customWidth="1"/>
    <col min="2329" max="2329" width="17.5546875" bestFit="1" customWidth="1"/>
    <col min="2330" max="2330" width="12.33203125" bestFit="1" customWidth="1"/>
    <col min="2331" max="2331" width="13.44140625" bestFit="1" customWidth="1"/>
    <col min="2566" max="2566" width="33.6640625" customWidth="1"/>
    <col min="2567" max="2567" width="16" customWidth="1"/>
    <col min="2568" max="2569" width="15" bestFit="1" customWidth="1"/>
    <col min="2570" max="2570" width="16.5546875" bestFit="1" customWidth="1"/>
    <col min="2571" max="2571" width="12.5546875" customWidth="1"/>
    <col min="2572" max="2572" width="17.5546875" bestFit="1" customWidth="1"/>
    <col min="2573" max="2574" width="18.109375" bestFit="1" customWidth="1"/>
    <col min="2575" max="2575" width="12.88671875" bestFit="1" customWidth="1"/>
    <col min="2576" max="2577" width="16.5546875" bestFit="1" customWidth="1"/>
    <col min="2578" max="2579" width="13.109375" bestFit="1" customWidth="1"/>
    <col min="2580" max="2580" width="15.5546875" bestFit="1" customWidth="1"/>
    <col min="2581" max="2581" width="13.6640625" bestFit="1" customWidth="1"/>
    <col min="2582" max="2584" width="12.33203125" bestFit="1" customWidth="1"/>
    <col min="2585" max="2585" width="17.5546875" bestFit="1" customWidth="1"/>
    <col min="2586" max="2586" width="12.33203125" bestFit="1" customWidth="1"/>
    <col min="2587" max="2587" width="13.44140625" bestFit="1" customWidth="1"/>
    <col min="2822" max="2822" width="33.6640625" customWidth="1"/>
    <col min="2823" max="2823" width="16" customWidth="1"/>
    <col min="2824" max="2825" width="15" bestFit="1" customWidth="1"/>
    <col min="2826" max="2826" width="16.5546875" bestFit="1" customWidth="1"/>
    <col min="2827" max="2827" width="12.5546875" customWidth="1"/>
    <col min="2828" max="2828" width="17.5546875" bestFit="1" customWidth="1"/>
    <col min="2829" max="2830" width="18.109375" bestFit="1" customWidth="1"/>
    <col min="2831" max="2831" width="12.88671875" bestFit="1" customWidth="1"/>
    <col min="2832" max="2833" width="16.5546875" bestFit="1" customWidth="1"/>
    <col min="2834" max="2835" width="13.109375" bestFit="1" customWidth="1"/>
    <col min="2836" max="2836" width="15.5546875" bestFit="1" customWidth="1"/>
    <col min="2837" max="2837" width="13.6640625" bestFit="1" customWidth="1"/>
    <col min="2838" max="2840" width="12.33203125" bestFit="1" customWidth="1"/>
    <col min="2841" max="2841" width="17.5546875" bestFit="1" customWidth="1"/>
    <col min="2842" max="2842" width="12.33203125" bestFit="1" customWidth="1"/>
    <col min="2843" max="2843" width="13.44140625" bestFit="1" customWidth="1"/>
    <col min="3078" max="3078" width="33.6640625" customWidth="1"/>
    <col min="3079" max="3079" width="16" customWidth="1"/>
    <col min="3080" max="3081" width="15" bestFit="1" customWidth="1"/>
    <col min="3082" max="3082" width="16.5546875" bestFit="1" customWidth="1"/>
    <col min="3083" max="3083" width="12.5546875" customWidth="1"/>
    <col min="3084" max="3084" width="17.5546875" bestFit="1" customWidth="1"/>
    <col min="3085" max="3086" width="18.109375" bestFit="1" customWidth="1"/>
    <col min="3087" max="3087" width="12.88671875" bestFit="1" customWidth="1"/>
    <col min="3088" max="3089" width="16.5546875" bestFit="1" customWidth="1"/>
    <col min="3090" max="3091" width="13.109375" bestFit="1" customWidth="1"/>
    <col min="3092" max="3092" width="15.5546875" bestFit="1" customWidth="1"/>
    <col min="3093" max="3093" width="13.6640625" bestFit="1" customWidth="1"/>
    <col min="3094" max="3096" width="12.33203125" bestFit="1" customWidth="1"/>
    <col min="3097" max="3097" width="17.5546875" bestFit="1" customWidth="1"/>
    <col min="3098" max="3098" width="12.33203125" bestFit="1" customWidth="1"/>
    <col min="3099" max="3099" width="13.44140625" bestFit="1" customWidth="1"/>
    <col min="3334" max="3334" width="33.6640625" customWidth="1"/>
    <col min="3335" max="3335" width="16" customWidth="1"/>
    <col min="3336" max="3337" width="15" bestFit="1" customWidth="1"/>
    <col min="3338" max="3338" width="16.5546875" bestFit="1" customWidth="1"/>
    <col min="3339" max="3339" width="12.5546875" customWidth="1"/>
    <col min="3340" max="3340" width="17.5546875" bestFit="1" customWidth="1"/>
    <col min="3341" max="3342" width="18.109375" bestFit="1" customWidth="1"/>
    <col min="3343" max="3343" width="12.88671875" bestFit="1" customWidth="1"/>
    <col min="3344" max="3345" width="16.5546875" bestFit="1" customWidth="1"/>
    <col min="3346" max="3347" width="13.109375" bestFit="1" customWidth="1"/>
    <col min="3348" max="3348" width="15.5546875" bestFit="1" customWidth="1"/>
    <col min="3349" max="3349" width="13.6640625" bestFit="1" customWidth="1"/>
    <col min="3350" max="3352" width="12.33203125" bestFit="1" customWidth="1"/>
    <col min="3353" max="3353" width="17.5546875" bestFit="1" customWidth="1"/>
    <col min="3354" max="3354" width="12.33203125" bestFit="1" customWidth="1"/>
    <col min="3355" max="3355" width="13.44140625" bestFit="1" customWidth="1"/>
    <col min="3590" max="3590" width="33.6640625" customWidth="1"/>
    <col min="3591" max="3591" width="16" customWidth="1"/>
    <col min="3592" max="3593" width="15" bestFit="1" customWidth="1"/>
    <col min="3594" max="3594" width="16.5546875" bestFit="1" customWidth="1"/>
    <col min="3595" max="3595" width="12.5546875" customWidth="1"/>
    <col min="3596" max="3596" width="17.5546875" bestFit="1" customWidth="1"/>
    <col min="3597" max="3598" width="18.109375" bestFit="1" customWidth="1"/>
    <col min="3599" max="3599" width="12.88671875" bestFit="1" customWidth="1"/>
    <col min="3600" max="3601" width="16.5546875" bestFit="1" customWidth="1"/>
    <col min="3602" max="3603" width="13.109375" bestFit="1" customWidth="1"/>
    <col min="3604" max="3604" width="15.5546875" bestFit="1" customWidth="1"/>
    <col min="3605" max="3605" width="13.6640625" bestFit="1" customWidth="1"/>
    <col min="3606" max="3608" width="12.33203125" bestFit="1" customWidth="1"/>
    <col min="3609" max="3609" width="17.5546875" bestFit="1" customWidth="1"/>
    <col min="3610" max="3610" width="12.33203125" bestFit="1" customWidth="1"/>
    <col min="3611" max="3611" width="13.44140625" bestFit="1" customWidth="1"/>
    <col min="3846" max="3846" width="33.6640625" customWidth="1"/>
    <col min="3847" max="3847" width="16" customWidth="1"/>
    <col min="3848" max="3849" width="15" bestFit="1" customWidth="1"/>
    <col min="3850" max="3850" width="16.5546875" bestFit="1" customWidth="1"/>
    <col min="3851" max="3851" width="12.5546875" customWidth="1"/>
    <col min="3852" max="3852" width="17.5546875" bestFit="1" customWidth="1"/>
    <col min="3853" max="3854" width="18.109375" bestFit="1" customWidth="1"/>
    <col min="3855" max="3855" width="12.88671875" bestFit="1" customWidth="1"/>
    <col min="3856" max="3857" width="16.5546875" bestFit="1" customWidth="1"/>
    <col min="3858" max="3859" width="13.109375" bestFit="1" customWidth="1"/>
    <col min="3860" max="3860" width="15.5546875" bestFit="1" customWidth="1"/>
    <col min="3861" max="3861" width="13.6640625" bestFit="1" customWidth="1"/>
    <col min="3862" max="3864" width="12.33203125" bestFit="1" customWidth="1"/>
    <col min="3865" max="3865" width="17.5546875" bestFit="1" customWidth="1"/>
    <col min="3866" max="3866" width="12.33203125" bestFit="1" customWidth="1"/>
    <col min="3867" max="3867" width="13.44140625" bestFit="1" customWidth="1"/>
    <col min="4102" max="4102" width="33.6640625" customWidth="1"/>
    <col min="4103" max="4103" width="16" customWidth="1"/>
    <col min="4104" max="4105" width="15" bestFit="1" customWidth="1"/>
    <col min="4106" max="4106" width="16.5546875" bestFit="1" customWidth="1"/>
    <col min="4107" max="4107" width="12.5546875" customWidth="1"/>
    <col min="4108" max="4108" width="17.5546875" bestFit="1" customWidth="1"/>
    <col min="4109" max="4110" width="18.109375" bestFit="1" customWidth="1"/>
    <col min="4111" max="4111" width="12.88671875" bestFit="1" customWidth="1"/>
    <col min="4112" max="4113" width="16.5546875" bestFit="1" customWidth="1"/>
    <col min="4114" max="4115" width="13.109375" bestFit="1" customWidth="1"/>
    <col min="4116" max="4116" width="15.5546875" bestFit="1" customWidth="1"/>
    <col min="4117" max="4117" width="13.6640625" bestFit="1" customWidth="1"/>
    <col min="4118" max="4120" width="12.33203125" bestFit="1" customWidth="1"/>
    <col min="4121" max="4121" width="17.5546875" bestFit="1" customWidth="1"/>
    <col min="4122" max="4122" width="12.33203125" bestFit="1" customWidth="1"/>
    <col min="4123" max="4123" width="13.44140625" bestFit="1" customWidth="1"/>
    <col min="4358" max="4358" width="33.6640625" customWidth="1"/>
    <col min="4359" max="4359" width="16" customWidth="1"/>
    <col min="4360" max="4361" width="15" bestFit="1" customWidth="1"/>
    <col min="4362" max="4362" width="16.5546875" bestFit="1" customWidth="1"/>
    <col min="4363" max="4363" width="12.5546875" customWidth="1"/>
    <col min="4364" max="4364" width="17.5546875" bestFit="1" customWidth="1"/>
    <col min="4365" max="4366" width="18.109375" bestFit="1" customWidth="1"/>
    <col min="4367" max="4367" width="12.88671875" bestFit="1" customWidth="1"/>
    <col min="4368" max="4369" width="16.5546875" bestFit="1" customWidth="1"/>
    <col min="4370" max="4371" width="13.109375" bestFit="1" customWidth="1"/>
    <col min="4372" max="4372" width="15.5546875" bestFit="1" customWidth="1"/>
    <col min="4373" max="4373" width="13.6640625" bestFit="1" customWidth="1"/>
    <col min="4374" max="4376" width="12.33203125" bestFit="1" customWidth="1"/>
    <col min="4377" max="4377" width="17.5546875" bestFit="1" customWidth="1"/>
    <col min="4378" max="4378" width="12.33203125" bestFit="1" customWidth="1"/>
    <col min="4379" max="4379" width="13.44140625" bestFit="1" customWidth="1"/>
    <col min="4614" max="4614" width="33.6640625" customWidth="1"/>
    <col min="4615" max="4615" width="16" customWidth="1"/>
    <col min="4616" max="4617" width="15" bestFit="1" customWidth="1"/>
    <col min="4618" max="4618" width="16.5546875" bestFit="1" customWidth="1"/>
    <col min="4619" max="4619" width="12.5546875" customWidth="1"/>
    <col min="4620" max="4620" width="17.5546875" bestFit="1" customWidth="1"/>
    <col min="4621" max="4622" width="18.109375" bestFit="1" customWidth="1"/>
    <col min="4623" max="4623" width="12.88671875" bestFit="1" customWidth="1"/>
    <col min="4624" max="4625" width="16.5546875" bestFit="1" customWidth="1"/>
    <col min="4626" max="4627" width="13.109375" bestFit="1" customWidth="1"/>
    <col min="4628" max="4628" width="15.5546875" bestFit="1" customWidth="1"/>
    <col min="4629" max="4629" width="13.6640625" bestFit="1" customWidth="1"/>
    <col min="4630" max="4632" width="12.33203125" bestFit="1" customWidth="1"/>
    <col min="4633" max="4633" width="17.5546875" bestFit="1" customWidth="1"/>
    <col min="4634" max="4634" width="12.33203125" bestFit="1" customWidth="1"/>
    <col min="4635" max="4635" width="13.44140625" bestFit="1" customWidth="1"/>
    <col min="4870" max="4870" width="33.6640625" customWidth="1"/>
    <col min="4871" max="4871" width="16" customWidth="1"/>
    <col min="4872" max="4873" width="15" bestFit="1" customWidth="1"/>
    <col min="4874" max="4874" width="16.5546875" bestFit="1" customWidth="1"/>
    <col min="4875" max="4875" width="12.5546875" customWidth="1"/>
    <col min="4876" max="4876" width="17.5546875" bestFit="1" customWidth="1"/>
    <col min="4877" max="4878" width="18.109375" bestFit="1" customWidth="1"/>
    <col min="4879" max="4879" width="12.88671875" bestFit="1" customWidth="1"/>
    <col min="4880" max="4881" width="16.5546875" bestFit="1" customWidth="1"/>
    <col min="4882" max="4883" width="13.109375" bestFit="1" customWidth="1"/>
    <col min="4884" max="4884" width="15.5546875" bestFit="1" customWidth="1"/>
    <col min="4885" max="4885" width="13.6640625" bestFit="1" customWidth="1"/>
    <col min="4886" max="4888" width="12.33203125" bestFit="1" customWidth="1"/>
    <col min="4889" max="4889" width="17.5546875" bestFit="1" customWidth="1"/>
    <col min="4890" max="4890" width="12.33203125" bestFit="1" customWidth="1"/>
    <col min="4891" max="4891" width="13.44140625" bestFit="1" customWidth="1"/>
    <col min="5126" max="5126" width="33.6640625" customWidth="1"/>
    <col min="5127" max="5127" width="16" customWidth="1"/>
    <col min="5128" max="5129" width="15" bestFit="1" customWidth="1"/>
    <col min="5130" max="5130" width="16.5546875" bestFit="1" customWidth="1"/>
    <col min="5131" max="5131" width="12.5546875" customWidth="1"/>
    <col min="5132" max="5132" width="17.5546875" bestFit="1" customWidth="1"/>
    <col min="5133" max="5134" width="18.109375" bestFit="1" customWidth="1"/>
    <col min="5135" max="5135" width="12.88671875" bestFit="1" customWidth="1"/>
    <col min="5136" max="5137" width="16.5546875" bestFit="1" customWidth="1"/>
    <col min="5138" max="5139" width="13.109375" bestFit="1" customWidth="1"/>
    <col min="5140" max="5140" width="15.5546875" bestFit="1" customWidth="1"/>
    <col min="5141" max="5141" width="13.6640625" bestFit="1" customWidth="1"/>
    <col min="5142" max="5144" width="12.33203125" bestFit="1" customWidth="1"/>
    <col min="5145" max="5145" width="17.5546875" bestFit="1" customWidth="1"/>
    <col min="5146" max="5146" width="12.33203125" bestFit="1" customWidth="1"/>
    <col min="5147" max="5147" width="13.44140625" bestFit="1" customWidth="1"/>
    <col min="5382" max="5382" width="33.6640625" customWidth="1"/>
    <col min="5383" max="5383" width="16" customWidth="1"/>
    <col min="5384" max="5385" width="15" bestFit="1" customWidth="1"/>
    <col min="5386" max="5386" width="16.5546875" bestFit="1" customWidth="1"/>
    <col min="5387" max="5387" width="12.5546875" customWidth="1"/>
    <col min="5388" max="5388" width="17.5546875" bestFit="1" customWidth="1"/>
    <col min="5389" max="5390" width="18.109375" bestFit="1" customWidth="1"/>
    <col min="5391" max="5391" width="12.88671875" bestFit="1" customWidth="1"/>
    <col min="5392" max="5393" width="16.5546875" bestFit="1" customWidth="1"/>
    <col min="5394" max="5395" width="13.109375" bestFit="1" customWidth="1"/>
    <col min="5396" max="5396" width="15.5546875" bestFit="1" customWidth="1"/>
    <col min="5397" max="5397" width="13.6640625" bestFit="1" customWidth="1"/>
    <col min="5398" max="5400" width="12.33203125" bestFit="1" customWidth="1"/>
    <col min="5401" max="5401" width="17.5546875" bestFit="1" customWidth="1"/>
    <col min="5402" max="5402" width="12.33203125" bestFit="1" customWidth="1"/>
    <col min="5403" max="5403" width="13.44140625" bestFit="1" customWidth="1"/>
    <col min="5638" max="5638" width="33.6640625" customWidth="1"/>
    <col min="5639" max="5639" width="16" customWidth="1"/>
    <col min="5640" max="5641" width="15" bestFit="1" customWidth="1"/>
    <col min="5642" max="5642" width="16.5546875" bestFit="1" customWidth="1"/>
    <col min="5643" max="5643" width="12.5546875" customWidth="1"/>
    <col min="5644" max="5644" width="17.5546875" bestFit="1" customWidth="1"/>
    <col min="5645" max="5646" width="18.109375" bestFit="1" customWidth="1"/>
    <col min="5647" max="5647" width="12.88671875" bestFit="1" customWidth="1"/>
    <col min="5648" max="5649" width="16.5546875" bestFit="1" customWidth="1"/>
    <col min="5650" max="5651" width="13.109375" bestFit="1" customWidth="1"/>
    <col min="5652" max="5652" width="15.5546875" bestFit="1" customWidth="1"/>
    <col min="5653" max="5653" width="13.6640625" bestFit="1" customWidth="1"/>
    <col min="5654" max="5656" width="12.33203125" bestFit="1" customWidth="1"/>
    <col min="5657" max="5657" width="17.5546875" bestFit="1" customWidth="1"/>
    <col min="5658" max="5658" width="12.33203125" bestFit="1" customWidth="1"/>
    <col min="5659" max="5659" width="13.44140625" bestFit="1" customWidth="1"/>
    <col min="5894" max="5894" width="33.6640625" customWidth="1"/>
    <col min="5895" max="5895" width="16" customWidth="1"/>
    <col min="5896" max="5897" width="15" bestFit="1" customWidth="1"/>
    <col min="5898" max="5898" width="16.5546875" bestFit="1" customWidth="1"/>
    <col min="5899" max="5899" width="12.5546875" customWidth="1"/>
    <col min="5900" max="5900" width="17.5546875" bestFit="1" customWidth="1"/>
    <col min="5901" max="5902" width="18.109375" bestFit="1" customWidth="1"/>
    <col min="5903" max="5903" width="12.88671875" bestFit="1" customWidth="1"/>
    <col min="5904" max="5905" width="16.5546875" bestFit="1" customWidth="1"/>
    <col min="5906" max="5907" width="13.109375" bestFit="1" customWidth="1"/>
    <col min="5908" max="5908" width="15.5546875" bestFit="1" customWidth="1"/>
    <col min="5909" max="5909" width="13.6640625" bestFit="1" customWidth="1"/>
    <col min="5910" max="5912" width="12.33203125" bestFit="1" customWidth="1"/>
    <col min="5913" max="5913" width="17.5546875" bestFit="1" customWidth="1"/>
    <col min="5914" max="5914" width="12.33203125" bestFit="1" customWidth="1"/>
    <col min="5915" max="5915" width="13.44140625" bestFit="1" customWidth="1"/>
    <col min="6150" max="6150" width="33.6640625" customWidth="1"/>
    <col min="6151" max="6151" width="16" customWidth="1"/>
    <col min="6152" max="6153" width="15" bestFit="1" customWidth="1"/>
    <col min="6154" max="6154" width="16.5546875" bestFit="1" customWidth="1"/>
    <col min="6155" max="6155" width="12.5546875" customWidth="1"/>
    <col min="6156" max="6156" width="17.5546875" bestFit="1" customWidth="1"/>
    <col min="6157" max="6158" width="18.109375" bestFit="1" customWidth="1"/>
    <col min="6159" max="6159" width="12.88671875" bestFit="1" customWidth="1"/>
    <col min="6160" max="6161" width="16.5546875" bestFit="1" customWidth="1"/>
    <col min="6162" max="6163" width="13.109375" bestFit="1" customWidth="1"/>
    <col min="6164" max="6164" width="15.5546875" bestFit="1" customWidth="1"/>
    <col min="6165" max="6165" width="13.6640625" bestFit="1" customWidth="1"/>
    <col min="6166" max="6168" width="12.33203125" bestFit="1" customWidth="1"/>
    <col min="6169" max="6169" width="17.5546875" bestFit="1" customWidth="1"/>
    <col min="6170" max="6170" width="12.33203125" bestFit="1" customWidth="1"/>
    <col min="6171" max="6171" width="13.44140625" bestFit="1" customWidth="1"/>
    <col min="6406" max="6406" width="33.6640625" customWidth="1"/>
    <col min="6407" max="6407" width="16" customWidth="1"/>
    <col min="6408" max="6409" width="15" bestFit="1" customWidth="1"/>
    <col min="6410" max="6410" width="16.5546875" bestFit="1" customWidth="1"/>
    <col min="6411" max="6411" width="12.5546875" customWidth="1"/>
    <col min="6412" max="6412" width="17.5546875" bestFit="1" customWidth="1"/>
    <col min="6413" max="6414" width="18.109375" bestFit="1" customWidth="1"/>
    <col min="6415" max="6415" width="12.88671875" bestFit="1" customWidth="1"/>
    <col min="6416" max="6417" width="16.5546875" bestFit="1" customWidth="1"/>
    <col min="6418" max="6419" width="13.109375" bestFit="1" customWidth="1"/>
    <col min="6420" max="6420" width="15.5546875" bestFit="1" customWidth="1"/>
    <col min="6421" max="6421" width="13.6640625" bestFit="1" customWidth="1"/>
    <col min="6422" max="6424" width="12.33203125" bestFit="1" customWidth="1"/>
    <col min="6425" max="6425" width="17.5546875" bestFit="1" customWidth="1"/>
    <col min="6426" max="6426" width="12.33203125" bestFit="1" customWidth="1"/>
    <col min="6427" max="6427" width="13.44140625" bestFit="1" customWidth="1"/>
    <col min="6662" max="6662" width="33.6640625" customWidth="1"/>
    <col min="6663" max="6663" width="16" customWidth="1"/>
    <col min="6664" max="6665" width="15" bestFit="1" customWidth="1"/>
    <col min="6666" max="6666" width="16.5546875" bestFit="1" customWidth="1"/>
    <col min="6667" max="6667" width="12.5546875" customWidth="1"/>
    <col min="6668" max="6668" width="17.5546875" bestFit="1" customWidth="1"/>
    <col min="6669" max="6670" width="18.109375" bestFit="1" customWidth="1"/>
    <col min="6671" max="6671" width="12.88671875" bestFit="1" customWidth="1"/>
    <col min="6672" max="6673" width="16.5546875" bestFit="1" customWidth="1"/>
    <col min="6674" max="6675" width="13.109375" bestFit="1" customWidth="1"/>
    <col min="6676" max="6676" width="15.5546875" bestFit="1" customWidth="1"/>
    <col min="6677" max="6677" width="13.6640625" bestFit="1" customWidth="1"/>
    <col min="6678" max="6680" width="12.33203125" bestFit="1" customWidth="1"/>
    <col min="6681" max="6681" width="17.5546875" bestFit="1" customWidth="1"/>
    <col min="6682" max="6682" width="12.33203125" bestFit="1" customWidth="1"/>
    <col min="6683" max="6683" width="13.44140625" bestFit="1" customWidth="1"/>
    <col min="6918" max="6918" width="33.6640625" customWidth="1"/>
    <col min="6919" max="6919" width="16" customWidth="1"/>
    <col min="6920" max="6921" width="15" bestFit="1" customWidth="1"/>
    <col min="6922" max="6922" width="16.5546875" bestFit="1" customWidth="1"/>
    <col min="6923" max="6923" width="12.5546875" customWidth="1"/>
    <col min="6924" max="6924" width="17.5546875" bestFit="1" customWidth="1"/>
    <col min="6925" max="6926" width="18.109375" bestFit="1" customWidth="1"/>
    <col min="6927" max="6927" width="12.88671875" bestFit="1" customWidth="1"/>
    <col min="6928" max="6929" width="16.5546875" bestFit="1" customWidth="1"/>
    <col min="6930" max="6931" width="13.109375" bestFit="1" customWidth="1"/>
    <col min="6932" max="6932" width="15.5546875" bestFit="1" customWidth="1"/>
    <col min="6933" max="6933" width="13.6640625" bestFit="1" customWidth="1"/>
    <col min="6934" max="6936" width="12.33203125" bestFit="1" customWidth="1"/>
    <col min="6937" max="6937" width="17.5546875" bestFit="1" customWidth="1"/>
    <col min="6938" max="6938" width="12.33203125" bestFit="1" customWidth="1"/>
    <col min="6939" max="6939" width="13.44140625" bestFit="1" customWidth="1"/>
    <col min="7174" max="7174" width="33.6640625" customWidth="1"/>
    <col min="7175" max="7175" width="16" customWidth="1"/>
    <col min="7176" max="7177" width="15" bestFit="1" customWidth="1"/>
    <col min="7178" max="7178" width="16.5546875" bestFit="1" customWidth="1"/>
    <col min="7179" max="7179" width="12.5546875" customWidth="1"/>
    <col min="7180" max="7180" width="17.5546875" bestFit="1" customWidth="1"/>
    <col min="7181" max="7182" width="18.109375" bestFit="1" customWidth="1"/>
    <col min="7183" max="7183" width="12.88671875" bestFit="1" customWidth="1"/>
    <col min="7184" max="7185" width="16.5546875" bestFit="1" customWidth="1"/>
    <col min="7186" max="7187" width="13.109375" bestFit="1" customWidth="1"/>
    <col min="7188" max="7188" width="15.5546875" bestFit="1" customWidth="1"/>
    <col min="7189" max="7189" width="13.6640625" bestFit="1" customWidth="1"/>
    <col min="7190" max="7192" width="12.33203125" bestFit="1" customWidth="1"/>
    <col min="7193" max="7193" width="17.5546875" bestFit="1" customWidth="1"/>
    <col min="7194" max="7194" width="12.33203125" bestFit="1" customWidth="1"/>
    <col min="7195" max="7195" width="13.44140625" bestFit="1" customWidth="1"/>
    <col min="7430" max="7430" width="33.6640625" customWidth="1"/>
    <col min="7431" max="7431" width="16" customWidth="1"/>
    <col min="7432" max="7433" width="15" bestFit="1" customWidth="1"/>
    <col min="7434" max="7434" width="16.5546875" bestFit="1" customWidth="1"/>
    <col min="7435" max="7435" width="12.5546875" customWidth="1"/>
    <col min="7436" max="7436" width="17.5546875" bestFit="1" customWidth="1"/>
    <col min="7437" max="7438" width="18.109375" bestFit="1" customWidth="1"/>
    <col min="7439" max="7439" width="12.88671875" bestFit="1" customWidth="1"/>
    <col min="7440" max="7441" width="16.5546875" bestFit="1" customWidth="1"/>
    <col min="7442" max="7443" width="13.109375" bestFit="1" customWidth="1"/>
    <col min="7444" max="7444" width="15.5546875" bestFit="1" customWidth="1"/>
    <col min="7445" max="7445" width="13.6640625" bestFit="1" customWidth="1"/>
    <col min="7446" max="7448" width="12.33203125" bestFit="1" customWidth="1"/>
    <col min="7449" max="7449" width="17.5546875" bestFit="1" customWidth="1"/>
    <col min="7450" max="7450" width="12.33203125" bestFit="1" customWidth="1"/>
    <col min="7451" max="7451" width="13.44140625" bestFit="1" customWidth="1"/>
    <col min="7686" max="7686" width="33.6640625" customWidth="1"/>
    <col min="7687" max="7687" width="16" customWidth="1"/>
    <col min="7688" max="7689" width="15" bestFit="1" customWidth="1"/>
    <col min="7690" max="7690" width="16.5546875" bestFit="1" customWidth="1"/>
    <col min="7691" max="7691" width="12.5546875" customWidth="1"/>
    <col min="7692" max="7692" width="17.5546875" bestFit="1" customWidth="1"/>
    <col min="7693" max="7694" width="18.109375" bestFit="1" customWidth="1"/>
    <col min="7695" max="7695" width="12.88671875" bestFit="1" customWidth="1"/>
    <col min="7696" max="7697" width="16.5546875" bestFit="1" customWidth="1"/>
    <col min="7698" max="7699" width="13.109375" bestFit="1" customWidth="1"/>
    <col min="7700" max="7700" width="15.5546875" bestFit="1" customWidth="1"/>
    <col min="7701" max="7701" width="13.6640625" bestFit="1" customWidth="1"/>
    <col min="7702" max="7704" width="12.33203125" bestFit="1" customWidth="1"/>
    <col min="7705" max="7705" width="17.5546875" bestFit="1" customWidth="1"/>
    <col min="7706" max="7706" width="12.33203125" bestFit="1" customWidth="1"/>
    <col min="7707" max="7707" width="13.44140625" bestFit="1" customWidth="1"/>
    <col min="7942" max="7942" width="33.6640625" customWidth="1"/>
    <col min="7943" max="7943" width="16" customWidth="1"/>
    <col min="7944" max="7945" width="15" bestFit="1" customWidth="1"/>
    <col min="7946" max="7946" width="16.5546875" bestFit="1" customWidth="1"/>
    <col min="7947" max="7947" width="12.5546875" customWidth="1"/>
    <col min="7948" max="7948" width="17.5546875" bestFit="1" customWidth="1"/>
    <col min="7949" max="7950" width="18.109375" bestFit="1" customWidth="1"/>
    <col min="7951" max="7951" width="12.88671875" bestFit="1" customWidth="1"/>
    <col min="7952" max="7953" width="16.5546875" bestFit="1" customWidth="1"/>
    <col min="7954" max="7955" width="13.109375" bestFit="1" customWidth="1"/>
    <col min="7956" max="7956" width="15.5546875" bestFit="1" customWidth="1"/>
    <col min="7957" max="7957" width="13.6640625" bestFit="1" customWidth="1"/>
    <col min="7958" max="7960" width="12.33203125" bestFit="1" customWidth="1"/>
    <col min="7961" max="7961" width="17.5546875" bestFit="1" customWidth="1"/>
    <col min="7962" max="7962" width="12.33203125" bestFit="1" customWidth="1"/>
    <col min="7963" max="7963" width="13.44140625" bestFit="1" customWidth="1"/>
    <col min="8198" max="8198" width="33.6640625" customWidth="1"/>
    <col min="8199" max="8199" width="16" customWidth="1"/>
    <col min="8200" max="8201" width="15" bestFit="1" customWidth="1"/>
    <col min="8202" max="8202" width="16.5546875" bestFit="1" customWidth="1"/>
    <col min="8203" max="8203" width="12.5546875" customWidth="1"/>
    <col min="8204" max="8204" width="17.5546875" bestFit="1" customWidth="1"/>
    <col min="8205" max="8206" width="18.109375" bestFit="1" customWidth="1"/>
    <col min="8207" max="8207" width="12.88671875" bestFit="1" customWidth="1"/>
    <col min="8208" max="8209" width="16.5546875" bestFit="1" customWidth="1"/>
    <col min="8210" max="8211" width="13.109375" bestFit="1" customWidth="1"/>
    <col min="8212" max="8212" width="15.5546875" bestFit="1" customWidth="1"/>
    <col min="8213" max="8213" width="13.6640625" bestFit="1" customWidth="1"/>
    <col min="8214" max="8216" width="12.33203125" bestFit="1" customWidth="1"/>
    <col min="8217" max="8217" width="17.5546875" bestFit="1" customWidth="1"/>
    <col min="8218" max="8218" width="12.33203125" bestFit="1" customWidth="1"/>
    <col min="8219" max="8219" width="13.44140625" bestFit="1" customWidth="1"/>
    <col min="8454" max="8454" width="33.6640625" customWidth="1"/>
    <col min="8455" max="8455" width="16" customWidth="1"/>
    <col min="8456" max="8457" width="15" bestFit="1" customWidth="1"/>
    <col min="8458" max="8458" width="16.5546875" bestFit="1" customWidth="1"/>
    <col min="8459" max="8459" width="12.5546875" customWidth="1"/>
    <col min="8460" max="8460" width="17.5546875" bestFit="1" customWidth="1"/>
    <col min="8461" max="8462" width="18.109375" bestFit="1" customWidth="1"/>
    <col min="8463" max="8463" width="12.88671875" bestFit="1" customWidth="1"/>
    <col min="8464" max="8465" width="16.5546875" bestFit="1" customWidth="1"/>
    <col min="8466" max="8467" width="13.109375" bestFit="1" customWidth="1"/>
    <col min="8468" max="8468" width="15.5546875" bestFit="1" customWidth="1"/>
    <col min="8469" max="8469" width="13.6640625" bestFit="1" customWidth="1"/>
    <col min="8470" max="8472" width="12.33203125" bestFit="1" customWidth="1"/>
    <col min="8473" max="8473" width="17.5546875" bestFit="1" customWidth="1"/>
    <col min="8474" max="8474" width="12.33203125" bestFit="1" customWidth="1"/>
    <col min="8475" max="8475" width="13.44140625" bestFit="1" customWidth="1"/>
    <col min="8710" max="8710" width="33.6640625" customWidth="1"/>
    <col min="8711" max="8711" width="16" customWidth="1"/>
    <col min="8712" max="8713" width="15" bestFit="1" customWidth="1"/>
    <col min="8714" max="8714" width="16.5546875" bestFit="1" customWidth="1"/>
    <col min="8715" max="8715" width="12.5546875" customWidth="1"/>
    <col min="8716" max="8716" width="17.5546875" bestFit="1" customWidth="1"/>
    <col min="8717" max="8718" width="18.109375" bestFit="1" customWidth="1"/>
    <col min="8719" max="8719" width="12.88671875" bestFit="1" customWidth="1"/>
    <col min="8720" max="8721" width="16.5546875" bestFit="1" customWidth="1"/>
    <col min="8722" max="8723" width="13.109375" bestFit="1" customWidth="1"/>
    <col min="8724" max="8724" width="15.5546875" bestFit="1" customWidth="1"/>
    <col min="8725" max="8725" width="13.6640625" bestFit="1" customWidth="1"/>
    <col min="8726" max="8728" width="12.33203125" bestFit="1" customWidth="1"/>
    <col min="8729" max="8729" width="17.5546875" bestFit="1" customWidth="1"/>
    <col min="8730" max="8730" width="12.33203125" bestFit="1" customWidth="1"/>
    <col min="8731" max="8731" width="13.44140625" bestFit="1" customWidth="1"/>
    <col min="8966" max="8966" width="33.6640625" customWidth="1"/>
    <col min="8967" max="8967" width="16" customWidth="1"/>
    <col min="8968" max="8969" width="15" bestFit="1" customWidth="1"/>
    <col min="8970" max="8970" width="16.5546875" bestFit="1" customWidth="1"/>
    <col min="8971" max="8971" width="12.5546875" customWidth="1"/>
    <col min="8972" max="8972" width="17.5546875" bestFit="1" customWidth="1"/>
    <col min="8973" max="8974" width="18.109375" bestFit="1" customWidth="1"/>
    <col min="8975" max="8975" width="12.88671875" bestFit="1" customWidth="1"/>
    <col min="8976" max="8977" width="16.5546875" bestFit="1" customWidth="1"/>
    <col min="8978" max="8979" width="13.109375" bestFit="1" customWidth="1"/>
    <col min="8980" max="8980" width="15.5546875" bestFit="1" customWidth="1"/>
    <col min="8981" max="8981" width="13.6640625" bestFit="1" customWidth="1"/>
    <col min="8982" max="8984" width="12.33203125" bestFit="1" customWidth="1"/>
    <col min="8985" max="8985" width="17.5546875" bestFit="1" customWidth="1"/>
    <col min="8986" max="8986" width="12.33203125" bestFit="1" customWidth="1"/>
    <col min="8987" max="8987" width="13.44140625" bestFit="1" customWidth="1"/>
    <col min="9222" max="9222" width="33.6640625" customWidth="1"/>
    <col min="9223" max="9223" width="16" customWidth="1"/>
    <col min="9224" max="9225" width="15" bestFit="1" customWidth="1"/>
    <col min="9226" max="9226" width="16.5546875" bestFit="1" customWidth="1"/>
    <col min="9227" max="9227" width="12.5546875" customWidth="1"/>
    <col min="9228" max="9228" width="17.5546875" bestFit="1" customWidth="1"/>
    <col min="9229" max="9230" width="18.109375" bestFit="1" customWidth="1"/>
    <col min="9231" max="9231" width="12.88671875" bestFit="1" customWidth="1"/>
    <col min="9232" max="9233" width="16.5546875" bestFit="1" customWidth="1"/>
    <col min="9234" max="9235" width="13.109375" bestFit="1" customWidth="1"/>
    <col min="9236" max="9236" width="15.5546875" bestFit="1" customWidth="1"/>
    <col min="9237" max="9237" width="13.6640625" bestFit="1" customWidth="1"/>
    <col min="9238" max="9240" width="12.33203125" bestFit="1" customWidth="1"/>
    <col min="9241" max="9241" width="17.5546875" bestFit="1" customWidth="1"/>
    <col min="9242" max="9242" width="12.33203125" bestFit="1" customWidth="1"/>
    <col min="9243" max="9243" width="13.44140625" bestFit="1" customWidth="1"/>
    <col min="9478" max="9478" width="33.6640625" customWidth="1"/>
    <col min="9479" max="9479" width="16" customWidth="1"/>
    <col min="9480" max="9481" width="15" bestFit="1" customWidth="1"/>
    <col min="9482" max="9482" width="16.5546875" bestFit="1" customWidth="1"/>
    <col min="9483" max="9483" width="12.5546875" customWidth="1"/>
    <col min="9484" max="9484" width="17.5546875" bestFit="1" customWidth="1"/>
    <col min="9485" max="9486" width="18.109375" bestFit="1" customWidth="1"/>
    <col min="9487" max="9487" width="12.88671875" bestFit="1" customWidth="1"/>
    <col min="9488" max="9489" width="16.5546875" bestFit="1" customWidth="1"/>
    <col min="9490" max="9491" width="13.109375" bestFit="1" customWidth="1"/>
    <col min="9492" max="9492" width="15.5546875" bestFit="1" customWidth="1"/>
    <col min="9493" max="9493" width="13.6640625" bestFit="1" customWidth="1"/>
    <col min="9494" max="9496" width="12.33203125" bestFit="1" customWidth="1"/>
    <col min="9497" max="9497" width="17.5546875" bestFit="1" customWidth="1"/>
    <col min="9498" max="9498" width="12.33203125" bestFit="1" customWidth="1"/>
    <col min="9499" max="9499" width="13.44140625" bestFit="1" customWidth="1"/>
    <col min="9734" max="9734" width="33.6640625" customWidth="1"/>
    <col min="9735" max="9735" width="16" customWidth="1"/>
    <col min="9736" max="9737" width="15" bestFit="1" customWidth="1"/>
    <col min="9738" max="9738" width="16.5546875" bestFit="1" customWidth="1"/>
    <col min="9739" max="9739" width="12.5546875" customWidth="1"/>
    <col min="9740" max="9740" width="17.5546875" bestFit="1" customWidth="1"/>
    <col min="9741" max="9742" width="18.109375" bestFit="1" customWidth="1"/>
    <col min="9743" max="9743" width="12.88671875" bestFit="1" customWidth="1"/>
    <col min="9744" max="9745" width="16.5546875" bestFit="1" customWidth="1"/>
    <col min="9746" max="9747" width="13.109375" bestFit="1" customWidth="1"/>
    <col min="9748" max="9748" width="15.5546875" bestFit="1" customWidth="1"/>
    <col min="9749" max="9749" width="13.6640625" bestFit="1" customWidth="1"/>
    <col min="9750" max="9752" width="12.33203125" bestFit="1" customWidth="1"/>
    <col min="9753" max="9753" width="17.5546875" bestFit="1" customWidth="1"/>
    <col min="9754" max="9754" width="12.33203125" bestFit="1" customWidth="1"/>
    <col min="9755" max="9755" width="13.44140625" bestFit="1" customWidth="1"/>
    <col min="9990" max="9990" width="33.6640625" customWidth="1"/>
    <col min="9991" max="9991" width="16" customWidth="1"/>
    <col min="9992" max="9993" width="15" bestFit="1" customWidth="1"/>
    <col min="9994" max="9994" width="16.5546875" bestFit="1" customWidth="1"/>
    <col min="9995" max="9995" width="12.5546875" customWidth="1"/>
    <col min="9996" max="9996" width="17.5546875" bestFit="1" customWidth="1"/>
    <col min="9997" max="9998" width="18.109375" bestFit="1" customWidth="1"/>
    <col min="9999" max="9999" width="12.88671875" bestFit="1" customWidth="1"/>
    <col min="10000" max="10001" width="16.5546875" bestFit="1" customWidth="1"/>
    <col min="10002" max="10003" width="13.109375" bestFit="1" customWidth="1"/>
    <col min="10004" max="10004" width="15.5546875" bestFit="1" customWidth="1"/>
    <col min="10005" max="10005" width="13.6640625" bestFit="1" customWidth="1"/>
    <col min="10006" max="10008" width="12.33203125" bestFit="1" customWidth="1"/>
    <col min="10009" max="10009" width="17.5546875" bestFit="1" customWidth="1"/>
    <col min="10010" max="10010" width="12.33203125" bestFit="1" customWidth="1"/>
    <col min="10011" max="10011" width="13.44140625" bestFit="1" customWidth="1"/>
    <col min="10246" max="10246" width="33.6640625" customWidth="1"/>
    <col min="10247" max="10247" width="16" customWidth="1"/>
    <col min="10248" max="10249" width="15" bestFit="1" customWidth="1"/>
    <col min="10250" max="10250" width="16.5546875" bestFit="1" customWidth="1"/>
    <col min="10251" max="10251" width="12.5546875" customWidth="1"/>
    <col min="10252" max="10252" width="17.5546875" bestFit="1" customWidth="1"/>
    <col min="10253" max="10254" width="18.109375" bestFit="1" customWidth="1"/>
    <col min="10255" max="10255" width="12.88671875" bestFit="1" customWidth="1"/>
    <col min="10256" max="10257" width="16.5546875" bestFit="1" customWidth="1"/>
    <col min="10258" max="10259" width="13.109375" bestFit="1" customWidth="1"/>
    <col min="10260" max="10260" width="15.5546875" bestFit="1" customWidth="1"/>
    <col min="10261" max="10261" width="13.6640625" bestFit="1" customWidth="1"/>
    <col min="10262" max="10264" width="12.33203125" bestFit="1" customWidth="1"/>
    <col min="10265" max="10265" width="17.5546875" bestFit="1" customWidth="1"/>
    <col min="10266" max="10266" width="12.33203125" bestFit="1" customWidth="1"/>
    <col min="10267" max="10267" width="13.44140625" bestFit="1" customWidth="1"/>
    <col min="10502" max="10502" width="33.6640625" customWidth="1"/>
    <col min="10503" max="10503" width="16" customWidth="1"/>
    <col min="10504" max="10505" width="15" bestFit="1" customWidth="1"/>
    <col min="10506" max="10506" width="16.5546875" bestFit="1" customWidth="1"/>
    <col min="10507" max="10507" width="12.5546875" customWidth="1"/>
    <col min="10508" max="10508" width="17.5546875" bestFit="1" customWidth="1"/>
    <col min="10509" max="10510" width="18.109375" bestFit="1" customWidth="1"/>
    <col min="10511" max="10511" width="12.88671875" bestFit="1" customWidth="1"/>
    <col min="10512" max="10513" width="16.5546875" bestFit="1" customWidth="1"/>
    <col min="10514" max="10515" width="13.109375" bestFit="1" customWidth="1"/>
    <col min="10516" max="10516" width="15.5546875" bestFit="1" customWidth="1"/>
    <col min="10517" max="10517" width="13.6640625" bestFit="1" customWidth="1"/>
    <col min="10518" max="10520" width="12.33203125" bestFit="1" customWidth="1"/>
    <col min="10521" max="10521" width="17.5546875" bestFit="1" customWidth="1"/>
    <col min="10522" max="10522" width="12.33203125" bestFit="1" customWidth="1"/>
    <col min="10523" max="10523" width="13.44140625" bestFit="1" customWidth="1"/>
    <col min="10758" max="10758" width="33.6640625" customWidth="1"/>
    <col min="10759" max="10759" width="16" customWidth="1"/>
    <col min="10760" max="10761" width="15" bestFit="1" customWidth="1"/>
    <col min="10762" max="10762" width="16.5546875" bestFit="1" customWidth="1"/>
    <col min="10763" max="10763" width="12.5546875" customWidth="1"/>
    <col min="10764" max="10764" width="17.5546875" bestFit="1" customWidth="1"/>
    <col min="10765" max="10766" width="18.109375" bestFit="1" customWidth="1"/>
    <col min="10767" max="10767" width="12.88671875" bestFit="1" customWidth="1"/>
    <col min="10768" max="10769" width="16.5546875" bestFit="1" customWidth="1"/>
    <col min="10770" max="10771" width="13.109375" bestFit="1" customWidth="1"/>
    <col min="10772" max="10772" width="15.5546875" bestFit="1" customWidth="1"/>
    <col min="10773" max="10773" width="13.6640625" bestFit="1" customWidth="1"/>
    <col min="10774" max="10776" width="12.33203125" bestFit="1" customWidth="1"/>
    <col min="10777" max="10777" width="17.5546875" bestFit="1" customWidth="1"/>
    <col min="10778" max="10778" width="12.33203125" bestFit="1" customWidth="1"/>
    <col min="10779" max="10779" width="13.44140625" bestFit="1" customWidth="1"/>
    <col min="11014" max="11014" width="33.6640625" customWidth="1"/>
    <col min="11015" max="11015" width="16" customWidth="1"/>
    <col min="11016" max="11017" width="15" bestFit="1" customWidth="1"/>
    <col min="11018" max="11018" width="16.5546875" bestFit="1" customWidth="1"/>
    <col min="11019" max="11019" width="12.5546875" customWidth="1"/>
    <col min="11020" max="11020" width="17.5546875" bestFit="1" customWidth="1"/>
    <col min="11021" max="11022" width="18.109375" bestFit="1" customWidth="1"/>
    <col min="11023" max="11023" width="12.88671875" bestFit="1" customWidth="1"/>
    <col min="11024" max="11025" width="16.5546875" bestFit="1" customWidth="1"/>
    <col min="11026" max="11027" width="13.109375" bestFit="1" customWidth="1"/>
    <col min="11028" max="11028" width="15.5546875" bestFit="1" customWidth="1"/>
    <col min="11029" max="11029" width="13.6640625" bestFit="1" customWidth="1"/>
    <col min="11030" max="11032" width="12.33203125" bestFit="1" customWidth="1"/>
    <col min="11033" max="11033" width="17.5546875" bestFit="1" customWidth="1"/>
    <col min="11034" max="11034" width="12.33203125" bestFit="1" customWidth="1"/>
    <col min="11035" max="11035" width="13.44140625" bestFit="1" customWidth="1"/>
    <col min="11270" max="11270" width="33.6640625" customWidth="1"/>
    <col min="11271" max="11271" width="16" customWidth="1"/>
    <col min="11272" max="11273" width="15" bestFit="1" customWidth="1"/>
    <col min="11274" max="11274" width="16.5546875" bestFit="1" customWidth="1"/>
    <col min="11275" max="11275" width="12.5546875" customWidth="1"/>
    <col min="11276" max="11276" width="17.5546875" bestFit="1" customWidth="1"/>
    <col min="11277" max="11278" width="18.109375" bestFit="1" customWidth="1"/>
    <col min="11279" max="11279" width="12.88671875" bestFit="1" customWidth="1"/>
    <col min="11280" max="11281" width="16.5546875" bestFit="1" customWidth="1"/>
    <col min="11282" max="11283" width="13.109375" bestFit="1" customWidth="1"/>
    <col min="11284" max="11284" width="15.5546875" bestFit="1" customWidth="1"/>
    <col min="11285" max="11285" width="13.6640625" bestFit="1" customWidth="1"/>
    <col min="11286" max="11288" width="12.33203125" bestFit="1" customWidth="1"/>
    <col min="11289" max="11289" width="17.5546875" bestFit="1" customWidth="1"/>
    <col min="11290" max="11290" width="12.33203125" bestFit="1" customWidth="1"/>
    <col min="11291" max="11291" width="13.44140625" bestFit="1" customWidth="1"/>
    <col min="11526" max="11526" width="33.6640625" customWidth="1"/>
    <col min="11527" max="11527" width="16" customWidth="1"/>
    <col min="11528" max="11529" width="15" bestFit="1" customWidth="1"/>
    <col min="11530" max="11530" width="16.5546875" bestFit="1" customWidth="1"/>
    <col min="11531" max="11531" width="12.5546875" customWidth="1"/>
    <col min="11532" max="11532" width="17.5546875" bestFit="1" customWidth="1"/>
    <col min="11533" max="11534" width="18.109375" bestFit="1" customWidth="1"/>
    <col min="11535" max="11535" width="12.88671875" bestFit="1" customWidth="1"/>
    <col min="11536" max="11537" width="16.5546875" bestFit="1" customWidth="1"/>
    <col min="11538" max="11539" width="13.109375" bestFit="1" customWidth="1"/>
    <col min="11540" max="11540" width="15.5546875" bestFit="1" customWidth="1"/>
    <col min="11541" max="11541" width="13.6640625" bestFit="1" customWidth="1"/>
    <col min="11542" max="11544" width="12.33203125" bestFit="1" customWidth="1"/>
    <col min="11545" max="11545" width="17.5546875" bestFit="1" customWidth="1"/>
    <col min="11546" max="11546" width="12.33203125" bestFit="1" customWidth="1"/>
    <col min="11547" max="11547" width="13.44140625" bestFit="1" customWidth="1"/>
    <col min="11782" max="11782" width="33.6640625" customWidth="1"/>
    <col min="11783" max="11783" width="16" customWidth="1"/>
    <col min="11784" max="11785" width="15" bestFit="1" customWidth="1"/>
    <col min="11786" max="11786" width="16.5546875" bestFit="1" customWidth="1"/>
    <col min="11787" max="11787" width="12.5546875" customWidth="1"/>
    <col min="11788" max="11788" width="17.5546875" bestFit="1" customWidth="1"/>
    <col min="11789" max="11790" width="18.109375" bestFit="1" customWidth="1"/>
    <col min="11791" max="11791" width="12.88671875" bestFit="1" customWidth="1"/>
    <col min="11792" max="11793" width="16.5546875" bestFit="1" customWidth="1"/>
    <col min="11794" max="11795" width="13.109375" bestFit="1" customWidth="1"/>
    <col min="11796" max="11796" width="15.5546875" bestFit="1" customWidth="1"/>
    <col min="11797" max="11797" width="13.6640625" bestFit="1" customWidth="1"/>
    <col min="11798" max="11800" width="12.33203125" bestFit="1" customWidth="1"/>
    <col min="11801" max="11801" width="17.5546875" bestFit="1" customWidth="1"/>
    <col min="11802" max="11802" width="12.33203125" bestFit="1" customWidth="1"/>
    <col min="11803" max="11803" width="13.44140625" bestFit="1" customWidth="1"/>
    <col min="12038" max="12038" width="33.6640625" customWidth="1"/>
    <col min="12039" max="12039" width="16" customWidth="1"/>
    <col min="12040" max="12041" width="15" bestFit="1" customWidth="1"/>
    <col min="12042" max="12042" width="16.5546875" bestFit="1" customWidth="1"/>
    <col min="12043" max="12043" width="12.5546875" customWidth="1"/>
    <col min="12044" max="12044" width="17.5546875" bestFit="1" customWidth="1"/>
    <col min="12045" max="12046" width="18.109375" bestFit="1" customWidth="1"/>
    <col min="12047" max="12047" width="12.88671875" bestFit="1" customWidth="1"/>
    <col min="12048" max="12049" width="16.5546875" bestFit="1" customWidth="1"/>
    <col min="12050" max="12051" width="13.109375" bestFit="1" customWidth="1"/>
    <col min="12052" max="12052" width="15.5546875" bestFit="1" customWidth="1"/>
    <col min="12053" max="12053" width="13.6640625" bestFit="1" customWidth="1"/>
    <col min="12054" max="12056" width="12.33203125" bestFit="1" customWidth="1"/>
    <col min="12057" max="12057" width="17.5546875" bestFit="1" customWidth="1"/>
    <col min="12058" max="12058" width="12.33203125" bestFit="1" customWidth="1"/>
    <col min="12059" max="12059" width="13.44140625" bestFit="1" customWidth="1"/>
    <col min="12294" max="12294" width="33.6640625" customWidth="1"/>
    <col min="12295" max="12295" width="16" customWidth="1"/>
    <col min="12296" max="12297" width="15" bestFit="1" customWidth="1"/>
    <col min="12298" max="12298" width="16.5546875" bestFit="1" customWidth="1"/>
    <col min="12299" max="12299" width="12.5546875" customWidth="1"/>
    <col min="12300" max="12300" width="17.5546875" bestFit="1" customWidth="1"/>
    <col min="12301" max="12302" width="18.109375" bestFit="1" customWidth="1"/>
    <col min="12303" max="12303" width="12.88671875" bestFit="1" customWidth="1"/>
    <col min="12304" max="12305" width="16.5546875" bestFit="1" customWidth="1"/>
    <col min="12306" max="12307" width="13.109375" bestFit="1" customWidth="1"/>
    <col min="12308" max="12308" width="15.5546875" bestFit="1" customWidth="1"/>
    <col min="12309" max="12309" width="13.6640625" bestFit="1" customWidth="1"/>
    <col min="12310" max="12312" width="12.33203125" bestFit="1" customWidth="1"/>
    <col min="12313" max="12313" width="17.5546875" bestFit="1" customWidth="1"/>
    <col min="12314" max="12314" width="12.33203125" bestFit="1" customWidth="1"/>
    <col min="12315" max="12315" width="13.44140625" bestFit="1" customWidth="1"/>
    <col min="12550" max="12550" width="33.6640625" customWidth="1"/>
    <col min="12551" max="12551" width="16" customWidth="1"/>
    <col min="12552" max="12553" width="15" bestFit="1" customWidth="1"/>
    <col min="12554" max="12554" width="16.5546875" bestFit="1" customWidth="1"/>
    <col min="12555" max="12555" width="12.5546875" customWidth="1"/>
    <col min="12556" max="12556" width="17.5546875" bestFit="1" customWidth="1"/>
    <col min="12557" max="12558" width="18.109375" bestFit="1" customWidth="1"/>
    <col min="12559" max="12559" width="12.88671875" bestFit="1" customWidth="1"/>
    <col min="12560" max="12561" width="16.5546875" bestFit="1" customWidth="1"/>
    <col min="12562" max="12563" width="13.109375" bestFit="1" customWidth="1"/>
    <col min="12564" max="12564" width="15.5546875" bestFit="1" customWidth="1"/>
    <col min="12565" max="12565" width="13.6640625" bestFit="1" customWidth="1"/>
    <col min="12566" max="12568" width="12.33203125" bestFit="1" customWidth="1"/>
    <col min="12569" max="12569" width="17.5546875" bestFit="1" customWidth="1"/>
    <col min="12570" max="12570" width="12.33203125" bestFit="1" customWidth="1"/>
    <col min="12571" max="12571" width="13.44140625" bestFit="1" customWidth="1"/>
    <col min="12806" max="12806" width="33.6640625" customWidth="1"/>
    <col min="12807" max="12807" width="16" customWidth="1"/>
    <col min="12808" max="12809" width="15" bestFit="1" customWidth="1"/>
    <col min="12810" max="12810" width="16.5546875" bestFit="1" customWidth="1"/>
    <col min="12811" max="12811" width="12.5546875" customWidth="1"/>
    <col min="12812" max="12812" width="17.5546875" bestFit="1" customWidth="1"/>
    <col min="12813" max="12814" width="18.109375" bestFit="1" customWidth="1"/>
    <col min="12815" max="12815" width="12.88671875" bestFit="1" customWidth="1"/>
    <col min="12816" max="12817" width="16.5546875" bestFit="1" customWidth="1"/>
    <col min="12818" max="12819" width="13.109375" bestFit="1" customWidth="1"/>
    <col min="12820" max="12820" width="15.5546875" bestFit="1" customWidth="1"/>
    <col min="12821" max="12821" width="13.6640625" bestFit="1" customWidth="1"/>
    <col min="12822" max="12824" width="12.33203125" bestFit="1" customWidth="1"/>
    <col min="12825" max="12825" width="17.5546875" bestFit="1" customWidth="1"/>
    <col min="12826" max="12826" width="12.33203125" bestFit="1" customWidth="1"/>
    <col min="12827" max="12827" width="13.44140625" bestFit="1" customWidth="1"/>
    <col min="13062" max="13062" width="33.6640625" customWidth="1"/>
    <col min="13063" max="13063" width="16" customWidth="1"/>
    <col min="13064" max="13065" width="15" bestFit="1" customWidth="1"/>
    <col min="13066" max="13066" width="16.5546875" bestFit="1" customWidth="1"/>
    <col min="13067" max="13067" width="12.5546875" customWidth="1"/>
    <col min="13068" max="13068" width="17.5546875" bestFit="1" customWidth="1"/>
    <col min="13069" max="13070" width="18.109375" bestFit="1" customWidth="1"/>
    <col min="13071" max="13071" width="12.88671875" bestFit="1" customWidth="1"/>
    <col min="13072" max="13073" width="16.5546875" bestFit="1" customWidth="1"/>
    <col min="13074" max="13075" width="13.109375" bestFit="1" customWidth="1"/>
    <col min="13076" max="13076" width="15.5546875" bestFit="1" customWidth="1"/>
    <col min="13077" max="13077" width="13.6640625" bestFit="1" customWidth="1"/>
    <col min="13078" max="13080" width="12.33203125" bestFit="1" customWidth="1"/>
    <col min="13081" max="13081" width="17.5546875" bestFit="1" customWidth="1"/>
    <col min="13082" max="13082" width="12.33203125" bestFit="1" customWidth="1"/>
    <col min="13083" max="13083" width="13.44140625" bestFit="1" customWidth="1"/>
    <col min="13318" max="13318" width="33.6640625" customWidth="1"/>
    <col min="13319" max="13319" width="16" customWidth="1"/>
    <col min="13320" max="13321" width="15" bestFit="1" customWidth="1"/>
    <col min="13322" max="13322" width="16.5546875" bestFit="1" customWidth="1"/>
    <col min="13323" max="13323" width="12.5546875" customWidth="1"/>
    <col min="13324" max="13324" width="17.5546875" bestFit="1" customWidth="1"/>
    <col min="13325" max="13326" width="18.109375" bestFit="1" customWidth="1"/>
    <col min="13327" max="13327" width="12.88671875" bestFit="1" customWidth="1"/>
    <col min="13328" max="13329" width="16.5546875" bestFit="1" customWidth="1"/>
    <col min="13330" max="13331" width="13.109375" bestFit="1" customWidth="1"/>
    <col min="13332" max="13332" width="15.5546875" bestFit="1" customWidth="1"/>
    <col min="13333" max="13333" width="13.6640625" bestFit="1" customWidth="1"/>
    <col min="13334" max="13336" width="12.33203125" bestFit="1" customWidth="1"/>
    <col min="13337" max="13337" width="17.5546875" bestFit="1" customWidth="1"/>
    <col min="13338" max="13338" width="12.33203125" bestFit="1" customWidth="1"/>
    <col min="13339" max="13339" width="13.44140625" bestFit="1" customWidth="1"/>
    <col min="13574" max="13574" width="33.6640625" customWidth="1"/>
    <col min="13575" max="13575" width="16" customWidth="1"/>
    <col min="13576" max="13577" width="15" bestFit="1" customWidth="1"/>
    <col min="13578" max="13578" width="16.5546875" bestFit="1" customWidth="1"/>
    <col min="13579" max="13579" width="12.5546875" customWidth="1"/>
    <col min="13580" max="13580" width="17.5546875" bestFit="1" customWidth="1"/>
    <col min="13581" max="13582" width="18.109375" bestFit="1" customWidth="1"/>
    <col min="13583" max="13583" width="12.88671875" bestFit="1" customWidth="1"/>
    <col min="13584" max="13585" width="16.5546875" bestFit="1" customWidth="1"/>
    <col min="13586" max="13587" width="13.109375" bestFit="1" customWidth="1"/>
    <col min="13588" max="13588" width="15.5546875" bestFit="1" customWidth="1"/>
    <col min="13589" max="13589" width="13.6640625" bestFit="1" customWidth="1"/>
    <col min="13590" max="13592" width="12.33203125" bestFit="1" customWidth="1"/>
    <col min="13593" max="13593" width="17.5546875" bestFit="1" customWidth="1"/>
    <col min="13594" max="13594" width="12.33203125" bestFit="1" customWidth="1"/>
    <col min="13595" max="13595" width="13.44140625" bestFit="1" customWidth="1"/>
    <col min="13830" max="13830" width="33.6640625" customWidth="1"/>
    <col min="13831" max="13831" width="16" customWidth="1"/>
    <col min="13832" max="13833" width="15" bestFit="1" customWidth="1"/>
    <col min="13834" max="13834" width="16.5546875" bestFit="1" customWidth="1"/>
    <col min="13835" max="13835" width="12.5546875" customWidth="1"/>
    <col min="13836" max="13836" width="17.5546875" bestFit="1" customWidth="1"/>
    <col min="13837" max="13838" width="18.109375" bestFit="1" customWidth="1"/>
    <col min="13839" max="13839" width="12.88671875" bestFit="1" customWidth="1"/>
    <col min="13840" max="13841" width="16.5546875" bestFit="1" customWidth="1"/>
    <col min="13842" max="13843" width="13.109375" bestFit="1" customWidth="1"/>
    <col min="13844" max="13844" width="15.5546875" bestFit="1" customWidth="1"/>
    <col min="13845" max="13845" width="13.6640625" bestFit="1" customWidth="1"/>
    <col min="13846" max="13848" width="12.33203125" bestFit="1" customWidth="1"/>
    <col min="13849" max="13849" width="17.5546875" bestFit="1" customWidth="1"/>
    <col min="13850" max="13850" width="12.33203125" bestFit="1" customWidth="1"/>
    <col min="13851" max="13851" width="13.44140625" bestFit="1" customWidth="1"/>
    <col min="14086" max="14086" width="33.6640625" customWidth="1"/>
    <col min="14087" max="14087" width="16" customWidth="1"/>
    <col min="14088" max="14089" width="15" bestFit="1" customWidth="1"/>
    <col min="14090" max="14090" width="16.5546875" bestFit="1" customWidth="1"/>
    <col min="14091" max="14091" width="12.5546875" customWidth="1"/>
    <col min="14092" max="14092" width="17.5546875" bestFit="1" customWidth="1"/>
    <col min="14093" max="14094" width="18.109375" bestFit="1" customWidth="1"/>
    <col min="14095" max="14095" width="12.88671875" bestFit="1" customWidth="1"/>
    <col min="14096" max="14097" width="16.5546875" bestFit="1" customWidth="1"/>
    <col min="14098" max="14099" width="13.109375" bestFit="1" customWidth="1"/>
    <col min="14100" max="14100" width="15.5546875" bestFit="1" customWidth="1"/>
    <col min="14101" max="14101" width="13.6640625" bestFit="1" customWidth="1"/>
    <col min="14102" max="14104" width="12.33203125" bestFit="1" customWidth="1"/>
    <col min="14105" max="14105" width="17.5546875" bestFit="1" customWidth="1"/>
    <col min="14106" max="14106" width="12.33203125" bestFit="1" customWidth="1"/>
    <col min="14107" max="14107" width="13.44140625" bestFit="1" customWidth="1"/>
    <col min="14342" max="14342" width="33.6640625" customWidth="1"/>
    <col min="14343" max="14343" width="16" customWidth="1"/>
    <col min="14344" max="14345" width="15" bestFit="1" customWidth="1"/>
    <col min="14346" max="14346" width="16.5546875" bestFit="1" customWidth="1"/>
    <col min="14347" max="14347" width="12.5546875" customWidth="1"/>
    <col min="14348" max="14348" width="17.5546875" bestFit="1" customWidth="1"/>
    <col min="14349" max="14350" width="18.109375" bestFit="1" customWidth="1"/>
    <col min="14351" max="14351" width="12.88671875" bestFit="1" customWidth="1"/>
    <col min="14352" max="14353" width="16.5546875" bestFit="1" customWidth="1"/>
    <col min="14354" max="14355" width="13.109375" bestFit="1" customWidth="1"/>
    <col min="14356" max="14356" width="15.5546875" bestFit="1" customWidth="1"/>
    <col min="14357" max="14357" width="13.6640625" bestFit="1" customWidth="1"/>
    <col min="14358" max="14360" width="12.33203125" bestFit="1" customWidth="1"/>
    <col min="14361" max="14361" width="17.5546875" bestFit="1" customWidth="1"/>
    <col min="14362" max="14362" width="12.33203125" bestFit="1" customWidth="1"/>
    <col min="14363" max="14363" width="13.44140625" bestFit="1" customWidth="1"/>
    <col min="14598" max="14598" width="33.6640625" customWidth="1"/>
    <col min="14599" max="14599" width="16" customWidth="1"/>
    <col min="14600" max="14601" width="15" bestFit="1" customWidth="1"/>
    <col min="14602" max="14602" width="16.5546875" bestFit="1" customWidth="1"/>
    <col min="14603" max="14603" width="12.5546875" customWidth="1"/>
    <col min="14604" max="14604" width="17.5546875" bestFit="1" customWidth="1"/>
    <col min="14605" max="14606" width="18.109375" bestFit="1" customWidth="1"/>
    <col min="14607" max="14607" width="12.88671875" bestFit="1" customWidth="1"/>
    <col min="14608" max="14609" width="16.5546875" bestFit="1" customWidth="1"/>
    <col min="14610" max="14611" width="13.109375" bestFit="1" customWidth="1"/>
    <col min="14612" max="14612" width="15.5546875" bestFit="1" customWidth="1"/>
    <col min="14613" max="14613" width="13.6640625" bestFit="1" customWidth="1"/>
    <col min="14614" max="14616" width="12.33203125" bestFit="1" customWidth="1"/>
    <col min="14617" max="14617" width="17.5546875" bestFit="1" customWidth="1"/>
    <col min="14618" max="14618" width="12.33203125" bestFit="1" customWidth="1"/>
    <col min="14619" max="14619" width="13.44140625" bestFit="1" customWidth="1"/>
    <col min="14854" max="14854" width="33.6640625" customWidth="1"/>
    <col min="14855" max="14855" width="16" customWidth="1"/>
    <col min="14856" max="14857" width="15" bestFit="1" customWidth="1"/>
    <col min="14858" max="14858" width="16.5546875" bestFit="1" customWidth="1"/>
    <col min="14859" max="14859" width="12.5546875" customWidth="1"/>
    <col min="14860" max="14860" width="17.5546875" bestFit="1" customWidth="1"/>
    <col min="14861" max="14862" width="18.109375" bestFit="1" customWidth="1"/>
    <col min="14863" max="14863" width="12.88671875" bestFit="1" customWidth="1"/>
    <col min="14864" max="14865" width="16.5546875" bestFit="1" customWidth="1"/>
    <col min="14866" max="14867" width="13.109375" bestFit="1" customWidth="1"/>
    <col min="14868" max="14868" width="15.5546875" bestFit="1" customWidth="1"/>
    <col min="14869" max="14869" width="13.6640625" bestFit="1" customWidth="1"/>
    <col min="14870" max="14872" width="12.33203125" bestFit="1" customWidth="1"/>
    <col min="14873" max="14873" width="17.5546875" bestFit="1" customWidth="1"/>
    <col min="14874" max="14874" width="12.33203125" bestFit="1" customWidth="1"/>
    <col min="14875" max="14875" width="13.44140625" bestFit="1" customWidth="1"/>
    <col min="15110" max="15110" width="33.6640625" customWidth="1"/>
    <col min="15111" max="15111" width="16" customWidth="1"/>
    <col min="15112" max="15113" width="15" bestFit="1" customWidth="1"/>
    <col min="15114" max="15114" width="16.5546875" bestFit="1" customWidth="1"/>
    <col min="15115" max="15115" width="12.5546875" customWidth="1"/>
    <col min="15116" max="15116" width="17.5546875" bestFit="1" customWidth="1"/>
    <col min="15117" max="15118" width="18.109375" bestFit="1" customWidth="1"/>
    <col min="15119" max="15119" width="12.88671875" bestFit="1" customWidth="1"/>
    <col min="15120" max="15121" width="16.5546875" bestFit="1" customWidth="1"/>
    <col min="15122" max="15123" width="13.109375" bestFit="1" customWidth="1"/>
    <col min="15124" max="15124" width="15.5546875" bestFit="1" customWidth="1"/>
    <col min="15125" max="15125" width="13.6640625" bestFit="1" customWidth="1"/>
    <col min="15126" max="15128" width="12.33203125" bestFit="1" customWidth="1"/>
    <col min="15129" max="15129" width="17.5546875" bestFit="1" customWidth="1"/>
    <col min="15130" max="15130" width="12.33203125" bestFit="1" customWidth="1"/>
    <col min="15131" max="15131" width="13.44140625" bestFit="1" customWidth="1"/>
    <col min="15366" max="15366" width="33.6640625" customWidth="1"/>
    <col min="15367" max="15367" width="16" customWidth="1"/>
    <col min="15368" max="15369" width="15" bestFit="1" customWidth="1"/>
    <col min="15370" max="15370" width="16.5546875" bestFit="1" customWidth="1"/>
    <col min="15371" max="15371" width="12.5546875" customWidth="1"/>
    <col min="15372" max="15372" width="17.5546875" bestFit="1" customWidth="1"/>
    <col min="15373" max="15374" width="18.109375" bestFit="1" customWidth="1"/>
    <col min="15375" max="15375" width="12.88671875" bestFit="1" customWidth="1"/>
    <col min="15376" max="15377" width="16.5546875" bestFit="1" customWidth="1"/>
    <col min="15378" max="15379" width="13.109375" bestFit="1" customWidth="1"/>
    <col min="15380" max="15380" width="15.5546875" bestFit="1" customWidth="1"/>
    <col min="15381" max="15381" width="13.6640625" bestFit="1" customWidth="1"/>
    <col min="15382" max="15384" width="12.33203125" bestFit="1" customWidth="1"/>
    <col min="15385" max="15385" width="17.5546875" bestFit="1" customWidth="1"/>
    <col min="15386" max="15386" width="12.33203125" bestFit="1" customWidth="1"/>
    <col min="15387" max="15387" width="13.44140625" bestFit="1" customWidth="1"/>
    <col min="15622" max="15622" width="33.6640625" customWidth="1"/>
    <col min="15623" max="15623" width="16" customWidth="1"/>
    <col min="15624" max="15625" width="15" bestFit="1" customWidth="1"/>
    <col min="15626" max="15626" width="16.5546875" bestFit="1" customWidth="1"/>
    <col min="15627" max="15627" width="12.5546875" customWidth="1"/>
    <col min="15628" max="15628" width="17.5546875" bestFit="1" customWidth="1"/>
    <col min="15629" max="15630" width="18.109375" bestFit="1" customWidth="1"/>
    <col min="15631" max="15631" width="12.88671875" bestFit="1" customWidth="1"/>
    <col min="15632" max="15633" width="16.5546875" bestFit="1" customWidth="1"/>
    <col min="15634" max="15635" width="13.109375" bestFit="1" customWidth="1"/>
    <col min="15636" max="15636" width="15.5546875" bestFit="1" customWidth="1"/>
    <col min="15637" max="15637" width="13.6640625" bestFit="1" customWidth="1"/>
    <col min="15638" max="15640" width="12.33203125" bestFit="1" customWidth="1"/>
    <col min="15641" max="15641" width="17.5546875" bestFit="1" customWidth="1"/>
    <col min="15642" max="15642" width="12.33203125" bestFit="1" customWidth="1"/>
    <col min="15643" max="15643" width="13.44140625" bestFit="1" customWidth="1"/>
    <col min="15878" max="15878" width="33.6640625" customWidth="1"/>
    <col min="15879" max="15879" width="16" customWidth="1"/>
    <col min="15880" max="15881" width="15" bestFit="1" customWidth="1"/>
    <col min="15882" max="15882" width="16.5546875" bestFit="1" customWidth="1"/>
    <col min="15883" max="15883" width="12.5546875" customWidth="1"/>
    <col min="15884" max="15884" width="17.5546875" bestFit="1" customWidth="1"/>
    <col min="15885" max="15886" width="18.109375" bestFit="1" customWidth="1"/>
    <col min="15887" max="15887" width="12.88671875" bestFit="1" customWidth="1"/>
    <col min="15888" max="15889" width="16.5546875" bestFit="1" customWidth="1"/>
    <col min="15890" max="15891" width="13.109375" bestFit="1" customWidth="1"/>
    <col min="15892" max="15892" width="15.5546875" bestFit="1" customWidth="1"/>
    <col min="15893" max="15893" width="13.6640625" bestFit="1" customWidth="1"/>
    <col min="15894" max="15896" width="12.33203125" bestFit="1" customWidth="1"/>
    <col min="15897" max="15897" width="17.5546875" bestFit="1" customWidth="1"/>
    <col min="15898" max="15898" width="12.33203125" bestFit="1" customWidth="1"/>
    <col min="15899" max="15899" width="13.44140625" bestFit="1" customWidth="1"/>
    <col min="16134" max="16134" width="33.6640625" customWidth="1"/>
    <col min="16135" max="16135" width="16" customWidth="1"/>
    <col min="16136" max="16137" width="15" bestFit="1" customWidth="1"/>
    <col min="16138" max="16138" width="16.5546875" bestFit="1" customWidth="1"/>
    <col min="16139" max="16139" width="12.5546875" customWidth="1"/>
    <col min="16140" max="16140" width="17.5546875" bestFit="1" customWidth="1"/>
    <col min="16141" max="16142" width="18.109375" bestFit="1" customWidth="1"/>
    <col min="16143" max="16143" width="12.88671875" bestFit="1" customWidth="1"/>
    <col min="16144" max="16145" width="16.5546875" bestFit="1" customWidth="1"/>
    <col min="16146" max="16147" width="13.109375" bestFit="1" customWidth="1"/>
    <col min="16148" max="16148" width="15.5546875" bestFit="1" customWidth="1"/>
    <col min="16149" max="16149" width="13.6640625" bestFit="1" customWidth="1"/>
    <col min="16150" max="16152" width="12.33203125" bestFit="1" customWidth="1"/>
    <col min="16153" max="16153" width="17.5546875" bestFit="1" customWidth="1"/>
    <col min="16154" max="16154" width="12.33203125" bestFit="1" customWidth="1"/>
    <col min="16155" max="16155" width="13.44140625" bestFit="1" customWidth="1"/>
  </cols>
  <sheetData>
    <row r="1" spans="1:27" ht="14.4">
      <c r="C1" s="502"/>
      <c r="D1" s="502"/>
      <c r="E1" s="502"/>
      <c r="F1" s="502"/>
      <c r="G1" s="502"/>
      <c r="H1" s="502"/>
      <c r="I1" s="502"/>
      <c r="J1" s="502"/>
      <c r="K1" s="502"/>
      <c r="L1" s="502"/>
      <c r="M1" s="502"/>
      <c r="N1" s="502"/>
      <c r="O1" s="502"/>
      <c r="P1" s="502"/>
      <c r="Q1" s="502"/>
      <c r="R1" s="502"/>
      <c r="S1" s="502"/>
      <c r="T1" s="502"/>
      <c r="U1" s="502"/>
      <c r="V1" s="502"/>
      <c r="W1" s="502"/>
      <c r="X1" s="502"/>
      <c r="Y1" s="502"/>
      <c r="Z1" s="502"/>
    </row>
    <row r="2" spans="1:27" s="326" customFormat="1" ht="31.5" customHeight="1">
      <c r="B2"/>
      <c r="C2" s="503" t="s">
        <v>646</v>
      </c>
      <c r="D2" s="324" t="s">
        <v>647</v>
      </c>
      <c r="E2" s="503" t="s">
        <v>648</v>
      </c>
      <c r="F2" s="503"/>
      <c r="G2" s="325" t="s">
        <v>647</v>
      </c>
      <c r="H2" s="325" t="s">
        <v>649</v>
      </c>
      <c r="I2" s="504" t="s">
        <v>650</v>
      </c>
      <c r="J2" s="505"/>
      <c r="K2" s="505"/>
      <c r="L2" s="505"/>
      <c r="M2" s="505"/>
      <c r="N2" s="505"/>
      <c r="O2" s="506"/>
      <c r="P2" s="507" t="s">
        <v>651</v>
      </c>
      <c r="Q2" s="508"/>
      <c r="R2" s="508"/>
      <c r="S2" s="508"/>
      <c r="T2" s="509"/>
      <c r="U2" s="510" t="s">
        <v>652</v>
      </c>
      <c r="V2" s="511"/>
      <c r="W2" s="511"/>
      <c r="X2" s="512"/>
      <c r="Y2" s="513" t="s">
        <v>653</v>
      </c>
      <c r="Z2" s="515" t="s">
        <v>17</v>
      </c>
    </row>
    <row r="3" spans="1:27" s="326" customFormat="1" ht="39.6" customHeight="1">
      <c r="B3"/>
      <c r="C3" s="503"/>
      <c r="D3" s="327">
        <v>45473</v>
      </c>
      <c r="E3" s="324" t="s">
        <v>654</v>
      </c>
      <c r="F3" s="324" t="s">
        <v>655</v>
      </c>
      <c r="G3" s="328">
        <v>45291</v>
      </c>
      <c r="H3" s="325" t="s">
        <v>656</v>
      </c>
      <c r="I3" s="329" t="s">
        <v>657</v>
      </c>
      <c r="J3" s="330" t="s">
        <v>658</v>
      </c>
      <c r="K3" s="330" t="s">
        <v>659</v>
      </c>
      <c r="L3" s="330" t="s">
        <v>660</v>
      </c>
      <c r="M3" s="330" t="s">
        <v>661</v>
      </c>
      <c r="N3" s="330" t="s">
        <v>662</v>
      </c>
      <c r="O3" s="330" t="s">
        <v>663</v>
      </c>
      <c r="P3" s="331" t="s">
        <v>48</v>
      </c>
      <c r="Q3" s="331" t="s">
        <v>664</v>
      </c>
      <c r="R3" s="331" t="s">
        <v>665</v>
      </c>
      <c r="S3" s="331" t="s">
        <v>50</v>
      </c>
      <c r="T3" s="331" t="s">
        <v>51</v>
      </c>
      <c r="U3" s="332" t="s">
        <v>666</v>
      </c>
      <c r="V3" s="332" t="s">
        <v>667</v>
      </c>
      <c r="W3" s="332" t="s">
        <v>668</v>
      </c>
      <c r="X3" s="332" t="s">
        <v>669</v>
      </c>
      <c r="Y3" s="514"/>
      <c r="Z3" s="515"/>
    </row>
    <row r="4" spans="1:27" s="339" customFormat="1" ht="12.75" customHeight="1">
      <c r="A4" s="339">
        <f>+LEN(B4)</f>
        <v>1</v>
      </c>
      <c r="B4" s="374">
        <v>1</v>
      </c>
      <c r="C4" s="375" t="s">
        <v>1</v>
      </c>
      <c r="D4" s="334">
        <f>+IF(VLOOKUP(C4,'BG SISTEMA'!B9:G272,6,FALSE)=15,VLOOKUP('CA EF (2)'!C4,'BG SISTEMA'!B9:F272,5,FALSE),0)</f>
        <v>0</v>
      </c>
      <c r="E4" s="335"/>
      <c r="F4" s="335"/>
      <c r="G4" s="336">
        <v>0</v>
      </c>
      <c r="H4" s="336">
        <f t="shared" ref="H4:H67" si="0">+D4+E4-F4-G4</f>
        <v>0</v>
      </c>
      <c r="I4" s="336">
        <v>0</v>
      </c>
      <c r="J4" s="336">
        <v>0</v>
      </c>
      <c r="K4" s="336">
        <v>0</v>
      </c>
      <c r="L4" s="336">
        <v>0</v>
      </c>
      <c r="M4" s="336">
        <v>0</v>
      </c>
      <c r="N4" s="336">
        <v>0</v>
      </c>
      <c r="O4" s="336">
        <v>0</v>
      </c>
      <c r="P4" s="336">
        <v>0</v>
      </c>
      <c r="Q4" s="336">
        <v>0</v>
      </c>
      <c r="R4" s="336">
        <v>0</v>
      </c>
      <c r="S4" s="336">
        <v>0</v>
      </c>
      <c r="T4" s="336">
        <v>0</v>
      </c>
      <c r="U4" s="336">
        <v>0</v>
      </c>
      <c r="V4" s="336">
        <v>0</v>
      </c>
      <c r="W4" s="336">
        <v>0</v>
      </c>
      <c r="X4" s="336">
        <v>0</v>
      </c>
      <c r="Y4" s="336">
        <v>0</v>
      </c>
      <c r="Z4" s="337">
        <f t="shared" ref="Z4:Z67" si="1">SUM(H4:Y4)</f>
        <v>0</v>
      </c>
      <c r="AA4" s="338"/>
    </row>
    <row r="5" spans="1:27" s="339" customFormat="1" ht="12.75" customHeight="1">
      <c r="A5" s="339">
        <f t="shared" ref="A5:A80" si="2">+LEN(B5)</f>
        <v>2</v>
      </c>
      <c r="B5" s="374">
        <v>11</v>
      </c>
      <c r="C5" s="375" t="s">
        <v>433</v>
      </c>
      <c r="D5" s="334">
        <f>+IF(VLOOKUP(C5,'BG SISTEMA'!B10:G273,6,FALSE)=15,VLOOKUP('CA EF (2)'!C5,'BG SISTEMA'!B10:F273,5,FALSE),0)</f>
        <v>0</v>
      </c>
      <c r="E5" s="335"/>
      <c r="F5" s="335"/>
      <c r="G5" s="336">
        <v>0</v>
      </c>
      <c r="H5" s="336">
        <f t="shared" si="0"/>
        <v>0</v>
      </c>
      <c r="I5" s="336">
        <v>0</v>
      </c>
      <c r="J5" s="336">
        <v>0</v>
      </c>
      <c r="K5" s="336">
        <v>0</v>
      </c>
      <c r="L5" s="336">
        <v>0</v>
      </c>
      <c r="M5" s="336">
        <v>0</v>
      </c>
      <c r="N5" s="336">
        <v>0</v>
      </c>
      <c r="O5" s="336">
        <v>0</v>
      </c>
      <c r="P5" s="336">
        <v>0</v>
      </c>
      <c r="Q5" s="336">
        <v>0</v>
      </c>
      <c r="R5" s="336">
        <v>0</v>
      </c>
      <c r="S5" s="336">
        <v>0</v>
      </c>
      <c r="T5" s="336">
        <v>0</v>
      </c>
      <c r="U5" s="336">
        <v>0</v>
      </c>
      <c r="V5" s="336">
        <v>0</v>
      </c>
      <c r="W5" s="336">
        <v>0</v>
      </c>
      <c r="X5" s="336">
        <v>0</v>
      </c>
      <c r="Y5" s="336">
        <v>0</v>
      </c>
      <c r="Z5" s="337">
        <f t="shared" si="1"/>
        <v>0</v>
      </c>
      <c r="AA5" s="340"/>
    </row>
    <row r="6" spans="1:27" s="339" customFormat="1" ht="12.75" customHeight="1">
      <c r="A6" s="339">
        <f t="shared" si="2"/>
        <v>5</v>
      </c>
      <c r="B6" s="374">
        <v>11020</v>
      </c>
      <c r="C6" s="375" t="s">
        <v>10</v>
      </c>
      <c r="D6" s="334">
        <f>+IF(VLOOKUP(C6,'BG SISTEMA'!B11:G274,6,FALSE)=15,VLOOKUP('CA EF (2)'!C6,'BG SISTEMA'!B11:F274,5,FALSE),0)</f>
        <v>0</v>
      </c>
      <c r="E6" s="335"/>
      <c r="F6" s="335"/>
      <c r="G6" s="336">
        <v>0</v>
      </c>
      <c r="H6" s="336">
        <f t="shared" si="0"/>
        <v>0</v>
      </c>
      <c r="I6" s="336">
        <v>0</v>
      </c>
      <c r="J6" s="336">
        <v>0</v>
      </c>
      <c r="K6" s="336">
        <v>0</v>
      </c>
      <c r="L6" s="336">
        <v>0</v>
      </c>
      <c r="M6" s="336">
        <v>0</v>
      </c>
      <c r="N6" s="336">
        <v>0</v>
      </c>
      <c r="O6" s="336">
        <v>0</v>
      </c>
      <c r="P6" s="336">
        <v>0</v>
      </c>
      <c r="Q6" s="336">
        <v>0</v>
      </c>
      <c r="R6" s="336">
        <v>0</v>
      </c>
      <c r="S6" s="336">
        <v>0</v>
      </c>
      <c r="T6" s="336">
        <v>0</v>
      </c>
      <c r="U6" s="336">
        <v>0</v>
      </c>
      <c r="V6" s="336">
        <v>0</v>
      </c>
      <c r="W6" s="336">
        <v>0</v>
      </c>
      <c r="X6" s="336">
        <v>0</v>
      </c>
      <c r="Y6" s="336">
        <v>0</v>
      </c>
      <c r="Z6" s="337">
        <f t="shared" si="1"/>
        <v>0</v>
      </c>
      <c r="AA6" s="340"/>
    </row>
    <row r="7" spans="1:27" s="339" customFormat="1" ht="12.75" customHeight="1">
      <c r="A7" s="339">
        <f t="shared" si="2"/>
        <v>8</v>
      </c>
      <c r="B7" s="374">
        <v>11020105</v>
      </c>
      <c r="C7" s="375" t="s">
        <v>434</v>
      </c>
      <c r="D7" s="334">
        <f>+IF(VLOOKUP(C7,'BG SISTEMA'!B12:G275,6,FALSE)=15,VLOOKUP('CA EF (2)'!C7,'BG SISTEMA'!B12:F275,5,FALSE),0)</f>
        <v>0</v>
      </c>
      <c r="E7" s="335"/>
      <c r="F7" s="335"/>
      <c r="G7" s="336">
        <v>0</v>
      </c>
      <c r="H7" s="336">
        <f t="shared" si="0"/>
        <v>0</v>
      </c>
      <c r="I7" s="336">
        <v>0</v>
      </c>
      <c r="J7" s="336">
        <v>0</v>
      </c>
      <c r="K7" s="336">
        <v>0</v>
      </c>
      <c r="L7" s="336">
        <v>0</v>
      </c>
      <c r="M7" s="336">
        <v>0</v>
      </c>
      <c r="N7" s="336">
        <v>0</v>
      </c>
      <c r="O7" s="336">
        <v>0</v>
      </c>
      <c r="P7" s="336">
        <v>0</v>
      </c>
      <c r="Q7" s="336">
        <v>0</v>
      </c>
      <c r="R7" s="336">
        <v>0</v>
      </c>
      <c r="S7" s="336">
        <v>0</v>
      </c>
      <c r="T7" s="336">
        <v>0</v>
      </c>
      <c r="U7" s="336">
        <v>0</v>
      </c>
      <c r="V7" s="336">
        <v>0</v>
      </c>
      <c r="W7" s="336">
        <v>0</v>
      </c>
      <c r="X7" s="336">
        <v>0</v>
      </c>
      <c r="Y7" s="336">
        <v>0</v>
      </c>
      <c r="Z7" s="337">
        <f t="shared" si="1"/>
        <v>0</v>
      </c>
      <c r="AA7" s="340"/>
    </row>
    <row r="8" spans="1:27" s="339" customFormat="1" ht="12.75" customHeight="1">
      <c r="A8" s="339">
        <f t="shared" si="2"/>
        <v>11</v>
      </c>
      <c r="B8" s="374">
        <v>11020105002</v>
      </c>
      <c r="C8" s="375" t="s">
        <v>435</v>
      </c>
      <c r="D8" s="334">
        <f>+IF(VLOOKUP(C8,'BG SISTEMA'!B13:G276,6,FALSE)=15,VLOOKUP('CA EF (2)'!C8,'BG SISTEMA'!B13:F276,5,FALSE),0)</f>
        <v>0</v>
      </c>
      <c r="E8" s="335"/>
      <c r="F8" s="335"/>
      <c r="G8" s="336">
        <v>0</v>
      </c>
      <c r="H8" s="336">
        <f t="shared" si="0"/>
        <v>0</v>
      </c>
      <c r="I8" s="336">
        <v>0</v>
      </c>
      <c r="J8" s="336">
        <v>0</v>
      </c>
      <c r="K8" s="336">
        <v>0</v>
      </c>
      <c r="L8" s="336">
        <v>0</v>
      </c>
      <c r="M8" s="336">
        <v>0</v>
      </c>
      <c r="N8" s="336">
        <v>0</v>
      </c>
      <c r="O8" s="336">
        <v>0</v>
      </c>
      <c r="P8" s="336">
        <v>0</v>
      </c>
      <c r="Q8" s="336">
        <v>0</v>
      </c>
      <c r="R8" s="336">
        <v>0</v>
      </c>
      <c r="S8" s="336">
        <v>0</v>
      </c>
      <c r="T8" s="336">
        <v>0</v>
      </c>
      <c r="U8" s="336">
        <v>0</v>
      </c>
      <c r="V8" s="336">
        <v>0</v>
      </c>
      <c r="W8" s="336">
        <v>0</v>
      </c>
      <c r="X8" s="336">
        <v>0</v>
      </c>
      <c r="Y8" s="336">
        <v>0</v>
      </c>
      <c r="Z8" s="337">
        <f t="shared" si="1"/>
        <v>0</v>
      </c>
      <c r="AA8" s="340"/>
    </row>
    <row r="9" spans="1:27" s="339" customFormat="1" ht="12.75" customHeight="1">
      <c r="A9" s="339">
        <f t="shared" si="2"/>
        <v>13</v>
      </c>
      <c r="B9" s="374">
        <v>1102010500202</v>
      </c>
      <c r="C9" s="375" t="s">
        <v>435</v>
      </c>
      <c r="D9" s="334">
        <f>+IF(VLOOKUP(C9,'BG SISTEMA'!B14:G277,6,FALSE)=15,VLOOKUP('CA EF (2)'!C9,'BG SISTEMA'!B14:F277,5,FALSE),0)</f>
        <v>0</v>
      </c>
      <c r="E9" s="335"/>
      <c r="F9" s="335"/>
      <c r="G9" s="336">
        <v>0</v>
      </c>
      <c r="H9" s="336">
        <f t="shared" si="0"/>
        <v>0</v>
      </c>
      <c r="I9" s="336">
        <v>0</v>
      </c>
      <c r="J9" s="336">
        <v>0</v>
      </c>
      <c r="K9" s="336">
        <v>0</v>
      </c>
      <c r="L9" s="336">
        <v>0</v>
      </c>
      <c r="M9" s="336">
        <v>0</v>
      </c>
      <c r="N9" s="336">
        <v>0</v>
      </c>
      <c r="O9" s="336">
        <v>0</v>
      </c>
      <c r="P9" s="336">
        <v>0</v>
      </c>
      <c r="Q9" s="336">
        <v>0</v>
      </c>
      <c r="R9" s="336">
        <v>0</v>
      </c>
      <c r="S9" s="336">
        <v>0</v>
      </c>
      <c r="T9" s="336">
        <v>0</v>
      </c>
      <c r="U9" s="336">
        <v>0</v>
      </c>
      <c r="V9" s="336">
        <v>0</v>
      </c>
      <c r="W9" s="336">
        <v>0</v>
      </c>
      <c r="X9" s="336">
        <v>0</v>
      </c>
      <c r="Y9" s="336">
        <v>0</v>
      </c>
      <c r="Z9" s="337">
        <f t="shared" si="1"/>
        <v>0</v>
      </c>
      <c r="AA9" s="340"/>
    </row>
    <row r="10" spans="1:27" s="339" customFormat="1" ht="12.75" customHeight="1">
      <c r="A10" s="339">
        <f t="shared" si="2"/>
        <v>15</v>
      </c>
      <c r="B10" s="373">
        <v>110201050020201</v>
      </c>
      <c r="C10" s="376" t="s">
        <v>436</v>
      </c>
      <c r="D10" s="334">
        <f>+IF(VLOOKUP(C10,'BG SISTEMA'!B15:G278,6,FALSE)=15,VLOOKUP('CA EF (2)'!C10,'BG SISTEMA'!B15:F278,5,FALSE),0)</f>
        <v>39971250</v>
      </c>
      <c r="E10" s="335"/>
      <c r="F10" s="335"/>
      <c r="G10" s="336">
        <v>36317949.911000013</v>
      </c>
      <c r="H10" s="336">
        <f t="shared" si="0"/>
        <v>3653300.0889999866</v>
      </c>
      <c r="I10" s="336">
        <v>0</v>
      </c>
      <c r="J10" s="336">
        <v>0</v>
      </c>
      <c r="K10" s="336">
        <v>0</v>
      </c>
      <c r="L10" s="336">
        <v>0</v>
      </c>
      <c r="M10" s="336">
        <v>0</v>
      </c>
      <c r="N10" s="336">
        <v>0</v>
      </c>
      <c r="O10" s="336">
        <v>0</v>
      </c>
      <c r="P10" s="336">
        <v>0</v>
      </c>
      <c r="Q10" s="336">
        <v>0</v>
      </c>
      <c r="R10" s="336">
        <v>0</v>
      </c>
      <c r="S10" s="336">
        <v>0</v>
      </c>
      <c r="T10" s="336">
        <v>0</v>
      </c>
      <c r="U10" s="336">
        <v>0</v>
      </c>
      <c r="V10" s="336">
        <v>0</v>
      </c>
      <c r="W10" s="336">
        <v>0</v>
      </c>
      <c r="X10" s="336">
        <v>0</v>
      </c>
      <c r="Y10" s="336">
        <v>0</v>
      </c>
      <c r="Z10" s="337">
        <f t="shared" si="1"/>
        <v>3653300.0889999866</v>
      </c>
      <c r="AA10" s="340"/>
    </row>
    <row r="11" spans="1:27" s="339" customFormat="1" ht="12.75" customHeight="1">
      <c r="A11" s="339">
        <f t="shared" si="2"/>
        <v>15</v>
      </c>
      <c r="B11" s="373">
        <v>110201050020299</v>
      </c>
      <c r="C11" s="376" t="s">
        <v>437</v>
      </c>
      <c r="D11" s="334">
        <f>+IF(VLOOKUP(C11,'BG SISTEMA'!B16:G279,6,FALSE)=15,VLOOKUP('CA EF (2)'!C11,'BG SISTEMA'!B16:F279,5,FALSE),0)</f>
        <v>7000000</v>
      </c>
      <c r="E11" s="335"/>
      <c r="F11" s="335"/>
      <c r="G11" s="336">
        <v>6999998.7181854248</v>
      </c>
      <c r="H11" s="336">
        <f t="shared" si="0"/>
        <v>1.2818145751953125</v>
      </c>
      <c r="I11" s="336">
        <v>0</v>
      </c>
      <c r="J11" s="336">
        <v>0</v>
      </c>
      <c r="K11" s="336">
        <v>0</v>
      </c>
      <c r="L11" s="336">
        <v>0</v>
      </c>
      <c r="M11" s="336">
        <v>0</v>
      </c>
      <c r="N11" s="336">
        <v>0</v>
      </c>
      <c r="O11" s="336">
        <v>0</v>
      </c>
      <c r="P11" s="336">
        <v>0</v>
      </c>
      <c r="Q11" s="336">
        <v>0</v>
      </c>
      <c r="R11" s="336">
        <v>0</v>
      </c>
      <c r="S11" s="336">
        <v>0</v>
      </c>
      <c r="T11" s="336">
        <v>0</v>
      </c>
      <c r="U11" s="336">
        <v>0</v>
      </c>
      <c r="V11" s="336">
        <v>0</v>
      </c>
      <c r="W11" s="336">
        <v>0</v>
      </c>
      <c r="X11" s="336">
        <v>0</v>
      </c>
      <c r="Y11" s="336">
        <v>0</v>
      </c>
      <c r="Z11" s="337">
        <f t="shared" si="1"/>
        <v>1.2818145751953125</v>
      </c>
      <c r="AA11" s="340"/>
    </row>
    <row r="12" spans="1:27" s="339" customFormat="1" ht="12.75" customHeight="1">
      <c r="A12" s="339">
        <f t="shared" si="2"/>
        <v>8</v>
      </c>
      <c r="B12" s="374">
        <v>11020107</v>
      </c>
      <c r="C12" s="375" t="s">
        <v>438</v>
      </c>
      <c r="D12" s="334">
        <f>+IF(VLOOKUP(C12,'BG SISTEMA'!B17:G280,6,FALSE)=15,VLOOKUP('CA EF (2)'!C12,'BG SISTEMA'!B17:F280,5,FALSE),0)</f>
        <v>0</v>
      </c>
      <c r="E12" s="335"/>
      <c r="F12" s="335"/>
      <c r="G12" s="336">
        <v>0</v>
      </c>
      <c r="H12" s="336">
        <f t="shared" si="0"/>
        <v>0</v>
      </c>
      <c r="I12" s="336">
        <v>0</v>
      </c>
      <c r="J12" s="336">
        <v>0</v>
      </c>
      <c r="K12" s="336">
        <v>0</v>
      </c>
      <c r="L12" s="336">
        <v>0</v>
      </c>
      <c r="M12" s="336">
        <v>0</v>
      </c>
      <c r="N12" s="336">
        <v>0</v>
      </c>
      <c r="O12" s="336">
        <v>0</v>
      </c>
      <c r="P12" s="336">
        <v>0</v>
      </c>
      <c r="Q12" s="336">
        <v>0</v>
      </c>
      <c r="R12" s="336">
        <v>0</v>
      </c>
      <c r="S12" s="336">
        <v>0</v>
      </c>
      <c r="T12" s="336">
        <v>0</v>
      </c>
      <c r="U12" s="336">
        <v>0</v>
      </c>
      <c r="V12" s="336">
        <v>0</v>
      </c>
      <c r="W12" s="336">
        <v>0</v>
      </c>
      <c r="X12" s="336">
        <v>0</v>
      </c>
      <c r="Y12" s="336">
        <v>0</v>
      </c>
      <c r="Z12" s="337">
        <f t="shared" si="1"/>
        <v>0</v>
      </c>
      <c r="AA12" s="340"/>
    </row>
    <row r="13" spans="1:27" s="339" customFormat="1" ht="12.75" customHeight="1">
      <c r="A13" s="339">
        <f t="shared" si="2"/>
        <v>11</v>
      </c>
      <c r="B13" s="374">
        <v>11020107001</v>
      </c>
      <c r="C13" s="375" t="s">
        <v>438</v>
      </c>
      <c r="D13" s="334">
        <f>+IF(VLOOKUP(C13,'BG SISTEMA'!B18:G281,6,FALSE)=15,VLOOKUP('CA EF (2)'!C13,'BG SISTEMA'!B18:F281,5,FALSE),0)</f>
        <v>0</v>
      </c>
      <c r="E13" s="335"/>
      <c r="F13" s="335"/>
      <c r="G13" s="336">
        <v>0</v>
      </c>
      <c r="H13" s="336">
        <f t="shared" si="0"/>
        <v>0</v>
      </c>
      <c r="I13" s="336">
        <v>0</v>
      </c>
      <c r="J13" s="336">
        <v>0</v>
      </c>
      <c r="K13" s="336">
        <v>0</v>
      </c>
      <c r="L13" s="336">
        <v>0</v>
      </c>
      <c r="M13" s="336">
        <v>0</v>
      </c>
      <c r="N13" s="336">
        <v>0</v>
      </c>
      <c r="O13" s="336">
        <v>0</v>
      </c>
      <c r="P13" s="336">
        <v>0</v>
      </c>
      <c r="Q13" s="336">
        <v>0</v>
      </c>
      <c r="R13" s="336">
        <v>0</v>
      </c>
      <c r="S13" s="336">
        <v>0</v>
      </c>
      <c r="T13" s="336">
        <v>0</v>
      </c>
      <c r="U13" s="336">
        <v>0</v>
      </c>
      <c r="V13" s="336">
        <v>0</v>
      </c>
      <c r="W13" s="336">
        <v>0</v>
      </c>
      <c r="X13" s="336">
        <v>0</v>
      </c>
      <c r="Y13" s="336">
        <v>0</v>
      </c>
      <c r="Z13" s="337">
        <f t="shared" si="1"/>
        <v>0</v>
      </c>
      <c r="AA13" s="340"/>
    </row>
    <row r="14" spans="1:27" s="339" customFormat="1" ht="12.75" customHeight="1">
      <c r="A14" s="339">
        <f t="shared" si="2"/>
        <v>13</v>
      </c>
      <c r="B14" s="374">
        <v>1102010700106</v>
      </c>
      <c r="C14" s="375" t="s">
        <v>438</v>
      </c>
      <c r="D14" s="334">
        <f>+IF(VLOOKUP(C14,'BG SISTEMA'!B19:G282,6,FALSE)=15,VLOOKUP('CA EF (2)'!C14,'BG SISTEMA'!B19:F282,5,FALSE),0)</f>
        <v>0</v>
      </c>
      <c r="E14" s="335"/>
      <c r="F14" s="335"/>
      <c r="G14" s="336">
        <v>0</v>
      </c>
      <c r="H14" s="336">
        <f t="shared" si="0"/>
        <v>0</v>
      </c>
      <c r="I14" s="336">
        <v>0</v>
      </c>
      <c r="J14" s="336">
        <v>0</v>
      </c>
      <c r="K14" s="336">
        <v>0</v>
      </c>
      <c r="L14" s="336">
        <v>0</v>
      </c>
      <c r="M14" s="336">
        <v>0</v>
      </c>
      <c r="N14" s="336">
        <v>0</v>
      </c>
      <c r="O14" s="336">
        <v>0</v>
      </c>
      <c r="P14" s="336">
        <v>0</v>
      </c>
      <c r="Q14" s="336">
        <v>0</v>
      </c>
      <c r="R14" s="336">
        <v>0</v>
      </c>
      <c r="S14" s="336">
        <v>0</v>
      </c>
      <c r="T14" s="336">
        <v>0</v>
      </c>
      <c r="U14" s="336">
        <v>0</v>
      </c>
      <c r="V14" s="336">
        <v>0</v>
      </c>
      <c r="W14" s="336">
        <v>0</v>
      </c>
      <c r="X14" s="336">
        <v>0</v>
      </c>
      <c r="Y14" s="336">
        <v>0</v>
      </c>
      <c r="Z14" s="337">
        <f t="shared" si="1"/>
        <v>0</v>
      </c>
      <c r="AA14" s="340"/>
    </row>
    <row r="15" spans="1:27" s="339" customFormat="1" ht="12.75" customHeight="1">
      <c r="A15" s="339">
        <f t="shared" si="2"/>
        <v>15</v>
      </c>
      <c r="B15" s="373">
        <v>110201070010601</v>
      </c>
      <c r="C15" s="376" t="s">
        <v>439</v>
      </c>
      <c r="D15" s="334">
        <f>+IF(VLOOKUP(C15,'BG SISTEMA'!B20:G283,6,FALSE)=15,VLOOKUP('CA EF (2)'!C15,'BG SISTEMA'!B20:F283,5,FALSE),0)</f>
        <v>116336563</v>
      </c>
      <c r="E15" s="335"/>
      <c r="F15" s="335"/>
      <c r="G15" s="336">
        <v>1190720</v>
      </c>
      <c r="H15" s="336">
        <f t="shared" si="0"/>
        <v>115145843</v>
      </c>
      <c r="I15" s="336">
        <v>0</v>
      </c>
      <c r="J15" s="336">
        <v>0</v>
      </c>
      <c r="K15" s="336">
        <v>0</v>
      </c>
      <c r="L15" s="336">
        <v>0</v>
      </c>
      <c r="M15" s="336">
        <v>0</v>
      </c>
      <c r="N15" s="336">
        <v>0</v>
      </c>
      <c r="O15" s="336">
        <v>0</v>
      </c>
      <c r="P15" s="336">
        <v>0</v>
      </c>
      <c r="Q15" s="336">
        <v>0</v>
      </c>
      <c r="R15" s="336">
        <v>0</v>
      </c>
      <c r="S15" s="336">
        <v>0</v>
      </c>
      <c r="T15" s="336">
        <v>0</v>
      </c>
      <c r="U15" s="336">
        <v>0</v>
      </c>
      <c r="V15" s="336">
        <v>0</v>
      </c>
      <c r="W15" s="336">
        <v>0</v>
      </c>
      <c r="X15" s="336">
        <v>0</v>
      </c>
      <c r="Y15" s="336">
        <v>0</v>
      </c>
      <c r="Z15" s="337">
        <f t="shared" si="1"/>
        <v>115145843</v>
      </c>
      <c r="AA15" s="340"/>
    </row>
    <row r="16" spans="1:27" s="339" customFormat="1" ht="12.75" customHeight="1">
      <c r="A16" s="339">
        <f t="shared" si="2"/>
        <v>15</v>
      </c>
      <c r="B16" s="373">
        <v>110201070010699</v>
      </c>
      <c r="C16" s="376" t="s">
        <v>440</v>
      </c>
      <c r="D16" s="334">
        <f>+IF(VLOOKUP(C16,'BG SISTEMA'!B21:G284,6,FALSE)=15,VLOOKUP('CA EF (2)'!C16,'BG SISTEMA'!B21:F284,5,FALSE),0)</f>
        <v>2391415096</v>
      </c>
      <c r="E16" s="335"/>
      <c r="F16" s="335"/>
      <c r="G16" s="336">
        <v>1122341544</v>
      </c>
      <c r="H16" s="336">
        <f t="shared" si="0"/>
        <v>1269073552</v>
      </c>
      <c r="I16" s="336">
        <v>0</v>
      </c>
      <c r="J16" s="336">
        <v>0</v>
      </c>
      <c r="K16" s="336">
        <v>0</v>
      </c>
      <c r="L16" s="336">
        <v>0</v>
      </c>
      <c r="M16" s="336">
        <v>0</v>
      </c>
      <c r="N16" s="336">
        <v>0</v>
      </c>
      <c r="O16" s="336">
        <v>0</v>
      </c>
      <c r="P16" s="336">
        <v>0</v>
      </c>
      <c r="Q16" s="336">
        <v>0</v>
      </c>
      <c r="R16" s="336">
        <v>0</v>
      </c>
      <c r="S16" s="336">
        <v>0</v>
      </c>
      <c r="T16" s="336">
        <v>0</v>
      </c>
      <c r="U16" s="336">
        <v>0</v>
      </c>
      <c r="V16" s="336">
        <v>0</v>
      </c>
      <c r="W16" s="336">
        <v>0</v>
      </c>
      <c r="X16" s="336">
        <v>0</v>
      </c>
      <c r="Y16" s="336">
        <v>0</v>
      </c>
      <c r="Z16" s="337">
        <f t="shared" si="1"/>
        <v>1269073552</v>
      </c>
      <c r="AA16" s="340"/>
    </row>
    <row r="17" spans="1:27" s="339" customFormat="1" ht="12.75" customHeight="1">
      <c r="A17" s="339">
        <f t="shared" si="2"/>
        <v>13</v>
      </c>
      <c r="B17" s="374">
        <v>1102010700107</v>
      </c>
      <c r="C17" s="375" t="s">
        <v>438</v>
      </c>
      <c r="D17" s="334">
        <f>+IF(VLOOKUP(C17,'BG SISTEMA'!B22:G285,6,FALSE)=15,VLOOKUP('CA EF (2)'!C17,'BG SISTEMA'!B22:F285,5,FALSE),0)</f>
        <v>0</v>
      </c>
      <c r="E17" s="335"/>
      <c r="F17" s="335"/>
      <c r="G17" s="336">
        <v>0</v>
      </c>
      <c r="H17" s="336">
        <f t="shared" si="0"/>
        <v>0</v>
      </c>
      <c r="I17" s="336">
        <v>0</v>
      </c>
      <c r="J17" s="336">
        <v>0</v>
      </c>
      <c r="K17" s="336">
        <v>0</v>
      </c>
      <c r="L17" s="336">
        <v>0</v>
      </c>
      <c r="M17" s="336">
        <v>0</v>
      </c>
      <c r="N17" s="336">
        <v>0</v>
      </c>
      <c r="O17" s="336">
        <v>0</v>
      </c>
      <c r="P17" s="336">
        <v>0</v>
      </c>
      <c r="Q17" s="336">
        <v>0</v>
      </c>
      <c r="R17" s="336">
        <v>0</v>
      </c>
      <c r="S17" s="336">
        <v>0</v>
      </c>
      <c r="T17" s="336">
        <v>0</v>
      </c>
      <c r="U17" s="336">
        <v>0</v>
      </c>
      <c r="V17" s="336">
        <v>0</v>
      </c>
      <c r="W17" s="336">
        <v>0</v>
      </c>
      <c r="X17" s="336">
        <v>0</v>
      </c>
      <c r="Y17" s="336">
        <v>0</v>
      </c>
      <c r="Z17" s="337">
        <f t="shared" si="1"/>
        <v>0</v>
      </c>
      <c r="AA17" s="338"/>
    </row>
    <row r="18" spans="1:27" s="339" customFormat="1" ht="12.75" customHeight="1">
      <c r="A18" s="339">
        <f t="shared" si="2"/>
        <v>15</v>
      </c>
      <c r="B18" s="373" t="s">
        <v>782</v>
      </c>
      <c r="C18" s="376" t="s">
        <v>783</v>
      </c>
      <c r="D18" s="334">
        <f>+IF(VLOOKUP(C18,'BG SISTEMA'!B22:G285,6,FALSE)=15,VLOOKUP('CA EF (2)'!C18,'BG SISTEMA'!B22:F285,5,FALSE),0)</f>
        <v>32059341</v>
      </c>
      <c r="E18" s="335"/>
      <c r="F18" s="335"/>
      <c r="G18" s="336">
        <v>0</v>
      </c>
      <c r="H18" s="336">
        <f t="shared" si="0"/>
        <v>32059341</v>
      </c>
      <c r="I18" s="336">
        <v>0</v>
      </c>
      <c r="J18" s="336">
        <v>0</v>
      </c>
      <c r="K18" s="336">
        <v>0</v>
      </c>
      <c r="L18" s="336">
        <v>0</v>
      </c>
      <c r="M18" s="336">
        <v>0</v>
      </c>
      <c r="N18" s="336">
        <v>0</v>
      </c>
      <c r="O18" s="336">
        <v>0</v>
      </c>
      <c r="P18" s="336">
        <v>0</v>
      </c>
      <c r="Q18" s="336">
        <v>0</v>
      </c>
      <c r="R18" s="336">
        <v>0</v>
      </c>
      <c r="S18" s="336">
        <v>0</v>
      </c>
      <c r="T18" s="336">
        <v>0</v>
      </c>
      <c r="U18" s="336">
        <v>0</v>
      </c>
      <c r="V18" s="336">
        <v>0</v>
      </c>
      <c r="W18" s="336">
        <v>0</v>
      </c>
      <c r="X18" s="336">
        <v>0</v>
      </c>
      <c r="Y18" s="336">
        <v>0</v>
      </c>
      <c r="Z18" s="337">
        <f t="shared" si="1"/>
        <v>32059341</v>
      </c>
      <c r="AA18" s="340"/>
    </row>
    <row r="19" spans="1:27" s="339" customFormat="1" ht="12.75" customHeight="1">
      <c r="A19" s="339">
        <f t="shared" si="2"/>
        <v>15</v>
      </c>
      <c r="B19" s="373">
        <v>110201070010799</v>
      </c>
      <c r="C19" s="376" t="s">
        <v>441</v>
      </c>
      <c r="D19" s="334">
        <f>+IF(VLOOKUP(C19,'BG SISTEMA'!B23:G286,6,FALSE)=15,VLOOKUP('CA EF (2)'!C19,'BG SISTEMA'!B23:F286,5,FALSE),0)</f>
        <v>7595979</v>
      </c>
      <c r="E19" s="335"/>
      <c r="F19" s="335"/>
      <c r="G19" s="336">
        <v>7835042</v>
      </c>
      <c r="H19" s="336">
        <f t="shared" si="0"/>
        <v>-239063</v>
      </c>
      <c r="I19" s="336">
        <v>0</v>
      </c>
      <c r="J19" s="336">
        <v>0</v>
      </c>
      <c r="K19" s="336">
        <v>0</v>
      </c>
      <c r="L19" s="336">
        <v>0</v>
      </c>
      <c r="M19" s="336">
        <v>0</v>
      </c>
      <c r="N19" s="336">
        <v>0</v>
      </c>
      <c r="O19" s="336">
        <v>0</v>
      </c>
      <c r="P19" s="336">
        <v>0</v>
      </c>
      <c r="Q19" s="336">
        <v>0</v>
      </c>
      <c r="R19" s="336">
        <v>0</v>
      </c>
      <c r="S19" s="336">
        <v>0</v>
      </c>
      <c r="T19" s="336">
        <v>0</v>
      </c>
      <c r="U19" s="336">
        <v>0</v>
      </c>
      <c r="V19" s="336">
        <v>0</v>
      </c>
      <c r="W19" s="336">
        <v>0</v>
      </c>
      <c r="X19" s="336">
        <v>0</v>
      </c>
      <c r="Y19" s="336">
        <v>0</v>
      </c>
      <c r="Z19" s="337">
        <f t="shared" si="1"/>
        <v>-239063</v>
      </c>
      <c r="AA19" s="340"/>
    </row>
    <row r="20" spans="1:27" s="339" customFormat="1" ht="12.75" customHeight="1">
      <c r="A20" s="339">
        <f t="shared" si="2"/>
        <v>0</v>
      </c>
      <c r="B20" s="377"/>
      <c r="C20" s="378" t="s">
        <v>442</v>
      </c>
      <c r="D20" s="334">
        <v>0</v>
      </c>
      <c r="E20" s="335"/>
      <c r="F20" s="335"/>
      <c r="G20" s="336"/>
      <c r="H20" s="336">
        <f t="shared" si="0"/>
        <v>0</v>
      </c>
      <c r="I20" s="336">
        <v>0</v>
      </c>
      <c r="J20" s="336">
        <v>0</v>
      </c>
      <c r="K20" s="336">
        <v>0</v>
      </c>
      <c r="L20" s="336">
        <v>0</v>
      </c>
      <c r="M20" s="336">
        <v>0</v>
      </c>
      <c r="N20" s="336">
        <v>0</v>
      </c>
      <c r="O20" s="336">
        <v>0</v>
      </c>
      <c r="P20" s="336">
        <v>0</v>
      </c>
      <c r="Q20" s="336">
        <v>0</v>
      </c>
      <c r="R20" s="336">
        <v>0</v>
      </c>
      <c r="S20" s="336">
        <v>0</v>
      </c>
      <c r="T20" s="336">
        <v>0</v>
      </c>
      <c r="U20" s="336">
        <v>0</v>
      </c>
      <c r="V20" s="336">
        <v>0</v>
      </c>
      <c r="W20" s="336">
        <v>0</v>
      </c>
      <c r="X20" s="336">
        <v>0</v>
      </c>
      <c r="Y20" s="336">
        <v>0</v>
      </c>
      <c r="Z20" s="337">
        <f t="shared" si="1"/>
        <v>0</v>
      </c>
      <c r="AA20" s="338"/>
    </row>
    <row r="21" spans="1:27" s="339" customFormat="1" ht="12.75" customHeight="1">
      <c r="A21" s="339">
        <f t="shared" si="2"/>
        <v>0</v>
      </c>
      <c r="B21" s="377"/>
      <c r="C21" s="378" t="s">
        <v>443</v>
      </c>
      <c r="D21" s="334">
        <v>0</v>
      </c>
      <c r="E21" s="335"/>
      <c r="F21" s="335"/>
      <c r="G21" s="336"/>
      <c r="H21" s="336">
        <f t="shared" si="0"/>
        <v>0</v>
      </c>
      <c r="I21" s="336">
        <v>0</v>
      </c>
      <c r="J21" s="336">
        <v>0</v>
      </c>
      <c r="K21" s="336">
        <v>0</v>
      </c>
      <c r="L21" s="336">
        <v>0</v>
      </c>
      <c r="M21" s="336">
        <v>0</v>
      </c>
      <c r="N21" s="336">
        <v>0</v>
      </c>
      <c r="O21" s="336">
        <v>0</v>
      </c>
      <c r="P21" s="336">
        <v>0</v>
      </c>
      <c r="Q21" s="336">
        <v>0</v>
      </c>
      <c r="R21" s="336">
        <v>0</v>
      </c>
      <c r="S21" s="336">
        <v>0</v>
      </c>
      <c r="T21" s="336">
        <v>0</v>
      </c>
      <c r="U21" s="336">
        <v>0</v>
      </c>
      <c r="V21" s="336">
        <v>0</v>
      </c>
      <c r="W21" s="336">
        <v>0</v>
      </c>
      <c r="X21" s="336">
        <v>0</v>
      </c>
      <c r="Y21" s="336">
        <v>0</v>
      </c>
      <c r="Z21" s="337">
        <f t="shared" si="1"/>
        <v>0</v>
      </c>
      <c r="AA21" s="338"/>
    </row>
    <row r="22" spans="1:27" s="339" customFormat="1" ht="12.75" customHeight="1">
      <c r="A22" s="339">
        <f t="shared" si="2"/>
        <v>0</v>
      </c>
      <c r="B22" s="377"/>
      <c r="C22" s="378" t="s">
        <v>444</v>
      </c>
      <c r="D22" s="334">
        <v>0</v>
      </c>
      <c r="E22" s="335"/>
      <c r="F22" s="335"/>
      <c r="G22" s="336">
        <v>0</v>
      </c>
      <c r="H22" s="336">
        <f t="shared" si="0"/>
        <v>0</v>
      </c>
      <c r="I22" s="336">
        <v>0</v>
      </c>
      <c r="J22" s="336">
        <v>0</v>
      </c>
      <c r="K22" s="336">
        <v>0</v>
      </c>
      <c r="L22" s="336">
        <v>0</v>
      </c>
      <c r="M22" s="336">
        <v>0</v>
      </c>
      <c r="N22" s="336">
        <v>0</v>
      </c>
      <c r="O22" s="336">
        <v>0</v>
      </c>
      <c r="P22" s="336">
        <v>0</v>
      </c>
      <c r="Q22" s="336">
        <v>0</v>
      </c>
      <c r="R22" s="336">
        <v>0</v>
      </c>
      <c r="S22" s="336">
        <v>0</v>
      </c>
      <c r="T22" s="336">
        <v>0</v>
      </c>
      <c r="U22" s="336">
        <v>0</v>
      </c>
      <c r="V22" s="336">
        <v>0</v>
      </c>
      <c r="W22" s="336">
        <v>0</v>
      </c>
      <c r="X22" s="336">
        <v>0</v>
      </c>
      <c r="Y22" s="336">
        <v>0</v>
      </c>
      <c r="Z22" s="337">
        <f t="shared" si="1"/>
        <v>0</v>
      </c>
      <c r="AA22" s="338"/>
    </row>
    <row r="23" spans="1:27" s="339" customFormat="1" ht="12.75" customHeight="1">
      <c r="A23" s="339">
        <f t="shared" si="2"/>
        <v>0</v>
      </c>
      <c r="B23" s="377"/>
      <c r="C23" s="378" t="s">
        <v>445</v>
      </c>
      <c r="D23" s="334">
        <v>0</v>
      </c>
      <c r="E23" s="335"/>
      <c r="F23" s="335"/>
      <c r="G23" s="336">
        <v>400000000</v>
      </c>
      <c r="H23" s="336">
        <f t="shared" si="0"/>
        <v>-400000000</v>
      </c>
      <c r="I23" s="336">
        <v>0</v>
      </c>
      <c r="J23" s="336">
        <v>0</v>
      </c>
      <c r="K23" s="336">
        <v>0</v>
      </c>
      <c r="L23" s="336">
        <v>0</v>
      </c>
      <c r="M23" s="336">
        <v>0</v>
      </c>
      <c r="N23" s="336">
        <v>0</v>
      </c>
      <c r="O23" s="336">
        <v>0</v>
      </c>
      <c r="P23" s="336">
        <v>0</v>
      </c>
      <c r="Q23" s="336">
        <v>0</v>
      </c>
      <c r="R23" s="336">
        <f>-$H23</f>
        <v>400000000</v>
      </c>
      <c r="S23" s="336">
        <v>0</v>
      </c>
      <c r="T23" s="336">
        <v>0</v>
      </c>
      <c r="U23" s="336">
        <v>0</v>
      </c>
      <c r="V23" s="336">
        <v>0</v>
      </c>
      <c r="W23" s="336">
        <v>0</v>
      </c>
      <c r="X23" s="336">
        <v>0</v>
      </c>
      <c r="Y23" s="336">
        <v>0</v>
      </c>
      <c r="Z23" s="337">
        <f t="shared" si="1"/>
        <v>0</v>
      </c>
      <c r="AA23" s="338"/>
    </row>
    <row r="24" spans="1:27" s="339" customFormat="1" ht="12.75" customHeight="1">
      <c r="A24" s="339">
        <f t="shared" si="2"/>
        <v>0</v>
      </c>
      <c r="B24" s="377"/>
      <c r="C24" s="378" t="s">
        <v>446</v>
      </c>
      <c r="D24" s="334">
        <v>0</v>
      </c>
      <c r="E24" s="335"/>
      <c r="F24" s="335"/>
      <c r="G24" s="336">
        <v>0</v>
      </c>
      <c r="H24" s="336">
        <f t="shared" si="0"/>
        <v>0</v>
      </c>
      <c r="I24" s="336">
        <v>0</v>
      </c>
      <c r="J24" s="336">
        <v>0</v>
      </c>
      <c r="K24" s="336">
        <v>0</v>
      </c>
      <c r="L24" s="336">
        <v>0</v>
      </c>
      <c r="M24" s="336">
        <v>0</v>
      </c>
      <c r="N24" s="336">
        <v>0</v>
      </c>
      <c r="O24" s="336">
        <v>0</v>
      </c>
      <c r="P24" s="336">
        <v>0</v>
      </c>
      <c r="Q24" s="336">
        <v>0</v>
      </c>
      <c r="R24" s="336">
        <v>0</v>
      </c>
      <c r="S24" s="336">
        <v>0</v>
      </c>
      <c r="T24" s="336">
        <v>0</v>
      </c>
      <c r="U24" s="336">
        <v>0</v>
      </c>
      <c r="V24" s="336">
        <v>0</v>
      </c>
      <c r="W24" s="336">
        <v>0</v>
      </c>
      <c r="X24" s="336">
        <v>0</v>
      </c>
      <c r="Y24" s="336">
        <v>0</v>
      </c>
      <c r="Z24" s="337">
        <f t="shared" si="1"/>
        <v>0</v>
      </c>
      <c r="AA24" s="338"/>
    </row>
    <row r="25" spans="1:27" s="339" customFormat="1" ht="12.75" customHeight="1">
      <c r="A25" s="339">
        <f t="shared" si="2"/>
        <v>0</v>
      </c>
      <c r="B25" s="377"/>
      <c r="C25" s="378" t="s">
        <v>447</v>
      </c>
      <c r="D25" s="334">
        <v>0</v>
      </c>
      <c r="E25" s="335"/>
      <c r="F25" s="335"/>
      <c r="G25" s="336">
        <v>0</v>
      </c>
      <c r="H25" s="336">
        <f t="shared" si="0"/>
        <v>0</v>
      </c>
      <c r="I25" s="336">
        <v>0</v>
      </c>
      <c r="J25" s="336">
        <v>0</v>
      </c>
      <c r="K25" s="336">
        <v>0</v>
      </c>
      <c r="L25" s="336">
        <v>0</v>
      </c>
      <c r="M25" s="336">
        <v>0</v>
      </c>
      <c r="N25" s="336">
        <v>0</v>
      </c>
      <c r="O25" s="336">
        <v>0</v>
      </c>
      <c r="P25" s="336">
        <v>0</v>
      </c>
      <c r="Q25" s="336">
        <v>0</v>
      </c>
      <c r="R25" s="336">
        <v>0</v>
      </c>
      <c r="S25" s="336">
        <v>0</v>
      </c>
      <c r="T25" s="336">
        <v>0</v>
      </c>
      <c r="U25" s="336">
        <v>0</v>
      </c>
      <c r="V25" s="336">
        <v>0</v>
      </c>
      <c r="W25" s="336">
        <v>0</v>
      </c>
      <c r="X25" s="336">
        <v>0</v>
      </c>
      <c r="Y25" s="336">
        <v>0</v>
      </c>
      <c r="Z25" s="337">
        <f t="shared" si="1"/>
        <v>0</v>
      </c>
      <c r="AA25" s="338"/>
    </row>
    <row r="26" spans="1:27" s="339" customFormat="1" ht="12.75" customHeight="1">
      <c r="A26" s="339">
        <f t="shared" si="2"/>
        <v>0</v>
      </c>
      <c r="B26" s="377"/>
      <c r="C26" s="378" t="s">
        <v>448</v>
      </c>
      <c r="D26" s="334">
        <v>0</v>
      </c>
      <c r="E26" s="335"/>
      <c r="F26" s="335"/>
      <c r="G26" s="336">
        <v>461432</v>
      </c>
      <c r="H26" s="336">
        <f t="shared" si="0"/>
        <v>-461432</v>
      </c>
      <c r="I26" s="336">
        <v>0</v>
      </c>
      <c r="J26" s="336">
        <v>0</v>
      </c>
      <c r="K26" s="336">
        <v>0</v>
      </c>
      <c r="L26" s="336">
        <v>0</v>
      </c>
      <c r="M26" s="336">
        <v>0</v>
      </c>
      <c r="N26" s="336">
        <v>0</v>
      </c>
      <c r="O26" s="336">
        <v>0</v>
      </c>
      <c r="P26" s="336">
        <v>0</v>
      </c>
      <c r="Q26" s="336">
        <v>0</v>
      </c>
      <c r="R26" s="336">
        <f>-$H26</f>
        <v>461432</v>
      </c>
      <c r="S26" s="336">
        <v>0</v>
      </c>
      <c r="T26" s="336">
        <v>0</v>
      </c>
      <c r="U26" s="336">
        <v>0</v>
      </c>
      <c r="V26" s="336">
        <v>0</v>
      </c>
      <c r="W26" s="336">
        <v>0</v>
      </c>
      <c r="X26" s="336">
        <v>0</v>
      </c>
      <c r="Y26" s="336">
        <v>0</v>
      </c>
      <c r="Z26" s="337">
        <f t="shared" si="1"/>
        <v>0</v>
      </c>
      <c r="AA26" s="338"/>
    </row>
    <row r="27" spans="1:27" s="339" customFormat="1" ht="12.75" customHeight="1">
      <c r="A27" s="339">
        <f t="shared" si="2"/>
        <v>0</v>
      </c>
      <c r="B27" s="377"/>
      <c r="C27" s="378" t="s">
        <v>449</v>
      </c>
      <c r="D27" s="334">
        <v>0</v>
      </c>
      <c r="E27" s="335"/>
      <c r="F27" s="335"/>
      <c r="G27" s="336">
        <v>0</v>
      </c>
      <c r="H27" s="336">
        <f t="shared" si="0"/>
        <v>0</v>
      </c>
      <c r="I27" s="336">
        <v>0</v>
      </c>
      <c r="J27" s="336">
        <v>0</v>
      </c>
      <c r="K27" s="336">
        <v>0</v>
      </c>
      <c r="L27" s="336">
        <v>0</v>
      </c>
      <c r="M27" s="336">
        <v>0</v>
      </c>
      <c r="N27" s="336">
        <v>0</v>
      </c>
      <c r="O27" s="336">
        <v>0</v>
      </c>
      <c r="P27" s="336">
        <v>0</v>
      </c>
      <c r="Q27" s="336">
        <v>0</v>
      </c>
      <c r="R27" s="336">
        <v>0</v>
      </c>
      <c r="S27" s="336">
        <v>0</v>
      </c>
      <c r="T27" s="336">
        <v>0</v>
      </c>
      <c r="U27" s="336">
        <v>0</v>
      </c>
      <c r="V27" s="336">
        <v>0</v>
      </c>
      <c r="W27" s="336">
        <v>0</v>
      </c>
      <c r="X27" s="336">
        <v>0</v>
      </c>
      <c r="Y27" s="336">
        <v>0</v>
      </c>
      <c r="Z27" s="337">
        <f t="shared" si="1"/>
        <v>0</v>
      </c>
      <c r="AA27" s="338"/>
    </row>
    <row r="28" spans="1:27" s="339" customFormat="1" ht="12.75" customHeight="1">
      <c r="A28" s="339">
        <f t="shared" si="2"/>
        <v>0</v>
      </c>
      <c r="B28" s="377"/>
      <c r="C28" s="378" t="s">
        <v>450</v>
      </c>
      <c r="D28" s="334">
        <v>0</v>
      </c>
      <c r="E28" s="335"/>
      <c r="F28" s="335"/>
      <c r="G28" s="336">
        <v>0</v>
      </c>
      <c r="H28" s="336">
        <f t="shared" si="0"/>
        <v>0</v>
      </c>
      <c r="I28" s="336">
        <v>0</v>
      </c>
      <c r="J28" s="336">
        <v>0</v>
      </c>
      <c r="K28" s="336">
        <v>0</v>
      </c>
      <c r="L28" s="336">
        <v>0</v>
      </c>
      <c r="M28" s="336">
        <v>0</v>
      </c>
      <c r="N28" s="336">
        <v>0</v>
      </c>
      <c r="O28" s="336">
        <v>0</v>
      </c>
      <c r="P28" s="336">
        <v>0</v>
      </c>
      <c r="Q28" s="336">
        <v>0</v>
      </c>
      <c r="R28" s="336">
        <v>0</v>
      </c>
      <c r="S28" s="336">
        <v>0</v>
      </c>
      <c r="T28" s="336">
        <v>0</v>
      </c>
      <c r="U28" s="336">
        <v>0</v>
      </c>
      <c r="V28" s="336">
        <v>0</v>
      </c>
      <c r="W28" s="336">
        <v>0</v>
      </c>
      <c r="X28" s="336">
        <v>0</v>
      </c>
      <c r="Y28" s="336">
        <v>0</v>
      </c>
      <c r="Z28" s="337">
        <f t="shared" si="1"/>
        <v>0</v>
      </c>
      <c r="AA28" s="338"/>
    </row>
    <row r="29" spans="1:27" s="339" customFormat="1" ht="12.75" customHeight="1">
      <c r="A29" s="339">
        <f t="shared" si="2"/>
        <v>0</v>
      </c>
      <c r="B29" s="377"/>
      <c r="C29" s="378" t="s">
        <v>451</v>
      </c>
      <c r="D29" s="334">
        <v>0</v>
      </c>
      <c r="E29" s="335"/>
      <c r="F29" s="335"/>
      <c r="G29" s="336">
        <v>0</v>
      </c>
      <c r="H29" s="336">
        <f t="shared" si="0"/>
        <v>0</v>
      </c>
      <c r="I29" s="336">
        <v>0</v>
      </c>
      <c r="J29" s="336">
        <v>0</v>
      </c>
      <c r="K29" s="336">
        <v>0</v>
      </c>
      <c r="L29" s="336">
        <v>0</v>
      </c>
      <c r="M29" s="336">
        <v>0</v>
      </c>
      <c r="N29" s="336">
        <v>0</v>
      </c>
      <c r="O29" s="336">
        <v>0</v>
      </c>
      <c r="P29" s="336">
        <v>0</v>
      </c>
      <c r="Q29" s="336">
        <v>0</v>
      </c>
      <c r="R29" s="336">
        <v>0</v>
      </c>
      <c r="S29" s="336">
        <v>0</v>
      </c>
      <c r="T29" s="336">
        <v>0</v>
      </c>
      <c r="U29" s="336">
        <v>0</v>
      </c>
      <c r="V29" s="336">
        <v>0</v>
      </c>
      <c r="W29" s="336">
        <v>0</v>
      </c>
      <c r="X29" s="336">
        <v>0</v>
      </c>
      <c r="Y29" s="336">
        <v>0</v>
      </c>
      <c r="Z29" s="337">
        <f t="shared" si="1"/>
        <v>0</v>
      </c>
      <c r="AA29" s="338"/>
    </row>
    <row r="30" spans="1:27" s="339" customFormat="1" ht="12.75" customHeight="1">
      <c r="A30" s="339">
        <f t="shared" si="2"/>
        <v>0</v>
      </c>
      <c r="B30" s="377"/>
      <c r="C30" s="378" t="s">
        <v>451</v>
      </c>
      <c r="D30" s="334">
        <v>0</v>
      </c>
      <c r="E30" s="335"/>
      <c r="F30" s="335"/>
      <c r="G30" s="336">
        <v>0</v>
      </c>
      <c r="H30" s="336">
        <f t="shared" si="0"/>
        <v>0</v>
      </c>
      <c r="I30" s="336">
        <v>0</v>
      </c>
      <c r="J30" s="336">
        <v>0</v>
      </c>
      <c r="K30" s="336">
        <v>0</v>
      </c>
      <c r="L30" s="336">
        <v>0</v>
      </c>
      <c r="M30" s="336">
        <v>0</v>
      </c>
      <c r="N30" s="336">
        <v>0</v>
      </c>
      <c r="O30" s="336">
        <v>0</v>
      </c>
      <c r="P30" s="336">
        <v>0</v>
      </c>
      <c r="Q30" s="336">
        <v>0</v>
      </c>
      <c r="R30" s="336">
        <v>0</v>
      </c>
      <c r="S30" s="336">
        <v>0</v>
      </c>
      <c r="T30" s="336">
        <v>0</v>
      </c>
      <c r="U30" s="336">
        <v>0</v>
      </c>
      <c r="V30" s="336">
        <v>0</v>
      </c>
      <c r="W30" s="336">
        <v>0</v>
      </c>
      <c r="X30" s="336">
        <v>0</v>
      </c>
      <c r="Y30" s="336">
        <v>0</v>
      </c>
      <c r="Z30" s="337">
        <f t="shared" si="1"/>
        <v>0</v>
      </c>
      <c r="AA30" s="338"/>
    </row>
    <row r="31" spans="1:27" s="339" customFormat="1" ht="12.75" customHeight="1">
      <c r="A31" s="339">
        <f t="shared" si="2"/>
        <v>0</v>
      </c>
      <c r="B31" s="377"/>
      <c r="C31" s="378" t="s">
        <v>452</v>
      </c>
      <c r="D31" s="334">
        <v>0</v>
      </c>
      <c r="E31" s="335"/>
      <c r="F31" s="335"/>
      <c r="G31" s="336">
        <v>51123398</v>
      </c>
      <c r="H31" s="336">
        <f t="shared" si="0"/>
        <v>-51123398</v>
      </c>
      <c r="I31" s="336">
        <f>-$H31</f>
        <v>51123398</v>
      </c>
      <c r="J31" s="336">
        <v>0</v>
      </c>
      <c r="K31" s="336">
        <v>0</v>
      </c>
      <c r="L31" s="336">
        <v>0</v>
      </c>
      <c r="M31" s="336">
        <v>0</v>
      </c>
      <c r="N31" s="336">
        <v>0</v>
      </c>
      <c r="O31" s="336">
        <v>0</v>
      </c>
      <c r="P31" s="336">
        <v>0</v>
      </c>
      <c r="Q31" s="336">
        <v>0</v>
      </c>
      <c r="R31" s="336">
        <v>0</v>
      </c>
      <c r="S31" s="336">
        <v>0</v>
      </c>
      <c r="T31" s="336">
        <v>0</v>
      </c>
      <c r="U31" s="336">
        <v>0</v>
      </c>
      <c r="V31" s="336">
        <v>0</v>
      </c>
      <c r="W31" s="336">
        <v>0</v>
      </c>
      <c r="X31" s="336">
        <v>0</v>
      </c>
      <c r="Y31" s="336">
        <v>0</v>
      </c>
      <c r="Z31" s="337">
        <f t="shared" si="1"/>
        <v>0</v>
      </c>
      <c r="AA31" s="338"/>
    </row>
    <row r="32" spans="1:27" s="339" customFormat="1" ht="12.75" customHeight="1">
      <c r="A32" s="339">
        <f t="shared" si="2"/>
        <v>0</v>
      </c>
      <c r="B32" s="377"/>
      <c r="C32" s="378" t="s">
        <v>453</v>
      </c>
      <c r="D32" s="334">
        <v>0</v>
      </c>
      <c r="E32" s="335"/>
      <c r="F32" s="335"/>
      <c r="G32" s="336">
        <v>43541546</v>
      </c>
      <c r="H32" s="336">
        <f t="shared" si="0"/>
        <v>-43541546</v>
      </c>
      <c r="I32" s="336">
        <f>-$H32</f>
        <v>43541546</v>
      </c>
      <c r="J32" s="336">
        <v>0</v>
      </c>
      <c r="K32" s="336">
        <v>0</v>
      </c>
      <c r="L32" s="336">
        <v>0</v>
      </c>
      <c r="M32" s="336">
        <v>0</v>
      </c>
      <c r="N32" s="336">
        <v>0</v>
      </c>
      <c r="O32" s="336">
        <v>0</v>
      </c>
      <c r="P32" s="336">
        <v>0</v>
      </c>
      <c r="Q32" s="336">
        <v>0</v>
      </c>
      <c r="R32" s="336">
        <v>0</v>
      </c>
      <c r="S32" s="336">
        <v>0</v>
      </c>
      <c r="T32" s="336">
        <v>0</v>
      </c>
      <c r="U32" s="336">
        <v>0</v>
      </c>
      <c r="V32" s="336">
        <v>0</v>
      </c>
      <c r="W32" s="336">
        <v>0</v>
      </c>
      <c r="X32" s="336">
        <v>0</v>
      </c>
      <c r="Y32" s="336">
        <v>0</v>
      </c>
      <c r="Z32" s="337">
        <f t="shared" si="1"/>
        <v>0</v>
      </c>
      <c r="AA32" s="338"/>
    </row>
    <row r="33" spans="1:27" s="339" customFormat="1" ht="12.75" customHeight="1">
      <c r="A33" s="339">
        <f t="shared" si="2"/>
        <v>2</v>
      </c>
      <c r="B33" s="374">
        <v>13</v>
      </c>
      <c r="C33" s="375" t="s">
        <v>449</v>
      </c>
      <c r="D33" s="334">
        <f>+IF(VLOOKUP(C33,'BG SISTEMA'!B24:G287,6,FALSE)=15,VLOOKUP('CA EF (2)'!C33,'BG SISTEMA'!B24:F287,5,FALSE),0)</f>
        <v>0</v>
      </c>
      <c r="E33" s="335"/>
      <c r="F33" s="335"/>
      <c r="G33" s="336">
        <v>0</v>
      </c>
      <c r="H33" s="336">
        <f t="shared" si="0"/>
        <v>0</v>
      </c>
      <c r="I33" s="336">
        <v>0</v>
      </c>
      <c r="J33" s="336">
        <v>0</v>
      </c>
      <c r="K33" s="336">
        <v>0</v>
      </c>
      <c r="L33" s="336">
        <v>0</v>
      </c>
      <c r="M33" s="336">
        <v>0</v>
      </c>
      <c r="N33" s="336">
        <v>0</v>
      </c>
      <c r="O33" s="336">
        <v>0</v>
      </c>
      <c r="P33" s="336">
        <v>0</v>
      </c>
      <c r="Q33" s="336">
        <v>0</v>
      </c>
      <c r="R33" s="336">
        <v>0</v>
      </c>
      <c r="S33" s="336">
        <v>0</v>
      </c>
      <c r="T33" s="336">
        <v>0</v>
      </c>
      <c r="U33" s="336">
        <v>0</v>
      </c>
      <c r="V33" s="336">
        <v>0</v>
      </c>
      <c r="W33" s="336">
        <v>0</v>
      </c>
      <c r="X33" s="336">
        <v>0</v>
      </c>
      <c r="Y33" s="336">
        <v>0</v>
      </c>
      <c r="Z33" s="337">
        <f t="shared" si="1"/>
        <v>0</v>
      </c>
      <c r="AA33" s="340"/>
    </row>
    <row r="34" spans="1:27" s="339" customFormat="1" ht="12.75" customHeight="1">
      <c r="A34" s="339">
        <f t="shared" si="2"/>
        <v>5</v>
      </c>
      <c r="B34" s="374">
        <v>13010</v>
      </c>
      <c r="C34" s="375" t="s">
        <v>450</v>
      </c>
      <c r="D34" s="334">
        <f>+IF(VLOOKUP(C34,'BG SISTEMA'!B25:G288,6,FALSE)=15,VLOOKUP('CA EF (2)'!C34,'BG SISTEMA'!B25:F288,5,FALSE),0)</f>
        <v>0</v>
      </c>
      <c r="E34" s="335"/>
      <c r="F34" s="335"/>
      <c r="G34" s="336">
        <v>0</v>
      </c>
      <c r="H34" s="336">
        <f t="shared" si="0"/>
        <v>0</v>
      </c>
      <c r="I34" s="336">
        <v>0</v>
      </c>
      <c r="J34" s="336">
        <v>0</v>
      </c>
      <c r="K34" s="336">
        <v>0</v>
      </c>
      <c r="L34" s="336">
        <v>0</v>
      </c>
      <c r="M34" s="336">
        <v>0</v>
      </c>
      <c r="N34" s="336">
        <v>0</v>
      </c>
      <c r="O34" s="336">
        <v>0</v>
      </c>
      <c r="P34" s="336">
        <v>0</v>
      </c>
      <c r="Q34" s="336">
        <v>0</v>
      </c>
      <c r="R34" s="336">
        <v>0</v>
      </c>
      <c r="S34" s="336">
        <v>0</v>
      </c>
      <c r="T34" s="336">
        <v>0</v>
      </c>
      <c r="U34" s="336">
        <v>0</v>
      </c>
      <c r="V34" s="336">
        <v>0</v>
      </c>
      <c r="W34" s="336">
        <v>0</v>
      </c>
      <c r="X34" s="336">
        <v>0</v>
      </c>
      <c r="Y34" s="336">
        <v>0</v>
      </c>
      <c r="Z34" s="337">
        <f t="shared" si="1"/>
        <v>0</v>
      </c>
      <c r="AA34" s="340"/>
    </row>
    <row r="35" spans="1:27" s="339" customFormat="1" ht="12.75" customHeight="1">
      <c r="A35" s="339">
        <f t="shared" si="2"/>
        <v>8</v>
      </c>
      <c r="B35" s="374">
        <v>13010159</v>
      </c>
      <c r="C35" s="375" t="s">
        <v>680</v>
      </c>
      <c r="D35" s="334">
        <f>+IF(VLOOKUP(C35,'BG SISTEMA'!B26:G289,6,FALSE)=15,VLOOKUP('CA EF (2)'!C35,'BG SISTEMA'!B26:F289,5,FALSE),0)</f>
        <v>0</v>
      </c>
      <c r="E35" s="335"/>
      <c r="F35" s="335"/>
      <c r="G35" s="336">
        <v>0</v>
      </c>
      <c r="H35" s="336">
        <f t="shared" si="0"/>
        <v>0</v>
      </c>
      <c r="I35" s="336">
        <v>0</v>
      </c>
      <c r="J35" s="336">
        <v>0</v>
      </c>
      <c r="K35" s="336">
        <v>0</v>
      </c>
      <c r="L35" s="336">
        <v>0</v>
      </c>
      <c r="M35" s="336">
        <v>0</v>
      </c>
      <c r="N35" s="336">
        <v>0</v>
      </c>
      <c r="O35" s="336">
        <v>0</v>
      </c>
      <c r="P35" s="336">
        <v>0</v>
      </c>
      <c r="Q35" s="336">
        <v>0</v>
      </c>
      <c r="R35" s="336">
        <v>0</v>
      </c>
      <c r="S35" s="336">
        <v>0</v>
      </c>
      <c r="T35" s="336">
        <v>0</v>
      </c>
      <c r="U35" s="336">
        <v>0</v>
      </c>
      <c r="V35" s="336">
        <v>0</v>
      </c>
      <c r="W35" s="336">
        <v>0</v>
      </c>
      <c r="X35" s="336">
        <v>0</v>
      </c>
      <c r="Y35" s="336">
        <v>0</v>
      </c>
      <c r="Z35" s="337">
        <f t="shared" si="1"/>
        <v>0</v>
      </c>
      <c r="AA35" s="340"/>
    </row>
    <row r="36" spans="1:27" s="339" customFormat="1" ht="12.75" customHeight="1">
      <c r="A36" s="339">
        <f t="shared" si="2"/>
        <v>11</v>
      </c>
      <c r="B36" s="374">
        <v>13010159001</v>
      </c>
      <c r="C36" s="375" t="s">
        <v>680</v>
      </c>
      <c r="D36" s="334">
        <f>+IF(VLOOKUP(C36,'BG SISTEMA'!B27:G290,6,FALSE)=15,VLOOKUP('CA EF (2)'!C36,'BG SISTEMA'!B27:F290,5,FALSE),0)</f>
        <v>0</v>
      </c>
      <c r="E36" s="335"/>
      <c r="F36" s="335"/>
      <c r="G36" s="336">
        <v>0</v>
      </c>
      <c r="H36" s="336">
        <f t="shared" si="0"/>
        <v>0</v>
      </c>
      <c r="I36" s="336">
        <v>0</v>
      </c>
      <c r="J36" s="336">
        <v>0</v>
      </c>
      <c r="K36" s="336">
        <v>0</v>
      </c>
      <c r="L36" s="336">
        <v>0</v>
      </c>
      <c r="M36" s="336">
        <v>0</v>
      </c>
      <c r="N36" s="336">
        <v>0</v>
      </c>
      <c r="O36" s="336">
        <v>0</v>
      </c>
      <c r="P36" s="336">
        <v>0</v>
      </c>
      <c r="Q36" s="336">
        <v>0</v>
      </c>
      <c r="R36" s="336">
        <v>0</v>
      </c>
      <c r="S36" s="336">
        <v>0</v>
      </c>
      <c r="T36" s="336">
        <v>0</v>
      </c>
      <c r="U36" s="336">
        <v>0</v>
      </c>
      <c r="V36" s="336">
        <v>0</v>
      </c>
      <c r="W36" s="336">
        <v>0</v>
      </c>
      <c r="X36" s="336">
        <v>0</v>
      </c>
      <c r="Y36" s="336">
        <v>0</v>
      </c>
      <c r="Z36" s="337">
        <f t="shared" si="1"/>
        <v>0</v>
      </c>
      <c r="AA36" s="340"/>
    </row>
    <row r="37" spans="1:27" s="339" customFormat="1" ht="12.75" customHeight="1">
      <c r="A37" s="339">
        <f t="shared" si="2"/>
        <v>13</v>
      </c>
      <c r="B37" s="374">
        <v>1301015900101</v>
      </c>
      <c r="C37" s="375" t="s">
        <v>680</v>
      </c>
      <c r="D37" s="334">
        <f>+IF(VLOOKUP(C37,'BG SISTEMA'!B28:G291,6,FALSE)=15,VLOOKUP('CA EF (2)'!C37,'BG SISTEMA'!B28:F291,5,FALSE),0)</f>
        <v>0</v>
      </c>
      <c r="E37" s="335"/>
      <c r="F37" s="335"/>
      <c r="G37" s="336">
        <v>0</v>
      </c>
      <c r="H37" s="336">
        <f t="shared" si="0"/>
        <v>0</v>
      </c>
      <c r="I37" s="336">
        <v>0</v>
      </c>
      <c r="J37" s="336">
        <v>0</v>
      </c>
      <c r="K37" s="336">
        <v>0</v>
      </c>
      <c r="L37" s="336">
        <v>0</v>
      </c>
      <c r="M37" s="336">
        <v>0</v>
      </c>
      <c r="N37" s="336">
        <v>0</v>
      </c>
      <c r="O37" s="336">
        <v>0</v>
      </c>
      <c r="P37" s="336">
        <v>0</v>
      </c>
      <c r="Q37" s="336">
        <v>0</v>
      </c>
      <c r="R37" s="336">
        <v>0</v>
      </c>
      <c r="S37" s="336">
        <v>0</v>
      </c>
      <c r="T37" s="336">
        <v>0</v>
      </c>
      <c r="U37" s="336">
        <v>0</v>
      </c>
      <c r="V37" s="336">
        <v>0</v>
      </c>
      <c r="W37" s="336">
        <v>0</v>
      </c>
      <c r="X37" s="336">
        <v>0</v>
      </c>
      <c r="Y37" s="336">
        <v>0</v>
      </c>
      <c r="Z37" s="337">
        <f t="shared" si="1"/>
        <v>0</v>
      </c>
      <c r="AA37" s="338"/>
    </row>
    <row r="38" spans="1:27" s="339" customFormat="1" ht="12.75" customHeight="1">
      <c r="A38" s="339">
        <f t="shared" si="2"/>
        <v>15</v>
      </c>
      <c r="B38" s="373">
        <v>130101590010101</v>
      </c>
      <c r="C38" s="376" t="s">
        <v>681</v>
      </c>
      <c r="D38" s="334">
        <f>+IF(VLOOKUP(C38,'BG SISTEMA'!B29:G292,6,FALSE)=15,VLOOKUP('CA EF (2)'!C38,'BG SISTEMA'!B29:F292,5,FALSE),0)</f>
        <v>348092988</v>
      </c>
      <c r="E38" s="335"/>
      <c r="F38" s="335"/>
      <c r="G38" s="336">
        <v>0</v>
      </c>
      <c r="H38" s="336">
        <f t="shared" si="0"/>
        <v>348092988</v>
      </c>
      <c r="I38" s="336">
        <f t="shared" ref="I38:I39" si="3">-$H38</f>
        <v>-348092988</v>
      </c>
      <c r="J38" s="336">
        <v>0</v>
      </c>
      <c r="K38" s="336">
        <v>0</v>
      </c>
      <c r="L38" s="336">
        <v>0</v>
      </c>
      <c r="M38" s="336">
        <v>0</v>
      </c>
      <c r="N38" s="336">
        <v>0</v>
      </c>
      <c r="O38" s="336">
        <v>0</v>
      </c>
      <c r="P38" s="336">
        <v>0</v>
      </c>
      <c r="Q38" s="336">
        <v>0</v>
      </c>
      <c r="R38" s="336">
        <v>0</v>
      </c>
      <c r="S38" s="336">
        <v>0</v>
      </c>
      <c r="T38" s="336">
        <v>0</v>
      </c>
      <c r="U38" s="336">
        <v>0</v>
      </c>
      <c r="V38" s="336">
        <v>0</v>
      </c>
      <c r="W38" s="336">
        <v>0</v>
      </c>
      <c r="X38" s="336">
        <v>0</v>
      </c>
      <c r="Y38" s="336">
        <v>0</v>
      </c>
      <c r="Z38" s="337">
        <f t="shared" si="1"/>
        <v>0</v>
      </c>
      <c r="AA38" s="340"/>
    </row>
    <row r="39" spans="1:27" s="339" customFormat="1" ht="12.75" customHeight="1">
      <c r="A39" s="339">
        <f t="shared" si="2"/>
        <v>15</v>
      </c>
      <c r="B39" s="373">
        <v>130101590010199</v>
      </c>
      <c r="C39" s="376" t="s">
        <v>682</v>
      </c>
      <c r="D39" s="334">
        <f>+IF(VLOOKUP(C39,'BG SISTEMA'!B30:G293,6,FALSE)=15,VLOOKUP('CA EF (2)'!C39,'BG SISTEMA'!B30:F293,5,FALSE),0)</f>
        <v>275492777</v>
      </c>
      <c r="E39" s="335"/>
      <c r="F39" s="335"/>
      <c r="G39" s="336">
        <v>0</v>
      </c>
      <c r="H39" s="336">
        <f t="shared" si="0"/>
        <v>275492777</v>
      </c>
      <c r="I39" s="336">
        <f t="shared" si="3"/>
        <v>-275492777</v>
      </c>
      <c r="J39" s="336">
        <v>0</v>
      </c>
      <c r="K39" s="336">
        <v>0</v>
      </c>
      <c r="L39" s="336">
        <v>0</v>
      </c>
      <c r="M39" s="336">
        <v>0</v>
      </c>
      <c r="N39" s="336">
        <v>0</v>
      </c>
      <c r="O39" s="336">
        <v>0</v>
      </c>
      <c r="P39" s="336">
        <v>0</v>
      </c>
      <c r="Q39" s="336">
        <v>0</v>
      </c>
      <c r="R39" s="336">
        <v>0</v>
      </c>
      <c r="S39" s="336">
        <v>0</v>
      </c>
      <c r="T39" s="336">
        <v>0</v>
      </c>
      <c r="U39" s="336">
        <v>0</v>
      </c>
      <c r="V39" s="336">
        <v>0</v>
      </c>
      <c r="W39" s="336">
        <v>0</v>
      </c>
      <c r="X39" s="336">
        <v>0</v>
      </c>
      <c r="Y39" s="336">
        <v>0</v>
      </c>
      <c r="Z39" s="337">
        <f t="shared" si="1"/>
        <v>0</v>
      </c>
      <c r="AA39" s="340"/>
    </row>
    <row r="40" spans="1:27" s="339" customFormat="1" ht="12.75" customHeight="1">
      <c r="A40" s="339">
        <f t="shared" si="2"/>
        <v>8</v>
      </c>
      <c r="B40" s="374">
        <v>13010177</v>
      </c>
      <c r="C40" s="375" t="s">
        <v>454</v>
      </c>
      <c r="D40" s="334">
        <f>+IF(VLOOKUP(C40,'BG SISTEMA'!B31:G294,6,FALSE)=15,VLOOKUP('CA EF (2)'!C40,'BG SISTEMA'!B31:F294,5,FALSE),0)</f>
        <v>0</v>
      </c>
      <c r="E40" s="335"/>
      <c r="F40" s="335"/>
      <c r="G40" s="336">
        <v>0</v>
      </c>
      <c r="H40" s="336">
        <f t="shared" si="0"/>
        <v>0</v>
      </c>
      <c r="I40" s="336">
        <v>0</v>
      </c>
      <c r="J40" s="336">
        <v>0</v>
      </c>
      <c r="K40" s="336">
        <v>0</v>
      </c>
      <c r="L40" s="336">
        <v>0</v>
      </c>
      <c r="M40" s="336">
        <v>0</v>
      </c>
      <c r="N40" s="336">
        <v>0</v>
      </c>
      <c r="O40" s="336">
        <v>0</v>
      </c>
      <c r="P40" s="336">
        <v>0</v>
      </c>
      <c r="Q40" s="336">
        <v>0</v>
      </c>
      <c r="R40" s="336">
        <v>0</v>
      </c>
      <c r="S40" s="336">
        <v>0</v>
      </c>
      <c r="T40" s="336">
        <v>0</v>
      </c>
      <c r="U40" s="336">
        <v>0</v>
      </c>
      <c r="V40" s="336">
        <v>0</v>
      </c>
      <c r="W40" s="336">
        <v>0</v>
      </c>
      <c r="X40" s="336">
        <v>0</v>
      </c>
      <c r="Y40" s="336">
        <v>0</v>
      </c>
      <c r="Z40" s="337">
        <f t="shared" si="1"/>
        <v>0</v>
      </c>
      <c r="AA40" s="340"/>
    </row>
    <row r="41" spans="1:27" s="339" customFormat="1" ht="12.75" customHeight="1">
      <c r="A41" s="339">
        <f t="shared" si="2"/>
        <v>11</v>
      </c>
      <c r="B41" s="374">
        <v>13010177007</v>
      </c>
      <c r="C41" s="375" t="s">
        <v>455</v>
      </c>
      <c r="D41" s="334">
        <f>+IF(VLOOKUP(C41,'BG SISTEMA'!B32:G295,6,FALSE)=15,VLOOKUP('CA EF (2)'!C41,'BG SISTEMA'!B32:F295,5,FALSE),0)</f>
        <v>0</v>
      </c>
      <c r="E41" s="335"/>
      <c r="F41" s="335"/>
      <c r="G41" s="336">
        <v>0</v>
      </c>
      <c r="H41" s="336">
        <f t="shared" si="0"/>
        <v>0</v>
      </c>
      <c r="I41" s="336">
        <v>0</v>
      </c>
      <c r="J41" s="336">
        <v>0</v>
      </c>
      <c r="K41" s="336">
        <v>0</v>
      </c>
      <c r="L41" s="336">
        <v>0</v>
      </c>
      <c r="M41" s="336">
        <v>0</v>
      </c>
      <c r="N41" s="336">
        <v>0</v>
      </c>
      <c r="O41" s="336">
        <v>0</v>
      </c>
      <c r="P41" s="336">
        <v>0</v>
      </c>
      <c r="Q41" s="336">
        <v>0</v>
      </c>
      <c r="R41" s="336">
        <v>0</v>
      </c>
      <c r="S41" s="336">
        <v>0</v>
      </c>
      <c r="T41" s="336">
        <v>0</v>
      </c>
      <c r="U41" s="336">
        <v>0</v>
      </c>
      <c r="V41" s="336">
        <v>0</v>
      </c>
      <c r="W41" s="336">
        <v>0</v>
      </c>
      <c r="X41" s="336">
        <v>0</v>
      </c>
      <c r="Y41" s="336">
        <v>0</v>
      </c>
      <c r="Z41" s="337">
        <f t="shared" si="1"/>
        <v>0</v>
      </c>
      <c r="AA41" s="340"/>
    </row>
    <row r="42" spans="1:27" s="339" customFormat="1" ht="12.75" customHeight="1">
      <c r="A42" s="339">
        <f t="shared" si="2"/>
        <v>13</v>
      </c>
      <c r="B42" s="374">
        <v>1301017700701</v>
      </c>
      <c r="C42" s="375" t="s">
        <v>455</v>
      </c>
      <c r="D42" s="334">
        <f>+IF(VLOOKUP(C42,'BG SISTEMA'!B33:G296,6,FALSE)=15,VLOOKUP('CA EF (2)'!C42,'BG SISTEMA'!B33:F296,5,FALSE),0)</f>
        <v>0</v>
      </c>
      <c r="E42" s="335"/>
      <c r="F42" s="335"/>
      <c r="G42" s="336">
        <v>0</v>
      </c>
      <c r="H42" s="336">
        <f t="shared" si="0"/>
        <v>0</v>
      </c>
      <c r="I42" s="336">
        <v>0</v>
      </c>
      <c r="J42" s="336">
        <v>0</v>
      </c>
      <c r="K42" s="336">
        <v>0</v>
      </c>
      <c r="L42" s="336">
        <v>0</v>
      </c>
      <c r="M42" s="336">
        <v>0</v>
      </c>
      <c r="N42" s="336">
        <v>0</v>
      </c>
      <c r="O42" s="336">
        <v>0</v>
      </c>
      <c r="P42" s="336">
        <v>0</v>
      </c>
      <c r="Q42" s="336">
        <v>0</v>
      </c>
      <c r="R42" s="336">
        <v>0</v>
      </c>
      <c r="S42" s="336">
        <v>0</v>
      </c>
      <c r="T42" s="336">
        <v>0</v>
      </c>
      <c r="U42" s="336">
        <v>0</v>
      </c>
      <c r="V42" s="336">
        <v>0</v>
      </c>
      <c r="W42" s="336">
        <v>0</v>
      </c>
      <c r="X42" s="336">
        <v>0</v>
      </c>
      <c r="Y42" s="336">
        <v>0</v>
      </c>
      <c r="Z42" s="337">
        <f t="shared" si="1"/>
        <v>0</v>
      </c>
      <c r="AA42" s="340"/>
    </row>
    <row r="43" spans="1:27" s="339" customFormat="1" ht="12.75" customHeight="1">
      <c r="A43" s="339">
        <f t="shared" si="2"/>
        <v>15</v>
      </c>
      <c r="B43" s="373">
        <v>130101770070101</v>
      </c>
      <c r="C43" s="376" t="s">
        <v>456</v>
      </c>
      <c r="D43" s="334">
        <f>+IF(VLOOKUP(C43,'BG SISTEMA'!B34:G297,6,FALSE)=15,VLOOKUP('CA EF (2)'!C43,'BG SISTEMA'!B34:F297,5,FALSE),0)</f>
        <v>43025453</v>
      </c>
      <c r="E43" s="335"/>
      <c r="F43" s="335"/>
      <c r="G43" s="336">
        <v>1997487</v>
      </c>
      <c r="H43" s="336">
        <f t="shared" si="0"/>
        <v>41027966</v>
      </c>
      <c r="I43" s="336">
        <f t="shared" ref="I43:I44" si="4">-$H43</f>
        <v>-41027966</v>
      </c>
      <c r="J43" s="336">
        <v>0</v>
      </c>
      <c r="K43" s="336">
        <v>0</v>
      </c>
      <c r="L43" s="336">
        <v>0</v>
      </c>
      <c r="M43" s="336">
        <v>0</v>
      </c>
      <c r="N43" s="336">
        <v>0</v>
      </c>
      <c r="O43" s="336">
        <v>0</v>
      </c>
      <c r="P43" s="336">
        <v>0</v>
      </c>
      <c r="Q43" s="336">
        <v>0</v>
      </c>
      <c r="R43" s="336">
        <v>0</v>
      </c>
      <c r="S43" s="336">
        <v>0</v>
      </c>
      <c r="T43" s="336">
        <v>0</v>
      </c>
      <c r="U43" s="336">
        <v>0</v>
      </c>
      <c r="V43" s="336">
        <v>0</v>
      </c>
      <c r="W43" s="336">
        <v>0</v>
      </c>
      <c r="X43" s="336">
        <v>0</v>
      </c>
      <c r="Y43" s="336">
        <v>0</v>
      </c>
      <c r="Z43" s="337">
        <f t="shared" si="1"/>
        <v>0</v>
      </c>
      <c r="AA43" s="338"/>
    </row>
    <row r="44" spans="1:27" s="339" customFormat="1" ht="12.75" customHeight="1">
      <c r="A44" s="339">
        <f t="shared" si="2"/>
        <v>15</v>
      </c>
      <c r="B44" s="373">
        <v>130101770070199</v>
      </c>
      <c r="C44" s="376" t="s">
        <v>457</v>
      </c>
      <c r="D44" s="334">
        <f>+IF(VLOOKUP(C44,'BG SISTEMA'!B35:G298,6,FALSE)=15,VLOOKUP('CA EF (2)'!C44,'BG SISTEMA'!B35:F298,5,FALSE),0)</f>
        <v>18591421</v>
      </c>
      <c r="E44" s="335"/>
      <c r="F44" s="335"/>
      <c r="G44" s="336">
        <v>4825499</v>
      </c>
      <c r="H44" s="336">
        <f t="shared" si="0"/>
        <v>13765922</v>
      </c>
      <c r="I44" s="336">
        <f t="shared" si="4"/>
        <v>-13765922</v>
      </c>
      <c r="J44" s="336">
        <v>0</v>
      </c>
      <c r="K44" s="336">
        <v>0</v>
      </c>
      <c r="L44" s="336">
        <v>0</v>
      </c>
      <c r="M44" s="336">
        <v>0</v>
      </c>
      <c r="N44" s="336">
        <v>0</v>
      </c>
      <c r="O44" s="336">
        <v>0</v>
      </c>
      <c r="P44" s="336">
        <v>0</v>
      </c>
      <c r="Q44" s="336">
        <v>0</v>
      </c>
      <c r="R44" s="336">
        <v>0</v>
      </c>
      <c r="S44" s="336">
        <v>0</v>
      </c>
      <c r="T44" s="336">
        <v>0</v>
      </c>
      <c r="U44" s="336">
        <v>0</v>
      </c>
      <c r="V44" s="336">
        <v>0</v>
      </c>
      <c r="W44" s="336">
        <v>0</v>
      </c>
      <c r="X44" s="336">
        <v>0</v>
      </c>
      <c r="Y44" s="336">
        <v>0</v>
      </c>
      <c r="Z44" s="337">
        <f t="shared" si="1"/>
        <v>0</v>
      </c>
      <c r="AA44" s="340"/>
    </row>
    <row r="45" spans="1:27" s="339" customFormat="1" ht="12.75" customHeight="1">
      <c r="A45" s="339">
        <f t="shared" si="2"/>
        <v>5</v>
      </c>
      <c r="B45" s="374">
        <v>13020</v>
      </c>
      <c r="C45" s="375" t="s">
        <v>683</v>
      </c>
      <c r="D45" s="334">
        <f>+IF(VLOOKUP(C45,'BG SISTEMA'!B36:G299,6,FALSE)=15,VLOOKUP('CA EF (2)'!C45,'BG SISTEMA'!B36:F299,5,FALSE),0)</f>
        <v>0</v>
      </c>
      <c r="E45" s="335"/>
      <c r="F45" s="335"/>
      <c r="G45" s="336">
        <v>0</v>
      </c>
      <c r="H45" s="336">
        <f t="shared" si="0"/>
        <v>0</v>
      </c>
      <c r="I45" s="336">
        <v>0</v>
      </c>
      <c r="J45" s="336">
        <v>0</v>
      </c>
      <c r="K45" s="336">
        <v>0</v>
      </c>
      <c r="L45" s="336">
        <v>0</v>
      </c>
      <c r="M45" s="336">
        <v>0</v>
      </c>
      <c r="N45" s="336">
        <v>0</v>
      </c>
      <c r="O45" s="336">
        <v>0</v>
      </c>
      <c r="P45" s="336">
        <v>0</v>
      </c>
      <c r="Q45" s="336">
        <v>0</v>
      </c>
      <c r="R45" s="336">
        <v>0</v>
      </c>
      <c r="S45" s="336">
        <v>0</v>
      </c>
      <c r="T45" s="336">
        <v>0</v>
      </c>
      <c r="U45" s="336">
        <v>0</v>
      </c>
      <c r="V45" s="336">
        <v>0</v>
      </c>
      <c r="W45" s="336">
        <v>0</v>
      </c>
      <c r="X45" s="336">
        <v>0</v>
      </c>
      <c r="Y45" s="336">
        <v>0</v>
      </c>
      <c r="Z45" s="337">
        <f t="shared" si="1"/>
        <v>0</v>
      </c>
      <c r="AA45" s="340"/>
    </row>
    <row r="46" spans="1:27" s="339" customFormat="1" ht="12.75" customHeight="1">
      <c r="A46" s="339">
        <f t="shared" si="2"/>
        <v>8</v>
      </c>
      <c r="B46" s="374">
        <v>13020189</v>
      </c>
      <c r="C46" s="375" t="s">
        <v>684</v>
      </c>
      <c r="D46" s="334">
        <f>+IF(VLOOKUP(C46,'BG SISTEMA'!B37:G300,6,FALSE)=15,VLOOKUP('CA EF (2)'!C46,'BG SISTEMA'!B37:F300,5,FALSE),0)</f>
        <v>0</v>
      </c>
      <c r="E46" s="335"/>
      <c r="F46" s="335"/>
      <c r="G46" s="336">
        <v>0</v>
      </c>
      <c r="H46" s="336">
        <f t="shared" si="0"/>
        <v>0</v>
      </c>
      <c r="I46" s="336">
        <v>0</v>
      </c>
      <c r="J46" s="336">
        <v>0</v>
      </c>
      <c r="K46" s="336">
        <v>0</v>
      </c>
      <c r="L46" s="336">
        <v>0</v>
      </c>
      <c r="M46" s="336">
        <v>0</v>
      </c>
      <c r="N46" s="336">
        <v>0</v>
      </c>
      <c r="O46" s="336">
        <v>0</v>
      </c>
      <c r="P46" s="336">
        <v>0</v>
      </c>
      <c r="Q46" s="336">
        <v>0</v>
      </c>
      <c r="R46" s="336">
        <v>0</v>
      </c>
      <c r="S46" s="336">
        <v>0</v>
      </c>
      <c r="T46" s="336">
        <v>0</v>
      </c>
      <c r="U46" s="336">
        <v>0</v>
      </c>
      <c r="V46" s="336">
        <v>0</v>
      </c>
      <c r="W46" s="336">
        <v>0</v>
      </c>
      <c r="X46" s="336">
        <v>0</v>
      </c>
      <c r="Y46" s="336">
        <v>0</v>
      </c>
      <c r="Z46" s="337">
        <f t="shared" si="1"/>
        <v>0</v>
      </c>
      <c r="AA46" s="340"/>
    </row>
    <row r="47" spans="1:27" s="339" customFormat="1" ht="12.75" customHeight="1">
      <c r="A47" s="339">
        <f t="shared" si="2"/>
        <v>11</v>
      </c>
      <c r="B47" s="374">
        <v>13020189001</v>
      </c>
      <c r="C47" s="375" t="s">
        <v>685</v>
      </c>
      <c r="D47" s="334">
        <f>+IF(VLOOKUP(C47,'BG SISTEMA'!B38:G301,6,FALSE)=15,VLOOKUP('CA EF (2)'!C47,'BG SISTEMA'!B38:F301,5,FALSE),0)</f>
        <v>0</v>
      </c>
      <c r="E47" s="335"/>
      <c r="F47" s="335"/>
      <c r="G47" s="336">
        <v>0</v>
      </c>
      <c r="H47" s="336">
        <f t="shared" si="0"/>
        <v>0</v>
      </c>
      <c r="I47" s="336">
        <v>0</v>
      </c>
      <c r="J47" s="336">
        <v>0</v>
      </c>
      <c r="K47" s="336">
        <v>0</v>
      </c>
      <c r="L47" s="336">
        <v>0</v>
      </c>
      <c r="M47" s="336">
        <v>0</v>
      </c>
      <c r="N47" s="336">
        <v>0</v>
      </c>
      <c r="O47" s="336">
        <v>0</v>
      </c>
      <c r="P47" s="336">
        <v>0</v>
      </c>
      <c r="Q47" s="336">
        <v>0</v>
      </c>
      <c r="R47" s="336">
        <v>0</v>
      </c>
      <c r="S47" s="336">
        <v>0</v>
      </c>
      <c r="T47" s="336">
        <v>0</v>
      </c>
      <c r="U47" s="336">
        <v>0</v>
      </c>
      <c r="V47" s="336">
        <v>0</v>
      </c>
      <c r="W47" s="336">
        <v>0</v>
      </c>
      <c r="X47" s="336">
        <v>0</v>
      </c>
      <c r="Y47" s="336">
        <v>0</v>
      </c>
      <c r="Z47" s="337">
        <f t="shared" si="1"/>
        <v>0</v>
      </c>
      <c r="AA47" s="340"/>
    </row>
    <row r="48" spans="1:27" s="339" customFormat="1" ht="12.75" customHeight="1">
      <c r="A48" s="339">
        <f t="shared" si="2"/>
        <v>13</v>
      </c>
      <c r="B48" s="374">
        <v>1302018900101</v>
      </c>
      <c r="C48" s="375" t="s">
        <v>685</v>
      </c>
      <c r="D48" s="334">
        <f>+IF(VLOOKUP(C48,'BG SISTEMA'!B39:G302,6,FALSE)=15,VLOOKUP('CA EF (2)'!C48,'BG SISTEMA'!B39:F302,5,FALSE),0)</f>
        <v>0</v>
      </c>
      <c r="E48" s="335"/>
      <c r="F48" s="335"/>
      <c r="G48" s="336">
        <v>0</v>
      </c>
      <c r="H48" s="336">
        <f t="shared" si="0"/>
        <v>0</v>
      </c>
      <c r="I48" s="336">
        <v>0</v>
      </c>
      <c r="J48" s="336">
        <v>0</v>
      </c>
      <c r="K48" s="336">
        <v>0</v>
      </c>
      <c r="L48" s="336">
        <v>0</v>
      </c>
      <c r="M48" s="336">
        <v>0</v>
      </c>
      <c r="N48" s="336">
        <v>0</v>
      </c>
      <c r="O48" s="336">
        <v>0</v>
      </c>
      <c r="P48" s="336">
        <v>0</v>
      </c>
      <c r="Q48" s="336">
        <v>0</v>
      </c>
      <c r="R48" s="336">
        <v>0</v>
      </c>
      <c r="S48" s="336">
        <v>0</v>
      </c>
      <c r="T48" s="336">
        <v>0</v>
      </c>
      <c r="U48" s="336">
        <v>0</v>
      </c>
      <c r="V48" s="336">
        <v>0</v>
      </c>
      <c r="W48" s="336">
        <v>0</v>
      </c>
      <c r="X48" s="336">
        <v>0</v>
      </c>
      <c r="Y48" s="336">
        <v>0</v>
      </c>
      <c r="Z48" s="337">
        <f t="shared" si="1"/>
        <v>0</v>
      </c>
      <c r="AA48" s="340"/>
    </row>
    <row r="49" spans="1:27" s="339" customFormat="1" ht="12.75" customHeight="1">
      <c r="A49" s="339">
        <f t="shared" si="2"/>
        <v>15</v>
      </c>
      <c r="B49" s="373">
        <v>130201890010199</v>
      </c>
      <c r="C49" s="376" t="s">
        <v>686</v>
      </c>
      <c r="D49" s="334">
        <f>+IF(VLOOKUP(C49,'BG SISTEMA'!B40:G303,6,FALSE)=15,VLOOKUP('CA EF (2)'!C49,'BG SISTEMA'!B40:F303,5,FALSE),0)</f>
        <v>1285000000</v>
      </c>
      <c r="E49" s="335"/>
      <c r="F49" s="335"/>
      <c r="G49" s="336">
        <v>0</v>
      </c>
      <c r="H49" s="336">
        <f t="shared" si="0"/>
        <v>1285000000</v>
      </c>
      <c r="I49" s="336">
        <v>0</v>
      </c>
      <c r="J49" s="336">
        <v>0</v>
      </c>
      <c r="K49" s="336">
        <v>0</v>
      </c>
      <c r="L49" s="336">
        <v>0</v>
      </c>
      <c r="M49" s="336">
        <v>0</v>
      </c>
      <c r="N49" s="336">
        <v>0</v>
      </c>
      <c r="O49" s="336">
        <v>0</v>
      </c>
      <c r="P49" s="336">
        <v>0</v>
      </c>
      <c r="Q49" s="336">
        <v>0</v>
      </c>
      <c r="R49" s="336">
        <f t="shared" ref="R49:R51" si="5">-$H49</f>
        <v>-1285000000</v>
      </c>
      <c r="S49" s="336">
        <v>0</v>
      </c>
      <c r="T49" s="336">
        <v>0</v>
      </c>
      <c r="U49" s="336">
        <v>0</v>
      </c>
      <c r="V49" s="336">
        <v>0</v>
      </c>
      <c r="W49" s="336">
        <v>0</v>
      </c>
      <c r="X49" s="336">
        <v>0</v>
      </c>
      <c r="Y49" s="336">
        <v>0</v>
      </c>
      <c r="Z49" s="337">
        <f t="shared" si="1"/>
        <v>0</v>
      </c>
      <c r="AA49" s="340"/>
    </row>
    <row r="50" spans="1:27" s="339" customFormat="1" ht="12.75" customHeight="1">
      <c r="A50" s="339">
        <f t="shared" si="2"/>
        <v>15</v>
      </c>
      <c r="B50" s="373" t="s">
        <v>784</v>
      </c>
      <c r="C50" s="376" t="s">
        <v>785</v>
      </c>
      <c r="D50" s="334" t="e">
        <f>+IF(VLOOKUP(C50,'BG SISTEMA'!B40:G303,6,FALSE)=15,VLOOKUP('CA EF (2)'!C50,'BG SISTEMA'!B40:F303,5,FALSE),0)</f>
        <v>#N/A</v>
      </c>
      <c r="E50" s="335"/>
      <c r="F50" s="335"/>
      <c r="G50" s="336">
        <v>0</v>
      </c>
      <c r="H50" s="336" t="e">
        <f t="shared" si="0"/>
        <v>#N/A</v>
      </c>
      <c r="I50" s="336">
        <v>0</v>
      </c>
      <c r="J50" s="336">
        <v>0</v>
      </c>
      <c r="K50" s="336">
        <v>0</v>
      </c>
      <c r="L50" s="336">
        <v>0</v>
      </c>
      <c r="M50" s="336">
        <v>0</v>
      </c>
      <c r="N50" s="336">
        <v>0</v>
      </c>
      <c r="O50" s="336">
        <v>0</v>
      </c>
      <c r="P50" s="336">
        <v>0</v>
      </c>
      <c r="Q50" s="336">
        <v>0</v>
      </c>
      <c r="R50" s="336" t="e">
        <f t="shared" si="5"/>
        <v>#N/A</v>
      </c>
      <c r="S50" s="336">
        <v>0</v>
      </c>
      <c r="T50" s="336">
        <v>0</v>
      </c>
      <c r="U50" s="336">
        <v>0</v>
      </c>
      <c r="V50" s="336">
        <v>0</v>
      </c>
      <c r="W50" s="336">
        <v>0</v>
      </c>
      <c r="X50" s="336">
        <v>0</v>
      </c>
      <c r="Y50" s="336">
        <v>0</v>
      </c>
      <c r="Z50" s="337" t="e">
        <f t="shared" si="1"/>
        <v>#N/A</v>
      </c>
      <c r="AA50" s="340"/>
    </row>
    <row r="51" spans="1:27" s="339" customFormat="1" ht="12.75" customHeight="1">
      <c r="A51" s="339">
        <f t="shared" si="2"/>
        <v>15</v>
      </c>
      <c r="B51" s="373" t="s">
        <v>786</v>
      </c>
      <c r="C51" s="376" t="s">
        <v>787</v>
      </c>
      <c r="D51" s="334">
        <f>+IF(VLOOKUP(C51,'BG SISTEMA'!B41:G304,6,FALSE)=15,VLOOKUP('CA EF (2)'!C51,'BG SISTEMA'!B41:F304,5,FALSE),0)</f>
        <v>612211233</v>
      </c>
      <c r="E51" s="335"/>
      <c r="F51" s="335"/>
      <c r="G51" s="336">
        <v>0</v>
      </c>
      <c r="H51" s="336">
        <f t="shared" si="0"/>
        <v>612211233</v>
      </c>
      <c r="I51" s="336">
        <v>0</v>
      </c>
      <c r="J51" s="336">
        <v>0</v>
      </c>
      <c r="K51" s="336">
        <v>0</v>
      </c>
      <c r="L51" s="336">
        <v>0</v>
      </c>
      <c r="M51" s="336">
        <v>0</v>
      </c>
      <c r="N51" s="336">
        <v>0</v>
      </c>
      <c r="O51" s="336">
        <v>0</v>
      </c>
      <c r="P51" s="336">
        <v>0</v>
      </c>
      <c r="Q51" s="336">
        <v>0</v>
      </c>
      <c r="R51" s="336">
        <f t="shared" si="5"/>
        <v>-612211233</v>
      </c>
      <c r="S51" s="336">
        <v>0</v>
      </c>
      <c r="T51" s="336">
        <v>0</v>
      </c>
      <c r="U51" s="336">
        <v>0</v>
      </c>
      <c r="V51" s="336">
        <v>0</v>
      </c>
      <c r="W51" s="336">
        <v>0</v>
      </c>
      <c r="X51" s="336">
        <v>0</v>
      </c>
      <c r="Y51" s="336">
        <v>0</v>
      </c>
      <c r="Z51" s="337">
        <f t="shared" si="1"/>
        <v>0</v>
      </c>
      <c r="AA51" s="340"/>
    </row>
    <row r="52" spans="1:27" s="339" customFormat="1" ht="12.75" customHeight="1">
      <c r="A52" s="339">
        <f t="shared" si="2"/>
        <v>11</v>
      </c>
      <c r="B52" s="374">
        <v>13020189003</v>
      </c>
      <c r="C52" s="375" t="s">
        <v>687</v>
      </c>
      <c r="D52" s="334">
        <f>+IF(VLOOKUP(C52,'BG SISTEMA'!B41:G304,6,FALSE)=15,VLOOKUP('CA EF (2)'!C52,'BG SISTEMA'!B41:F304,5,FALSE),0)</f>
        <v>0</v>
      </c>
      <c r="E52" s="335"/>
      <c r="F52" s="335"/>
      <c r="G52" s="336">
        <v>0</v>
      </c>
      <c r="H52" s="336">
        <f t="shared" si="0"/>
        <v>0</v>
      </c>
      <c r="I52" s="336">
        <v>0</v>
      </c>
      <c r="J52" s="336">
        <v>0</v>
      </c>
      <c r="K52" s="336">
        <v>0</v>
      </c>
      <c r="L52" s="336">
        <v>0</v>
      </c>
      <c r="M52" s="336">
        <v>0</v>
      </c>
      <c r="N52" s="336">
        <v>0</v>
      </c>
      <c r="O52" s="336">
        <v>0</v>
      </c>
      <c r="P52" s="336">
        <v>0</v>
      </c>
      <c r="Q52" s="336">
        <v>0</v>
      </c>
      <c r="R52" s="336">
        <v>0</v>
      </c>
      <c r="S52" s="336">
        <v>0</v>
      </c>
      <c r="T52" s="336">
        <v>0</v>
      </c>
      <c r="U52" s="336">
        <v>0</v>
      </c>
      <c r="V52" s="336">
        <v>0</v>
      </c>
      <c r="W52" s="336">
        <v>0</v>
      </c>
      <c r="X52" s="336">
        <v>0</v>
      </c>
      <c r="Y52" s="336">
        <v>0</v>
      </c>
      <c r="Z52" s="337">
        <f t="shared" si="1"/>
        <v>0</v>
      </c>
      <c r="AA52" s="340"/>
    </row>
    <row r="53" spans="1:27" s="339" customFormat="1" ht="12.75" customHeight="1">
      <c r="A53" s="339">
        <f t="shared" si="2"/>
        <v>13</v>
      </c>
      <c r="B53" s="374">
        <v>1302018900301</v>
      </c>
      <c r="C53" s="375" t="s">
        <v>687</v>
      </c>
      <c r="D53" s="334">
        <f>+IF(VLOOKUP(C53,'BG SISTEMA'!B42:G305,6,FALSE)=15,VLOOKUP('CA EF (2)'!C53,'BG SISTEMA'!B42:F305,5,FALSE),0)</f>
        <v>0</v>
      </c>
      <c r="E53" s="335"/>
      <c r="F53" s="335"/>
      <c r="G53" s="336">
        <v>0</v>
      </c>
      <c r="H53" s="336">
        <f t="shared" si="0"/>
        <v>0</v>
      </c>
      <c r="I53" s="336">
        <v>0</v>
      </c>
      <c r="J53" s="336">
        <v>0</v>
      </c>
      <c r="K53" s="336">
        <v>0</v>
      </c>
      <c r="L53" s="336">
        <v>0</v>
      </c>
      <c r="M53" s="336">
        <v>0</v>
      </c>
      <c r="N53" s="336">
        <v>0</v>
      </c>
      <c r="O53" s="336">
        <v>0</v>
      </c>
      <c r="P53" s="336">
        <v>0</v>
      </c>
      <c r="Q53" s="336">
        <v>0</v>
      </c>
      <c r="R53" s="336">
        <v>0</v>
      </c>
      <c r="S53" s="336">
        <v>0</v>
      </c>
      <c r="T53" s="336">
        <v>0</v>
      </c>
      <c r="U53" s="336">
        <v>0</v>
      </c>
      <c r="V53" s="336">
        <v>0</v>
      </c>
      <c r="W53" s="336">
        <v>0</v>
      </c>
      <c r="X53" s="336">
        <v>0</v>
      </c>
      <c r="Y53" s="336">
        <v>0</v>
      </c>
      <c r="Z53" s="337">
        <f t="shared" si="1"/>
        <v>0</v>
      </c>
      <c r="AA53" s="340"/>
    </row>
    <row r="54" spans="1:27" s="339" customFormat="1" ht="12.75" customHeight="1">
      <c r="A54" s="339">
        <f t="shared" si="2"/>
        <v>15</v>
      </c>
      <c r="B54" s="373">
        <v>130201890030199</v>
      </c>
      <c r="C54" s="376" t="s">
        <v>688</v>
      </c>
      <c r="D54" s="334">
        <f>+IF(VLOOKUP(C54,'BG SISTEMA'!B43:G306,6,FALSE)=15,VLOOKUP('CA EF (2)'!C54,'BG SISTEMA'!B43:F306,5,FALSE),0)</f>
        <v>306544521</v>
      </c>
      <c r="E54" s="335"/>
      <c r="F54" s="335"/>
      <c r="G54" s="336">
        <v>0</v>
      </c>
      <c r="H54" s="336">
        <f t="shared" si="0"/>
        <v>306544521</v>
      </c>
      <c r="I54" s="336">
        <v>0</v>
      </c>
      <c r="J54" s="336">
        <v>0</v>
      </c>
      <c r="K54" s="336">
        <v>0</v>
      </c>
      <c r="L54" s="336">
        <v>0</v>
      </c>
      <c r="M54" s="336">
        <v>0</v>
      </c>
      <c r="N54" s="336">
        <v>0</v>
      </c>
      <c r="O54" s="336">
        <v>0</v>
      </c>
      <c r="P54" s="336">
        <v>0</v>
      </c>
      <c r="Q54" s="336">
        <v>0</v>
      </c>
      <c r="R54" s="336">
        <f t="shared" ref="R54" si="6">-$H54</f>
        <v>-306544521</v>
      </c>
      <c r="S54" s="336">
        <v>0</v>
      </c>
      <c r="T54" s="336">
        <v>0</v>
      </c>
      <c r="U54" s="336">
        <v>0</v>
      </c>
      <c r="V54" s="336">
        <v>0</v>
      </c>
      <c r="W54" s="336">
        <v>0</v>
      </c>
      <c r="X54" s="336">
        <v>0</v>
      </c>
      <c r="Y54" s="336">
        <v>0</v>
      </c>
      <c r="Z54" s="337">
        <f t="shared" si="1"/>
        <v>0</v>
      </c>
      <c r="AA54" s="340"/>
    </row>
    <row r="55" spans="1:27" s="339" customFormat="1" ht="12.75" customHeight="1">
      <c r="A55" s="339">
        <f t="shared" si="2"/>
        <v>5</v>
      </c>
      <c r="B55" s="374">
        <v>13040</v>
      </c>
      <c r="C55" s="375" t="s">
        <v>222</v>
      </c>
      <c r="D55" s="334">
        <f>+IF(VLOOKUP(C55,'BG SISTEMA'!B44:G307,6,FALSE)=15,VLOOKUP('CA EF (2)'!C55,'BG SISTEMA'!B44:F307,5,FALSE),0)</f>
        <v>0</v>
      </c>
      <c r="E55" s="335"/>
      <c r="F55" s="335"/>
      <c r="G55" s="336">
        <v>0</v>
      </c>
      <c r="H55" s="336">
        <f t="shared" si="0"/>
        <v>0</v>
      </c>
      <c r="I55" s="336">
        <v>0</v>
      </c>
      <c r="J55" s="336">
        <v>0</v>
      </c>
      <c r="K55" s="336">
        <v>0</v>
      </c>
      <c r="L55" s="336">
        <v>0</v>
      </c>
      <c r="M55" s="336">
        <v>0</v>
      </c>
      <c r="N55" s="336">
        <v>0</v>
      </c>
      <c r="O55" s="336">
        <v>0</v>
      </c>
      <c r="P55" s="336">
        <v>0</v>
      </c>
      <c r="Q55" s="336">
        <v>0</v>
      </c>
      <c r="R55" s="336">
        <v>0</v>
      </c>
      <c r="S55" s="336">
        <v>0</v>
      </c>
      <c r="T55" s="336">
        <v>0</v>
      </c>
      <c r="U55" s="336">
        <v>0</v>
      </c>
      <c r="V55" s="336">
        <v>0</v>
      </c>
      <c r="W55" s="336">
        <v>0</v>
      </c>
      <c r="X55" s="336">
        <v>0</v>
      </c>
      <c r="Y55" s="336">
        <v>0</v>
      </c>
      <c r="Z55" s="337">
        <f t="shared" si="1"/>
        <v>0</v>
      </c>
      <c r="AA55" s="340"/>
    </row>
    <row r="56" spans="1:27" s="339" customFormat="1" ht="12.75" customHeight="1">
      <c r="A56" s="339">
        <f t="shared" si="2"/>
        <v>8</v>
      </c>
      <c r="B56" s="374">
        <v>13040203</v>
      </c>
      <c r="C56" s="375" t="s">
        <v>458</v>
      </c>
      <c r="D56" s="334">
        <f>+IF(VLOOKUP(C56,'BG SISTEMA'!B45:G312,6,FALSE)=15,VLOOKUP('CA EF (2)'!C56,'BG SISTEMA'!B45:F312,5,FALSE),0)</f>
        <v>0</v>
      </c>
      <c r="E56" s="335"/>
      <c r="F56" s="335"/>
      <c r="G56" s="336">
        <v>0</v>
      </c>
      <c r="H56" s="336">
        <f t="shared" si="0"/>
        <v>0</v>
      </c>
      <c r="I56" s="336">
        <v>0</v>
      </c>
      <c r="J56" s="336">
        <v>0</v>
      </c>
      <c r="K56" s="336">
        <v>0</v>
      </c>
      <c r="L56" s="336">
        <v>0</v>
      </c>
      <c r="M56" s="336">
        <v>0</v>
      </c>
      <c r="N56" s="336">
        <v>0</v>
      </c>
      <c r="O56" s="336">
        <v>0</v>
      </c>
      <c r="P56" s="336">
        <v>0</v>
      </c>
      <c r="Q56" s="336">
        <v>0</v>
      </c>
      <c r="R56" s="336">
        <v>0</v>
      </c>
      <c r="S56" s="336">
        <v>0</v>
      </c>
      <c r="T56" s="336">
        <v>0</v>
      </c>
      <c r="U56" s="336">
        <v>0</v>
      </c>
      <c r="V56" s="336">
        <v>0</v>
      </c>
      <c r="W56" s="336">
        <v>0</v>
      </c>
      <c r="X56" s="336">
        <v>0</v>
      </c>
      <c r="Y56" s="336">
        <v>0</v>
      </c>
      <c r="Z56" s="337">
        <f t="shared" si="1"/>
        <v>0</v>
      </c>
      <c r="AA56" s="338"/>
    </row>
    <row r="57" spans="1:27" s="339" customFormat="1" ht="12.75" customHeight="1">
      <c r="A57" s="339">
        <f t="shared" si="2"/>
        <v>11</v>
      </c>
      <c r="B57" s="374">
        <v>13040203001</v>
      </c>
      <c r="C57" s="375" t="s">
        <v>689</v>
      </c>
      <c r="D57" s="334">
        <f>+IF(VLOOKUP(C57,'BG SISTEMA'!B46:G313,6,FALSE)=15,VLOOKUP('CA EF (2)'!C57,'BG SISTEMA'!B46:F313,5,FALSE),0)</f>
        <v>0</v>
      </c>
      <c r="E57" s="335"/>
      <c r="F57" s="335"/>
      <c r="G57" s="336">
        <v>0</v>
      </c>
      <c r="H57" s="336">
        <f t="shared" si="0"/>
        <v>0</v>
      </c>
      <c r="I57" s="336">
        <v>0</v>
      </c>
      <c r="J57" s="336">
        <v>0</v>
      </c>
      <c r="K57" s="336">
        <v>0</v>
      </c>
      <c r="L57" s="336">
        <v>0</v>
      </c>
      <c r="M57" s="336">
        <v>0</v>
      </c>
      <c r="N57" s="336">
        <v>0</v>
      </c>
      <c r="O57" s="336">
        <v>0</v>
      </c>
      <c r="P57" s="336">
        <v>0</v>
      </c>
      <c r="Q57" s="336">
        <v>0</v>
      </c>
      <c r="R57" s="336">
        <v>0</v>
      </c>
      <c r="S57" s="336">
        <v>0</v>
      </c>
      <c r="T57" s="336">
        <v>0</v>
      </c>
      <c r="U57" s="336">
        <v>0</v>
      </c>
      <c r="V57" s="336">
        <v>0</v>
      </c>
      <c r="W57" s="336">
        <v>0</v>
      </c>
      <c r="X57" s="336">
        <v>0</v>
      </c>
      <c r="Y57" s="336">
        <v>0</v>
      </c>
      <c r="Z57" s="337">
        <f t="shared" si="1"/>
        <v>0</v>
      </c>
      <c r="AA57" s="338"/>
    </row>
    <row r="58" spans="1:27" s="339" customFormat="1" ht="12.75" customHeight="1">
      <c r="A58" s="339">
        <f t="shared" si="2"/>
        <v>13</v>
      </c>
      <c r="B58" s="374">
        <v>1304020300104</v>
      </c>
      <c r="C58" s="375" t="s">
        <v>459</v>
      </c>
      <c r="D58" s="334">
        <f>+IF(VLOOKUP(C58,'BG SISTEMA'!B47:G314,6,FALSE)=15,VLOOKUP('CA EF (2)'!C58,'BG SISTEMA'!B47:F314,5,FALSE),0)</f>
        <v>0</v>
      </c>
      <c r="E58" s="335"/>
      <c r="F58" s="335"/>
      <c r="G58" s="336">
        <v>0</v>
      </c>
      <c r="H58" s="336">
        <f t="shared" si="0"/>
        <v>0</v>
      </c>
      <c r="I58" s="336">
        <v>0</v>
      </c>
      <c r="J58" s="336">
        <v>0</v>
      </c>
      <c r="K58" s="336">
        <v>0</v>
      </c>
      <c r="L58" s="336">
        <v>0</v>
      </c>
      <c r="M58" s="336">
        <v>0</v>
      </c>
      <c r="N58" s="336">
        <v>0</v>
      </c>
      <c r="O58" s="336">
        <v>0</v>
      </c>
      <c r="P58" s="336">
        <v>0</v>
      </c>
      <c r="Q58" s="336">
        <v>0</v>
      </c>
      <c r="R58" s="336">
        <v>0</v>
      </c>
      <c r="S58" s="336">
        <v>0</v>
      </c>
      <c r="T58" s="336">
        <v>0</v>
      </c>
      <c r="U58" s="336">
        <v>0</v>
      </c>
      <c r="V58" s="336">
        <v>0</v>
      </c>
      <c r="W58" s="336">
        <v>0</v>
      </c>
      <c r="X58" s="336">
        <v>0</v>
      </c>
      <c r="Y58" s="336">
        <v>0</v>
      </c>
      <c r="Z58" s="337">
        <f t="shared" si="1"/>
        <v>0</v>
      </c>
      <c r="AA58" s="338"/>
    </row>
    <row r="59" spans="1:27" s="339" customFormat="1" ht="12.75" customHeight="1">
      <c r="A59" s="339">
        <f t="shared" si="2"/>
        <v>15</v>
      </c>
      <c r="B59" s="373">
        <v>130402030010401</v>
      </c>
      <c r="C59" s="376" t="s">
        <v>690</v>
      </c>
      <c r="D59" s="334">
        <v>0</v>
      </c>
      <c r="E59" s="335"/>
      <c r="F59" s="335"/>
      <c r="G59" s="336">
        <v>0</v>
      </c>
      <c r="H59" s="336">
        <f t="shared" si="0"/>
        <v>0</v>
      </c>
      <c r="I59" s="336">
        <v>0</v>
      </c>
      <c r="J59" s="336">
        <v>0</v>
      </c>
      <c r="K59" s="336">
        <v>0</v>
      </c>
      <c r="L59" s="336">
        <v>0</v>
      </c>
      <c r="M59" s="336">
        <v>0</v>
      </c>
      <c r="N59" s="336">
        <f t="shared" ref="N59:N60" si="7">-$H59</f>
        <v>0</v>
      </c>
      <c r="O59" s="336">
        <v>0</v>
      </c>
      <c r="P59" s="336">
        <v>0</v>
      </c>
      <c r="Q59" s="336">
        <v>0</v>
      </c>
      <c r="R59" s="336">
        <v>0</v>
      </c>
      <c r="S59" s="336">
        <v>0</v>
      </c>
      <c r="T59" s="336">
        <v>0</v>
      </c>
      <c r="U59" s="336">
        <v>0</v>
      </c>
      <c r="V59" s="336">
        <v>0</v>
      </c>
      <c r="W59" s="336">
        <v>0</v>
      </c>
      <c r="X59" s="336">
        <v>0</v>
      </c>
      <c r="Y59" s="336">
        <v>0</v>
      </c>
      <c r="Z59" s="337">
        <f t="shared" si="1"/>
        <v>0</v>
      </c>
      <c r="AA59" s="338"/>
    </row>
    <row r="60" spans="1:27" s="339" customFormat="1" ht="12.75" customHeight="1">
      <c r="A60" s="339">
        <f t="shared" si="2"/>
        <v>15</v>
      </c>
      <c r="B60" s="373">
        <v>130402030010499</v>
      </c>
      <c r="C60" s="376" t="s">
        <v>460</v>
      </c>
      <c r="D60" s="334">
        <f>+IF(VLOOKUP(C60,'BG SISTEMA'!B49:G316,6,FALSE)=15,VLOOKUP('CA EF (2)'!C60,'BG SISTEMA'!B49:F316,5,FALSE),0)</f>
        <v>177126974</v>
      </c>
      <c r="E60" s="335"/>
      <c r="F60" s="335"/>
      <c r="G60" s="336">
        <v>249223217</v>
      </c>
      <c r="H60" s="336">
        <f t="shared" si="0"/>
        <v>-72096243</v>
      </c>
      <c r="I60" s="336">
        <v>0</v>
      </c>
      <c r="J60" s="336">
        <v>0</v>
      </c>
      <c r="K60" s="336">
        <v>0</v>
      </c>
      <c r="L60" s="336">
        <v>0</v>
      </c>
      <c r="M60" s="336">
        <v>0</v>
      </c>
      <c r="N60" s="336">
        <f t="shared" si="7"/>
        <v>72096243</v>
      </c>
      <c r="O60" s="336">
        <v>0</v>
      </c>
      <c r="P60" s="336">
        <v>0</v>
      </c>
      <c r="Q60" s="336">
        <v>0</v>
      </c>
      <c r="R60" s="336">
        <v>0</v>
      </c>
      <c r="S60" s="336">
        <v>0</v>
      </c>
      <c r="T60" s="336">
        <v>0</v>
      </c>
      <c r="U60" s="336">
        <v>0</v>
      </c>
      <c r="V60" s="336">
        <v>0</v>
      </c>
      <c r="W60" s="336">
        <v>0</v>
      </c>
      <c r="X60" s="336">
        <v>0</v>
      </c>
      <c r="Y60" s="336">
        <v>0</v>
      </c>
      <c r="Z60" s="337">
        <f t="shared" si="1"/>
        <v>0</v>
      </c>
      <c r="AA60" s="338"/>
    </row>
    <row r="61" spans="1:27" s="339" customFormat="1" ht="12.75" customHeight="1">
      <c r="A61" s="339">
        <f t="shared" si="2"/>
        <v>13</v>
      </c>
      <c r="B61" s="374">
        <v>1304020300106</v>
      </c>
      <c r="C61" s="375" t="s">
        <v>461</v>
      </c>
      <c r="D61" s="334">
        <f>+IF(VLOOKUP(C61,'BG SISTEMA'!B50:G317,6,FALSE)=15,VLOOKUP('CA EF (2)'!C61,'BG SISTEMA'!B50:F317,5,FALSE),0)</f>
        <v>0</v>
      </c>
      <c r="E61" s="335"/>
      <c r="F61" s="335"/>
      <c r="G61" s="336">
        <v>0</v>
      </c>
      <c r="H61" s="336">
        <f t="shared" si="0"/>
        <v>0</v>
      </c>
      <c r="I61" s="336">
        <v>0</v>
      </c>
      <c r="J61" s="336">
        <v>0</v>
      </c>
      <c r="K61" s="336">
        <v>0</v>
      </c>
      <c r="L61" s="336">
        <v>0</v>
      </c>
      <c r="M61" s="336">
        <v>0</v>
      </c>
      <c r="N61" s="336">
        <v>0</v>
      </c>
      <c r="O61" s="336">
        <v>0</v>
      </c>
      <c r="P61" s="336">
        <v>0</v>
      </c>
      <c r="Q61" s="336">
        <v>0</v>
      </c>
      <c r="R61" s="336">
        <v>0</v>
      </c>
      <c r="S61" s="336">
        <v>0</v>
      </c>
      <c r="T61" s="336">
        <v>0</v>
      </c>
      <c r="U61" s="336">
        <v>0</v>
      </c>
      <c r="V61" s="336">
        <v>0</v>
      </c>
      <c r="W61" s="336">
        <v>0</v>
      </c>
      <c r="X61" s="336">
        <v>0</v>
      </c>
      <c r="Y61" s="336">
        <v>0</v>
      </c>
      <c r="Z61" s="337">
        <f t="shared" si="1"/>
        <v>0</v>
      </c>
      <c r="AA61" s="338"/>
    </row>
    <row r="62" spans="1:27" s="339" customFormat="1" ht="12.75" customHeight="1">
      <c r="A62" s="339">
        <f t="shared" si="2"/>
        <v>15</v>
      </c>
      <c r="B62" s="373">
        <v>130402030010699</v>
      </c>
      <c r="C62" s="376" t="s">
        <v>462</v>
      </c>
      <c r="D62" s="334">
        <f>+IF(VLOOKUP(C62,'BG SISTEMA'!B51:G318,6,FALSE)=15,VLOOKUP('CA EF (2)'!C62,'BG SISTEMA'!B51:F318,5,FALSE),0)</f>
        <v>399563677</v>
      </c>
      <c r="E62" s="335"/>
      <c r="F62" s="335"/>
      <c r="G62" s="336">
        <v>192634953</v>
      </c>
      <c r="H62" s="336">
        <f t="shared" si="0"/>
        <v>206928724</v>
      </c>
      <c r="I62" s="336">
        <v>0</v>
      </c>
      <c r="J62" s="336">
        <v>0</v>
      </c>
      <c r="K62" s="336">
        <v>0</v>
      </c>
      <c r="L62" s="336">
        <v>0</v>
      </c>
      <c r="M62" s="336">
        <v>0</v>
      </c>
      <c r="N62" s="336">
        <v>0</v>
      </c>
      <c r="O62" s="336">
        <v>0</v>
      </c>
      <c r="P62" s="336">
        <v>0</v>
      </c>
      <c r="Q62" s="336">
        <v>0</v>
      </c>
      <c r="R62" s="336">
        <v>0</v>
      </c>
      <c r="S62" s="336">
        <v>0</v>
      </c>
      <c r="T62" s="336">
        <v>0</v>
      </c>
      <c r="U62" s="336">
        <v>0</v>
      </c>
      <c r="V62" s="336">
        <v>0</v>
      </c>
      <c r="W62" s="336">
        <v>0</v>
      </c>
      <c r="X62" s="336">
        <v>0</v>
      </c>
      <c r="Y62" s="336">
        <v>0</v>
      </c>
      <c r="Z62" s="337">
        <f t="shared" si="1"/>
        <v>206928724</v>
      </c>
      <c r="AA62" s="338"/>
    </row>
    <row r="63" spans="1:27" s="339" customFormat="1" ht="12.75" customHeight="1">
      <c r="A63" s="339">
        <f t="shared" si="2"/>
        <v>8</v>
      </c>
      <c r="B63" s="374">
        <v>13040207</v>
      </c>
      <c r="C63" s="375" t="s">
        <v>463</v>
      </c>
      <c r="D63" s="334">
        <f>+IF(VLOOKUP(C63,'BG SISTEMA'!B52:G319,6,FALSE)=15,VLOOKUP('CA EF (2)'!C63,'BG SISTEMA'!B52:F319,5,FALSE),0)</f>
        <v>0</v>
      </c>
      <c r="E63" s="335"/>
      <c r="F63" s="335"/>
      <c r="G63" s="336">
        <v>0</v>
      </c>
      <c r="H63" s="336">
        <f t="shared" si="0"/>
        <v>0</v>
      </c>
      <c r="I63" s="336">
        <v>0</v>
      </c>
      <c r="J63" s="336">
        <v>0</v>
      </c>
      <c r="K63" s="336">
        <v>0</v>
      </c>
      <c r="L63" s="336">
        <v>0</v>
      </c>
      <c r="M63" s="336">
        <v>0</v>
      </c>
      <c r="N63" s="336">
        <v>0</v>
      </c>
      <c r="O63" s="336">
        <v>0</v>
      </c>
      <c r="P63" s="336">
        <v>0</v>
      </c>
      <c r="Q63" s="336">
        <v>0</v>
      </c>
      <c r="R63" s="336">
        <v>0</v>
      </c>
      <c r="S63" s="336">
        <v>0</v>
      </c>
      <c r="T63" s="336">
        <v>0</v>
      </c>
      <c r="U63" s="336">
        <v>0</v>
      </c>
      <c r="V63" s="336">
        <v>0</v>
      </c>
      <c r="W63" s="336">
        <v>0</v>
      </c>
      <c r="X63" s="336">
        <v>0</v>
      </c>
      <c r="Y63" s="336">
        <v>0</v>
      </c>
      <c r="Z63" s="337">
        <f t="shared" si="1"/>
        <v>0</v>
      </c>
      <c r="AA63" s="340"/>
    </row>
    <row r="64" spans="1:27" s="339" customFormat="1" ht="12.75" customHeight="1">
      <c r="A64" s="339">
        <f t="shared" si="2"/>
        <v>11</v>
      </c>
      <c r="B64" s="374">
        <v>13040207001</v>
      </c>
      <c r="C64" s="375" t="s">
        <v>464</v>
      </c>
      <c r="D64" s="334">
        <f>+IF(VLOOKUP(C64,'BG SISTEMA'!B53:G320,6,FALSE)=15,VLOOKUP('CA EF (2)'!C64,'BG SISTEMA'!B53:F320,5,FALSE),0)</f>
        <v>0</v>
      </c>
      <c r="E64" s="335"/>
      <c r="F64" s="335"/>
      <c r="G64" s="336">
        <v>0</v>
      </c>
      <c r="H64" s="336">
        <f t="shared" si="0"/>
        <v>0</v>
      </c>
      <c r="I64" s="336">
        <v>0</v>
      </c>
      <c r="J64" s="336">
        <v>0</v>
      </c>
      <c r="K64" s="336">
        <v>0</v>
      </c>
      <c r="L64" s="336">
        <v>0</v>
      </c>
      <c r="M64" s="336">
        <v>0</v>
      </c>
      <c r="N64" s="336">
        <v>0</v>
      </c>
      <c r="O64" s="336">
        <v>0</v>
      </c>
      <c r="P64" s="336">
        <v>0</v>
      </c>
      <c r="Q64" s="336">
        <v>0</v>
      </c>
      <c r="R64" s="336">
        <v>0</v>
      </c>
      <c r="S64" s="336">
        <v>0</v>
      </c>
      <c r="T64" s="336">
        <v>0</v>
      </c>
      <c r="U64" s="336">
        <v>0</v>
      </c>
      <c r="V64" s="336">
        <v>0</v>
      </c>
      <c r="W64" s="336">
        <v>0</v>
      </c>
      <c r="X64" s="336">
        <v>0</v>
      </c>
      <c r="Y64" s="336">
        <v>0</v>
      </c>
      <c r="Z64" s="337">
        <f t="shared" si="1"/>
        <v>0</v>
      </c>
      <c r="AA64" s="340"/>
    </row>
    <row r="65" spans="1:27" s="339" customFormat="1" ht="12.75" customHeight="1">
      <c r="A65" s="339">
        <f t="shared" si="2"/>
        <v>13</v>
      </c>
      <c r="B65" s="374">
        <v>1304020700101</v>
      </c>
      <c r="C65" s="375" t="s">
        <v>464</v>
      </c>
      <c r="D65" s="334">
        <f>+IF(VLOOKUP(C65,'BG SISTEMA'!B54:G321,6,FALSE)=15,VLOOKUP('CA EF (2)'!C65,'BG SISTEMA'!B54:F321,5,FALSE),0)</f>
        <v>0</v>
      </c>
      <c r="E65" s="335"/>
      <c r="F65" s="335"/>
      <c r="G65" s="336">
        <v>0</v>
      </c>
      <c r="H65" s="336">
        <f t="shared" si="0"/>
        <v>0</v>
      </c>
      <c r="I65" s="336">
        <v>0</v>
      </c>
      <c r="J65" s="336">
        <v>0</v>
      </c>
      <c r="K65" s="336">
        <v>0</v>
      </c>
      <c r="L65" s="336">
        <v>0</v>
      </c>
      <c r="M65" s="336">
        <v>0</v>
      </c>
      <c r="N65" s="336">
        <v>0</v>
      </c>
      <c r="O65" s="336">
        <v>0</v>
      </c>
      <c r="P65" s="336">
        <v>0</v>
      </c>
      <c r="Q65" s="336">
        <v>0</v>
      </c>
      <c r="R65" s="336">
        <v>0</v>
      </c>
      <c r="S65" s="336">
        <v>0</v>
      </c>
      <c r="T65" s="336">
        <v>0</v>
      </c>
      <c r="U65" s="336">
        <v>0</v>
      </c>
      <c r="V65" s="336">
        <v>0</v>
      </c>
      <c r="W65" s="336">
        <v>0</v>
      </c>
      <c r="X65" s="336">
        <v>0</v>
      </c>
      <c r="Y65" s="336">
        <v>0</v>
      </c>
      <c r="Z65" s="337">
        <f t="shared" si="1"/>
        <v>0</v>
      </c>
      <c r="AA65" s="340"/>
    </row>
    <row r="66" spans="1:27" s="339" customFormat="1" ht="12.75" customHeight="1">
      <c r="A66" s="339">
        <f t="shared" si="2"/>
        <v>15</v>
      </c>
      <c r="B66" s="373">
        <v>130402070010101</v>
      </c>
      <c r="C66" s="376" t="s">
        <v>465</v>
      </c>
      <c r="D66" s="334">
        <f>+IF(VLOOKUP(C66,'BG SISTEMA'!B55:G322,6,FALSE)=15,VLOOKUP('CA EF (2)'!C66,'BG SISTEMA'!B55:F322,5,FALSE),0)</f>
        <v>19619331</v>
      </c>
      <c r="E66" s="335"/>
      <c r="F66" s="335"/>
      <c r="G66" s="336">
        <v>19619331</v>
      </c>
      <c r="H66" s="336">
        <f t="shared" si="0"/>
        <v>0</v>
      </c>
      <c r="I66" s="336">
        <v>0</v>
      </c>
      <c r="J66" s="336">
        <v>0</v>
      </c>
      <c r="K66" s="336">
        <v>0</v>
      </c>
      <c r="L66" s="336">
        <v>0</v>
      </c>
      <c r="M66" s="336">
        <v>0</v>
      </c>
      <c r="N66" s="336">
        <v>0</v>
      </c>
      <c r="O66" s="336">
        <v>0</v>
      </c>
      <c r="P66" s="336">
        <v>0</v>
      </c>
      <c r="Q66" s="336">
        <v>0</v>
      </c>
      <c r="R66" s="336">
        <v>0</v>
      </c>
      <c r="S66" s="336">
        <v>0</v>
      </c>
      <c r="T66" s="336">
        <v>0</v>
      </c>
      <c r="U66" s="336">
        <v>0</v>
      </c>
      <c r="V66" s="336">
        <v>0</v>
      </c>
      <c r="W66" s="336">
        <v>0</v>
      </c>
      <c r="X66" s="336">
        <v>0</v>
      </c>
      <c r="Y66" s="336">
        <v>0</v>
      </c>
      <c r="Z66" s="337">
        <f t="shared" si="1"/>
        <v>0</v>
      </c>
      <c r="AA66" s="340"/>
    </row>
    <row r="67" spans="1:27" s="339" customFormat="1" ht="12.75" customHeight="1">
      <c r="A67" s="339">
        <f t="shared" si="2"/>
        <v>8</v>
      </c>
      <c r="B67" s="374">
        <v>13040209</v>
      </c>
      <c r="C67" s="375" t="s">
        <v>466</v>
      </c>
      <c r="D67" s="334">
        <f>+IF(VLOOKUP(C67,'BG SISTEMA'!B56:G323,6,FALSE)=15,VLOOKUP('CA EF (2)'!C67,'BG SISTEMA'!B56:F323,5,FALSE),0)</f>
        <v>0</v>
      </c>
      <c r="E67" s="335"/>
      <c r="F67" s="335"/>
      <c r="G67" s="336">
        <v>0</v>
      </c>
      <c r="H67" s="336">
        <f t="shared" si="0"/>
        <v>0</v>
      </c>
      <c r="I67" s="336">
        <v>0</v>
      </c>
      <c r="J67" s="336">
        <v>0</v>
      </c>
      <c r="K67" s="336">
        <v>0</v>
      </c>
      <c r="L67" s="336">
        <v>0</v>
      </c>
      <c r="M67" s="336">
        <v>0</v>
      </c>
      <c r="N67" s="336">
        <v>0</v>
      </c>
      <c r="O67" s="336">
        <v>0</v>
      </c>
      <c r="P67" s="336">
        <v>0</v>
      </c>
      <c r="Q67" s="336">
        <v>0</v>
      </c>
      <c r="R67" s="336">
        <v>0</v>
      </c>
      <c r="S67" s="336">
        <v>0</v>
      </c>
      <c r="T67" s="336">
        <v>0</v>
      </c>
      <c r="U67" s="336">
        <v>0</v>
      </c>
      <c r="V67" s="336">
        <v>0</v>
      </c>
      <c r="W67" s="336">
        <v>0</v>
      </c>
      <c r="X67" s="336">
        <v>0</v>
      </c>
      <c r="Y67" s="336">
        <v>0</v>
      </c>
      <c r="Z67" s="337">
        <f t="shared" si="1"/>
        <v>0</v>
      </c>
      <c r="AA67" s="340"/>
    </row>
    <row r="68" spans="1:27" s="339" customFormat="1" ht="12.75" customHeight="1">
      <c r="A68" s="339">
        <f t="shared" si="2"/>
        <v>11</v>
      </c>
      <c r="B68" s="374">
        <v>13040209001</v>
      </c>
      <c r="C68" s="375" t="s">
        <v>691</v>
      </c>
      <c r="D68" s="334">
        <f>+IF(VLOOKUP(C68,'BG SISTEMA'!B57:G324,6,FALSE)=15,VLOOKUP('CA EF (2)'!C68,'BG SISTEMA'!B57:F324,5,FALSE),0)</f>
        <v>0</v>
      </c>
      <c r="E68" s="335"/>
      <c r="F68" s="335"/>
      <c r="G68" s="336">
        <v>0</v>
      </c>
      <c r="H68" s="336">
        <f t="shared" ref="H68:H131" si="8">+D68+E68-F68-G68</f>
        <v>0</v>
      </c>
      <c r="I68" s="336">
        <v>0</v>
      </c>
      <c r="J68" s="336">
        <v>0</v>
      </c>
      <c r="K68" s="336">
        <v>0</v>
      </c>
      <c r="L68" s="336">
        <v>0</v>
      </c>
      <c r="M68" s="336">
        <v>0</v>
      </c>
      <c r="N68" s="336">
        <v>0</v>
      </c>
      <c r="O68" s="336">
        <v>0</v>
      </c>
      <c r="P68" s="336">
        <v>0</v>
      </c>
      <c r="Q68" s="336">
        <v>0</v>
      </c>
      <c r="R68" s="336">
        <v>0</v>
      </c>
      <c r="S68" s="336">
        <v>0</v>
      </c>
      <c r="T68" s="336">
        <v>0</v>
      </c>
      <c r="U68" s="336">
        <v>0</v>
      </c>
      <c r="V68" s="336">
        <v>0</v>
      </c>
      <c r="W68" s="336">
        <v>0</v>
      </c>
      <c r="X68" s="336">
        <v>0</v>
      </c>
      <c r="Y68" s="336">
        <v>0</v>
      </c>
      <c r="Z68" s="337">
        <f t="shared" ref="Z68:Z132" si="9">SUM(H68:Y68)</f>
        <v>0</v>
      </c>
      <c r="AA68" s="340"/>
    </row>
    <row r="69" spans="1:27" s="339" customFormat="1" ht="12.75" customHeight="1">
      <c r="A69" s="339">
        <f t="shared" si="2"/>
        <v>13</v>
      </c>
      <c r="B69" s="374">
        <v>1304020900110</v>
      </c>
      <c r="C69" s="375" t="s">
        <v>467</v>
      </c>
      <c r="D69" s="334">
        <f>+IF(VLOOKUP(C69,'BG SISTEMA'!B58:G325,6,FALSE)=15,VLOOKUP('CA EF (2)'!C69,'BG SISTEMA'!B58:F325,5,FALSE),0)</f>
        <v>0</v>
      </c>
      <c r="E69" s="335"/>
      <c r="F69" s="335"/>
      <c r="G69" s="336">
        <v>0</v>
      </c>
      <c r="H69" s="336">
        <f t="shared" si="8"/>
        <v>0</v>
      </c>
      <c r="I69" s="336">
        <v>0</v>
      </c>
      <c r="J69" s="336">
        <v>0</v>
      </c>
      <c r="K69" s="336">
        <v>0</v>
      </c>
      <c r="L69" s="336">
        <v>0</v>
      </c>
      <c r="M69" s="336">
        <v>0</v>
      </c>
      <c r="N69" s="336">
        <v>0</v>
      </c>
      <c r="O69" s="336">
        <v>0</v>
      </c>
      <c r="P69" s="336">
        <v>0</v>
      </c>
      <c r="Q69" s="336">
        <v>0</v>
      </c>
      <c r="R69" s="336">
        <v>0</v>
      </c>
      <c r="S69" s="336">
        <v>0</v>
      </c>
      <c r="T69" s="336">
        <v>0</v>
      </c>
      <c r="U69" s="336">
        <v>0</v>
      </c>
      <c r="V69" s="336">
        <v>0</v>
      </c>
      <c r="W69" s="336">
        <v>0</v>
      </c>
      <c r="X69" s="336">
        <v>0</v>
      </c>
      <c r="Y69" s="336">
        <v>0</v>
      </c>
      <c r="Z69" s="337">
        <f t="shared" si="9"/>
        <v>0</v>
      </c>
      <c r="AA69" s="340"/>
    </row>
    <row r="70" spans="1:27" s="339" customFormat="1" ht="12.75" customHeight="1">
      <c r="A70" s="339">
        <f t="shared" si="2"/>
        <v>15</v>
      </c>
      <c r="B70" s="373">
        <v>130402090011001</v>
      </c>
      <c r="C70" s="376" t="s">
        <v>468</v>
      </c>
      <c r="D70" s="334">
        <f>+IF(VLOOKUP(C70,'BG SISTEMA'!B59:G326,6,FALSE)=15,VLOOKUP('CA EF (2)'!C70,'BG SISTEMA'!B59:F326,5,FALSE),0)</f>
        <v>12044285</v>
      </c>
      <c r="E70" s="335"/>
      <c r="F70" s="335"/>
      <c r="G70" s="336">
        <v>13091964</v>
      </c>
      <c r="H70" s="336">
        <f t="shared" si="8"/>
        <v>-1047679</v>
      </c>
      <c r="I70" s="336">
        <v>0</v>
      </c>
      <c r="J70" s="336">
        <v>0</v>
      </c>
      <c r="K70" s="336">
        <v>0</v>
      </c>
      <c r="L70" s="336">
        <v>0</v>
      </c>
      <c r="M70" s="336">
        <v>0</v>
      </c>
      <c r="N70" s="336">
        <f t="shared" ref="N70:N72" si="10">-$H70</f>
        <v>1047679</v>
      </c>
      <c r="O70" s="336">
        <v>0</v>
      </c>
      <c r="P70" s="336">
        <v>0</v>
      </c>
      <c r="Q70" s="336">
        <v>0</v>
      </c>
      <c r="R70" s="336">
        <v>0</v>
      </c>
      <c r="S70" s="336">
        <v>0</v>
      </c>
      <c r="T70" s="336">
        <v>0</v>
      </c>
      <c r="U70" s="336">
        <v>0</v>
      </c>
      <c r="V70" s="336">
        <v>0</v>
      </c>
      <c r="W70" s="336">
        <v>0</v>
      </c>
      <c r="X70" s="336">
        <v>0</v>
      </c>
      <c r="Y70" s="336">
        <v>0</v>
      </c>
      <c r="Z70" s="337">
        <f t="shared" si="9"/>
        <v>0</v>
      </c>
      <c r="AA70" s="340"/>
    </row>
    <row r="71" spans="1:27" s="339" customFormat="1" ht="12.75" customHeight="1">
      <c r="A71" s="339">
        <f t="shared" si="2"/>
        <v>13</v>
      </c>
      <c r="B71" s="374">
        <v>1304020900111</v>
      </c>
      <c r="C71" s="375" t="s">
        <v>469</v>
      </c>
      <c r="D71" s="334">
        <v>0</v>
      </c>
      <c r="E71" s="335"/>
      <c r="F71" s="335"/>
      <c r="G71" s="336">
        <v>0</v>
      </c>
      <c r="H71" s="336">
        <f t="shared" si="8"/>
        <v>0</v>
      </c>
      <c r="I71" s="336">
        <v>0</v>
      </c>
      <c r="J71" s="336">
        <v>0</v>
      </c>
      <c r="K71" s="336">
        <v>0</v>
      </c>
      <c r="L71" s="336">
        <v>0</v>
      </c>
      <c r="M71" s="336">
        <v>0</v>
      </c>
      <c r="N71" s="336">
        <v>0</v>
      </c>
      <c r="O71" s="336">
        <v>0</v>
      </c>
      <c r="P71" s="336">
        <v>0</v>
      </c>
      <c r="Q71" s="336">
        <v>0</v>
      </c>
      <c r="R71" s="336">
        <v>0</v>
      </c>
      <c r="S71" s="336">
        <v>0</v>
      </c>
      <c r="T71" s="336">
        <v>0</v>
      </c>
      <c r="U71" s="336">
        <v>0</v>
      </c>
      <c r="V71" s="336">
        <v>0</v>
      </c>
      <c r="W71" s="336">
        <v>0</v>
      </c>
      <c r="X71" s="336">
        <v>0</v>
      </c>
      <c r="Y71" s="336">
        <v>0</v>
      </c>
      <c r="Z71" s="337">
        <f t="shared" si="9"/>
        <v>0</v>
      </c>
      <c r="AA71" s="340"/>
    </row>
    <row r="72" spans="1:27" s="339" customFormat="1" ht="12.75" customHeight="1">
      <c r="A72" s="339">
        <f t="shared" si="2"/>
        <v>15</v>
      </c>
      <c r="B72" s="373">
        <v>130402090011101</v>
      </c>
      <c r="C72" s="376" t="s">
        <v>470</v>
      </c>
      <c r="D72" s="334">
        <v>0</v>
      </c>
      <c r="E72" s="335"/>
      <c r="F72" s="335"/>
      <c r="G72" s="336">
        <v>18113980</v>
      </c>
      <c r="H72" s="336">
        <f t="shared" si="8"/>
        <v>-18113980</v>
      </c>
      <c r="I72" s="336">
        <v>0</v>
      </c>
      <c r="J72" s="336">
        <v>0</v>
      </c>
      <c r="K72" s="336">
        <v>0</v>
      </c>
      <c r="L72" s="336">
        <v>0</v>
      </c>
      <c r="M72" s="336">
        <v>0</v>
      </c>
      <c r="N72" s="336">
        <f t="shared" si="10"/>
        <v>18113980</v>
      </c>
      <c r="O72" s="336">
        <v>0</v>
      </c>
      <c r="P72" s="336">
        <v>0</v>
      </c>
      <c r="Q72" s="336">
        <v>0</v>
      </c>
      <c r="R72" s="336">
        <v>0</v>
      </c>
      <c r="S72" s="336">
        <v>0</v>
      </c>
      <c r="T72" s="336">
        <v>0</v>
      </c>
      <c r="U72" s="336">
        <v>0</v>
      </c>
      <c r="V72" s="336">
        <v>0</v>
      </c>
      <c r="W72" s="336">
        <v>0</v>
      </c>
      <c r="X72" s="336">
        <v>0</v>
      </c>
      <c r="Y72" s="336">
        <v>0</v>
      </c>
      <c r="Z72" s="337">
        <f t="shared" si="9"/>
        <v>0</v>
      </c>
      <c r="AA72" s="340"/>
    </row>
    <row r="73" spans="1:27" s="339" customFormat="1" ht="12.75" customHeight="1">
      <c r="A73" s="339">
        <f t="shared" si="2"/>
        <v>5</v>
      </c>
      <c r="B73" s="374">
        <v>13080</v>
      </c>
      <c r="C73" s="375" t="s">
        <v>471</v>
      </c>
      <c r="D73" s="334">
        <f>+IF(VLOOKUP(C73,'BG SISTEMA'!B62:G329,6,FALSE)=15,VLOOKUP('CA EF (2)'!C73,'BG SISTEMA'!B62:F329,5,FALSE),0)</f>
        <v>0</v>
      </c>
      <c r="E73" s="335"/>
      <c r="F73" s="335"/>
      <c r="G73" s="336">
        <v>0</v>
      </c>
      <c r="H73" s="336">
        <f t="shared" si="8"/>
        <v>0</v>
      </c>
      <c r="I73" s="336">
        <v>0</v>
      </c>
      <c r="J73" s="336">
        <v>0</v>
      </c>
      <c r="K73" s="336">
        <v>0</v>
      </c>
      <c r="L73" s="336">
        <v>0</v>
      </c>
      <c r="M73" s="336">
        <v>0</v>
      </c>
      <c r="N73" s="336">
        <v>0</v>
      </c>
      <c r="O73" s="336">
        <v>0</v>
      </c>
      <c r="P73" s="336">
        <v>0</v>
      </c>
      <c r="Q73" s="336">
        <v>0</v>
      </c>
      <c r="R73" s="336">
        <v>0</v>
      </c>
      <c r="S73" s="336">
        <v>0</v>
      </c>
      <c r="T73" s="336">
        <v>0</v>
      </c>
      <c r="U73" s="336">
        <v>0</v>
      </c>
      <c r="V73" s="336">
        <v>0</v>
      </c>
      <c r="W73" s="336">
        <v>0</v>
      </c>
      <c r="X73" s="336">
        <v>0</v>
      </c>
      <c r="Y73" s="336">
        <v>0</v>
      </c>
      <c r="Z73" s="337">
        <f t="shared" si="9"/>
        <v>0</v>
      </c>
      <c r="AA73" s="340"/>
    </row>
    <row r="74" spans="1:27" s="339" customFormat="1" ht="12.75" customHeight="1">
      <c r="A74" s="339">
        <f t="shared" si="2"/>
        <v>8</v>
      </c>
      <c r="B74" s="374">
        <v>13080217</v>
      </c>
      <c r="C74" s="375" t="s">
        <v>692</v>
      </c>
      <c r="D74" s="334">
        <v>0</v>
      </c>
      <c r="E74" s="335"/>
      <c r="F74" s="335"/>
      <c r="G74" s="336">
        <v>0</v>
      </c>
      <c r="H74" s="336">
        <f t="shared" si="8"/>
        <v>0</v>
      </c>
      <c r="I74" s="336">
        <v>0</v>
      </c>
      <c r="J74" s="336">
        <v>0</v>
      </c>
      <c r="K74" s="336">
        <v>0</v>
      </c>
      <c r="L74" s="336">
        <v>0</v>
      </c>
      <c r="M74" s="336">
        <v>0</v>
      </c>
      <c r="N74" s="336">
        <v>0</v>
      </c>
      <c r="O74" s="336">
        <v>0</v>
      </c>
      <c r="P74" s="336">
        <v>0</v>
      </c>
      <c r="Q74" s="336">
        <v>0</v>
      </c>
      <c r="R74" s="336">
        <v>0</v>
      </c>
      <c r="S74" s="336">
        <v>0</v>
      </c>
      <c r="T74" s="336">
        <v>0</v>
      </c>
      <c r="U74" s="336">
        <v>0</v>
      </c>
      <c r="V74" s="336">
        <v>0</v>
      </c>
      <c r="W74" s="336">
        <v>0</v>
      </c>
      <c r="X74" s="336">
        <v>0</v>
      </c>
      <c r="Y74" s="336">
        <v>0</v>
      </c>
      <c r="Z74" s="337">
        <f t="shared" si="9"/>
        <v>0</v>
      </c>
      <c r="AA74" s="340"/>
    </row>
    <row r="75" spans="1:27" s="339" customFormat="1" ht="12.75" customHeight="1">
      <c r="A75" s="339">
        <f t="shared" si="2"/>
        <v>11</v>
      </c>
      <c r="B75" s="374">
        <v>13080217907</v>
      </c>
      <c r="C75" s="375" t="s">
        <v>693</v>
      </c>
      <c r="D75" s="334">
        <v>0</v>
      </c>
      <c r="E75" s="335"/>
      <c r="F75" s="335"/>
      <c r="G75" s="336">
        <v>0</v>
      </c>
      <c r="H75" s="336">
        <f t="shared" si="8"/>
        <v>0</v>
      </c>
      <c r="I75" s="336">
        <v>0</v>
      </c>
      <c r="J75" s="336">
        <v>0</v>
      </c>
      <c r="K75" s="336">
        <v>0</v>
      </c>
      <c r="L75" s="336">
        <v>0</v>
      </c>
      <c r="M75" s="336">
        <v>0</v>
      </c>
      <c r="N75" s="336">
        <v>0</v>
      </c>
      <c r="O75" s="336">
        <v>0</v>
      </c>
      <c r="P75" s="336">
        <v>0</v>
      </c>
      <c r="Q75" s="336">
        <v>0</v>
      </c>
      <c r="R75" s="336">
        <v>0</v>
      </c>
      <c r="S75" s="336">
        <v>0</v>
      </c>
      <c r="T75" s="336">
        <v>0</v>
      </c>
      <c r="U75" s="336">
        <v>0</v>
      </c>
      <c r="V75" s="336">
        <v>0</v>
      </c>
      <c r="W75" s="336">
        <v>0</v>
      </c>
      <c r="X75" s="336">
        <v>0</v>
      </c>
      <c r="Y75" s="336">
        <v>0</v>
      </c>
      <c r="Z75" s="337">
        <f t="shared" si="9"/>
        <v>0</v>
      </c>
      <c r="AA75" s="338"/>
    </row>
    <row r="76" spans="1:27" s="339" customFormat="1" ht="12.75" customHeight="1">
      <c r="A76" s="339">
        <f t="shared" si="2"/>
        <v>13</v>
      </c>
      <c r="B76" s="374">
        <v>1308021790701</v>
      </c>
      <c r="C76" s="375" t="s">
        <v>693</v>
      </c>
      <c r="D76" s="334">
        <v>0</v>
      </c>
      <c r="E76" s="335"/>
      <c r="F76" s="335"/>
      <c r="G76" s="336">
        <v>0</v>
      </c>
      <c r="H76" s="336">
        <f t="shared" si="8"/>
        <v>0</v>
      </c>
      <c r="I76" s="336">
        <v>0</v>
      </c>
      <c r="J76" s="336">
        <v>0</v>
      </c>
      <c r="K76" s="336">
        <v>0</v>
      </c>
      <c r="L76" s="336">
        <v>0</v>
      </c>
      <c r="M76" s="336">
        <v>0</v>
      </c>
      <c r="N76" s="336">
        <v>0</v>
      </c>
      <c r="O76" s="336">
        <v>0</v>
      </c>
      <c r="P76" s="336">
        <v>0</v>
      </c>
      <c r="Q76" s="336">
        <v>0</v>
      </c>
      <c r="R76" s="336">
        <v>0</v>
      </c>
      <c r="S76" s="336">
        <v>0</v>
      </c>
      <c r="T76" s="336">
        <v>0</v>
      </c>
      <c r="U76" s="336">
        <v>0</v>
      </c>
      <c r="V76" s="336">
        <v>0</v>
      </c>
      <c r="W76" s="336">
        <v>0</v>
      </c>
      <c r="X76" s="336">
        <v>0</v>
      </c>
      <c r="Y76" s="336">
        <v>0</v>
      </c>
      <c r="Z76" s="337">
        <f t="shared" si="9"/>
        <v>0</v>
      </c>
      <c r="AA76" s="340"/>
    </row>
    <row r="77" spans="1:27" s="339" customFormat="1" ht="12.75" customHeight="1">
      <c r="A77" s="339">
        <f t="shared" si="2"/>
        <v>15</v>
      </c>
      <c r="B77" s="373">
        <v>130802179070199</v>
      </c>
      <c r="C77" s="376" t="s">
        <v>694</v>
      </c>
      <c r="D77" s="334">
        <v>0</v>
      </c>
      <c r="E77" s="335"/>
      <c r="F77" s="335"/>
      <c r="G77" s="336">
        <v>0</v>
      </c>
      <c r="H77" s="336">
        <f t="shared" si="8"/>
        <v>0</v>
      </c>
      <c r="I77" s="336">
        <v>0</v>
      </c>
      <c r="J77" s="336">
        <v>0</v>
      </c>
      <c r="K77" s="336">
        <v>0</v>
      </c>
      <c r="L77" s="336">
        <v>0</v>
      </c>
      <c r="M77" s="336">
        <v>0</v>
      </c>
      <c r="N77" s="336">
        <v>0</v>
      </c>
      <c r="O77" s="336">
        <v>0</v>
      </c>
      <c r="P77" s="336">
        <v>0</v>
      </c>
      <c r="Q77" s="336">
        <v>0</v>
      </c>
      <c r="R77" s="336">
        <v>0</v>
      </c>
      <c r="S77" s="336">
        <f t="shared" ref="S77" si="11">-$H77</f>
        <v>0</v>
      </c>
      <c r="T77" s="336">
        <v>0</v>
      </c>
      <c r="U77" s="336">
        <v>0</v>
      </c>
      <c r="V77" s="336">
        <v>0</v>
      </c>
      <c r="W77" s="336">
        <v>0</v>
      </c>
      <c r="X77" s="336">
        <v>0</v>
      </c>
      <c r="Y77" s="336">
        <v>0</v>
      </c>
      <c r="Z77" s="337">
        <f t="shared" si="9"/>
        <v>0</v>
      </c>
      <c r="AA77" s="340"/>
    </row>
    <row r="78" spans="1:27" s="339" customFormat="1" ht="12.75" customHeight="1">
      <c r="A78" s="339">
        <f t="shared" si="2"/>
        <v>8</v>
      </c>
      <c r="B78" s="374">
        <v>13080221</v>
      </c>
      <c r="C78" s="375" t="s">
        <v>695</v>
      </c>
      <c r="D78" s="334">
        <f>+IF(VLOOKUP(C78,'BG SISTEMA'!B67:G334,6,FALSE)=15,VLOOKUP('CA EF (2)'!C78,'BG SISTEMA'!B67:F334,5,FALSE),0)</f>
        <v>0</v>
      </c>
      <c r="E78" s="335"/>
      <c r="F78" s="335"/>
      <c r="G78" s="336">
        <v>0</v>
      </c>
      <c r="H78" s="336">
        <f t="shared" si="8"/>
        <v>0</v>
      </c>
      <c r="I78" s="336">
        <v>0</v>
      </c>
      <c r="J78" s="336">
        <v>0</v>
      </c>
      <c r="K78" s="336">
        <v>0</v>
      </c>
      <c r="L78" s="336">
        <v>0</v>
      </c>
      <c r="M78" s="336">
        <v>0</v>
      </c>
      <c r="N78" s="336">
        <v>0</v>
      </c>
      <c r="O78" s="336">
        <v>0</v>
      </c>
      <c r="P78" s="336">
        <v>0</v>
      </c>
      <c r="Q78" s="336">
        <v>0</v>
      </c>
      <c r="R78" s="336">
        <v>0</v>
      </c>
      <c r="S78" s="336">
        <v>0</v>
      </c>
      <c r="T78" s="336">
        <v>0</v>
      </c>
      <c r="U78" s="336">
        <v>0</v>
      </c>
      <c r="V78" s="336">
        <v>0</v>
      </c>
      <c r="W78" s="336">
        <v>0</v>
      </c>
      <c r="X78" s="336">
        <v>0</v>
      </c>
      <c r="Y78" s="336">
        <v>0</v>
      </c>
      <c r="Z78" s="337">
        <f t="shared" si="9"/>
        <v>0</v>
      </c>
      <c r="AA78" s="340"/>
    </row>
    <row r="79" spans="1:27" s="339" customFormat="1" ht="12.75" customHeight="1">
      <c r="A79" s="339">
        <f t="shared" si="2"/>
        <v>11</v>
      </c>
      <c r="B79" s="374">
        <v>13080221001</v>
      </c>
      <c r="C79" s="375" t="s">
        <v>696</v>
      </c>
      <c r="D79" s="334">
        <f>+IF(VLOOKUP(C79,'BG SISTEMA'!B68:G335,6,FALSE)=15,VLOOKUP('CA EF (2)'!C79,'BG SISTEMA'!B68:F335,5,FALSE),0)</f>
        <v>0</v>
      </c>
      <c r="E79" s="335"/>
      <c r="F79" s="335"/>
      <c r="G79" s="336">
        <v>0</v>
      </c>
      <c r="H79" s="336">
        <f t="shared" si="8"/>
        <v>0</v>
      </c>
      <c r="I79" s="336">
        <v>0</v>
      </c>
      <c r="J79" s="336">
        <v>0</v>
      </c>
      <c r="K79" s="336">
        <v>0</v>
      </c>
      <c r="L79" s="336">
        <v>0</v>
      </c>
      <c r="M79" s="336">
        <v>0</v>
      </c>
      <c r="N79" s="336">
        <v>0</v>
      </c>
      <c r="O79" s="336">
        <v>0</v>
      </c>
      <c r="P79" s="336">
        <v>0</v>
      </c>
      <c r="Q79" s="336">
        <v>0</v>
      </c>
      <c r="R79" s="336">
        <v>0</v>
      </c>
      <c r="S79" s="336">
        <v>0</v>
      </c>
      <c r="T79" s="336">
        <v>0</v>
      </c>
      <c r="U79" s="336">
        <v>0</v>
      </c>
      <c r="V79" s="336">
        <v>0</v>
      </c>
      <c r="W79" s="336">
        <v>0</v>
      </c>
      <c r="X79" s="336">
        <v>0</v>
      </c>
      <c r="Y79" s="336">
        <v>0</v>
      </c>
      <c r="Z79" s="337">
        <f t="shared" si="9"/>
        <v>0</v>
      </c>
      <c r="AA79" s="340"/>
    </row>
    <row r="80" spans="1:27" s="339" customFormat="1" ht="12.75" customHeight="1">
      <c r="A80" s="339">
        <f t="shared" si="2"/>
        <v>13</v>
      </c>
      <c r="B80" s="374">
        <v>1308022100101</v>
      </c>
      <c r="C80" s="375" t="s">
        <v>696</v>
      </c>
      <c r="D80" s="334">
        <f>+IF(VLOOKUP(C80,'BG SISTEMA'!B69:G336,6,FALSE)=15,VLOOKUP('CA EF (2)'!C80,'BG SISTEMA'!B69:F336,5,FALSE),0)</f>
        <v>0</v>
      </c>
      <c r="E80" s="335"/>
      <c r="F80" s="335"/>
      <c r="G80" s="336">
        <v>0</v>
      </c>
      <c r="H80" s="336">
        <f t="shared" si="8"/>
        <v>0</v>
      </c>
      <c r="I80" s="336">
        <v>0</v>
      </c>
      <c r="J80" s="336">
        <v>0</v>
      </c>
      <c r="K80" s="336">
        <v>0</v>
      </c>
      <c r="L80" s="336">
        <v>0</v>
      </c>
      <c r="M80" s="336">
        <v>0</v>
      </c>
      <c r="N80" s="336">
        <v>0</v>
      </c>
      <c r="O80" s="336">
        <v>0</v>
      </c>
      <c r="P80" s="336">
        <v>0</v>
      </c>
      <c r="Q80" s="336">
        <v>0</v>
      </c>
      <c r="R80" s="336">
        <v>0</v>
      </c>
      <c r="S80" s="336">
        <v>0</v>
      </c>
      <c r="T80" s="336">
        <v>0</v>
      </c>
      <c r="U80" s="336">
        <v>0</v>
      </c>
      <c r="V80" s="336">
        <v>0</v>
      </c>
      <c r="W80" s="336">
        <v>0</v>
      </c>
      <c r="X80" s="336">
        <v>0</v>
      </c>
      <c r="Y80" s="336">
        <v>0</v>
      </c>
      <c r="Z80" s="337">
        <f t="shared" si="9"/>
        <v>0</v>
      </c>
      <c r="AA80" s="340"/>
    </row>
    <row r="81" spans="1:27" s="339" customFormat="1" ht="12.75" customHeight="1">
      <c r="A81" s="339">
        <f t="shared" ref="A81:A147" si="12">+LEN(B81)</f>
        <v>15</v>
      </c>
      <c r="B81" s="373">
        <v>130802210010199</v>
      </c>
      <c r="C81" s="376" t="s">
        <v>697</v>
      </c>
      <c r="D81" s="334">
        <f>+IF(VLOOKUP(C81,'BG SISTEMA'!B70:G337,6,FALSE)=15,VLOOKUP('CA EF (2)'!C81,'BG SISTEMA'!B70:F337,5,FALSE),0)</f>
        <v>24746609</v>
      </c>
      <c r="E81" s="335"/>
      <c r="F81" s="335"/>
      <c r="G81" s="336">
        <v>0</v>
      </c>
      <c r="H81" s="336">
        <f t="shared" si="8"/>
        <v>24746609</v>
      </c>
      <c r="I81" s="336">
        <v>0</v>
      </c>
      <c r="J81" s="336">
        <v>0</v>
      </c>
      <c r="K81" s="336">
        <v>0</v>
      </c>
      <c r="L81" s="336">
        <v>0</v>
      </c>
      <c r="M81" s="336">
        <v>0</v>
      </c>
      <c r="N81" s="336">
        <v>0</v>
      </c>
      <c r="O81" s="336">
        <v>0</v>
      </c>
      <c r="P81" s="336">
        <v>0</v>
      </c>
      <c r="Q81" s="336">
        <v>0</v>
      </c>
      <c r="R81" s="336">
        <v>0</v>
      </c>
      <c r="S81" s="336">
        <f t="shared" ref="S81" si="13">-$H81</f>
        <v>-24746609</v>
      </c>
      <c r="T81" s="336">
        <v>0</v>
      </c>
      <c r="U81" s="336">
        <v>0</v>
      </c>
      <c r="V81" s="336">
        <v>0</v>
      </c>
      <c r="W81" s="336">
        <v>0</v>
      </c>
      <c r="X81" s="336">
        <v>0</v>
      </c>
      <c r="Y81" s="336">
        <v>0</v>
      </c>
      <c r="Z81" s="337">
        <f t="shared" si="9"/>
        <v>0</v>
      </c>
      <c r="AA81" s="338"/>
    </row>
    <row r="82" spans="1:27" s="339" customFormat="1" ht="12.75" customHeight="1">
      <c r="A82" s="339">
        <f t="shared" si="12"/>
        <v>11</v>
      </c>
      <c r="B82" s="374">
        <v>13080221002</v>
      </c>
      <c r="C82" s="375" t="s">
        <v>698</v>
      </c>
      <c r="D82" s="334" t="e">
        <f>+IF(VLOOKUP(C82,'BG SISTEMA'!B71:G338,6,FALSE)=15,VLOOKUP('CA EF (2)'!C82,'BG SISTEMA'!B71:F338,5,FALSE),0)</f>
        <v>#N/A</v>
      </c>
      <c r="E82" s="335"/>
      <c r="F82" s="335"/>
      <c r="G82" s="336">
        <v>0</v>
      </c>
      <c r="H82" s="336" t="e">
        <f t="shared" si="8"/>
        <v>#N/A</v>
      </c>
      <c r="I82" s="336">
        <v>0</v>
      </c>
      <c r="J82" s="336">
        <v>0</v>
      </c>
      <c r="K82" s="336">
        <v>0</v>
      </c>
      <c r="L82" s="336">
        <v>0</v>
      </c>
      <c r="M82" s="336">
        <v>0</v>
      </c>
      <c r="N82" s="336">
        <v>0</v>
      </c>
      <c r="O82" s="336">
        <v>0</v>
      </c>
      <c r="P82" s="336">
        <v>0</v>
      </c>
      <c r="Q82" s="336">
        <v>0</v>
      </c>
      <c r="R82" s="336">
        <v>0</v>
      </c>
      <c r="S82" s="336">
        <v>0</v>
      </c>
      <c r="T82" s="336">
        <v>0</v>
      </c>
      <c r="U82" s="336">
        <v>0</v>
      </c>
      <c r="V82" s="336">
        <v>0</v>
      </c>
      <c r="W82" s="336">
        <v>0</v>
      </c>
      <c r="X82" s="336">
        <v>0</v>
      </c>
      <c r="Y82" s="336">
        <v>0</v>
      </c>
      <c r="Z82" s="337" t="e">
        <f t="shared" si="9"/>
        <v>#N/A</v>
      </c>
      <c r="AA82" s="340"/>
    </row>
    <row r="83" spans="1:27" s="339" customFormat="1" ht="12.75" customHeight="1">
      <c r="A83" s="339">
        <f t="shared" si="12"/>
        <v>13</v>
      </c>
      <c r="B83" s="374">
        <v>1308022100201</v>
      </c>
      <c r="C83" s="375" t="s">
        <v>698</v>
      </c>
      <c r="D83" s="334" t="e">
        <f>+IF(VLOOKUP(C83,'BG SISTEMA'!B72:G339,6,FALSE)=15,VLOOKUP('CA EF (2)'!C83,'BG SISTEMA'!B72:F339,5,FALSE),0)</f>
        <v>#N/A</v>
      </c>
      <c r="E83" s="335"/>
      <c r="F83" s="335"/>
      <c r="G83" s="336">
        <v>0</v>
      </c>
      <c r="H83" s="336" t="e">
        <f t="shared" si="8"/>
        <v>#N/A</v>
      </c>
      <c r="I83" s="336">
        <v>0</v>
      </c>
      <c r="J83" s="336">
        <v>0</v>
      </c>
      <c r="K83" s="336">
        <v>0</v>
      </c>
      <c r="L83" s="336">
        <v>0</v>
      </c>
      <c r="M83" s="336">
        <v>0</v>
      </c>
      <c r="N83" s="336">
        <v>0</v>
      </c>
      <c r="O83" s="336">
        <v>0</v>
      </c>
      <c r="P83" s="336">
        <v>0</v>
      </c>
      <c r="Q83" s="336">
        <v>0</v>
      </c>
      <c r="R83" s="336">
        <v>0</v>
      </c>
      <c r="S83" s="336">
        <v>0</v>
      </c>
      <c r="T83" s="336">
        <v>0</v>
      </c>
      <c r="U83" s="336">
        <v>0</v>
      </c>
      <c r="V83" s="336">
        <v>0</v>
      </c>
      <c r="W83" s="336">
        <v>0</v>
      </c>
      <c r="X83" s="336">
        <v>0</v>
      </c>
      <c r="Y83" s="336">
        <v>0</v>
      </c>
      <c r="Z83" s="337" t="e">
        <f t="shared" si="9"/>
        <v>#N/A</v>
      </c>
      <c r="AA83" s="340"/>
    </row>
    <row r="84" spans="1:27" s="339" customFormat="1" ht="12.75" customHeight="1">
      <c r="A84" s="339">
        <f t="shared" si="12"/>
        <v>15</v>
      </c>
      <c r="B84" s="373">
        <v>130802210020199</v>
      </c>
      <c r="C84" s="376" t="s">
        <v>699</v>
      </c>
      <c r="D84" s="334" t="e">
        <f>+IF(VLOOKUP(C84,'BG SISTEMA'!B73:G340,6,FALSE)=15,VLOOKUP('CA EF (2)'!C84,'BG SISTEMA'!B73:F340,5,FALSE),0)</f>
        <v>#N/A</v>
      </c>
      <c r="E84" s="335"/>
      <c r="F84" s="335"/>
      <c r="G84" s="336">
        <v>0</v>
      </c>
      <c r="H84" s="336" t="e">
        <f t="shared" si="8"/>
        <v>#N/A</v>
      </c>
      <c r="I84" s="336">
        <v>0</v>
      </c>
      <c r="J84" s="336">
        <v>0</v>
      </c>
      <c r="K84" s="336">
        <v>0</v>
      </c>
      <c r="L84" s="336">
        <v>0</v>
      </c>
      <c r="M84" s="336">
        <v>0</v>
      </c>
      <c r="N84" s="336">
        <v>0</v>
      </c>
      <c r="O84" s="336">
        <v>0</v>
      </c>
      <c r="P84" s="336">
        <v>0</v>
      </c>
      <c r="Q84" s="336">
        <v>0</v>
      </c>
      <c r="R84" s="336">
        <v>0</v>
      </c>
      <c r="S84" s="336" t="e">
        <f t="shared" ref="S84" si="14">-$H84</f>
        <v>#N/A</v>
      </c>
      <c r="T84" s="336">
        <v>0</v>
      </c>
      <c r="U84" s="336">
        <v>0</v>
      </c>
      <c r="V84" s="336">
        <v>0</v>
      </c>
      <c r="W84" s="336">
        <v>0</v>
      </c>
      <c r="X84" s="336">
        <v>0</v>
      </c>
      <c r="Y84" s="336">
        <v>0</v>
      </c>
      <c r="Z84" s="337" t="e">
        <f t="shared" si="9"/>
        <v>#N/A</v>
      </c>
      <c r="AA84" s="340"/>
    </row>
    <row r="85" spans="1:27" s="339" customFormat="1" ht="12.75" customHeight="1">
      <c r="A85" s="339">
        <f t="shared" si="12"/>
        <v>11</v>
      </c>
      <c r="B85" s="374">
        <v>13080221003</v>
      </c>
      <c r="C85" s="375" t="s">
        <v>700</v>
      </c>
      <c r="D85" s="334">
        <f>+IF(VLOOKUP(C85,'BG SISTEMA'!B74:G341,6,FALSE)=15,VLOOKUP('CA EF (2)'!C85,'BG SISTEMA'!B74:F341,5,FALSE),0)</f>
        <v>0</v>
      </c>
      <c r="E85" s="335"/>
      <c r="F85" s="335"/>
      <c r="G85" s="336">
        <v>0</v>
      </c>
      <c r="H85" s="336">
        <f t="shared" si="8"/>
        <v>0</v>
      </c>
      <c r="I85" s="336">
        <v>0</v>
      </c>
      <c r="J85" s="336">
        <v>0</v>
      </c>
      <c r="K85" s="336">
        <v>0</v>
      </c>
      <c r="L85" s="336">
        <v>0</v>
      </c>
      <c r="M85" s="336">
        <v>0</v>
      </c>
      <c r="N85" s="336">
        <v>0</v>
      </c>
      <c r="O85" s="336">
        <v>0</v>
      </c>
      <c r="P85" s="336">
        <v>0</v>
      </c>
      <c r="Q85" s="336">
        <v>0</v>
      </c>
      <c r="R85" s="336">
        <v>0</v>
      </c>
      <c r="S85" s="336">
        <v>0</v>
      </c>
      <c r="T85" s="336">
        <v>0</v>
      </c>
      <c r="U85" s="336">
        <v>0</v>
      </c>
      <c r="V85" s="336">
        <v>0</v>
      </c>
      <c r="W85" s="336">
        <v>0</v>
      </c>
      <c r="X85" s="336">
        <v>0</v>
      </c>
      <c r="Y85" s="336">
        <v>0</v>
      </c>
      <c r="Z85" s="337">
        <f t="shared" si="9"/>
        <v>0</v>
      </c>
      <c r="AA85" s="340"/>
    </row>
    <row r="86" spans="1:27" s="339" customFormat="1" ht="12.75" customHeight="1">
      <c r="A86" s="339">
        <f t="shared" si="12"/>
        <v>13</v>
      </c>
      <c r="B86" s="374">
        <v>1308022100301</v>
      </c>
      <c r="C86" s="375" t="s">
        <v>700</v>
      </c>
      <c r="D86" s="334">
        <f>+IF(VLOOKUP(C86,'BG SISTEMA'!B75:G342,6,FALSE)=15,VLOOKUP('CA EF (2)'!C86,'BG SISTEMA'!B75:F342,5,FALSE),0)</f>
        <v>0</v>
      </c>
      <c r="E86" s="335"/>
      <c r="F86" s="335"/>
      <c r="G86" s="336">
        <v>0</v>
      </c>
      <c r="H86" s="336">
        <f t="shared" si="8"/>
        <v>0</v>
      </c>
      <c r="I86" s="336">
        <v>0</v>
      </c>
      <c r="J86" s="336">
        <v>0</v>
      </c>
      <c r="K86" s="336">
        <v>0</v>
      </c>
      <c r="L86" s="336">
        <v>0</v>
      </c>
      <c r="M86" s="336">
        <v>0</v>
      </c>
      <c r="N86" s="336">
        <v>0</v>
      </c>
      <c r="O86" s="336">
        <v>0</v>
      </c>
      <c r="P86" s="336">
        <v>0</v>
      </c>
      <c r="Q86" s="336">
        <v>0</v>
      </c>
      <c r="R86" s="336">
        <v>0</v>
      </c>
      <c r="S86" s="336">
        <v>0</v>
      </c>
      <c r="T86" s="336">
        <v>0</v>
      </c>
      <c r="U86" s="336">
        <v>0</v>
      </c>
      <c r="V86" s="336">
        <v>0</v>
      </c>
      <c r="W86" s="336">
        <v>0</v>
      </c>
      <c r="X86" s="336">
        <v>0</v>
      </c>
      <c r="Y86" s="336">
        <v>0</v>
      </c>
      <c r="Z86" s="337">
        <f t="shared" si="9"/>
        <v>0</v>
      </c>
      <c r="AA86" s="340"/>
    </row>
    <row r="87" spans="1:27" s="339" customFormat="1" ht="12.75" customHeight="1">
      <c r="A87" s="339">
        <f t="shared" si="12"/>
        <v>15</v>
      </c>
      <c r="B87" s="373">
        <v>130802210030199</v>
      </c>
      <c r="C87" s="376" t="s">
        <v>701</v>
      </c>
      <c r="D87" s="334">
        <f>+IF(VLOOKUP(C87,'BG SISTEMA'!B75:G342,6,FALSE)=15,VLOOKUP('CA EF (2)'!C87,'BG SISTEMA'!B75:F342,5,FALSE),0)</f>
        <v>1278667</v>
      </c>
      <c r="E87" s="335"/>
      <c r="F87" s="335"/>
      <c r="G87" s="336">
        <v>0</v>
      </c>
      <c r="H87" s="336">
        <f t="shared" si="8"/>
        <v>1278667</v>
      </c>
      <c r="I87" s="336">
        <v>0</v>
      </c>
      <c r="J87" s="336">
        <v>0</v>
      </c>
      <c r="K87" s="336">
        <v>0</v>
      </c>
      <c r="L87" s="336">
        <v>0</v>
      </c>
      <c r="M87" s="336">
        <v>0</v>
      </c>
      <c r="N87" s="336">
        <v>0</v>
      </c>
      <c r="O87" s="336">
        <v>0</v>
      </c>
      <c r="P87" s="336">
        <v>0</v>
      </c>
      <c r="Q87" s="336">
        <v>0</v>
      </c>
      <c r="R87" s="336">
        <v>0</v>
      </c>
      <c r="S87" s="336">
        <f t="shared" ref="S87:S88" si="15">-$H87</f>
        <v>-1278667</v>
      </c>
      <c r="T87" s="336">
        <v>0</v>
      </c>
      <c r="U87" s="336">
        <v>0</v>
      </c>
      <c r="V87" s="336">
        <v>0</v>
      </c>
      <c r="W87" s="336">
        <v>0</v>
      </c>
      <c r="X87" s="336">
        <v>0</v>
      </c>
      <c r="Y87" s="336">
        <v>0</v>
      </c>
      <c r="Z87" s="337">
        <f t="shared" si="9"/>
        <v>0</v>
      </c>
      <c r="AA87" s="338"/>
    </row>
    <row r="88" spans="1:27" s="339" customFormat="1" ht="12.75" customHeight="1">
      <c r="A88" s="339">
        <f t="shared" si="12"/>
        <v>15</v>
      </c>
      <c r="B88" s="373" t="s">
        <v>788</v>
      </c>
      <c r="C88" s="376" t="s">
        <v>789</v>
      </c>
      <c r="D88" s="334">
        <f>+IF(VLOOKUP(C88,'BG SISTEMA'!B76:G343,6,FALSE)=15,VLOOKUP('CA EF (2)'!C88,'BG SISTEMA'!B76:F343,5,FALSE),0)</f>
        <v>11829095</v>
      </c>
      <c r="E88" s="335"/>
      <c r="F88" s="335"/>
      <c r="G88" s="336">
        <v>0</v>
      </c>
      <c r="H88" s="336">
        <f t="shared" si="8"/>
        <v>11829095</v>
      </c>
      <c r="I88" s="336">
        <v>0</v>
      </c>
      <c r="J88" s="336">
        <v>0</v>
      </c>
      <c r="K88" s="336">
        <v>0</v>
      </c>
      <c r="L88" s="336">
        <v>0</v>
      </c>
      <c r="M88" s="336">
        <v>0</v>
      </c>
      <c r="N88" s="336">
        <v>0</v>
      </c>
      <c r="O88" s="336">
        <v>0</v>
      </c>
      <c r="P88" s="336">
        <v>0</v>
      </c>
      <c r="Q88" s="336">
        <v>0</v>
      </c>
      <c r="R88" s="336">
        <v>0</v>
      </c>
      <c r="S88" s="336">
        <f t="shared" si="15"/>
        <v>-11829095</v>
      </c>
      <c r="T88" s="336">
        <v>0</v>
      </c>
      <c r="U88" s="336">
        <v>0</v>
      </c>
      <c r="V88" s="336">
        <v>0</v>
      </c>
      <c r="W88" s="336">
        <v>0</v>
      </c>
      <c r="X88" s="336">
        <v>0</v>
      </c>
      <c r="Y88" s="336">
        <v>0</v>
      </c>
      <c r="Z88" s="337">
        <f t="shared" si="9"/>
        <v>0</v>
      </c>
      <c r="AA88" s="338"/>
    </row>
    <row r="89" spans="1:27" s="339" customFormat="1" ht="12.75" customHeight="1">
      <c r="A89" s="339">
        <f t="shared" si="12"/>
        <v>11</v>
      </c>
      <c r="B89" s="374">
        <v>13080221901</v>
      </c>
      <c r="C89" s="375" t="s">
        <v>702</v>
      </c>
      <c r="D89" s="334">
        <f>+IF(VLOOKUP(C89,'BG SISTEMA'!B77:G344,6,FALSE)=15,VLOOKUP('CA EF (2)'!C89,'BG SISTEMA'!B77:F344,5,FALSE),0)</f>
        <v>0</v>
      </c>
      <c r="E89" s="335"/>
      <c r="F89" s="335"/>
      <c r="G89" s="336">
        <v>0</v>
      </c>
      <c r="H89" s="336">
        <f t="shared" si="8"/>
        <v>0</v>
      </c>
      <c r="I89" s="336">
        <v>0</v>
      </c>
      <c r="J89" s="336">
        <v>0</v>
      </c>
      <c r="K89" s="336">
        <v>0</v>
      </c>
      <c r="L89" s="336">
        <v>0</v>
      </c>
      <c r="M89" s="336">
        <v>0</v>
      </c>
      <c r="N89" s="336">
        <v>0</v>
      </c>
      <c r="O89" s="336">
        <v>0</v>
      </c>
      <c r="P89" s="336">
        <v>0</v>
      </c>
      <c r="Q89" s="336">
        <v>0</v>
      </c>
      <c r="R89" s="336">
        <v>0</v>
      </c>
      <c r="S89" s="336">
        <v>0</v>
      </c>
      <c r="T89" s="336">
        <v>0</v>
      </c>
      <c r="U89" s="336">
        <v>0</v>
      </c>
      <c r="V89" s="336">
        <v>0</v>
      </c>
      <c r="W89" s="336">
        <v>0</v>
      </c>
      <c r="X89" s="336">
        <v>0</v>
      </c>
      <c r="Y89" s="336">
        <v>0</v>
      </c>
      <c r="Z89" s="337">
        <f t="shared" si="9"/>
        <v>0</v>
      </c>
      <c r="AA89" s="340"/>
    </row>
    <row r="90" spans="1:27" s="339" customFormat="1" ht="12.75" customHeight="1">
      <c r="A90" s="339">
        <f t="shared" si="12"/>
        <v>13</v>
      </c>
      <c r="B90" s="374">
        <v>1308022190101</v>
      </c>
      <c r="C90" s="375" t="s">
        <v>702</v>
      </c>
      <c r="D90" s="334">
        <f>+IF(VLOOKUP(C90,'BG SISTEMA'!B78:G345,6,FALSE)=15,VLOOKUP('CA EF (2)'!C90,'BG SISTEMA'!B78:F345,5,FALSE),0)</f>
        <v>0</v>
      </c>
      <c r="E90" s="335"/>
      <c r="F90" s="335"/>
      <c r="G90" s="336">
        <v>0</v>
      </c>
      <c r="H90" s="336">
        <f t="shared" si="8"/>
        <v>0</v>
      </c>
      <c r="I90" s="336">
        <v>0</v>
      </c>
      <c r="J90" s="336">
        <v>0</v>
      </c>
      <c r="K90" s="336">
        <v>0</v>
      </c>
      <c r="L90" s="336">
        <v>0</v>
      </c>
      <c r="M90" s="336">
        <v>0</v>
      </c>
      <c r="N90" s="336">
        <v>0</v>
      </c>
      <c r="O90" s="336">
        <v>0</v>
      </c>
      <c r="P90" s="336">
        <v>0</v>
      </c>
      <c r="Q90" s="336">
        <v>0</v>
      </c>
      <c r="R90" s="336">
        <v>0</v>
      </c>
      <c r="S90" s="336">
        <v>0</v>
      </c>
      <c r="T90" s="336">
        <v>0</v>
      </c>
      <c r="U90" s="336">
        <v>0</v>
      </c>
      <c r="V90" s="336">
        <v>0</v>
      </c>
      <c r="W90" s="336">
        <v>0</v>
      </c>
      <c r="X90" s="336">
        <v>0</v>
      </c>
      <c r="Y90" s="336">
        <v>0</v>
      </c>
      <c r="Z90" s="337">
        <f t="shared" si="9"/>
        <v>0</v>
      </c>
      <c r="AA90" s="340"/>
    </row>
    <row r="91" spans="1:27" s="339" customFormat="1" ht="12.75" customHeight="1">
      <c r="A91" s="339">
        <f t="shared" si="12"/>
        <v>15</v>
      </c>
      <c r="B91" s="373">
        <v>130802219010199</v>
      </c>
      <c r="C91" s="376" t="s">
        <v>703</v>
      </c>
      <c r="D91" s="334">
        <f>+IF(VLOOKUP(C91,'BG SISTEMA'!B79:G346,6,FALSE)=15,VLOOKUP('CA EF (2)'!C91,'BG SISTEMA'!B79:F346,5,FALSE),0)</f>
        <v>-21076987</v>
      </c>
      <c r="E91" s="335"/>
      <c r="F91" s="335"/>
      <c r="G91" s="336">
        <v>0</v>
      </c>
      <c r="H91" s="336">
        <f t="shared" si="8"/>
        <v>-21076987</v>
      </c>
      <c r="I91" s="336">
        <v>0</v>
      </c>
      <c r="J91" s="336">
        <v>0</v>
      </c>
      <c r="K91" s="336">
        <v>0</v>
      </c>
      <c r="L91" s="336">
        <v>0</v>
      </c>
      <c r="M91" s="336">
        <v>0</v>
      </c>
      <c r="N91" s="336">
        <v>0</v>
      </c>
      <c r="O91" s="336">
        <v>0</v>
      </c>
      <c r="P91" s="336">
        <v>0</v>
      </c>
      <c r="Q91" s="336">
        <v>0</v>
      </c>
      <c r="R91" s="336">
        <v>0</v>
      </c>
      <c r="S91" s="336">
        <f t="shared" ref="S91" si="16">-$H91</f>
        <v>21076987</v>
      </c>
      <c r="T91" s="336">
        <v>0</v>
      </c>
      <c r="U91" s="336">
        <v>0</v>
      </c>
      <c r="V91" s="336">
        <v>0</v>
      </c>
      <c r="W91" s="336">
        <v>0</v>
      </c>
      <c r="X91" s="336">
        <v>0</v>
      </c>
      <c r="Y91" s="336">
        <v>0</v>
      </c>
      <c r="Z91" s="337">
        <f t="shared" si="9"/>
        <v>0</v>
      </c>
      <c r="AA91" s="340"/>
    </row>
    <row r="92" spans="1:27" s="339" customFormat="1" ht="12.75" customHeight="1">
      <c r="A92" s="339">
        <f t="shared" si="12"/>
        <v>11</v>
      </c>
      <c r="B92" s="374">
        <v>13080221902</v>
      </c>
      <c r="C92" s="375" t="s">
        <v>704</v>
      </c>
      <c r="D92" s="334">
        <v>0</v>
      </c>
      <c r="E92" s="335"/>
      <c r="F92" s="335"/>
      <c r="G92" s="336">
        <v>0</v>
      </c>
      <c r="H92" s="336">
        <f t="shared" si="8"/>
        <v>0</v>
      </c>
      <c r="I92" s="336">
        <v>0</v>
      </c>
      <c r="J92" s="336">
        <v>0</v>
      </c>
      <c r="K92" s="336">
        <v>0</v>
      </c>
      <c r="L92" s="336">
        <v>0</v>
      </c>
      <c r="M92" s="336">
        <v>0</v>
      </c>
      <c r="N92" s="336">
        <v>0</v>
      </c>
      <c r="O92" s="336">
        <v>0</v>
      </c>
      <c r="P92" s="336">
        <v>0</v>
      </c>
      <c r="Q92" s="336">
        <v>0</v>
      </c>
      <c r="R92" s="336">
        <v>0</v>
      </c>
      <c r="S92" s="336">
        <v>0</v>
      </c>
      <c r="T92" s="336">
        <v>0</v>
      </c>
      <c r="U92" s="336">
        <v>0</v>
      </c>
      <c r="V92" s="336">
        <v>0</v>
      </c>
      <c r="W92" s="336">
        <v>0</v>
      </c>
      <c r="X92" s="336">
        <v>0</v>
      </c>
      <c r="Y92" s="336">
        <v>0</v>
      </c>
      <c r="Z92" s="337">
        <f t="shared" si="9"/>
        <v>0</v>
      </c>
      <c r="AA92" s="340"/>
    </row>
    <row r="93" spans="1:27" s="339" customFormat="1" ht="12.75" customHeight="1">
      <c r="A93" s="339">
        <f t="shared" si="12"/>
        <v>13</v>
      </c>
      <c r="B93" s="374">
        <v>1308022190201</v>
      </c>
      <c r="C93" s="375" t="s">
        <v>704</v>
      </c>
      <c r="D93" s="334">
        <v>0</v>
      </c>
      <c r="E93" s="335"/>
      <c r="F93" s="335"/>
      <c r="G93" s="336">
        <v>0</v>
      </c>
      <c r="H93" s="336">
        <f t="shared" si="8"/>
        <v>0</v>
      </c>
      <c r="I93" s="336">
        <v>0</v>
      </c>
      <c r="J93" s="336">
        <v>0</v>
      </c>
      <c r="K93" s="336">
        <v>0</v>
      </c>
      <c r="L93" s="336">
        <v>0</v>
      </c>
      <c r="M93" s="336">
        <v>0</v>
      </c>
      <c r="N93" s="336">
        <v>0</v>
      </c>
      <c r="O93" s="336">
        <v>0</v>
      </c>
      <c r="P93" s="336">
        <v>0</v>
      </c>
      <c r="Q93" s="336">
        <v>0</v>
      </c>
      <c r="R93" s="336">
        <v>0</v>
      </c>
      <c r="S93" s="336">
        <v>0</v>
      </c>
      <c r="T93" s="336">
        <v>0</v>
      </c>
      <c r="U93" s="336">
        <v>0</v>
      </c>
      <c r="V93" s="336">
        <v>0</v>
      </c>
      <c r="W93" s="336">
        <v>0</v>
      </c>
      <c r="X93" s="336">
        <v>0</v>
      </c>
      <c r="Y93" s="336">
        <v>0</v>
      </c>
      <c r="Z93" s="337">
        <f t="shared" si="9"/>
        <v>0</v>
      </c>
      <c r="AA93" s="340"/>
    </row>
    <row r="94" spans="1:27" s="339" customFormat="1" ht="12.75" customHeight="1">
      <c r="A94" s="339">
        <f t="shared" si="12"/>
        <v>15</v>
      </c>
      <c r="B94" s="373">
        <v>130802219020199</v>
      </c>
      <c r="C94" s="376" t="s">
        <v>705</v>
      </c>
      <c r="D94" s="334">
        <v>0</v>
      </c>
      <c r="E94" s="335"/>
      <c r="F94" s="335"/>
      <c r="G94" s="336">
        <v>0</v>
      </c>
      <c r="H94" s="336">
        <f t="shared" si="8"/>
        <v>0</v>
      </c>
      <c r="I94" s="336">
        <v>0</v>
      </c>
      <c r="J94" s="336">
        <v>0</v>
      </c>
      <c r="K94" s="336">
        <v>0</v>
      </c>
      <c r="L94" s="336">
        <v>0</v>
      </c>
      <c r="M94" s="336">
        <v>0</v>
      </c>
      <c r="N94" s="336">
        <v>0</v>
      </c>
      <c r="O94" s="336">
        <v>0</v>
      </c>
      <c r="P94" s="336">
        <v>0</v>
      </c>
      <c r="Q94" s="336">
        <v>0</v>
      </c>
      <c r="R94" s="336">
        <v>0</v>
      </c>
      <c r="S94" s="336">
        <f t="shared" ref="S94" si="17">-$H94</f>
        <v>0</v>
      </c>
      <c r="T94" s="336">
        <v>0</v>
      </c>
      <c r="U94" s="336">
        <v>0</v>
      </c>
      <c r="V94" s="336">
        <v>0</v>
      </c>
      <c r="W94" s="336">
        <v>0</v>
      </c>
      <c r="X94" s="336">
        <v>0</v>
      </c>
      <c r="Y94" s="336">
        <v>0</v>
      </c>
      <c r="Z94" s="337">
        <f t="shared" si="9"/>
        <v>0</v>
      </c>
      <c r="AA94" s="340"/>
    </row>
    <row r="95" spans="1:27" s="339" customFormat="1" ht="12.75" customHeight="1">
      <c r="A95" s="339">
        <f t="shared" si="12"/>
        <v>11</v>
      </c>
      <c r="B95" s="374">
        <v>13080221903</v>
      </c>
      <c r="C95" s="375" t="s">
        <v>706</v>
      </c>
      <c r="D95" s="334">
        <v>0</v>
      </c>
      <c r="E95" s="335"/>
      <c r="F95" s="335"/>
      <c r="G95" s="336">
        <v>0</v>
      </c>
      <c r="H95" s="336">
        <f t="shared" si="8"/>
        <v>0</v>
      </c>
      <c r="I95" s="336">
        <v>0</v>
      </c>
      <c r="J95" s="336">
        <v>0</v>
      </c>
      <c r="K95" s="336">
        <v>0</v>
      </c>
      <c r="L95" s="336">
        <v>0</v>
      </c>
      <c r="M95" s="336">
        <v>0</v>
      </c>
      <c r="N95" s="336">
        <v>0</v>
      </c>
      <c r="O95" s="336">
        <v>0</v>
      </c>
      <c r="P95" s="336">
        <v>0</v>
      </c>
      <c r="Q95" s="336">
        <v>0</v>
      </c>
      <c r="R95" s="336">
        <v>0</v>
      </c>
      <c r="S95" s="336">
        <v>0</v>
      </c>
      <c r="T95" s="336">
        <v>0</v>
      </c>
      <c r="U95" s="336">
        <v>0</v>
      </c>
      <c r="V95" s="336">
        <v>0</v>
      </c>
      <c r="W95" s="336">
        <v>0</v>
      </c>
      <c r="X95" s="336">
        <v>0</v>
      </c>
      <c r="Y95" s="336">
        <v>0</v>
      </c>
      <c r="Z95" s="337">
        <f t="shared" si="9"/>
        <v>0</v>
      </c>
      <c r="AA95" s="340"/>
    </row>
    <row r="96" spans="1:27" s="339" customFormat="1" ht="12.75" customHeight="1">
      <c r="A96" s="339">
        <f t="shared" si="12"/>
        <v>13</v>
      </c>
      <c r="B96" s="374">
        <v>1308022190301</v>
      </c>
      <c r="C96" s="375" t="s">
        <v>706</v>
      </c>
      <c r="D96" s="334">
        <v>0</v>
      </c>
      <c r="E96" s="335"/>
      <c r="F96" s="335"/>
      <c r="G96" s="336">
        <v>0</v>
      </c>
      <c r="H96" s="336">
        <f t="shared" si="8"/>
        <v>0</v>
      </c>
      <c r="I96" s="336">
        <v>0</v>
      </c>
      <c r="J96" s="336">
        <v>0</v>
      </c>
      <c r="K96" s="336">
        <v>0</v>
      </c>
      <c r="L96" s="336">
        <v>0</v>
      </c>
      <c r="M96" s="336">
        <v>0</v>
      </c>
      <c r="N96" s="336">
        <v>0</v>
      </c>
      <c r="O96" s="336">
        <v>0</v>
      </c>
      <c r="P96" s="336">
        <v>0</v>
      </c>
      <c r="Q96" s="336">
        <v>0</v>
      </c>
      <c r="R96" s="336">
        <v>0</v>
      </c>
      <c r="S96" s="336">
        <v>0</v>
      </c>
      <c r="T96" s="336">
        <v>0</v>
      </c>
      <c r="U96" s="336">
        <v>0</v>
      </c>
      <c r="V96" s="336">
        <v>0</v>
      </c>
      <c r="W96" s="336">
        <v>0</v>
      </c>
      <c r="X96" s="336">
        <v>0</v>
      </c>
      <c r="Y96" s="336">
        <v>0</v>
      </c>
      <c r="Z96" s="337">
        <f t="shared" si="9"/>
        <v>0</v>
      </c>
      <c r="AA96" s="340"/>
    </row>
    <row r="97" spans="1:27" s="339" customFormat="1" ht="12.75" customHeight="1">
      <c r="A97" s="339">
        <f t="shared" si="12"/>
        <v>15</v>
      </c>
      <c r="B97" s="373">
        <v>130802219030199</v>
      </c>
      <c r="C97" s="376" t="s">
        <v>707</v>
      </c>
      <c r="D97" s="334">
        <v>0</v>
      </c>
      <c r="E97" s="335"/>
      <c r="F97" s="335"/>
      <c r="G97" s="336">
        <v>0</v>
      </c>
      <c r="H97" s="336">
        <f t="shared" si="8"/>
        <v>0</v>
      </c>
      <c r="I97" s="336">
        <v>0</v>
      </c>
      <c r="J97" s="336">
        <v>0</v>
      </c>
      <c r="K97" s="336">
        <v>0</v>
      </c>
      <c r="L97" s="336">
        <v>0</v>
      </c>
      <c r="M97" s="336">
        <v>0</v>
      </c>
      <c r="N97" s="336">
        <v>0</v>
      </c>
      <c r="O97" s="336">
        <v>0</v>
      </c>
      <c r="P97" s="336">
        <v>0</v>
      </c>
      <c r="Q97" s="336">
        <v>0</v>
      </c>
      <c r="R97" s="336">
        <v>0</v>
      </c>
      <c r="S97" s="336">
        <f t="shared" ref="S97" si="18">-$H97</f>
        <v>0</v>
      </c>
      <c r="T97" s="336">
        <v>0</v>
      </c>
      <c r="U97" s="336">
        <v>0</v>
      </c>
      <c r="V97" s="336">
        <v>0</v>
      </c>
      <c r="W97" s="336">
        <v>0</v>
      </c>
      <c r="X97" s="336">
        <v>0</v>
      </c>
      <c r="Y97" s="336">
        <v>0</v>
      </c>
      <c r="Z97" s="337">
        <f t="shared" si="9"/>
        <v>0</v>
      </c>
      <c r="AA97" s="340"/>
    </row>
    <row r="98" spans="1:27" s="339" customFormat="1" ht="12.75" customHeight="1">
      <c r="A98" s="339">
        <f t="shared" si="12"/>
        <v>8</v>
      </c>
      <c r="B98" s="374">
        <v>13080225</v>
      </c>
      <c r="C98" s="375" t="s">
        <v>708</v>
      </c>
      <c r="D98" s="334">
        <v>0</v>
      </c>
      <c r="E98" s="335"/>
      <c r="F98" s="335"/>
      <c r="G98" s="336">
        <v>0</v>
      </c>
      <c r="H98" s="336">
        <f t="shared" si="8"/>
        <v>0</v>
      </c>
      <c r="I98" s="336">
        <v>0</v>
      </c>
      <c r="J98" s="336">
        <v>0</v>
      </c>
      <c r="K98" s="336">
        <v>0</v>
      </c>
      <c r="L98" s="336">
        <v>0</v>
      </c>
      <c r="M98" s="336">
        <v>0</v>
      </c>
      <c r="N98" s="336">
        <v>0</v>
      </c>
      <c r="O98" s="336">
        <v>0</v>
      </c>
      <c r="P98" s="336">
        <v>0</v>
      </c>
      <c r="Q98" s="336">
        <v>0</v>
      </c>
      <c r="R98" s="336">
        <v>0</v>
      </c>
      <c r="S98" s="336">
        <v>0</v>
      </c>
      <c r="T98" s="336">
        <v>0</v>
      </c>
      <c r="U98" s="336">
        <v>0</v>
      </c>
      <c r="V98" s="336">
        <v>0</v>
      </c>
      <c r="W98" s="336">
        <v>0</v>
      </c>
      <c r="X98" s="336">
        <v>0</v>
      </c>
      <c r="Y98" s="336">
        <v>0</v>
      </c>
      <c r="Z98" s="337">
        <f t="shared" si="9"/>
        <v>0</v>
      </c>
      <c r="AA98" s="340"/>
    </row>
    <row r="99" spans="1:27" s="339" customFormat="1" ht="12.75" customHeight="1">
      <c r="A99" s="339">
        <f t="shared" si="12"/>
        <v>11</v>
      </c>
      <c r="B99" s="374">
        <v>13080225001</v>
      </c>
      <c r="C99" s="375" t="s">
        <v>472</v>
      </c>
      <c r="D99" s="334">
        <v>0</v>
      </c>
      <c r="E99" s="335"/>
      <c r="F99" s="335"/>
      <c r="G99" s="336">
        <v>0</v>
      </c>
      <c r="H99" s="336">
        <f t="shared" si="8"/>
        <v>0</v>
      </c>
      <c r="I99" s="336">
        <v>0</v>
      </c>
      <c r="J99" s="336">
        <v>0</v>
      </c>
      <c r="K99" s="336">
        <v>0</v>
      </c>
      <c r="L99" s="336">
        <v>0</v>
      </c>
      <c r="M99" s="336">
        <v>0</v>
      </c>
      <c r="N99" s="336">
        <v>0</v>
      </c>
      <c r="O99" s="336">
        <v>0</v>
      </c>
      <c r="P99" s="336">
        <v>0</v>
      </c>
      <c r="Q99" s="336">
        <v>0</v>
      </c>
      <c r="R99" s="336">
        <v>0</v>
      </c>
      <c r="S99" s="336">
        <v>0</v>
      </c>
      <c r="T99" s="336">
        <v>0</v>
      </c>
      <c r="U99" s="336">
        <v>0</v>
      </c>
      <c r="V99" s="336">
        <v>0</v>
      </c>
      <c r="W99" s="336">
        <v>0</v>
      </c>
      <c r="X99" s="336">
        <v>0</v>
      </c>
      <c r="Y99" s="336">
        <v>0</v>
      </c>
      <c r="Z99" s="337">
        <f t="shared" si="9"/>
        <v>0</v>
      </c>
      <c r="AA99" s="338"/>
    </row>
    <row r="100" spans="1:27" s="339" customFormat="1" ht="12.75" customHeight="1">
      <c r="A100" s="339">
        <f t="shared" si="12"/>
        <v>13</v>
      </c>
      <c r="B100" s="374">
        <v>1308022500101</v>
      </c>
      <c r="C100" s="375" t="s">
        <v>472</v>
      </c>
      <c r="D100" s="334">
        <v>0</v>
      </c>
      <c r="E100" s="335"/>
      <c r="F100" s="335"/>
      <c r="G100" s="336">
        <v>0</v>
      </c>
      <c r="H100" s="336">
        <f t="shared" si="8"/>
        <v>0</v>
      </c>
      <c r="I100" s="336">
        <v>0</v>
      </c>
      <c r="J100" s="336">
        <v>0</v>
      </c>
      <c r="K100" s="336">
        <v>0</v>
      </c>
      <c r="L100" s="336">
        <v>0</v>
      </c>
      <c r="M100" s="336">
        <v>0</v>
      </c>
      <c r="N100" s="336">
        <v>0</v>
      </c>
      <c r="O100" s="336">
        <v>0</v>
      </c>
      <c r="P100" s="336">
        <v>0</v>
      </c>
      <c r="Q100" s="336">
        <v>0</v>
      </c>
      <c r="R100" s="336">
        <v>0</v>
      </c>
      <c r="S100" s="336">
        <v>0</v>
      </c>
      <c r="T100" s="336">
        <v>0</v>
      </c>
      <c r="U100" s="336">
        <v>0</v>
      </c>
      <c r="V100" s="336">
        <v>0</v>
      </c>
      <c r="W100" s="336">
        <v>0</v>
      </c>
      <c r="X100" s="336">
        <v>0</v>
      </c>
      <c r="Y100" s="336">
        <v>0</v>
      </c>
      <c r="Z100" s="337">
        <f t="shared" si="9"/>
        <v>0</v>
      </c>
      <c r="AA100" s="338"/>
    </row>
    <row r="101" spans="1:27" s="339" customFormat="1" ht="12.75" customHeight="1">
      <c r="A101" s="339">
        <f t="shared" si="12"/>
        <v>15</v>
      </c>
      <c r="B101" s="373">
        <v>130802250010199</v>
      </c>
      <c r="C101" s="376" t="s">
        <v>473</v>
      </c>
      <c r="D101" s="334">
        <v>0</v>
      </c>
      <c r="E101" s="335"/>
      <c r="F101" s="335"/>
      <c r="G101" s="336">
        <v>17139723</v>
      </c>
      <c r="H101" s="336">
        <f t="shared" si="8"/>
        <v>-17139723</v>
      </c>
      <c r="I101" s="336">
        <v>0</v>
      </c>
      <c r="J101" s="336">
        <v>0</v>
      </c>
      <c r="K101" s="336">
        <v>0</v>
      </c>
      <c r="L101" s="336">
        <v>0</v>
      </c>
      <c r="M101" s="336">
        <v>0</v>
      </c>
      <c r="N101" s="336">
        <v>0</v>
      </c>
      <c r="O101" s="336">
        <v>0</v>
      </c>
      <c r="P101" s="336">
        <v>0</v>
      </c>
      <c r="Q101" s="336">
        <v>0</v>
      </c>
      <c r="R101" s="336">
        <v>0</v>
      </c>
      <c r="S101" s="336">
        <f t="shared" ref="S101:S103" si="19">-$H101</f>
        <v>17139723</v>
      </c>
      <c r="T101" s="336">
        <v>0</v>
      </c>
      <c r="U101" s="336">
        <v>0</v>
      </c>
      <c r="V101" s="336">
        <v>0</v>
      </c>
      <c r="W101" s="336">
        <v>0</v>
      </c>
      <c r="X101" s="336">
        <v>0</v>
      </c>
      <c r="Y101" s="336">
        <v>0</v>
      </c>
      <c r="Z101" s="337">
        <f t="shared" si="9"/>
        <v>0</v>
      </c>
      <c r="AA101" s="338"/>
    </row>
    <row r="102" spans="1:27" s="339" customFormat="1" ht="12.75" customHeight="1">
      <c r="A102" s="339">
        <f t="shared" si="12"/>
        <v>13</v>
      </c>
      <c r="B102" s="374">
        <v>1308022500101</v>
      </c>
      <c r="C102" s="375" t="s">
        <v>474</v>
      </c>
      <c r="D102" s="334">
        <v>0</v>
      </c>
      <c r="E102" s="335"/>
      <c r="F102" s="335"/>
      <c r="G102" s="336">
        <v>0</v>
      </c>
      <c r="H102" s="336">
        <f t="shared" si="8"/>
        <v>0</v>
      </c>
      <c r="I102" s="336">
        <v>0</v>
      </c>
      <c r="J102" s="336">
        <v>0</v>
      </c>
      <c r="K102" s="336">
        <v>0</v>
      </c>
      <c r="L102" s="336">
        <v>0</v>
      </c>
      <c r="M102" s="336">
        <v>0</v>
      </c>
      <c r="N102" s="336">
        <v>0</v>
      </c>
      <c r="O102" s="336">
        <v>0</v>
      </c>
      <c r="P102" s="336">
        <v>0</v>
      </c>
      <c r="Q102" s="336">
        <v>0</v>
      </c>
      <c r="R102" s="336">
        <v>0</v>
      </c>
      <c r="S102" s="336">
        <v>0</v>
      </c>
      <c r="T102" s="336">
        <v>0</v>
      </c>
      <c r="U102" s="336">
        <v>0</v>
      </c>
      <c r="V102" s="336">
        <v>0</v>
      </c>
      <c r="W102" s="336">
        <v>0</v>
      </c>
      <c r="X102" s="336">
        <v>0</v>
      </c>
      <c r="Y102" s="336">
        <v>0</v>
      </c>
      <c r="Z102" s="337">
        <f t="shared" si="9"/>
        <v>0</v>
      </c>
      <c r="AA102" s="338"/>
    </row>
    <row r="103" spans="1:27" s="339" customFormat="1" ht="12.75" customHeight="1">
      <c r="A103" s="339">
        <f t="shared" si="12"/>
        <v>15</v>
      </c>
      <c r="B103" s="373">
        <v>130802250010199</v>
      </c>
      <c r="C103" s="376" t="s">
        <v>475</v>
      </c>
      <c r="D103" s="334">
        <v>0</v>
      </c>
      <c r="E103" s="335"/>
      <c r="F103" s="335"/>
      <c r="G103" s="336">
        <v>-13786302</v>
      </c>
      <c r="H103" s="336">
        <f t="shared" si="8"/>
        <v>13786302</v>
      </c>
      <c r="I103" s="336">
        <v>0</v>
      </c>
      <c r="J103" s="336">
        <v>0</v>
      </c>
      <c r="K103" s="336">
        <v>0</v>
      </c>
      <c r="L103" s="336">
        <v>0</v>
      </c>
      <c r="M103" s="336">
        <v>0</v>
      </c>
      <c r="N103" s="336">
        <v>0</v>
      </c>
      <c r="O103" s="336">
        <v>0</v>
      </c>
      <c r="P103" s="336">
        <v>0</v>
      </c>
      <c r="Q103" s="336">
        <v>0</v>
      </c>
      <c r="R103" s="336">
        <v>0</v>
      </c>
      <c r="S103" s="336">
        <f t="shared" si="19"/>
        <v>-13786302</v>
      </c>
      <c r="T103" s="336">
        <v>0</v>
      </c>
      <c r="U103" s="336">
        <v>0</v>
      </c>
      <c r="V103" s="336">
        <v>0</v>
      </c>
      <c r="W103" s="336">
        <v>0</v>
      </c>
      <c r="X103" s="336">
        <v>0</v>
      </c>
      <c r="Y103" s="336">
        <v>0</v>
      </c>
      <c r="Z103" s="337">
        <f t="shared" si="9"/>
        <v>0</v>
      </c>
      <c r="AA103" s="338"/>
    </row>
    <row r="104" spans="1:27" s="339" customFormat="1" ht="12.75" customHeight="1">
      <c r="A104" s="339">
        <f t="shared" si="12"/>
        <v>2</v>
      </c>
      <c r="B104" s="374">
        <v>14</v>
      </c>
      <c r="C104" s="375" t="s">
        <v>476</v>
      </c>
      <c r="D104" s="334">
        <v>0</v>
      </c>
      <c r="E104" s="335"/>
      <c r="F104" s="335"/>
      <c r="G104" s="336">
        <v>0</v>
      </c>
      <c r="H104" s="336">
        <f t="shared" si="8"/>
        <v>0</v>
      </c>
      <c r="I104" s="336">
        <v>0</v>
      </c>
      <c r="J104" s="336">
        <v>0</v>
      </c>
      <c r="K104" s="336">
        <v>0</v>
      </c>
      <c r="L104" s="336">
        <v>0</v>
      </c>
      <c r="M104" s="336">
        <v>0</v>
      </c>
      <c r="N104" s="336">
        <v>0</v>
      </c>
      <c r="O104" s="336">
        <v>0</v>
      </c>
      <c r="P104" s="336">
        <v>0</v>
      </c>
      <c r="Q104" s="336">
        <v>0</v>
      </c>
      <c r="R104" s="336">
        <v>0</v>
      </c>
      <c r="S104" s="336">
        <v>0</v>
      </c>
      <c r="T104" s="336">
        <v>0</v>
      </c>
      <c r="U104" s="336">
        <v>0</v>
      </c>
      <c r="V104" s="336">
        <v>0</v>
      </c>
      <c r="W104" s="336">
        <v>0</v>
      </c>
      <c r="X104" s="336">
        <v>0</v>
      </c>
      <c r="Y104" s="336">
        <v>0</v>
      </c>
      <c r="Z104" s="337">
        <f t="shared" si="9"/>
        <v>0</v>
      </c>
      <c r="AA104" s="338"/>
    </row>
    <row r="105" spans="1:27" s="339" customFormat="1" ht="12.75" customHeight="1">
      <c r="A105" s="339">
        <f t="shared" si="12"/>
        <v>5</v>
      </c>
      <c r="B105" s="374">
        <v>14010</v>
      </c>
      <c r="C105" s="375" t="s">
        <v>477</v>
      </c>
      <c r="D105" s="334">
        <v>0</v>
      </c>
      <c r="E105" s="335"/>
      <c r="F105" s="335"/>
      <c r="G105" s="336">
        <v>0</v>
      </c>
      <c r="H105" s="336">
        <f t="shared" si="8"/>
        <v>0</v>
      </c>
      <c r="I105" s="336">
        <v>0</v>
      </c>
      <c r="J105" s="336">
        <v>0</v>
      </c>
      <c r="K105" s="336">
        <v>0</v>
      </c>
      <c r="L105" s="336">
        <v>0</v>
      </c>
      <c r="M105" s="336">
        <v>0</v>
      </c>
      <c r="N105" s="336">
        <v>0</v>
      </c>
      <c r="O105" s="336">
        <v>0</v>
      </c>
      <c r="P105" s="336">
        <v>0</v>
      </c>
      <c r="Q105" s="336">
        <v>0</v>
      </c>
      <c r="R105" s="336">
        <v>0</v>
      </c>
      <c r="S105" s="336">
        <v>0</v>
      </c>
      <c r="T105" s="336">
        <v>0</v>
      </c>
      <c r="U105" s="336">
        <v>0</v>
      </c>
      <c r="V105" s="336">
        <v>0</v>
      </c>
      <c r="W105" s="336">
        <v>0</v>
      </c>
      <c r="X105" s="336">
        <v>0</v>
      </c>
      <c r="Y105" s="336">
        <v>0</v>
      </c>
      <c r="Z105" s="337">
        <f t="shared" si="9"/>
        <v>0</v>
      </c>
      <c r="AA105" s="338"/>
    </row>
    <row r="106" spans="1:27" s="339" customFormat="1" ht="12.75" customHeight="1">
      <c r="A106" s="339">
        <f t="shared" si="12"/>
        <v>8</v>
      </c>
      <c r="B106" s="374">
        <v>14010237</v>
      </c>
      <c r="C106" s="375" t="s">
        <v>478</v>
      </c>
      <c r="D106" s="334">
        <v>0</v>
      </c>
      <c r="E106" s="335"/>
      <c r="F106" s="335"/>
      <c r="G106" s="336">
        <v>0</v>
      </c>
      <c r="H106" s="336">
        <f t="shared" si="8"/>
        <v>0</v>
      </c>
      <c r="I106" s="336">
        <v>0</v>
      </c>
      <c r="J106" s="336">
        <v>0</v>
      </c>
      <c r="K106" s="336">
        <v>0</v>
      </c>
      <c r="L106" s="336">
        <v>0</v>
      </c>
      <c r="M106" s="336">
        <v>0</v>
      </c>
      <c r="N106" s="336">
        <v>0</v>
      </c>
      <c r="O106" s="336">
        <v>0</v>
      </c>
      <c r="P106" s="336">
        <v>0</v>
      </c>
      <c r="Q106" s="336">
        <v>0</v>
      </c>
      <c r="R106" s="336">
        <v>0</v>
      </c>
      <c r="S106" s="336">
        <v>0</v>
      </c>
      <c r="T106" s="336">
        <v>0</v>
      </c>
      <c r="U106" s="336">
        <v>0</v>
      </c>
      <c r="V106" s="336">
        <v>0</v>
      </c>
      <c r="W106" s="336">
        <v>0</v>
      </c>
      <c r="X106" s="336">
        <v>0</v>
      </c>
      <c r="Y106" s="336">
        <v>0</v>
      </c>
      <c r="Z106" s="337">
        <f t="shared" si="9"/>
        <v>0</v>
      </c>
      <c r="AA106" s="338"/>
    </row>
    <row r="107" spans="1:27" s="339" customFormat="1" ht="12.75" customHeight="1">
      <c r="A107" s="339">
        <f t="shared" si="12"/>
        <v>11</v>
      </c>
      <c r="B107" s="374">
        <v>14010237004</v>
      </c>
      <c r="C107" s="375" t="s">
        <v>479</v>
      </c>
      <c r="D107" s="334">
        <v>0</v>
      </c>
      <c r="E107" s="335"/>
      <c r="F107" s="335"/>
      <c r="G107" s="336">
        <v>0</v>
      </c>
      <c r="H107" s="336">
        <f t="shared" si="8"/>
        <v>0</v>
      </c>
      <c r="I107" s="336">
        <v>0</v>
      </c>
      <c r="J107" s="336">
        <v>0</v>
      </c>
      <c r="K107" s="336">
        <v>0</v>
      </c>
      <c r="L107" s="336">
        <v>0</v>
      </c>
      <c r="M107" s="336">
        <v>0</v>
      </c>
      <c r="N107" s="336">
        <v>0</v>
      </c>
      <c r="O107" s="336">
        <v>0</v>
      </c>
      <c r="P107" s="336">
        <v>0</v>
      </c>
      <c r="Q107" s="336">
        <v>0</v>
      </c>
      <c r="R107" s="336">
        <v>0</v>
      </c>
      <c r="S107" s="336">
        <v>0</v>
      </c>
      <c r="T107" s="336">
        <v>0</v>
      </c>
      <c r="U107" s="336">
        <v>0</v>
      </c>
      <c r="V107" s="336">
        <v>0</v>
      </c>
      <c r="W107" s="336">
        <v>0</v>
      </c>
      <c r="X107" s="336">
        <v>0</v>
      </c>
      <c r="Y107" s="336">
        <v>0</v>
      </c>
      <c r="Z107" s="337">
        <f t="shared" si="9"/>
        <v>0</v>
      </c>
      <c r="AA107" s="338"/>
    </row>
    <row r="108" spans="1:27" s="339" customFormat="1" ht="12.75" customHeight="1">
      <c r="A108" s="339">
        <f t="shared" si="12"/>
        <v>13</v>
      </c>
      <c r="B108" s="374">
        <v>1401023700401</v>
      </c>
      <c r="C108" s="375" t="s">
        <v>479</v>
      </c>
      <c r="D108" s="334">
        <v>0</v>
      </c>
      <c r="E108" s="335"/>
      <c r="F108" s="335"/>
      <c r="G108" s="336">
        <v>0</v>
      </c>
      <c r="H108" s="336">
        <f t="shared" si="8"/>
        <v>0</v>
      </c>
      <c r="I108" s="336">
        <v>0</v>
      </c>
      <c r="J108" s="336">
        <v>0</v>
      </c>
      <c r="K108" s="336">
        <v>0</v>
      </c>
      <c r="L108" s="336">
        <v>0</v>
      </c>
      <c r="M108" s="336">
        <v>0</v>
      </c>
      <c r="N108" s="336">
        <v>0</v>
      </c>
      <c r="O108" s="336">
        <v>0</v>
      </c>
      <c r="P108" s="336">
        <v>0</v>
      </c>
      <c r="Q108" s="336">
        <v>0</v>
      </c>
      <c r="R108" s="336">
        <v>0</v>
      </c>
      <c r="S108" s="336">
        <v>0</v>
      </c>
      <c r="T108" s="336">
        <v>0</v>
      </c>
      <c r="U108" s="336">
        <v>0</v>
      </c>
      <c r="V108" s="336">
        <v>0</v>
      </c>
      <c r="W108" s="336">
        <v>0</v>
      </c>
      <c r="X108" s="336">
        <v>0</v>
      </c>
      <c r="Y108" s="336">
        <v>0</v>
      </c>
      <c r="Z108" s="337">
        <f t="shared" si="9"/>
        <v>0</v>
      </c>
      <c r="AA108" s="338"/>
    </row>
    <row r="109" spans="1:27" s="339" customFormat="1" ht="12.75" customHeight="1">
      <c r="A109" s="339">
        <f t="shared" si="12"/>
        <v>15</v>
      </c>
      <c r="B109" s="373">
        <v>140102370040199</v>
      </c>
      <c r="C109" s="376" t="s">
        <v>480</v>
      </c>
      <c r="D109" s="334">
        <v>0</v>
      </c>
      <c r="E109" s="335"/>
      <c r="F109" s="335"/>
      <c r="G109" s="336">
        <v>69130909</v>
      </c>
      <c r="H109" s="336">
        <f t="shared" si="8"/>
        <v>-69130909</v>
      </c>
      <c r="I109" s="336">
        <v>0</v>
      </c>
      <c r="J109" s="336">
        <v>0</v>
      </c>
      <c r="K109" s="336">
        <v>0</v>
      </c>
      <c r="L109" s="336">
        <v>0</v>
      </c>
      <c r="M109" s="336">
        <v>0</v>
      </c>
      <c r="N109" s="336">
        <v>0</v>
      </c>
      <c r="O109" s="336">
        <v>0</v>
      </c>
      <c r="P109" s="336">
        <v>0</v>
      </c>
      <c r="Q109" s="336">
        <v>0</v>
      </c>
      <c r="R109" s="336">
        <v>0</v>
      </c>
      <c r="S109" s="336">
        <v>0</v>
      </c>
      <c r="T109" s="336">
        <v>0</v>
      </c>
      <c r="U109" s="336">
        <v>0</v>
      </c>
      <c r="V109" s="336">
        <v>0</v>
      </c>
      <c r="W109" s="336">
        <v>0</v>
      </c>
      <c r="X109" s="336">
        <v>0</v>
      </c>
      <c r="Y109" s="336">
        <v>0</v>
      </c>
      <c r="Z109" s="337">
        <f t="shared" si="9"/>
        <v>-69130909</v>
      </c>
      <c r="AA109" s="338"/>
    </row>
    <row r="110" spans="1:27" s="339" customFormat="1" ht="12.75" customHeight="1">
      <c r="A110" s="339">
        <f t="shared" si="12"/>
        <v>11</v>
      </c>
      <c r="B110" s="374">
        <v>14010237005</v>
      </c>
      <c r="C110" s="375" t="s">
        <v>242</v>
      </c>
      <c r="D110" s="334">
        <f>+IF(VLOOKUP(C110,'BG SISTEMA'!B96:G363,6,FALSE)=15,VLOOKUP('CA EF (2)'!C110,'BG SISTEMA'!B96:F363,5,FALSE),0)</f>
        <v>0</v>
      </c>
      <c r="E110" s="335"/>
      <c r="F110" s="335"/>
      <c r="G110" s="336">
        <v>0</v>
      </c>
      <c r="H110" s="336">
        <f t="shared" si="8"/>
        <v>0</v>
      </c>
      <c r="I110" s="336">
        <v>0</v>
      </c>
      <c r="J110" s="336">
        <v>0</v>
      </c>
      <c r="K110" s="336">
        <v>0</v>
      </c>
      <c r="L110" s="336">
        <v>0</v>
      </c>
      <c r="M110" s="336">
        <v>0</v>
      </c>
      <c r="N110" s="336">
        <v>0</v>
      </c>
      <c r="O110" s="336">
        <v>0</v>
      </c>
      <c r="P110" s="336">
        <v>0</v>
      </c>
      <c r="Q110" s="336">
        <v>0</v>
      </c>
      <c r="R110" s="336">
        <v>0</v>
      </c>
      <c r="S110" s="336">
        <v>0</v>
      </c>
      <c r="T110" s="336">
        <v>0</v>
      </c>
      <c r="U110" s="336">
        <v>0</v>
      </c>
      <c r="V110" s="336">
        <v>0</v>
      </c>
      <c r="W110" s="336">
        <v>0</v>
      </c>
      <c r="X110" s="336">
        <v>0</v>
      </c>
      <c r="Y110" s="336">
        <v>0</v>
      </c>
      <c r="Z110" s="337">
        <f t="shared" si="9"/>
        <v>0</v>
      </c>
      <c r="AA110" s="338"/>
    </row>
    <row r="111" spans="1:27" s="339" customFormat="1" ht="12.75" customHeight="1">
      <c r="A111" s="339">
        <f t="shared" si="12"/>
        <v>13</v>
      </c>
      <c r="B111" s="374">
        <v>1401023700501</v>
      </c>
      <c r="C111" s="375" t="s">
        <v>242</v>
      </c>
      <c r="D111" s="334">
        <f>+IF(VLOOKUP(C111,'BG SISTEMA'!B97:G364,6,FALSE)=15,VLOOKUP('CA EF (2)'!C111,'BG SISTEMA'!B97:F364,5,FALSE),0)</f>
        <v>0</v>
      </c>
      <c r="E111" s="335"/>
      <c r="F111" s="335"/>
      <c r="G111" s="336">
        <v>0</v>
      </c>
      <c r="H111" s="336">
        <f t="shared" si="8"/>
        <v>0</v>
      </c>
      <c r="I111" s="336">
        <v>0</v>
      </c>
      <c r="J111" s="336">
        <v>0</v>
      </c>
      <c r="K111" s="336">
        <v>0</v>
      </c>
      <c r="L111" s="336">
        <v>0</v>
      </c>
      <c r="M111" s="336">
        <v>0</v>
      </c>
      <c r="N111" s="336">
        <v>0</v>
      </c>
      <c r="O111" s="336">
        <v>0</v>
      </c>
      <c r="P111" s="336">
        <v>0</v>
      </c>
      <c r="Q111" s="336">
        <v>0</v>
      </c>
      <c r="R111" s="336">
        <v>0</v>
      </c>
      <c r="S111" s="336">
        <v>0</v>
      </c>
      <c r="T111" s="336">
        <v>0</v>
      </c>
      <c r="U111" s="336">
        <v>0</v>
      </c>
      <c r="V111" s="336">
        <v>0</v>
      </c>
      <c r="W111" s="336">
        <v>0</v>
      </c>
      <c r="X111" s="336">
        <v>0</v>
      </c>
      <c r="Y111" s="336">
        <v>0</v>
      </c>
      <c r="Z111" s="337">
        <f t="shared" si="9"/>
        <v>0</v>
      </c>
      <c r="AA111" s="340"/>
    </row>
    <row r="112" spans="1:27" s="339" customFormat="1" ht="12.75" customHeight="1">
      <c r="A112" s="339">
        <f t="shared" si="12"/>
        <v>15</v>
      </c>
      <c r="B112" s="373">
        <v>140102370050101</v>
      </c>
      <c r="C112" s="376" t="s">
        <v>481</v>
      </c>
      <c r="D112" s="334">
        <f>+IF(VLOOKUP(C112,'BG SISTEMA'!B98:G365,6,FALSE)=15,VLOOKUP('CA EF (2)'!C112,'BG SISTEMA'!B98:F365,5,FALSE),0)</f>
        <v>16966276</v>
      </c>
      <c r="E112" s="335"/>
      <c r="F112" s="335"/>
      <c r="G112" s="336">
        <v>0</v>
      </c>
      <c r="H112" s="336">
        <f t="shared" si="8"/>
        <v>16966276</v>
      </c>
      <c r="I112" s="336">
        <v>0</v>
      </c>
      <c r="J112" s="336">
        <v>0</v>
      </c>
      <c r="K112" s="336">
        <v>0</v>
      </c>
      <c r="L112" s="336">
        <v>0</v>
      </c>
      <c r="M112" s="336">
        <v>0</v>
      </c>
      <c r="N112" s="336">
        <f t="shared" ref="N112" si="20">-$H112</f>
        <v>-16966276</v>
      </c>
      <c r="O112" s="336">
        <v>0</v>
      </c>
      <c r="P112" s="336">
        <v>0</v>
      </c>
      <c r="Q112" s="336">
        <v>0</v>
      </c>
      <c r="R112" s="336">
        <v>0</v>
      </c>
      <c r="S112" s="336">
        <v>0</v>
      </c>
      <c r="T112" s="336">
        <v>0</v>
      </c>
      <c r="U112" s="336">
        <v>0</v>
      </c>
      <c r="V112" s="336">
        <v>0</v>
      </c>
      <c r="W112" s="336">
        <v>0</v>
      </c>
      <c r="X112" s="336">
        <v>0</v>
      </c>
      <c r="Y112" s="336">
        <v>0</v>
      </c>
      <c r="Z112" s="337">
        <f t="shared" si="9"/>
        <v>0</v>
      </c>
      <c r="AA112" s="340"/>
    </row>
    <row r="113" spans="1:27" s="339" customFormat="1" ht="12.75" customHeight="1">
      <c r="A113" s="339">
        <f t="shared" si="12"/>
        <v>15</v>
      </c>
      <c r="B113" s="373">
        <v>140102370050199</v>
      </c>
      <c r="C113" s="376" t="s">
        <v>482</v>
      </c>
      <c r="D113" s="334">
        <f>+IF(VLOOKUP(C113,'BG SISTEMA'!B99:G366,6,FALSE)=15,VLOOKUP('CA EF (2)'!C113,'BG SISTEMA'!B99:F366,5,FALSE),0)</f>
        <v>180548613</v>
      </c>
      <c r="E113" s="335"/>
      <c r="F113" s="335"/>
      <c r="G113" s="336">
        <v>181992771</v>
      </c>
      <c r="H113" s="336">
        <f t="shared" si="8"/>
        <v>-1444158</v>
      </c>
      <c r="I113" s="336">
        <v>0</v>
      </c>
      <c r="J113" s="336">
        <v>0</v>
      </c>
      <c r="K113" s="336">
        <v>0</v>
      </c>
      <c r="L113" s="336">
        <v>0</v>
      </c>
      <c r="M113" s="336">
        <v>0</v>
      </c>
      <c r="N113" s="336">
        <v>0</v>
      </c>
      <c r="O113" s="336">
        <v>0</v>
      </c>
      <c r="P113" s="336">
        <v>0</v>
      </c>
      <c r="Q113" s="336">
        <v>0</v>
      </c>
      <c r="R113" s="336">
        <v>0</v>
      </c>
      <c r="S113" s="336">
        <v>0</v>
      </c>
      <c r="T113" s="336">
        <v>0</v>
      </c>
      <c r="U113" s="336">
        <v>0</v>
      </c>
      <c r="V113" s="336">
        <v>0</v>
      </c>
      <c r="W113" s="336">
        <v>0</v>
      </c>
      <c r="X113" s="336">
        <v>0</v>
      </c>
      <c r="Y113" s="336">
        <v>0</v>
      </c>
      <c r="Z113" s="337">
        <f t="shared" si="9"/>
        <v>-1444158</v>
      </c>
      <c r="AA113" s="340"/>
    </row>
    <row r="114" spans="1:27" s="339" customFormat="1" ht="12.75" customHeight="1">
      <c r="A114" s="339">
        <f t="shared" si="12"/>
        <v>11</v>
      </c>
      <c r="B114" s="374">
        <v>14010237009</v>
      </c>
      <c r="C114" s="375" t="s">
        <v>483</v>
      </c>
      <c r="D114" s="334">
        <f>+IF(VLOOKUP(C114,'BG SISTEMA'!B100:G367,6,FALSE)=15,VLOOKUP('CA EF (2)'!C114,'BG SISTEMA'!B100:F367,5,FALSE),0)</f>
        <v>0</v>
      </c>
      <c r="E114" s="335"/>
      <c r="F114" s="335"/>
      <c r="G114" s="336">
        <v>0</v>
      </c>
      <c r="H114" s="336">
        <f t="shared" si="8"/>
        <v>0</v>
      </c>
      <c r="I114" s="336">
        <v>0</v>
      </c>
      <c r="J114" s="336">
        <v>0</v>
      </c>
      <c r="K114" s="336">
        <v>0</v>
      </c>
      <c r="L114" s="336">
        <v>0</v>
      </c>
      <c r="M114" s="336">
        <v>0</v>
      </c>
      <c r="N114" s="336">
        <v>0</v>
      </c>
      <c r="O114" s="336">
        <v>0</v>
      </c>
      <c r="P114" s="336">
        <v>0</v>
      </c>
      <c r="Q114" s="336">
        <v>0</v>
      </c>
      <c r="R114" s="336">
        <v>0</v>
      </c>
      <c r="S114" s="336">
        <v>0</v>
      </c>
      <c r="T114" s="336">
        <v>0</v>
      </c>
      <c r="U114" s="336">
        <v>0</v>
      </c>
      <c r="V114" s="336">
        <v>0</v>
      </c>
      <c r="W114" s="336">
        <v>0</v>
      </c>
      <c r="X114" s="336">
        <v>0</v>
      </c>
      <c r="Y114" s="336">
        <v>0</v>
      </c>
      <c r="Z114" s="337">
        <f t="shared" si="9"/>
        <v>0</v>
      </c>
      <c r="AA114" s="340"/>
    </row>
    <row r="115" spans="1:27" s="339" customFormat="1" ht="12.75" customHeight="1">
      <c r="A115" s="339">
        <f t="shared" si="12"/>
        <v>13</v>
      </c>
      <c r="B115" s="374">
        <v>1401023700901</v>
      </c>
      <c r="C115" s="375" t="s">
        <v>483</v>
      </c>
      <c r="D115" s="334">
        <f>+IF(VLOOKUP(C115,'BG SISTEMA'!B101:G368,6,FALSE)=15,VLOOKUP('CA EF (2)'!C115,'BG SISTEMA'!B101:F368,5,FALSE),0)</f>
        <v>0</v>
      </c>
      <c r="E115" s="335"/>
      <c r="F115" s="335"/>
      <c r="G115" s="336">
        <v>0</v>
      </c>
      <c r="H115" s="336">
        <f t="shared" si="8"/>
        <v>0</v>
      </c>
      <c r="I115" s="336">
        <v>0</v>
      </c>
      <c r="J115" s="336">
        <v>0</v>
      </c>
      <c r="K115" s="336">
        <v>0</v>
      </c>
      <c r="L115" s="336">
        <v>0</v>
      </c>
      <c r="M115" s="336">
        <v>0</v>
      </c>
      <c r="N115" s="336">
        <v>0</v>
      </c>
      <c r="O115" s="336">
        <v>0</v>
      </c>
      <c r="P115" s="336">
        <v>0</v>
      </c>
      <c r="Q115" s="336">
        <v>0</v>
      </c>
      <c r="R115" s="336">
        <v>0</v>
      </c>
      <c r="S115" s="336">
        <v>0</v>
      </c>
      <c r="T115" s="336">
        <v>0</v>
      </c>
      <c r="U115" s="336">
        <v>0</v>
      </c>
      <c r="V115" s="336">
        <v>0</v>
      </c>
      <c r="W115" s="336">
        <v>0</v>
      </c>
      <c r="X115" s="336">
        <v>0</v>
      </c>
      <c r="Y115" s="336">
        <v>0</v>
      </c>
      <c r="Z115" s="337">
        <f t="shared" si="9"/>
        <v>0</v>
      </c>
      <c r="AA115" s="340"/>
    </row>
    <row r="116" spans="1:27" s="339" customFormat="1" ht="12.75" customHeight="1">
      <c r="A116" s="339">
        <f t="shared" si="12"/>
        <v>15</v>
      </c>
      <c r="B116" s="373">
        <v>140102370090199</v>
      </c>
      <c r="C116" s="376" t="s">
        <v>484</v>
      </c>
      <c r="D116" s="334">
        <f>+IF(VLOOKUP(C116,'BG SISTEMA'!B102:G369,6,FALSE)=15,VLOOKUP('CA EF (2)'!C116,'BG SISTEMA'!B102:F369,5,FALSE),0)</f>
        <v>275185305</v>
      </c>
      <c r="E116" s="335"/>
      <c r="F116" s="335"/>
      <c r="G116" s="336">
        <v>275185305</v>
      </c>
      <c r="H116" s="336">
        <f t="shared" si="8"/>
        <v>0</v>
      </c>
      <c r="I116" s="336">
        <v>0</v>
      </c>
      <c r="J116" s="336">
        <v>0</v>
      </c>
      <c r="K116" s="336">
        <v>0</v>
      </c>
      <c r="L116" s="336">
        <v>0</v>
      </c>
      <c r="M116" s="336">
        <v>0</v>
      </c>
      <c r="N116" s="336">
        <v>0</v>
      </c>
      <c r="O116" s="336">
        <v>0</v>
      </c>
      <c r="P116" s="336">
        <v>0</v>
      </c>
      <c r="Q116" s="336">
        <v>0</v>
      </c>
      <c r="R116" s="336">
        <v>0</v>
      </c>
      <c r="S116" s="336">
        <v>0</v>
      </c>
      <c r="T116" s="336">
        <v>0</v>
      </c>
      <c r="U116" s="336">
        <v>0</v>
      </c>
      <c r="V116" s="336">
        <v>0</v>
      </c>
      <c r="W116" s="336">
        <v>0</v>
      </c>
      <c r="X116" s="336">
        <v>0</v>
      </c>
      <c r="Y116" s="336">
        <v>0</v>
      </c>
      <c r="Z116" s="337">
        <f t="shared" si="9"/>
        <v>0</v>
      </c>
      <c r="AA116" s="338"/>
    </row>
    <row r="117" spans="1:27" s="339" customFormat="1" ht="12.75" customHeight="1">
      <c r="A117" s="339">
        <f t="shared" si="12"/>
        <v>11</v>
      </c>
      <c r="B117" s="374">
        <v>14010237903</v>
      </c>
      <c r="C117" s="375" t="s">
        <v>485</v>
      </c>
      <c r="D117" s="334">
        <f>+IF(VLOOKUP(C117,'BG SISTEMA'!B103:G370,6,FALSE)=15,VLOOKUP('CA EF (2)'!C117,'BG SISTEMA'!B103:F370,5,FALSE),0)</f>
        <v>0</v>
      </c>
      <c r="E117" s="335"/>
      <c r="F117" s="335"/>
      <c r="G117" s="336">
        <v>0</v>
      </c>
      <c r="H117" s="336">
        <f t="shared" si="8"/>
        <v>0</v>
      </c>
      <c r="I117" s="336">
        <v>0</v>
      </c>
      <c r="J117" s="336">
        <v>0</v>
      </c>
      <c r="K117" s="336">
        <v>0</v>
      </c>
      <c r="L117" s="336">
        <v>0</v>
      </c>
      <c r="M117" s="336">
        <v>0</v>
      </c>
      <c r="N117" s="336">
        <v>0</v>
      </c>
      <c r="O117" s="336">
        <v>0</v>
      </c>
      <c r="P117" s="336">
        <v>0</v>
      </c>
      <c r="Q117" s="336">
        <v>0</v>
      </c>
      <c r="R117" s="336">
        <v>0</v>
      </c>
      <c r="S117" s="336">
        <v>0</v>
      </c>
      <c r="T117" s="336">
        <v>0</v>
      </c>
      <c r="U117" s="336">
        <v>0</v>
      </c>
      <c r="V117" s="336">
        <v>0</v>
      </c>
      <c r="W117" s="336">
        <v>0</v>
      </c>
      <c r="X117" s="336">
        <v>0</v>
      </c>
      <c r="Y117" s="336">
        <v>0</v>
      </c>
      <c r="Z117" s="337">
        <f t="shared" si="9"/>
        <v>0</v>
      </c>
      <c r="AA117" s="340"/>
    </row>
    <row r="118" spans="1:27" s="339" customFormat="1" ht="12.75" customHeight="1">
      <c r="A118" s="339">
        <f t="shared" si="12"/>
        <v>13</v>
      </c>
      <c r="B118" s="374">
        <v>1401023790301</v>
      </c>
      <c r="C118" s="375" t="s">
        <v>485</v>
      </c>
      <c r="D118" s="334">
        <f>+IF(VLOOKUP(C118,'BG SISTEMA'!B104:G371,6,FALSE)=15,VLOOKUP('CA EF (2)'!C118,'BG SISTEMA'!B104:F371,5,FALSE),0)</f>
        <v>0</v>
      </c>
      <c r="E118" s="335"/>
      <c r="F118" s="335"/>
      <c r="G118" s="336">
        <v>0</v>
      </c>
      <c r="H118" s="336">
        <f t="shared" si="8"/>
        <v>0</v>
      </c>
      <c r="I118" s="336">
        <v>0</v>
      </c>
      <c r="J118" s="336">
        <v>0</v>
      </c>
      <c r="K118" s="336">
        <v>0</v>
      </c>
      <c r="L118" s="336">
        <v>0</v>
      </c>
      <c r="M118" s="336">
        <v>0</v>
      </c>
      <c r="N118" s="336">
        <v>0</v>
      </c>
      <c r="O118" s="336">
        <v>0</v>
      </c>
      <c r="P118" s="336">
        <v>0</v>
      </c>
      <c r="Q118" s="336">
        <v>0</v>
      </c>
      <c r="R118" s="336">
        <v>0</v>
      </c>
      <c r="S118" s="336">
        <v>0</v>
      </c>
      <c r="T118" s="336">
        <v>0</v>
      </c>
      <c r="U118" s="336">
        <v>0</v>
      </c>
      <c r="V118" s="336">
        <v>0</v>
      </c>
      <c r="W118" s="336">
        <v>0</v>
      </c>
      <c r="X118" s="336">
        <v>0</v>
      </c>
      <c r="Y118" s="336">
        <v>0</v>
      </c>
      <c r="Z118" s="337">
        <f t="shared" si="9"/>
        <v>0</v>
      </c>
      <c r="AA118" s="340"/>
    </row>
    <row r="119" spans="1:27" s="339" customFormat="1" ht="12.75" customHeight="1">
      <c r="A119" s="339">
        <f t="shared" si="12"/>
        <v>15</v>
      </c>
      <c r="B119" s="373">
        <v>140102379030199</v>
      </c>
      <c r="C119" s="376" t="s">
        <v>486</v>
      </c>
      <c r="D119" s="334">
        <f>+IF(VLOOKUP(C119,'BG SISTEMA'!B105:G372,6,FALSE)=15,VLOOKUP('CA EF (2)'!C119,'BG SISTEMA'!B105:F372,5,FALSE),0)</f>
        <v>-15554460</v>
      </c>
      <c r="E119" s="335">
        <f>-D119</f>
        <v>15554460</v>
      </c>
      <c r="F119" s="335"/>
      <c r="G119" s="336">
        <v>0</v>
      </c>
      <c r="H119" s="336">
        <f t="shared" si="8"/>
        <v>0</v>
      </c>
      <c r="I119" s="336">
        <v>0</v>
      </c>
      <c r="J119" s="336">
        <v>0</v>
      </c>
      <c r="K119" s="336">
        <v>0</v>
      </c>
      <c r="L119" s="336">
        <v>0</v>
      </c>
      <c r="M119" s="336">
        <v>0</v>
      </c>
      <c r="N119" s="336">
        <v>0</v>
      </c>
      <c r="O119" s="336">
        <v>0</v>
      </c>
      <c r="P119" s="336">
        <v>0</v>
      </c>
      <c r="Q119" s="336">
        <v>0</v>
      </c>
      <c r="R119" s="336">
        <v>0</v>
      </c>
      <c r="S119" s="336">
        <v>0</v>
      </c>
      <c r="T119" s="336">
        <v>0</v>
      </c>
      <c r="U119" s="336">
        <v>0</v>
      </c>
      <c r="V119" s="336">
        <v>0</v>
      </c>
      <c r="W119" s="336">
        <v>0</v>
      </c>
      <c r="X119" s="336">
        <v>0</v>
      </c>
      <c r="Y119" s="336">
        <v>0</v>
      </c>
      <c r="Z119" s="337">
        <f t="shared" si="9"/>
        <v>0</v>
      </c>
      <c r="AA119" s="340"/>
    </row>
    <row r="120" spans="1:27" s="339" customFormat="1" ht="12.75" customHeight="1">
      <c r="A120" s="339">
        <f t="shared" si="12"/>
        <v>11</v>
      </c>
      <c r="B120" s="374">
        <v>14010237904</v>
      </c>
      <c r="C120" s="375" t="s">
        <v>487</v>
      </c>
      <c r="D120" s="334">
        <f>+IF(VLOOKUP(C120,'BG SISTEMA'!B106:G373,6,FALSE)=15,VLOOKUP('CA EF (2)'!C120,'BG SISTEMA'!B106:F373,5,FALSE),0)</f>
        <v>0</v>
      </c>
      <c r="E120" s="335"/>
      <c r="F120" s="335"/>
      <c r="G120" s="336">
        <v>0</v>
      </c>
      <c r="H120" s="336">
        <f t="shared" si="8"/>
        <v>0</v>
      </c>
      <c r="I120" s="336">
        <v>0</v>
      </c>
      <c r="J120" s="336">
        <v>0</v>
      </c>
      <c r="K120" s="336">
        <v>0</v>
      </c>
      <c r="L120" s="336">
        <v>0</v>
      </c>
      <c r="M120" s="336">
        <v>0</v>
      </c>
      <c r="N120" s="336">
        <v>0</v>
      </c>
      <c r="O120" s="336">
        <v>0</v>
      </c>
      <c r="P120" s="336">
        <v>0</v>
      </c>
      <c r="Q120" s="336">
        <v>0</v>
      </c>
      <c r="R120" s="336">
        <v>0</v>
      </c>
      <c r="S120" s="336">
        <v>0</v>
      </c>
      <c r="T120" s="336">
        <v>0</v>
      </c>
      <c r="U120" s="336">
        <v>0</v>
      </c>
      <c r="V120" s="336">
        <v>0</v>
      </c>
      <c r="W120" s="336">
        <v>0</v>
      </c>
      <c r="X120" s="336">
        <v>0</v>
      </c>
      <c r="Y120" s="336">
        <v>0</v>
      </c>
      <c r="Z120" s="337">
        <f t="shared" si="9"/>
        <v>0</v>
      </c>
      <c r="AA120" s="340"/>
    </row>
    <row r="121" spans="1:27" s="339" customFormat="1" ht="12.75" customHeight="1">
      <c r="A121" s="339">
        <f t="shared" si="12"/>
        <v>13</v>
      </c>
      <c r="B121" s="374">
        <v>1401023790401</v>
      </c>
      <c r="C121" s="375" t="s">
        <v>487</v>
      </c>
      <c r="D121" s="334">
        <f>+IF(VLOOKUP(C121,'BG SISTEMA'!B107:G374,6,FALSE)=15,VLOOKUP('CA EF (2)'!C121,'BG SISTEMA'!B107:F374,5,FALSE),0)</f>
        <v>0</v>
      </c>
      <c r="E121" s="335"/>
      <c r="F121" s="335"/>
      <c r="G121" s="336">
        <v>0</v>
      </c>
      <c r="H121" s="336">
        <f t="shared" si="8"/>
        <v>0</v>
      </c>
      <c r="I121" s="336">
        <v>0</v>
      </c>
      <c r="J121" s="336">
        <v>0</v>
      </c>
      <c r="K121" s="336">
        <v>0</v>
      </c>
      <c r="L121" s="336">
        <v>0</v>
      </c>
      <c r="M121" s="336">
        <v>0</v>
      </c>
      <c r="N121" s="336">
        <v>0</v>
      </c>
      <c r="O121" s="336">
        <v>0</v>
      </c>
      <c r="P121" s="336">
        <v>0</v>
      </c>
      <c r="Q121" s="336">
        <v>0</v>
      </c>
      <c r="R121" s="336">
        <v>0</v>
      </c>
      <c r="S121" s="336">
        <v>0</v>
      </c>
      <c r="T121" s="336">
        <v>0</v>
      </c>
      <c r="U121" s="336">
        <v>0</v>
      </c>
      <c r="V121" s="336">
        <v>0</v>
      </c>
      <c r="W121" s="336">
        <v>0</v>
      </c>
      <c r="X121" s="336">
        <v>0</v>
      </c>
      <c r="Y121" s="336">
        <v>0</v>
      </c>
      <c r="Z121" s="337">
        <f t="shared" si="9"/>
        <v>0</v>
      </c>
      <c r="AA121" s="338"/>
    </row>
    <row r="122" spans="1:27" s="339" customFormat="1" ht="12.75" customHeight="1">
      <c r="A122" s="339">
        <f t="shared" si="12"/>
        <v>15</v>
      </c>
      <c r="B122" s="373">
        <v>140102379040199</v>
      </c>
      <c r="C122" s="376" t="s">
        <v>488</v>
      </c>
      <c r="D122" s="334">
        <f>+IF(VLOOKUP(C122,'BG SISTEMA'!B108:G375,6,FALSE)=15,VLOOKUP('CA EF (2)'!C122,'BG SISTEMA'!B108:F375,5,FALSE),0)</f>
        <v>-103467301</v>
      </c>
      <c r="E122" s="335">
        <f>-D122</f>
        <v>103467301</v>
      </c>
      <c r="F122" s="335"/>
      <c r="G122" s="336">
        <v>0</v>
      </c>
      <c r="H122" s="336">
        <f t="shared" si="8"/>
        <v>0</v>
      </c>
      <c r="I122" s="336">
        <v>0</v>
      </c>
      <c r="J122" s="336">
        <v>0</v>
      </c>
      <c r="K122" s="336">
        <v>0</v>
      </c>
      <c r="L122" s="336">
        <v>0</v>
      </c>
      <c r="M122" s="336">
        <v>0</v>
      </c>
      <c r="N122" s="336">
        <v>0</v>
      </c>
      <c r="O122" s="336">
        <v>0</v>
      </c>
      <c r="P122" s="336">
        <v>0</v>
      </c>
      <c r="Q122" s="336">
        <v>0</v>
      </c>
      <c r="R122" s="336">
        <v>0</v>
      </c>
      <c r="S122" s="336">
        <v>0</v>
      </c>
      <c r="T122" s="336">
        <v>0</v>
      </c>
      <c r="U122" s="336">
        <v>0</v>
      </c>
      <c r="V122" s="336">
        <v>0</v>
      </c>
      <c r="W122" s="336">
        <v>0</v>
      </c>
      <c r="X122" s="336">
        <v>0</v>
      </c>
      <c r="Y122" s="336">
        <v>0</v>
      </c>
      <c r="Z122" s="337">
        <f t="shared" si="9"/>
        <v>0</v>
      </c>
      <c r="AA122" s="340"/>
    </row>
    <row r="123" spans="1:27" s="339" customFormat="1" ht="12.75" customHeight="1">
      <c r="A123" s="339">
        <f t="shared" si="12"/>
        <v>11</v>
      </c>
      <c r="B123" s="374">
        <v>14010237908</v>
      </c>
      <c r="C123" s="375" t="s">
        <v>489</v>
      </c>
      <c r="D123" s="334">
        <f>+IF(VLOOKUP(C123,'BG SISTEMA'!B109:G376,6,FALSE)=15,VLOOKUP('CA EF (2)'!C123,'BG SISTEMA'!B109:F376,5,FALSE),0)</f>
        <v>0</v>
      </c>
      <c r="E123" s="335"/>
      <c r="F123" s="335"/>
      <c r="G123" s="336">
        <v>0</v>
      </c>
      <c r="H123" s="336">
        <f t="shared" si="8"/>
        <v>0</v>
      </c>
      <c r="I123" s="336">
        <v>0</v>
      </c>
      <c r="J123" s="336">
        <v>0</v>
      </c>
      <c r="K123" s="336">
        <v>0</v>
      </c>
      <c r="L123" s="336">
        <v>0</v>
      </c>
      <c r="M123" s="336">
        <v>0</v>
      </c>
      <c r="N123" s="336">
        <v>0</v>
      </c>
      <c r="O123" s="336">
        <v>0</v>
      </c>
      <c r="P123" s="336">
        <v>0</v>
      </c>
      <c r="Q123" s="336">
        <v>0</v>
      </c>
      <c r="R123" s="336">
        <v>0</v>
      </c>
      <c r="S123" s="336">
        <v>0</v>
      </c>
      <c r="T123" s="336">
        <v>0</v>
      </c>
      <c r="U123" s="336">
        <v>0</v>
      </c>
      <c r="V123" s="336">
        <v>0</v>
      </c>
      <c r="W123" s="336">
        <v>0</v>
      </c>
      <c r="X123" s="336">
        <v>0</v>
      </c>
      <c r="Y123" s="336">
        <v>0</v>
      </c>
      <c r="Z123" s="337">
        <f t="shared" si="9"/>
        <v>0</v>
      </c>
      <c r="AA123" s="340"/>
    </row>
    <row r="124" spans="1:27" s="339" customFormat="1" ht="12.75" customHeight="1">
      <c r="A124" s="339">
        <f t="shared" si="12"/>
        <v>13</v>
      </c>
      <c r="B124" s="374">
        <v>1401023790801</v>
      </c>
      <c r="C124" s="375" t="s">
        <v>489</v>
      </c>
      <c r="D124" s="334">
        <f>+IF(VLOOKUP(C124,'BG SISTEMA'!B110:G377,6,FALSE)=15,VLOOKUP('CA EF (2)'!C124,'BG SISTEMA'!B110:F377,5,FALSE),0)</f>
        <v>0</v>
      </c>
      <c r="E124" s="335"/>
      <c r="F124" s="335"/>
      <c r="G124" s="336">
        <v>0</v>
      </c>
      <c r="H124" s="336">
        <f t="shared" si="8"/>
        <v>0</v>
      </c>
      <c r="I124" s="336">
        <v>0</v>
      </c>
      <c r="J124" s="336">
        <v>0</v>
      </c>
      <c r="K124" s="336">
        <v>0</v>
      </c>
      <c r="L124" s="336">
        <v>0</v>
      </c>
      <c r="M124" s="336">
        <v>0</v>
      </c>
      <c r="N124" s="336">
        <v>0</v>
      </c>
      <c r="O124" s="336">
        <v>0</v>
      </c>
      <c r="P124" s="336">
        <v>0</v>
      </c>
      <c r="Q124" s="336">
        <v>0</v>
      </c>
      <c r="R124" s="336">
        <v>0</v>
      </c>
      <c r="S124" s="336">
        <v>0</v>
      </c>
      <c r="T124" s="336">
        <v>0</v>
      </c>
      <c r="U124" s="336">
        <v>0</v>
      </c>
      <c r="V124" s="336">
        <v>0</v>
      </c>
      <c r="W124" s="336">
        <v>0</v>
      </c>
      <c r="X124" s="336">
        <v>0</v>
      </c>
      <c r="Y124" s="336">
        <v>0</v>
      </c>
      <c r="Z124" s="337">
        <f t="shared" si="9"/>
        <v>0</v>
      </c>
      <c r="AA124" s="340"/>
    </row>
    <row r="125" spans="1:27" s="339" customFormat="1" ht="12.75" customHeight="1">
      <c r="A125" s="339">
        <f t="shared" si="12"/>
        <v>15</v>
      </c>
      <c r="B125" s="373">
        <v>140102379080199</v>
      </c>
      <c r="C125" s="376" t="s">
        <v>490</v>
      </c>
      <c r="D125" s="334">
        <f>+IF(VLOOKUP(C125,'BG SISTEMA'!B111:G378,6,FALSE)=15,VLOOKUP('CA EF (2)'!C125,'BG SISTEMA'!B111:F378,5,FALSE),0)</f>
        <v>-171990825</v>
      </c>
      <c r="E125" s="335">
        <f>-D125</f>
        <v>171990825</v>
      </c>
      <c r="F125" s="335"/>
      <c r="G125" s="336">
        <v>0</v>
      </c>
      <c r="H125" s="336">
        <f t="shared" si="8"/>
        <v>0</v>
      </c>
      <c r="I125" s="336">
        <v>0</v>
      </c>
      <c r="J125" s="336">
        <v>0</v>
      </c>
      <c r="K125" s="336">
        <v>0</v>
      </c>
      <c r="L125" s="336">
        <v>0</v>
      </c>
      <c r="M125" s="336">
        <v>0</v>
      </c>
      <c r="N125" s="336">
        <v>0</v>
      </c>
      <c r="O125" s="336">
        <v>0</v>
      </c>
      <c r="P125" s="336">
        <v>0</v>
      </c>
      <c r="Q125" s="336">
        <v>0</v>
      </c>
      <c r="R125" s="336">
        <v>0</v>
      </c>
      <c r="S125" s="336">
        <v>0</v>
      </c>
      <c r="T125" s="336">
        <v>0</v>
      </c>
      <c r="U125" s="336">
        <v>0</v>
      </c>
      <c r="V125" s="336">
        <v>0</v>
      </c>
      <c r="W125" s="336">
        <v>0</v>
      </c>
      <c r="X125" s="336">
        <v>0</v>
      </c>
      <c r="Y125" s="336">
        <v>0</v>
      </c>
      <c r="Z125" s="337">
        <f t="shared" si="9"/>
        <v>0</v>
      </c>
      <c r="AA125" s="340"/>
    </row>
    <row r="126" spans="1:27" s="339" customFormat="1" ht="12.75" customHeight="1">
      <c r="A126" s="339">
        <f t="shared" si="12"/>
        <v>2</v>
      </c>
      <c r="B126" s="374">
        <v>15</v>
      </c>
      <c r="C126" s="375" t="s">
        <v>491</v>
      </c>
      <c r="D126" s="334">
        <f>+IF(VLOOKUP(C126,'BG SISTEMA'!B112:G379,6,FALSE)=15,VLOOKUP('CA EF (2)'!C126,'BG SISTEMA'!B112:F379,5,FALSE),0)</f>
        <v>0</v>
      </c>
      <c r="E126" s="335"/>
      <c r="F126" s="335"/>
      <c r="G126" s="336">
        <v>0</v>
      </c>
      <c r="H126" s="336">
        <f t="shared" si="8"/>
        <v>0</v>
      </c>
      <c r="I126" s="336">
        <v>0</v>
      </c>
      <c r="J126" s="336">
        <v>0</v>
      </c>
      <c r="K126" s="336">
        <v>0</v>
      </c>
      <c r="L126" s="336">
        <v>0</v>
      </c>
      <c r="M126" s="336">
        <v>0</v>
      </c>
      <c r="N126" s="336">
        <v>0</v>
      </c>
      <c r="O126" s="336">
        <v>0</v>
      </c>
      <c r="P126" s="336">
        <v>0</v>
      </c>
      <c r="Q126" s="336">
        <v>0</v>
      </c>
      <c r="R126" s="336">
        <v>0</v>
      </c>
      <c r="S126" s="336">
        <v>0</v>
      </c>
      <c r="T126" s="336">
        <v>0</v>
      </c>
      <c r="U126" s="336">
        <v>0</v>
      </c>
      <c r="V126" s="336">
        <v>0</v>
      </c>
      <c r="W126" s="336">
        <v>0</v>
      </c>
      <c r="X126" s="336">
        <v>0</v>
      </c>
      <c r="Y126" s="336">
        <v>0</v>
      </c>
      <c r="Z126" s="337">
        <f t="shared" si="9"/>
        <v>0</v>
      </c>
      <c r="AA126" s="340"/>
    </row>
    <row r="127" spans="1:27" s="339" customFormat="1" ht="12.75" customHeight="1">
      <c r="A127" s="339">
        <f t="shared" si="12"/>
        <v>5</v>
      </c>
      <c r="B127" s="374">
        <v>15010</v>
      </c>
      <c r="C127" s="375" t="s">
        <v>492</v>
      </c>
      <c r="D127" s="334">
        <f>+IF(VLOOKUP(C127,'BG SISTEMA'!B113:G380,6,FALSE)=15,VLOOKUP('CA EF (2)'!C127,'BG SISTEMA'!B113:F380,5,FALSE),0)</f>
        <v>0</v>
      </c>
      <c r="E127" s="335"/>
      <c r="F127" s="335"/>
      <c r="G127" s="336">
        <v>0</v>
      </c>
      <c r="H127" s="336">
        <f t="shared" si="8"/>
        <v>0</v>
      </c>
      <c r="I127" s="336">
        <v>0</v>
      </c>
      <c r="J127" s="336">
        <v>0</v>
      </c>
      <c r="K127" s="336">
        <v>0</v>
      </c>
      <c r="L127" s="336">
        <v>0</v>
      </c>
      <c r="M127" s="336">
        <v>0</v>
      </c>
      <c r="N127" s="336">
        <v>0</v>
      </c>
      <c r="O127" s="336">
        <v>0</v>
      </c>
      <c r="P127" s="336">
        <v>0</v>
      </c>
      <c r="Q127" s="336">
        <v>0</v>
      </c>
      <c r="R127" s="336">
        <v>0</v>
      </c>
      <c r="S127" s="336">
        <v>0</v>
      </c>
      <c r="T127" s="336">
        <v>0</v>
      </c>
      <c r="U127" s="336">
        <v>0</v>
      </c>
      <c r="V127" s="336">
        <v>0</v>
      </c>
      <c r="W127" s="336">
        <v>0</v>
      </c>
      <c r="X127" s="336">
        <v>0</v>
      </c>
      <c r="Y127" s="336">
        <v>0</v>
      </c>
      <c r="Z127" s="337">
        <f t="shared" si="9"/>
        <v>0</v>
      </c>
      <c r="AA127" s="338"/>
    </row>
    <row r="128" spans="1:27" s="339" customFormat="1" ht="12.75" customHeight="1">
      <c r="A128" s="339">
        <f t="shared" si="12"/>
        <v>8</v>
      </c>
      <c r="B128" s="374">
        <v>15010239</v>
      </c>
      <c r="C128" s="375" t="s">
        <v>492</v>
      </c>
      <c r="D128" s="334">
        <f>+IF(VLOOKUP(C128,'BG SISTEMA'!B114:G381,6,FALSE)=15,VLOOKUP('CA EF (2)'!C128,'BG SISTEMA'!B114:F381,5,FALSE),0)</f>
        <v>0</v>
      </c>
      <c r="E128" s="335"/>
      <c r="F128" s="335"/>
      <c r="G128" s="336">
        <v>0</v>
      </c>
      <c r="H128" s="336">
        <f t="shared" si="8"/>
        <v>0</v>
      </c>
      <c r="I128" s="336">
        <v>0</v>
      </c>
      <c r="J128" s="336">
        <v>0</v>
      </c>
      <c r="K128" s="336">
        <v>0</v>
      </c>
      <c r="L128" s="336">
        <v>0</v>
      </c>
      <c r="M128" s="336">
        <v>0</v>
      </c>
      <c r="N128" s="336">
        <v>0</v>
      </c>
      <c r="O128" s="336">
        <v>0</v>
      </c>
      <c r="P128" s="336">
        <v>0</v>
      </c>
      <c r="Q128" s="336">
        <v>0</v>
      </c>
      <c r="R128" s="336">
        <v>0</v>
      </c>
      <c r="S128" s="336">
        <v>0</v>
      </c>
      <c r="T128" s="336">
        <v>0</v>
      </c>
      <c r="U128" s="336">
        <v>0</v>
      </c>
      <c r="V128" s="336">
        <v>0</v>
      </c>
      <c r="W128" s="336">
        <v>0</v>
      </c>
      <c r="X128" s="336">
        <v>0</v>
      </c>
      <c r="Y128" s="336">
        <v>0</v>
      </c>
      <c r="Z128" s="337">
        <f t="shared" si="9"/>
        <v>0</v>
      </c>
      <c r="AA128" s="340"/>
    </row>
    <row r="129" spans="1:27" s="339" customFormat="1" ht="12.75" customHeight="1">
      <c r="A129" s="339">
        <f t="shared" si="12"/>
        <v>11</v>
      </c>
      <c r="B129" s="374">
        <v>15010239002</v>
      </c>
      <c r="C129" s="375" t="s">
        <v>709</v>
      </c>
      <c r="D129" s="334" t="e">
        <f>+IF(VLOOKUP(C129,'BG SISTEMA'!B115:G382,6,FALSE)=15,VLOOKUP('CA EF (2)'!C129,'BG SISTEMA'!B115:F382,5,FALSE),0)</f>
        <v>#N/A</v>
      </c>
      <c r="E129" s="335"/>
      <c r="F129" s="335"/>
      <c r="G129" s="336">
        <v>0</v>
      </c>
      <c r="H129" s="336" t="e">
        <f t="shared" si="8"/>
        <v>#N/A</v>
      </c>
      <c r="I129" s="336">
        <v>0</v>
      </c>
      <c r="J129" s="336">
        <v>0</v>
      </c>
      <c r="K129" s="336">
        <v>0</v>
      </c>
      <c r="L129" s="336">
        <v>0</v>
      </c>
      <c r="M129" s="336">
        <v>0</v>
      </c>
      <c r="N129" s="336">
        <v>0</v>
      </c>
      <c r="O129" s="336">
        <v>0</v>
      </c>
      <c r="P129" s="336">
        <v>0</v>
      </c>
      <c r="Q129" s="336">
        <v>0</v>
      </c>
      <c r="R129" s="336">
        <v>0</v>
      </c>
      <c r="S129" s="336">
        <v>0</v>
      </c>
      <c r="T129" s="336">
        <v>0</v>
      </c>
      <c r="U129" s="336">
        <v>0</v>
      </c>
      <c r="V129" s="336">
        <v>0</v>
      </c>
      <c r="W129" s="336">
        <v>0</v>
      </c>
      <c r="X129" s="336">
        <v>0</v>
      </c>
      <c r="Y129" s="336">
        <v>0</v>
      </c>
      <c r="Z129" s="337" t="e">
        <f t="shared" si="9"/>
        <v>#N/A</v>
      </c>
      <c r="AA129" s="340"/>
    </row>
    <row r="130" spans="1:27" s="339" customFormat="1" ht="12.75" customHeight="1">
      <c r="A130" s="339">
        <f t="shared" si="12"/>
        <v>13</v>
      </c>
      <c r="B130" s="374">
        <v>1501023900201</v>
      </c>
      <c r="C130" s="375" t="s">
        <v>709</v>
      </c>
      <c r="D130" s="334" t="e">
        <f>+IF(VLOOKUP(C130,'BG SISTEMA'!B116:G383,6,FALSE)=15,VLOOKUP('CA EF (2)'!C130,'BG SISTEMA'!B116:F383,5,FALSE),0)</f>
        <v>#N/A</v>
      </c>
      <c r="E130" s="335"/>
      <c r="F130" s="335"/>
      <c r="G130" s="336">
        <v>0</v>
      </c>
      <c r="H130" s="336" t="e">
        <f t="shared" si="8"/>
        <v>#N/A</v>
      </c>
      <c r="I130" s="336">
        <v>0</v>
      </c>
      <c r="J130" s="336">
        <v>0</v>
      </c>
      <c r="K130" s="336">
        <v>0</v>
      </c>
      <c r="L130" s="336">
        <v>0</v>
      </c>
      <c r="M130" s="336">
        <v>0</v>
      </c>
      <c r="N130" s="336">
        <v>0</v>
      </c>
      <c r="O130" s="336">
        <v>0</v>
      </c>
      <c r="P130" s="336">
        <v>0</v>
      </c>
      <c r="Q130" s="336">
        <v>0</v>
      </c>
      <c r="R130" s="336">
        <v>0</v>
      </c>
      <c r="S130" s="336">
        <v>0</v>
      </c>
      <c r="T130" s="336">
        <v>0</v>
      </c>
      <c r="U130" s="336">
        <v>0</v>
      </c>
      <c r="V130" s="336">
        <v>0</v>
      </c>
      <c r="W130" s="336">
        <v>0</v>
      </c>
      <c r="X130" s="336">
        <v>0</v>
      </c>
      <c r="Y130" s="336">
        <v>0</v>
      </c>
      <c r="Z130" s="337" t="e">
        <f t="shared" si="9"/>
        <v>#N/A</v>
      </c>
      <c r="AA130" s="338"/>
    </row>
    <row r="131" spans="1:27" s="339" customFormat="1" ht="12.75" customHeight="1">
      <c r="A131" s="339">
        <f t="shared" si="12"/>
        <v>15</v>
      </c>
      <c r="B131" s="373">
        <v>150102390020101</v>
      </c>
      <c r="C131" s="376" t="s">
        <v>710</v>
      </c>
      <c r="D131" s="334" t="e">
        <f>+IF(VLOOKUP(C131,'BG SISTEMA'!B117:G384,6,FALSE)=15,VLOOKUP('CA EF (2)'!C131,'BG SISTEMA'!B117:F384,5,FALSE),0)</f>
        <v>#N/A</v>
      </c>
      <c r="E131" s="335"/>
      <c r="F131" s="335"/>
      <c r="G131" s="336">
        <v>0</v>
      </c>
      <c r="H131" s="336" t="e">
        <f t="shared" si="8"/>
        <v>#N/A</v>
      </c>
      <c r="I131" s="336">
        <v>0</v>
      </c>
      <c r="J131" s="336">
        <v>0</v>
      </c>
      <c r="K131" s="336">
        <v>0</v>
      </c>
      <c r="L131" s="336">
        <v>0</v>
      </c>
      <c r="M131" s="336">
        <v>0</v>
      </c>
      <c r="N131" s="336" t="e">
        <f t="shared" ref="N131" si="21">-$H131</f>
        <v>#N/A</v>
      </c>
      <c r="O131" s="336">
        <v>0</v>
      </c>
      <c r="P131" s="336">
        <v>0</v>
      </c>
      <c r="Q131" s="336">
        <v>0</v>
      </c>
      <c r="R131" s="336">
        <v>0</v>
      </c>
      <c r="S131" s="336">
        <v>0</v>
      </c>
      <c r="T131" s="336">
        <v>0</v>
      </c>
      <c r="U131" s="336">
        <v>0</v>
      </c>
      <c r="V131" s="336">
        <v>0</v>
      </c>
      <c r="W131" s="336">
        <v>0</v>
      </c>
      <c r="X131" s="336">
        <v>0</v>
      </c>
      <c r="Y131" s="336">
        <v>0</v>
      </c>
      <c r="Z131" s="337" t="e">
        <f t="shared" si="9"/>
        <v>#N/A</v>
      </c>
      <c r="AA131" s="338"/>
    </row>
    <row r="132" spans="1:27" s="339" customFormat="1" ht="12.75" customHeight="1">
      <c r="A132" s="339">
        <f t="shared" si="12"/>
        <v>11</v>
      </c>
      <c r="B132" s="374">
        <v>15010239003</v>
      </c>
      <c r="C132" s="375" t="s">
        <v>493</v>
      </c>
      <c r="D132" s="334">
        <f>+IF(VLOOKUP(C132,'BG SISTEMA'!B118:G385,6,FALSE)=15,VLOOKUP('CA EF (2)'!C132,'BG SISTEMA'!B118:F385,5,FALSE),0)</f>
        <v>0</v>
      </c>
      <c r="E132" s="335"/>
      <c r="F132" s="335"/>
      <c r="G132" s="336">
        <v>0</v>
      </c>
      <c r="H132" s="336">
        <f t="shared" ref="H132:H147" si="22">+D132+E132-F132-G132</f>
        <v>0</v>
      </c>
      <c r="I132" s="336">
        <v>0</v>
      </c>
      <c r="J132" s="336">
        <v>0</v>
      </c>
      <c r="K132" s="336">
        <v>0</v>
      </c>
      <c r="L132" s="336">
        <v>0</v>
      </c>
      <c r="M132" s="336">
        <v>0</v>
      </c>
      <c r="N132" s="336">
        <v>0</v>
      </c>
      <c r="O132" s="336">
        <v>0</v>
      </c>
      <c r="P132" s="336">
        <v>0</v>
      </c>
      <c r="Q132" s="336">
        <v>0</v>
      </c>
      <c r="R132" s="336">
        <v>0</v>
      </c>
      <c r="S132" s="336">
        <v>0</v>
      </c>
      <c r="T132" s="336">
        <v>0</v>
      </c>
      <c r="U132" s="336">
        <v>0</v>
      </c>
      <c r="V132" s="336">
        <v>0</v>
      </c>
      <c r="W132" s="336">
        <v>0</v>
      </c>
      <c r="X132" s="336">
        <v>0</v>
      </c>
      <c r="Y132" s="336">
        <v>0</v>
      </c>
      <c r="Z132" s="337">
        <f t="shared" si="9"/>
        <v>0</v>
      </c>
      <c r="AA132" s="338"/>
    </row>
    <row r="133" spans="1:27" s="339" customFormat="1" ht="12.75" customHeight="1">
      <c r="A133" s="339">
        <f t="shared" si="12"/>
        <v>13</v>
      </c>
      <c r="B133" s="374">
        <v>1501023900301</v>
      </c>
      <c r="C133" s="375" t="s">
        <v>493</v>
      </c>
      <c r="D133" s="334">
        <f>+IF(VLOOKUP(C133,'BG SISTEMA'!B119:G386,6,FALSE)=15,VLOOKUP('CA EF (2)'!C133,'BG SISTEMA'!B119:F386,5,FALSE),0)</f>
        <v>0</v>
      </c>
      <c r="E133" s="335"/>
      <c r="F133" s="335"/>
      <c r="G133" s="336">
        <v>0</v>
      </c>
      <c r="H133" s="336">
        <f t="shared" si="22"/>
        <v>0</v>
      </c>
      <c r="I133" s="336">
        <v>0</v>
      </c>
      <c r="J133" s="336">
        <v>0</v>
      </c>
      <c r="K133" s="336">
        <v>0</v>
      </c>
      <c r="L133" s="336">
        <v>0</v>
      </c>
      <c r="M133" s="336">
        <v>0</v>
      </c>
      <c r="N133" s="336">
        <v>0</v>
      </c>
      <c r="O133" s="336">
        <v>0</v>
      </c>
      <c r="P133" s="336">
        <v>0</v>
      </c>
      <c r="Q133" s="336">
        <v>0</v>
      </c>
      <c r="R133" s="336">
        <v>0</v>
      </c>
      <c r="S133" s="336">
        <v>0</v>
      </c>
      <c r="T133" s="336">
        <v>0</v>
      </c>
      <c r="U133" s="336">
        <v>0</v>
      </c>
      <c r="V133" s="336">
        <v>0</v>
      </c>
      <c r="W133" s="336">
        <v>0</v>
      </c>
      <c r="X133" s="336">
        <v>0</v>
      </c>
      <c r="Y133" s="336">
        <v>0</v>
      </c>
      <c r="Z133" s="337">
        <f t="shared" ref="Z133:Z192" si="23">SUM(H133:Y133)</f>
        <v>0</v>
      </c>
      <c r="AA133" s="340"/>
    </row>
    <row r="134" spans="1:27" s="339" customFormat="1" ht="12.75" customHeight="1">
      <c r="A134" s="339">
        <f t="shared" si="12"/>
        <v>15</v>
      </c>
      <c r="B134" s="373">
        <v>150102390030101</v>
      </c>
      <c r="C134" s="376" t="s">
        <v>494</v>
      </c>
      <c r="D134" s="334">
        <f>+IF(VLOOKUP(C134,'BG SISTEMA'!B120:G387,6,FALSE)=15,VLOOKUP('CA EF (2)'!C134,'BG SISTEMA'!B120:F387,5,FALSE),0)</f>
        <v>344939781</v>
      </c>
      <c r="E134" s="335"/>
      <c r="F134" s="335"/>
      <c r="G134" s="336">
        <v>201106419</v>
      </c>
      <c r="H134" s="336">
        <f t="shared" si="22"/>
        <v>143833362</v>
      </c>
      <c r="I134" s="336">
        <v>0</v>
      </c>
      <c r="J134" s="336">
        <v>0</v>
      </c>
      <c r="K134" s="336">
        <v>0</v>
      </c>
      <c r="L134" s="336">
        <v>0</v>
      </c>
      <c r="M134" s="336">
        <v>0</v>
      </c>
      <c r="N134" s="336">
        <f t="shared" ref="N134:N135" si="24">-$H134</f>
        <v>-143833362</v>
      </c>
      <c r="O134" s="336">
        <v>0</v>
      </c>
      <c r="P134" s="336">
        <v>0</v>
      </c>
      <c r="Q134" s="336">
        <v>0</v>
      </c>
      <c r="R134" s="336">
        <v>0</v>
      </c>
      <c r="S134" s="336">
        <v>0</v>
      </c>
      <c r="T134" s="336">
        <v>0</v>
      </c>
      <c r="U134" s="336">
        <v>0</v>
      </c>
      <c r="V134" s="336">
        <v>0</v>
      </c>
      <c r="W134" s="336">
        <v>0</v>
      </c>
      <c r="X134" s="336">
        <v>0</v>
      </c>
      <c r="Y134" s="336">
        <v>0</v>
      </c>
      <c r="Z134" s="337">
        <f t="shared" si="23"/>
        <v>0</v>
      </c>
      <c r="AA134" s="340"/>
    </row>
    <row r="135" spans="1:27" s="339" customFormat="1" ht="12.75" customHeight="1">
      <c r="A135" s="339">
        <f t="shared" si="12"/>
        <v>15</v>
      </c>
      <c r="B135" s="373">
        <v>150102390030199</v>
      </c>
      <c r="C135" s="376" t="s">
        <v>495</v>
      </c>
      <c r="D135" s="334">
        <f>+IF(VLOOKUP(C135,'BG SISTEMA'!B121:G388,6,FALSE)=15,VLOOKUP('CA EF (2)'!C135,'BG SISTEMA'!B121:F388,5,FALSE),0)</f>
        <v>29200000</v>
      </c>
      <c r="E135" s="335"/>
      <c r="F135" s="335"/>
      <c r="G135" s="336">
        <v>26000000</v>
      </c>
      <c r="H135" s="336">
        <f t="shared" si="22"/>
        <v>3200000</v>
      </c>
      <c r="I135" s="336">
        <v>0</v>
      </c>
      <c r="J135" s="336">
        <v>0</v>
      </c>
      <c r="K135" s="336">
        <v>0</v>
      </c>
      <c r="L135" s="336">
        <v>0</v>
      </c>
      <c r="M135" s="336">
        <v>0</v>
      </c>
      <c r="N135" s="336">
        <f t="shared" si="24"/>
        <v>-3200000</v>
      </c>
      <c r="O135" s="336">
        <v>0</v>
      </c>
      <c r="P135" s="336">
        <v>0</v>
      </c>
      <c r="Q135" s="336">
        <v>0</v>
      </c>
      <c r="R135" s="336">
        <v>0</v>
      </c>
      <c r="S135" s="336">
        <v>0</v>
      </c>
      <c r="T135" s="336">
        <v>0</v>
      </c>
      <c r="U135" s="336">
        <v>0</v>
      </c>
      <c r="V135" s="336">
        <v>0</v>
      </c>
      <c r="W135" s="336">
        <v>0</v>
      </c>
      <c r="X135" s="336">
        <v>0</v>
      </c>
      <c r="Y135" s="336">
        <v>0</v>
      </c>
      <c r="Z135" s="337">
        <f t="shared" si="23"/>
        <v>0</v>
      </c>
      <c r="AA135" s="340"/>
    </row>
    <row r="136" spans="1:27" s="339" customFormat="1" ht="12.75" customHeight="1">
      <c r="A136" s="339">
        <f t="shared" si="12"/>
        <v>11</v>
      </c>
      <c r="B136" s="374">
        <v>15010239903</v>
      </c>
      <c r="C136" s="375" t="s">
        <v>496</v>
      </c>
      <c r="D136" s="334">
        <f>+IF(VLOOKUP(C136,'BG SISTEMA'!B122:G389,6,FALSE)=15,VLOOKUP('CA EF (2)'!C136,'BG SISTEMA'!B122:F389,5,FALSE),0)</f>
        <v>0</v>
      </c>
      <c r="E136" s="335"/>
      <c r="F136" s="335"/>
      <c r="G136" s="336">
        <v>0</v>
      </c>
      <c r="H136" s="336">
        <f t="shared" si="22"/>
        <v>0</v>
      </c>
      <c r="I136" s="336">
        <v>0</v>
      </c>
      <c r="J136" s="336">
        <v>0</v>
      </c>
      <c r="K136" s="336">
        <v>0</v>
      </c>
      <c r="L136" s="336">
        <v>0</v>
      </c>
      <c r="M136" s="336">
        <v>0</v>
      </c>
      <c r="N136" s="336">
        <v>0</v>
      </c>
      <c r="O136" s="336">
        <v>0</v>
      </c>
      <c r="P136" s="336">
        <v>0</v>
      </c>
      <c r="Q136" s="336">
        <v>0</v>
      </c>
      <c r="R136" s="336">
        <v>0</v>
      </c>
      <c r="S136" s="336">
        <v>0</v>
      </c>
      <c r="T136" s="336">
        <v>0</v>
      </c>
      <c r="U136" s="336">
        <v>0</v>
      </c>
      <c r="V136" s="336">
        <v>0</v>
      </c>
      <c r="W136" s="336">
        <v>0</v>
      </c>
      <c r="X136" s="336">
        <v>0</v>
      </c>
      <c r="Y136" s="336">
        <v>0</v>
      </c>
      <c r="Z136" s="337">
        <f t="shared" si="23"/>
        <v>0</v>
      </c>
      <c r="AA136" s="340"/>
    </row>
    <row r="137" spans="1:27" s="339" customFormat="1" ht="12.75" customHeight="1">
      <c r="A137" s="339">
        <f t="shared" si="12"/>
        <v>13</v>
      </c>
      <c r="B137" s="374">
        <v>1501023990301</v>
      </c>
      <c r="C137" s="375" t="s">
        <v>496</v>
      </c>
      <c r="D137" s="334">
        <f>+IF(VLOOKUP(C137,'BG SISTEMA'!B123:G390,6,FALSE)=15,VLOOKUP('CA EF (2)'!C137,'BG SISTEMA'!B123:F390,5,FALSE),0)</f>
        <v>0</v>
      </c>
      <c r="E137" s="335"/>
      <c r="F137" s="335"/>
      <c r="G137" s="336">
        <v>0</v>
      </c>
      <c r="H137" s="336">
        <f t="shared" si="22"/>
        <v>0</v>
      </c>
      <c r="I137" s="336">
        <v>0</v>
      </c>
      <c r="J137" s="336">
        <v>0</v>
      </c>
      <c r="K137" s="336">
        <v>0</v>
      </c>
      <c r="L137" s="336">
        <v>0</v>
      </c>
      <c r="M137" s="336">
        <v>0</v>
      </c>
      <c r="N137" s="336">
        <v>0</v>
      </c>
      <c r="O137" s="336">
        <v>0</v>
      </c>
      <c r="P137" s="336">
        <v>0</v>
      </c>
      <c r="Q137" s="336">
        <v>0</v>
      </c>
      <c r="R137" s="336">
        <v>0</v>
      </c>
      <c r="S137" s="336">
        <v>0</v>
      </c>
      <c r="T137" s="336">
        <v>0</v>
      </c>
      <c r="U137" s="336">
        <v>0</v>
      </c>
      <c r="V137" s="336">
        <v>0</v>
      </c>
      <c r="W137" s="336">
        <v>0</v>
      </c>
      <c r="X137" s="336">
        <v>0</v>
      </c>
      <c r="Y137" s="336">
        <v>0</v>
      </c>
      <c r="Z137" s="337">
        <f t="shared" si="23"/>
        <v>0</v>
      </c>
      <c r="AA137" s="340"/>
    </row>
    <row r="138" spans="1:27" s="339" customFormat="1" ht="12.75" customHeight="1">
      <c r="A138" s="339">
        <f t="shared" si="12"/>
        <v>15</v>
      </c>
      <c r="B138" s="373">
        <v>150102399030101</v>
      </c>
      <c r="C138" s="376" t="s">
        <v>497</v>
      </c>
      <c r="D138" s="334">
        <f>+IF(VLOOKUP(C138,'BG SISTEMA'!B124:G391,6,FALSE)=15,VLOOKUP('CA EF (2)'!C138,'BG SISTEMA'!B124:F391,5,FALSE),0)</f>
        <v>-48286078</v>
      </c>
      <c r="E138" s="335">
        <f>-D138</f>
        <v>48286078</v>
      </c>
      <c r="F138" s="335"/>
      <c r="G138" s="336">
        <v>0</v>
      </c>
      <c r="H138" s="336">
        <f t="shared" si="22"/>
        <v>0</v>
      </c>
      <c r="I138" s="336">
        <v>0</v>
      </c>
      <c r="J138" s="336">
        <v>0</v>
      </c>
      <c r="K138" s="336">
        <v>0</v>
      </c>
      <c r="L138" s="336">
        <v>0</v>
      </c>
      <c r="M138" s="336">
        <v>0</v>
      </c>
      <c r="N138" s="336">
        <v>0</v>
      </c>
      <c r="O138" s="336">
        <v>0</v>
      </c>
      <c r="P138" s="336">
        <v>0</v>
      </c>
      <c r="Q138" s="336">
        <v>0</v>
      </c>
      <c r="R138" s="336">
        <v>0</v>
      </c>
      <c r="S138" s="336">
        <v>0</v>
      </c>
      <c r="T138" s="336">
        <v>0</v>
      </c>
      <c r="U138" s="336">
        <v>0</v>
      </c>
      <c r="V138" s="336">
        <v>0</v>
      </c>
      <c r="W138" s="336">
        <v>0</v>
      </c>
      <c r="X138" s="336">
        <v>0</v>
      </c>
      <c r="Y138" s="336">
        <v>0</v>
      </c>
      <c r="Z138" s="337">
        <f t="shared" si="23"/>
        <v>0</v>
      </c>
      <c r="AA138" s="340"/>
    </row>
    <row r="139" spans="1:27" s="339" customFormat="1" ht="12.75" customHeight="1">
      <c r="A139" s="339">
        <f t="shared" si="12"/>
        <v>15</v>
      </c>
      <c r="B139" s="373">
        <v>150102399030199</v>
      </c>
      <c r="C139" s="376" t="s">
        <v>498</v>
      </c>
      <c r="D139" s="334">
        <f>+IF(VLOOKUP(C139,'BG SISTEMA'!B125:G392,6,FALSE)=15,VLOOKUP('CA EF (2)'!C139,'BG SISTEMA'!B125:F392,5,FALSE),0)</f>
        <v>-6173330</v>
      </c>
      <c r="E139" s="335">
        <f>-D139</f>
        <v>6173330</v>
      </c>
      <c r="F139" s="335"/>
      <c r="G139" s="336">
        <v>0</v>
      </c>
      <c r="H139" s="336">
        <f t="shared" si="22"/>
        <v>0</v>
      </c>
      <c r="I139" s="336">
        <v>0</v>
      </c>
      <c r="J139" s="336">
        <v>0</v>
      </c>
      <c r="K139" s="336">
        <v>0</v>
      </c>
      <c r="L139" s="336">
        <v>0</v>
      </c>
      <c r="M139" s="336">
        <v>0</v>
      </c>
      <c r="N139" s="336">
        <v>0</v>
      </c>
      <c r="O139" s="336">
        <v>0</v>
      </c>
      <c r="P139" s="336">
        <v>0</v>
      </c>
      <c r="Q139" s="336">
        <v>0</v>
      </c>
      <c r="R139" s="336">
        <v>0</v>
      </c>
      <c r="S139" s="336">
        <v>0</v>
      </c>
      <c r="T139" s="336">
        <v>0</v>
      </c>
      <c r="U139" s="336">
        <v>0</v>
      </c>
      <c r="V139" s="336">
        <v>0</v>
      </c>
      <c r="W139" s="336">
        <v>0</v>
      </c>
      <c r="X139" s="336">
        <v>0</v>
      </c>
      <c r="Y139" s="336">
        <v>0</v>
      </c>
      <c r="Z139" s="337">
        <f t="shared" si="23"/>
        <v>0</v>
      </c>
      <c r="AA139" s="340"/>
    </row>
    <row r="140" spans="1:27" s="339" customFormat="1" ht="12.75" customHeight="1">
      <c r="A140" s="339">
        <f t="shared" si="12"/>
        <v>5</v>
      </c>
      <c r="B140" s="374">
        <v>15020</v>
      </c>
      <c r="C140" s="375" t="s">
        <v>499</v>
      </c>
      <c r="D140" s="334">
        <f>+IF(VLOOKUP(C140,'BG SISTEMA'!B126:G393,6,FALSE)=15,VLOOKUP('CA EF (2)'!C140,'BG SISTEMA'!B126:F393,5,FALSE),0)</f>
        <v>0</v>
      </c>
      <c r="E140" s="335"/>
      <c r="F140" s="335"/>
      <c r="G140" s="336">
        <v>0</v>
      </c>
      <c r="H140" s="336">
        <f t="shared" si="22"/>
        <v>0</v>
      </c>
      <c r="I140" s="336">
        <v>0</v>
      </c>
      <c r="J140" s="336">
        <v>0</v>
      </c>
      <c r="K140" s="336">
        <v>0</v>
      </c>
      <c r="L140" s="336">
        <v>0</v>
      </c>
      <c r="M140" s="336">
        <v>0</v>
      </c>
      <c r="N140" s="336">
        <v>0</v>
      </c>
      <c r="O140" s="336">
        <v>0</v>
      </c>
      <c r="P140" s="336">
        <v>0</v>
      </c>
      <c r="Q140" s="336">
        <v>0</v>
      </c>
      <c r="R140" s="336">
        <v>0</v>
      </c>
      <c r="S140" s="336">
        <v>0</v>
      </c>
      <c r="T140" s="336">
        <v>0</v>
      </c>
      <c r="U140" s="336">
        <v>0</v>
      </c>
      <c r="V140" s="336">
        <v>0</v>
      </c>
      <c r="W140" s="336">
        <v>0</v>
      </c>
      <c r="X140" s="336">
        <v>0</v>
      </c>
      <c r="Y140" s="336">
        <v>0</v>
      </c>
      <c r="Z140" s="337">
        <f t="shared" si="23"/>
        <v>0</v>
      </c>
      <c r="AA140" s="338"/>
    </row>
    <row r="141" spans="1:27" s="339" customFormat="1" ht="12.75" customHeight="1">
      <c r="A141" s="339">
        <f t="shared" si="12"/>
        <v>8</v>
      </c>
      <c r="B141" s="374">
        <v>15020241</v>
      </c>
      <c r="C141" s="375" t="s">
        <v>499</v>
      </c>
      <c r="D141" s="334">
        <f>+IF(VLOOKUP(C141,'BG SISTEMA'!B127:G394,6,FALSE)=15,VLOOKUP('CA EF (2)'!C141,'BG SISTEMA'!B127:F394,5,FALSE),0)</f>
        <v>0</v>
      </c>
      <c r="E141" s="335"/>
      <c r="F141" s="335"/>
      <c r="G141" s="336">
        <v>0</v>
      </c>
      <c r="H141" s="336">
        <f t="shared" si="22"/>
        <v>0</v>
      </c>
      <c r="I141" s="336">
        <v>0</v>
      </c>
      <c r="J141" s="336">
        <v>0</v>
      </c>
      <c r="K141" s="336">
        <v>0</v>
      </c>
      <c r="L141" s="336">
        <v>0</v>
      </c>
      <c r="M141" s="336">
        <v>0</v>
      </c>
      <c r="N141" s="336">
        <v>0</v>
      </c>
      <c r="O141" s="336">
        <v>0</v>
      </c>
      <c r="P141" s="336">
        <v>0</v>
      </c>
      <c r="Q141" s="336">
        <v>0</v>
      </c>
      <c r="R141" s="336">
        <v>0</v>
      </c>
      <c r="S141" s="336">
        <v>0</v>
      </c>
      <c r="T141" s="336">
        <v>0</v>
      </c>
      <c r="U141" s="336">
        <v>0</v>
      </c>
      <c r="V141" s="336">
        <v>0</v>
      </c>
      <c r="W141" s="336">
        <v>0</v>
      </c>
      <c r="X141" s="336">
        <v>0</v>
      </c>
      <c r="Y141" s="336">
        <v>0</v>
      </c>
      <c r="Z141" s="337">
        <f t="shared" si="23"/>
        <v>0</v>
      </c>
      <c r="AA141" s="340"/>
    </row>
    <row r="142" spans="1:27" s="339" customFormat="1" ht="12.75" customHeight="1">
      <c r="A142" s="339">
        <f t="shared" si="12"/>
        <v>11</v>
      </c>
      <c r="B142" s="374">
        <v>15020241001</v>
      </c>
      <c r="C142" s="375" t="s">
        <v>500</v>
      </c>
      <c r="D142" s="334">
        <f>+IF(VLOOKUP(C142,'BG SISTEMA'!B128:G395,6,FALSE)=15,VLOOKUP('CA EF (2)'!C142,'BG SISTEMA'!B128:F395,5,FALSE),0)</f>
        <v>0</v>
      </c>
      <c r="E142" s="335"/>
      <c r="F142" s="335"/>
      <c r="G142" s="336">
        <v>0</v>
      </c>
      <c r="H142" s="336">
        <f t="shared" si="22"/>
        <v>0</v>
      </c>
      <c r="I142" s="336">
        <v>0</v>
      </c>
      <c r="J142" s="336">
        <v>0</v>
      </c>
      <c r="K142" s="336">
        <v>0</v>
      </c>
      <c r="L142" s="336">
        <v>0</v>
      </c>
      <c r="M142" s="336">
        <v>0</v>
      </c>
      <c r="N142" s="336">
        <v>0</v>
      </c>
      <c r="O142" s="336">
        <v>0</v>
      </c>
      <c r="P142" s="336">
        <v>0</v>
      </c>
      <c r="Q142" s="336">
        <v>0</v>
      </c>
      <c r="R142" s="336">
        <v>0</v>
      </c>
      <c r="S142" s="336">
        <v>0</v>
      </c>
      <c r="T142" s="336">
        <v>0</v>
      </c>
      <c r="U142" s="336">
        <v>0</v>
      </c>
      <c r="V142" s="336">
        <v>0</v>
      </c>
      <c r="W142" s="336">
        <v>0</v>
      </c>
      <c r="X142" s="336">
        <v>0</v>
      </c>
      <c r="Y142" s="336">
        <v>0</v>
      </c>
      <c r="Z142" s="337">
        <f t="shared" si="23"/>
        <v>0</v>
      </c>
      <c r="AA142" s="340"/>
    </row>
    <row r="143" spans="1:27" s="339" customFormat="1" ht="12.75" customHeight="1">
      <c r="A143" s="339">
        <f t="shared" si="12"/>
        <v>13</v>
      </c>
      <c r="B143" s="374">
        <v>1502024100101</v>
      </c>
      <c r="C143" s="375" t="s">
        <v>500</v>
      </c>
      <c r="D143" s="334">
        <f>+IF(VLOOKUP(C143,'BG SISTEMA'!B129:G396,6,FALSE)=15,VLOOKUP('CA EF (2)'!C143,'BG SISTEMA'!B129:F396,5,FALSE),0)</f>
        <v>0</v>
      </c>
      <c r="E143" s="335"/>
      <c r="F143" s="335"/>
      <c r="G143" s="336">
        <v>0</v>
      </c>
      <c r="H143" s="336">
        <f t="shared" si="22"/>
        <v>0</v>
      </c>
      <c r="I143" s="336">
        <v>0</v>
      </c>
      <c r="J143" s="336">
        <v>0</v>
      </c>
      <c r="K143" s="336">
        <v>0</v>
      </c>
      <c r="L143" s="336">
        <v>0</v>
      </c>
      <c r="M143" s="336">
        <v>0</v>
      </c>
      <c r="N143" s="336">
        <v>0</v>
      </c>
      <c r="O143" s="336">
        <v>0</v>
      </c>
      <c r="P143" s="336">
        <v>0</v>
      </c>
      <c r="Q143" s="336">
        <v>0</v>
      </c>
      <c r="R143" s="336">
        <v>0</v>
      </c>
      <c r="S143" s="336">
        <v>0</v>
      </c>
      <c r="T143" s="336">
        <v>0</v>
      </c>
      <c r="U143" s="336">
        <v>0</v>
      </c>
      <c r="V143" s="336">
        <v>0</v>
      </c>
      <c r="W143" s="336">
        <v>0</v>
      </c>
      <c r="X143" s="336">
        <v>0</v>
      </c>
      <c r="Y143" s="336">
        <v>0</v>
      </c>
      <c r="Z143" s="337">
        <f t="shared" si="23"/>
        <v>0</v>
      </c>
      <c r="AA143" s="340"/>
    </row>
    <row r="144" spans="1:27" s="339" customFormat="1" ht="12.75" customHeight="1">
      <c r="A144" s="339">
        <f t="shared" si="12"/>
        <v>15</v>
      </c>
      <c r="B144" s="373">
        <v>150202410010199</v>
      </c>
      <c r="C144" s="376" t="s">
        <v>501</v>
      </c>
      <c r="D144" s="334">
        <f>+IF(VLOOKUP(C144,'BG SISTEMA'!B130:G397,6,FALSE)=15,VLOOKUP('CA EF (2)'!C144,'BG SISTEMA'!B130:F397,5,FALSE),0)</f>
        <v>403467500</v>
      </c>
      <c r="E144" s="335"/>
      <c r="F144" s="335"/>
      <c r="G144" s="336">
        <v>403467500</v>
      </c>
      <c r="H144" s="336">
        <f t="shared" si="22"/>
        <v>0</v>
      </c>
      <c r="I144" s="336">
        <v>0</v>
      </c>
      <c r="J144" s="336">
        <v>0</v>
      </c>
      <c r="K144" s="336">
        <v>0</v>
      </c>
      <c r="L144" s="336">
        <v>0</v>
      </c>
      <c r="M144" s="336">
        <v>0</v>
      </c>
      <c r="N144" s="336">
        <v>0</v>
      </c>
      <c r="O144" s="336">
        <v>0</v>
      </c>
      <c r="P144" s="336">
        <v>0</v>
      </c>
      <c r="Q144" s="336">
        <v>0</v>
      </c>
      <c r="R144" s="336">
        <v>0</v>
      </c>
      <c r="S144" s="336">
        <v>0</v>
      </c>
      <c r="T144" s="336">
        <v>0</v>
      </c>
      <c r="U144" s="336">
        <v>0</v>
      </c>
      <c r="V144" s="336">
        <v>0</v>
      </c>
      <c r="W144" s="336">
        <v>0</v>
      </c>
      <c r="X144" s="336">
        <v>0</v>
      </c>
      <c r="Y144" s="336">
        <v>0</v>
      </c>
      <c r="Z144" s="337">
        <f t="shared" si="23"/>
        <v>0</v>
      </c>
      <c r="AA144" s="340"/>
    </row>
    <row r="145" spans="1:27" s="339" customFormat="1" ht="12.75" customHeight="1">
      <c r="A145" s="339">
        <f t="shared" si="12"/>
        <v>11</v>
      </c>
      <c r="B145" s="374">
        <v>15020241901</v>
      </c>
      <c r="C145" s="375" t="s">
        <v>502</v>
      </c>
      <c r="D145" s="334">
        <f>+IF(VLOOKUP(C145,'BG SISTEMA'!B131:G398,6,FALSE)=15,VLOOKUP('CA EF (2)'!C145,'BG SISTEMA'!B131:F398,5,FALSE),0)</f>
        <v>0</v>
      </c>
      <c r="E145" s="335"/>
      <c r="F145" s="335"/>
      <c r="G145" s="336">
        <v>0</v>
      </c>
      <c r="H145" s="336">
        <f t="shared" si="22"/>
        <v>0</v>
      </c>
      <c r="I145" s="336">
        <v>0</v>
      </c>
      <c r="J145" s="336">
        <v>0</v>
      </c>
      <c r="K145" s="336">
        <v>0</v>
      </c>
      <c r="L145" s="336">
        <v>0</v>
      </c>
      <c r="M145" s="336">
        <v>0</v>
      </c>
      <c r="N145" s="336">
        <v>0</v>
      </c>
      <c r="O145" s="336">
        <v>0</v>
      </c>
      <c r="P145" s="336">
        <v>0</v>
      </c>
      <c r="Q145" s="336">
        <v>0</v>
      </c>
      <c r="R145" s="336">
        <v>0</v>
      </c>
      <c r="S145" s="336">
        <v>0</v>
      </c>
      <c r="T145" s="336">
        <v>0</v>
      </c>
      <c r="U145" s="336">
        <v>0</v>
      </c>
      <c r="V145" s="336">
        <v>0</v>
      </c>
      <c r="W145" s="336">
        <v>0</v>
      </c>
      <c r="X145" s="336">
        <v>0</v>
      </c>
      <c r="Y145" s="336">
        <v>0</v>
      </c>
      <c r="Z145" s="337">
        <f t="shared" si="23"/>
        <v>0</v>
      </c>
      <c r="AA145" s="338"/>
    </row>
    <row r="146" spans="1:27" s="339" customFormat="1" ht="12.75" customHeight="1">
      <c r="A146" s="339">
        <f t="shared" si="12"/>
        <v>13</v>
      </c>
      <c r="B146" s="374">
        <v>1502024190101</v>
      </c>
      <c r="C146" s="375" t="s">
        <v>502</v>
      </c>
      <c r="D146" s="334">
        <f>+IF(VLOOKUP(C146,'BG SISTEMA'!B132:G399,6,FALSE)=15,VLOOKUP('CA EF (2)'!C146,'BG SISTEMA'!B132:F399,5,FALSE),0)</f>
        <v>0</v>
      </c>
      <c r="E146" s="335"/>
      <c r="F146" s="335"/>
      <c r="G146" s="336">
        <v>0</v>
      </c>
      <c r="H146" s="336">
        <f t="shared" si="22"/>
        <v>0</v>
      </c>
      <c r="I146" s="336">
        <v>0</v>
      </c>
      <c r="J146" s="336">
        <v>0</v>
      </c>
      <c r="K146" s="336">
        <v>0</v>
      </c>
      <c r="L146" s="336">
        <v>0</v>
      </c>
      <c r="M146" s="336">
        <v>0</v>
      </c>
      <c r="N146" s="336">
        <v>0</v>
      </c>
      <c r="O146" s="336">
        <v>0</v>
      </c>
      <c r="P146" s="336">
        <v>0</v>
      </c>
      <c r="Q146" s="336">
        <v>0</v>
      </c>
      <c r="R146" s="336">
        <v>0</v>
      </c>
      <c r="S146" s="336">
        <v>0</v>
      </c>
      <c r="T146" s="336">
        <v>0</v>
      </c>
      <c r="U146" s="336">
        <v>0</v>
      </c>
      <c r="V146" s="336">
        <v>0</v>
      </c>
      <c r="W146" s="336">
        <v>0</v>
      </c>
      <c r="X146" s="336">
        <v>0</v>
      </c>
      <c r="Y146" s="336">
        <v>0</v>
      </c>
      <c r="Z146" s="337">
        <f t="shared" si="23"/>
        <v>0</v>
      </c>
      <c r="AA146" s="340"/>
    </row>
    <row r="147" spans="1:27" s="339" customFormat="1" ht="12.75" customHeight="1">
      <c r="A147" s="339">
        <f t="shared" si="12"/>
        <v>15</v>
      </c>
      <c r="B147" s="373">
        <v>150202419010199</v>
      </c>
      <c r="C147" s="376" t="s">
        <v>503</v>
      </c>
      <c r="D147" s="334">
        <f>+IF(VLOOKUP(C147,'BG SISTEMA'!B133:G400,6,FALSE)=15,VLOOKUP('CA EF (2)'!C147,'BG SISTEMA'!B133:F400,5,FALSE),0)</f>
        <v>-94142412</v>
      </c>
      <c r="E147" s="335">
        <f>-D147</f>
        <v>94142412</v>
      </c>
      <c r="F147" s="335"/>
      <c r="G147" s="336">
        <v>0</v>
      </c>
      <c r="H147" s="336">
        <f t="shared" si="22"/>
        <v>0</v>
      </c>
      <c r="I147" s="336">
        <v>0</v>
      </c>
      <c r="J147" s="336">
        <v>0</v>
      </c>
      <c r="K147" s="336">
        <v>0</v>
      </c>
      <c r="L147" s="336">
        <v>0</v>
      </c>
      <c r="M147" s="336">
        <v>0</v>
      </c>
      <c r="N147" s="336">
        <v>0</v>
      </c>
      <c r="O147" s="336">
        <v>0</v>
      </c>
      <c r="P147" s="336">
        <v>0</v>
      </c>
      <c r="Q147" s="336">
        <v>0</v>
      </c>
      <c r="R147" s="336">
        <v>0</v>
      </c>
      <c r="S147" s="336">
        <v>0</v>
      </c>
      <c r="T147" s="336">
        <v>0</v>
      </c>
      <c r="U147" s="336">
        <v>0</v>
      </c>
      <c r="V147" s="336">
        <v>0</v>
      </c>
      <c r="W147" s="336">
        <v>0</v>
      </c>
      <c r="X147" s="336">
        <v>0</v>
      </c>
      <c r="Y147" s="336">
        <v>0</v>
      </c>
      <c r="Z147" s="337">
        <f t="shared" si="23"/>
        <v>0</v>
      </c>
      <c r="AA147" s="340"/>
    </row>
    <row r="148" spans="1:27" s="339" customFormat="1" ht="12.75" customHeight="1">
      <c r="A148" s="339">
        <f t="shared" ref="A148:A216" si="25">+LEN(B148)</f>
        <v>1</v>
      </c>
      <c r="B148" s="374">
        <v>2</v>
      </c>
      <c r="C148" s="375" t="s">
        <v>4</v>
      </c>
      <c r="D148" s="334">
        <f>+IF(VLOOKUP(C148,'BG SISTEMA'!B134:G401,6,FALSE)=15,VLOOKUP('CA EF (2)'!C148,'BG SISTEMA'!B134:F401,5,FALSE),0)</f>
        <v>0</v>
      </c>
      <c r="E148" s="335"/>
      <c r="F148" s="335"/>
      <c r="G148" s="336">
        <v>0</v>
      </c>
      <c r="H148" s="336">
        <f t="shared" ref="H148:H211" si="26">+D148-E148+F148-G148</f>
        <v>0</v>
      </c>
      <c r="I148" s="336">
        <v>0</v>
      </c>
      <c r="J148" s="336">
        <v>0</v>
      </c>
      <c r="K148" s="336">
        <v>0</v>
      </c>
      <c r="L148" s="336">
        <v>0</v>
      </c>
      <c r="M148" s="336">
        <v>0</v>
      </c>
      <c r="N148" s="336">
        <v>0</v>
      </c>
      <c r="O148" s="336">
        <v>0</v>
      </c>
      <c r="P148" s="336">
        <v>0</v>
      </c>
      <c r="Q148" s="336">
        <v>0</v>
      </c>
      <c r="R148" s="336">
        <v>0</v>
      </c>
      <c r="S148" s="336">
        <v>0</v>
      </c>
      <c r="T148" s="336">
        <v>0</v>
      </c>
      <c r="U148" s="336">
        <v>0</v>
      </c>
      <c r="V148" s="336">
        <v>0</v>
      </c>
      <c r="W148" s="336">
        <v>0</v>
      </c>
      <c r="X148" s="336">
        <v>0</v>
      </c>
      <c r="Y148" s="336">
        <v>0</v>
      </c>
      <c r="Z148" s="337">
        <f t="shared" si="23"/>
        <v>0</v>
      </c>
      <c r="AA148" s="340"/>
    </row>
    <row r="149" spans="1:27" s="339" customFormat="1" ht="12.75" customHeight="1">
      <c r="A149" s="339">
        <f t="shared" si="25"/>
        <v>2</v>
      </c>
      <c r="B149" s="374">
        <v>21</v>
      </c>
      <c r="C149" s="375" t="s">
        <v>504</v>
      </c>
      <c r="D149" s="334">
        <f>+IF(VLOOKUP(C149,'BG SISTEMA'!B135:G402,6,FALSE)=15,VLOOKUP('CA EF (2)'!C149,'BG SISTEMA'!B135:F402,5,FALSE),0)</f>
        <v>0</v>
      </c>
      <c r="E149" s="335"/>
      <c r="F149" s="335"/>
      <c r="G149" s="336">
        <v>0</v>
      </c>
      <c r="H149" s="336">
        <f t="shared" si="26"/>
        <v>0</v>
      </c>
      <c r="I149" s="336">
        <v>0</v>
      </c>
      <c r="J149" s="336">
        <v>0</v>
      </c>
      <c r="K149" s="336">
        <v>0</v>
      </c>
      <c r="L149" s="336">
        <v>0</v>
      </c>
      <c r="M149" s="336">
        <v>0</v>
      </c>
      <c r="N149" s="336">
        <v>0</v>
      </c>
      <c r="O149" s="336">
        <v>0</v>
      </c>
      <c r="P149" s="336">
        <v>0</v>
      </c>
      <c r="Q149" s="336">
        <v>0</v>
      </c>
      <c r="R149" s="336">
        <v>0</v>
      </c>
      <c r="S149" s="336">
        <v>0</v>
      </c>
      <c r="T149" s="336">
        <v>0</v>
      </c>
      <c r="U149" s="336">
        <v>0</v>
      </c>
      <c r="V149" s="336">
        <v>0</v>
      </c>
      <c r="W149" s="336">
        <v>0</v>
      </c>
      <c r="X149" s="336">
        <v>0</v>
      </c>
      <c r="Y149" s="336">
        <v>0</v>
      </c>
      <c r="Z149" s="337">
        <f t="shared" si="23"/>
        <v>0</v>
      </c>
      <c r="AA149" s="340"/>
    </row>
    <row r="150" spans="1:27" s="339" customFormat="1" ht="12.75" customHeight="1">
      <c r="A150" s="339">
        <f t="shared" si="25"/>
        <v>5</v>
      </c>
      <c r="B150" s="374">
        <v>21010</v>
      </c>
      <c r="C150" s="375" t="s">
        <v>283</v>
      </c>
      <c r="D150" s="334">
        <f>+IF(VLOOKUP(C150,'BG SISTEMA'!B136:G403,6,FALSE)=15,VLOOKUP('CA EF (2)'!C150,'BG SISTEMA'!B136:F403,5,FALSE),0)</f>
        <v>0</v>
      </c>
      <c r="E150" s="335"/>
      <c r="F150" s="335"/>
      <c r="G150" s="336">
        <v>0</v>
      </c>
      <c r="H150" s="336">
        <f t="shared" si="26"/>
        <v>0</v>
      </c>
      <c r="I150" s="336">
        <v>0</v>
      </c>
      <c r="J150" s="336">
        <v>0</v>
      </c>
      <c r="K150" s="336">
        <v>0</v>
      </c>
      <c r="L150" s="336">
        <v>0</v>
      </c>
      <c r="M150" s="336">
        <v>0</v>
      </c>
      <c r="N150" s="336">
        <v>0</v>
      </c>
      <c r="O150" s="336">
        <v>0</v>
      </c>
      <c r="P150" s="336">
        <v>0</v>
      </c>
      <c r="Q150" s="336">
        <v>0</v>
      </c>
      <c r="R150" s="336">
        <v>0</v>
      </c>
      <c r="S150" s="336">
        <v>0</v>
      </c>
      <c r="T150" s="336">
        <v>0</v>
      </c>
      <c r="U150" s="336">
        <v>0</v>
      </c>
      <c r="V150" s="336">
        <v>0</v>
      </c>
      <c r="W150" s="336">
        <v>0</v>
      </c>
      <c r="X150" s="336">
        <v>0</v>
      </c>
      <c r="Y150" s="336">
        <v>0</v>
      </c>
      <c r="Z150" s="337">
        <f t="shared" si="23"/>
        <v>0</v>
      </c>
      <c r="AA150" s="340"/>
    </row>
    <row r="151" spans="1:27" s="339" customFormat="1" ht="12.75" customHeight="1">
      <c r="A151" s="339">
        <f t="shared" si="25"/>
        <v>8</v>
      </c>
      <c r="B151" s="374">
        <v>21010102</v>
      </c>
      <c r="C151" s="375" t="s">
        <v>505</v>
      </c>
      <c r="D151" s="334">
        <f>+IF(VLOOKUP(C151,'BG SISTEMA'!B138:G404,6,FALSE)=15,VLOOKUP('CA EF (2)'!C151,'BG SISTEMA'!B138:F404,5,FALSE),0)</f>
        <v>0</v>
      </c>
      <c r="E151" s="335"/>
      <c r="F151" s="335"/>
      <c r="G151" s="336">
        <v>0</v>
      </c>
      <c r="H151" s="336">
        <f t="shared" si="26"/>
        <v>0</v>
      </c>
      <c r="I151" s="336">
        <v>0</v>
      </c>
      <c r="J151" s="336">
        <v>0</v>
      </c>
      <c r="K151" s="336">
        <v>0</v>
      </c>
      <c r="L151" s="336">
        <v>0</v>
      </c>
      <c r="M151" s="336">
        <v>0</v>
      </c>
      <c r="N151" s="336">
        <v>0</v>
      </c>
      <c r="O151" s="336">
        <v>0</v>
      </c>
      <c r="P151" s="336">
        <v>0</v>
      </c>
      <c r="Q151" s="336">
        <v>0</v>
      </c>
      <c r="R151" s="336">
        <v>0</v>
      </c>
      <c r="S151" s="336">
        <v>0</v>
      </c>
      <c r="T151" s="336">
        <v>0</v>
      </c>
      <c r="U151" s="336">
        <v>0</v>
      </c>
      <c r="V151" s="336">
        <v>0</v>
      </c>
      <c r="W151" s="336">
        <v>0</v>
      </c>
      <c r="X151" s="336">
        <v>0</v>
      </c>
      <c r="Y151" s="336">
        <v>0</v>
      </c>
      <c r="Z151" s="337">
        <f t="shared" si="23"/>
        <v>0</v>
      </c>
      <c r="AA151" s="340"/>
    </row>
    <row r="152" spans="1:27" s="339" customFormat="1" ht="12.75" customHeight="1">
      <c r="A152" s="339">
        <f t="shared" si="25"/>
        <v>11</v>
      </c>
      <c r="B152" s="374">
        <v>21010102001</v>
      </c>
      <c r="C152" s="375" t="s">
        <v>506</v>
      </c>
      <c r="D152" s="334" t="e">
        <f>+IF(VLOOKUP(C152,'BG SISTEMA'!B139:G405,6,FALSE)=15,VLOOKUP('CA EF (2)'!C152,'BG SISTEMA'!B139:F405,5,FALSE),0)</f>
        <v>#N/A</v>
      </c>
      <c r="E152" s="335"/>
      <c r="F152" s="335"/>
      <c r="G152" s="336">
        <v>0</v>
      </c>
      <c r="H152" s="336" t="e">
        <f t="shared" si="26"/>
        <v>#N/A</v>
      </c>
      <c r="I152" s="336">
        <v>0</v>
      </c>
      <c r="J152" s="336">
        <v>0</v>
      </c>
      <c r="K152" s="336">
        <v>0</v>
      </c>
      <c r="L152" s="336">
        <v>0</v>
      </c>
      <c r="M152" s="336">
        <v>0</v>
      </c>
      <c r="N152" s="336">
        <v>0</v>
      </c>
      <c r="O152" s="336">
        <v>0</v>
      </c>
      <c r="P152" s="336">
        <v>0</v>
      </c>
      <c r="Q152" s="336">
        <v>0</v>
      </c>
      <c r="R152" s="336">
        <v>0</v>
      </c>
      <c r="S152" s="336">
        <v>0</v>
      </c>
      <c r="T152" s="336">
        <v>0</v>
      </c>
      <c r="U152" s="336">
        <v>0</v>
      </c>
      <c r="V152" s="336">
        <v>0</v>
      </c>
      <c r="W152" s="336">
        <v>0</v>
      </c>
      <c r="X152" s="336">
        <v>0</v>
      </c>
      <c r="Y152" s="336">
        <v>0</v>
      </c>
      <c r="Z152" s="337" t="e">
        <f t="shared" si="23"/>
        <v>#N/A</v>
      </c>
      <c r="AA152" s="338"/>
    </row>
    <row r="153" spans="1:27" s="339" customFormat="1" ht="12.75" customHeight="1">
      <c r="A153" s="339">
        <f t="shared" si="25"/>
        <v>13</v>
      </c>
      <c r="B153" s="374">
        <v>2101010200101</v>
      </c>
      <c r="C153" s="375" t="s">
        <v>506</v>
      </c>
      <c r="D153" s="334" t="e">
        <f>+IF(VLOOKUP(C153,'BG SISTEMA'!B140:G406,6,FALSE)=15,VLOOKUP('CA EF (2)'!C153,'BG SISTEMA'!B140:F406,5,FALSE),0)</f>
        <v>#N/A</v>
      </c>
      <c r="E153" s="335"/>
      <c r="F153" s="335"/>
      <c r="G153" s="336">
        <v>0</v>
      </c>
      <c r="H153" s="336" t="e">
        <f t="shared" si="26"/>
        <v>#N/A</v>
      </c>
      <c r="I153" s="336">
        <v>0</v>
      </c>
      <c r="J153" s="336">
        <v>0</v>
      </c>
      <c r="K153" s="336">
        <v>0</v>
      </c>
      <c r="L153" s="336">
        <v>0</v>
      </c>
      <c r="M153" s="336">
        <v>0</v>
      </c>
      <c r="N153" s="336">
        <v>0</v>
      </c>
      <c r="O153" s="336">
        <v>0</v>
      </c>
      <c r="P153" s="336">
        <v>0</v>
      </c>
      <c r="Q153" s="336">
        <v>0</v>
      </c>
      <c r="R153" s="336">
        <v>0</v>
      </c>
      <c r="S153" s="336">
        <v>0</v>
      </c>
      <c r="T153" s="336">
        <v>0</v>
      </c>
      <c r="U153" s="336">
        <v>0</v>
      </c>
      <c r="V153" s="336">
        <v>0</v>
      </c>
      <c r="W153" s="336">
        <v>0</v>
      </c>
      <c r="X153" s="336">
        <v>0</v>
      </c>
      <c r="Y153" s="336">
        <v>0</v>
      </c>
      <c r="Z153" s="337" t="e">
        <f t="shared" si="23"/>
        <v>#N/A</v>
      </c>
      <c r="AA153" s="340"/>
    </row>
    <row r="154" spans="1:27" s="339" customFormat="1" ht="12.75" customHeight="1">
      <c r="A154" s="339">
        <f t="shared" si="25"/>
        <v>15</v>
      </c>
      <c r="B154" s="373">
        <v>210101020010199</v>
      </c>
      <c r="C154" s="376" t="s">
        <v>507</v>
      </c>
      <c r="D154" s="334" t="e">
        <f>+IF(VLOOKUP(C154,'BG SISTEMA'!B141:G407,6,FALSE)=15,VLOOKUP('CA EF (2)'!C154,'BG SISTEMA'!B141:F407,5,FALSE),0)</f>
        <v>#N/A</v>
      </c>
      <c r="E154" s="335"/>
      <c r="F154" s="335"/>
      <c r="G154" s="336">
        <v>-1250000</v>
      </c>
      <c r="H154" s="336" t="e">
        <f t="shared" si="26"/>
        <v>#N/A</v>
      </c>
      <c r="I154" s="336">
        <v>0</v>
      </c>
      <c r="J154" s="336">
        <v>0</v>
      </c>
      <c r="K154" s="336">
        <v>0</v>
      </c>
      <c r="L154" s="336">
        <v>0</v>
      </c>
      <c r="M154" s="336">
        <v>0</v>
      </c>
      <c r="N154" s="336" t="e">
        <f t="shared" ref="N154" si="27">-$H154</f>
        <v>#N/A</v>
      </c>
      <c r="O154" s="336">
        <v>0</v>
      </c>
      <c r="P154" s="336">
        <v>0</v>
      </c>
      <c r="Q154" s="336">
        <v>0</v>
      </c>
      <c r="R154" s="336">
        <v>0</v>
      </c>
      <c r="S154" s="336">
        <v>0</v>
      </c>
      <c r="T154" s="336">
        <v>0</v>
      </c>
      <c r="U154" s="336">
        <v>0</v>
      </c>
      <c r="V154" s="336">
        <v>0</v>
      </c>
      <c r="W154" s="336">
        <v>0</v>
      </c>
      <c r="X154" s="336">
        <v>0</v>
      </c>
      <c r="Y154" s="336">
        <v>0</v>
      </c>
      <c r="Z154" s="337" t="e">
        <f t="shared" si="23"/>
        <v>#N/A</v>
      </c>
      <c r="AA154" s="340"/>
    </row>
    <row r="155" spans="1:27" s="339" customFormat="1" ht="12.75" customHeight="1">
      <c r="A155" s="339">
        <f t="shared" si="25"/>
        <v>11</v>
      </c>
      <c r="B155" s="374">
        <v>21010102002</v>
      </c>
      <c r="C155" s="375" t="s">
        <v>508</v>
      </c>
      <c r="D155" s="334" t="e">
        <f>+IF(VLOOKUP(C155,'BG SISTEMA'!B142:G408,6,FALSE)=15,VLOOKUP('CA EF (2)'!C155,'BG SISTEMA'!B142:F408,5,FALSE),0)</f>
        <v>#N/A</v>
      </c>
      <c r="E155" s="335"/>
      <c r="F155" s="335"/>
      <c r="G155" s="336">
        <v>0</v>
      </c>
      <c r="H155" s="336" t="e">
        <f t="shared" si="26"/>
        <v>#N/A</v>
      </c>
      <c r="I155" s="336">
        <v>0</v>
      </c>
      <c r="J155" s="336">
        <v>0</v>
      </c>
      <c r="K155" s="336">
        <v>0</v>
      </c>
      <c r="L155" s="336">
        <v>0</v>
      </c>
      <c r="M155" s="336">
        <v>0</v>
      </c>
      <c r="N155" s="336">
        <v>0</v>
      </c>
      <c r="O155" s="336">
        <v>0</v>
      </c>
      <c r="P155" s="336">
        <v>0</v>
      </c>
      <c r="Q155" s="336">
        <v>0</v>
      </c>
      <c r="R155" s="336">
        <v>0</v>
      </c>
      <c r="S155" s="336">
        <v>0</v>
      </c>
      <c r="T155" s="336">
        <v>0</v>
      </c>
      <c r="U155" s="336">
        <v>0</v>
      </c>
      <c r="V155" s="336">
        <v>0</v>
      </c>
      <c r="W155" s="336">
        <v>0</v>
      </c>
      <c r="X155" s="336">
        <v>0</v>
      </c>
      <c r="Y155" s="336">
        <v>0</v>
      </c>
      <c r="Z155" s="337" t="e">
        <f t="shared" si="23"/>
        <v>#N/A</v>
      </c>
      <c r="AA155" s="340"/>
    </row>
    <row r="156" spans="1:27" s="339" customFormat="1" ht="12.75" customHeight="1">
      <c r="A156" s="339">
        <f t="shared" si="25"/>
        <v>13</v>
      </c>
      <c r="B156" s="374">
        <v>2101010200201</v>
      </c>
      <c r="C156" s="375" t="s">
        <v>508</v>
      </c>
      <c r="D156" s="334" t="e">
        <f>+IF(VLOOKUP(C156,'BG SISTEMA'!B143:G409,6,FALSE)=15,VLOOKUP('CA EF (2)'!C156,'BG SISTEMA'!B143:F409,5,FALSE),0)</f>
        <v>#N/A</v>
      </c>
      <c r="E156" s="335"/>
      <c r="F156" s="335"/>
      <c r="G156" s="336">
        <v>0</v>
      </c>
      <c r="H156" s="336" t="e">
        <f t="shared" si="26"/>
        <v>#N/A</v>
      </c>
      <c r="I156" s="336">
        <v>0</v>
      </c>
      <c r="J156" s="336">
        <v>0</v>
      </c>
      <c r="K156" s="336">
        <v>0</v>
      </c>
      <c r="L156" s="336">
        <v>0</v>
      </c>
      <c r="M156" s="336">
        <v>0</v>
      </c>
      <c r="N156" s="336">
        <v>0</v>
      </c>
      <c r="O156" s="336">
        <v>0</v>
      </c>
      <c r="P156" s="336">
        <v>0</v>
      </c>
      <c r="Q156" s="336">
        <v>0</v>
      </c>
      <c r="R156" s="336">
        <v>0</v>
      </c>
      <c r="S156" s="336">
        <v>0</v>
      </c>
      <c r="T156" s="336">
        <v>0</v>
      </c>
      <c r="U156" s="336">
        <v>0</v>
      </c>
      <c r="V156" s="336">
        <v>0</v>
      </c>
      <c r="W156" s="336">
        <v>0</v>
      </c>
      <c r="X156" s="336">
        <v>0</v>
      </c>
      <c r="Y156" s="336">
        <v>0</v>
      </c>
      <c r="Z156" s="337" t="e">
        <f t="shared" si="23"/>
        <v>#N/A</v>
      </c>
      <c r="AA156" s="340"/>
    </row>
    <row r="157" spans="1:27" s="339" customFormat="1" ht="12.75" customHeight="1">
      <c r="A157" s="339">
        <f t="shared" si="25"/>
        <v>15</v>
      </c>
      <c r="B157" s="373">
        <v>210101020020101</v>
      </c>
      <c r="C157" s="376" t="s">
        <v>509</v>
      </c>
      <c r="D157" s="334" t="e">
        <f>+IF(VLOOKUP(C157,'BG SISTEMA'!B144:G410,6,FALSE)=15,VLOOKUP('CA EF (2)'!C157,'BG SISTEMA'!B144:F410,5,FALSE),0)</f>
        <v>#N/A</v>
      </c>
      <c r="E157" s="335"/>
      <c r="F157" s="335"/>
      <c r="G157" s="336">
        <v>-3204793</v>
      </c>
      <c r="H157" s="336" t="e">
        <f t="shared" si="26"/>
        <v>#N/A</v>
      </c>
      <c r="I157" s="336">
        <v>0</v>
      </c>
      <c r="J157" s="336">
        <v>0</v>
      </c>
      <c r="K157" s="336">
        <v>0</v>
      </c>
      <c r="L157" s="336">
        <v>0</v>
      </c>
      <c r="M157" s="336">
        <v>0</v>
      </c>
      <c r="N157" s="336" t="e">
        <f t="shared" ref="N157:N158" si="28">-$H157</f>
        <v>#N/A</v>
      </c>
      <c r="O157" s="336">
        <v>0</v>
      </c>
      <c r="P157" s="336">
        <v>0</v>
      </c>
      <c r="Q157" s="336">
        <v>0</v>
      </c>
      <c r="R157" s="336">
        <v>0</v>
      </c>
      <c r="S157" s="336">
        <v>0</v>
      </c>
      <c r="T157" s="336">
        <v>0</v>
      </c>
      <c r="U157" s="336">
        <v>0</v>
      </c>
      <c r="V157" s="336">
        <v>0</v>
      </c>
      <c r="W157" s="336">
        <v>0</v>
      </c>
      <c r="X157" s="336">
        <v>0</v>
      </c>
      <c r="Y157" s="336">
        <v>0</v>
      </c>
      <c r="Z157" s="337" t="e">
        <f t="shared" si="23"/>
        <v>#N/A</v>
      </c>
      <c r="AA157" s="338"/>
    </row>
    <row r="158" spans="1:27" s="339" customFormat="1" ht="12.75" customHeight="1">
      <c r="A158" s="339">
        <f t="shared" si="25"/>
        <v>15</v>
      </c>
      <c r="B158" s="373">
        <v>210101020020199</v>
      </c>
      <c r="C158" s="376" t="s">
        <v>510</v>
      </c>
      <c r="D158" s="334" t="e">
        <f>+IF(VLOOKUP(C158,'BG SISTEMA'!B145:G411,6,FALSE)=15,VLOOKUP('CA EF (2)'!C158,'BG SISTEMA'!B145:F411,5,FALSE),0)</f>
        <v>#N/A</v>
      </c>
      <c r="E158" s="335"/>
      <c r="F158" s="335"/>
      <c r="G158" s="336">
        <v>-51759500</v>
      </c>
      <c r="H158" s="336" t="e">
        <f t="shared" si="26"/>
        <v>#N/A</v>
      </c>
      <c r="I158" s="336">
        <v>0</v>
      </c>
      <c r="J158" s="336">
        <v>0</v>
      </c>
      <c r="K158" s="336">
        <v>0</v>
      </c>
      <c r="L158" s="336">
        <v>0</v>
      </c>
      <c r="M158" s="336">
        <v>0</v>
      </c>
      <c r="N158" s="336" t="e">
        <f t="shared" si="28"/>
        <v>#N/A</v>
      </c>
      <c r="O158" s="336">
        <v>0</v>
      </c>
      <c r="P158" s="336">
        <v>0</v>
      </c>
      <c r="Q158" s="336">
        <v>0</v>
      </c>
      <c r="R158" s="336">
        <v>0</v>
      </c>
      <c r="S158" s="336">
        <v>0</v>
      </c>
      <c r="T158" s="336">
        <v>0</v>
      </c>
      <c r="U158" s="336">
        <v>0</v>
      </c>
      <c r="V158" s="336">
        <v>0</v>
      </c>
      <c r="W158" s="336">
        <v>0</v>
      </c>
      <c r="X158" s="336">
        <v>0</v>
      </c>
      <c r="Y158" s="336">
        <v>0</v>
      </c>
      <c r="Z158" s="337" t="e">
        <f t="shared" si="23"/>
        <v>#N/A</v>
      </c>
      <c r="AA158" s="340"/>
    </row>
    <row r="159" spans="1:27" s="339" customFormat="1" ht="12.75" customHeight="1">
      <c r="A159" s="339">
        <f t="shared" si="25"/>
        <v>11</v>
      </c>
      <c r="B159" s="374">
        <v>21010102005</v>
      </c>
      <c r="C159" s="375" t="s">
        <v>711</v>
      </c>
      <c r="D159" s="334" t="e">
        <f>+IF(VLOOKUP(C159,'BG SISTEMA'!B146:G412,6,FALSE)=15,VLOOKUP('CA EF (2)'!C159,'BG SISTEMA'!B146:F412,5,FALSE),0)</f>
        <v>#N/A</v>
      </c>
      <c r="E159" s="335"/>
      <c r="F159" s="335"/>
      <c r="G159" s="336">
        <v>0</v>
      </c>
      <c r="H159" s="336" t="e">
        <f t="shared" si="26"/>
        <v>#N/A</v>
      </c>
      <c r="I159" s="336">
        <v>0</v>
      </c>
      <c r="J159" s="336">
        <v>0</v>
      </c>
      <c r="K159" s="336">
        <v>0</v>
      </c>
      <c r="L159" s="336">
        <v>0</v>
      </c>
      <c r="M159" s="336">
        <v>0</v>
      </c>
      <c r="N159" s="336">
        <v>0</v>
      </c>
      <c r="O159" s="336">
        <v>0</v>
      </c>
      <c r="P159" s="336">
        <v>0</v>
      </c>
      <c r="Q159" s="336">
        <v>0</v>
      </c>
      <c r="R159" s="336">
        <v>0</v>
      </c>
      <c r="S159" s="336">
        <v>0</v>
      </c>
      <c r="T159" s="336">
        <v>0</v>
      </c>
      <c r="U159" s="336">
        <v>0</v>
      </c>
      <c r="V159" s="336">
        <v>0</v>
      </c>
      <c r="W159" s="336">
        <v>0</v>
      </c>
      <c r="X159" s="336">
        <v>0</v>
      </c>
      <c r="Y159" s="336">
        <v>0</v>
      </c>
      <c r="Z159" s="337" t="e">
        <f t="shared" si="23"/>
        <v>#N/A</v>
      </c>
      <c r="AA159" s="340"/>
    </row>
    <row r="160" spans="1:27" s="339" customFormat="1" ht="12.75" customHeight="1">
      <c r="A160" s="339">
        <f t="shared" si="25"/>
        <v>13</v>
      </c>
      <c r="B160" s="374">
        <v>2101010200501</v>
      </c>
      <c r="C160" s="375" t="s">
        <v>711</v>
      </c>
      <c r="D160" s="334" t="e">
        <f>+IF(VLOOKUP(C160,'BG SISTEMA'!B147:G413,6,FALSE)=15,VLOOKUP('CA EF (2)'!C160,'BG SISTEMA'!B147:F413,5,FALSE),0)</f>
        <v>#N/A</v>
      </c>
      <c r="E160" s="335"/>
      <c r="F160" s="335"/>
      <c r="G160" s="336">
        <v>0</v>
      </c>
      <c r="H160" s="336" t="e">
        <f t="shared" si="26"/>
        <v>#N/A</v>
      </c>
      <c r="I160" s="336">
        <v>0</v>
      </c>
      <c r="J160" s="336">
        <v>0</v>
      </c>
      <c r="K160" s="336">
        <v>0</v>
      </c>
      <c r="L160" s="336">
        <v>0</v>
      </c>
      <c r="M160" s="336">
        <v>0</v>
      </c>
      <c r="N160" s="336">
        <v>0</v>
      </c>
      <c r="O160" s="336">
        <v>0</v>
      </c>
      <c r="P160" s="336">
        <v>0</v>
      </c>
      <c r="Q160" s="336">
        <v>0</v>
      </c>
      <c r="R160" s="336">
        <v>0</v>
      </c>
      <c r="S160" s="336">
        <v>0</v>
      </c>
      <c r="T160" s="336">
        <v>0</v>
      </c>
      <c r="U160" s="336">
        <v>0</v>
      </c>
      <c r="V160" s="336">
        <v>0</v>
      </c>
      <c r="W160" s="336">
        <v>0</v>
      </c>
      <c r="X160" s="336">
        <v>0</v>
      </c>
      <c r="Y160" s="336">
        <v>0</v>
      </c>
      <c r="Z160" s="337" t="e">
        <f t="shared" si="23"/>
        <v>#N/A</v>
      </c>
      <c r="AA160" s="340"/>
    </row>
    <row r="161" spans="1:27" s="339" customFormat="1" ht="12.75" customHeight="1">
      <c r="A161" s="339">
        <f t="shared" si="25"/>
        <v>15</v>
      </c>
      <c r="B161" s="373">
        <v>210101020050199</v>
      </c>
      <c r="C161" s="376" t="s">
        <v>712</v>
      </c>
      <c r="D161" s="334" t="e">
        <f>+IF(VLOOKUP(C161,'BG SISTEMA'!B148:G414,6,FALSE)=15,VLOOKUP('CA EF (2)'!C161,'BG SISTEMA'!B148:F414,5,FALSE),0)</f>
        <v>#N/A</v>
      </c>
      <c r="E161" s="335"/>
      <c r="F161" s="335"/>
      <c r="G161" s="336">
        <v>0</v>
      </c>
      <c r="H161" s="336" t="e">
        <f t="shared" si="26"/>
        <v>#N/A</v>
      </c>
      <c r="I161" s="336">
        <v>0</v>
      </c>
      <c r="J161" s="336">
        <v>0</v>
      </c>
      <c r="K161" s="336">
        <v>0</v>
      </c>
      <c r="L161" s="336">
        <v>0</v>
      </c>
      <c r="M161" s="336">
        <v>0</v>
      </c>
      <c r="N161" s="336" t="e">
        <f t="shared" ref="N161" si="29">-$H161</f>
        <v>#N/A</v>
      </c>
      <c r="O161" s="336">
        <v>0</v>
      </c>
      <c r="P161" s="336">
        <v>0</v>
      </c>
      <c r="Q161" s="336">
        <v>0</v>
      </c>
      <c r="R161" s="336">
        <v>0</v>
      </c>
      <c r="S161" s="336">
        <v>0</v>
      </c>
      <c r="T161" s="336">
        <v>0</v>
      </c>
      <c r="U161" s="336">
        <v>0</v>
      </c>
      <c r="V161" s="336">
        <v>0</v>
      </c>
      <c r="W161" s="336">
        <v>0</v>
      </c>
      <c r="X161" s="336">
        <v>0</v>
      </c>
      <c r="Y161" s="336">
        <v>0</v>
      </c>
      <c r="Z161" s="337" t="e">
        <f t="shared" si="23"/>
        <v>#N/A</v>
      </c>
      <c r="AA161" s="340"/>
    </row>
    <row r="162" spans="1:27" s="339" customFormat="1" ht="12.75" customHeight="1">
      <c r="A162" s="339">
        <f t="shared" si="25"/>
        <v>2</v>
      </c>
      <c r="B162" s="374">
        <v>22</v>
      </c>
      <c r="C162" s="375" t="s">
        <v>713</v>
      </c>
      <c r="D162" s="334">
        <f>+IF(VLOOKUP(C162,'BG SISTEMA'!B149:G415,6,FALSE)=15,VLOOKUP('CA EF (2)'!C162,'BG SISTEMA'!B149:F415,5,FALSE),0)</f>
        <v>0</v>
      </c>
      <c r="E162" s="335"/>
      <c r="F162" s="335"/>
      <c r="G162" s="336">
        <v>0</v>
      </c>
      <c r="H162" s="336">
        <f t="shared" si="26"/>
        <v>0</v>
      </c>
      <c r="I162" s="336">
        <v>0</v>
      </c>
      <c r="J162" s="336">
        <v>0</v>
      </c>
      <c r="K162" s="336">
        <v>0</v>
      </c>
      <c r="L162" s="336">
        <v>0</v>
      </c>
      <c r="M162" s="336">
        <v>0</v>
      </c>
      <c r="N162" s="336">
        <v>0</v>
      </c>
      <c r="O162" s="336">
        <v>0</v>
      </c>
      <c r="P162" s="336">
        <v>0</v>
      </c>
      <c r="Q162" s="336">
        <v>0</v>
      </c>
      <c r="R162" s="336">
        <v>0</v>
      </c>
      <c r="S162" s="336">
        <v>0</v>
      </c>
      <c r="T162" s="336">
        <v>0</v>
      </c>
      <c r="U162" s="336">
        <v>0</v>
      </c>
      <c r="V162" s="336">
        <v>0</v>
      </c>
      <c r="W162" s="336">
        <v>0</v>
      </c>
      <c r="X162" s="336">
        <v>0</v>
      </c>
      <c r="Y162" s="336">
        <v>0</v>
      </c>
      <c r="Z162" s="337">
        <f t="shared" si="23"/>
        <v>0</v>
      </c>
      <c r="AA162" s="340"/>
    </row>
    <row r="163" spans="1:27" s="339" customFormat="1" ht="12.75" customHeight="1">
      <c r="A163" s="339">
        <f t="shared" si="25"/>
        <v>5</v>
      </c>
      <c r="B163" s="374">
        <v>22010</v>
      </c>
      <c r="C163" s="375" t="s">
        <v>714</v>
      </c>
      <c r="D163" s="334">
        <f>+IF(VLOOKUP(C163,'BG SISTEMA'!B150:G416,6,FALSE)=15,VLOOKUP('CA EF (2)'!C163,'BG SISTEMA'!B150:F416,5,FALSE),0)</f>
        <v>0</v>
      </c>
      <c r="E163" s="335"/>
      <c r="F163" s="335"/>
      <c r="G163" s="336">
        <v>0</v>
      </c>
      <c r="H163" s="336">
        <f t="shared" si="26"/>
        <v>0</v>
      </c>
      <c r="I163" s="336">
        <v>0</v>
      </c>
      <c r="J163" s="336">
        <v>0</v>
      </c>
      <c r="K163" s="336">
        <v>0</v>
      </c>
      <c r="L163" s="336">
        <v>0</v>
      </c>
      <c r="M163" s="336">
        <v>0</v>
      </c>
      <c r="N163" s="336">
        <v>0</v>
      </c>
      <c r="O163" s="336">
        <v>0</v>
      </c>
      <c r="P163" s="336">
        <v>0</v>
      </c>
      <c r="Q163" s="336">
        <v>0</v>
      </c>
      <c r="R163" s="336">
        <v>0</v>
      </c>
      <c r="S163" s="336">
        <v>0</v>
      </c>
      <c r="T163" s="336">
        <v>0</v>
      </c>
      <c r="U163" s="336">
        <v>0</v>
      </c>
      <c r="V163" s="336">
        <v>0</v>
      </c>
      <c r="W163" s="336">
        <v>0</v>
      </c>
      <c r="X163" s="336">
        <v>0</v>
      </c>
      <c r="Y163" s="336">
        <v>0</v>
      </c>
      <c r="Z163" s="337">
        <f t="shared" si="23"/>
        <v>0</v>
      </c>
      <c r="AA163" s="338"/>
    </row>
    <row r="164" spans="1:27" s="339" customFormat="1" ht="12.75" customHeight="1">
      <c r="A164" s="339">
        <f t="shared" si="25"/>
        <v>8</v>
      </c>
      <c r="B164" s="374">
        <v>22010190</v>
      </c>
      <c r="C164" s="375" t="s">
        <v>715</v>
      </c>
      <c r="D164" s="334" t="e">
        <f>+IF(VLOOKUP(C164,'BG SISTEMA'!B151:G417,6,FALSE)=15,VLOOKUP('CA EF (2)'!C164,'BG SISTEMA'!B151:F417,5,FALSE),0)</f>
        <v>#N/A</v>
      </c>
      <c r="E164" s="335"/>
      <c r="F164" s="335"/>
      <c r="G164" s="336">
        <v>0</v>
      </c>
      <c r="H164" s="336" t="e">
        <f t="shared" si="26"/>
        <v>#N/A</v>
      </c>
      <c r="I164" s="336">
        <v>0</v>
      </c>
      <c r="J164" s="336">
        <v>0</v>
      </c>
      <c r="K164" s="336">
        <v>0</v>
      </c>
      <c r="L164" s="336">
        <v>0</v>
      </c>
      <c r="M164" s="336">
        <v>0</v>
      </c>
      <c r="N164" s="336">
        <v>0</v>
      </c>
      <c r="O164" s="336">
        <v>0</v>
      </c>
      <c r="P164" s="336">
        <v>0</v>
      </c>
      <c r="Q164" s="336">
        <v>0</v>
      </c>
      <c r="R164" s="336">
        <v>0</v>
      </c>
      <c r="S164" s="336">
        <v>0</v>
      </c>
      <c r="T164" s="336">
        <v>0</v>
      </c>
      <c r="U164" s="336">
        <v>0</v>
      </c>
      <c r="V164" s="336">
        <v>0</v>
      </c>
      <c r="W164" s="336">
        <v>0</v>
      </c>
      <c r="X164" s="336">
        <v>0</v>
      </c>
      <c r="Y164" s="336">
        <v>0</v>
      </c>
      <c r="Z164" s="337" t="e">
        <f t="shared" si="23"/>
        <v>#N/A</v>
      </c>
      <c r="AA164" s="340"/>
    </row>
    <row r="165" spans="1:27" s="339" customFormat="1" ht="12.75" customHeight="1">
      <c r="A165" s="339">
        <f t="shared" si="25"/>
        <v>11</v>
      </c>
      <c r="B165" s="374">
        <v>22010190001</v>
      </c>
      <c r="C165" s="375" t="s">
        <v>715</v>
      </c>
      <c r="D165" s="334" t="e">
        <f>+IF(VLOOKUP(C165,'BG SISTEMA'!B152:G418,6,FALSE)=15,VLOOKUP('CA EF (2)'!C165,'BG SISTEMA'!B152:F418,5,FALSE),0)</f>
        <v>#N/A</v>
      </c>
      <c r="E165" s="335"/>
      <c r="F165" s="335"/>
      <c r="G165" s="336">
        <v>0</v>
      </c>
      <c r="H165" s="336" t="e">
        <f t="shared" si="26"/>
        <v>#N/A</v>
      </c>
      <c r="I165" s="336">
        <v>0</v>
      </c>
      <c r="J165" s="336">
        <v>0</v>
      </c>
      <c r="K165" s="336">
        <v>0</v>
      </c>
      <c r="L165" s="336">
        <v>0</v>
      </c>
      <c r="M165" s="336">
        <v>0</v>
      </c>
      <c r="N165" s="336">
        <v>0</v>
      </c>
      <c r="O165" s="336">
        <v>0</v>
      </c>
      <c r="P165" s="336">
        <v>0</v>
      </c>
      <c r="Q165" s="336">
        <v>0</v>
      </c>
      <c r="R165" s="336">
        <v>0</v>
      </c>
      <c r="S165" s="336">
        <v>0</v>
      </c>
      <c r="T165" s="336">
        <v>0</v>
      </c>
      <c r="U165" s="336">
        <v>0</v>
      </c>
      <c r="V165" s="336">
        <v>0</v>
      </c>
      <c r="W165" s="336">
        <v>0</v>
      </c>
      <c r="X165" s="336">
        <v>0</v>
      </c>
      <c r="Y165" s="336">
        <v>0</v>
      </c>
      <c r="Z165" s="337" t="e">
        <f t="shared" si="23"/>
        <v>#N/A</v>
      </c>
      <c r="AA165" s="340"/>
    </row>
    <row r="166" spans="1:27" s="339" customFormat="1" ht="12.75" customHeight="1">
      <c r="A166" s="339">
        <f t="shared" si="25"/>
        <v>13</v>
      </c>
      <c r="B166" s="374">
        <v>2201019000101</v>
      </c>
      <c r="C166" s="375" t="s">
        <v>715</v>
      </c>
      <c r="D166" s="334" t="e">
        <f>+IF(VLOOKUP(C166,'BG SISTEMA'!B153:G419,6,FALSE)=15,VLOOKUP('CA EF (2)'!C166,'BG SISTEMA'!B153:F419,5,FALSE),0)</f>
        <v>#N/A</v>
      </c>
      <c r="E166" s="335"/>
      <c r="F166" s="335"/>
      <c r="G166" s="336">
        <v>0</v>
      </c>
      <c r="H166" s="336" t="e">
        <f t="shared" si="26"/>
        <v>#N/A</v>
      </c>
      <c r="I166" s="336">
        <v>0</v>
      </c>
      <c r="J166" s="336">
        <v>0</v>
      </c>
      <c r="K166" s="336">
        <v>0</v>
      </c>
      <c r="L166" s="336">
        <v>0</v>
      </c>
      <c r="M166" s="336">
        <v>0</v>
      </c>
      <c r="N166" s="336">
        <v>0</v>
      </c>
      <c r="O166" s="336">
        <v>0</v>
      </c>
      <c r="P166" s="336">
        <v>0</v>
      </c>
      <c r="Q166" s="336">
        <v>0</v>
      </c>
      <c r="R166" s="336">
        <v>0</v>
      </c>
      <c r="S166" s="336">
        <v>0</v>
      </c>
      <c r="T166" s="336">
        <v>0</v>
      </c>
      <c r="U166" s="336">
        <v>0</v>
      </c>
      <c r="V166" s="336">
        <v>0</v>
      </c>
      <c r="W166" s="336">
        <v>0</v>
      </c>
      <c r="X166" s="336">
        <v>0</v>
      </c>
      <c r="Y166" s="336">
        <v>0</v>
      </c>
      <c r="Z166" s="337" t="e">
        <f t="shared" si="23"/>
        <v>#N/A</v>
      </c>
      <c r="AA166" s="340"/>
    </row>
    <row r="167" spans="1:27" s="339" customFormat="1" ht="12.75" customHeight="1">
      <c r="A167" s="339">
        <f t="shared" si="25"/>
        <v>15</v>
      </c>
      <c r="B167" s="373">
        <v>220101900010199</v>
      </c>
      <c r="C167" s="376" t="s">
        <v>716</v>
      </c>
      <c r="D167" s="334" t="e">
        <f>+IF(VLOOKUP(C167,'BG SISTEMA'!B154:G420,6,FALSE)=15,VLOOKUP('CA EF (2)'!C167,'BG SISTEMA'!B154:F420,5,FALSE),0)</f>
        <v>#N/A</v>
      </c>
      <c r="E167" s="335"/>
      <c r="F167" s="335"/>
      <c r="G167" s="336">
        <v>0</v>
      </c>
      <c r="H167" s="336" t="e">
        <f t="shared" si="26"/>
        <v>#N/A</v>
      </c>
      <c r="I167" s="336">
        <v>0</v>
      </c>
      <c r="J167" s="336">
        <v>0</v>
      </c>
      <c r="K167" s="336">
        <v>0</v>
      </c>
      <c r="L167" s="336">
        <v>0</v>
      </c>
      <c r="M167" s="336">
        <v>0</v>
      </c>
      <c r="N167" s="336" t="e">
        <f t="shared" ref="N167" si="30">-$H167</f>
        <v>#N/A</v>
      </c>
      <c r="O167" s="336">
        <v>0</v>
      </c>
      <c r="P167" s="336">
        <v>0</v>
      </c>
      <c r="Q167" s="336">
        <v>0</v>
      </c>
      <c r="R167" s="336">
        <v>0</v>
      </c>
      <c r="S167" s="336">
        <v>0</v>
      </c>
      <c r="T167" s="336">
        <v>0</v>
      </c>
      <c r="U167" s="336">
        <v>0</v>
      </c>
      <c r="V167" s="336">
        <v>0</v>
      </c>
      <c r="W167" s="336">
        <v>0</v>
      </c>
      <c r="X167" s="336">
        <v>0</v>
      </c>
      <c r="Y167" s="336">
        <v>0</v>
      </c>
      <c r="Z167" s="337" t="e">
        <f t="shared" si="23"/>
        <v>#N/A</v>
      </c>
      <c r="AA167" s="340"/>
    </row>
    <row r="168" spans="1:27" s="339" customFormat="1" ht="12.75" customHeight="1">
      <c r="A168" s="339">
        <f t="shared" si="25"/>
        <v>2</v>
      </c>
      <c r="B168" s="374">
        <v>25</v>
      </c>
      <c r="C168" s="375" t="s">
        <v>511</v>
      </c>
      <c r="D168" s="334">
        <f>+IF(VLOOKUP(C168,'BG SISTEMA'!B155:G421,6,FALSE)=15,VLOOKUP('CA EF (2)'!C168,'BG SISTEMA'!B155:F421,5,FALSE),0)</f>
        <v>0</v>
      </c>
      <c r="E168" s="335"/>
      <c r="F168" s="335"/>
      <c r="G168" s="336">
        <v>0</v>
      </c>
      <c r="H168" s="336">
        <f t="shared" si="26"/>
        <v>0</v>
      </c>
      <c r="I168" s="336">
        <v>0</v>
      </c>
      <c r="J168" s="336">
        <v>0</v>
      </c>
      <c r="K168" s="336">
        <v>0</v>
      </c>
      <c r="L168" s="336">
        <v>0</v>
      </c>
      <c r="M168" s="336">
        <v>0</v>
      </c>
      <c r="N168" s="336">
        <v>0</v>
      </c>
      <c r="O168" s="336">
        <v>0</v>
      </c>
      <c r="P168" s="336">
        <v>0</v>
      </c>
      <c r="Q168" s="336">
        <v>0</v>
      </c>
      <c r="R168" s="336">
        <v>0</v>
      </c>
      <c r="S168" s="336">
        <v>0</v>
      </c>
      <c r="T168" s="336">
        <v>0</v>
      </c>
      <c r="U168" s="336">
        <v>0</v>
      </c>
      <c r="V168" s="336">
        <v>0</v>
      </c>
      <c r="W168" s="336">
        <v>0</v>
      </c>
      <c r="X168" s="336">
        <v>0</v>
      </c>
      <c r="Y168" s="336">
        <v>0</v>
      </c>
      <c r="Z168" s="337">
        <f t="shared" si="23"/>
        <v>0</v>
      </c>
      <c r="AA168" s="338"/>
    </row>
    <row r="169" spans="1:27" s="339" customFormat="1" ht="12.75" customHeight="1">
      <c r="A169" s="339">
        <f t="shared" si="25"/>
        <v>5</v>
      </c>
      <c r="B169" s="374">
        <v>25010</v>
      </c>
      <c r="C169" s="375" t="s">
        <v>512</v>
      </c>
      <c r="D169" s="334">
        <f>+IF(VLOOKUP(C169,'BG SISTEMA'!B156:G422,6,FALSE)=15,VLOOKUP('CA EF (2)'!C169,'BG SISTEMA'!B156:F422,5,FALSE),0)</f>
        <v>0</v>
      </c>
      <c r="E169" s="335"/>
      <c r="F169" s="335"/>
      <c r="G169" s="336">
        <v>0</v>
      </c>
      <c r="H169" s="336">
        <f t="shared" si="26"/>
        <v>0</v>
      </c>
      <c r="I169" s="336">
        <v>0</v>
      </c>
      <c r="J169" s="336">
        <v>0</v>
      </c>
      <c r="K169" s="336">
        <v>0</v>
      </c>
      <c r="L169" s="336">
        <v>0</v>
      </c>
      <c r="M169" s="336">
        <v>0</v>
      </c>
      <c r="N169" s="336">
        <v>0</v>
      </c>
      <c r="O169" s="336">
        <v>0</v>
      </c>
      <c r="P169" s="336">
        <v>0</v>
      </c>
      <c r="Q169" s="336">
        <v>0</v>
      </c>
      <c r="R169" s="336">
        <v>0</v>
      </c>
      <c r="S169" s="336">
        <v>0</v>
      </c>
      <c r="T169" s="336">
        <v>0</v>
      </c>
      <c r="U169" s="336">
        <v>0</v>
      </c>
      <c r="V169" s="336">
        <v>0</v>
      </c>
      <c r="W169" s="336">
        <v>0</v>
      </c>
      <c r="X169" s="336">
        <v>0</v>
      </c>
      <c r="Y169" s="336">
        <v>0</v>
      </c>
      <c r="Z169" s="337">
        <f t="shared" si="23"/>
        <v>0</v>
      </c>
      <c r="AA169" s="340"/>
    </row>
    <row r="170" spans="1:27" s="339" customFormat="1" ht="12.75" customHeight="1">
      <c r="A170" s="339">
        <f t="shared" si="25"/>
        <v>8</v>
      </c>
      <c r="B170" s="374">
        <v>25010140</v>
      </c>
      <c r="C170" s="375" t="s">
        <v>512</v>
      </c>
      <c r="D170" s="334">
        <f>+IF(VLOOKUP(C170,'BG SISTEMA'!B157:G423,6,FALSE)=15,VLOOKUP('CA EF (2)'!C170,'BG SISTEMA'!B157:F423,5,FALSE),0)</f>
        <v>0</v>
      </c>
      <c r="E170" s="335"/>
      <c r="F170" s="335"/>
      <c r="G170" s="336">
        <v>0</v>
      </c>
      <c r="H170" s="336">
        <f t="shared" si="26"/>
        <v>0</v>
      </c>
      <c r="I170" s="336">
        <v>0</v>
      </c>
      <c r="J170" s="336">
        <v>0</v>
      </c>
      <c r="K170" s="336">
        <v>0</v>
      </c>
      <c r="L170" s="336">
        <v>0</v>
      </c>
      <c r="M170" s="336">
        <v>0</v>
      </c>
      <c r="N170" s="336">
        <v>0</v>
      </c>
      <c r="O170" s="336">
        <v>0</v>
      </c>
      <c r="P170" s="336">
        <v>0</v>
      </c>
      <c r="Q170" s="336">
        <v>0</v>
      </c>
      <c r="R170" s="336">
        <v>0</v>
      </c>
      <c r="S170" s="336">
        <v>0</v>
      </c>
      <c r="T170" s="336">
        <v>0</v>
      </c>
      <c r="U170" s="336">
        <v>0</v>
      </c>
      <c r="V170" s="336">
        <v>0</v>
      </c>
      <c r="W170" s="336">
        <v>0</v>
      </c>
      <c r="X170" s="336">
        <v>0</v>
      </c>
      <c r="Y170" s="336">
        <v>0</v>
      </c>
      <c r="Z170" s="337">
        <f t="shared" si="23"/>
        <v>0</v>
      </c>
      <c r="AA170" s="340"/>
    </row>
    <row r="171" spans="1:27" s="339" customFormat="1" ht="12.75" customHeight="1">
      <c r="A171" s="339">
        <f t="shared" si="25"/>
        <v>11</v>
      </c>
      <c r="B171" s="374">
        <v>25010140001</v>
      </c>
      <c r="C171" s="375" t="s">
        <v>512</v>
      </c>
      <c r="D171" s="334">
        <f>+IF(VLOOKUP(C171,'BG SISTEMA'!B158:G424,6,FALSE)=15,VLOOKUP('CA EF (2)'!C171,'BG SISTEMA'!B158:F424,5,FALSE),0)</f>
        <v>0</v>
      </c>
      <c r="E171" s="335"/>
      <c r="F171" s="335"/>
      <c r="G171" s="336">
        <v>0</v>
      </c>
      <c r="H171" s="336">
        <f t="shared" si="26"/>
        <v>0</v>
      </c>
      <c r="I171" s="336">
        <v>0</v>
      </c>
      <c r="J171" s="336">
        <v>0</v>
      </c>
      <c r="K171" s="336">
        <v>0</v>
      </c>
      <c r="L171" s="336">
        <v>0</v>
      </c>
      <c r="M171" s="336">
        <v>0</v>
      </c>
      <c r="N171" s="336">
        <v>0</v>
      </c>
      <c r="O171" s="336">
        <v>0</v>
      </c>
      <c r="P171" s="336">
        <v>0</v>
      </c>
      <c r="Q171" s="336">
        <v>0</v>
      </c>
      <c r="R171" s="336">
        <v>0</v>
      </c>
      <c r="S171" s="336">
        <v>0</v>
      </c>
      <c r="T171" s="336">
        <v>0</v>
      </c>
      <c r="U171" s="336">
        <v>0</v>
      </c>
      <c r="V171" s="336">
        <v>0</v>
      </c>
      <c r="W171" s="336">
        <v>0</v>
      </c>
      <c r="X171" s="336">
        <v>0</v>
      </c>
      <c r="Y171" s="336">
        <v>0</v>
      </c>
      <c r="Z171" s="337">
        <f t="shared" si="23"/>
        <v>0</v>
      </c>
      <c r="AA171" s="340"/>
    </row>
    <row r="172" spans="1:27" s="339" customFormat="1" ht="12.75" customHeight="1">
      <c r="A172" s="339">
        <f t="shared" si="25"/>
        <v>13</v>
      </c>
      <c r="B172" s="374">
        <v>2501014000102</v>
      </c>
      <c r="C172" s="375" t="s">
        <v>513</v>
      </c>
      <c r="D172" s="334">
        <f>+IF(VLOOKUP(C172,'BG SISTEMA'!B159:G425,6,FALSE)=15,VLOOKUP('CA EF (2)'!C172,'BG SISTEMA'!B159:F425,5,FALSE),0)</f>
        <v>0</v>
      </c>
      <c r="E172" s="335"/>
      <c r="F172" s="335"/>
      <c r="G172" s="336">
        <v>0</v>
      </c>
      <c r="H172" s="336">
        <f t="shared" si="26"/>
        <v>0</v>
      </c>
      <c r="I172" s="336">
        <v>0</v>
      </c>
      <c r="J172" s="336">
        <v>0</v>
      </c>
      <c r="K172" s="336">
        <v>0</v>
      </c>
      <c r="L172" s="336">
        <v>0</v>
      </c>
      <c r="M172" s="336">
        <v>0</v>
      </c>
      <c r="N172" s="336">
        <v>0</v>
      </c>
      <c r="O172" s="336">
        <v>0</v>
      </c>
      <c r="P172" s="336">
        <v>0</v>
      </c>
      <c r="Q172" s="336">
        <v>0</v>
      </c>
      <c r="R172" s="336">
        <v>0</v>
      </c>
      <c r="S172" s="336">
        <v>0</v>
      </c>
      <c r="T172" s="336">
        <v>0</v>
      </c>
      <c r="U172" s="336">
        <v>0</v>
      </c>
      <c r="V172" s="336">
        <v>0</v>
      </c>
      <c r="W172" s="336">
        <v>0</v>
      </c>
      <c r="X172" s="336">
        <v>0</v>
      </c>
      <c r="Y172" s="336">
        <v>0</v>
      </c>
      <c r="Z172" s="337">
        <f t="shared" si="23"/>
        <v>0</v>
      </c>
      <c r="AA172" s="340"/>
    </row>
    <row r="173" spans="1:27" s="339" customFormat="1" ht="12.75" customHeight="1">
      <c r="A173" s="339">
        <f t="shared" si="25"/>
        <v>15</v>
      </c>
      <c r="B173" s="373">
        <v>250101400010299</v>
      </c>
      <c r="C173" s="376" t="s">
        <v>514</v>
      </c>
      <c r="D173" s="334">
        <f>+IF(VLOOKUP(C173,'BG SISTEMA'!B160:G426,6,FALSE)=15,VLOOKUP('CA EF (2)'!C173,'BG SISTEMA'!B160:F426,5,FALSE),0)</f>
        <v>-140119343</v>
      </c>
      <c r="E173" s="335"/>
      <c r="F173" s="335"/>
      <c r="G173" s="336">
        <v>-44404870</v>
      </c>
      <c r="H173" s="336">
        <f t="shared" si="26"/>
        <v>-95714473</v>
      </c>
      <c r="I173" s="336">
        <v>0</v>
      </c>
      <c r="J173" s="336">
        <v>0</v>
      </c>
      <c r="K173" s="336">
        <v>0</v>
      </c>
      <c r="L173" s="336">
        <v>0</v>
      </c>
      <c r="M173" s="336">
        <v>0</v>
      </c>
      <c r="N173" s="336">
        <f t="shared" ref="N173:N183" si="31">-$H173</f>
        <v>95714473</v>
      </c>
      <c r="O173" s="336">
        <v>0</v>
      </c>
      <c r="P173" s="336">
        <v>0</v>
      </c>
      <c r="Q173" s="336">
        <v>0</v>
      </c>
      <c r="R173" s="336">
        <v>0</v>
      </c>
      <c r="S173" s="336">
        <v>0</v>
      </c>
      <c r="T173" s="336">
        <v>0</v>
      </c>
      <c r="U173" s="336">
        <v>0</v>
      </c>
      <c r="V173" s="336">
        <v>0</v>
      </c>
      <c r="W173" s="336">
        <v>0</v>
      </c>
      <c r="X173" s="336">
        <v>0</v>
      </c>
      <c r="Y173" s="336">
        <v>0</v>
      </c>
      <c r="Z173" s="337">
        <f t="shared" si="23"/>
        <v>0</v>
      </c>
      <c r="AA173" s="340"/>
    </row>
    <row r="174" spans="1:27" s="339" customFormat="1" ht="12.75" customHeight="1">
      <c r="A174" s="339">
        <f t="shared" si="25"/>
        <v>13</v>
      </c>
      <c r="B174" s="374">
        <v>2501014000105</v>
      </c>
      <c r="C174" s="375" t="s">
        <v>717</v>
      </c>
      <c r="D174" s="334" t="e">
        <f>+IF(VLOOKUP(C174,'BG SISTEMA'!B161:G427,6,FALSE)=15,VLOOKUP('CA EF (2)'!C174,'BG SISTEMA'!B161:F427,5,FALSE),0)</f>
        <v>#N/A</v>
      </c>
      <c r="E174" s="335"/>
      <c r="F174" s="335"/>
      <c r="G174" s="336">
        <v>0</v>
      </c>
      <c r="H174" s="336" t="e">
        <f t="shared" si="26"/>
        <v>#N/A</v>
      </c>
      <c r="I174" s="336">
        <v>0</v>
      </c>
      <c r="J174" s="336">
        <v>0</v>
      </c>
      <c r="K174" s="336">
        <v>0</v>
      </c>
      <c r="L174" s="336">
        <v>0</v>
      </c>
      <c r="M174" s="336">
        <v>0</v>
      </c>
      <c r="N174" s="336">
        <v>0</v>
      </c>
      <c r="O174" s="336">
        <v>0</v>
      </c>
      <c r="P174" s="336">
        <v>0</v>
      </c>
      <c r="Q174" s="336">
        <v>0</v>
      </c>
      <c r="R174" s="336">
        <v>0</v>
      </c>
      <c r="S174" s="336">
        <v>0</v>
      </c>
      <c r="T174" s="336">
        <v>0</v>
      </c>
      <c r="U174" s="336">
        <v>0</v>
      </c>
      <c r="V174" s="336">
        <v>0</v>
      </c>
      <c r="W174" s="336">
        <v>0</v>
      </c>
      <c r="X174" s="336">
        <v>0</v>
      </c>
      <c r="Y174" s="336">
        <v>0</v>
      </c>
      <c r="Z174" s="337" t="e">
        <f t="shared" si="23"/>
        <v>#N/A</v>
      </c>
      <c r="AA174" s="340"/>
    </row>
    <row r="175" spans="1:27" s="339" customFormat="1" ht="12.75" customHeight="1">
      <c r="A175" s="339">
        <f t="shared" si="25"/>
        <v>15</v>
      </c>
      <c r="B175" s="373">
        <v>250101400010599</v>
      </c>
      <c r="C175" s="376" t="s">
        <v>718</v>
      </c>
      <c r="D175" s="334" t="e">
        <f>+IF(VLOOKUP(C175,'BG SISTEMA'!B162:G428,6,FALSE)=15,VLOOKUP('CA EF (2)'!C175,'BG SISTEMA'!B162:F428,5,FALSE),0)</f>
        <v>#N/A</v>
      </c>
      <c r="E175" s="335"/>
      <c r="F175" s="335"/>
      <c r="G175" s="336">
        <v>0</v>
      </c>
      <c r="H175" s="336" t="e">
        <f t="shared" si="26"/>
        <v>#N/A</v>
      </c>
      <c r="I175" s="336">
        <v>0</v>
      </c>
      <c r="J175" s="336">
        <v>0</v>
      </c>
      <c r="K175" s="336">
        <v>0</v>
      </c>
      <c r="L175" s="336">
        <v>0</v>
      </c>
      <c r="M175" s="336">
        <v>0</v>
      </c>
      <c r="N175" s="336" t="e">
        <f t="shared" si="31"/>
        <v>#N/A</v>
      </c>
      <c r="O175" s="336">
        <v>0</v>
      </c>
      <c r="P175" s="336">
        <v>0</v>
      </c>
      <c r="Q175" s="336">
        <v>0</v>
      </c>
      <c r="R175" s="336">
        <v>0</v>
      </c>
      <c r="S175" s="336">
        <v>0</v>
      </c>
      <c r="T175" s="336">
        <v>0</v>
      </c>
      <c r="U175" s="336">
        <v>0</v>
      </c>
      <c r="V175" s="336">
        <v>0</v>
      </c>
      <c r="W175" s="336">
        <v>0</v>
      </c>
      <c r="X175" s="336">
        <v>0</v>
      </c>
      <c r="Y175" s="336">
        <v>0</v>
      </c>
      <c r="Z175" s="337" t="e">
        <f t="shared" si="23"/>
        <v>#N/A</v>
      </c>
      <c r="AA175" s="338"/>
    </row>
    <row r="176" spans="1:27" s="339" customFormat="1" ht="12.75" customHeight="1">
      <c r="A176" s="339">
        <f t="shared" si="25"/>
        <v>13</v>
      </c>
      <c r="B176" s="374">
        <v>2501014000107</v>
      </c>
      <c r="C176" s="375" t="s">
        <v>515</v>
      </c>
      <c r="D176" s="334">
        <f>+IF(VLOOKUP(C176,'BG SISTEMA'!B163:G429,6,FALSE)=15,VLOOKUP('CA EF (2)'!C176,'BG SISTEMA'!B163:F429,5,FALSE),0)</f>
        <v>0</v>
      </c>
      <c r="E176" s="335"/>
      <c r="F176" s="335"/>
      <c r="G176" s="336">
        <v>0</v>
      </c>
      <c r="H176" s="336">
        <f t="shared" si="26"/>
        <v>0</v>
      </c>
      <c r="I176" s="336">
        <v>0</v>
      </c>
      <c r="J176" s="336">
        <v>0</v>
      </c>
      <c r="K176" s="336">
        <v>0</v>
      </c>
      <c r="L176" s="336">
        <v>0</v>
      </c>
      <c r="M176" s="336">
        <v>0</v>
      </c>
      <c r="N176" s="336">
        <v>0</v>
      </c>
      <c r="O176" s="336">
        <v>0</v>
      </c>
      <c r="P176" s="336">
        <v>0</v>
      </c>
      <c r="Q176" s="336">
        <v>0</v>
      </c>
      <c r="R176" s="336">
        <v>0</v>
      </c>
      <c r="S176" s="336">
        <v>0</v>
      </c>
      <c r="T176" s="336">
        <v>0</v>
      </c>
      <c r="U176" s="336">
        <v>0</v>
      </c>
      <c r="V176" s="336">
        <v>0</v>
      </c>
      <c r="W176" s="336">
        <v>0</v>
      </c>
      <c r="X176" s="336">
        <v>0</v>
      </c>
      <c r="Y176" s="336">
        <v>0</v>
      </c>
      <c r="Z176" s="337">
        <f t="shared" si="23"/>
        <v>0</v>
      </c>
      <c r="AA176" s="340"/>
    </row>
    <row r="177" spans="1:27" s="339" customFormat="1" ht="12.75" customHeight="1">
      <c r="A177" s="339">
        <f t="shared" si="25"/>
        <v>15</v>
      </c>
      <c r="B177" s="373">
        <v>250101400010799</v>
      </c>
      <c r="C177" s="376" t="s">
        <v>516</v>
      </c>
      <c r="D177" s="334">
        <f>+IF(VLOOKUP(C177,'BG SISTEMA'!B164:G430,6,FALSE)=15,VLOOKUP('CA EF (2)'!C177,'BG SISTEMA'!B164:F430,5,FALSE),0)</f>
        <v>-154651189</v>
      </c>
      <c r="E177" s="335"/>
      <c r="F177" s="335"/>
      <c r="G177" s="336">
        <v>-43456080</v>
      </c>
      <c r="H177" s="336">
        <f t="shared" si="26"/>
        <v>-111195109</v>
      </c>
      <c r="I177" s="336">
        <v>0</v>
      </c>
      <c r="J177" s="336">
        <v>0</v>
      </c>
      <c r="K177" s="336">
        <v>0</v>
      </c>
      <c r="L177" s="336">
        <v>0</v>
      </c>
      <c r="M177" s="336">
        <v>0</v>
      </c>
      <c r="N177" s="336">
        <f t="shared" si="31"/>
        <v>111195109</v>
      </c>
      <c r="O177" s="336">
        <v>0</v>
      </c>
      <c r="P177" s="336">
        <v>0</v>
      </c>
      <c r="Q177" s="336">
        <v>0</v>
      </c>
      <c r="R177" s="336">
        <v>0</v>
      </c>
      <c r="S177" s="336">
        <v>0</v>
      </c>
      <c r="T177" s="336">
        <v>0</v>
      </c>
      <c r="U177" s="336">
        <v>0</v>
      </c>
      <c r="V177" s="336">
        <v>0</v>
      </c>
      <c r="W177" s="336">
        <v>0</v>
      </c>
      <c r="X177" s="336">
        <v>0</v>
      </c>
      <c r="Y177" s="336">
        <v>0</v>
      </c>
      <c r="Z177" s="337">
        <f t="shared" si="23"/>
        <v>0</v>
      </c>
      <c r="AA177" s="340"/>
    </row>
    <row r="178" spans="1:27" s="339" customFormat="1" ht="12.75" customHeight="1">
      <c r="A178" s="339">
        <f t="shared" si="25"/>
        <v>13</v>
      </c>
      <c r="B178" s="374">
        <v>2501014000109</v>
      </c>
      <c r="C178" s="375" t="s">
        <v>517</v>
      </c>
      <c r="D178" s="334">
        <f>+IF(VLOOKUP(C178,'BG SISTEMA'!B165:G431,6,FALSE)=15,VLOOKUP('CA EF (2)'!C178,'BG SISTEMA'!B165:F431,5,FALSE),0)</f>
        <v>0</v>
      </c>
      <c r="E178" s="335"/>
      <c r="F178" s="335"/>
      <c r="G178" s="336">
        <v>0</v>
      </c>
      <c r="H178" s="336">
        <f t="shared" si="26"/>
        <v>0</v>
      </c>
      <c r="I178" s="336">
        <v>0</v>
      </c>
      <c r="J178" s="336">
        <v>0</v>
      </c>
      <c r="K178" s="336">
        <v>0</v>
      </c>
      <c r="L178" s="336">
        <v>0</v>
      </c>
      <c r="M178" s="336">
        <v>0</v>
      </c>
      <c r="N178" s="336">
        <v>0</v>
      </c>
      <c r="O178" s="336">
        <v>0</v>
      </c>
      <c r="P178" s="336">
        <v>0</v>
      </c>
      <c r="Q178" s="336">
        <v>0</v>
      </c>
      <c r="R178" s="336">
        <v>0</v>
      </c>
      <c r="S178" s="336">
        <v>0</v>
      </c>
      <c r="T178" s="336">
        <v>0</v>
      </c>
      <c r="U178" s="336">
        <v>0</v>
      </c>
      <c r="V178" s="336">
        <v>0</v>
      </c>
      <c r="W178" s="336">
        <v>0</v>
      </c>
      <c r="X178" s="336">
        <v>0</v>
      </c>
      <c r="Y178" s="336">
        <v>0</v>
      </c>
      <c r="Z178" s="337">
        <f t="shared" si="23"/>
        <v>0</v>
      </c>
      <c r="AA178" s="340"/>
    </row>
    <row r="179" spans="1:27" s="339" customFormat="1" ht="12.75" customHeight="1">
      <c r="A179" s="339">
        <f t="shared" si="25"/>
        <v>15</v>
      </c>
      <c r="B179" s="373">
        <v>250101400010999</v>
      </c>
      <c r="C179" s="376" t="s">
        <v>518</v>
      </c>
      <c r="D179" s="334">
        <f>+IF(VLOOKUP(C179,'BG SISTEMA'!B166:G432,6,FALSE)=15,VLOOKUP('CA EF (2)'!C179,'BG SISTEMA'!B166:F432,5,FALSE),0)</f>
        <v>-43401225</v>
      </c>
      <c r="E179" s="335"/>
      <c r="F179" s="335"/>
      <c r="G179" s="336">
        <v>-27940232</v>
      </c>
      <c r="H179" s="336">
        <f t="shared" si="26"/>
        <v>-15460993</v>
      </c>
      <c r="I179" s="336">
        <v>0</v>
      </c>
      <c r="J179" s="336">
        <v>0</v>
      </c>
      <c r="K179" s="336">
        <v>0</v>
      </c>
      <c r="L179" s="336">
        <v>0</v>
      </c>
      <c r="M179" s="336">
        <v>0</v>
      </c>
      <c r="N179" s="336">
        <f t="shared" si="31"/>
        <v>15460993</v>
      </c>
      <c r="O179" s="336">
        <v>0</v>
      </c>
      <c r="P179" s="336">
        <v>0</v>
      </c>
      <c r="Q179" s="336">
        <v>0</v>
      </c>
      <c r="R179" s="336">
        <v>0</v>
      </c>
      <c r="S179" s="336">
        <v>0</v>
      </c>
      <c r="T179" s="336">
        <v>0</v>
      </c>
      <c r="U179" s="336">
        <v>0</v>
      </c>
      <c r="V179" s="336">
        <v>0</v>
      </c>
      <c r="W179" s="336">
        <v>0</v>
      </c>
      <c r="X179" s="336">
        <v>0</v>
      </c>
      <c r="Y179" s="336">
        <v>0</v>
      </c>
      <c r="Z179" s="337">
        <f t="shared" si="23"/>
        <v>0</v>
      </c>
      <c r="AA179" s="340"/>
    </row>
    <row r="180" spans="1:27" s="339" customFormat="1" ht="12.75" customHeight="1">
      <c r="A180" s="339">
        <f t="shared" si="25"/>
        <v>0</v>
      </c>
      <c r="B180" s="374"/>
      <c r="C180" s="375" t="s">
        <v>519</v>
      </c>
      <c r="D180" s="334">
        <v>0</v>
      </c>
      <c r="E180" s="335"/>
      <c r="F180" s="335"/>
      <c r="G180" s="336">
        <v>0</v>
      </c>
      <c r="H180" s="336">
        <f t="shared" si="26"/>
        <v>0</v>
      </c>
      <c r="I180" s="336">
        <v>0</v>
      </c>
      <c r="J180" s="336">
        <v>0</v>
      </c>
      <c r="K180" s="336">
        <v>0</v>
      </c>
      <c r="L180" s="336">
        <v>0</v>
      </c>
      <c r="M180" s="336">
        <v>0</v>
      </c>
      <c r="N180" s="336">
        <v>0</v>
      </c>
      <c r="O180" s="336">
        <v>0</v>
      </c>
      <c r="P180" s="336">
        <v>0</v>
      </c>
      <c r="Q180" s="336">
        <v>0</v>
      </c>
      <c r="R180" s="336">
        <v>0</v>
      </c>
      <c r="S180" s="336">
        <v>0</v>
      </c>
      <c r="T180" s="336">
        <v>0</v>
      </c>
      <c r="U180" s="336">
        <v>0</v>
      </c>
      <c r="V180" s="336">
        <v>0</v>
      </c>
      <c r="W180" s="336">
        <v>0</v>
      </c>
      <c r="X180" s="336">
        <v>0</v>
      </c>
      <c r="Y180" s="336">
        <v>0</v>
      </c>
      <c r="Z180" s="337">
        <f t="shared" si="23"/>
        <v>0</v>
      </c>
      <c r="AA180" s="340"/>
    </row>
    <row r="181" spans="1:27" s="339" customFormat="1" ht="12.75" customHeight="1">
      <c r="A181" s="339">
        <f t="shared" si="25"/>
        <v>0</v>
      </c>
      <c r="B181" s="373"/>
      <c r="C181" s="376" t="s">
        <v>520</v>
      </c>
      <c r="D181" s="334">
        <v>0</v>
      </c>
      <c r="E181" s="335"/>
      <c r="F181" s="335"/>
      <c r="G181" s="336">
        <v>-17480688</v>
      </c>
      <c r="H181" s="336">
        <f t="shared" si="26"/>
        <v>17480688</v>
      </c>
      <c r="I181" s="336">
        <v>0</v>
      </c>
      <c r="J181" s="336">
        <v>0</v>
      </c>
      <c r="K181" s="336">
        <v>0</v>
      </c>
      <c r="L181" s="336">
        <v>0</v>
      </c>
      <c r="M181" s="336">
        <v>0</v>
      </c>
      <c r="N181" s="336">
        <f t="shared" si="31"/>
        <v>-17480688</v>
      </c>
      <c r="O181" s="336">
        <v>0</v>
      </c>
      <c r="P181" s="336">
        <v>0</v>
      </c>
      <c r="Q181" s="336">
        <v>0</v>
      </c>
      <c r="R181" s="336">
        <v>0</v>
      </c>
      <c r="S181" s="336">
        <v>0</v>
      </c>
      <c r="T181" s="336">
        <v>0</v>
      </c>
      <c r="U181" s="336">
        <v>0</v>
      </c>
      <c r="V181" s="336">
        <v>0</v>
      </c>
      <c r="W181" s="336">
        <v>0</v>
      </c>
      <c r="X181" s="336">
        <v>0</v>
      </c>
      <c r="Y181" s="336">
        <v>0</v>
      </c>
      <c r="Z181" s="337">
        <f t="shared" si="23"/>
        <v>0</v>
      </c>
      <c r="AA181" s="340"/>
    </row>
    <row r="182" spans="1:27" s="339" customFormat="1" ht="12.75" customHeight="1">
      <c r="A182" s="339">
        <f t="shared" si="25"/>
        <v>13</v>
      </c>
      <c r="B182" s="374">
        <v>2501014000113</v>
      </c>
      <c r="C182" s="375" t="s">
        <v>521</v>
      </c>
      <c r="D182" s="334" t="e">
        <f>+IF(VLOOKUP(C182,'BG SISTEMA'!B167:G433,6,FALSE)=15,VLOOKUP('CA EF (2)'!C182,'BG SISTEMA'!B167:F433,5,FALSE),0)</f>
        <v>#N/A</v>
      </c>
      <c r="E182" s="335"/>
      <c r="F182" s="335"/>
      <c r="G182" s="336">
        <v>0</v>
      </c>
      <c r="H182" s="336" t="e">
        <f t="shared" si="26"/>
        <v>#N/A</v>
      </c>
      <c r="I182" s="336">
        <v>0</v>
      </c>
      <c r="J182" s="336">
        <v>0</v>
      </c>
      <c r="K182" s="336">
        <v>0</v>
      </c>
      <c r="L182" s="336">
        <v>0</v>
      </c>
      <c r="M182" s="336">
        <v>0</v>
      </c>
      <c r="N182" s="336">
        <v>0</v>
      </c>
      <c r="O182" s="336">
        <v>0</v>
      </c>
      <c r="P182" s="336">
        <v>0</v>
      </c>
      <c r="Q182" s="336">
        <v>0</v>
      </c>
      <c r="R182" s="336">
        <v>0</v>
      </c>
      <c r="S182" s="336">
        <v>0</v>
      </c>
      <c r="T182" s="336">
        <v>0</v>
      </c>
      <c r="U182" s="336">
        <v>0</v>
      </c>
      <c r="V182" s="336">
        <v>0</v>
      </c>
      <c r="W182" s="336">
        <v>0</v>
      </c>
      <c r="X182" s="336">
        <v>0</v>
      </c>
      <c r="Y182" s="336">
        <v>0</v>
      </c>
      <c r="Z182" s="337" t="e">
        <f t="shared" si="23"/>
        <v>#N/A</v>
      </c>
      <c r="AA182" s="340"/>
    </row>
    <row r="183" spans="1:27" s="339" customFormat="1" ht="12.75" customHeight="1">
      <c r="A183" s="339">
        <f t="shared" si="25"/>
        <v>15</v>
      </c>
      <c r="B183" s="373">
        <v>250101400011399</v>
      </c>
      <c r="C183" s="376" t="s">
        <v>522</v>
      </c>
      <c r="D183" s="334" t="e">
        <f>+IF(VLOOKUP(C183,'BG SISTEMA'!B168:G434,6,FALSE)=15,VLOOKUP('CA EF (2)'!C183,'BG SISTEMA'!B168:F434,5,FALSE),0)</f>
        <v>#N/A</v>
      </c>
      <c r="E183" s="335"/>
      <c r="F183" s="335"/>
      <c r="G183" s="336">
        <v>-1705598</v>
      </c>
      <c r="H183" s="336" t="e">
        <f t="shared" si="26"/>
        <v>#N/A</v>
      </c>
      <c r="I183" s="336">
        <v>0</v>
      </c>
      <c r="J183" s="336">
        <v>0</v>
      </c>
      <c r="K183" s="336">
        <v>0</v>
      </c>
      <c r="L183" s="336">
        <v>0</v>
      </c>
      <c r="M183" s="336">
        <v>0</v>
      </c>
      <c r="N183" s="336" t="e">
        <f t="shared" si="31"/>
        <v>#N/A</v>
      </c>
      <c r="O183" s="336">
        <v>0</v>
      </c>
      <c r="P183" s="336">
        <v>0</v>
      </c>
      <c r="Q183" s="336">
        <v>0</v>
      </c>
      <c r="R183" s="336">
        <v>0</v>
      </c>
      <c r="S183" s="336">
        <v>0</v>
      </c>
      <c r="T183" s="336">
        <v>0</v>
      </c>
      <c r="U183" s="336">
        <v>0</v>
      </c>
      <c r="V183" s="336">
        <v>0</v>
      </c>
      <c r="W183" s="336">
        <v>0</v>
      </c>
      <c r="X183" s="336">
        <v>0</v>
      </c>
      <c r="Y183" s="336">
        <v>0</v>
      </c>
      <c r="Z183" s="337" t="e">
        <f t="shared" si="23"/>
        <v>#N/A</v>
      </c>
      <c r="AA183" s="340"/>
    </row>
    <row r="184" spans="1:27" s="339" customFormat="1" ht="12.75" customHeight="1">
      <c r="A184" s="339">
        <f t="shared" si="25"/>
        <v>8</v>
      </c>
      <c r="B184" s="374">
        <v>25010142</v>
      </c>
      <c r="C184" s="375" t="s">
        <v>523</v>
      </c>
      <c r="D184" s="334">
        <f>+IF(VLOOKUP(C184,'BG SISTEMA'!B169:G435,6,FALSE)=15,VLOOKUP('CA EF (2)'!C184,'BG SISTEMA'!B169:F435,5,FALSE),0)</f>
        <v>0</v>
      </c>
      <c r="E184" s="335"/>
      <c r="F184" s="335"/>
      <c r="G184" s="336">
        <v>0</v>
      </c>
      <c r="H184" s="336">
        <f t="shared" si="26"/>
        <v>0</v>
      </c>
      <c r="I184" s="336">
        <v>0</v>
      </c>
      <c r="J184" s="336">
        <v>0</v>
      </c>
      <c r="K184" s="336">
        <v>0</v>
      </c>
      <c r="L184" s="336">
        <v>0</v>
      </c>
      <c r="M184" s="336">
        <v>0</v>
      </c>
      <c r="N184" s="336">
        <v>0</v>
      </c>
      <c r="O184" s="336">
        <v>0</v>
      </c>
      <c r="P184" s="336">
        <v>0</v>
      </c>
      <c r="Q184" s="336">
        <v>0</v>
      </c>
      <c r="R184" s="336">
        <v>0</v>
      </c>
      <c r="S184" s="336">
        <v>0</v>
      </c>
      <c r="T184" s="336">
        <v>0</v>
      </c>
      <c r="U184" s="336">
        <v>0</v>
      </c>
      <c r="V184" s="336">
        <v>0</v>
      </c>
      <c r="W184" s="336">
        <v>0</v>
      </c>
      <c r="X184" s="336">
        <v>0</v>
      </c>
      <c r="Y184" s="336">
        <v>0</v>
      </c>
      <c r="Z184" s="337">
        <f t="shared" si="23"/>
        <v>0</v>
      </c>
      <c r="AA184" s="338"/>
    </row>
    <row r="185" spans="1:27" s="339" customFormat="1" ht="12.75" customHeight="1">
      <c r="A185" s="339">
        <f t="shared" si="25"/>
        <v>11</v>
      </c>
      <c r="B185" s="374">
        <v>25010142001</v>
      </c>
      <c r="C185" s="375" t="s">
        <v>719</v>
      </c>
      <c r="D185" s="334">
        <f>+IF(VLOOKUP(C185,'BG SISTEMA'!B170:G436,6,FALSE)=15,VLOOKUP('CA EF (2)'!C185,'BG SISTEMA'!B170:F436,5,FALSE),0)</f>
        <v>0</v>
      </c>
      <c r="E185" s="335"/>
      <c r="F185" s="335"/>
      <c r="G185" s="336">
        <v>0</v>
      </c>
      <c r="H185" s="336">
        <f t="shared" si="26"/>
        <v>0</v>
      </c>
      <c r="I185" s="336">
        <v>0</v>
      </c>
      <c r="J185" s="336">
        <v>0</v>
      </c>
      <c r="K185" s="336">
        <v>0</v>
      </c>
      <c r="L185" s="336">
        <v>0</v>
      </c>
      <c r="M185" s="336">
        <v>0</v>
      </c>
      <c r="N185" s="336">
        <v>0</v>
      </c>
      <c r="O185" s="336">
        <v>0</v>
      </c>
      <c r="P185" s="336">
        <v>0</v>
      </c>
      <c r="Q185" s="336">
        <v>0</v>
      </c>
      <c r="R185" s="336">
        <v>0</v>
      </c>
      <c r="S185" s="336">
        <v>0</v>
      </c>
      <c r="T185" s="336">
        <v>0</v>
      </c>
      <c r="U185" s="336">
        <v>0</v>
      </c>
      <c r="V185" s="336">
        <v>0</v>
      </c>
      <c r="W185" s="336">
        <v>0</v>
      </c>
      <c r="X185" s="336">
        <v>0</v>
      </c>
      <c r="Y185" s="336">
        <v>0</v>
      </c>
      <c r="Z185" s="337">
        <f t="shared" si="23"/>
        <v>0</v>
      </c>
      <c r="AA185" s="340"/>
    </row>
    <row r="186" spans="1:27" s="339" customFormat="1" ht="12.75" customHeight="1">
      <c r="A186" s="339">
        <f t="shared" si="25"/>
        <v>13</v>
      </c>
      <c r="B186" s="374">
        <v>2501014200106</v>
      </c>
      <c r="C186" s="375" t="s">
        <v>277</v>
      </c>
      <c r="D186" s="334" t="e">
        <f>+IF(VLOOKUP(C186,'BG SISTEMA'!B171:G440,6,FALSE)=15,VLOOKUP('CA EF (2)'!C186,'BG SISTEMA'!B171:F440,5,FALSE),0)</f>
        <v>#N/A</v>
      </c>
      <c r="E186" s="335"/>
      <c r="F186" s="335"/>
      <c r="G186" s="336">
        <v>0</v>
      </c>
      <c r="H186" s="336" t="e">
        <f t="shared" si="26"/>
        <v>#N/A</v>
      </c>
      <c r="I186" s="336">
        <v>0</v>
      </c>
      <c r="J186" s="336">
        <v>0</v>
      </c>
      <c r="K186" s="336">
        <v>0</v>
      </c>
      <c r="L186" s="336">
        <v>0</v>
      </c>
      <c r="M186" s="336">
        <v>0</v>
      </c>
      <c r="N186" s="336">
        <v>0</v>
      </c>
      <c r="O186" s="336">
        <v>0</v>
      </c>
      <c r="P186" s="336">
        <v>0</v>
      </c>
      <c r="Q186" s="336">
        <v>0</v>
      </c>
      <c r="R186" s="336">
        <v>0</v>
      </c>
      <c r="S186" s="336">
        <v>0</v>
      </c>
      <c r="T186" s="336">
        <v>0</v>
      </c>
      <c r="U186" s="336">
        <v>0</v>
      </c>
      <c r="V186" s="336">
        <v>0</v>
      </c>
      <c r="W186" s="336">
        <v>0</v>
      </c>
      <c r="X186" s="336">
        <v>0</v>
      </c>
      <c r="Y186" s="336">
        <v>0</v>
      </c>
      <c r="Z186" s="337" t="e">
        <f t="shared" si="23"/>
        <v>#N/A</v>
      </c>
      <c r="AA186" s="340"/>
    </row>
    <row r="187" spans="1:27" s="339" customFormat="1" ht="12.75" customHeight="1">
      <c r="A187" s="339">
        <f t="shared" si="25"/>
        <v>15</v>
      </c>
      <c r="B187" s="373">
        <v>250101420010699</v>
      </c>
      <c r="C187" s="376" t="s">
        <v>528</v>
      </c>
      <c r="D187" s="334" t="e">
        <f>+IF(VLOOKUP(C187,'BG SISTEMA'!B172:G441,6,FALSE)=15,VLOOKUP('CA EF (2)'!C187,'BG SISTEMA'!B172:F441,5,FALSE),0)</f>
        <v>#N/A</v>
      </c>
      <c r="E187" s="335"/>
      <c r="F187" s="335"/>
      <c r="G187" s="336">
        <v>-46143</v>
      </c>
      <c r="H187" s="336" t="e">
        <f t="shared" si="26"/>
        <v>#N/A</v>
      </c>
      <c r="I187" s="336">
        <v>0</v>
      </c>
      <c r="J187" s="336">
        <v>0</v>
      </c>
      <c r="K187" s="336">
        <v>0</v>
      </c>
      <c r="L187" s="336">
        <v>0</v>
      </c>
      <c r="M187" s="336">
        <v>0</v>
      </c>
      <c r="N187" s="336">
        <v>0</v>
      </c>
      <c r="O187" s="336">
        <v>0</v>
      </c>
      <c r="P187" s="336">
        <v>0</v>
      </c>
      <c r="Q187" s="336">
        <v>0</v>
      </c>
      <c r="R187" s="336">
        <v>0</v>
      </c>
      <c r="S187" s="336">
        <v>0</v>
      </c>
      <c r="T187" s="336">
        <v>0</v>
      </c>
      <c r="U187" s="336">
        <v>0</v>
      </c>
      <c r="V187" s="336">
        <v>0</v>
      </c>
      <c r="W187" s="336">
        <v>0</v>
      </c>
      <c r="X187" s="336">
        <v>0</v>
      </c>
      <c r="Y187" s="336">
        <v>0</v>
      </c>
      <c r="Z187" s="337" t="e">
        <f t="shared" si="23"/>
        <v>#N/A</v>
      </c>
      <c r="AA187" s="340"/>
    </row>
    <row r="188" spans="1:27" s="339" customFormat="1" ht="12.75" customHeight="1">
      <c r="A188" s="339">
        <f t="shared" si="25"/>
        <v>0</v>
      </c>
      <c r="B188" s="374"/>
      <c r="C188" s="375" t="s">
        <v>524</v>
      </c>
      <c r="D188" s="334">
        <v>0</v>
      </c>
      <c r="E188" s="335"/>
      <c r="F188" s="335"/>
      <c r="G188" s="336">
        <v>0</v>
      </c>
      <c r="H188" s="336">
        <f t="shared" si="26"/>
        <v>0</v>
      </c>
      <c r="I188" s="336">
        <v>0</v>
      </c>
      <c r="J188" s="336">
        <v>0</v>
      </c>
      <c r="K188" s="336">
        <v>0</v>
      </c>
      <c r="L188" s="336">
        <v>0</v>
      </c>
      <c r="M188" s="336">
        <v>0</v>
      </c>
      <c r="N188" s="336">
        <v>0</v>
      </c>
      <c r="O188" s="336">
        <v>0</v>
      </c>
      <c r="P188" s="336">
        <v>0</v>
      </c>
      <c r="Q188" s="336">
        <v>0</v>
      </c>
      <c r="R188" s="336">
        <v>0</v>
      </c>
      <c r="S188" s="336">
        <v>0</v>
      </c>
      <c r="T188" s="336">
        <v>0</v>
      </c>
      <c r="U188" s="336">
        <v>0</v>
      </c>
      <c r="V188" s="336">
        <v>0</v>
      </c>
      <c r="W188" s="336">
        <v>0</v>
      </c>
      <c r="X188" s="336">
        <v>0</v>
      </c>
      <c r="Y188" s="336">
        <v>0</v>
      </c>
      <c r="Z188" s="337">
        <f t="shared" si="23"/>
        <v>0</v>
      </c>
      <c r="AA188" s="340"/>
    </row>
    <row r="189" spans="1:27" s="339" customFormat="1" ht="12.75" customHeight="1">
      <c r="A189" s="339">
        <f t="shared" si="25"/>
        <v>0</v>
      </c>
      <c r="B189" s="373"/>
      <c r="C189" s="376" t="s">
        <v>525</v>
      </c>
      <c r="D189" s="334">
        <v>0</v>
      </c>
      <c r="E189" s="335"/>
      <c r="F189" s="335"/>
      <c r="G189" s="336">
        <v>-2162975</v>
      </c>
      <c r="H189" s="336">
        <f t="shared" si="26"/>
        <v>2162975</v>
      </c>
      <c r="I189" s="336">
        <v>0</v>
      </c>
      <c r="J189" s="336">
        <v>0</v>
      </c>
      <c r="K189" s="336">
        <v>0</v>
      </c>
      <c r="L189" s="336">
        <v>0</v>
      </c>
      <c r="M189" s="336">
        <v>0</v>
      </c>
      <c r="N189" s="336">
        <f t="shared" ref="N189:N193" si="32">-$H189</f>
        <v>-2162975</v>
      </c>
      <c r="O189" s="336">
        <v>0</v>
      </c>
      <c r="P189" s="336">
        <v>0</v>
      </c>
      <c r="Q189" s="336">
        <v>0</v>
      </c>
      <c r="R189" s="336">
        <v>0</v>
      </c>
      <c r="S189" s="336">
        <v>0</v>
      </c>
      <c r="T189" s="336">
        <v>0</v>
      </c>
      <c r="U189" s="336">
        <v>0</v>
      </c>
      <c r="V189" s="336">
        <v>0</v>
      </c>
      <c r="W189" s="336">
        <v>0</v>
      </c>
      <c r="X189" s="336">
        <v>0</v>
      </c>
      <c r="Y189" s="336">
        <v>0</v>
      </c>
      <c r="Z189" s="337">
        <f t="shared" si="23"/>
        <v>0</v>
      </c>
      <c r="AA189" s="340"/>
    </row>
    <row r="190" spans="1:27" s="339" customFormat="1" ht="12.75" customHeight="1">
      <c r="A190" s="339">
        <f t="shared" si="25"/>
        <v>0</v>
      </c>
      <c r="B190" s="374"/>
      <c r="C190" s="375" t="s">
        <v>526</v>
      </c>
      <c r="D190" s="334">
        <v>0</v>
      </c>
      <c r="E190" s="335"/>
      <c r="F190" s="335"/>
      <c r="G190" s="336">
        <v>0</v>
      </c>
      <c r="H190" s="336">
        <f t="shared" si="26"/>
        <v>0</v>
      </c>
      <c r="I190" s="336">
        <v>0</v>
      </c>
      <c r="J190" s="336">
        <v>0</v>
      </c>
      <c r="K190" s="336">
        <v>0</v>
      </c>
      <c r="L190" s="336">
        <v>0</v>
      </c>
      <c r="M190" s="336">
        <v>0</v>
      </c>
      <c r="N190" s="336">
        <v>0</v>
      </c>
      <c r="O190" s="336">
        <v>0</v>
      </c>
      <c r="P190" s="336">
        <v>0</v>
      </c>
      <c r="Q190" s="336">
        <v>0</v>
      </c>
      <c r="R190" s="336">
        <v>0</v>
      </c>
      <c r="S190" s="336">
        <v>0</v>
      </c>
      <c r="T190" s="336">
        <v>0</v>
      </c>
      <c r="U190" s="336">
        <v>0</v>
      </c>
      <c r="V190" s="336">
        <v>0</v>
      </c>
      <c r="W190" s="336">
        <v>0</v>
      </c>
      <c r="X190" s="336">
        <v>0</v>
      </c>
      <c r="Y190" s="336">
        <v>0</v>
      </c>
      <c r="Z190" s="337">
        <f t="shared" si="23"/>
        <v>0</v>
      </c>
      <c r="AA190" s="340"/>
    </row>
    <row r="191" spans="1:27" s="339" customFormat="1" ht="12.75" customHeight="1">
      <c r="A191" s="339">
        <f t="shared" si="25"/>
        <v>0</v>
      </c>
      <c r="B191" s="373"/>
      <c r="C191" s="376" t="s">
        <v>527</v>
      </c>
      <c r="D191" s="334">
        <v>0</v>
      </c>
      <c r="E191" s="335"/>
      <c r="F191" s="335"/>
      <c r="G191" s="336">
        <v>-4590319</v>
      </c>
      <c r="H191" s="336">
        <f t="shared" si="26"/>
        <v>4590319</v>
      </c>
      <c r="I191" s="336">
        <v>0</v>
      </c>
      <c r="J191" s="336">
        <v>0</v>
      </c>
      <c r="K191" s="336">
        <v>0</v>
      </c>
      <c r="L191" s="336">
        <v>0</v>
      </c>
      <c r="M191" s="336">
        <v>0</v>
      </c>
      <c r="N191" s="336">
        <f t="shared" si="32"/>
        <v>-4590319</v>
      </c>
      <c r="O191" s="336">
        <v>0</v>
      </c>
      <c r="P191" s="336">
        <v>0</v>
      </c>
      <c r="Q191" s="336">
        <v>0</v>
      </c>
      <c r="R191" s="336">
        <v>0</v>
      </c>
      <c r="S191" s="336">
        <v>0</v>
      </c>
      <c r="T191" s="336">
        <v>0</v>
      </c>
      <c r="U191" s="336">
        <v>0</v>
      </c>
      <c r="V191" s="336">
        <v>0</v>
      </c>
      <c r="W191" s="336">
        <v>0</v>
      </c>
      <c r="X191" s="336">
        <v>0</v>
      </c>
      <c r="Y191" s="336">
        <v>0</v>
      </c>
      <c r="Z191" s="337">
        <f t="shared" si="23"/>
        <v>0</v>
      </c>
      <c r="AA191" s="340"/>
    </row>
    <row r="192" spans="1:27" s="339" customFormat="1" ht="12.75" customHeight="1">
      <c r="A192" s="339">
        <f t="shared" si="25"/>
        <v>0</v>
      </c>
      <c r="B192" s="373"/>
      <c r="C192" s="376" t="s">
        <v>670</v>
      </c>
      <c r="D192" s="334">
        <v>0</v>
      </c>
      <c r="E192" s="335"/>
      <c r="F192" s="335"/>
      <c r="G192" s="336">
        <v>-27876380</v>
      </c>
      <c r="H192" s="336">
        <f t="shared" si="26"/>
        <v>27876380</v>
      </c>
      <c r="I192" s="336">
        <v>0</v>
      </c>
      <c r="J192" s="336">
        <v>0</v>
      </c>
      <c r="K192" s="336">
        <v>0</v>
      </c>
      <c r="L192" s="336">
        <v>0</v>
      </c>
      <c r="M192" s="336">
        <v>0</v>
      </c>
      <c r="N192" s="336">
        <f t="shared" si="32"/>
        <v>-27876380</v>
      </c>
      <c r="O192" s="336">
        <v>0</v>
      </c>
      <c r="P192" s="336">
        <v>0</v>
      </c>
      <c r="Q192" s="336">
        <v>0</v>
      </c>
      <c r="R192" s="336">
        <v>0</v>
      </c>
      <c r="S192" s="336">
        <v>0</v>
      </c>
      <c r="T192" s="336">
        <v>0</v>
      </c>
      <c r="U192" s="336">
        <v>0</v>
      </c>
      <c r="V192" s="336">
        <v>0</v>
      </c>
      <c r="W192" s="336">
        <v>0</v>
      </c>
      <c r="X192" s="336">
        <v>0</v>
      </c>
      <c r="Y192" s="336">
        <v>0</v>
      </c>
      <c r="Z192" s="337">
        <f t="shared" si="23"/>
        <v>0</v>
      </c>
      <c r="AA192" s="340"/>
    </row>
    <row r="193" spans="1:27" s="339" customFormat="1" ht="12.75" customHeight="1">
      <c r="A193" s="339">
        <f t="shared" si="25"/>
        <v>0</v>
      </c>
      <c r="B193" s="373"/>
      <c r="C193" s="376" t="s">
        <v>303</v>
      </c>
      <c r="D193" s="334">
        <v>0</v>
      </c>
      <c r="E193" s="335"/>
      <c r="F193" s="335"/>
      <c r="G193" s="336">
        <v>-1928182</v>
      </c>
      <c r="H193" s="336">
        <f t="shared" si="26"/>
        <v>1928182</v>
      </c>
      <c r="I193" s="336">
        <v>0</v>
      </c>
      <c r="J193" s="336">
        <v>0</v>
      </c>
      <c r="K193" s="336">
        <v>0</v>
      </c>
      <c r="L193" s="336">
        <v>0</v>
      </c>
      <c r="M193" s="336">
        <v>0</v>
      </c>
      <c r="N193" s="336">
        <f t="shared" si="32"/>
        <v>-1928182</v>
      </c>
      <c r="O193" s="336">
        <v>0</v>
      </c>
      <c r="P193" s="336">
        <v>0</v>
      </c>
      <c r="Q193" s="336">
        <v>0</v>
      </c>
      <c r="R193" s="336">
        <v>0</v>
      </c>
      <c r="S193" s="336">
        <v>0</v>
      </c>
      <c r="T193" s="336">
        <v>0</v>
      </c>
      <c r="U193" s="336">
        <v>0</v>
      </c>
      <c r="V193" s="336">
        <v>0</v>
      </c>
      <c r="W193" s="336">
        <v>0</v>
      </c>
      <c r="X193" s="336">
        <v>0</v>
      </c>
      <c r="Y193" s="336">
        <v>0</v>
      </c>
      <c r="Z193" s="337">
        <f t="shared" ref="Z193:Z256" si="33">SUM(H193:Y193)</f>
        <v>0</v>
      </c>
      <c r="AA193" s="340"/>
    </row>
    <row r="194" spans="1:27" s="339" customFormat="1" ht="12.75" customHeight="1">
      <c r="A194" s="339">
        <f t="shared" si="25"/>
        <v>1</v>
      </c>
      <c r="B194" s="374">
        <v>3</v>
      </c>
      <c r="C194" s="375" t="s">
        <v>12</v>
      </c>
      <c r="D194" s="334">
        <f>+IF(VLOOKUP(C194,'BG SISTEMA'!B173:G442,6,FALSE)=15,VLOOKUP('CA EF (2)'!C194,'BG SISTEMA'!B173:F442,5,FALSE),0)</f>
        <v>0</v>
      </c>
      <c r="E194" s="335"/>
      <c r="F194" s="335"/>
      <c r="G194" s="336">
        <v>0</v>
      </c>
      <c r="H194" s="336">
        <f t="shared" si="26"/>
        <v>0</v>
      </c>
      <c r="I194" s="336">
        <v>0</v>
      </c>
      <c r="J194" s="336">
        <v>0</v>
      </c>
      <c r="K194" s="336">
        <v>0</v>
      </c>
      <c r="L194" s="336">
        <v>0</v>
      </c>
      <c r="M194" s="336">
        <v>0</v>
      </c>
      <c r="N194" s="336">
        <v>0</v>
      </c>
      <c r="O194" s="336">
        <v>0</v>
      </c>
      <c r="P194" s="336">
        <v>0</v>
      </c>
      <c r="Q194" s="336">
        <v>0</v>
      </c>
      <c r="R194" s="336">
        <v>0</v>
      </c>
      <c r="S194" s="336">
        <v>0</v>
      </c>
      <c r="T194" s="336">
        <v>0</v>
      </c>
      <c r="U194" s="336">
        <v>0</v>
      </c>
      <c r="V194" s="336">
        <v>0</v>
      </c>
      <c r="W194" s="336">
        <v>0</v>
      </c>
      <c r="X194" s="336">
        <v>0</v>
      </c>
      <c r="Y194" s="336">
        <v>0</v>
      </c>
      <c r="Z194" s="337">
        <f t="shared" si="33"/>
        <v>0</v>
      </c>
      <c r="AA194" s="340"/>
    </row>
    <row r="195" spans="1:27" s="339" customFormat="1" ht="12.75" customHeight="1">
      <c r="A195" s="339">
        <f t="shared" si="25"/>
        <v>2</v>
      </c>
      <c r="B195" s="374">
        <v>31</v>
      </c>
      <c r="C195" s="375" t="s">
        <v>529</v>
      </c>
      <c r="D195" s="334">
        <f>+IF(VLOOKUP(C195,'BG SISTEMA'!B174:G443,6,FALSE)=15,VLOOKUP('CA EF (2)'!C195,'BG SISTEMA'!B174:F443,5,FALSE),0)</f>
        <v>0</v>
      </c>
      <c r="E195" s="335"/>
      <c r="F195" s="335"/>
      <c r="G195" s="336">
        <v>0</v>
      </c>
      <c r="H195" s="336">
        <f t="shared" si="26"/>
        <v>0</v>
      </c>
      <c r="I195" s="336">
        <v>0</v>
      </c>
      <c r="J195" s="336">
        <v>0</v>
      </c>
      <c r="K195" s="336">
        <v>0</v>
      </c>
      <c r="L195" s="336">
        <v>0</v>
      </c>
      <c r="M195" s="336">
        <v>0</v>
      </c>
      <c r="N195" s="336">
        <v>0</v>
      </c>
      <c r="O195" s="336">
        <v>0</v>
      </c>
      <c r="P195" s="336">
        <v>0</v>
      </c>
      <c r="Q195" s="336">
        <v>0</v>
      </c>
      <c r="R195" s="336">
        <v>0</v>
      </c>
      <c r="S195" s="336">
        <v>0</v>
      </c>
      <c r="T195" s="336">
        <v>0</v>
      </c>
      <c r="U195" s="336">
        <v>0</v>
      </c>
      <c r="V195" s="336">
        <v>0</v>
      </c>
      <c r="W195" s="336">
        <v>0</v>
      </c>
      <c r="X195" s="336">
        <v>0</v>
      </c>
      <c r="Y195" s="336">
        <v>0</v>
      </c>
      <c r="Z195" s="337">
        <f t="shared" si="33"/>
        <v>0</v>
      </c>
      <c r="AA195" s="340"/>
    </row>
    <row r="196" spans="1:27" s="339" customFormat="1" ht="12.75" customHeight="1">
      <c r="A196" s="339">
        <f t="shared" si="25"/>
        <v>5</v>
      </c>
      <c r="B196" s="374">
        <v>31010</v>
      </c>
      <c r="C196" s="375" t="s">
        <v>530</v>
      </c>
      <c r="D196" s="334">
        <f>+IF(VLOOKUP(C196,'BG SISTEMA'!B175:G444,6,FALSE)=15,VLOOKUP('CA EF (2)'!C196,'BG SISTEMA'!B175:F444,5,FALSE),0)</f>
        <v>0</v>
      </c>
      <c r="E196" s="335"/>
      <c r="F196" s="335"/>
      <c r="G196" s="336">
        <v>0</v>
      </c>
      <c r="H196" s="336">
        <f t="shared" si="26"/>
        <v>0</v>
      </c>
      <c r="I196" s="336">
        <v>0</v>
      </c>
      <c r="J196" s="336">
        <v>0</v>
      </c>
      <c r="K196" s="336">
        <v>0</v>
      </c>
      <c r="L196" s="336">
        <v>0</v>
      </c>
      <c r="M196" s="336">
        <v>0</v>
      </c>
      <c r="N196" s="336">
        <v>0</v>
      </c>
      <c r="O196" s="336">
        <v>0</v>
      </c>
      <c r="P196" s="336">
        <v>0</v>
      </c>
      <c r="Q196" s="336">
        <v>0</v>
      </c>
      <c r="R196" s="336">
        <v>0</v>
      </c>
      <c r="S196" s="336">
        <v>0</v>
      </c>
      <c r="T196" s="336">
        <v>0</v>
      </c>
      <c r="U196" s="336">
        <v>0</v>
      </c>
      <c r="V196" s="336">
        <v>0</v>
      </c>
      <c r="W196" s="336">
        <v>0</v>
      </c>
      <c r="X196" s="336">
        <v>0</v>
      </c>
      <c r="Y196" s="336">
        <v>0</v>
      </c>
      <c r="Z196" s="337">
        <f t="shared" si="33"/>
        <v>0</v>
      </c>
      <c r="AA196" s="340"/>
    </row>
    <row r="197" spans="1:27" s="339" customFormat="1" ht="12.75" customHeight="1">
      <c r="A197" s="339">
        <f t="shared" si="25"/>
        <v>8</v>
      </c>
      <c r="B197" s="374">
        <v>31010502</v>
      </c>
      <c r="C197" s="375" t="s">
        <v>530</v>
      </c>
      <c r="D197" s="334">
        <f>+IF(VLOOKUP(C197,'BG SISTEMA'!B176:G445,6,FALSE)=15,VLOOKUP('CA EF (2)'!C197,'BG SISTEMA'!B176:F445,5,FALSE),0)</f>
        <v>0</v>
      </c>
      <c r="E197" s="335"/>
      <c r="F197" s="335"/>
      <c r="G197" s="336">
        <v>0</v>
      </c>
      <c r="H197" s="336">
        <f t="shared" si="26"/>
        <v>0</v>
      </c>
      <c r="I197" s="336">
        <v>0</v>
      </c>
      <c r="J197" s="336">
        <v>0</v>
      </c>
      <c r="K197" s="336">
        <v>0</v>
      </c>
      <c r="L197" s="336">
        <v>0</v>
      </c>
      <c r="M197" s="336">
        <v>0</v>
      </c>
      <c r="N197" s="336">
        <v>0</v>
      </c>
      <c r="O197" s="336">
        <v>0</v>
      </c>
      <c r="P197" s="336">
        <v>0</v>
      </c>
      <c r="Q197" s="336">
        <v>0</v>
      </c>
      <c r="R197" s="336">
        <v>0</v>
      </c>
      <c r="S197" s="336">
        <v>0</v>
      </c>
      <c r="T197" s="336">
        <v>0</v>
      </c>
      <c r="U197" s="336">
        <v>0</v>
      </c>
      <c r="V197" s="336">
        <v>0</v>
      </c>
      <c r="W197" s="336">
        <v>0</v>
      </c>
      <c r="X197" s="336">
        <v>0</v>
      </c>
      <c r="Y197" s="336">
        <v>0</v>
      </c>
      <c r="Z197" s="337">
        <f t="shared" si="33"/>
        <v>0</v>
      </c>
      <c r="AA197" s="340"/>
    </row>
    <row r="198" spans="1:27" s="339" customFormat="1" ht="12.75" customHeight="1">
      <c r="A198" s="339">
        <f t="shared" si="25"/>
        <v>11</v>
      </c>
      <c r="B198" s="374">
        <v>31010502001</v>
      </c>
      <c r="C198" s="375" t="s">
        <v>531</v>
      </c>
      <c r="D198" s="334">
        <f>+IF(VLOOKUP(C198,'BG SISTEMA'!B177:G446,6,FALSE)=15,VLOOKUP('CA EF (2)'!C198,'BG SISTEMA'!B177:F446,5,FALSE),0)</f>
        <v>0</v>
      </c>
      <c r="E198" s="335"/>
      <c r="F198" s="335"/>
      <c r="G198" s="336">
        <v>0</v>
      </c>
      <c r="H198" s="336">
        <f t="shared" si="26"/>
        <v>0</v>
      </c>
      <c r="I198" s="336">
        <v>0</v>
      </c>
      <c r="J198" s="336">
        <v>0</v>
      </c>
      <c r="K198" s="336">
        <v>0</v>
      </c>
      <c r="L198" s="336">
        <v>0</v>
      </c>
      <c r="M198" s="336">
        <v>0</v>
      </c>
      <c r="N198" s="336">
        <v>0</v>
      </c>
      <c r="O198" s="336">
        <v>0</v>
      </c>
      <c r="P198" s="336">
        <v>0</v>
      </c>
      <c r="Q198" s="336">
        <v>0</v>
      </c>
      <c r="R198" s="336">
        <v>0</v>
      </c>
      <c r="S198" s="336">
        <v>0</v>
      </c>
      <c r="T198" s="336">
        <v>0</v>
      </c>
      <c r="U198" s="336">
        <v>0</v>
      </c>
      <c r="V198" s="336">
        <v>0</v>
      </c>
      <c r="W198" s="336">
        <v>0</v>
      </c>
      <c r="X198" s="336">
        <v>0</v>
      </c>
      <c r="Y198" s="336">
        <v>0</v>
      </c>
      <c r="Z198" s="337">
        <f t="shared" si="33"/>
        <v>0</v>
      </c>
      <c r="AA198" s="340"/>
    </row>
    <row r="199" spans="1:27" s="339" customFormat="1" ht="12.75" customHeight="1">
      <c r="A199" s="339">
        <f t="shared" si="25"/>
        <v>13</v>
      </c>
      <c r="B199" s="374">
        <v>3101050200101</v>
      </c>
      <c r="C199" s="375" t="s">
        <v>531</v>
      </c>
      <c r="D199" s="334">
        <f>+IF(VLOOKUP(C199,'BG SISTEMA'!B178:G447,6,FALSE)=15,VLOOKUP('CA EF (2)'!C199,'BG SISTEMA'!B178:F447,5,FALSE),0)</f>
        <v>0</v>
      </c>
      <c r="E199" s="335"/>
      <c r="F199" s="335"/>
      <c r="G199" s="336">
        <v>0</v>
      </c>
      <c r="H199" s="336">
        <f t="shared" si="26"/>
        <v>0</v>
      </c>
      <c r="I199" s="336">
        <v>0</v>
      </c>
      <c r="J199" s="336">
        <v>0</v>
      </c>
      <c r="K199" s="336">
        <v>0</v>
      </c>
      <c r="L199" s="336">
        <v>0</v>
      </c>
      <c r="M199" s="336">
        <v>0</v>
      </c>
      <c r="N199" s="336">
        <v>0</v>
      </c>
      <c r="O199" s="336">
        <v>0</v>
      </c>
      <c r="P199" s="336">
        <v>0</v>
      </c>
      <c r="Q199" s="336">
        <v>0</v>
      </c>
      <c r="R199" s="336">
        <v>0</v>
      </c>
      <c r="S199" s="336">
        <v>0</v>
      </c>
      <c r="T199" s="336">
        <v>0</v>
      </c>
      <c r="U199" s="336">
        <v>0</v>
      </c>
      <c r="V199" s="336">
        <v>0</v>
      </c>
      <c r="W199" s="336">
        <v>0</v>
      </c>
      <c r="X199" s="336">
        <v>0</v>
      </c>
      <c r="Y199" s="336">
        <v>0</v>
      </c>
      <c r="Z199" s="337">
        <f t="shared" si="33"/>
        <v>0</v>
      </c>
      <c r="AA199" s="340"/>
    </row>
    <row r="200" spans="1:27" s="339" customFormat="1" ht="12.75" customHeight="1">
      <c r="A200" s="339">
        <f t="shared" si="25"/>
        <v>15</v>
      </c>
      <c r="B200" s="373">
        <v>310105020010199</v>
      </c>
      <c r="C200" s="376" t="s">
        <v>532</v>
      </c>
      <c r="D200" s="334">
        <f>+IF(VLOOKUP(C200,'BG SISTEMA'!B179:G448,6,FALSE)=15,VLOOKUP('CA EF (2)'!C200,'BG SISTEMA'!B179:F448,5,FALSE),0)</f>
        <v>-50000000000</v>
      </c>
      <c r="E200" s="335"/>
      <c r="F200" s="335"/>
      <c r="G200" s="336">
        <v>-50000000000</v>
      </c>
      <c r="H200" s="336">
        <f t="shared" si="26"/>
        <v>0</v>
      </c>
      <c r="I200" s="336">
        <v>0</v>
      </c>
      <c r="J200" s="336">
        <v>0</v>
      </c>
      <c r="K200" s="336">
        <v>0</v>
      </c>
      <c r="L200" s="336">
        <v>0</v>
      </c>
      <c r="M200" s="336">
        <v>0</v>
      </c>
      <c r="N200" s="336">
        <v>0</v>
      </c>
      <c r="O200" s="336">
        <v>0</v>
      </c>
      <c r="P200" s="336">
        <v>0</v>
      </c>
      <c r="Q200" s="336">
        <v>0</v>
      </c>
      <c r="R200" s="336">
        <v>0</v>
      </c>
      <c r="S200" s="336">
        <v>0</v>
      </c>
      <c r="T200" s="336">
        <v>0</v>
      </c>
      <c r="U200" s="336">
        <v>0</v>
      </c>
      <c r="V200" s="336">
        <v>0</v>
      </c>
      <c r="W200" s="336">
        <v>0</v>
      </c>
      <c r="X200" s="336">
        <v>0</v>
      </c>
      <c r="Y200" s="336">
        <v>0</v>
      </c>
      <c r="Z200" s="337">
        <f t="shared" si="33"/>
        <v>0</v>
      </c>
      <c r="AA200" s="340"/>
    </row>
    <row r="201" spans="1:27" s="339" customFormat="1" ht="12.75" customHeight="1">
      <c r="A201" s="339">
        <f t="shared" si="25"/>
        <v>13</v>
      </c>
      <c r="B201" s="374">
        <v>3101050200102</v>
      </c>
      <c r="C201" s="375" t="s">
        <v>531</v>
      </c>
      <c r="D201" s="334">
        <f>+IF(VLOOKUP(C201,'BG SISTEMA'!B180:G449,6,FALSE)=15,VLOOKUP('CA EF (2)'!C201,'BG SISTEMA'!B180:F449,5,FALSE),0)</f>
        <v>0</v>
      </c>
      <c r="E201" s="335"/>
      <c r="F201" s="335"/>
      <c r="G201" s="336">
        <v>0</v>
      </c>
      <c r="H201" s="336">
        <f t="shared" si="26"/>
        <v>0</v>
      </c>
      <c r="I201" s="336">
        <v>0</v>
      </c>
      <c r="J201" s="336">
        <v>0</v>
      </c>
      <c r="K201" s="336">
        <v>0</v>
      </c>
      <c r="L201" s="336">
        <v>0</v>
      </c>
      <c r="M201" s="336">
        <v>0</v>
      </c>
      <c r="N201" s="336">
        <v>0</v>
      </c>
      <c r="O201" s="336">
        <v>0</v>
      </c>
      <c r="P201" s="336">
        <v>0</v>
      </c>
      <c r="Q201" s="336">
        <v>0</v>
      </c>
      <c r="R201" s="336">
        <v>0</v>
      </c>
      <c r="S201" s="336">
        <v>0</v>
      </c>
      <c r="T201" s="336">
        <v>0</v>
      </c>
      <c r="U201" s="336">
        <v>0</v>
      </c>
      <c r="V201" s="336">
        <v>0</v>
      </c>
      <c r="W201" s="336">
        <v>0</v>
      </c>
      <c r="X201" s="336">
        <v>0</v>
      </c>
      <c r="Y201" s="336">
        <v>0</v>
      </c>
      <c r="Z201" s="337">
        <f t="shared" si="33"/>
        <v>0</v>
      </c>
      <c r="AA201" s="338"/>
    </row>
    <row r="202" spans="1:27" s="339" customFormat="1" ht="12.75" customHeight="1">
      <c r="A202" s="339">
        <f t="shared" si="25"/>
        <v>15</v>
      </c>
      <c r="B202" s="373">
        <v>310105020010299</v>
      </c>
      <c r="C202" s="376" t="s">
        <v>533</v>
      </c>
      <c r="D202" s="334">
        <f>+IF(VLOOKUP(C202,'BG SISTEMA'!B181:G450,6,FALSE)=15,VLOOKUP('CA EF (2)'!C202,'BG SISTEMA'!B181:F450,5,FALSE),0)</f>
        <v>38400000000</v>
      </c>
      <c r="E202" s="335"/>
      <c r="F202" s="335"/>
      <c r="G202" s="336">
        <v>45000000000</v>
      </c>
      <c r="H202" s="336">
        <f t="shared" si="26"/>
        <v>-6600000000</v>
      </c>
      <c r="I202" s="336">
        <v>0</v>
      </c>
      <c r="J202" s="336">
        <v>0</v>
      </c>
      <c r="K202" s="336">
        <v>0</v>
      </c>
      <c r="L202" s="336">
        <v>0</v>
      </c>
      <c r="M202" s="336">
        <v>0</v>
      </c>
      <c r="N202" s="336">
        <v>0</v>
      </c>
      <c r="O202" s="336">
        <v>0</v>
      </c>
      <c r="P202" s="336">
        <v>0</v>
      </c>
      <c r="Q202" s="336">
        <v>0</v>
      </c>
      <c r="R202" s="336">
        <v>0</v>
      </c>
      <c r="S202" s="336">
        <v>0</v>
      </c>
      <c r="T202" s="336">
        <v>0</v>
      </c>
      <c r="U202" s="336">
        <f t="shared" ref="U202" si="34">-$H202</f>
        <v>6600000000</v>
      </c>
      <c r="V202" s="336">
        <v>0</v>
      </c>
      <c r="W202" s="336">
        <v>0</v>
      </c>
      <c r="X202" s="336">
        <v>0</v>
      </c>
      <c r="Y202" s="336">
        <v>0</v>
      </c>
      <c r="Z202" s="337">
        <f t="shared" si="33"/>
        <v>0</v>
      </c>
      <c r="AA202" s="340"/>
    </row>
    <row r="203" spans="1:27" s="339" customFormat="1" ht="12.75" customHeight="1">
      <c r="A203" s="339">
        <f t="shared" si="25"/>
        <v>5</v>
      </c>
      <c r="B203" s="374">
        <v>31040</v>
      </c>
      <c r="C203" s="375" t="s">
        <v>534</v>
      </c>
      <c r="D203" s="334">
        <f>+IF(VLOOKUP(C203,'BG SISTEMA'!B182:G451,6,FALSE)=15,VLOOKUP('CA EF (2)'!C203,'BG SISTEMA'!B182:F451,5,FALSE),0)</f>
        <v>0</v>
      </c>
      <c r="E203" s="335"/>
      <c r="F203" s="335"/>
      <c r="G203" s="336">
        <v>0</v>
      </c>
      <c r="H203" s="336">
        <f t="shared" si="26"/>
        <v>0</v>
      </c>
      <c r="I203" s="336">
        <v>0</v>
      </c>
      <c r="J203" s="336">
        <v>0</v>
      </c>
      <c r="K203" s="336">
        <v>0</v>
      </c>
      <c r="L203" s="336">
        <v>0</v>
      </c>
      <c r="M203" s="336">
        <v>0</v>
      </c>
      <c r="N203" s="336">
        <v>0</v>
      </c>
      <c r="O203" s="336">
        <v>0</v>
      </c>
      <c r="P203" s="336">
        <v>0</v>
      </c>
      <c r="Q203" s="336">
        <v>0</v>
      </c>
      <c r="R203" s="336">
        <v>0</v>
      </c>
      <c r="S203" s="336">
        <v>0</v>
      </c>
      <c r="T203" s="336">
        <v>0</v>
      </c>
      <c r="U203" s="336">
        <v>0</v>
      </c>
      <c r="V203" s="336">
        <v>0</v>
      </c>
      <c r="W203" s="336">
        <v>0</v>
      </c>
      <c r="X203" s="336">
        <v>0</v>
      </c>
      <c r="Y203" s="336">
        <v>0</v>
      </c>
      <c r="Z203" s="337">
        <f t="shared" si="33"/>
        <v>0</v>
      </c>
      <c r="AA203" s="340"/>
    </row>
    <row r="204" spans="1:27" s="339" customFormat="1" ht="12.75" customHeight="1">
      <c r="A204" s="339">
        <f t="shared" si="25"/>
        <v>8</v>
      </c>
      <c r="B204" s="374">
        <v>31040516</v>
      </c>
      <c r="C204" s="375" t="s">
        <v>535</v>
      </c>
      <c r="D204" s="334">
        <f>+IF(VLOOKUP(C204,'BG SISTEMA'!B183:G452,6,FALSE)=15,VLOOKUP('CA EF (2)'!C204,'BG SISTEMA'!B183:F452,5,FALSE),0)</f>
        <v>0</v>
      </c>
      <c r="E204" s="335"/>
      <c r="F204" s="335"/>
      <c r="G204" s="336">
        <v>0</v>
      </c>
      <c r="H204" s="336">
        <f t="shared" si="26"/>
        <v>0</v>
      </c>
      <c r="I204" s="336">
        <v>0</v>
      </c>
      <c r="J204" s="336">
        <v>0</v>
      </c>
      <c r="K204" s="336">
        <v>0</v>
      </c>
      <c r="L204" s="336">
        <v>0</v>
      </c>
      <c r="M204" s="336">
        <v>0</v>
      </c>
      <c r="N204" s="336">
        <v>0</v>
      </c>
      <c r="O204" s="336">
        <v>0</v>
      </c>
      <c r="P204" s="336">
        <v>0</v>
      </c>
      <c r="Q204" s="336">
        <v>0</v>
      </c>
      <c r="R204" s="336">
        <v>0</v>
      </c>
      <c r="S204" s="336">
        <v>0</v>
      </c>
      <c r="T204" s="336">
        <v>0</v>
      </c>
      <c r="U204" s="336">
        <v>0</v>
      </c>
      <c r="V204" s="336">
        <v>0</v>
      </c>
      <c r="W204" s="336">
        <v>0</v>
      </c>
      <c r="X204" s="336">
        <v>0</v>
      </c>
      <c r="Y204" s="336">
        <v>0</v>
      </c>
      <c r="Z204" s="337">
        <f t="shared" si="33"/>
        <v>0</v>
      </c>
      <c r="AA204" s="340"/>
    </row>
    <row r="205" spans="1:27" s="339" customFormat="1" ht="12.75" customHeight="1">
      <c r="A205" s="339">
        <f t="shared" si="25"/>
        <v>11</v>
      </c>
      <c r="B205" s="374">
        <v>31040516002</v>
      </c>
      <c r="C205" s="375" t="s">
        <v>536</v>
      </c>
      <c r="D205" s="334">
        <f>+IF(VLOOKUP(C205,'BG SISTEMA'!B184:G453,6,FALSE)=15,VLOOKUP('CA EF (2)'!C205,'BG SISTEMA'!B184:F453,5,FALSE),0)</f>
        <v>0</v>
      </c>
      <c r="E205" s="335"/>
      <c r="F205" s="335"/>
      <c r="G205" s="336">
        <v>0</v>
      </c>
      <c r="H205" s="336">
        <f t="shared" si="26"/>
        <v>0</v>
      </c>
      <c r="I205" s="336">
        <v>0</v>
      </c>
      <c r="J205" s="336">
        <v>0</v>
      </c>
      <c r="K205" s="336">
        <v>0</v>
      </c>
      <c r="L205" s="336">
        <v>0</v>
      </c>
      <c r="M205" s="336">
        <v>0</v>
      </c>
      <c r="N205" s="336">
        <v>0</v>
      </c>
      <c r="O205" s="336">
        <v>0</v>
      </c>
      <c r="P205" s="336">
        <v>0</v>
      </c>
      <c r="Q205" s="336">
        <v>0</v>
      </c>
      <c r="R205" s="336">
        <v>0</v>
      </c>
      <c r="S205" s="336">
        <v>0</v>
      </c>
      <c r="T205" s="336">
        <v>0</v>
      </c>
      <c r="U205" s="336">
        <v>0</v>
      </c>
      <c r="V205" s="336">
        <v>0</v>
      </c>
      <c r="W205" s="336">
        <v>0</v>
      </c>
      <c r="X205" s="336">
        <v>0</v>
      </c>
      <c r="Y205" s="336">
        <v>0</v>
      </c>
      <c r="Z205" s="337">
        <f t="shared" si="33"/>
        <v>0</v>
      </c>
      <c r="AA205" s="340"/>
    </row>
    <row r="206" spans="1:27" s="339" customFormat="1" ht="12.75" customHeight="1">
      <c r="A206" s="339">
        <f t="shared" si="25"/>
        <v>13</v>
      </c>
      <c r="B206" s="374">
        <v>3104051600201</v>
      </c>
      <c r="C206" s="375" t="s">
        <v>536</v>
      </c>
      <c r="D206" s="334">
        <f>+IF(VLOOKUP(C206,'BG SISTEMA'!B185:G454,6,FALSE)=15,VLOOKUP('CA EF (2)'!C206,'BG SISTEMA'!B185:F454,5,FALSE),0)</f>
        <v>0</v>
      </c>
      <c r="E206" s="335"/>
      <c r="F206" s="335"/>
      <c r="G206" s="336">
        <v>0</v>
      </c>
      <c r="H206" s="336">
        <f t="shared" si="26"/>
        <v>0</v>
      </c>
      <c r="I206" s="336">
        <v>0</v>
      </c>
      <c r="J206" s="336">
        <v>0</v>
      </c>
      <c r="K206" s="336">
        <v>0</v>
      </c>
      <c r="L206" s="336">
        <v>0</v>
      </c>
      <c r="M206" s="336">
        <v>0</v>
      </c>
      <c r="N206" s="336">
        <v>0</v>
      </c>
      <c r="O206" s="336">
        <v>0</v>
      </c>
      <c r="P206" s="336">
        <v>0</v>
      </c>
      <c r="Q206" s="336">
        <v>0</v>
      </c>
      <c r="R206" s="336">
        <v>0</v>
      </c>
      <c r="S206" s="336">
        <v>0</v>
      </c>
      <c r="T206" s="336">
        <v>0</v>
      </c>
      <c r="U206" s="336">
        <v>0</v>
      </c>
      <c r="V206" s="336">
        <v>0</v>
      </c>
      <c r="W206" s="336">
        <v>0</v>
      </c>
      <c r="X206" s="336">
        <v>0</v>
      </c>
      <c r="Y206" s="336">
        <v>0</v>
      </c>
      <c r="Z206" s="337">
        <f t="shared" si="33"/>
        <v>0</v>
      </c>
      <c r="AA206" s="340"/>
    </row>
    <row r="207" spans="1:27" s="339" customFormat="1" ht="12.75" customHeight="1">
      <c r="A207" s="339">
        <f t="shared" si="25"/>
        <v>15</v>
      </c>
      <c r="B207" s="373">
        <v>310405160020199</v>
      </c>
      <c r="C207" s="376" t="s">
        <v>537</v>
      </c>
      <c r="D207" s="334">
        <f>+IF(VLOOKUP(C207,'BG SISTEMA'!B186:G455,6,FALSE)=15,VLOOKUP('CA EF (2)'!C207,'BG SISTEMA'!B186:F455,5,FALSE),0)</f>
        <v>4258040398</v>
      </c>
      <c r="E207" s="334">
        <f>+D207</f>
        <v>4258040398</v>
      </c>
      <c r="F207" s="335"/>
      <c r="G207" s="336">
        <v>0</v>
      </c>
      <c r="H207" s="336">
        <f t="shared" si="26"/>
        <v>0</v>
      </c>
      <c r="I207" s="336">
        <v>0</v>
      </c>
      <c r="J207" s="336">
        <v>0</v>
      </c>
      <c r="K207" s="336">
        <v>0</v>
      </c>
      <c r="L207" s="336">
        <v>0</v>
      </c>
      <c r="M207" s="336">
        <v>0</v>
      </c>
      <c r="N207" s="336">
        <v>0</v>
      </c>
      <c r="O207" s="336">
        <v>0</v>
      </c>
      <c r="P207" s="336">
        <v>0</v>
      </c>
      <c r="Q207" s="336">
        <v>0</v>
      </c>
      <c r="R207" s="336">
        <v>0</v>
      </c>
      <c r="S207" s="336">
        <v>0</v>
      </c>
      <c r="T207" s="336">
        <v>0</v>
      </c>
      <c r="U207" s="336">
        <v>0</v>
      </c>
      <c r="V207" s="336">
        <v>0</v>
      </c>
      <c r="W207" s="336">
        <v>0</v>
      </c>
      <c r="X207" s="336">
        <v>0</v>
      </c>
      <c r="Y207" s="336">
        <v>0</v>
      </c>
      <c r="Z207" s="337">
        <f t="shared" si="33"/>
        <v>0</v>
      </c>
      <c r="AA207" s="338"/>
    </row>
    <row r="208" spans="1:27" s="339" customFormat="1" ht="12.75" customHeight="1">
      <c r="A208" s="339">
        <f t="shared" si="25"/>
        <v>8</v>
      </c>
      <c r="B208" s="374">
        <v>31040518</v>
      </c>
      <c r="C208" s="375" t="s">
        <v>538</v>
      </c>
      <c r="D208" s="334">
        <f>+IF(VLOOKUP(C208,'BG SISTEMA'!B187:G456,6,FALSE)=15,VLOOKUP('CA EF (2)'!C208,'BG SISTEMA'!B187:F456,5,FALSE),0)</f>
        <v>0</v>
      </c>
      <c r="E208" s="335"/>
      <c r="F208" s="335"/>
      <c r="G208" s="336">
        <v>0</v>
      </c>
      <c r="H208" s="336">
        <f t="shared" si="26"/>
        <v>0</v>
      </c>
      <c r="I208" s="336">
        <v>0</v>
      </c>
      <c r="J208" s="336">
        <v>0</v>
      </c>
      <c r="K208" s="336">
        <v>0</v>
      </c>
      <c r="L208" s="336">
        <v>0</v>
      </c>
      <c r="M208" s="336">
        <v>0</v>
      </c>
      <c r="N208" s="336">
        <v>0</v>
      </c>
      <c r="O208" s="336">
        <v>0</v>
      </c>
      <c r="P208" s="336">
        <v>0</v>
      </c>
      <c r="Q208" s="336">
        <v>0</v>
      </c>
      <c r="R208" s="336">
        <v>0</v>
      </c>
      <c r="S208" s="336">
        <v>0</v>
      </c>
      <c r="T208" s="336">
        <v>0</v>
      </c>
      <c r="U208" s="336">
        <v>0</v>
      </c>
      <c r="V208" s="336">
        <v>0</v>
      </c>
      <c r="W208" s="336">
        <v>0</v>
      </c>
      <c r="X208" s="336">
        <v>0</v>
      </c>
      <c r="Y208" s="336">
        <v>0</v>
      </c>
      <c r="Z208" s="337">
        <f t="shared" si="33"/>
        <v>0</v>
      </c>
      <c r="AA208" s="340"/>
    </row>
    <row r="209" spans="1:27" s="339" customFormat="1" ht="12.75" customHeight="1">
      <c r="A209" s="339">
        <f t="shared" si="25"/>
        <v>11</v>
      </c>
      <c r="B209" s="374">
        <v>31040518002</v>
      </c>
      <c r="C209" s="375" t="s">
        <v>539</v>
      </c>
      <c r="D209" s="334" t="e">
        <f>+IF(VLOOKUP(C209,'BG SISTEMA'!B188:G457,6,FALSE)=15,VLOOKUP('CA EF (2)'!C209,'BG SISTEMA'!B188:F457,5,FALSE),0)</f>
        <v>#N/A</v>
      </c>
      <c r="E209" s="335"/>
      <c r="F209" s="335"/>
      <c r="G209" s="336">
        <v>0</v>
      </c>
      <c r="H209" s="336" t="e">
        <f t="shared" si="26"/>
        <v>#N/A</v>
      </c>
      <c r="I209" s="336">
        <v>0</v>
      </c>
      <c r="J209" s="336">
        <v>0</v>
      </c>
      <c r="K209" s="336">
        <v>0</v>
      </c>
      <c r="L209" s="336">
        <v>0</v>
      </c>
      <c r="M209" s="336">
        <v>0</v>
      </c>
      <c r="N209" s="336">
        <v>0</v>
      </c>
      <c r="O209" s="336">
        <v>0</v>
      </c>
      <c r="P209" s="336">
        <v>0</v>
      </c>
      <c r="Q209" s="336">
        <v>0</v>
      </c>
      <c r="R209" s="336">
        <v>0</v>
      </c>
      <c r="S209" s="336">
        <v>0</v>
      </c>
      <c r="T209" s="336">
        <v>0</v>
      </c>
      <c r="U209" s="336">
        <v>0</v>
      </c>
      <c r="V209" s="336">
        <v>0</v>
      </c>
      <c r="W209" s="336">
        <v>0</v>
      </c>
      <c r="X209" s="336">
        <v>0</v>
      </c>
      <c r="Y209" s="336">
        <v>0</v>
      </c>
      <c r="Z209" s="337" t="e">
        <f t="shared" si="33"/>
        <v>#N/A</v>
      </c>
      <c r="AA209" s="340"/>
    </row>
    <row r="210" spans="1:27" s="339" customFormat="1" ht="12.75" customHeight="1">
      <c r="A210" s="339">
        <f t="shared" si="25"/>
        <v>13</v>
      </c>
      <c r="B210" s="374">
        <v>3104051800201</v>
      </c>
      <c r="C210" s="375" t="s">
        <v>539</v>
      </c>
      <c r="D210" s="334" t="e">
        <f>+IF(VLOOKUP(C210,'BG SISTEMA'!B189:G458,6,FALSE)=15,VLOOKUP('CA EF (2)'!C210,'BG SISTEMA'!B189:F458,5,FALSE),0)</f>
        <v>#N/A</v>
      </c>
      <c r="E210" s="334"/>
      <c r="F210" s="335"/>
      <c r="G210" s="336">
        <v>0</v>
      </c>
      <c r="H210" s="336" t="e">
        <f t="shared" si="26"/>
        <v>#N/A</v>
      </c>
      <c r="I210" s="336">
        <v>0</v>
      </c>
      <c r="J210" s="336">
        <v>0</v>
      </c>
      <c r="K210" s="336">
        <v>0</v>
      </c>
      <c r="L210" s="336">
        <v>0</v>
      </c>
      <c r="M210" s="336">
        <v>0</v>
      </c>
      <c r="N210" s="336">
        <v>0</v>
      </c>
      <c r="O210" s="336">
        <v>0</v>
      </c>
      <c r="P210" s="336">
        <v>0</v>
      </c>
      <c r="Q210" s="336">
        <v>0</v>
      </c>
      <c r="R210" s="336">
        <v>0</v>
      </c>
      <c r="S210" s="336">
        <v>0</v>
      </c>
      <c r="T210" s="336">
        <v>0</v>
      </c>
      <c r="U210" s="336">
        <v>0</v>
      </c>
      <c r="V210" s="336">
        <v>0</v>
      </c>
      <c r="W210" s="336">
        <v>0</v>
      </c>
      <c r="X210" s="336">
        <v>0</v>
      </c>
      <c r="Y210" s="336">
        <v>0</v>
      </c>
      <c r="Z210" s="337" t="e">
        <f t="shared" si="33"/>
        <v>#N/A</v>
      </c>
      <c r="AA210" s="340"/>
    </row>
    <row r="211" spans="1:27" s="339" customFormat="1" ht="12.75" customHeight="1">
      <c r="A211" s="339">
        <f t="shared" si="25"/>
        <v>15</v>
      </c>
      <c r="B211" s="373">
        <v>310405180020199</v>
      </c>
      <c r="C211" s="376" t="s">
        <v>540</v>
      </c>
      <c r="D211" s="334" t="e">
        <f>+IF(VLOOKUP(C211,'BG SISTEMA'!B190:G459,6,FALSE)=15,VLOOKUP('CA EF (2)'!C211,'BG SISTEMA'!B190:F459,5,FALSE),0)</f>
        <v>#N/A</v>
      </c>
      <c r="E211" s="334" t="e">
        <f>+D211</f>
        <v>#N/A</v>
      </c>
      <c r="F211" s="335">
        <f>+E207</f>
        <v>4258040398</v>
      </c>
      <c r="G211" s="336">
        <v>1898251374.8736999</v>
      </c>
      <c r="H211" s="336" t="e">
        <f t="shared" si="26"/>
        <v>#N/A</v>
      </c>
      <c r="I211" s="336">
        <v>0</v>
      </c>
      <c r="J211" s="336">
        <v>0</v>
      </c>
      <c r="K211" s="336">
        <v>0</v>
      </c>
      <c r="L211" s="336">
        <v>0</v>
      </c>
      <c r="M211" s="336">
        <v>0</v>
      </c>
      <c r="N211" s="336" t="e">
        <f t="shared" ref="N211" si="35">-$H211</f>
        <v>#N/A</v>
      </c>
      <c r="O211" s="336">
        <v>0</v>
      </c>
      <c r="P211" s="336">
        <v>0</v>
      </c>
      <c r="Q211" s="336">
        <v>0</v>
      </c>
      <c r="R211" s="336">
        <v>0</v>
      </c>
      <c r="S211" s="336">
        <v>0</v>
      </c>
      <c r="T211" s="336">
        <v>0</v>
      </c>
      <c r="U211" s="336">
        <v>0</v>
      </c>
      <c r="V211" s="336">
        <v>0</v>
      </c>
      <c r="W211" s="336">
        <v>0</v>
      </c>
      <c r="X211" s="336">
        <v>0</v>
      </c>
      <c r="Y211" s="336">
        <v>0</v>
      </c>
      <c r="Z211" s="337" t="e">
        <f t="shared" si="33"/>
        <v>#N/A</v>
      </c>
      <c r="AA211" s="340"/>
    </row>
    <row r="212" spans="1:27" s="339" customFormat="1" ht="12.75" customHeight="1">
      <c r="A212" s="339">
        <f t="shared" si="25"/>
        <v>1</v>
      </c>
      <c r="B212" s="374">
        <v>6</v>
      </c>
      <c r="C212" s="375" t="s">
        <v>54</v>
      </c>
      <c r="D212" s="334">
        <f>+IF(VLOOKUP(C212,'BG SISTEMA'!B191:G460,6,FALSE)=15,VLOOKUP('CA EF (2)'!C212,'BG SISTEMA'!B191:F460,5,FALSE),0)</f>
        <v>0</v>
      </c>
      <c r="E212" s="335"/>
      <c r="F212" s="335"/>
      <c r="G212" s="336">
        <v>0</v>
      </c>
      <c r="H212" s="336">
        <f t="shared" ref="H212:H250" si="36">+D212-E212+F212-G212</f>
        <v>0</v>
      </c>
      <c r="I212" s="336">
        <v>0</v>
      </c>
      <c r="J212" s="336">
        <v>0</v>
      </c>
      <c r="K212" s="336">
        <v>0</v>
      </c>
      <c r="L212" s="336">
        <v>0</v>
      </c>
      <c r="M212" s="336">
        <v>0</v>
      </c>
      <c r="N212" s="336">
        <v>0</v>
      </c>
      <c r="O212" s="336">
        <v>0</v>
      </c>
      <c r="P212" s="336">
        <v>0</v>
      </c>
      <c r="Q212" s="336">
        <v>0</v>
      </c>
      <c r="R212" s="336">
        <v>0</v>
      </c>
      <c r="S212" s="336">
        <v>0</v>
      </c>
      <c r="T212" s="336">
        <v>0</v>
      </c>
      <c r="U212" s="336">
        <v>0</v>
      </c>
      <c r="V212" s="336">
        <v>0</v>
      </c>
      <c r="W212" s="336">
        <v>0</v>
      </c>
      <c r="X212" s="336">
        <v>0</v>
      </c>
      <c r="Y212" s="336">
        <v>0</v>
      </c>
      <c r="Z212" s="337">
        <f t="shared" si="33"/>
        <v>0</v>
      </c>
      <c r="AA212" s="340"/>
    </row>
    <row r="213" spans="1:27" s="339" customFormat="1" ht="12.75" customHeight="1">
      <c r="A213" s="339">
        <f t="shared" si="25"/>
        <v>2</v>
      </c>
      <c r="B213" s="374">
        <v>61</v>
      </c>
      <c r="C213" s="375" t="s">
        <v>541</v>
      </c>
      <c r="D213" s="334">
        <f>+IF(VLOOKUP(C213,'BG SISTEMA'!B192:G461,6,FALSE)=15,VLOOKUP('CA EF (2)'!C213,'BG SISTEMA'!B192:F461,5,FALSE),0)</f>
        <v>0</v>
      </c>
      <c r="E213" s="335"/>
      <c r="F213" s="335"/>
      <c r="G213" s="336">
        <v>0</v>
      </c>
      <c r="H213" s="336">
        <f t="shared" si="36"/>
        <v>0</v>
      </c>
      <c r="I213" s="336">
        <v>0</v>
      </c>
      <c r="J213" s="336">
        <v>0</v>
      </c>
      <c r="K213" s="336">
        <v>0</v>
      </c>
      <c r="L213" s="336">
        <v>0</v>
      </c>
      <c r="M213" s="336">
        <v>0</v>
      </c>
      <c r="N213" s="336">
        <v>0</v>
      </c>
      <c r="O213" s="336">
        <v>0</v>
      </c>
      <c r="P213" s="336">
        <v>0</v>
      </c>
      <c r="Q213" s="336">
        <v>0</v>
      </c>
      <c r="R213" s="336">
        <v>0</v>
      </c>
      <c r="S213" s="336">
        <v>0</v>
      </c>
      <c r="T213" s="336">
        <v>0</v>
      </c>
      <c r="U213" s="336">
        <v>0</v>
      </c>
      <c r="V213" s="336">
        <v>0</v>
      </c>
      <c r="W213" s="336">
        <v>0</v>
      </c>
      <c r="X213" s="336">
        <v>0</v>
      </c>
      <c r="Y213" s="336">
        <v>0</v>
      </c>
      <c r="Z213" s="337">
        <f t="shared" si="33"/>
        <v>0</v>
      </c>
      <c r="AA213" s="338"/>
    </row>
    <row r="214" spans="1:27" s="339" customFormat="1" ht="12.75" customHeight="1">
      <c r="A214" s="339">
        <f t="shared" si="25"/>
        <v>5</v>
      </c>
      <c r="B214" s="374">
        <v>61020</v>
      </c>
      <c r="C214" s="375" t="s">
        <v>542</v>
      </c>
      <c r="D214" s="334">
        <f>+IF(VLOOKUP(C214,'BG SISTEMA'!B193:G462,6,FALSE)=15,VLOOKUP('CA EF (2)'!C214,'BG SISTEMA'!B193:F462,5,FALSE),0)</f>
        <v>0</v>
      </c>
      <c r="E214" s="335"/>
      <c r="F214" s="335"/>
      <c r="G214" s="336">
        <v>0</v>
      </c>
      <c r="H214" s="336">
        <f t="shared" si="36"/>
        <v>0</v>
      </c>
      <c r="I214" s="336">
        <v>0</v>
      </c>
      <c r="J214" s="336">
        <v>0</v>
      </c>
      <c r="K214" s="336">
        <v>0</v>
      </c>
      <c r="L214" s="336">
        <v>0</v>
      </c>
      <c r="M214" s="336">
        <v>0</v>
      </c>
      <c r="N214" s="336">
        <v>0</v>
      </c>
      <c r="O214" s="336">
        <v>0</v>
      </c>
      <c r="P214" s="336">
        <v>0</v>
      </c>
      <c r="Q214" s="336">
        <v>0</v>
      </c>
      <c r="R214" s="336">
        <v>0</v>
      </c>
      <c r="S214" s="336">
        <v>0</v>
      </c>
      <c r="T214" s="336">
        <v>0</v>
      </c>
      <c r="U214" s="336">
        <v>0</v>
      </c>
      <c r="V214" s="336">
        <v>0</v>
      </c>
      <c r="W214" s="336">
        <v>0</v>
      </c>
      <c r="X214" s="336">
        <v>0</v>
      </c>
      <c r="Y214" s="336">
        <v>0</v>
      </c>
      <c r="Z214" s="337">
        <f t="shared" si="33"/>
        <v>0</v>
      </c>
      <c r="AA214" s="340"/>
    </row>
    <row r="215" spans="1:27" s="339" customFormat="1" ht="12.75" customHeight="1">
      <c r="A215" s="339">
        <f t="shared" si="25"/>
        <v>8</v>
      </c>
      <c r="B215" s="374">
        <v>61020710</v>
      </c>
      <c r="C215" s="375" t="s">
        <v>720</v>
      </c>
      <c r="D215" s="334">
        <f>+IF(VLOOKUP(C215,'BG SISTEMA'!B194:G463,6,FALSE)=15,VLOOKUP('CA EF (2)'!C215,'BG SISTEMA'!B194:F463,5,FALSE),0)</f>
        <v>0</v>
      </c>
      <c r="E215" s="335"/>
      <c r="F215" s="335"/>
      <c r="G215" s="336">
        <v>0</v>
      </c>
      <c r="H215" s="336">
        <f t="shared" si="36"/>
        <v>0</v>
      </c>
      <c r="I215" s="336">
        <v>0</v>
      </c>
      <c r="J215" s="336">
        <v>0</v>
      </c>
      <c r="K215" s="336">
        <v>0</v>
      </c>
      <c r="L215" s="336">
        <v>0</v>
      </c>
      <c r="M215" s="336">
        <v>0</v>
      </c>
      <c r="N215" s="336">
        <v>0</v>
      </c>
      <c r="O215" s="336">
        <v>0</v>
      </c>
      <c r="P215" s="336">
        <v>0</v>
      </c>
      <c r="Q215" s="336">
        <v>0</v>
      </c>
      <c r="R215" s="336">
        <v>0</v>
      </c>
      <c r="S215" s="336">
        <v>0</v>
      </c>
      <c r="T215" s="336">
        <v>0</v>
      </c>
      <c r="U215" s="336">
        <v>0</v>
      </c>
      <c r="V215" s="336">
        <v>0</v>
      </c>
      <c r="W215" s="336">
        <v>0</v>
      </c>
      <c r="X215" s="336">
        <v>0</v>
      </c>
      <c r="Y215" s="336">
        <v>0</v>
      </c>
      <c r="Z215" s="337">
        <f t="shared" si="33"/>
        <v>0</v>
      </c>
      <c r="AA215" s="340"/>
    </row>
    <row r="216" spans="1:27" s="339" customFormat="1" ht="12.75" customHeight="1">
      <c r="A216" s="339">
        <f t="shared" si="25"/>
        <v>11</v>
      </c>
      <c r="B216" s="374">
        <v>61020710001</v>
      </c>
      <c r="C216" s="375" t="s">
        <v>721</v>
      </c>
      <c r="D216" s="334">
        <f>+IF(VLOOKUP(C216,'BG SISTEMA'!B195:G464,6,FALSE)=15,VLOOKUP('CA EF (2)'!C216,'BG SISTEMA'!B195:F464,5,FALSE),0)</f>
        <v>0</v>
      </c>
      <c r="E216" s="335"/>
      <c r="F216" s="335"/>
      <c r="G216" s="336">
        <v>0</v>
      </c>
      <c r="H216" s="336">
        <f t="shared" si="36"/>
        <v>0</v>
      </c>
      <c r="I216" s="336">
        <v>0</v>
      </c>
      <c r="J216" s="336">
        <v>0</v>
      </c>
      <c r="K216" s="336">
        <v>0</v>
      </c>
      <c r="L216" s="336">
        <v>0</v>
      </c>
      <c r="M216" s="336">
        <v>0</v>
      </c>
      <c r="N216" s="336">
        <v>0</v>
      </c>
      <c r="O216" s="336">
        <v>0</v>
      </c>
      <c r="P216" s="336">
        <v>0</v>
      </c>
      <c r="Q216" s="336">
        <v>0</v>
      </c>
      <c r="R216" s="336">
        <v>0</v>
      </c>
      <c r="S216" s="336">
        <v>0</v>
      </c>
      <c r="T216" s="336">
        <v>0</v>
      </c>
      <c r="U216" s="336">
        <v>0</v>
      </c>
      <c r="V216" s="336">
        <v>0</v>
      </c>
      <c r="W216" s="336">
        <v>0</v>
      </c>
      <c r="X216" s="336">
        <v>0</v>
      </c>
      <c r="Y216" s="336">
        <v>0</v>
      </c>
      <c r="Z216" s="337">
        <f t="shared" si="33"/>
        <v>0</v>
      </c>
      <c r="AA216" s="340"/>
    </row>
    <row r="217" spans="1:27" s="339" customFormat="1" ht="12.75" customHeight="1">
      <c r="A217" s="339">
        <f t="shared" ref="A217:A280" si="37">+LEN(B217)</f>
        <v>13</v>
      </c>
      <c r="B217" s="374">
        <v>6102071000101</v>
      </c>
      <c r="C217" s="375" t="s">
        <v>721</v>
      </c>
      <c r="D217" s="334">
        <f>+IF(VLOOKUP(C217,'BG SISTEMA'!B196:G465,6,FALSE)=15,VLOOKUP('CA EF (2)'!C217,'BG SISTEMA'!B196:F465,5,FALSE),0)</f>
        <v>0</v>
      </c>
      <c r="E217" s="335"/>
      <c r="F217" s="335"/>
      <c r="G217" s="336">
        <v>0</v>
      </c>
      <c r="H217" s="336">
        <f t="shared" si="36"/>
        <v>0</v>
      </c>
      <c r="I217" s="336">
        <v>0</v>
      </c>
      <c r="J217" s="336">
        <v>0</v>
      </c>
      <c r="K217" s="336">
        <v>0</v>
      </c>
      <c r="L217" s="336">
        <v>0</v>
      </c>
      <c r="M217" s="336">
        <v>0</v>
      </c>
      <c r="N217" s="336">
        <v>0</v>
      </c>
      <c r="O217" s="336">
        <v>0</v>
      </c>
      <c r="P217" s="336">
        <v>0</v>
      </c>
      <c r="Q217" s="336">
        <v>0</v>
      </c>
      <c r="R217" s="336">
        <v>0</v>
      </c>
      <c r="S217" s="336">
        <v>0</v>
      </c>
      <c r="T217" s="336">
        <v>0</v>
      </c>
      <c r="U217" s="336">
        <v>0</v>
      </c>
      <c r="V217" s="336">
        <v>0</v>
      </c>
      <c r="W217" s="336">
        <v>0</v>
      </c>
      <c r="X217" s="336">
        <v>0</v>
      </c>
      <c r="Y217" s="336">
        <v>0</v>
      </c>
      <c r="Z217" s="337">
        <f t="shared" si="33"/>
        <v>0</v>
      </c>
      <c r="AA217" s="340"/>
    </row>
    <row r="218" spans="1:27" s="339" customFormat="1" ht="12.75" customHeight="1">
      <c r="A218" s="339">
        <f t="shared" si="37"/>
        <v>15</v>
      </c>
      <c r="B218" s="373">
        <v>610207100010101</v>
      </c>
      <c r="C218" s="376" t="s">
        <v>722</v>
      </c>
      <c r="D218" s="334">
        <f>+IF(VLOOKUP(C218,'BG SISTEMA'!B197:G466,6,FALSE)=15,VLOOKUP('CA EF (2)'!C218,'BG SISTEMA'!B197:F466,5,FALSE),0)</f>
        <v>-932484114</v>
      </c>
      <c r="E218" s="335"/>
      <c r="F218" s="335"/>
      <c r="G218" s="336">
        <v>0</v>
      </c>
      <c r="H218" s="336">
        <f t="shared" si="36"/>
        <v>-932484114</v>
      </c>
      <c r="I218" s="336">
        <f t="shared" ref="I218:I219" si="38">-$H218</f>
        <v>932484114</v>
      </c>
      <c r="J218" s="336">
        <v>0</v>
      </c>
      <c r="K218" s="336">
        <v>0</v>
      </c>
      <c r="L218" s="336">
        <v>0</v>
      </c>
      <c r="M218" s="336">
        <v>0</v>
      </c>
      <c r="N218" s="336">
        <v>0</v>
      </c>
      <c r="O218" s="336">
        <v>0</v>
      </c>
      <c r="P218" s="336">
        <v>0</v>
      </c>
      <c r="Q218" s="336">
        <v>0</v>
      </c>
      <c r="R218" s="336">
        <v>0</v>
      </c>
      <c r="S218" s="336">
        <v>0</v>
      </c>
      <c r="T218" s="336">
        <v>0</v>
      </c>
      <c r="U218" s="336">
        <v>0</v>
      </c>
      <c r="V218" s="336">
        <v>0</v>
      </c>
      <c r="W218" s="336">
        <v>0</v>
      </c>
      <c r="X218" s="336">
        <v>0</v>
      </c>
      <c r="Y218" s="336">
        <v>0</v>
      </c>
      <c r="Z218" s="337">
        <f t="shared" si="33"/>
        <v>0</v>
      </c>
      <c r="AA218" s="340"/>
    </row>
    <row r="219" spans="1:27" s="339" customFormat="1" ht="12.75" customHeight="1">
      <c r="A219" s="339">
        <f t="shared" si="37"/>
        <v>15</v>
      </c>
      <c r="B219" s="373">
        <v>610207100010199</v>
      </c>
      <c r="C219" s="376" t="s">
        <v>723</v>
      </c>
      <c r="D219" s="334">
        <f>+IF(VLOOKUP(C219,'BG SISTEMA'!B198:G467,6,FALSE)=15,VLOOKUP('CA EF (2)'!C219,'BG SISTEMA'!B198:F467,5,FALSE),0)</f>
        <v>-624283416</v>
      </c>
      <c r="E219" s="335"/>
      <c r="F219" s="335"/>
      <c r="G219" s="336">
        <v>0</v>
      </c>
      <c r="H219" s="336">
        <f t="shared" si="36"/>
        <v>-624283416</v>
      </c>
      <c r="I219" s="336">
        <f t="shared" si="38"/>
        <v>624283416</v>
      </c>
      <c r="J219" s="336">
        <v>0</v>
      </c>
      <c r="K219" s="336">
        <v>0</v>
      </c>
      <c r="L219" s="336">
        <v>0</v>
      </c>
      <c r="M219" s="336">
        <v>0</v>
      </c>
      <c r="N219" s="336">
        <v>0</v>
      </c>
      <c r="O219" s="336">
        <v>0</v>
      </c>
      <c r="P219" s="336">
        <v>0</v>
      </c>
      <c r="Q219" s="336">
        <v>0</v>
      </c>
      <c r="R219" s="336">
        <v>0</v>
      </c>
      <c r="S219" s="336">
        <v>0</v>
      </c>
      <c r="T219" s="336">
        <v>0</v>
      </c>
      <c r="U219" s="336">
        <v>0</v>
      </c>
      <c r="V219" s="336">
        <v>0</v>
      </c>
      <c r="W219" s="336">
        <v>0</v>
      </c>
      <c r="X219" s="336">
        <v>0</v>
      </c>
      <c r="Y219" s="336">
        <v>0</v>
      </c>
      <c r="Z219" s="337">
        <f t="shared" si="33"/>
        <v>0</v>
      </c>
      <c r="AA219" s="340"/>
    </row>
    <row r="220" spans="1:27" s="339" customFormat="1" ht="12.75" customHeight="1">
      <c r="A220" s="339">
        <f t="shared" si="37"/>
        <v>5</v>
      </c>
      <c r="B220" s="374">
        <v>61040</v>
      </c>
      <c r="C220" s="375" t="s">
        <v>543</v>
      </c>
      <c r="D220" s="334">
        <f>+IF(VLOOKUP(C220,'BG SISTEMA'!B199:G468,6,FALSE)=15,VLOOKUP('CA EF (2)'!C220,'BG SISTEMA'!B199:F468,5,FALSE),0)</f>
        <v>0</v>
      </c>
      <c r="E220" s="335"/>
      <c r="F220" s="335"/>
      <c r="G220" s="336">
        <v>0</v>
      </c>
      <c r="H220" s="336">
        <f t="shared" si="36"/>
        <v>0</v>
      </c>
      <c r="I220" s="336">
        <v>0</v>
      </c>
      <c r="J220" s="336">
        <v>0</v>
      </c>
      <c r="K220" s="336">
        <v>0</v>
      </c>
      <c r="L220" s="336">
        <v>0</v>
      </c>
      <c r="M220" s="336">
        <v>0</v>
      </c>
      <c r="N220" s="336">
        <v>0</v>
      </c>
      <c r="O220" s="336">
        <v>0</v>
      </c>
      <c r="P220" s="336">
        <v>0</v>
      </c>
      <c r="Q220" s="336">
        <v>0</v>
      </c>
      <c r="R220" s="336">
        <v>0</v>
      </c>
      <c r="S220" s="336">
        <v>0</v>
      </c>
      <c r="T220" s="336">
        <v>0</v>
      </c>
      <c r="U220" s="336">
        <v>0</v>
      </c>
      <c r="V220" s="336">
        <v>0</v>
      </c>
      <c r="W220" s="336">
        <v>0</v>
      </c>
      <c r="X220" s="336">
        <v>0</v>
      </c>
      <c r="Y220" s="336">
        <v>0</v>
      </c>
      <c r="Z220" s="337">
        <f t="shared" si="33"/>
        <v>0</v>
      </c>
      <c r="AA220" s="340"/>
    </row>
    <row r="221" spans="1:27" s="339" customFormat="1" ht="12.75" customHeight="1">
      <c r="A221" s="339">
        <f t="shared" si="37"/>
        <v>8</v>
      </c>
      <c r="B221" s="374">
        <v>61040742</v>
      </c>
      <c r="C221" s="375" t="s">
        <v>544</v>
      </c>
      <c r="D221" s="334">
        <f>+IF(VLOOKUP(C221,'BG SISTEMA'!B200:G469,6,FALSE)=15,VLOOKUP('CA EF (2)'!C221,'BG SISTEMA'!B200:F469,5,FALSE),0)</f>
        <v>0</v>
      </c>
      <c r="E221" s="335"/>
      <c r="F221" s="335"/>
      <c r="G221" s="336">
        <v>0</v>
      </c>
      <c r="H221" s="336">
        <f t="shared" si="36"/>
        <v>0</v>
      </c>
      <c r="I221" s="336">
        <v>0</v>
      </c>
      <c r="J221" s="336">
        <v>0</v>
      </c>
      <c r="K221" s="336">
        <v>0</v>
      </c>
      <c r="L221" s="336">
        <v>0</v>
      </c>
      <c r="M221" s="336">
        <v>0</v>
      </c>
      <c r="N221" s="336">
        <v>0</v>
      </c>
      <c r="O221" s="336">
        <v>0</v>
      </c>
      <c r="P221" s="336">
        <v>0</v>
      </c>
      <c r="Q221" s="336">
        <v>0</v>
      </c>
      <c r="R221" s="336">
        <v>0</v>
      </c>
      <c r="S221" s="336">
        <v>0</v>
      </c>
      <c r="T221" s="336">
        <v>0</v>
      </c>
      <c r="U221" s="336">
        <v>0</v>
      </c>
      <c r="V221" s="336">
        <v>0</v>
      </c>
      <c r="W221" s="336">
        <v>0</v>
      </c>
      <c r="X221" s="336">
        <v>0</v>
      </c>
      <c r="Y221" s="336">
        <v>0</v>
      </c>
      <c r="Z221" s="337">
        <f t="shared" si="33"/>
        <v>0</v>
      </c>
      <c r="AA221" s="340"/>
    </row>
    <row r="222" spans="1:27" s="339" customFormat="1" ht="12.75" customHeight="1">
      <c r="A222" s="339">
        <f t="shared" si="37"/>
        <v>11</v>
      </c>
      <c r="B222" s="374">
        <v>61040742001</v>
      </c>
      <c r="C222" s="375" t="s">
        <v>545</v>
      </c>
      <c r="D222" s="334" t="e">
        <f>+IF(VLOOKUP(C222,'BG SISTEMA'!B201:G470,6,FALSE)=15,VLOOKUP('CA EF (2)'!C222,'BG SISTEMA'!B201:F470,5,FALSE),0)</f>
        <v>#N/A</v>
      </c>
      <c r="E222" s="335"/>
      <c r="F222" s="335"/>
      <c r="G222" s="336">
        <v>0</v>
      </c>
      <c r="H222" s="336" t="e">
        <f t="shared" si="36"/>
        <v>#N/A</v>
      </c>
      <c r="I222" s="336">
        <v>0</v>
      </c>
      <c r="J222" s="336">
        <v>0</v>
      </c>
      <c r="K222" s="336">
        <v>0</v>
      </c>
      <c r="L222" s="336">
        <v>0</v>
      </c>
      <c r="M222" s="336">
        <v>0</v>
      </c>
      <c r="N222" s="336">
        <v>0</v>
      </c>
      <c r="O222" s="336">
        <v>0</v>
      </c>
      <c r="P222" s="336">
        <v>0</v>
      </c>
      <c r="Q222" s="336">
        <v>0</v>
      </c>
      <c r="R222" s="336">
        <v>0</v>
      </c>
      <c r="S222" s="336">
        <v>0</v>
      </c>
      <c r="T222" s="336">
        <v>0</v>
      </c>
      <c r="U222" s="336">
        <v>0</v>
      </c>
      <c r="V222" s="336">
        <v>0</v>
      </c>
      <c r="W222" s="336">
        <v>0</v>
      </c>
      <c r="X222" s="336">
        <v>0</v>
      </c>
      <c r="Y222" s="336">
        <v>0</v>
      </c>
      <c r="Z222" s="337" t="e">
        <f t="shared" si="33"/>
        <v>#N/A</v>
      </c>
      <c r="AA222" s="340"/>
    </row>
    <row r="223" spans="1:27" s="339" customFormat="1" ht="12.75" customHeight="1">
      <c r="A223" s="339">
        <f t="shared" si="37"/>
        <v>13</v>
      </c>
      <c r="B223" s="374">
        <v>6104074200101</v>
      </c>
      <c r="C223" s="375" t="s">
        <v>545</v>
      </c>
      <c r="D223" s="334" t="e">
        <f>+IF(VLOOKUP(C223,'BG SISTEMA'!B202:G471,6,FALSE)=15,VLOOKUP('CA EF (2)'!C223,'BG SISTEMA'!B202:F471,5,FALSE),0)</f>
        <v>#N/A</v>
      </c>
      <c r="E223" s="335"/>
      <c r="F223" s="335"/>
      <c r="G223" s="336">
        <v>0</v>
      </c>
      <c r="H223" s="336" t="e">
        <f t="shared" si="36"/>
        <v>#N/A</v>
      </c>
      <c r="I223" s="336">
        <v>0</v>
      </c>
      <c r="J223" s="336">
        <v>0</v>
      </c>
      <c r="K223" s="336">
        <v>0</v>
      </c>
      <c r="L223" s="336">
        <v>0</v>
      </c>
      <c r="M223" s="336">
        <v>0</v>
      </c>
      <c r="N223" s="336">
        <v>0</v>
      </c>
      <c r="O223" s="336">
        <v>0</v>
      </c>
      <c r="P223" s="336">
        <v>0</v>
      </c>
      <c r="Q223" s="336">
        <v>0</v>
      </c>
      <c r="R223" s="336">
        <v>0</v>
      </c>
      <c r="S223" s="336">
        <v>0</v>
      </c>
      <c r="T223" s="336">
        <v>0</v>
      </c>
      <c r="U223" s="336">
        <v>0</v>
      </c>
      <c r="V223" s="336">
        <v>0</v>
      </c>
      <c r="W223" s="336">
        <v>0</v>
      </c>
      <c r="X223" s="336">
        <v>0</v>
      </c>
      <c r="Y223" s="336">
        <v>0</v>
      </c>
      <c r="Z223" s="337" t="e">
        <f t="shared" si="33"/>
        <v>#N/A</v>
      </c>
      <c r="AA223" s="340"/>
    </row>
    <row r="224" spans="1:27" s="339" customFormat="1" ht="12.75" customHeight="1">
      <c r="A224" s="339">
        <f t="shared" si="37"/>
        <v>15</v>
      </c>
      <c r="B224" s="373">
        <v>610407420010199</v>
      </c>
      <c r="C224" s="376" t="s">
        <v>546</v>
      </c>
      <c r="D224" s="334" t="e">
        <f>+IF(VLOOKUP(C224,'BG SISTEMA'!B203:G472,6,FALSE)=15,VLOOKUP('CA EF (2)'!C224,'BG SISTEMA'!B203:F472,5,FALSE),0)</f>
        <v>#N/A</v>
      </c>
      <c r="E224" s="335"/>
      <c r="F224" s="335"/>
      <c r="G224" s="336">
        <v>0</v>
      </c>
      <c r="H224" s="336" t="e">
        <f t="shared" si="36"/>
        <v>#N/A</v>
      </c>
      <c r="I224" s="336">
        <v>0</v>
      </c>
      <c r="J224" s="336">
        <v>0</v>
      </c>
      <c r="K224" s="336">
        <v>0</v>
      </c>
      <c r="L224" s="336">
        <v>0</v>
      </c>
      <c r="M224" s="336">
        <v>0</v>
      </c>
      <c r="N224" s="336">
        <v>0</v>
      </c>
      <c r="O224" s="336">
        <v>0</v>
      </c>
      <c r="P224" s="336">
        <v>0</v>
      </c>
      <c r="Q224" s="336">
        <v>0</v>
      </c>
      <c r="R224" s="336">
        <v>0</v>
      </c>
      <c r="S224" s="336" t="e">
        <f t="shared" ref="S224" si="39">-$H224</f>
        <v>#N/A</v>
      </c>
      <c r="T224" s="336">
        <v>0</v>
      </c>
      <c r="U224" s="336">
        <v>0</v>
      </c>
      <c r="V224" s="336">
        <v>0</v>
      </c>
      <c r="W224" s="336">
        <v>0</v>
      </c>
      <c r="X224" s="336">
        <v>0</v>
      </c>
      <c r="Y224" s="336">
        <v>0</v>
      </c>
      <c r="Z224" s="337" t="e">
        <f t="shared" si="33"/>
        <v>#N/A</v>
      </c>
      <c r="AA224" s="338"/>
    </row>
    <row r="225" spans="1:27" s="339" customFormat="1" ht="12.75" customHeight="1">
      <c r="A225" s="339">
        <f t="shared" si="37"/>
        <v>11</v>
      </c>
      <c r="B225" s="374">
        <v>61040742003</v>
      </c>
      <c r="C225" s="375" t="s">
        <v>724</v>
      </c>
      <c r="D225" s="334">
        <f>+IF(VLOOKUP(C225,'BG SISTEMA'!B204:G473,6,FALSE)=15,VLOOKUP('CA EF (2)'!C225,'BG SISTEMA'!B204:F473,5,FALSE),0)</f>
        <v>0</v>
      </c>
      <c r="E225" s="335"/>
      <c r="F225" s="335"/>
      <c r="G225" s="336">
        <v>0</v>
      </c>
      <c r="H225" s="336">
        <f t="shared" si="36"/>
        <v>0</v>
      </c>
      <c r="I225" s="336">
        <v>0</v>
      </c>
      <c r="J225" s="336">
        <v>0</v>
      </c>
      <c r="K225" s="336">
        <v>0</v>
      </c>
      <c r="L225" s="336">
        <v>0</v>
      </c>
      <c r="M225" s="336">
        <v>0</v>
      </c>
      <c r="N225" s="336">
        <v>0</v>
      </c>
      <c r="O225" s="336">
        <v>0</v>
      </c>
      <c r="P225" s="336">
        <v>0</v>
      </c>
      <c r="Q225" s="336">
        <v>0</v>
      </c>
      <c r="R225" s="336">
        <v>0</v>
      </c>
      <c r="S225" s="336">
        <v>0</v>
      </c>
      <c r="T225" s="336">
        <v>0</v>
      </c>
      <c r="U225" s="336">
        <v>0</v>
      </c>
      <c r="V225" s="336">
        <v>0</v>
      </c>
      <c r="W225" s="336">
        <v>0</v>
      </c>
      <c r="X225" s="336">
        <v>0</v>
      </c>
      <c r="Y225" s="336">
        <v>0</v>
      </c>
      <c r="Z225" s="337">
        <f t="shared" si="33"/>
        <v>0</v>
      </c>
      <c r="AA225" s="338"/>
    </row>
    <row r="226" spans="1:27" s="339" customFormat="1" ht="12.75" customHeight="1">
      <c r="A226" s="339">
        <f t="shared" si="37"/>
        <v>13</v>
      </c>
      <c r="B226" s="374">
        <v>6104074200308</v>
      </c>
      <c r="C226" s="375" t="s">
        <v>725</v>
      </c>
      <c r="D226" s="334">
        <f>+IF(VLOOKUP(C226,'BG SISTEMA'!B205:G474,6,FALSE)=15,VLOOKUP('CA EF (2)'!C226,'BG SISTEMA'!B205:F474,5,FALSE),0)</f>
        <v>0</v>
      </c>
      <c r="E226" s="335"/>
      <c r="F226" s="335"/>
      <c r="G226" s="336">
        <v>0</v>
      </c>
      <c r="H226" s="336">
        <f t="shared" si="36"/>
        <v>0</v>
      </c>
      <c r="I226" s="336">
        <v>0</v>
      </c>
      <c r="J226" s="336">
        <v>0</v>
      </c>
      <c r="K226" s="336">
        <v>0</v>
      </c>
      <c r="L226" s="336">
        <v>0</v>
      </c>
      <c r="M226" s="336">
        <v>0</v>
      </c>
      <c r="N226" s="336">
        <v>0</v>
      </c>
      <c r="O226" s="336">
        <v>0</v>
      </c>
      <c r="P226" s="336">
        <v>0</v>
      </c>
      <c r="Q226" s="336">
        <v>0</v>
      </c>
      <c r="R226" s="336">
        <v>0</v>
      </c>
      <c r="S226" s="336">
        <v>0</v>
      </c>
      <c r="T226" s="336">
        <v>0</v>
      </c>
      <c r="U226" s="336">
        <v>0</v>
      </c>
      <c r="V226" s="336">
        <v>0</v>
      </c>
      <c r="W226" s="336">
        <v>0</v>
      </c>
      <c r="X226" s="336">
        <v>0</v>
      </c>
      <c r="Y226" s="336">
        <v>0</v>
      </c>
      <c r="Z226" s="337">
        <f t="shared" si="33"/>
        <v>0</v>
      </c>
      <c r="AA226" s="338"/>
    </row>
    <row r="227" spans="1:27" s="339" customFormat="1" ht="12.75" customHeight="1">
      <c r="A227" s="339">
        <f t="shared" si="37"/>
        <v>15</v>
      </c>
      <c r="B227" s="373">
        <v>610407420030899</v>
      </c>
      <c r="C227" s="376" t="s">
        <v>726</v>
      </c>
      <c r="D227" s="334">
        <f>+IF(VLOOKUP(C227,'BG SISTEMA'!B206:G475,6,FALSE)=15,VLOOKUP('CA EF (2)'!C227,'BG SISTEMA'!B206:F475,5,FALSE),0)</f>
        <v>-19085307</v>
      </c>
      <c r="E227" s="335"/>
      <c r="F227" s="335"/>
      <c r="G227" s="336">
        <v>0</v>
      </c>
      <c r="H227" s="336">
        <f t="shared" si="36"/>
        <v>-19085307</v>
      </c>
      <c r="I227" s="336">
        <v>0</v>
      </c>
      <c r="J227" s="336">
        <v>0</v>
      </c>
      <c r="K227" s="336">
        <v>0</v>
      </c>
      <c r="L227" s="336">
        <v>0</v>
      </c>
      <c r="M227" s="336">
        <v>0</v>
      </c>
      <c r="N227" s="336">
        <v>0</v>
      </c>
      <c r="O227" s="336">
        <v>0</v>
      </c>
      <c r="P227" s="336">
        <v>0</v>
      </c>
      <c r="Q227" s="336">
        <v>0</v>
      </c>
      <c r="R227" s="336">
        <v>0</v>
      </c>
      <c r="S227" s="336">
        <f t="shared" ref="S227" si="40">-$H227</f>
        <v>19085307</v>
      </c>
      <c r="T227" s="336">
        <v>0</v>
      </c>
      <c r="U227" s="336">
        <v>0</v>
      </c>
      <c r="V227" s="336">
        <v>0</v>
      </c>
      <c r="W227" s="336">
        <v>0</v>
      </c>
      <c r="X227" s="336">
        <v>0</v>
      </c>
      <c r="Y227" s="336">
        <v>0</v>
      </c>
      <c r="Z227" s="337">
        <f t="shared" si="33"/>
        <v>0</v>
      </c>
      <c r="AA227" s="338"/>
    </row>
    <row r="228" spans="1:27" s="339" customFormat="1" ht="12.75" customHeight="1">
      <c r="A228" s="339">
        <f t="shared" si="37"/>
        <v>5</v>
      </c>
      <c r="B228" s="374">
        <v>61050</v>
      </c>
      <c r="C228" s="375" t="s">
        <v>547</v>
      </c>
      <c r="D228" s="334">
        <f>+IF(VLOOKUP(C228,'BG SISTEMA'!B207:G476,6,FALSE)=15,VLOOKUP('CA EF (2)'!C228,'BG SISTEMA'!B207:F476,5,FALSE),0)</f>
        <v>0</v>
      </c>
      <c r="E228" s="335"/>
      <c r="F228" s="335"/>
      <c r="G228" s="336">
        <v>0</v>
      </c>
      <c r="H228" s="336">
        <f t="shared" si="36"/>
        <v>0</v>
      </c>
      <c r="I228" s="336">
        <v>0</v>
      </c>
      <c r="J228" s="336">
        <v>0</v>
      </c>
      <c r="K228" s="336">
        <v>0</v>
      </c>
      <c r="L228" s="336">
        <v>0</v>
      </c>
      <c r="M228" s="336">
        <v>0</v>
      </c>
      <c r="N228" s="336">
        <v>0</v>
      </c>
      <c r="O228" s="336">
        <v>0</v>
      </c>
      <c r="P228" s="336">
        <v>0</v>
      </c>
      <c r="Q228" s="336">
        <v>0</v>
      </c>
      <c r="R228" s="336">
        <v>0</v>
      </c>
      <c r="S228" s="336">
        <v>0</v>
      </c>
      <c r="T228" s="336">
        <v>0</v>
      </c>
      <c r="U228" s="336">
        <v>0</v>
      </c>
      <c r="V228" s="336">
        <v>0</v>
      </c>
      <c r="W228" s="336">
        <v>0</v>
      </c>
      <c r="X228" s="336">
        <v>0</v>
      </c>
      <c r="Y228" s="336">
        <v>0</v>
      </c>
      <c r="Z228" s="337">
        <f t="shared" si="33"/>
        <v>0</v>
      </c>
      <c r="AA228" s="338"/>
    </row>
    <row r="229" spans="1:27" s="339" customFormat="1" ht="12.75" customHeight="1">
      <c r="A229" s="339">
        <f t="shared" si="37"/>
        <v>8</v>
      </c>
      <c r="B229" s="374">
        <v>61050758</v>
      </c>
      <c r="C229" s="375" t="s">
        <v>547</v>
      </c>
      <c r="D229" s="334">
        <f>+IF(VLOOKUP(C229,'BG SISTEMA'!B208:G477,6,FALSE)=15,VLOOKUP('CA EF (2)'!C229,'BG SISTEMA'!B208:F477,5,FALSE),0)</f>
        <v>0</v>
      </c>
      <c r="E229" s="335"/>
      <c r="F229" s="335"/>
      <c r="G229" s="336">
        <v>0</v>
      </c>
      <c r="H229" s="336">
        <f t="shared" si="36"/>
        <v>0</v>
      </c>
      <c r="I229" s="336">
        <v>0</v>
      </c>
      <c r="J229" s="336">
        <v>0</v>
      </c>
      <c r="K229" s="336">
        <v>0</v>
      </c>
      <c r="L229" s="336">
        <v>0</v>
      </c>
      <c r="M229" s="336">
        <v>0</v>
      </c>
      <c r="N229" s="336">
        <v>0</v>
      </c>
      <c r="O229" s="336">
        <v>0</v>
      </c>
      <c r="P229" s="336">
        <v>0</v>
      </c>
      <c r="Q229" s="336">
        <v>0</v>
      </c>
      <c r="R229" s="336">
        <v>0</v>
      </c>
      <c r="S229" s="336">
        <v>0</v>
      </c>
      <c r="T229" s="336">
        <v>0</v>
      </c>
      <c r="U229" s="336">
        <v>0</v>
      </c>
      <c r="V229" s="336">
        <v>0</v>
      </c>
      <c r="W229" s="336">
        <v>0</v>
      </c>
      <c r="X229" s="336">
        <v>0</v>
      </c>
      <c r="Y229" s="336">
        <v>0</v>
      </c>
      <c r="Z229" s="337">
        <f t="shared" si="33"/>
        <v>0</v>
      </c>
      <c r="AA229" s="338"/>
    </row>
    <row r="230" spans="1:27" s="339" customFormat="1" ht="12.75" customHeight="1">
      <c r="A230" s="339">
        <f t="shared" si="37"/>
        <v>11</v>
      </c>
      <c r="B230" s="374">
        <v>61050758002</v>
      </c>
      <c r="C230" s="375" t="s">
        <v>548</v>
      </c>
      <c r="D230" s="334">
        <f>+IF(VLOOKUP(C230,'BG SISTEMA'!B209:G478,6,FALSE)=15,VLOOKUP('CA EF (2)'!C230,'BG SISTEMA'!B209:F478,5,FALSE),0)</f>
        <v>0</v>
      </c>
      <c r="E230" s="335"/>
      <c r="F230" s="335"/>
      <c r="G230" s="336">
        <v>0</v>
      </c>
      <c r="H230" s="336">
        <f t="shared" si="36"/>
        <v>0</v>
      </c>
      <c r="I230" s="336">
        <v>0</v>
      </c>
      <c r="J230" s="336">
        <v>0</v>
      </c>
      <c r="K230" s="336">
        <v>0</v>
      </c>
      <c r="L230" s="336">
        <v>0</v>
      </c>
      <c r="M230" s="336">
        <v>0</v>
      </c>
      <c r="N230" s="336">
        <v>0</v>
      </c>
      <c r="O230" s="336">
        <v>0</v>
      </c>
      <c r="P230" s="336">
        <v>0</v>
      </c>
      <c r="Q230" s="336">
        <v>0</v>
      </c>
      <c r="R230" s="336">
        <v>0</v>
      </c>
      <c r="S230" s="336">
        <v>0</v>
      </c>
      <c r="T230" s="336">
        <v>0</v>
      </c>
      <c r="U230" s="336">
        <v>0</v>
      </c>
      <c r="V230" s="336">
        <v>0</v>
      </c>
      <c r="W230" s="336">
        <v>0</v>
      </c>
      <c r="X230" s="336">
        <v>0</v>
      </c>
      <c r="Y230" s="336">
        <v>0</v>
      </c>
      <c r="Z230" s="337">
        <f t="shared" si="33"/>
        <v>0</v>
      </c>
      <c r="AA230" s="338"/>
    </row>
    <row r="231" spans="1:27" s="339" customFormat="1" ht="12.75" customHeight="1">
      <c r="A231" s="339">
        <f t="shared" si="37"/>
        <v>13</v>
      </c>
      <c r="B231" s="374">
        <v>6105075800201</v>
      </c>
      <c r="C231" s="375" t="s">
        <v>548</v>
      </c>
      <c r="D231" s="334">
        <f>+IF(VLOOKUP(C231,'BG SISTEMA'!B210:G479,6,FALSE)=15,VLOOKUP('CA EF (2)'!C231,'BG SISTEMA'!B210:F479,5,FALSE),0)</f>
        <v>0</v>
      </c>
      <c r="E231" s="335"/>
      <c r="F231" s="335"/>
      <c r="G231" s="336">
        <v>0</v>
      </c>
      <c r="H231" s="336">
        <f t="shared" si="36"/>
        <v>0</v>
      </c>
      <c r="I231" s="336">
        <v>0</v>
      </c>
      <c r="J231" s="336">
        <v>0</v>
      </c>
      <c r="K231" s="336">
        <v>0</v>
      </c>
      <c r="L231" s="336">
        <v>0</v>
      </c>
      <c r="M231" s="336">
        <v>0</v>
      </c>
      <c r="N231" s="336">
        <v>0</v>
      </c>
      <c r="O231" s="336">
        <v>0</v>
      </c>
      <c r="P231" s="336">
        <v>0</v>
      </c>
      <c r="Q231" s="336">
        <v>0</v>
      </c>
      <c r="R231" s="336">
        <v>0</v>
      </c>
      <c r="S231" s="336">
        <v>0</v>
      </c>
      <c r="T231" s="336">
        <v>0</v>
      </c>
      <c r="U231" s="336">
        <v>0</v>
      </c>
      <c r="V231" s="336">
        <v>0</v>
      </c>
      <c r="W231" s="336">
        <v>0</v>
      </c>
      <c r="X231" s="336">
        <v>0</v>
      </c>
      <c r="Y231" s="336">
        <v>0</v>
      </c>
      <c r="Z231" s="337">
        <f t="shared" si="33"/>
        <v>0</v>
      </c>
      <c r="AA231" s="338"/>
    </row>
    <row r="232" spans="1:27" s="339" customFormat="1" ht="12.75" customHeight="1">
      <c r="A232" s="339">
        <f t="shared" si="37"/>
        <v>15</v>
      </c>
      <c r="B232" s="373">
        <v>610507580020199</v>
      </c>
      <c r="C232" s="376" t="s">
        <v>549</v>
      </c>
      <c r="D232" s="334">
        <f>+IF(VLOOKUP(C232,'BG SISTEMA'!B211:G480,6,FALSE)=15,VLOOKUP('CA EF (2)'!C232,'BG SISTEMA'!B211:F480,5,FALSE),0)</f>
        <v>-371</v>
      </c>
      <c r="E232" s="335"/>
      <c r="F232" s="335"/>
      <c r="G232" s="336">
        <v>0</v>
      </c>
      <c r="H232" s="336">
        <f t="shared" si="36"/>
        <v>-371</v>
      </c>
      <c r="I232" s="336">
        <v>0</v>
      </c>
      <c r="J232" s="336">
        <v>0</v>
      </c>
      <c r="K232" s="336">
        <v>0</v>
      </c>
      <c r="L232" s="336">
        <v>0</v>
      </c>
      <c r="M232" s="336">
        <v>0</v>
      </c>
      <c r="N232" s="336">
        <v>0</v>
      </c>
      <c r="O232" s="336">
        <v>0</v>
      </c>
      <c r="P232" s="336">
        <v>0</v>
      </c>
      <c r="Q232" s="336">
        <v>0</v>
      </c>
      <c r="R232" s="336">
        <v>0</v>
      </c>
      <c r="S232" s="336">
        <f t="shared" ref="S232" si="41">-$H232</f>
        <v>371</v>
      </c>
      <c r="T232" s="336">
        <v>0</v>
      </c>
      <c r="U232" s="336">
        <v>0</v>
      </c>
      <c r="V232" s="336">
        <v>0</v>
      </c>
      <c r="W232" s="336">
        <v>0</v>
      </c>
      <c r="X232" s="336">
        <v>0</v>
      </c>
      <c r="Y232" s="336">
        <v>0</v>
      </c>
      <c r="Z232" s="337">
        <f t="shared" si="33"/>
        <v>0</v>
      </c>
      <c r="AA232" s="338"/>
    </row>
    <row r="233" spans="1:27" s="339" customFormat="1" ht="12.75" customHeight="1">
      <c r="A233" s="339">
        <f t="shared" si="37"/>
        <v>11</v>
      </c>
      <c r="B233" s="374">
        <v>61050758005</v>
      </c>
      <c r="C233" s="375" t="s">
        <v>550</v>
      </c>
      <c r="D233" s="334">
        <f>+IF(VLOOKUP(C233,'BG SISTEMA'!B212:G481,6,FALSE)=15,VLOOKUP('CA EF (2)'!C233,'BG SISTEMA'!B212:F481,5,FALSE),0)</f>
        <v>0</v>
      </c>
      <c r="E233" s="335"/>
      <c r="F233" s="335"/>
      <c r="G233" s="336">
        <v>0</v>
      </c>
      <c r="H233" s="336">
        <f t="shared" si="36"/>
        <v>0</v>
      </c>
      <c r="I233" s="336">
        <v>0</v>
      </c>
      <c r="J233" s="336">
        <v>0</v>
      </c>
      <c r="K233" s="336">
        <v>0</v>
      </c>
      <c r="L233" s="336">
        <v>0</v>
      </c>
      <c r="M233" s="336">
        <v>0</v>
      </c>
      <c r="N233" s="336">
        <v>0</v>
      </c>
      <c r="O233" s="336">
        <v>0</v>
      </c>
      <c r="P233" s="336">
        <v>0</v>
      </c>
      <c r="Q233" s="336">
        <v>0</v>
      </c>
      <c r="R233" s="336">
        <v>0</v>
      </c>
      <c r="S233" s="336">
        <v>0</v>
      </c>
      <c r="T233" s="336">
        <v>0</v>
      </c>
      <c r="U233" s="336">
        <v>0</v>
      </c>
      <c r="V233" s="336">
        <v>0</v>
      </c>
      <c r="W233" s="336">
        <v>0</v>
      </c>
      <c r="X233" s="336">
        <v>0</v>
      </c>
      <c r="Y233" s="336">
        <v>0</v>
      </c>
      <c r="Z233" s="337">
        <f t="shared" si="33"/>
        <v>0</v>
      </c>
      <c r="AA233" s="338"/>
    </row>
    <row r="234" spans="1:27" s="339" customFormat="1" ht="12.75" customHeight="1">
      <c r="A234" s="339">
        <f t="shared" si="37"/>
        <v>13</v>
      </c>
      <c r="B234" s="374">
        <v>6105075800501</v>
      </c>
      <c r="C234" s="375" t="s">
        <v>550</v>
      </c>
      <c r="D234" s="334">
        <f>+IF(VLOOKUP(C234,'BG SISTEMA'!B213:G482,6,FALSE)=15,VLOOKUP('CA EF (2)'!C234,'BG SISTEMA'!B213:F482,5,FALSE),0)</f>
        <v>0</v>
      </c>
      <c r="E234" s="335"/>
      <c r="F234" s="335"/>
      <c r="G234" s="336">
        <v>0</v>
      </c>
      <c r="H234" s="336">
        <f t="shared" si="36"/>
        <v>0</v>
      </c>
      <c r="I234" s="336">
        <v>0</v>
      </c>
      <c r="J234" s="336">
        <v>0</v>
      </c>
      <c r="K234" s="336">
        <v>0</v>
      </c>
      <c r="L234" s="336">
        <v>0</v>
      </c>
      <c r="M234" s="336">
        <v>0</v>
      </c>
      <c r="N234" s="336">
        <v>0</v>
      </c>
      <c r="O234" s="336">
        <v>0</v>
      </c>
      <c r="P234" s="336">
        <v>0</v>
      </c>
      <c r="Q234" s="336">
        <v>0</v>
      </c>
      <c r="R234" s="336">
        <v>0</v>
      </c>
      <c r="S234" s="336">
        <v>0</v>
      </c>
      <c r="T234" s="336">
        <v>0</v>
      </c>
      <c r="U234" s="336">
        <v>0</v>
      </c>
      <c r="V234" s="336">
        <v>0</v>
      </c>
      <c r="W234" s="336">
        <v>0</v>
      </c>
      <c r="X234" s="336">
        <v>0</v>
      </c>
      <c r="Y234" s="336">
        <v>0</v>
      </c>
      <c r="Z234" s="337">
        <f t="shared" si="33"/>
        <v>0</v>
      </c>
      <c r="AA234" s="340"/>
    </row>
    <row r="235" spans="1:27" s="339" customFormat="1" ht="12.75" customHeight="1">
      <c r="A235" s="339">
        <f t="shared" si="37"/>
        <v>15</v>
      </c>
      <c r="B235" s="373">
        <v>610507580050199</v>
      </c>
      <c r="C235" s="376" t="s">
        <v>552</v>
      </c>
      <c r="D235" s="334">
        <f>+IF(VLOOKUP(C235,'BG SISTEMA'!B214:G483,6,FALSE)=15,VLOOKUP('CA EF (2)'!C235,'BG SISTEMA'!B214:F483,5,FALSE),0)</f>
        <v>-195</v>
      </c>
      <c r="E235" s="335"/>
      <c r="F235" s="335"/>
      <c r="G235" s="336">
        <v>0</v>
      </c>
      <c r="H235" s="336">
        <f t="shared" si="36"/>
        <v>-195</v>
      </c>
      <c r="I235" s="336">
        <v>0</v>
      </c>
      <c r="J235" s="336">
        <v>0</v>
      </c>
      <c r="K235" s="336">
        <v>0</v>
      </c>
      <c r="L235" s="336">
        <v>0</v>
      </c>
      <c r="M235" s="336">
        <v>0</v>
      </c>
      <c r="N235" s="336">
        <v>0</v>
      </c>
      <c r="O235" s="336">
        <v>0</v>
      </c>
      <c r="P235" s="336">
        <v>0</v>
      </c>
      <c r="Q235" s="336">
        <v>0</v>
      </c>
      <c r="R235" s="336">
        <v>0</v>
      </c>
      <c r="S235" s="336">
        <f t="shared" ref="S235" si="42">-$H235</f>
        <v>195</v>
      </c>
      <c r="T235" s="336">
        <v>0</v>
      </c>
      <c r="U235" s="336">
        <v>0</v>
      </c>
      <c r="V235" s="336">
        <v>0</v>
      </c>
      <c r="W235" s="336">
        <v>0</v>
      </c>
      <c r="X235" s="336">
        <v>0</v>
      </c>
      <c r="Y235" s="336">
        <v>0</v>
      </c>
      <c r="Z235" s="337">
        <f t="shared" si="33"/>
        <v>0</v>
      </c>
      <c r="AA235" s="340"/>
    </row>
    <row r="236" spans="1:27" s="339" customFormat="1" ht="12.75" customHeight="1">
      <c r="A236" s="339">
        <f t="shared" si="37"/>
        <v>11</v>
      </c>
      <c r="B236" s="374">
        <v>61050758008</v>
      </c>
      <c r="C236" s="375" t="s">
        <v>553</v>
      </c>
      <c r="D236" s="334">
        <f>+IF(VLOOKUP(C236,'BG SISTEMA'!B215:G484,6,FALSE)=15,VLOOKUP('CA EF (2)'!C236,'BG SISTEMA'!B215:F484,5,FALSE),0)</f>
        <v>0</v>
      </c>
      <c r="E236" s="335"/>
      <c r="F236" s="335"/>
      <c r="G236" s="336">
        <v>0</v>
      </c>
      <c r="H236" s="336">
        <f t="shared" si="36"/>
        <v>0</v>
      </c>
      <c r="I236" s="336">
        <v>0</v>
      </c>
      <c r="J236" s="336">
        <v>0</v>
      </c>
      <c r="K236" s="336">
        <v>0</v>
      </c>
      <c r="L236" s="336">
        <v>0</v>
      </c>
      <c r="M236" s="336">
        <v>0</v>
      </c>
      <c r="N236" s="336">
        <v>0</v>
      </c>
      <c r="O236" s="336">
        <v>0</v>
      </c>
      <c r="P236" s="336">
        <v>0</v>
      </c>
      <c r="Q236" s="336">
        <v>0</v>
      </c>
      <c r="R236" s="336">
        <v>0</v>
      </c>
      <c r="S236" s="336">
        <v>0</v>
      </c>
      <c r="T236" s="336">
        <v>0</v>
      </c>
      <c r="U236" s="336">
        <v>0</v>
      </c>
      <c r="V236" s="336">
        <v>0</v>
      </c>
      <c r="W236" s="336">
        <v>0</v>
      </c>
      <c r="X236" s="336">
        <v>0</v>
      </c>
      <c r="Y236" s="336">
        <v>0</v>
      </c>
      <c r="Z236" s="337">
        <f t="shared" si="33"/>
        <v>0</v>
      </c>
      <c r="AA236" s="340"/>
    </row>
    <row r="237" spans="1:27" s="339" customFormat="1" ht="12.75" customHeight="1">
      <c r="A237" s="339">
        <f t="shared" si="37"/>
        <v>13</v>
      </c>
      <c r="B237" s="374">
        <v>6105075800801</v>
      </c>
      <c r="C237" s="375" t="s">
        <v>553</v>
      </c>
      <c r="D237" s="334">
        <f>+IF(VLOOKUP(C237,'BG SISTEMA'!B216:G485,6,FALSE)=15,VLOOKUP('CA EF (2)'!C237,'BG SISTEMA'!B216:F485,5,FALSE),0)</f>
        <v>0</v>
      </c>
      <c r="E237" s="335"/>
      <c r="F237" s="335"/>
      <c r="G237" s="336">
        <v>0</v>
      </c>
      <c r="H237" s="336">
        <f t="shared" si="36"/>
        <v>0</v>
      </c>
      <c r="I237" s="336">
        <v>0</v>
      </c>
      <c r="J237" s="336">
        <v>0</v>
      </c>
      <c r="K237" s="336">
        <v>0</v>
      </c>
      <c r="L237" s="336">
        <v>0</v>
      </c>
      <c r="M237" s="336">
        <v>0</v>
      </c>
      <c r="N237" s="336">
        <v>0</v>
      </c>
      <c r="O237" s="336">
        <v>0</v>
      </c>
      <c r="P237" s="336">
        <v>0</v>
      </c>
      <c r="Q237" s="336">
        <v>0</v>
      </c>
      <c r="R237" s="336">
        <v>0</v>
      </c>
      <c r="S237" s="336">
        <v>0</v>
      </c>
      <c r="T237" s="336">
        <v>0</v>
      </c>
      <c r="U237" s="336">
        <v>0</v>
      </c>
      <c r="V237" s="336">
        <v>0</v>
      </c>
      <c r="W237" s="336">
        <v>0</v>
      </c>
      <c r="X237" s="336">
        <v>0</v>
      </c>
      <c r="Y237" s="336">
        <v>0</v>
      </c>
      <c r="Z237" s="337">
        <f t="shared" si="33"/>
        <v>0</v>
      </c>
      <c r="AA237" s="340"/>
    </row>
    <row r="238" spans="1:27" s="339" customFormat="1" ht="12.75" customHeight="1">
      <c r="A238" s="339">
        <f t="shared" si="37"/>
        <v>15</v>
      </c>
      <c r="B238" s="373">
        <v>610507580080199</v>
      </c>
      <c r="C238" s="376" t="s">
        <v>554</v>
      </c>
      <c r="D238" s="334">
        <f>+IF(VLOOKUP(C238,'BG SISTEMA'!B217:G486,6,FALSE)=15,VLOOKUP('CA EF (2)'!C238,'BG SISTEMA'!B217:F486,5,FALSE),0)</f>
        <v>-86521315</v>
      </c>
      <c r="E238" s="335"/>
      <c r="F238" s="335"/>
      <c r="G238" s="336">
        <v>0</v>
      </c>
      <c r="H238" s="336">
        <f t="shared" si="36"/>
        <v>-86521315</v>
      </c>
      <c r="I238" s="336">
        <v>0</v>
      </c>
      <c r="J238" s="336">
        <v>0</v>
      </c>
      <c r="K238" s="336">
        <v>0</v>
      </c>
      <c r="L238" s="336">
        <v>0</v>
      </c>
      <c r="M238" s="336">
        <v>0</v>
      </c>
      <c r="N238" s="336">
        <v>0</v>
      </c>
      <c r="O238" s="336">
        <v>0</v>
      </c>
      <c r="P238" s="336">
        <v>0</v>
      </c>
      <c r="Q238" s="336">
        <v>0</v>
      </c>
      <c r="R238" s="336">
        <v>0</v>
      </c>
      <c r="S238" s="336">
        <v>0</v>
      </c>
      <c r="T238" s="336">
        <v>0</v>
      </c>
      <c r="U238" s="336">
        <v>0</v>
      </c>
      <c r="V238" s="336">
        <v>0</v>
      </c>
      <c r="W238" s="336">
        <v>0</v>
      </c>
      <c r="X238" s="336">
        <v>0</v>
      </c>
      <c r="Y238" s="336">
        <f t="shared" ref="Y238" si="43">-$H238</f>
        <v>86521315</v>
      </c>
      <c r="Z238" s="337">
        <f t="shared" si="33"/>
        <v>0</v>
      </c>
      <c r="AA238" s="340"/>
    </row>
    <row r="239" spans="1:27" s="339" customFormat="1" ht="12.75" customHeight="1">
      <c r="A239" s="339">
        <f t="shared" si="37"/>
        <v>11</v>
      </c>
      <c r="B239" s="374">
        <v>61050758009</v>
      </c>
      <c r="C239" s="375" t="s">
        <v>555</v>
      </c>
      <c r="D239" s="334">
        <f>+IF(VLOOKUP(C239,'BG SISTEMA'!B218:G487,6,FALSE)=15,VLOOKUP('CA EF (2)'!C239,'BG SISTEMA'!B218:F487,5,FALSE),0)</f>
        <v>0</v>
      </c>
      <c r="E239" s="335"/>
      <c r="F239" s="335"/>
      <c r="G239" s="336">
        <v>0</v>
      </c>
      <c r="H239" s="336">
        <f t="shared" si="36"/>
        <v>0</v>
      </c>
      <c r="I239" s="336">
        <v>0</v>
      </c>
      <c r="J239" s="336">
        <v>0</v>
      </c>
      <c r="K239" s="336">
        <v>0</v>
      </c>
      <c r="L239" s="336">
        <v>0</v>
      </c>
      <c r="M239" s="336">
        <v>0</v>
      </c>
      <c r="N239" s="336">
        <v>0</v>
      </c>
      <c r="O239" s="336">
        <v>0</v>
      </c>
      <c r="P239" s="336">
        <v>0</v>
      </c>
      <c r="Q239" s="336">
        <v>0</v>
      </c>
      <c r="R239" s="336">
        <v>0</v>
      </c>
      <c r="S239" s="336">
        <v>0</v>
      </c>
      <c r="T239" s="336">
        <v>0</v>
      </c>
      <c r="U239" s="336">
        <v>0</v>
      </c>
      <c r="V239" s="336">
        <v>0</v>
      </c>
      <c r="W239" s="336">
        <v>0</v>
      </c>
      <c r="X239" s="336">
        <v>0</v>
      </c>
      <c r="Y239" s="336">
        <v>0</v>
      </c>
      <c r="Z239" s="337">
        <f t="shared" si="33"/>
        <v>0</v>
      </c>
      <c r="AA239" s="338"/>
    </row>
    <row r="240" spans="1:27" s="339" customFormat="1" ht="12.75" customHeight="1">
      <c r="A240" s="339">
        <f t="shared" si="37"/>
        <v>13</v>
      </c>
      <c r="B240" s="374">
        <v>6105075800901</v>
      </c>
      <c r="C240" s="375" t="s">
        <v>555</v>
      </c>
      <c r="D240" s="334">
        <f>+IF(VLOOKUP(C240,'BG SISTEMA'!B219:G488,6,FALSE)=15,VLOOKUP('CA EF (2)'!C240,'BG SISTEMA'!B219:F488,5,FALSE),0)</f>
        <v>0</v>
      </c>
      <c r="E240" s="335"/>
      <c r="F240" s="335"/>
      <c r="G240" s="336">
        <v>0</v>
      </c>
      <c r="H240" s="336">
        <f t="shared" si="36"/>
        <v>0</v>
      </c>
      <c r="I240" s="336">
        <v>0</v>
      </c>
      <c r="J240" s="336">
        <v>0</v>
      </c>
      <c r="K240" s="336">
        <v>0</v>
      </c>
      <c r="L240" s="336">
        <v>0</v>
      </c>
      <c r="M240" s="336">
        <v>0</v>
      </c>
      <c r="N240" s="336">
        <v>0</v>
      </c>
      <c r="O240" s="336">
        <v>0</v>
      </c>
      <c r="P240" s="336">
        <v>0</v>
      </c>
      <c r="Q240" s="336">
        <v>0</v>
      </c>
      <c r="R240" s="336">
        <v>0</v>
      </c>
      <c r="S240" s="336">
        <v>0</v>
      </c>
      <c r="T240" s="336">
        <v>0</v>
      </c>
      <c r="U240" s="336">
        <v>0</v>
      </c>
      <c r="V240" s="336">
        <v>0</v>
      </c>
      <c r="W240" s="336">
        <v>0</v>
      </c>
      <c r="X240" s="336">
        <v>0</v>
      </c>
      <c r="Y240" s="336">
        <v>0</v>
      </c>
      <c r="Z240" s="337">
        <f t="shared" si="33"/>
        <v>0</v>
      </c>
      <c r="AA240" s="340"/>
    </row>
    <row r="241" spans="1:27" s="339" customFormat="1" ht="12.75" customHeight="1">
      <c r="A241" s="339">
        <f t="shared" si="37"/>
        <v>15</v>
      </c>
      <c r="B241" s="373">
        <v>610507580090199</v>
      </c>
      <c r="C241" s="376" t="s">
        <v>556</v>
      </c>
      <c r="D241" s="334">
        <f>+IF(VLOOKUP(C241,'BG SISTEMA'!B220:G489,6,FALSE)=15,VLOOKUP('CA EF (2)'!C241,'BG SISTEMA'!B220:F489,5,FALSE),0)</f>
        <v>-42359621</v>
      </c>
      <c r="E241" s="335"/>
      <c r="F241" s="335"/>
      <c r="G241" s="336">
        <v>0</v>
      </c>
      <c r="H241" s="336">
        <f t="shared" si="36"/>
        <v>-42359621</v>
      </c>
      <c r="I241" s="336">
        <v>0</v>
      </c>
      <c r="J241" s="336">
        <v>0</v>
      </c>
      <c r="K241" s="336">
        <v>0</v>
      </c>
      <c r="L241" s="336">
        <v>0</v>
      </c>
      <c r="M241" s="336">
        <v>0</v>
      </c>
      <c r="N241" s="336">
        <v>0</v>
      </c>
      <c r="O241" s="336">
        <v>0</v>
      </c>
      <c r="P241" s="336">
        <v>0</v>
      </c>
      <c r="Q241" s="336">
        <v>0</v>
      </c>
      <c r="R241" s="336">
        <v>0</v>
      </c>
      <c r="S241" s="336">
        <v>0</v>
      </c>
      <c r="T241" s="336">
        <v>0</v>
      </c>
      <c r="U241" s="336">
        <v>0</v>
      </c>
      <c r="V241" s="336">
        <v>0</v>
      </c>
      <c r="W241" s="336">
        <v>0</v>
      </c>
      <c r="X241" s="336">
        <v>0</v>
      </c>
      <c r="Y241" s="336">
        <f t="shared" ref="Y241" si="44">-$H241</f>
        <v>42359621</v>
      </c>
      <c r="Z241" s="337">
        <f t="shared" si="33"/>
        <v>0</v>
      </c>
      <c r="AA241" s="340"/>
    </row>
    <row r="242" spans="1:27" s="339" customFormat="1" ht="12.75" customHeight="1">
      <c r="A242" s="339">
        <f t="shared" si="37"/>
        <v>8</v>
      </c>
      <c r="B242" s="374">
        <v>61050760</v>
      </c>
      <c r="C242" s="375" t="s">
        <v>557</v>
      </c>
      <c r="D242" s="334">
        <f>+IF(VLOOKUP(C242,'BG SISTEMA'!B221:G490,6,FALSE)=15,VLOOKUP('CA EF (2)'!C242,'BG SISTEMA'!B221:F490,5,FALSE),0)</f>
        <v>0</v>
      </c>
      <c r="E242" s="335"/>
      <c r="F242" s="335"/>
      <c r="G242" s="336">
        <v>0</v>
      </c>
      <c r="H242" s="336">
        <f t="shared" si="36"/>
        <v>0</v>
      </c>
      <c r="I242" s="336">
        <v>0</v>
      </c>
      <c r="J242" s="336">
        <v>0</v>
      </c>
      <c r="K242" s="336">
        <v>0</v>
      </c>
      <c r="L242" s="336">
        <v>0</v>
      </c>
      <c r="M242" s="336">
        <v>0</v>
      </c>
      <c r="N242" s="336">
        <v>0</v>
      </c>
      <c r="O242" s="336">
        <v>0</v>
      </c>
      <c r="P242" s="336">
        <v>0</v>
      </c>
      <c r="Q242" s="336">
        <v>0</v>
      </c>
      <c r="R242" s="336">
        <v>0</v>
      </c>
      <c r="S242" s="336">
        <v>0</v>
      </c>
      <c r="T242" s="336">
        <v>0</v>
      </c>
      <c r="U242" s="336">
        <v>0</v>
      </c>
      <c r="V242" s="336">
        <v>0</v>
      </c>
      <c r="W242" s="336">
        <v>0</v>
      </c>
      <c r="X242" s="336">
        <v>0</v>
      </c>
      <c r="Y242" s="336">
        <v>0</v>
      </c>
      <c r="Z242" s="337">
        <f t="shared" si="33"/>
        <v>0</v>
      </c>
      <c r="AA242" s="340"/>
    </row>
    <row r="243" spans="1:27" s="339" customFormat="1" ht="12.75" customHeight="1">
      <c r="A243" s="339">
        <f t="shared" si="37"/>
        <v>11</v>
      </c>
      <c r="B243" s="374">
        <v>61050760003</v>
      </c>
      <c r="C243" s="375" t="s">
        <v>550</v>
      </c>
      <c r="D243" s="334">
        <f>+IF(VLOOKUP(C243,'BG SISTEMA'!B222:G491,6,FALSE)=15,VLOOKUP('CA EF (2)'!C243,'BG SISTEMA'!B222:F491,5,FALSE),0)</f>
        <v>0</v>
      </c>
      <c r="E243" s="335"/>
      <c r="F243" s="335"/>
      <c r="G243" s="336">
        <v>0</v>
      </c>
      <c r="H243" s="336">
        <f t="shared" si="36"/>
        <v>0</v>
      </c>
      <c r="I243" s="336">
        <v>0</v>
      </c>
      <c r="J243" s="336">
        <v>0</v>
      </c>
      <c r="K243" s="336">
        <v>0</v>
      </c>
      <c r="L243" s="336">
        <v>0</v>
      </c>
      <c r="M243" s="336">
        <v>0</v>
      </c>
      <c r="N243" s="336">
        <v>0</v>
      </c>
      <c r="O243" s="336">
        <v>0</v>
      </c>
      <c r="P243" s="336">
        <v>0</v>
      </c>
      <c r="Q243" s="336">
        <v>0</v>
      </c>
      <c r="R243" s="336">
        <v>0</v>
      </c>
      <c r="S243" s="336">
        <v>0</v>
      </c>
      <c r="T243" s="336">
        <v>0</v>
      </c>
      <c r="U243" s="336">
        <v>0</v>
      </c>
      <c r="V243" s="336">
        <v>0</v>
      </c>
      <c r="W243" s="336">
        <v>0</v>
      </c>
      <c r="X243" s="336">
        <v>0</v>
      </c>
      <c r="Y243" s="336">
        <v>0</v>
      </c>
      <c r="Z243" s="337">
        <f t="shared" si="33"/>
        <v>0</v>
      </c>
      <c r="AA243" s="340"/>
    </row>
    <row r="244" spans="1:27" s="339" customFormat="1" ht="12.75" customHeight="1">
      <c r="A244" s="339">
        <f t="shared" si="37"/>
        <v>13</v>
      </c>
      <c r="B244" s="374">
        <v>6105076000301</v>
      </c>
      <c r="C244" s="375" t="s">
        <v>550</v>
      </c>
      <c r="D244" s="334">
        <f>+IF(VLOOKUP(C244,'BG SISTEMA'!B223:G492,6,FALSE)=15,VLOOKUP('CA EF (2)'!C244,'BG SISTEMA'!B223:F492,5,FALSE),0)</f>
        <v>0</v>
      </c>
      <c r="E244" s="335"/>
      <c r="F244" s="335"/>
      <c r="G244" s="336">
        <v>0</v>
      </c>
      <c r="H244" s="336">
        <f t="shared" si="36"/>
        <v>0</v>
      </c>
      <c r="I244" s="336">
        <v>0</v>
      </c>
      <c r="J244" s="336">
        <v>0</v>
      </c>
      <c r="K244" s="336">
        <v>0</v>
      </c>
      <c r="L244" s="336">
        <v>0</v>
      </c>
      <c r="M244" s="336">
        <v>0</v>
      </c>
      <c r="N244" s="336">
        <v>0</v>
      </c>
      <c r="O244" s="336">
        <v>0</v>
      </c>
      <c r="P244" s="336">
        <v>0</v>
      </c>
      <c r="Q244" s="336">
        <v>0</v>
      </c>
      <c r="R244" s="336">
        <v>0</v>
      </c>
      <c r="S244" s="336">
        <v>0</v>
      </c>
      <c r="T244" s="336">
        <v>0</v>
      </c>
      <c r="U244" s="336">
        <v>0</v>
      </c>
      <c r="V244" s="336">
        <v>0</v>
      </c>
      <c r="W244" s="336">
        <v>0</v>
      </c>
      <c r="X244" s="336">
        <v>0</v>
      </c>
      <c r="Y244" s="336">
        <v>0</v>
      </c>
      <c r="Z244" s="337">
        <f t="shared" si="33"/>
        <v>0</v>
      </c>
      <c r="AA244" s="338"/>
    </row>
    <row r="245" spans="1:27" s="339" customFormat="1" ht="12.75" customHeight="1">
      <c r="A245" s="339">
        <f t="shared" si="37"/>
        <v>15</v>
      </c>
      <c r="B245" s="373">
        <v>610507600030101</v>
      </c>
      <c r="C245" s="376" t="s">
        <v>551</v>
      </c>
      <c r="D245" s="334">
        <f>+IF(VLOOKUP(C245,'BG SISTEMA'!B224:G493,6,FALSE)=15,VLOOKUP('CA EF (2)'!C245,'BG SISTEMA'!B224:F493,5,FALSE),0)</f>
        <v>-793</v>
      </c>
      <c r="E245" s="335"/>
      <c r="F245" s="335"/>
      <c r="G245" s="336">
        <v>0</v>
      </c>
      <c r="H245" s="336">
        <f t="shared" si="36"/>
        <v>-793</v>
      </c>
      <c r="I245" s="336">
        <v>0</v>
      </c>
      <c r="J245" s="336">
        <v>0</v>
      </c>
      <c r="K245" s="336">
        <v>0</v>
      </c>
      <c r="L245" s="336">
        <v>0</v>
      </c>
      <c r="M245" s="336">
        <v>0</v>
      </c>
      <c r="N245" s="336">
        <v>0</v>
      </c>
      <c r="O245" s="336">
        <v>0</v>
      </c>
      <c r="P245" s="336">
        <v>0</v>
      </c>
      <c r="Q245" s="336">
        <v>0</v>
      </c>
      <c r="R245" s="336">
        <v>0</v>
      </c>
      <c r="S245" s="336">
        <f t="shared" ref="S245:S246" si="45">-$H245</f>
        <v>793</v>
      </c>
      <c r="T245" s="336">
        <v>0</v>
      </c>
      <c r="U245" s="336">
        <v>0</v>
      </c>
      <c r="V245" s="336">
        <v>0</v>
      </c>
      <c r="W245" s="336">
        <v>0</v>
      </c>
      <c r="X245" s="336">
        <v>0</v>
      </c>
      <c r="Y245" s="336">
        <v>0</v>
      </c>
      <c r="Z245" s="337">
        <f t="shared" si="33"/>
        <v>0</v>
      </c>
      <c r="AA245" s="340"/>
    </row>
    <row r="246" spans="1:27" s="339" customFormat="1" ht="12.75" customHeight="1">
      <c r="A246" s="339">
        <f t="shared" si="37"/>
        <v>15</v>
      </c>
      <c r="B246" s="373">
        <v>610507600030199</v>
      </c>
      <c r="C246" s="376" t="s">
        <v>552</v>
      </c>
      <c r="D246" s="334">
        <f>+IF(VLOOKUP(C246,'BG SISTEMA'!B225:G494,6,FALSE)=15,VLOOKUP('CA EF (2)'!C246,'BG SISTEMA'!B225:F494,5,FALSE),0)</f>
        <v>-195</v>
      </c>
      <c r="E246" s="335"/>
      <c r="F246" s="335"/>
      <c r="G246" s="336">
        <v>0</v>
      </c>
      <c r="H246" s="336">
        <f t="shared" si="36"/>
        <v>-195</v>
      </c>
      <c r="I246" s="336">
        <v>0</v>
      </c>
      <c r="J246" s="336">
        <v>0</v>
      </c>
      <c r="K246" s="336">
        <v>0</v>
      </c>
      <c r="L246" s="336">
        <v>0</v>
      </c>
      <c r="M246" s="336">
        <v>0</v>
      </c>
      <c r="N246" s="336">
        <v>0</v>
      </c>
      <c r="O246" s="336">
        <v>0</v>
      </c>
      <c r="P246" s="336">
        <v>0</v>
      </c>
      <c r="Q246" s="336">
        <v>0</v>
      </c>
      <c r="R246" s="336">
        <v>0</v>
      </c>
      <c r="S246" s="336">
        <f t="shared" si="45"/>
        <v>195</v>
      </c>
      <c r="T246" s="336">
        <v>0</v>
      </c>
      <c r="U246" s="336">
        <v>0</v>
      </c>
      <c r="V246" s="336">
        <v>0</v>
      </c>
      <c r="W246" s="336">
        <v>0</v>
      </c>
      <c r="X246" s="336">
        <v>0</v>
      </c>
      <c r="Y246" s="336">
        <v>0</v>
      </c>
      <c r="Z246" s="337">
        <f t="shared" si="33"/>
        <v>0</v>
      </c>
      <c r="AA246" s="340"/>
    </row>
    <row r="247" spans="1:27" s="339" customFormat="1" ht="12.75" customHeight="1">
      <c r="A247" s="339">
        <f t="shared" si="37"/>
        <v>11</v>
      </c>
      <c r="B247" s="374">
        <v>61050760005</v>
      </c>
      <c r="C247" s="375" t="s">
        <v>558</v>
      </c>
      <c r="D247" s="334">
        <f>+IF(VLOOKUP(C247,'BG SISTEMA'!B226:G495,6,FALSE)=15,VLOOKUP('CA EF (2)'!C247,'BG SISTEMA'!B226:F495,5,FALSE),0)</f>
        <v>0</v>
      </c>
      <c r="E247" s="335"/>
      <c r="F247" s="335"/>
      <c r="G247" s="336">
        <v>0</v>
      </c>
      <c r="H247" s="336">
        <f t="shared" si="36"/>
        <v>0</v>
      </c>
      <c r="I247" s="336">
        <v>0</v>
      </c>
      <c r="J247" s="336">
        <v>0</v>
      </c>
      <c r="K247" s="336">
        <v>0</v>
      </c>
      <c r="L247" s="336">
        <v>0</v>
      </c>
      <c r="M247" s="336">
        <v>0</v>
      </c>
      <c r="N247" s="336">
        <v>0</v>
      </c>
      <c r="O247" s="336">
        <v>0</v>
      </c>
      <c r="P247" s="336">
        <v>0</v>
      </c>
      <c r="Q247" s="336">
        <v>0</v>
      </c>
      <c r="R247" s="336">
        <v>0</v>
      </c>
      <c r="S247" s="336">
        <v>0</v>
      </c>
      <c r="T247" s="336">
        <v>0</v>
      </c>
      <c r="U247" s="336">
        <v>0</v>
      </c>
      <c r="V247" s="336">
        <v>0</v>
      </c>
      <c r="W247" s="336">
        <v>0</v>
      </c>
      <c r="X247" s="336">
        <v>0</v>
      </c>
      <c r="Y247" s="336">
        <v>0</v>
      </c>
      <c r="Z247" s="337">
        <f t="shared" si="33"/>
        <v>0</v>
      </c>
      <c r="AA247" s="340"/>
    </row>
    <row r="248" spans="1:27" s="339" customFormat="1" ht="12.75" customHeight="1">
      <c r="A248" s="339">
        <f t="shared" si="37"/>
        <v>13</v>
      </c>
      <c r="B248" s="374">
        <v>6105076000501</v>
      </c>
      <c r="C248" s="375" t="s">
        <v>558</v>
      </c>
      <c r="D248" s="334">
        <f>+IF(VLOOKUP(C248,'BG SISTEMA'!B227:G496,6,FALSE)=15,VLOOKUP('CA EF (2)'!C248,'BG SISTEMA'!B227:F496,5,FALSE),0)</f>
        <v>0</v>
      </c>
      <c r="E248" s="335"/>
      <c r="F248" s="335"/>
      <c r="G248" s="336">
        <v>0</v>
      </c>
      <c r="H248" s="336">
        <f t="shared" si="36"/>
        <v>0</v>
      </c>
      <c r="I248" s="336">
        <v>0</v>
      </c>
      <c r="J248" s="336">
        <v>0</v>
      </c>
      <c r="K248" s="336">
        <v>0</v>
      </c>
      <c r="L248" s="336">
        <v>0</v>
      </c>
      <c r="M248" s="336">
        <v>0</v>
      </c>
      <c r="N248" s="336">
        <v>0</v>
      </c>
      <c r="O248" s="336">
        <v>0</v>
      </c>
      <c r="P248" s="336">
        <v>0</v>
      </c>
      <c r="Q248" s="336">
        <v>0</v>
      </c>
      <c r="R248" s="336">
        <v>0</v>
      </c>
      <c r="S248" s="336">
        <v>0</v>
      </c>
      <c r="T248" s="336">
        <v>0</v>
      </c>
      <c r="U248" s="336">
        <v>0</v>
      </c>
      <c r="V248" s="336">
        <v>0</v>
      </c>
      <c r="W248" s="336">
        <v>0</v>
      </c>
      <c r="X248" s="336">
        <v>0</v>
      </c>
      <c r="Y248" s="336">
        <v>0</v>
      </c>
      <c r="Z248" s="337">
        <f t="shared" si="33"/>
        <v>0</v>
      </c>
      <c r="AA248" s="340"/>
    </row>
    <row r="249" spans="1:27" s="339" customFormat="1" ht="12.75" customHeight="1">
      <c r="A249" s="339">
        <f t="shared" si="37"/>
        <v>15</v>
      </c>
      <c r="B249" s="373">
        <v>610507600050101</v>
      </c>
      <c r="C249" s="376" t="s">
        <v>559</v>
      </c>
      <c r="D249" s="334" t="e">
        <f>+IF(VLOOKUP(C249,'BG SISTEMA'!B228:G497,6,FALSE)=15,VLOOKUP('CA EF (2)'!C249,'BG SISTEMA'!B228:F497,5,FALSE),0)</f>
        <v>#N/A</v>
      </c>
      <c r="E249" s="335"/>
      <c r="F249" s="335"/>
      <c r="G249" s="336">
        <v>0</v>
      </c>
      <c r="H249" s="336" t="e">
        <f t="shared" si="36"/>
        <v>#N/A</v>
      </c>
      <c r="I249" s="336">
        <v>0</v>
      </c>
      <c r="J249" s="336">
        <v>0</v>
      </c>
      <c r="K249" s="336">
        <v>0</v>
      </c>
      <c r="L249" s="336">
        <v>0</v>
      </c>
      <c r="M249" s="336">
        <v>0</v>
      </c>
      <c r="N249" s="336" t="e">
        <f t="shared" ref="N249:N250" si="46">-$H249</f>
        <v>#N/A</v>
      </c>
      <c r="O249" s="336">
        <v>0</v>
      </c>
      <c r="P249" s="336">
        <v>0</v>
      </c>
      <c r="Q249" s="336">
        <v>0</v>
      </c>
      <c r="R249" s="336">
        <v>0</v>
      </c>
      <c r="S249" s="336">
        <v>0</v>
      </c>
      <c r="T249" s="336">
        <v>0</v>
      </c>
      <c r="U249" s="336">
        <v>0</v>
      </c>
      <c r="V249" s="336">
        <v>0</v>
      </c>
      <c r="W249" s="336">
        <v>0</v>
      </c>
      <c r="X249" s="336">
        <v>0</v>
      </c>
      <c r="Y249" s="336">
        <v>0</v>
      </c>
      <c r="Z249" s="337" t="e">
        <f t="shared" si="33"/>
        <v>#N/A</v>
      </c>
      <c r="AA249" s="340"/>
    </row>
    <row r="250" spans="1:27" s="339" customFormat="1" ht="12.75" customHeight="1">
      <c r="A250" s="339">
        <f t="shared" si="37"/>
        <v>15</v>
      </c>
      <c r="B250" s="373">
        <v>610507600050199</v>
      </c>
      <c r="C250" s="376" t="s">
        <v>560</v>
      </c>
      <c r="D250" s="334" t="e">
        <f>+IF(VLOOKUP(C250,'BG SISTEMA'!B229:G498,6,FALSE)=15,VLOOKUP('CA EF (2)'!C250,'BG SISTEMA'!B229:F498,5,FALSE),0)</f>
        <v>#N/A</v>
      </c>
      <c r="E250" s="335"/>
      <c r="F250" s="335"/>
      <c r="G250" s="336">
        <v>0</v>
      </c>
      <c r="H250" s="336" t="e">
        <f t="shared" si="36"/>
        <v>#N/A</v>
      </c>
      <c r="I250" s="336">
        <v>0</v>
      </c>
      <c r="J250" s="336">
        <v>0</v>
      </c>
      <c r="K250" s="336">
        <v>0</v>
      </c>
      <c r="L250" s="336">
        <v>0</v>
      </c>
      <c r="M250" s="336">
        <v>0</v>
      </c>
      <c r="N250" s="336" t="e">
        <f t="shared" si="46"/>
        <v>#N/A</v>
      </c>
      <c r="O250" s="336">
        <v>0</v>
      </c>
      <c r="P250" s="336">
        <v>0</v>
      </c>
      <c r="Q250" s="336">
        <v>0</v>
      </c>
      <c r="R250" s="336">
        <v>0</v>
      </c>
      <c r="S250" s="336">
        <v>0</v>
      </c>
      <c r="T250" s="336">
        <v>0</v>
      </c>
      <c r="U250" s="336">
        <v>0</v>
      </c>
      <c r="V250" s="336">
        <v>0</v>
      </c>
      <c r="W250" s="336">
        <v>0</v>
      </c>
      <c r="X250" s="336">
        <v>0</v>
      </c>
      <c r="Y250" s="336">
        <v>0</v>
      </c>
      <c r="Z250" s="337" t="e">
        <f t="shared" si="33"/>
        <v>#N/A</v>
      </c>
      <c r="AA250" s="338"/>
    </row>
    <row r="251" spans="1:27" s="339" customFormat="1" ht="12.75" customHeight="1">
      <c r="A251" s="339">
        <f t="shared" si="37"/>
        <v>1</v>
      </c>
      <c r="B251" s="374">
        <v>7</v>
      </c>
      <c r="C251" s="375" t="s">
        <v>55</v>
      </c>
      <c r="D251" s="334">
        <f>+IF(VLOOKUP(C251,'BG SISTEMA'!B230:G499,6,FALSE)=15,VLOOKUP('CA EF (2)'!C251,'BG SISTEMA'!B230:F499,5,FALSE),0)</f>
        <v>0</v>
      </c>
      <c r="E251" s="335"/>
      <c r="F251" s="335"/>
      <c r="G251" s="336">
        <v>0</v>
      </c>
      <c r="H251" s="336">
        <f>+D251+E251-F251-G251</f>
        <v>0</v>
      </c>
      <c r="I251" s="336">
        <v>0</v>
      </c>
      <c r="J251" s="336">
        <v>0</v>
      </c>
      <c r="K251" s="336">
        <v>0</v>
      </c>
      <c r="L251" s="336">
        <v>0</v>
      </c>
      <c r="M251" s="336">
        <v>0</v>
      </c>
      <c r="N251" s="336">
        <v>0</v>
      </c>
      <c r="O251" s="336">
        <v>0</v>
      </c>
      <c r="P251" s="336">
        <v>0</v>
      </c>
      <c r="Q251" s="336">
        <v>0</v>
      </c>
      <c r="R251" s="336">
        <v>0</v>
      </c>
      <c r="S251" s="336">
        <v>0</v>
      </c>
      <c r="T251" s="336">
        <v>0</v>
      </c>
      <c r="U251" s="336">
        <v>0</v>
      </c>
      <c r="V251" s="336">
        <v>0</v>
      </c>
      <c r="W251" s="336">
        <v>0</v>
      </c>
      <c r="X251" s="336">
        <v>0</v>
      </c>
      <c r="Y251" s="336">
        <v>0</v>
      </c>
      <c r="Z251" s="337">
        <f t="shared" si="33"/>
        <v>0</v>
      </c>
      <c r="AA251" s="340"/>
    </row>
    <row r="252" spans="1:27" s="339" customFormat="1" ht="12.75" customHeight="1">
      <c r="A252" s="339">
        <f t="shared" si="37"/>
        <v>2</v>
      </c>
      <c r="B252" s="374">
        <v>71</v>
      </c>
      <c r="C252" s="375" t="s">
        <v>561</v>
      </c>
      <c r="D252" s="334">
        <f>+IF(VLOOKUP(C252,'BG SISTEMA'!B231:G500,6,FALSE)=15,VLOOKUP('CA EF (2)'!C252,'BG SISTEMA'!B231:F500,5,FALSE),0)</f>
        <v>0</v>
      </c>
      <c r="E252" s="335"/>
      <c r="F252" s="335"/>
      <c r="G252" s="336">
        <v>0</v>
      </c>
      <c r="H252" s="336">
        <f t="shared" ref="H252:H315" si="47">+D252+E252-F252-G252</f>
        <v>0</v>
      </c>
      <c r="I252" s="336">
        <v>0</v>
      </c>
      <c r="J252" s="336">
        <v>0</v>
      </c>
      <c r="K252" s="336">
        <v>0</v>
      </c>
      <c r="L252" s="336">
        <v>0</v>
      </c>
      <c r="M252" s="336">
        <v>0</v>
      </c>
      <c r="N252" s="336">
        <v>0</v>
      </c>
      <c r="O252" s="336">
        <v>0</v>
      </c>
      <c r="P252" s="336">
        <v>0</v>
      </c>
      <c r="Q252" s="336">
        <v>0</v>
      </c>
      <c r="R252" s="336">
        <v>0</v>
      </c>
      <c r="S252" s="336">
        <v>0</v>
      </c>
      <c r="T252" s="336">
        <v>0</v>
      </c>
      <c r="U252" s="336">
        <v>0</v>
      </c>
      <c r="V252" s="336">
        <v>0</v>
      </c>
      <c r="W252" s="336">
        <v>0</v>
      </c>
      <c r="X252" s="336">
        <v>0</v>
      </c>
      <c r="Y252" s="336">
        <v>0</v>
      </c>
      <c r="Z252" s="337">
        <f t="shared" si="33"/>
        <v>0</v>
      </c>
      <c r="AA252" s="340"/>
    </row>
    <row r="253" spans="1:27" s="339" customFormat="1" ht="12.75" customHeight="1">
      <c r="A253" s="339">
        <f t="shared" si="37"/>
        <v>5</v>
      </c>
      <c r="B253" s="374">
        <v>71010</v>
      </c>
      <c r="C253" s="375" t="s">
        <v>562</v>
      </c>
      <c r="D253" s="334">
        <f>+IF(VLOOKUP(C253,'BG SISTEMA'!B232:G501,6,FALSE)=15,VLOOKUP('CA EF (2)'!C253,'BG SISTEMA'!B232:F501,5,FALSE),0)</f>
        <v>0</v>
      </c>
      <c r="E253" s="335"/>
      <c r="F253" s="335"/>
      <c r="G253" s="336">
        <v>0</v>
      </c>
      <c r="H253" s="336">
        <f t="shared" si="47"/>
        <v>0</v>
      </c>
      <c r="I253" s="336">
        <v>0</v>
      </c>
      <c r="J253" s="336">
        <v>0</v>
      </c>
      <c r="K253" s="336">
        <v>0</v>
      </c>
      <c r="L253" s="336">
        <v>0</v>
      </c>
      <c r="M253" s="336">
        <v>0</v>
      </c>
      <c r="N253" s="336">
        <v>0</v>
      </c>
      <c r="O253" s="336">
        <v>0</v>
      </c>
      <c r="P253" s="336">
        <v>0</v>
      </c>
      <c r="Q253" s="336">
        <v>0</v>
      </c>
      <c r="R253" s="336">
        <v>0</v>
      </c>
      <c r="S253" s="336">
        <v>0</v>
      </c>
      <c r="T253" s="336">
        <v>0</v>
      </c>
      <c r="U253" s="336">
        <v>0</v>
      </c>
      <c r="V253" s="336">
        <v>0</v>
      </c>
      <c r="W253" s="336">
        <v>0</v>
      </c>
      <c r="X253" s="336">
        <v>0</v>
      </c>
      <c r="Y253" s="336">
        <v>0</v>
      </c>
      <c r="Z253" s="337">
        <f t="shared" si="33"/>
        <v>0</v>
      </c>
      <c r="AA253" s="338"/>
    </row>
    <row r="254" spans="1:27" s="339" customFormat="1" ht="12.75" customHeight="1">
      <c r="A254" s="339">
        <f t="shared" si="37"/>
        <v>8</v>
      </c>
      <c r="B254" s="374">
        <v>71010703</v>
      </c>
      <c r="C254" s="375" t="s">
        <v>563</v>
      </c>
      <c r="D254" s="334" t="e">
        <f>+IF(VLOOKUP(C254,'BG SISTEMA'!B233:G502,6,FALSE)=15,VLOOKUP('CA EF (2)'!C254,'BG SISTEMA'!B233:F502,5,FALSE),0)</f>
        <v>#N/A</v>
      </c>
      <c r="E254" s="335"/>
      <c r="F254" s="335"/>
      <c r="G254" s="336">
        <v>0</v>
      </c>
      <c r="H254" s="336" t="e">
        <f t="shared" si="47"/>
        <v>#N/A</v>
      </c>
      <c r="I254" s="336">
        <v>0</v>
      </c>
      <c r="J254" s="336">
        <v>0</v>
      </c>
      <c r="K254" s="336">
        <v>0</v>
      </c>
      <c r="L254" s="336">
        <v>0</v>
      </c>
      <c r="M254" s="336">
        <v>0</v>
      </c>
      <c r="N254" s="336">
        <v>0</v>
      </c>
      <c r="O254" s="336">
        <v>0</v>
      </c>
      <c r="P254" s="336">
        <v>0</v>
      </c>
      <c r="Q254" s="336">
        <v>0</v>
      </c>
      <c r="R254" s="336">
        <v>0</v>
      </c>
      <c r="S254" s="336">
        <v>0</v>
      </c>
      <c r="T254" s="336">
        <v>0</v>
      </c>
      <c r="U254" s="336">
        <v>0</v>
      </c>
      <c r="V254" s="336">
        <v>0</v>
      </c>
      <c r="W254" s="336">
        <v>0</v>
      </c>
      <c r="X254" s="336">
        <v>0</v>
      </c>
      <c r="Y254" s="336">
        <v>0</v>
      </c>
      <c r="Z254" s="337" t="e">
        <f t="shared" si="33"/>
        <v>#N/A</v>
      </c>
      <c r="AA254" s="338"/>
    </row>
    <row r="255" spans="1:27" s="339" customFormat="1" ht="12.75" customHeight="1">
      <c r="A255" s="339">
        <f t="shared" si="37"/>
        <v>11</v>
      </c>
      <c r="B255" s="374">
        <v>71010703005</v>
      </c>
      <c r="C255" s="375" t="s">
        <v>564</v>
      </c>
      <c r="D255" s="334" t="e">
        <f>+IF(VLOOKUP(C255,'BG SISTEMA'!B234:G503,6,FALSE)=15,VLOOKUP('CA EF (2)'!C255,'BG SISTEMA'!B234:F503,5,FALSE),0)</f>
        <v>#N/A</v>
      </c>
      <c r="E255" s="335"/>
      <c r="F255" s="335"/>
      <c r="G255" s="336">
        <v>0</v>
      </c>
      <c r="H255" s="336" t="e">
        <f t="shared" si="47"/>
        <v>#N/A</v>
      </c>
      <c r="I255" s="336">
        <v>0</v>
      </c>
      <c r="J255" s="336">
        <v>0</v>
      </c>
      <c r="K255" s="336">
        <v>0</v>
      </c>
      <c r="L255" s="336">
        <v>0</v>
      </c>
      <c r="M255" s="336">
        <v>0</v>
      </c>
      <c r="N255" s="336">
        <v>0</v>
      </c>
      <c r="O255" s="336">
        <v>0</v>
      </c>
      <c r="P255" s="336">
        <v>0</v>
      </c>
      <c r="Q255" s="336">
        <v>0</v>
      </c>
      <c r="R255" s="336">
        <v>0</v>
      </c>
      <c r="S255" s="336">
        <v>0</v>
      </c>
      <c r="T255" s="336">
        <v>0</v>
      </c>
      <c r="U255" s="336">
        <v>0</v>
      </c>
      <c r="V255" s="336">
        <v>0</v>
      </c>
      <c r="W255" s="336">
        <v>0</v>
      </c>
      <c r="X255" s="336">
        <v>0</v>
      </c>
      <c r="Y255" s="336">
        <v>0</v>
      </c>
      <c r="Z255" s="337" t="e">
        <f t="shared" si="33"/>
        <v>#N/A</v>
      </c>
      <c r="AA255" s="338"/>
    </row>
    <row r="256" spans="1:27" s="339" customFormat="1" ht="12.75" customHeight="1">
      <c r="A256" s="339">
        <f t="shared" si="37"/>
        <v>13</v>
      </c>
      <c r="B256" s="374">
        <v>7101070300501</v>
      </c>
      <c r="C256" s="375" t="s">
        <v>564</v>
      </c>
      <c r="D256" s="334" t="e">
        <f>+IF(VLOOKUP(C256,'BG SISTEMA'!B235:G504,6,FALSE)=15,VLOOKUP('CA EF (2)'!C256,'BG SISTEMA'!B235:F504,5,FALSE),0)</f>
        <v>#N/A</v>
      </c>
      <c r="E256" s="335"/>
      <c r="F256" s="335"/>
      <c r="G256" s="336">
        <v>0</v>
      </c>
      <c r="H256" s="336" t="e">
        <f t="shared" si="47"/>
        <v>#N/A</v>
      </c>
      <c r="I256" s="336">
        <v>0</v>
      </c>
      <c r="J256" s="336">
        <v>0</v>
      </c>
      <c r="K256" s="336">
        <v>0</v>
      </c>
      <c r="L256" s="336">
        <v>0</v>
      </c>
      <c r="M256" s="336">
        <v>0</v>
      </c>
      <c r="N256" s="336">
        <v>0</v>
      </c>
      <c r="O256" s="336">
        <v>0</v>
      </c>
      <c r="P256" s="336">
        <v>0</v>
      </c>
      <c r="Q256" s="336">
        <v>0</v>
      </c>
      <c r="R256" s="336">
        <v>0</v>
      </c>
      <c r="S256" s="336">
        <v>0</v>
      </c>
      <c r="T256" s="336">
        <v>0</v>
      </c>
      <c r="U256" s="336">
        <v>0</v>
      </c>
      <c r="V256" s="336">
        <v>0</v>
      </c>
      <c r="W256" s="336">
        <v>0</v>
      </c>
      <c r="X256" s="336">
        <v>0</v>
      </c>
      <c r="Y256" s="336">
        <v>0</v>
      </c>
      <c r="Z256" s="337" t="e">
        <f t="shared" si="33"/>
        <v>#N/A</v>
      </c>
      <c r="AA256" s="340"/>
    </row>
    <row r="257" spans="1:27" s="339" customFormat="1" ht="12.75" customHeight="1">
      <c r="A257" s="339">
        <f t="shared" si="37"/>
        <v>15</v>
      </c>
      <c r="B257" s="373">
        <v>710107030050199</v>
      </c>
      <c r="C257" s="376" t="s">
        <v>565</v>
      </c>
      <c r="D257" s="334" t="e">
        <f>+IF(VLOOKUP(C257,'BG SISTEMA'!B236:G505,6,FALSE)=15,VLOOKUP('CA EF (2)'!C257,'BG SISTEMA'!B236:F505,5,FALSE),0)</f>
        <v>#N/A</v>
      </c>
      <c r="E257" s="335"/>
      <c r="F257" s="335"/>
      <c r="G257" s="336">
        <v>0</v>
      </c>
      <c r="H257" s="336" t="e">
        <f t="shared" si="47"/>
        <v>#N/A</v>
      </c>
      <c r="I257" s="336">
        <v>0</v>
      </c>
      <c r="J257" s="336">
        <v>0</v>
      </c>
      <c r="K257" s="336">
        <v>0</v>
      </c>
      <c r="L257" s="336">
        <v>0</v>
      </c>
      <c r="M257" s="336">
        <v>0</v>
      </c>
      <c r="N257" s="336" t="e">
        <f t="shared" ref="N257" si="48">-$H257</f>
        <v>#N/A</v>
      </c>
      <c r="O257" s="336">
        <v>0</v>
      </c>
      <c r="P257" s="336">
        <v>0</v>
      </c>
      <c r="Q257" s="336">
        <v>0</v>
      </c>
      <c r="R257" s="336">
        <v>0</v>
      </c>
      <c r="S257" s="336">
        <v>0</v>
      </c>
      <c r="T257" s="336">
        <v>0</v>
      </c>
      <c r="U257" s="336">
        <v>0</v>
      </c>
      <c r="V257" s="336">
        <v>0</v>
      </c>
      <c r="W257" s="336">
        <v>0</v>
      </c>
      <c r="X257" s="336">
        <v>0</v>
      </c>
      <c r="Y257" s="336">
        <v>0</v>
      </c>
      <c r="Z257" s="337" t="e">
        <f t="shared" ref="Z257:Z320" si="49">SUM(H257:Y257)</f>
        <v>#N/A</v>
      </c>
      <c r="AA257" s="340"/>
    </row>
    <row r="258" spans="1:27" s="339" customFormat="1" ht="12.75" customHeight="1">
      <c r="A258" s="339">
        <f t="shared" si="37"/>
        <v>8</v>
      </c>
      <c r="B258" s="374">
        <v>71010705</v>
      </c>
      <c r="C258" s="375" t="s">
        <v>566</v>
      </c>
      <c r="D258" s="334">
        <f>+IF(VLOOKUP(C258,'BG SISTEMA'!B237:G506,6,FALSE)=15,VLOOKUP('CA EF (2)'!C258,'BG SISTEMA'!B237:F506,5,FALSE),0)</f>
        <v>0</v>
      </c>
      <c r="E258" s="335"/>
      <c r="F258" s="335"/>
      <c r="G258" s="336">
        <v>0</v>
      </c>
      <c r="H258" s="336">
        <f t="shared" si="47"/>
        <v>0</v>
      </c>
      <c r="I258" s="336">
        <v>0</v>
      </c>
      <c r="J258" s="336">
        <v>0</v>
      </c>
      <c r="K258" s="336">
        <v>0</v>
      </c>
      <c r="L258" s="336">
        <v>0</v>
      </c>
      <c r="M258" s="336">
        <v>0</v>
      </c>
      <c r="N258" s="336">
        <v>0</v>
      </c>
      <c r="O258" s="336">
        <v>0</v>
      </c>
      <c r="P258" s="336">
        <v>0</v>
      </c>
      <c r="Q258" s="336">
        <v>0</v>
      </c>
      <c r="R258" s="336">
        <v>0</v>
      </c>
      <c r="S258" s="336">
        <v>0</v>
      </c>
      <c r="T258" s="336">
        <v>0</v>
      </c>
      <c r="U258" s="336">
        <v>0</v>
      </c>
      <c r="V258" s="336">
        <v>0</v>
      </c>
      <c r="W258" s="336">
        <v>0</v>
      </c>
      <c r="X258" s="336">
        <v>0</v>
      </c>
      <c r="Y258" s="336">
        <v>0</v>
      </c>
      <c r="Z258" s="337">
        <f t="shared" si="49"/>
        <v>0</v>
      </c>
      <c r="AA258" s="340"/>
    </row>
    <row r="259" spans="1:27" s="339" customFormat="1" ht="12.75" customHeight="1">
      <c r="A259" s="339">
        <f t="shared" si="37"/>
        <v>11</v>
      </c>
      <c r="B259" s="374">
        <v>71010705005</v>
      </c>
      <c r="C259" s="375" t="s">
        <v>727</v>
      </c>
      <c r="D259" s="334">
        <f>+IF(VLOOKUP(C259,'BG SISTEMA'!B238:G507,6,FALSE)=15,VLOOKUP('CA EF (2)'!C259,'BG SISTEMA'!B238:F507,5,FALSE),0)</f>
        <v>0</v>
      </c>
      <c r="E259" s="335"/>
      <c r="F259" s="335"/>
      <c r="G259" s="336">
        <v>0</v>
      </c>
      <c r="H259" s="336">
        <f t="shared" si="47"/>
        <v>0</v>
      </c>
      <c r="I259" s="336">
        <v>0</v>
      </c>
      <c r="J259" s="336">
        <v>0</v>
      </c>
      <c r="K259" s="336">
        <v>0</v>
      </c>
      <c r="L259" s="336">
        <v>0</v>
      </c>
      <c r="M259" s="336">
        <v>0</v>
      </c>
      <c r="N259" s="336">
        <v>0</v>
      </c>
      <c r="O259" s="336">
        <v>0</v>
      </c>
      <c r="P259" s="336">
        <v>0</v>
      </c>
      <c r="Q259" s="336">
        <v>0</v>
      </c>
      <c r="R259" s="336">
        <v>0</v>
      </c>
      <c r="S259" s="336">
        <v>0</v>
      </c>
      <c r="T259" s="336">
        <v>0</v>
      </c>
      <c r="U259" s="336">
        <v>0</v>
      </c>
      <c r="V259" s="336">
        <v>0</v>
      </c>
      <c r="W259" s="336">
        <v>0</v>
      </c>
      <c r="X259" s="336">
        <v>0</v>
      </c>
      <c r="Y259" s="336">
        <v>0</v>
      </c>
      <c r="Z259" s="337">
        <f t="shared" si="49"/>
        <v>0</v>
      </c>
      <c r="AA259" s="340"/>
    </row>
    <row r="260" spans="1:27" s="339" customFormat="1" ht="12.75" customHeight="1">
      <c r="A260" s="339">
        <f t="shared" si="37"/>
        <v>13</v>
      </c>
      <c r="B260" s="374">
        <v>7101070500501</v>
      </c>
      <c r="C260" s="375" t="s">
        <v>727</v>
      </c>
      <c r="D260" s="334">
        <f>+IF(VLOOKUP(C260,'BG SISTEMA'!B239:G508,6,FALSE)=15,VLOOKUP('CA EF (2)'!C260,'BG SISTEMA'!B239:F508,5,FALSE),0)</f>
        <v>0</v>
      </c>
      <c r="E260" s="335"/>
      <c r="F260" s="335"/>
      <c r="G260" s="336">
        <v>0</v>
      </c>
      <c r="H260" s="336">
        <f t="shared" si="47"/>
        <v>0</v>
      </c>
      <c r="I260" s="336">
        <v>0</v>
      </c>
      <c r="J260" s="336">
        <v>0</v>
      </c>
      <c r="K260" s="336">
        <v>0</v>
      </c>
      <c r="L260" s="336">
        <v>0</v>
      </c>
      <c r="M260" s="336">
        <v>0</v>
      </c>
      <c r="N260" s="336">
        <v>0</v>
      </c>
      <c r="O260" s="336">
        <v>0</v>
      </c>
      <c r="P260" s="336">
        <v>0</v>
      </c>
      <c r="Q260" s="336">
        <v>0</v>
      </c>
      <c r="R260" s="336">
        <v>0</v>
      </c>
      <c r="S260" s="336">
        <v>0</v>
      </c>
      <c r="T260" s="336">
        <v>0</v>
      </c>
      <c r="U260" s="336">
        <v>0</v>
      </c>
      <c r="V260" s="336">
        <v>0</v>
      </c>
      <c r="W260" s="336">
        <v>0</v>
      </c>
      <c r="X260" s="336">
        <v>0</v>
      </c>
      <c r="Y260" s="336">
        <v>0</v>
      </c>
      <c r="Z260" s="337">
        <f t="shared" si="49"/>
        <v>0</v>
      </c>
      <c r="AA260" s="340"/>
    </row>
    <row r="261" spans="1:27" s="339" customFormat="1" ht="12.75" customHeight="1">
      <c r="A261" s="339">
        <f t="shared" si="37"/>
        <v>15</v>
      </c>
      <c r="B261" s="373">
        <v>710107050050199</v>
      </c>
      <c r="C261" s="376" t="s">
        <v>728</v>
      </c>
      <c r="D261" s="334">
        <f>+IF(VLOOKUP(C261,'BG SISTEMA'!B240:G509,6,FALSE)=15,VLOOKUP('CA EF (2)'!C261,'BG SISTEMA'!B240:F509,5,FALSE),0)</f>
        <v>23068760</v>
      </c>
      <c r="E261" s="335"/>
      <c r="F261" s="335"/>
      <c r="G261" s="336">
        <v>0</v>
      </c>
      <c r="H261" s="336">
        <f t="shared" si="47"/>
        <v>23068760</v>
      </c>
      <c r="I261" s="336">
        <v>0</v>
      </c>
      <c r="J261" s="336">
        <v>0</v>
      </c>
      <c r="K261" s="336">
        <v>0</v>
      </c>
      <c r="L261" s="336">
        <v>0</v>
      </c>
      <c r="M261" s="336">
        <v>0</v>
      </c>
      <c r="N261" s="336">
        <f t="shared" ref="N261" si="50">-$H261</f>
        <v>-23068760</v>
      </c>
      <c r="O261" s="336">
        <v>0</v>
      </c>
      <c r="P261" s="336">
        <v>0</v>
      </c>
      <c r="Q261" s="336">
        <v>0</v>
      </c>
      <c r="R261" s="336">
        <v>0</v>
      </c>
      <c r="S261" s="336">
        <v>0</v>
      </c>
      <c r="T261" s="336">
        <v>0</v>
      </c>
      <c r="U261" s="336">
        <v>0</v>
      </c>
      <c r="V261" s="336">
        <v>0</v>
      </c>
      <c r="W261" s="336">
        <v>0</v>
      </c>
      <c r="X261" s="336">
        <v>0</v>
      </c>
      <c r="Y261" s="336">
        <v>0</v>
      </c>
      <c r="Z261" s="337">
        <f t="shared" si="49"/>
        <v>0</v>
      </c>
      <c r="AA261" s="340"/>
    </row>
    <row r="262" spans="1:27" s="339" customFormat="1" ht="12.75" customHeight="1">
      <c r="A262" s="339">
        <f t="shared" si="37"/>
        <v>11</v>
      </c>
      <c r="B262" s="374">
        <v>71010705006</v>
      </c>
      <c r="C262" s="375" t="s">
        <v>567</v>
      </c>
      <c r="D262" s="334">
        <f>+IF(VLOOKUP(C262,'BG SISTEMA'!B241:G510,6,FALSE)=15,VLOOKUP('CA EF (2)'!C262,'BG SISTEMA'!B241:F510,5,FALSE),0)</f>
        <v>0</v>
      </c>
      <c r="E262" s="335"/>
      <c r="F262" s="335"/>
      <c r="G262" s="336">
        <v>0</v>
      </c>
      <c r="H262" s="336">
        <f t="shared" si="47"/>
        <v>0</v>
      </c>
      <c r="I262" s="336">
        <v>0</v>
      </c>
      <c r="J262" s="336">
        <v>0</v>
      </c>
      <c r="K262" s="336">
        <v>0</v>
      </c>
      <c r="L262" s="336">
        <v>0</v>
      </c>
      <c r="M262" s="336">
        <v>0</v>
      </c>
      <c r="N262" s="336">
        <v>0</v>
      </c>
      <c r="O262" s="336">
        <v>0</v>
      </c>
      <c r="P262" s="336">
        <v>0</v>
      </c>
      <c r="Q262" s="336">
        <v>0</v>
      </c>
      <c r="R262" s="336">
        <v>0</v>
      </c>
      <c r="S262" s="336">
        <v>0</v>
      </c>
      <c r="T262" s="336">
        <v>0</v>
      </c>
      <c r="U262" s="336">
        <v>0</v>
      </c>
      <c r="V262" s="336">
        <v>0</v>
      </c>
      <c r="W262" s="336">
        <v>0</v>
      </c>
      <c r="X262" s="336">
        <v>0</v>
      </c>
      <c r="Y262" s="336">
        <v>0</v>
      </c>
      <c r="Z262" s="337">
        <f t="shared" si="49"/>
        <v>0</v>
      </c>
      <c r="AA262" s="340"/>
    </row>
    <row r="263" spans="1:27" s="339" customFormat="1" ht="12.75" customHeight="1">
      <c r="A263" s="339">
        <f t="shared" si="37"/>
        <v>13</v>
      </c>
      <c r="B263" s="374">
        <v>7101070500601</v>
      </c>
      <c r="C263" s="375" t="s">
        <v>567</v>
      </c>
      <c r="D263" s="334">
        <f>+IF(VLOOKUP(C263,'BG SISTEMA'!B242:G511,6,FALSE)=15,VLOOKUP('CA EF (2)'!C263,'BG SISTEMA'!B242:F511,5,FALSE),0)</f>
        <v>0</v>
      </c>
      <c r="E263" s="335"/>
      <c r="F263" s="335"/>
      <c r="G263" s="336">
        <v>0</v>
      </c>
      <c r="H263" s="336">
        <f t="shared" si="47"/>
        <v>0</v>
      </c>
      <c r="I263" s="336">
        <v>0</v>
      </c>
      <c r="J263" s="336">
        <v>0</v>
      </c>
      <c r="K263" s="336">
        <v>0</v>
      </c>
      <c r="L263" s="336">
        <v>0</v>
      </c>
      <c r="M263" s="336">
        <v>0</v>
      </c>
      <c r="N263" s="336">
        <v>0</v>
      </c>
      <c r="O263" s="336">
        <v>0</v>
      </c>
      <c r="P263" s="336">
        <v>0</v>
      </c>
      <c r="Q263" s="336">
        <v>0</v>
      </c>
      <c r="R263" s="336">
        <v>0</v>
      </c>
      <c r="S263" s="336">
        <v>0</v>
      </c>
      <c r="T263" s="336">
        <v>0</v>
      </c>
      <c r="U263" s="336">
        <v>0</v>
      </c>
      <c r="V263" s="336">
        <v>0</v>
      </c>
      <c r="W263" s="336">
        <v>0</v>
      </c>
      <c r="X263" s="336">
        <v>0</v>
      </c>
      <c r="Y263" s="336">
        <v>0</v>
      </c>
      <c r="Z263" s="337">
        <f t="shared" si="49"/>
        <v>0</v>
      </c>
      <c r="AA263" s="338"/>
    </row>
    <row r="264" spans="1:27" s="339" customFormat="1" ht="12.75" customHeight="1">
      <c r="A264" s="339">
        <f t="shared" si="37"/>
        <v>15</v>
      </c>
      <c r="B264" s="373">
        <v>710107050060199</v>
      </c>
      <c r="C264" s="376" t="s">
        <v>568</v>
      </c>
      <c r="D264" s="334">
        <f>+IF(VLOOKUP(C264,'BG SISTEMA'!B243:G512,6,FALSE)=15,VLOOKUP('CA EF (2)'!C264,'BG SISTEMA'!B243:F512,5,FALSE),0)</f>
        <v>4238000</v>
      </c>
      <c r="E264" s="335"/>
      <c r="F264" s="335"/>
      <c r="G264" s="336">
        <v>0</v>
      </c>
      <c r="H264" s="336">
        <f t="shared" si="47"/>
        <v>4238000</v>
      </c>
      <c r="I264" s="336">
        <v>0</v>
      </c>
      <c r="J264" s="336">
        <v>0</v>
      </c>
      <c r="K264" s="336">
        <v>0</v>
      </c>
      <c r="L264" s="336">
        <v>0</v>
      </c>
      <c r="M264" s="336">
        <v>0</v>
      </c>
      <c r="N264" s="336">
        <f t="shared" ref="N264" si="51">-$H264</f>
        <v>-4238000</v>
      </c>
      <c r="O264" s="336">
        <v>0</v>
      </c>
      <c r="P264" s="336">
        <v>0</v>
      </c>
      <c r="Q264" s="336">
        <v>0</v>
      </c>
      <c r="R264" s="336">
        <v>0</v>
      </c>
      <c r="S264" s="336">
        <v>0</v>
      </c>
      <c r="T264" s="336">
        <v>0</v>
      </c>
      <c r="U264" s="336">
        <v>0</v>
      </c>
      <c r="V264" s="336">
        <v>0</v>
      </c>
      <c r="W264" s="336">
        <v>0</v>
      </c>
      <c r="X264" s="336">
        <v>0</v>
      </c>
      <c r="Y264" s="336">
        <v>0</v>
      </c>
      <c r="Z264" s="337">
        <f t="shared" si="49"/>
        <v>0</v>
      </c>
      <c r="AA264" s="340"/>
    </row>
    <row r="265" spans="1:27" s="339" customFormat="1" ht="12.75" customHeight="1">
      <c r="A265" s="339">
        <f t="shared" si="37"/>
        <v>5</v>
      </c>
      <c r="B265" s="374">
        <v>71030</v>
      </c>
      <c r="C265" s="375" t="s">
        <v>569</v>
      </c>
      <c r="D265" s="334" t="e">
        <f>+IF(VLOOKUP(C265,'BG SISTEMA'!B244:G513,6,FALSE)=15,VLOOKUP('CA EF (2)'!C265,'BG SISTEMA'!B244:F513,5,FALSE),0)</f>
        <v>#N/A</v>
      </c>
      <c r="E265" s="335"/>
      <c r="F265" s="335"/>
      <c r="G265" s="336">
        <v>0</v>
      </c>
      <c r="H265" s="336" t="e">
        <f t="shared" si="47"/>
        <v>#N/A</v>
      </c>
      <c r="I265" s="336">
        <v>0</v>
      </c>
      <c r="J265" s="336">
        <v>0</v>
      </c>
      <c r="K265" s="336">
        <v>0</v>
      </c>
      <c r="L265" s="336">
        <v>0</v>
      </c>
      <c r="M265" s="336">
        <v>0</v>
      </c>
      <c r="N265" s="336">
        <v>0</v>
      </c>
      <c r="O265" s="336">
        <v>0</v>
      </c>
      <c r="P265" s="336">
        <v>0</v>
      </c>
      <c r="Q265" s="336">
        <v>0</v>
      </c>
      <c r="R265" s="336">
        <v>0</v>
      </c>
      <c r="S265" s="336">
        <v>0</v>
      </c>
      <c r="T265" s="336">
        <v>0</v>
      </c>
      <c r="U265" s="336">
        <v>0</v>
      </c>
      <c r="V265" s="336">
        <v>0</v>
      </c>
      <c r="W265" s="336">
        <v>0</v>
      </c>
      <c r="X265" s="336">
        <v>0</v>
      </c>
      <c r="Y265" s="336">
        <v>0</v>
      </c>
      <c r="Z265" s="337" t="e">
        <f t="shared" si="49"/>
        <v>#N/A</v>
      </c>
      <c r="AA265" s="340"/>
    </row>
    <row r="266" spans="1:27" s="339" customFormat="1" ht="12.75" customHeight="1">
      <c r="A266" s="339">
        <f t="shared" si="37"/>
        <v>8</v>
      </c>
      <c r="B266" s="374">
        <v>71030719</v>
      </c>
      <c r="C266" s="375" t="s">
        <v>570</v>
      </c>
      <c r="D266" s="334" t="e">
        <f>+IF(VLOOKUP(C266,'BG SISTEMA'!B245:G514,6,FALSE)=15,VLOOKUP('CA EF (2)'!C266,'BG SISTEMA'!B245:F514,5,FALSE),0)</f>
        <v>#N/A</v>
      </c>
      <c r="E266" s="335"/>
      <c r="F266" s="335"/>
      <c r="G266" s="336">
        <v>0</v>
      </c>
      <c r="H266" s="336" t="e">
        <f t="shared" si="47"/>
        <v>#N/A</v>
      </c>
      <c r="I266" s="336">
        <v>0</v>
      </c>
      <c r="J266" s="336">
        <v>0</v>
      </c>
      <c r="K266" s="336">
        <v>0</v>
      </c>
      <c r="L266" s="336">
        <v>0</v>
      </c>
      <c r="M266" s="336">
        <v>0</v>
      </c>
      <c r="N266" s="336">
        <v>0</v>
      </c>
      <c r="O266" s="336">
        <v>0</v>
      </c>
      <c r="P266" s="336">
        <v>0</v>
      </c>
      <c r="Q266" s="336">
        <v>0</v>
      </c>
      <c r="R266" s="336">
        <v>0</v>
      </c>
      <c r="S266" s="336">
        <v>0</v>
      </c>
      <c r="T266" s="336">
        <v>0</v>
      </c>
      <c r="U266" s="336">
        <v>0</v>
      </c>
      <c r="V266" s="336">
        <v>0</v>
      </c>
      <c r="W266" s="336">
        <v>0</v>
      </c>
      <c r="X266" s="336">
        <v>0</v>
      </c>
      <c r="Y266" s="336">
        <v>0</v>
      </c>
      <c r="Z266" s="337" t="e">
        <f t="shared" si="49"/>
        <v>#N/A</v>
      </c>
      <c r="AA266" s="340"/>
    </row>
    <row r="267" spans="1:27" s="339" customFormat="1" ht="12.75" customHeight="1">
      <c r="A267" s="339">
        <f t="shared" si="37"/>
        <v>11</v>
      </c>
      <c r="B267" s="374">
        <v>71030719001</v>
      </c>
      <c r="C267" s="375" t="s">
        <v>571</v>
      </c>
      <c r="D267" s="334" t="e">
        <f>+IF(VLOOKUP(C267,'BG SISTEMA'!B246:G515,6,FALSE)=15,VLOOKUP('CA EF (2)'!C267,'BG SISTEMA'!B246:F515,5,FALSE),0)</f>
        <v>#N/A</v>
      </c>
      <c r="E267" s="335"/>
      <c r="F267" s="335"/>
      <c r="G267" s="336">
        <v>0</v>
      </c>
      <c r="H267" s="336" t="e">
        <f t="shared" si="47"/>
        <v>#N/A</v>
      </c>
      <c r="I267" s="336">
        <v>0</v>
      </c>
      <c r="J267" s="336">
        <v>0</v>
      </c>
      <c r="K267" s="336">
        <v>0</v>
      </c>
      <c r="L267" s="336">
        <v>0</v>
      </c>
      <c r="M267" s="336">
        <v>0</v>
      </c>
      <c r="N267" s="336">
        <v>0</v>
      </c>
      <c r="O267" s="336">
        <v>0</v>
      </c>
      <c r="P267" s="336">
        <v>0</v>
      </c>
      <c r="Q267" s="336">
        <v>0</v>
      </c>
      <c r="R267" s="336">
        <v>0</v>
      </c>
      <c r="S267" s="336">
        <v>0</v>
      </c>
      <c r="T267" s="336">
        <v>0</v>
      </c>
      <c r="U267" s="336">
        <v>0</v>
      </c>
      <c r="V267" s="336">
        <v>0</v>
      </c>
      <c r="W267" s="336">
        <v>0</v>
      </c>
      <c r="X267" s="336">
        <v>0</v>
      </c>
      <c r="Y267" s="336">
        <v>0</v>
      </c>
      <c r="Z267" s="337" t="e">
        <f t="shared" si="49"/>
        <v>#N/A</v>
      </c>
      <c r="AA267" s="340"/>
    </row>
    <row r="268" spans="1:27" s="339" customFormat="1" ht="12.75" customHeight="1">
      <c r="A268" s="339">
        <f t="shared" si="37"/>
        <v>13</v>
      </c>
      <c r="B268" s="374">
        <v>7103071900101</v>
      </c>
      <c r="C268" s="375" t="s">
        <v>571</v>
      </c>
      <c r="D268" s="334" t="e">
        <f>+IF(VLOOKUP(C268,'BG SISTEMA'!B247:G516,6,FALSE)=15,VLOOKUP('CA EF (2)'!C268,'BG SISTEMA'!B247:F516,5,FALSE),0)</f>
        <v>#N/A</v>
      </c>
      <c r="E268" s="335"/>
      <c r="F268" s="335"/>
      <c r="G268" s="336">
        <v>0</v>
      </c>
      <c r="H268" s="336" t="e">
        <f t="shared" si="47"/>
        <v>#N/A</v>
      </c>
      <c r="I268" s="336">
        <v>0</v>
      </c>
      <c r="J268" s="336">
        <v>0</v>
      </c>
      <c r="K268" s="336">
        <v>0</v>
      </c>
      <c r="L268" s="336">
        <v>0</v>
      </c>
      <c r="M268" s="336">
        <v>0</v>
      </c>
      <c r="N268" s="336">
        <v>0</v>
      </c>
      <c r="O268" s="336">
        <v>0</v>
      </c>
      <c r="P268" s="336">
        <v>0</v>
      </c>
      <c r="Q268" s="336">
        <v>0</v>
      </c>
      <c r="R268" s="336">
        <v>0</v>
      </c>
      <c r="S268" s="336">
        <v>0</v>
      </c>
      <c r="T268" s="336">
        <v>0</v>
      </c>
      <c r="U268" s="336">
        <v>0</v>
      </c>
      <c r="V268" s="336">
        <v>0</v>
      </c>
      <c r="W268" s="336">
        <v>0</v>
      </c>
      <c r="X268" s="336">
        <v>0</v>
      </c>
      <c r="Y268" s="336">
        <v>0</v>
      </c>
      <c r="Z268" s="337" t="e">
        <f t="shared" si="49"/>
        <v>#N/A</v>
      </c>
      <c r="AA268" s="338"/>
    </row>
    <row r="269" spans="1:27" s="339" customFormat="1" ht="12.75" customHeight="1">
      <c r="A269" s="339">
        <f t="shared" si="37"/>
        <v>15</v>
      </c>
      <c r="B269" s="373">
        <v>710307190010199</v>
      </c>
      <c r="C269" s="376" t="s">
        <v>572</v>
      </c>
      <c r="D269" s="334" t="e">
        <f>+IF(VLOOKUP(C269,'BG SISTEMA'!B248:G517,6,FALSE)=15,VLOOKUP('CA EF (2)'!C269,'BG SISTEMA'!B248:F517,5,FALSE),0)</f>
        <v>#N/A</v>
      </c>
      <c r="E269" s="335"/>
      <c r="F269" s="335"/>
      <c r="G269" s="336">
        <v>0</v>
      </c>
      <c r="H269" s="336" t="e">
        <f t="shared" si="47"/>
        <v>#N/A</v>
      </c>
      <c r="I269" s="336">
        <v>0</v>
      </c>
      <c r="J269" s="336">
        <v>0</v>
      </c>
      <c r="K269" s="336">
        <v>0</v>
      </c>
      <c r="L269" s="336">
        <v>0</v>
      </c>
      <c r="M269" s="336">
        <v>0</v>
      </c>
      <c r="N269" s="336">
        <v>0</v>
      </c>
      <c r="O269" s="336">
        <v>0</v>
      </c>
      <c r="P269" s="336">
        <v>0</v>
      </c>
      <c r="Q269" s="336">
        <v>0</v>
      </c>
      <c r="R269" s="336" t="e">
        <f t="shared" ref="R269" si="52">-$H269</f>
        <v>#N/A</v>
      </c>
      <c r="S269" s="336">
        <v>0</v>
      </c>
      <c r="T269" s="336">
        <v>0</v>
      </c>
      <c r="U269" s="336">
        <v>0</v>
      </c>
      <c r="V269" s="336">
        <v>0</v>
      </c>
      <c r="W269" s="336">
        <v>0</v>
      </c>
      <c r="X269" s="336">
        <v>0</v>
      </c>
      <c r="Y269" s="336">
        <v>0</v>
      </c>
      <c r="Z269" s="337" t="e">
        <f t="shared" si="49"/>
        <v>#N/A</v>
      </c>
      <c r="AA269" s="340"/>
    </row>
    <row r="270" spans="1:27" s="339" customFormat="1" ht="12.75" customHeight="1">
      <c r="A270" s="339">
        <f t="shared" si="37"/>
        <v>5</v>
      </c>
      <c r="B270" s="374">
        <v>71040</v>
      </c>
      <c r="C270" s="375" t="s">
        <v>573</v>
      </c>
      <c r="D270" s="334">
        <f>+IF(VLOOKUP(C270,'BG SISTEMA'!B249:G518,6,FALSE)=15,VLOOKUP('CA EF (2)'!C270,'BG SISTEMA'!B249:F518,5,FALSE),0)</f>
        <v>0</v>
      </c>
      <c r="E270" s="335"/>
      <c r="F270" s="335"/>
      <c r="G270" s="336">
        <v>0</v>
      </c>
      <c r="H270" s="336">
        <f t="shared" si="47"/>
        <v>0</v>
      </c>
      <c r="I270" s="336">
        <v>0</v>
      </c>
      <c r="J270" s="336">
        <v>0</v>
      </c>
      <c r="K270" s="336">
        <v>0</v>
      </c>
      <c r="L270" s="336">
        <v>0</v>
      </c>
      <c r="M270" s="336">
        <v>0</v>
      </c>
      <c r="N270" s="336">
        <v>0</v>
      </c>
      <c r="O270" s="336">
        <v>0</v>
      </c>
      <c r="P270" s="336">
        <v>0</v>
      </c>
      <c r="Q270" s="336">
        <v>0</v>
      </c>
      <c r="R270" s="336">
        <v>0</v>
      </c>
      <c r="S270" s="336">
        <v>0</v>
      </c>
      <c r="T270" s="336">
        <v>0</v>
      </c>
      <c r="U270" s="336">
        <v>0</v>
      </c>
      <c r="V270" s="336">
        <v>0</v>
      </c>
      <c r="W270" s="336">
        <v>0</v>
      </c>
      <c r="X270" s="336">
        <v>0</v>
      </c>
      <c r="Y270" s="336">
        <v>0</v>
      </c>
      <c r="Z270" s="337">
        <f t="shared" si="49"/>
        <v>0</v>
      </c>
      <c r="AA270" s="340"/>
    </row>
    <row r="271" spans="1:27" s="339" customFormat="1" ht="12.75" customHeight="1">
      <c r="A271" s="339">
        <f t="shared" si="37"/>
        <v>8</v>
      </c>
      <c r="B271" s="374">
        <v>71040731</v>
      </c>
      <c r="C271" s="375" t="s">
        <v>574</v>
      </c>
      <c r="D271" s="334">
        <f>+IF(VLOOKUP(C271,'BG SISTEMA'!B250:G519,6,FALSE)=15,VLOOKUP('CA EF (2)'!C271,'BG SISTEMA'!B250:F519,5,FALSE),0)</f>
        <v>0</v>
      </c>
      <c r="E271" s="335"/>
      <c r="F271" s="335"/>
      <c r="G271" s="336">
        <v>0</v>
      </c>
      <c r="H271" s="336">
        <f t="shared" si="47"/>
        <v>0</v>
      </c>
      <c r="I271" s="336">
        <v>0</v>
      </c>
      <c r="J271" s="336">
        <v>0</v>
      </c>
      <c r="K271" s="336">
        <v>0</v>
      </c>
      <c r="L271" s="336">
        <v>0</v>
      </c>
      <c r="M271" s="336">
        <v>0</v>
      </c>
      <c r="N271" s="336">
        <v>0</v>
      </c>
      <c r="O271" s="336">
        <v>0</v>
      </c>
      <c r="P271" s="336">
        <v>0</v>
      </c>
      <c r="Q271" s="336">
        <v>0</v>
      </c>
      <c r="R271" s="336">
        <v>0</v>
      </c>
      <c r="S271" s="336">
        <v>0</v>
      </c>
      <c r="T271" s="336">
        <v>0</v>
      </c>
      <c r="U271" s="336">
        <v>0</v>
      </c>
      <c r="V271" s="336">
        <v>0</v>
      </c>
      <c r="W271" s="336">
        <v>0</v>
      </c>
      <c r="X271" s="336">
        <v>0</v>
      </c>
      <c r="Y271" s="336">
        <v>0</v>
      </c>
      <c r="Z271" s="337">
        <f t="shared" si="49"/>
        <v>0</v>
      </c>
      <c r="AA271" s="340"/>
    </row>
    <row r="272" spans="1:27" s="339" customFormat="1" ht="12.75" customHeight="1">
      <c r="A272" s="339">
        <f t="shared" si="37"/>
        <v>11</v>
      </c>
      <c r="B272" s="374">
        <v>71040731001</v>
      </c>
      <c r="C272" s="375" t="s">
        <v>575</v>
      </c>
      <c r="D272" s="334">
        <f>+IF(VLOOKUP(C272,'BG SISTEMA'!B251:G520,6,FALSE)=15,VLOOKUP('CA EF (2)'!C272,'BG SISTEMA'!B251:F520,5,FALSE),0)</f>
        <v>0</v>
      </c>
      <c r="E272" s="335"/>
      <c r="F272" s="335"/>
      <c r="G272" s="336">
        <v>0</v>
      </c>
      <c r="H272" s="336">
        <f t="shared" si="47"/>
        <v>0</v>
      </c>
      <c r="I272" s="336">
        <v>0</v>
      </c>
      <c r="J272" s="336">
        <v>0</v>
      </c>
      <c r="K272" s="336">
        <v>0</v>
      </c>
      <c r="L272" s="336">
        <v>0</v>
      </c>
      <c r="M272" s="336">
        <v>0</v>
      </c>
      <c r="N272" s="336">
        <v>0</v>
      </c>
      <c r="O272" s="336">
        <v>0</v>
      </c>
      <c r="P272" s="336">
        <v>0</v>
      </c>
      <c r="Q272" s="336">
        <v>0</v>
      </c>
      <c r="R272" s="336">
        <v>0</v>
      </c>
      <c r="S272" s="336">
        <v>0</v>
      </c>
      <c r="T272" s="336">
        <v>0</v>
      </c>
      <c r="U272" s="336">
        <v>0</v>
      </c>
      <c r="V272" s="336">
        <v>0</v>
      </c>
      <c r="W272" s="336">
        <v>0</v>
      </c>
      <c r="X272" s="336">
        <v>0</v>
      </c>
      <c r="Y272" s="336">
        <v>0</v>
      </c>
      <c r="Z272" s="337">
        <f t="shared" si="49"/>
        <v>0</v>
      </c>
      <c r="AA272" s="340"/>
    </row>
    <row r="273" spans="1:27" s="339" customFormat="1" ht="12.75" customHeight="1">
      <c r="A273" s="339">
        <f t="shared" si="37"/>
        <v>13</v>
      </c>
      <c r="B273" s="374">
        <v>7104073100101</v>
      </c>
      <c r="C273" s="375" t="s">
        <v>575</v>
      </c>
      <c r="D273" s="334">
        <f>+IF(VLOOKUP(C273,'BG SISTEMA'!B252:G521,6,FALSE)=15,VLOOKUP('CA EF (2)'!C273,'BG SISTEMA'!B252:F521,5,FALSE),0)</f>
        <v>0</v>
      </c>
      <c r="E273" s="335"/>
      <c r="F273" s="335"/>
      <c r="G273" s="336">
        <v>0</v>
      </c>
      <c r="H273" s="336">
        <f t="shared" si="47"/>
        <v>0</v>
      </c>
      <c r="I273" s="336">
        <v>0</v>
      </c>
      <c r="J273" s="336">
        <v>0</v>
      </c>
      <c r="K273" s="336">
        <v>0</v>
      </c>
      <c r="L273" s="336">
        <v>0</v>
      </c>
      <c r="M273" s="336">
        <v>0</v>
      </c>
      <c r="N273" s="336">
        <v>0</v>
      </c>
      <c r="O273" s="336">
        <v>0</v>
      </c>
      <c r="P273" s="336">
        <v>0</v>
      </c>
      <c r="Q273" s="336">
        <v>0</v>
      </c>
      <c r="R273" s="336">
        <v>0</v>
      </c>
      <c r="S273" s="336">
        <v>0</v>
      </c>
      <c r="T273" s="336">
        <v>0</v>
      </c>
      <c r="U273" s="336">
        <v>0</v>
      </c>
      <c r="V273" s="336">
        <v>0</v>
      </c>
      <c r="W273" s="336">
        <v>0</v>
      </c>
      <c r="X273" s="336">
        <v>0</v>
      </c>
      <c r="Y273" s="336">
        <v>0</v>
      </c>
      <c r="Z273" s="337">
        <f t="shared" si="49"/>
        <v>0</v>
      </c>
      <c r="AA273" s="340"/>
    </row>
    <row r="274" spans="1:27" s="339" customFormat="1" ht="12.75" customHeight="1">
      <c r="A274" s="339">
        <f t="shared" si="37"/>
        <v>15</v>
      </c>
      <c r="B274" s="373">
        <v>710407310010101</v>
      </c>
      <c r="C274" s="376" t="s">
        <v>576</v>
      </c>
      <c r="D274" s="334">
        <f>+IF(VLOOKUP(C274,'BG SISTEMA'!B253:G522,6,FALSE)=15,VLOOKUP('CA EF (2)'!C274,'BG SISTEMA'!B253:F522,5,FALSE),0)</f>
        <v>4491553</v>
      </c>
      <c r="E274" s="335"/>
      <c r="F274" s="335"/>
      <c r="G274" s="336">
        <v>0</v>
      </c>
      <c r="H274" s="336">
        <f t="shared" si="47"/>
        <v>4491553</v>
      </c>
      <c r="I274" s="336">
        <v>0</v>
      </c>
      <c r="J274" s="336">
        <v>0</v>
      </c>
      <c r="K274" s="336">
        <v>0</v>
      </c>
      <c r="L274" s="336">
        <v>0</v>
      </c>
      <c r="M274" s="336">
        <v>0</v>
      </c>
      <c r="N274" s="336">
        <f t="shared" ref="N274:N275" si="53">-$H274</f>
        <v>-4491553</v>
      </c>
      <c r="O274" s="336">
        <v>0</v>
      </c>
      <c r="P274" s="336">
        <v>0</v>
      </c>
      <c r="Q274" s="336">
        <v>0</v>
      </c>
      <c r="R274" s="336">
        <v>0</v>
      </c>
      <c r="S274" s="336">
        <v>0</v>
      </c>
      <c r="T274" s="336">
        <v>0</v>
      </c>
      <c r="U274" s="336">
        <v>0</v>
      </c>
      <c r="V274" s="336">
        <v>0</v>
      </c>
      <c r="W274" s="336">
        <v>0</v>
      </c>
      <c r="X274" s="336">
        <v>0</v>
      </c>
      <c r="Y274" s="336">
        <v>0</v>
      </c>
      <c r="Z274" s="337">
        <f t="shared" si="49"/>
        <v>0</v>
      </c>
      <c r="AA274" s="340"/>
    </row>
    <row r="275" spans="1:27" s="339" customFormat="1" ht="12.75" customHeight="1">
      <c r="A275" s="339">
        <f t="shared" si="37"/>
        <v>15</v>
      </c>
      <c r="B275" s="373">
        <v>710407310010199</v>
      </c>
      <c r="C275" s="376" t="s">
        <v>577</v>
      </c>
      <c r="D275" s="334">
        <f>+IF(VLOOKUP(C275,'BG SISTEMA'!B254:G523,6,FALSE)=15,VLOOKUP('CA EF (2)'!C275,'BG SISTEMA'!B254:F523,5,FALSE),0)</f>
        <v>33000000</v>
      </c>
      <c r="E275" s="335"/>
      <c r="F275" s="335"/>
      <c r="G275" s="336">
        <v>0</v>
      </c>
      <c r="H275" s="336">
        <f t="shared" si="47"/>
        <v>33000000</v>
      </c>
      <c r="I275" s="336">
        <v>0</v>
      </c>
      <c r="J275" s="336">
        <v>0</v>
      </c>
      <c r="K275" s="336">
        <v>0</v>
      </c>
      <c r="L275" s="336">
        <v>0</v>
      </c>
      <c r="M275" s="336">
        <v>0</v>
      </c>
      <c r="N275" s="336">
        <f t="shared" si="53"/>
        <v>-33000000</v>
      </c>
      <c r="O275" s="336">
        <v>0</v>
      </c>
      <c r="P275" s="336">
        <v>0</v>
      </c>
      <c r="Q275" s="336">
        <v>0</v>
      </c>
      <c r="R275" s="336">
        <v>0</v>
      </c>
      <c r="S275" s="336">
        <v>0</v>
      </c>
      <c r="T275" s="336">
        <v>0</v>
      </c>
      <c r="U275" s="336">
        <v>0</v>
      </c>
      <c r="V275" s="336">
        <v>0</v>
      </c>
      <c r="W275" s="336">
        <v>0</v>
      </c>
      <c r="X275" s="336">
        <v>0</v>
      </c>
      <c r="Y275" s="336">
        <v>0</v>
      </c>
      <c r="Z275" s="337">
        <f t="shared" si="49"/>
        <v>0</v>
      </c>
      <c r="AA275" s="338"/>
    </row>
    <row r="276" spans="1:27" s="339" customFormat="1" ht="12.75" customHeight="1">
      <c r="A276" s="339">
        <f t="shared" si="37"/>
        <v>11</v>
      </c>
      <c r="B276" s="374">
        <v>71040731003</v>
      </c>
      <c r="C276" s="375" t="s">
        <v>729</v>
      </c>
      <c r="D276" s="334" t="e">
        <f>+IF(VLOOKUP(C276,'BG SISTEMA'!B255:G524,6,FALSE)=15,VLOOKUP('CA EF (2)'!C276,'BG SISTEMA'!B255:F524,5,FALSE),0)</f>
        <v>#N/A</v>
      </c>
      <c r="E276" s="335"/>
      <c r="F276" s="335"/>
      <c r="G276" s="336">
        <v>0</v>
      </c>
      <c r="H276" s="336" t="e">
        <f t="shared" si="47"/>
        <v>#N/A</v>
      </c>
      <c r="I276" s="336">
        <v>0</v>
      </c>
      <c r="J276" s="336">
        <v>0</v>
      </c>
      <c r="K276" s="336">
        <v>0</v>
      </c>
      <c r="L276" s="336">
        <v>0</v>
      </c>
      <c r="M276" s="336">
        <v>0</v>
      </c>
      <c r="N276" s="336">
        <v>0</v>
      </c>
      <c r="O276" s="336">
        <v>0</v>
      </c>
      <c r="P276" s="336">
        <v>0</v>
      </c>
      <c r="Q276" s="336">
        <v>0</v>
      </c>
      <c r="R276" s="336">
        <v>0</v>
      </c>
      <c r="S276" s="336">
        <v>0</v>
      </c>
      <c r="T276" s="336">
        <v>0</v>
      </c>
      <c r="U276" s="336">
        <v>0</v>
      </c>
      <c r="V276" s="336">
        <v>0</v>
      </c>
      <c r="W276" s="336">
        <v>0</v>
      </c>
      <c r="X276" s="336">
        <v>0</v>
      </c>
      <c r="Y276" s="336">
        <v>0</v>
      </c>
      <c r="Z276" s="337" t="e">
        <f t="shared" si="49"/>
        <v>#N/A</v>
      </c>
      <c r="AA276" s="340"/>
    </row>
    <row r="277" spans="1:27" s="339" customFormat="1" ht="12.75" customHeight="1">
      <c r="A277" s="339">
        <f t="shared" si="37"/>
        <v>13</v>
      </c>
      <c r="B277" s="374">
        <v>7104073100301</v>
      </c>
      <c r="C277" s="375" t="s">
        <v>279</v>
      </c>
      <c r="D277" s="334" t="e">
        <f>+IF(VLOOKUP(C277,'BG SISTEMA'!B256:G525,6,FALSE)=15,VLOOKUP('CA EF (2)'!C277,'BG SISTEMA'!B256:F525,5,FALSE),0)</f>
        <v>#N/A</v>
      </c>
      <c r="E277" s="335"/>
      <c r="F277" s="335"/>
      <c r="G277" s="336">
        <v>0</v>
      </c>
      <c r="H277" s="336" t="e">
        <f t="shared" si="47"/>
        <v>#N/A</v>
      </c>
      <c r="I277" s="336">
        <v>0</v>
      </c>
      <c r="J277" s="336">
        <v>0</v>
      </c>
      <c r="K277" s="336">
        <v>0</v>
      </c>
      <c r="L277" s="336">
        <v>0</v>
      </c>
      <c r="M277" s="336">
        <v>0</v>
      </c>
      <c r="N277" s="336">
        <v>0</v>
      </c>
      <c r="O277" s="336">
        <v>0</v>
      </c>
      <c r="P277" s="336">
        <v>0</v>
      </c>
      <c r="Q277" s="336">
        <v>0</v>
      </c>
      <c r="R277" s="336">
        <v>0</v>
      </c>
      <c r="S277" s="336">
        <v>0</v>
      </c>
      <c r="T277" s="336">
        <v>0</v>
      </c>
      <c r="U277" s="336">
        <v>0</v>
      </c>
      <c r="V277" s="336">
        <v>0</v>
      </c>
      <c r="W277" s="336">
        <v>0</v>
      </c>
      <c r="X277" s="336">
        <v>0</v>
      </c>
      <c r="Y277" s="336">
        <v>0</v>
      </c>
      <c r="Z277" s="337" t="e">
        <f t="shared" si="49"/>
        <v>#N/A</v>
      </c>
      <c r="AA277" s="340"/>
    </row>
    <row r="278" spans="1:27" s="339" customFormat="1" ht="12.75" customHeight="1">
      <c r="A278" s="339">
        <f t="shared" si="37"/>
        <v>15</v>
      </c>
      <c r="B278" s="373">
        <v>710407310030199</v>
      </c>
      <c r="C278" s="376" t="s">
        <v>579</v>
      </c>
      <c r="D278" s="334" t="e">
        <f>+IF(VLOOKUP(C278,'BG SISTEMA'!B257:G526,6,FALSE)=15,VLOOKUP('CA EF (2)'!C278,'BG SISTEMA'!B257:F526,5,FALSE),0)</f>
        <v>#N/A</v>
      </c>
      <c r="E278" s="335"/>
      <c r="F278" s="335"/>
      <c r="G278" s="336">
        <v>0</v>
      </c>
      <c r="H278" s="336" t="e">
        <f t="shared" si="47"/>
        <v>#N/A</v>
      </c>
      <c r="I278" s="336">
        <v>0</v>
      </c>
      <c r="J278" s="336">
        <v>0</v>
      </c>
      <c r="K278" s="336">
        <v>0</v>
      </c>
      <c r="L278" s="336">
        <v>0</v>
      </c>
      <c r="M278" s="336">
        <v>0</v>
      </c>
      <c r="N278" s="336" t="e">
        <f t="shared" ref="N278" si="54">-$H278</f>
        <v>#N/A</v>
      </c>
      <c r="O278" s="336">
        <v>0</v>
      </c>
      <c r="P278" s="336">
        <v>0</v>
      </c>
      <c r="Q278" s="336">
        <v>0</v>
      </c>
      <c r="R278" s="336">
        <v>0</v>
      </c>
      <c r="S278" s="336">
        <v>0</v>
      </c>
      <c r="T278" s="336">
        <v>0</v>
      </c>
      <c r="U278" s="336">
        <v>0</v>
      </c>
      <c r="V278" s="336">
        <v>0</v>
      </c>
      <c r="W278" s="336">
        <v>0</v>
      </c>
      <c r="X278" s="336">
        <v>0</v>
      </c>
      <c r="Y278" s="336">
        <v>0</v>
      </c>
      <c r="Z278" s="337" t="e">
        <f t="shared" si="49"/>
        <v>#N/A</v>
      </c>
      <c r="AA278" s="340"/>
    </row>
    <row r="279" spans="1:27" s="339" customFormat="1" ht="12.75" customHeight="1">
      <c r="A279" s="339">
        <f t="shared" si="37"/>
        <v>11</v>
      </c>
      <c r="B279" s="374">
        <v>71040731004</v>
      </c>
      <c r="C279" s="375" t="s">
        <v>578</v>
      </c>
      <c r="D279" s="334">
        <f>+IF(VLOOKUP(C279,'BG SISTEMA'!B258:G527,6,FALSE)=15,VLOOKUP('CA EF (2)'!C279,'BG SISTEMA'!B258:F527,5,FALSE),0)</f>
        <v>0</v>
      </c>
      <c r="E279" s="335"/>
      <c r="F279" s="335"/>
      <c r="G279" s="336">
        <v>0</v>
      </c>
      <c r="H279" s="336">
        <f t="shared" si="47"/>
        <v>0</v>
      </c>
      <c r="I279" s="336">
        <v>0</v>
      </c>
      <c r="J279" s="336">
        <v>0</v>
      </c>
      <c r="K279" s="336">
        <v>0</v>
      </c>
      <c r="L279" s="336">
        <v>0</v>
      </c>
      <c r="M279" s="336">
        <v>0</v>
      </c>
      <c r="N279" s="336">
        <v>0</v>
      </c>
      <c r="O279" s="336">
        <v>0</v>
      </c>
      <c r="P279" s="336">
        <v>0</v>
      </c>
      <c r="Q279" s="336">
        <v>0</v>
      </c>
      <c r="R279" s="336">
        <v>0</v>
      </c>
      <c r="S279" s="336">
        <v>0</v>
      </c>
      <c r="T279" s="336">
        <v>0</v>
      </c>
      <c r="U279" s="336">
        <v>0</v>
      </c>
      <c r="V279" s="336">
        <v>0</v>
      </c>
      <c r="W279" s="336">
        <v>0</v>
      </c>
      <c r="X279" s="336">
        <v>0</v>
      </c>
      <c r="Y279" s="336">
        <v>0</v>
      </c>
      <c r="Z279" s="337">
        <f t="shared" si="49"/>
        <v>0</v>
      </c>
      <c r="AA279" s="340"/>
    </row>
    <row r="280" spans="1:27" s="339" customFormat="1" ht="12.75" customHeight="1">
      <c r="A280" s="339">
        <f t="shared" si="37"/>
        <v>13</v>
      </c>
      <c r="B280" s="374">
        <v>7104073100401</v>
      </c>
      <c r="C280" s="375" t="s">
        <v>578</v>
      </c>
      <c r="D280" s="334">
        <f>+IF(VLOOKUP(C280,'BG SISTEMA'!B259:G528,6,FALSE)=15,VLOOKUP('CA EF (2)'!C280,'BG SISTEMA'!B259:F528,5,FALSE),0)</f>
        <v>0</v>
      </c>
      <c r="E280" s="335"/>
      <c r="F280" s="335"/>
      <c r="G280" s="336">
        <v>0</v>
      </c>
      <c r="H280" s="336">
        <f t="shared" si="47"/>
        <v>0</v>
      </c>
      <c r="I280" s="336">
        <v>0</v>
      </c>
      <c r="J280" s="336">
        <v>0</v>
      </c>
      <c r="K280" s="336">
        <v>0</v>
      </c>
      <c r="L280" s="336">
        <v>0</v>
      </c>
      <c r="M280" s="336">
        <v>0</v>
      </c>
      <c r="N280" s="336">
        <v>0</v>
      </c>
      <c r="O280" s="336">
        <v>0</v>
      </c>
      <c r="P280" s="336">
        <v>0</v>
      </c>
      <c r="Q280" s="336">
        <v>0</v>
      </c>
      <c r="R280" s="336">
        <v>0</v>
      </c>
      <c r="S280" s="336">
        <v>0</v>
      </c>
      <c r="T280" s="336">
        <v>0</v>
      </c>
      <c r="U280" s="336">
        <v>0</v>
      </c>
      <c r="V280" s="336">
        <v>0</v>
      </c>
      <c r="W280" s="336">
        <v>0</v>
      </c>
      <c r="X280" s="336">
        <v>0</v>
      </c>
      <c r="Y280" s="336">
        <v>0</v>
      </c>
      <c r="Z280" s="337">
        <f t="shared" si="49"/>
        <v>0</v>
      </c>
      <c r="AA280" s="338"/>
    </row>
    <row r="281" spans="1:27" s="339" customFormat="1" ht="12.75" customHeight="1">
      <c r="A281" s="339">
        <f t="shared" ref="A281:A344" si="55">+LEN(B281)</f>
        <v>15</v>
      </c>
      <c r="B281" s="373">
        <v>710407310040199</v>
      </c>
      <c r="C281" s="376" t="s">
        <v>730</v>
      </c>
      <c r="D281" s="334">
        <f>+IF(VLOOKUP(C281,'BG SISTEMA'!B260:G529,6,FALSE)=15,VLOOKUP('CA EF (2)'!C281,'BG SISTEMA'!B260:F529,5,FALSE),0)</f>
        <v>16051030</v>
      </c>
      <c r="E281" s="335"/>
      <c r="F281" s="335"/>
      <c r="G281" s="336">
        <v>0</v>
      </c>
      <c r="H281" s="336">
        <f t="shared" si="47"/>
        <v>16051030</v>
      </c>
      <c r="I281" s="336">
        <v>0</v>
      </c>
      <c r="J281" s="336">
        <v>0</v>
      </c>
      <c r="K281" s="336">
        <v>0</v>
      </c>
      <c r="L281" s="336">
        <v>0</v>
      </c>
      <c r="M281" s="336">
        <v>0</v>
      </c>
      <c r="N281" s="336">
        <f t="shared" ref="N281" si="56">-$H281</f>
        <v>-16051030</v>
      </c>
      <c r="O281" s="336">
        <v>0</v>
      </c>
      <c r="P281" s="336">
        <v>0</v>
      </c>
      <c r="Q281" s="336">
        <v>0</v>
      </c>
      <c r="R281" s="336">
        <v>0</v>
      </c>
      <c r="S281" s="336">
        <v>0</v>
      </c>
      <c r="T281" s="336">
        <v>0</v>
      </c>
      <c r="U281" s="336">
        <v>0</v>
      </c>
      <c r="V281" s="336">
        <v>0</v>
      </c>
      <c r="W281" s="336">
        <v>0</v>
      </c>
      <c r="X281" s="336">
        <v>0</v>
      </c>
      <c r="Y281" s="336">
        <v>0</v>
      </c>
      <c r="Z281" s="337">
        <f t="shared" si="49"/>
        <v>0</v>
      </c>
      <c r="AA281" s="340"/>
    </row>
    <row r="282" spans="1:27" s="339" customFormat="1" ht="12.75" customHeight="1">
      <c r="A282" s="339">
        <f t="shared" si="55"/>
        <v>8</v>
      </c>
      <c r="B282" s="374">
        <v>71040733</v>
      </c>
      <c r="C282" s="375" t="s">
        <v>580</v>
      </c>
      <c r="D282" s="334">
        <f>+IF(VLOOKUP(C282,'BG SISTEMA'!B261:G530,6,FALSE)=15,VLOOKUP('CA EF (2)'!C282,'BG SISTEMA'!B261:F530,5,FALSE),0)</f>
        <v>0</v>
      </c>
      <c r="E282" s="335"/>
      <c r="F282" s="335"/>
      <c r="G282" s="336">
        <v>0</v>
      </c>
      <c r="H282" s="336">
        <f t="shared" si="47"/>
        <v>0</v>
      </c>
      <c r="I282" s="336">
        <v>0</v>
      </c>
      <c r="J282" s="336">
        <v>0</v>
      </c>
      <c r="K282" s="336">
        <v>0</v>
      </c>
      <c r="L282" s="336">
        <v>0</v>
      </c>
      <c r="M282" s="336">
        <v>0</v>
      </c>
      <c r="N282" s="336">
        <v>0</v>
      </c>
      <c r="O282" s="336">
        <v>0</v>
      </c>
      <c r="P282" s="336">
        <v>0</v>
      </c>
      <c r="Q282" s="336">
        <v>0</v>
      </c>
      <c r="R282" s="336">
        <v>0</v>
      </c>
      <c r="S282" s="336">
        <v>0</v>
      </c>
      <c r="T282" s="336">
        <v>0</v>
      </c>
      <c r="U282" s="336">
        <v>0</v>
      </c>
      <c r="V282" s="336">
        <v>0</v>
      </c>
      <c r="W282" s="336">
        <v>0</v>
      </c>
      <c r="X282" s="336">
        <v>0</v>
      </c>
      <c r="Y282" s="336">
        <v>0</v>
      </c>
      <c r="Z282" s="337">
        <f t="shared" si="49"/>
        <v>0</v>
      </c>
      <c r="AA282" s="340"/>
    </row>
    <row r="283" spans="1:27" s="339" customFormat="1" ht="12.75" customHeight="1">
      <c r="A283" s="339">
        <f t="shared" si="55"/>
        <v>11</v>
      </c>
      <c r="B283" s="374">
        <v>71040733001</v>
      </c>
      <c r="C283" s="375" t="s">
        <v>105</v>
      </c>
      <c r="D283" s="334">
        <f>+IF(VLOOKUP(C283,'BG SISTEMA'!B262:G531,6,FALSE)=15,VLOOKUP('CA EF (2)'!C283,'BG SISTEMA'!B262:F531,5,FALSE),0)</f>
        <v>0</v>
      </c>
      <c r="E283" s="335"/>
      <c r="F283" s="335"/>
      <c r="G283" s="336">
        <v>0</v>
      </c>
      <c r="H283" s="336">
        <f t="shared" si="47"/>
        <v>0</v>
      </c>
      <c r="I283" s="336">
        <v>0</v>
      </c>
      <c r="J283" s="336">
        <v>0</v>
      </c>
      <c r="K283" s="336">
        <v>0</v>
      </c>
      <c r="L283" s="336">
        <v>0</v>
      </c>
      <c r="M283" s="336">
        <v>0</v>
      </c>
      <c r="N283" s="336">
        <v>0</v>
      </c>
      <c r="O283" s="336">
        <v>0</v>
      </c>
      <c r="P283" s="336">
        <v>0</v>
      </c>
      <c r="Q283" s="336">
        <v>0</v>
      </c>
      <c r="R283" s="336">
        <v>0</v>
      </c>
      <c r="S283" s="336">
        <v>0</v>
      </c>
      <c r="T283" s="336">
        <v>0</v>
      </c>
      <c r="U283" s="336">
        <v>0</v>
      </c>
      <c r="V283" s="336">
        <v>0</v>
      </c>
      <c r="W283" s="336">
        <v>0</v>
      </c>
      <c r="X283" s="336">
        <v>0</v>
      </c>
      <c r="Y283" s="336">
        <v>0</v>
      </c>
      <c r="Z283" s="337">
        <f t="shared" si="49"/>
        <v>0</v>
      </c>
      <c r="AA283" s="340"/>
    </row>
    <row r="284" spans="1:27" s="339" customFormat="1" ht="12.75" customHeight="1">
      <c r="A284" s="339">
        <f t="shared" si="55"/>
        <v>13</v>
      </c>
      <c r="B284" s="374">
        <v>7104073300102</v>
      </c>
      <c r="C284" s="375" t="s">
        <v>581</v>
      </c>
      <c r="D284" s="334">
        <f>+IF(VLOOKUP(C284,'BG SISTEMA'!B263:G532,6,FALSE)=15,VLOOKUP('CA EF (2)'!C284,'BG SISTEMA'!B263:F532,5,FALSE),0)</f>
        <v>0</v>
      </c>
      <c r="E284" s="335"/>
      <c r="F284" s="335"/>
      <c r="G284" s="336">
        <v>0</v>
      </c>
      <c r="H284" s="336">
        <f t="shared" si="47"/>
        <v>0</v>
      </c>
      <c r="I284" s="336">
        <v>0</v>
      </c>
      <c r="J284" s="336">
        <v>0</v>
      </c>
      <c r="K284" s="336">
        <v>0</v>
      </c>
      <c r="L284" s="336">
        <v>0</v>
      </c>
      <c r="M284" s="336">
        <v>0</v>
      </c>
      <c r="N284" s="336">
        <v>0</v>
      </c>
      <c r="O284" s="336">
        <v>0</v>
      </c>
      <c r="P284" s="336">
        <v>0</v>
      </c>
      <c r="Q284" s="336">
        <v>0</v>
      </c>
      <c r="R284" s="336">
        <v>0</v>
      </c>
      <c r="S284" s="336">
        <v>0</v>
      </c>
      <c r="T284" s="336">
        <v>0</v>
      </c>
      <c r="U284" s="336">
        <v>0</v>
      </c>
      <c r="V284" s="336">
        <v>0</v>
      </c>
      <c r="W284" s="336">
        <v>0</v>
      </c>
      <c r="X284" s="336">
        <v>0</v>
      </c>
      <c r="Y284" s="336">
        <v>0</v>
      </c>
      <c r="Z284" s="337">
        <f t="shared" si="49"/>
        <v>0</v>
      </c>
      <c r="AA284" s="340"/>
    </row>
    <row r="285" spans="1:27" s="339" customFormat="1" ht="12.75" customHeight="1">
      <c r="A285" s="339">
        <f t="shared" si="55"/>
        <v>15</v>
      </c>
      <c r="B285" s="373">
        <v>710407330010299</v>
      </c>
      <c r="C285" s="376" t="s">
        <v>582</v>
      </c>
      <c r="D285" s="334">
        <f>+IF(VLOOKUP(C285,'BG SISTEMA'!B264:G533,6,FALSE)=15,VLOOKUP('CA EF (2)'!C285,'BG SISTEMA'!B264:F533,5,FALSE),0)</f>
        <v>318112666</v>
      </c>
      <c r="E285" s="335"/>
      <c r="F285" s="335"/>
      <c r="G285" s="336">
        <v>0</v>
      </c>
      <c r="H285" s="336">
        <f t="shared" si="47"/>
        <v>318112666</v>
      </c>
      <c r="I285" s="336">
        <v>0</v>
      </c>
      <c r="J285" s="336">
        <v>0</v>
      </c>
      <c r="K285" s="336">
        <v>0</v>
      </c>
      <c r="L285" s="336">
        <v>0</v>
      </c>
      <c r="M285" s="336">
        <v>0</v>
      </c>
      <c r="N285" s="336">
        <f t="shared" ref="N285:N291" si="57">-$H285</f>
        <v>-318112666</v>
      </c>
      <c r="O285" s="336">
        <v>0</v>
      </c>
      <c r="P285" s="336">
        <v>0</v>
      </c>
      <c r="Q285" s="336">
        <v>0</v>
      </c>
      <c r="R285" s="336">
        <v>0</v>
      </c>
      <c r="S285" s="336">
        <v>0</v>
      </c>
      <c r="T285" s="336">
        <v>0</v>
      </c>
      <c r="U285" s="336">
        <v>0</v>
      </c>
      <c r="V285" s="336">
        <v>0</v>
      </c>
      <c r="W285" s="336">
        <v>0</v>
      </c>
      <c r="X285" s="336">
        <v>0</v>
      </c>
      <c r="Y285" s="336">
        <v>0</v>
      </c>
      <c r="Z285" s="337">
        <f t="shared" si="49"/>
        <v>0</v>
      </c>
      <c r="AA285" s="340"/>
    </row>
    <row r="286" spans="1:27" s="339" customFormat="1" ht="12.75" customHeight="1">
      <c r="A286" s="339">
        <f t="shared" si="55"/>
        <v>13</v>
      </c>
      <c r="B286" s="374">
        <v>7104073300103</v>
      </c>
      <c r="C286" s="375" t="s">
        <v>583</v>
      </c>
      <c r="D286" s="334">
        <f>+IF(VLOOKUP(C286,'BG SISTEMA'!B265:G534,6,FALSE)=15,VLOOKUP('CA EF (2)'!C286,'BG SISTEMA'!B265:F534,5,FALSE),0)</f>
        <v>0</v>
      </c>
      <c r="E286" s="335"/>
      <c r="F286" s="335"/>
      <c r="G286" s="336">
        <v>0</v>
      </c>
      <c r="H286" s="336">
        <f t="shared" si="47"/>
        <v>0</v>
      </c>
      <c r="I286" s="336">
        <v>0</v>
      </c>
      <c r="J286" s="336">
        <v>0</v>
      </c>
      <c r="K286" s="336">
        <v>0</v>
      </c>
      <c r="L286" s="336">
        <v>0</v>
      </c>
      <c r="M286" s="336">
        <v>0</v>
      </c>
      <c r="N286" s="336">
        <v>0</v>
      </c>
      <c r="O286" s="336">
        <v>0</v>
      </c>
      <c r="P286" s="336">
        <v>0</v>
      </c>
      <c r="Q286" s="336">
        <v>0</v>
      </c>
      <c r="R286" s="336">
        <v>0</v>
      </c>
      <c r="S286" s="336">
        <v>0</v>
      </c>
      <c r="T286" s="336">
        <v>0</v>
      </c>
      <c r="U286" s="336">
        <v>0</v>
      </c>
      <c r="V286" s="336">
        <v>0</v>
      </c>
      <c r="W286" s="336">
        <v>0</v>
      </c>
      <c r="X286" s="336">
        <v>0</v>
      </c>
      <c r="Y286" s="336">
        <v>0</v>
      </c>
      <c r="Z286" s="337">
        <f t="shared" si="49"/>
        <v>0</v>
      </c>
      <c r="AA286" s="338"/>
    </row>
    <row r="287" spans="1:27" s="339" customFormat="1" ht="12.75" customHeight="1">
      <c r="A287" s="339">
        <f t="shared" si="55"/>
        <v>15</v>
      </c>
      <c r="B287" s="373">
        <v>710407330010399</v>
      </c>
      <c r="C287" s="376" t="s">
        <v>584</v>
      </c>
      <c r="D287" s="334">
        <f>+IF(VLOOKUP(C287,'BG SISTEMA'!B266:G535,6,FALSE)=15,VLOOKUP('CA EF (2)'!C287,'BG SISTEMA'!B266:F535,5,FALSE),0)</f>
        <v>3600000</v>
      </c>
      <c r="E287" s="335"/>
      <c r="F287" s="335"/>
      <c r="G287" s="336">
        <v>0</v>
      </c>
      <c r="H287" s="336">
        <f t="shared" si="47"/>
        <v>3600000</v>
      </c>
      <c r="I287" s="336">
        <v>0</v>
      </c>
      <c r="J287" s="336">
        <v>0</v>
      </c>
      <c r="K287" s="336">
        <v>0</v>
      </c>
      <c r="L287" s="336">
        <v>0</v>
      </c>
      <c r="M287" s="336">
        <v>0</v>
      </c>
      <c r="N287" s="336">
        <f t="shared" si="57"/>
        <v>-3600000</v>
      </c>
      <c r="O287" s="336">
        <v>0</v>
      </c>
      <c r="P287" s="336">
        <v>0</v>
      </c>
      <c r="Q287" s="336">
        <v>0</v>
      </c>
      <c r="R287" s="336">
        <v>0</v>
      </c>
      <c r="S287" s="336">
        <v>0</v>
      </c>
      <c r="T287" s="336">
        <v>0</v>
      </c>
      <c r="U287" s="336">
        <v>0</v>
      </c>
      <c r="V287" s="336">
        <v>0</v>
      </c>
      <c r="W287" s="336">
        <v>0</v>
      </c>
      <c r="X287" s="336">
        <v>0</v>
      </c>
      <c r="Y287" s="336">
        <v>0</v>
      </c>
      <c r="Z287" s="337">
        <f t="shared" si="49"/>
        <v>0</v>
      </c>
      <c r="AA287" s="340"/>
    </row>
    <row r="288" spans="1:27" s="339" customFormat="1" ht="12.75" customHeight="1">
      <c r="A288" s="339">
        <f t="shared" si="55"/>
        <v>13</v>
      </c>
      <c r="B288" s="374">
        <v>7104073300106</v>
      </c>
      <c r="C288" s="375" t="s">
        <v>731</v>
      </c>
      <c r="D288" s="334" t="e">
        <f>+IF(VLOOKUP(C288,'BG SISTEMA'!B267:G536,6,FALSE)=15,VLOOKUP('CA EF (2)'!C288,'BG SISTEMA'!B267:F536,5,FALSE),0)</f>
        <v>#N/A</v>
      </c>
      <c r="E288" s="335"/>
      <c r="F288" s="335"/>
      <c r="G288" s="336">
        <v>0</v>
      </c>
      <c r="H288" s="336" t="e">
        <f t="shared" si="47"/>
        <v>#N/A</v>
      </c>
      <c r="I288" s="336">
        <v>0</v>
      </c>
      <c r="J288" s="336">
        <v>0</v>
      </c>
      <c r="K288" s="336">
        <v>0</v>
      </c>
      <c r="L288" s="336">
        <v>0</v>
      </c>
      <c r="M288" s="336">
        <v>0</v>
      </c>
      <c r="N288" s="336">
        <v>0</v>
      </c>
      <c r="O288" s="336">
        <v>0</v>
      </c>
      <c r="P288" s="336">
        <v>0</v>
      </c>
      <c r="Q288" s="336">
        <v>0</v>
      </c>
      <c r="R288" s="336">
        <v>0</v>
      </c>
      <c r="S288" s="336">
        <v>0</v>
      </c>
      <c r="T288" s="336">
        <v>0</v>
      </c>
      <c r="U288" s="336">
        <v>0</v>
      </c>
      <c r="V288" s="336">
        <v>0</v>
      </c>
      <c r="W288" s="336">
        <v>0</v>
      </c>
      <c r="X288" s="336">
        <v>0</v>
      </c>
      <c r="Y288" s="336">
        <v>0</v>
      </c>
      <c r="Z288" s="337" t="e">
        <f t="shared" si="49"/>
        <v>#N/A</v>
      </c>
      <c r="AA288" s="340"/>
    </row>
    <row r="289" spans="1:27" s="339" customFormat="1" ht="12.75" customHeight="1">
      <c r="A289" s="339">
        <f t="shared" si="55"/>
        <v>15</v>
      </c>
      <c r="B289" s="373">
        <v>710407330010699</v>
      </c>
      <c r="C289" s="376" t="s">
        <v>732</v>
      </c>
      <c r="D289" s="334" t="e">
        <f>+IF(VLOOKUP(C289,'BG SISTEMA'!B268:G537,6,FALSE)=15,VLOOKUP('CA EF (2)'!C289,'BG SISTEMA'!B268:F537,5,FALSE),0)</f>
        <v>#N/A</v>
      </c>
      <c r="E289" s="335"/>
      <c r="F289" s="335"/>
      <c r="G289" s="336">
        <v>0</v>
      </c>
      <c r="H289" s="336" t="e">
        <f t="shared" si="47"/>
        <v>#N/A</v>
      </c>
      <c r="I289" s="336">
        <v>0</v>
      </c>
      <c r="J289" s="336">
        <v>0</v>
      </c>
      <c r="K289" s="336">
        <v>0</v>
      </c>
      <c r="L289" s="336">
        <v>0</v>
      </c>
      <c r="M289" s="336">
        <v>0</v>
      </c>
      <c r="N289" s="336" t="e">
        <f t="shared" si="57"/>
        <v>#N/A</v>
      </c>
      <c r="O289" s="336">
        <v>0</v>
      </c>
      <c r="P289" s="336">
        <v>0</v>
      </c>
      <c r="Q289" s="336">
        <v>0</v>
      </c>
      <c r="R289" s="336">
        <v>0</v>
      </c>
      <c r="S289" s="336">
        <v>0</v>
      </c>
      <c r="T289" s="336">
        <v>0</v>
      </c>
      <c r="U289" s="336">
        <v>0</v>
      </c>
      <c r="V289" s="336">
        <v>0</v>
      </c>
      <c r="W289" s="336">
        <v>0</v>
      </c>
      <c r="X289" s="336">
        <v>0</v>
      </c>
      <c r="Y289" s="336">
        <v>0</v>
      </c>
      <c r="Z289" s="337" t="e">
        <f t="shared" si="49"/>
        <v>#N/A</v>
      </c>
      <c r="AA289" s="340"/>
    </row>
    <row r="290" spans="1:27" s="339" customFormat="1" ht="12.75" customHeight="1">
      <c r="A290" s="339">
        <f t="shared" si="55"/>
        <v>13</v>
      </c>
      <c r="B290" s="374">
        <v>7104073300108</v>
      </c>
      <c r="C290" s="375" t="s">
        <v>733</v>
      </c>
      <c r="D290" s="334" t="e">
        <f>+IF(VLOOKUP(C290,'BG SISTEMA'!B269:G538,6,FALSE)=15,VLOOKUP('CA EF (2)'!C290,'BG SISTEMA'!B269:F538,5,FALSE),0)</f>
        <v>#N/A</v>
      </c>
      <c r="E290" s="335"/>
      <c r="F290" s="335"/>
      <c r="G290" s="336">
        <v>0</v>
      </c>
      <c r="H290" s="336" t="e">
        <f t="shared" si="47"/>
        <v>#N/A</v>
      </c>
      <c r="I290" s="336">
        <v>0</v>
      </c>
      <c r="J290" s="336">
        <v>0</v>
      </c>
      <c r="K290" s="336">
        <v>0</v>
      </c>
      <c r="L290" s="336">
        <v>0</v>
      </c>
      <c r="M290" s="336">
        <v>0</v>
      </c>
      <c r="N290" s="336">
        <v>0</v>
      </c>
      <c r="O290" s="336">
        <v>0</v>
      </c>
      <c r="P290" s="336">
        <v>0</v>
      </c>
      <c r="Q290" s="336">
        <v>0</v>
      </c>
      <c r="R290" s="336">
        <v>0</v>
      </c>
      <c r="S290" s="336">
        <v>0</v>
      </c>
      <c r="T290" s="336">
        <v>0</v>
      </c>
      <c r="U290" s="336">
        <v>0</v>
      </c>
      <c r="V290" s="336">
        <v>0</v>
      </c>
      <c r="W290" s="336">
        <v>0</v>
      </c>
      <c r="X290" s="336">
        <v>0</v>
      </c>
      <c r="Y290" s="336">
        <v>0</v>
      </c>
      <c r="Z290" s="337" t="e">
        <f t="shared" si="49"/>
        <v>#N/A</v>
      </c>
      <c r="AA290" s="340"/>
    </row>
    <row r="291" spans="1:27" s="339" customFormat="1" ht="12.75" customHeight="1">
      <c r="A291" s="339">
        <f t="shared" si="55"/>
        <v>15</v>
      </c>
      <c r="B291" s="373">
        <v>710407330010801</v>
      </c>
      <c r="C291" s="376" t="s">
        <v>734</v>
      </c>
      <c r="D291" s="334" t="e">
        <f>+IF(VLOOKUP(C291,'BG SISTEMA'!B270:G539,6,FALSE)=15,VLOOKUP('CA EF (2)'!C291,'BG SISTEMA'!B270:F539,5,FALSE),0)</f>
        <v>#N/A</v>
      </c>
      <c r="E291" s="335"/>
      <c r="F291" s="335"/>
      <c r="G291" s="336">
        <v>0</v>
      </c>
      <c r="H291" s="336" t="e">
        <f t="shared" si="47"/>
        <v>#N/A</v>
      </c>
      <c r="I291" s="336">
        <v>0</v>
      </c>
      <c r="J291" s="336">
        <v>0</v>
      </c>
      <c r="K291" s="336">
        <v>0</v>
      </c>
      <c r="L291" s="336">
        <v>0</v>
      </c>
      <c r="M291" s="336">
        <v>0</v>
      </c>
      <c r="N291" s="336" t="e">
        <f t="shared" si="57"/>
        <v>#N/A</v>
      </c>
      <c r="O291" s="336">
        <v>0</v>
      </c>
      <c r="P291" s="336">
        <v>0</v>
      </c>
      <c r="Q291" s="336">
        <v>0</v>
      </c>
      <c r="R291" s="336">
        <v>0</v>
      </c>
      <c r="S291" s="336">
        <v>0</v>
      </c>
      <c r="T291" s="336">
        <v>0</v>
      </c>
      <c r="U291" s="336">
        <v>0</v>
      </c>
      <c r="V291" s="336">
        <v>0</v>
      </c>
      <c r="W291" s="336">
        <v>0</v>
      </c>
      <c r="X291" s="336">
        <v>0</v>
      </c>
      <c r="Y291" s="336">
        <v>0</v>
      </c>
      <c r="Z291" s="337" t="e">
        <f t="shared" si="49"/>
        <v>#N/A</v>
      </c>
      <c r="AA291" s="338"/>
    </row>
    <row r="292" spans="1:27" s="339" customFormat="1" ht="12.75" customHeight="1">
      <c r="A292" s="339">
        <f t="shared" si="55"/>
        <v>11</v>
      </c>
      <c r="B292" s="374">
        <v>71040733002</v>
      </c>
      <c r="C292" s="375" t="s">
        <v>735</v>
      </c>
      <c r="D292" s="334">
        <f>+IF(VLOOKUP(C292,'BG SISTEMA'!B271:G540,6,FALSE)=15,VLOOKUP('CA EF (2)'!C292,'BG SISTEMA'!B271:F540,5,FALSE),0)</f>
        <v>0</v>
      </c>
      <c r="E292" s="335"/>
      <c r="F292" s="335"/>
      <c r="G292" s="336">
        <v>0</v>
      </c>
      <c r="H292" s="336">
        <f t="shared" si="47"/>
        <v>0</v>
      </c>
      <c r="I292" s="336">
        <v>0</v>
      </c>
      <c r="J292" s="336">
        <v>0</v>
      </c>
      <c r="K292" s="336">
        <v>0</v>
      </c>
      <c r="L292" s="336">
        <v>0</v>
      </c>
      <c r="M292" s="336">
        <v>0</v>
      </c>
      <c r="N292" s="336">
        <v>0</v>
      </c>
      <c r="O292" s="336">
        <v>0</v>
      </c>
      <c r="P292" s="336">
        <v>0</v>
      </c>
      <c r="Q292" s="336">
        <v>0</v>
      </c>
      <c r="R292" s="336">
        <v>0</v>
      </c>
      <c r="S292" s="336">
        <v>0</v>
      </c>
      <c r="T292" s="336">
        <v>0</v>
      </c>
      <c r="U292" s="336">
        <v>0</v>
      </c>
      <c r="V292" s="336">
        <v>0</v>
      </c>
      <c r="W292" s="336">
        <v>0</v>
      </c>
      <c r="X292" s="336">
        <v>0</v>
      </c>
      <c r="Y292" s="336">
        <v>0</v>
      </c>
      <c r="Z292" s="337">
        <f t="shared" si="49"/>
        <v>0</v>
      </c>
      <c r="AA292" s="340"/>
    </row>
    <row r="293" spans="1:27" s="339" customFormat="1" ht="12.75" customHeight="1">
      <c r="A293" s="339">
        <f t="shared" si="55"/>
        <v>13</v>
      </c>
      <c r="B293" s="374">
        <v>7104073300201</v>
      </c>
      <c r="C293" s="375" t="s">
        <v>736</v>
      </c>
      <c r="D293" s="334">
        <f>+IF(VLOOKUP(C293,'BG SISTEMA'!B272:G541,6,FALSE)=15,VLOOKUP('CA EF (2)'!C293,'BG SISTEMA'!B272:F541,5,FALSE),0)</f>
        <v>0</v>
      </c>
      <c r="E293" s="335"/>
      <c r="F293" s="335"/>
      <c r="G293" s="336">
        <v>0</v>
      </c>
      <c r="H293" s="336">
        <f t="shared" si="47"/>
        <v>0</v>
      </c>
      <c r="I293" s="336">
        <v>0</v>
      </c>
      <c r="J293" s="336">
        <v>0</v>
      </c>
      <c r="K293" s="336">
        <v>0</v>
      </c>
      <c r="L293" s="336">
        <v>0</v>
      </c>
      <c r="M293" s="336">
        <v>0</v>
      </c>
      <c r="N293" s="336">
        <v>0</v>
      </c>
      <c r="O293" s="336">
        <v>0</v>
      </c>
      <c r="P293" s="336">
        <v>0</v>
      </c>
      <c r="Q293" s="336">
        <v>0</v>
      </c>
      <c r="R293" s="336">
        <v>0</v>
      </c>
      <c r="S293" s="336">
        <v>0</v>
      </c>
      <c r="T293" s="336">
        <v>0</v>
      </c>
      <c r="U293" s="336">
        <v>0</v>
      </c>
      <c r="V293" s="336">
        <v>0</v>
      </c>
      <c r="W293" s="336">
        <v>0</v>
      </c>
      <c r="X293" s="336">
        <v>0</v>
      </c>
      <c r="Y293" s="336">
        <v>0</v>
      </c>
      <c r="Z293" s="337">
        <f t="shared" si="49"/>
        <v>0</v>
      </c>
      <c r="AA293" s="340"/>
    </row>
    <row r="294" spans="1:27" s="339" customFormat="1" ht="12.75" customHeight="1">
      <c r="A294" s="339">
        <f t="shared" si="55"/>
        <v>15</v>
      </c>
      <c r="B294" s="373">
        <v>710407330020199</v>
      </c>
      <c r="C294" s="376" t="s">
        <v>602</v>
      </c>
      <c r="D294" s="334">
        <f>+IF(VLOOKUP(C294,'BG SISTEMA'!B273:G542,6,FALSE)=15,VLOOKUP('CA EF (2)'!C294,'BG SISTEMA'!B273:F542,5,FALSE),0)</f>
        <v>13448916</v>
      </c>
      <c r="E294" s="335"/>
      <c r="F294" s="335">
        <f>+D294</f>
        <v>13448916</v>
      </c>
      <c r="G294" s="336">
        <v>0</v>
      </c>
      <c r="H294" s="336">
        <f t="shared" si="47"/>
        <v>0</v>
      </c>
      <c r="I294" s="336">
        <v>0</v>
      </c>
      <c r="J294" s="336">
        <v>0</v>
      </c>
      <c r="K294" s="336">
        <v>0</v>
      </c>
      <c r="L294" s="336">
        <v>0</v>
      </c>
      <c r="M294" s="336">
        <v>0</v>
      </c>
      <c r="N294" s="336">
        <v>0</v>
      </c>
      <c r="O294" s="336">
        <v>0</v>
      </c>
      <c r="P294" s="336">
        <v>0</v>
      </c>
      <c r="Q294" s="336">
        <v>0</v>
      </c>
      <c r="R294" s="336">
        <v>0</v>
      </c>
      <c r="S294" s="336">
        <v>0</v>
      </c>
      <c r="T294" s="336">
        <v>0</v>
      </c>
      <c r="U294" s="336">
        <v>0</v>
      </c>
      <c r="V294" s="336">
        <v>0</v>
      </c>
      <c r="W294" s="336">
        <v>0</v>
      </c>
      <c r="X294" s="336">
        <v>0</v>
      </c>
      <c r="Y294" s="336">
        <v>0</v>
      </c>
      <c r="Z294" s="337">
        <f t="shared" si="49"/>
        <v>0</v>
      </c>
      <c r="AA294" s="340"/>
    </row>
    <row r="295" spans="1:27" s="339" customFormat="1" ht="12.75" customHeight="1">
      <c r="A295" s="339">
        <f t="shared" si="55"/>
        <v>13</v>
      </c>
      <c r="B295" s="374">
        <v>7104073300202</v>
      </c>
      <c r="C295" s="375" t="s">
        <v>737</v>
      </c>
      <c r="D295" s="334">
        <f>+IF(VLOOKUP(C295,'BG SISTEMA'!B274:G543,6,FALSE)=15,VLOOKUP('CA EF (2)'!C295,'BG SISTEMA'!B274:F543,5,FALSE),0)</f>
        <v>0</v>
      </c>
      <c r="E295" s="335"/>
      <c r="F295" s="335"/>
      <c r="G295" s="336">
        <v>0</v>
      </c>
      <c r="H295" s="336">
        <f t="shared" si="47"/>
        <v>0</v>
      </c>
      <c r="I295" s="336">
        <v>0</v>
      </c>
      <c r="J295" s="336">
        <v>0</v>
      </c>
      <c r="K295" s="336">
        <v>0</v>
      </c>
      <c r="L295" s="336">
        <v>0</v>
      </c>
      <c r="M295" s="336">
        <v>0</v>
      </c>
      <c r="N295" s="336">
        <v>0</v>
      </c>
      <c r="O295" s="336">
        <v>0</v>
      </c>
      <c r="P295" s="336">
        <v>0</v>
      </c>
      <c r="Q295" s="336">
        <v>0</v>
      </c>
      <c r="R295" s="336">
        <v>0</v>
      </c>
      <c r="S295" s="336">
        <v>0</v>
      </c>
      <c r="T295" s="336">
        <v>0</v>
      </c>
      <c r="U295" s="336">
        <v>0</v>
      </c>
      <c r="V295" s="336">
        <v>0</v>
      </c>
      <c r="W295" s="336">
        <v>0</v>
      </c>
      <c r="X295" s="336">
        <v>0</v>
      </c>
      <c r="Y295" s="336">
        <v>0</v>
      </c>
      <c r="Z295" s="337">
        <f t="shared" si="49"/>
        <v>0</v>
      </c>
      <c r="AA295" s="340"/>
    </row>
    <row r="296" spans="1:27" s="339" customFormat="1" ht="12.75" customHeight="1">
      <c r="A296" s="339">
        <f t="shared" si="55"/>
        <v>15</v>
      </c>
      <c r="B296" s="373">
        <v>710407330020299</v>
      </c>
      <c r="C296" s="376" t="s">
        <v>603</v>
      </c>
      <c r="D296" s="334">
        <f>+IF(VLOOKUP(C296,'BG SISTEMA'!B275:G544,6,FALSE)=15,VLOOKUP('CA EF (2)'!C296,'BG SISTEMA'!B275:F544,5,FALSE),0)</f>
        <v>9038124</v>
      </c>
      <c r="E296" s="335"/>
      <c r="F296" s="335">
        <f>+D296</f>
        <v>9038124</v>
      </c>
      <c r="G296" s="336">
        <v>0</v>
      </c>
      <c r="H296" s="336">
        <f t="shared" si="47"/>
        <v>0</v>
      </c>
      <c r="I296" s="336">
        <v>0</v>
      </c>
      <c r="J296" s="336">
        <v>0</v>
      </c>
      <c r="K296" s="336">
        <v>0</v>
      </c>
      <c r="L296" s="336">
        <v>0</v>
      </c>
      <c r="M296" s="336">
        <v>0</v>
      </c>
      <c r="N296" s="336">
        <v>0</v>
      </c>
      <c r="O296" s="336">
        <v>0</v>
      </c>
      <c r="P296" s="336">
        <v>0</v>
      </c>
      <c r="Q296" s="336">
        <v>0</v>
      </c>
      <c r="R296" s="336">
        <v>0</v>
      </c>
      <c r="S296" s="336">
        <v>0</v>
      </c>
      <c r="T296" s="336">
        <v>0</v>
      </c>
      <c r="U296" s="336">
        <v>0</v>
      </c>
      <c r="V296" s="336">
        <v>0</v>
      </c>
      <c r="W296" s="336">
        <v>0</v>
      </c>
      <c r="X296" s="336">
        <v>0</v>
      </c>
      <c r="Y296" s="336">
        <v>0</v>
      </c>
      <c r="Z296" s="337">
        <f t="shared" si="49"/>
        <v>0</v>
      </c>
      <c r="AA296" s="340"/>
    </row>
    <row r="297" spans="1:27" s="339" customFormat="1" ht="12.75" customHeight="1">
      <c r="A297" s="339">
        <f t="shared" si="55"/>
        <v>11</v>
      </c>
      <c r="B297" s="374">
        <v>71040733003</v>
      </c>
      <c r="C297" s="375" t="s">
        <v>738</v>
      </c>
      <c r="D297" s="334">
        <f>+IF(VLOOKUP(C297,'BG SISTEMA'!B276:G545,6,FALSE)=15,VLOOKUP('CA EF (2)'!C297,'BG SISTEMA'!B276:F545,5,FALSE),0)</f>
        <v>0</v>
      </c>
      <c r="E297" s="335"/>
      <c r="F297" s="335"/>
      <c r="G297" s="336">
        <v>0</v>
      </c>
      <c r="H297" s="336">
        <f t="shared" si="47"/>
        <v>0</v>
      </c>
      <c r="I297" s="336">
        <v>0</v>
      </c>
      <c r="J297" s="336">
        <v>0</v>
      </c>
      <c r="K297" s="336">
        <v>0</v>
      </c>
      <c r="L297" s="336">
        <v>0</v>
      </c>
      <c r="M297" s="336">
        <v>0</v>
      </c>
      <c r="N297" s="336">
        <v>0</v>
      </c>
      <c r="O297" s="336">
        <v>0</v>
      </c>
      <c r="P297" s="336">
        <v>0</v>
      </c>
      <c r="Q297" s="336">
        <v>0</v>
      </c>
      <c r="R297" s="336">
        <v>0</v>
      </c>
      <c r="S297" s="336">
        <v>0</v>
      </c>
      <c r="T297" s="336">
        <v>0</v>
      </c>
      <c r="U297" s="336">
        <v>0</v>
      </c>
      <c r="V297" s="336">
        <v>0</v>
      </c>
      <c r="W297" s="336">
        <v>0</v>
      </c>
      <c r="X297" s="336">
        <v>0</v>
      </c>
      <c r="Y297" s="336">
        <v>0</v>
      </c>
      <c r="Z297" s="337">
        <f t="shared" si="49"/>
        <v>0</v>
      </c>
      <c r="AA297" s="340"/>
    </row>
    <row r="298" spans="1:27" s="339" customFormat="1" ht="12.75" customHeight="1">
      <c r="A298" s="339">
        <f t="shared" si="55"/>
        <v>13</v>
      </c>
      <c r="B298" s="374">
        <v>7104073300302</v>
      </c>
      <c r="C298" s="375" t="s">
        <v>593</v>
      </c>
      <c r="D298" s="334" t="e">
        <f>+IF(VLOOKUP(C298,'BG SISTEMA'!B277:G546,6,FALSE)=15,VLOOKUP('CA EF (2)'!C298,'BG SISTEMA'!B277:F546,5,FALSE),0)</f>
        <v>#N/A</v>
      </c>
      <c r="E298" s="335"/>
      <c r="F298" s="335"/>
      <c r="G298" s="336">
        <v>0</v>
      </c>
      <c r="H298" s="336" t="e">
        <f t="shared" si="47"/>
        <v>#N/A</v>
      </c>
      <c r="I298" s="336">
        <v>0</v>
      </c>
      <c r="J298" s="336">
        <v>0</v>
      </c>
      <c r="K298" s="336">
        <v>0</v>
      </c>
      <c r="L298" s="336">
        <v>0</v>
      </c>
      <c r="M298" s="336">
        <v>0</v>
      </c>
      <c r="N298" s="336">
        <v>0</v>
      </c>
      <c r="O298" s="336">
        <v>0</v>
      </c>
      <c r="P298" s="336">
        <v>0</v>
      </c>
      <c r="Q298" s="336">
        <v>0</v>
      </c>
      <c r="R298" s="336">
        <v>0</v>
      </c>
      <c r="S298" s="336">
        <v>0</v>
      </c>
      <c r="T298" s="336">
        <v>0</v>
      </c>
      <c r="U298" s="336">
        <v>0</v>
      </c>
      <c r="V298" s="336">
        <v>0</v>
      </c>
      <c r="W298" s="336">
        <v>0</v>
      </c>
      <c r="X298" s="336">
        <v>0</v>
      </c>
      <c r="Y298" s="336">
        <v>0</v>
      </c>
      <c r="Z298" s="337" t="e">
        <f t="shared" si="49"/>
        <v>#N/A</v>
      </c>
      <c r="AA298" s="338"/>
    </row>
    <row r="299" spans="1:27" s="339" customFormat="1" ht="12.75" customHeight="1">
      <c r="A299" s="339">
        <f t="shared" si="55"/>
        <v>15</v>
      </c>
      <c r="B299" s="373">
        <v>710407330030201</v>
      </c>
      <c r="C299" s="376" t="s">
        <v>594</v>
      </c>
      <c r="D299" s="334" t="e">
        <f>+IF(VLOOKUP(C299,'BG SISTEMA'!B278:G547,6,FALSE)=15,VLOOKUP('CA EF (2)'!C299,'BG SISTEMA'!B278:F547,5,FALSE),0)</f>
        <v>#N/A</v>
      </c>
      <c r="E299" s="335"/>
      <c r="F299" s="335"/>
      <c r="G299" s="336">
        <v>0</v>
      </c>
      <c r="H299" s="336" t="e">
        <f t="shared" si="47"/>
        <v>#N/A</v>
      </c>
      <c r="I299" s="336">
        <v>0</v>
      </c>
      <c r="J299" s="336">
        <v>0</v>
      </c>
      <c r="K299" s="336">
        <v>0</v>
      </c>
      <c r="L299" s="336">
        <v>0</v>
      </c>
      <c r="M299" s="336">
        <v>0</v>
      </c>
      <c r="N299" s="336" t="e">
        <f t="shared" ref="N299:N345" si="58">-$H299</f>
        <v>#N/A</v>
      </c>
      <c r="O299" s="336">
        <v>0</v>
      </c>
      <c r="P299" s="336">
        <v>0</v>
      </c>
      <c r="Q299" s="336">
        <v>0</v>
      </c>
      <c r="R299" s="336">
        <v>0</v>
      </c>
      <c r="S299" s="336">
        <v>0</v>
      </c>
      <c r="T299" s="336">
        <v>0</v>
      </c>
      <c r="U299" s="336">
        <v>0</v>
      </c>
      <c r="V299" s="336">
        <v>0</v>
      </c>
      <c r="W299" s="336">
        <v>0</v>
      </c>
      <c r="X299" s="336">
        <v>0</v>
      </c>
      <c r="Y299" s="336">
        <v>0</v>
      </c>
      <c r="Z299" s="337" t="e">
        <f t="shared" si="49"/>
        <v>#N/A</v>
      </c>
      <c r="AA299" s="340"/>
    </row>
    <row r="300" spans="1:27" s="339" customFormat="1" ht="12.75" customHeight="1">
      <c r="A300" s="339">
        <f t="shared" si="55"/>
        <v>13</v>
      </c>
      <c r="B300" s="374">
        <v>7104073300306</v>
      </c>
      <c r="C300" s="375" t="s">
        <v>739</v>
      </c>
      <c r="D300" s="334" t="e">
        <f>+IF(VLOOKUP(C300,'BG SISTEMA'!B279:G548,6,FALSE)=15,VLOOKUP('CA EF (2)'!C300,'BG SISTEMA'!B279:F548,5,FALSE),0)</f>
        <v>#N/A</v>
      </c>
      <c r="E300" s="335"/>
      <c r="F300" s="335"/>
      <c r="G300" s="336">
        <v>0</v>
      </c>
      <c r="H300" s="336" t="e">
        <f t="shared" si="47"/>
        <v>#N/A</v>
      </c>
      <c r="I300" s="336">
        <v>0</v>
      </c>
      <c r="J300" s="336">
        <v>0</v>
      </c>
      <c r="K300" s="336">
        <v>0</v>
      </c>
      <c r="L300" s="336">
        <v>0</v>
      </c>
      <c r="M300" s="336">
        <v>0</v>
      </c>
      <c r="N300" s="336">
        <v>0</v>
      </c>
      <c r="O300" s="336">
        <v>0</v>
      </c>
      <c r="P300" s="336">
        <v>0</v>
      </c>
      <c r="Q300" s="336">
        <v>0</v>
      </c>
      <c r="R300" s="336">
        <v>0</v>
      </c>
      <c r="S300" s="336">
        <v>0</v>
      </c>
      <c r="T300" s="336">
        <v>0</v>
      </c>
      <c r="U300" s="336">
        <v>0</v>
      </c>
      <c r="V300" s="336">
        <v>0</v>
      </c>
      <c r="W300" s="336">
        <v>0</v>
      </c>
      <c r="X300" s="336">
        <v>0</v>
      </c>
      <c r="Y300" s="336">
        <v>0</v>
      </c>
      <c r="Z300" s="337" t="e">
        <f t="shared" si="49"/>
        <v>#N/A</v>
      </c>
      <c r="AA300" s="340"/>
    </row>
    <row r="301" spans="1:27" s="339" customFormat="1" ht="12.75" customHeight="1">
      <c r="A301" s="339">
        <f t="shared" si="55"/>
        <v>15</v>
      </c>
      <c r="B301" s="373">
        <v>710407330030699</v>
      </c>
      <c r="C301" s="376" t="s">
        <v>740</v>
      </c>
      <c r="D301" s="334" t="e">
        <f>+IF(VLOOKUP(C301,'BG SISTEMA'!B280:G549,6,FALSE)=15,VLOOKUP('CA EF (2)'!C301,'BG SISTEMA'!B280:F549,5,FALSE),0)</f>
        <v>#N/A</v>
      </c>
      <c r="E301" s="335"/>
      <c r="F301" s="335"/>
      <c r="G301" s="336">
        <v>0</v>
      </c>
      <c r="H301" s="336" t="e">
        <f t="shared" si="47"/>
        <v>#N/A</v>
      </c>
      <c r="I301" s="336">
        <v>0</v>
      </c>
      <c r="J301" s="336">
        <v>0</v>
      </c>
      <c r="K301" s="336">
        <v>0</v>
      </c>
      <c r="L301" s="336">
        <v>0</v>
      </c>
      <c r="M301" s="336">
        <v>0</v>
      </c>
      <c r="N301" s="336" t="e">
        <f t="shared" si="58"/>
        <v>#N/A</v>
      </c>
      <c r="O301" s="336">
        <v>0</v>
      </c>
      <c r="P301" s="336">
        <v>0</v>
      </c>
      <c r="Q301" s="336">
        <v>0</v>
      </c>
      <c r="R301" s="336">
        <v>0</v>
      </c>
      <c r="S301" s="336">
        <v>0</v>
      </c>
      <c r="T301" s="336">
        <v>0</v>
      </c>
      <c r="U301" s="336">
        <v>0</v>
      </c>
      <c r="V301" s="336">
        <v>0</v>
      </c>
      <c r="W301" s="336">
        <v>0</v>
      </c>
      <c r="X301" s="336">
        <v>0</v>
      </c>
      <c r="Y301" s="336">
        <v>0</v>
      </c>
      <c r="Z301" s="337" t="e">
        <f t="shared" si="49"/>
        <v>#N/A</v>
      </c>
      <c r="AA301" s="340"/>
    </row>
    <row r="302" spans="1:27" s="339" customFormat="1" ht="12.75" customHeight="1">
      <c r="A302" s="339">
        <f t="shared" si="55"/>
        <v>13</v>
      </c>
      <c r="B302" s="374">
        <v>7104073300307</v>
      </c>
      <c r="C302" s="375" t="s">
        <v>120</v>
      </c>
      <c r="D302" s="334">
        <f>+IF(VLOOKUP(C302,'BG SISTEMA'!B281:G550,6,FALSE)=15,VLOOKUP('CA EF (2)'!C302,'BG SISTEMA'!B281:F550,5,FALSE),0)</f>
        <v>0</v>
      </c>
      <c r="E302" s="335"/>
      <c r="F302" s="335"/>
      <c r="G302" s="336">
        <v>0</v>
      </c>
      <c r="H302" s="336">
        <f t="shared" si="47"/>
        <v>0</v>
      </c>
      <c r="I302" s="336">
        <v>0</v>
      </c>
      <c r="J302" s="336">
        <v>0</v>
      </c>
      <c r="K302" s="336">
        <v>0</v>
      </c>
      <c r="L302" s="336">
        <v>0</v>
      </c>
      <c r="M302" s="336">
        <v>0</v>
      </c>
      <c r="N302" s="336">
        <v>0</v>
      </c>
      <c r="O302" s="336">
        <v>0</v>
      </c>
      <c r="P302" s="336">
        <v>0</v>
      </c>
      <c r="Q302" s="336">
        <v>0</v>
      </c>
      <c r="R302" s="336">
        <v>0</v>
      </c>
      <c r="S302" s="336">
        <v>0</v>
      </c>
      <c r="T302" s="336">
        <v>0</v>
      </c>
      <c r="U302" s="336">
        <v>0</v>
      </c>
      <c r="V302" s="336">
        <v>0</v>
      </c>
      <c r="W302" s="336">
        <v>0</v>
      </c>
      <c r="X302" s="336">
        <v>0</v>
      </c>
      <c r="Y302" s="336">
        <v>0</v>
      </c>
      <c r="Z302" s="337">
        <f t="shared" si="49"/>
        <v>0</v>
      </c>
      <c r="AA302" s="340"/>
    </row>
    <row r="303" spans="1:27" s="339" customFormat="1" ht="12.75" customHeight="1">
      <c r="A303" s="339">
        <f t="shared" si="55"/>
        <v>15</v>
      </c>
      <c r="B303" s="373">
        <v>710407330030799</v>
      </c>
      <c r="C303" s="376" t="s">
        <v>597</v>
      </c>
      <c r="D303" s="334">
        <f>+IF(VLOOKUP(C303,'BG SISTEMA'!B282:G551,6,FALSE)=15,VLOOKUP('CA EF (2)'!C303,'BG SISTEMA'!B282:F551,5,FALSE),0)</f>
        <v>25842000</v>
      </c>
      <c r="E303" s="335"/>
      <c r="F303" s="335"/>
      <c r="G303" s="336">
        <v>0</v>
      </c>
      <c r="H303" s="336">
        <f t="shared" si="47"/>
        <v>25842000</v>
      </c>
      <c r="I303" s="336">
        <v>0</v>
      </c>
      <c r="J303" s="336">
        <v>0</v>
      </c>
      <c r="K303" s="336">
        <v>0</v>
      </c>
      <c r="L303" s="336">
        <v>0</v>
      </c>
      <c r="M303" s="336">
        <v>0</v>
      </c>
      <c r="N303" s="336">
        <f t="shared" si="58"/>
        <v>-25842000</v>
      </c>
      <c r="O303" s="336">
        <v>0</v>
      </c>
      <c r="P303" s="336">
        <v>0</v>
      </c>
      <c r="Q303" s="336">
        <v>0</v>
      </c>
      <c r="R303" s="336">
        <v>0</v>
      </c>
      <c r="S303" s="336">
        <v>0</v>
      </c>
      <c r="T303" s="336">
        <v>0</v>
      </c>
      <c r="U303" s="336">
        <v>0</v>
      </c>
      <c r="V303" s="336">
        <v>0</v>
      </c>
      <c r="W303" s="336">
        <v>0</v>
      </c>
      <c r="X303" s="336">
        <v>0</v>
      </c>
      <c r="Y303" s="336">
        <v>0</v>
      </c>
      <c r="Z303" s="337">
        <f t="shared" si="49"/>
        <v>0</v>
      </c>
      <c r="AA303" s="340"/>
    </row>
    <row r="304" spans="1:27" s="339" customFormat="1" ht="12.75" customHeight="1">
      <c r="A304" s="339">
        <f t="shared" si="55"/>
        <v>13</v>
      </c>
      <c r="B304" s="374">
        <v>7104073300308</v>
      </c>
      <c r="C304" s="375" t="s">
        <v>741</v>
      </c>
      <c r="D304" s="334">
        <f>+IF(VLOOKUP(C304,'BG SISTEMA'!B283:G552,6,FALSE)=15,VLOOKUP('CA EF (2)'!C304,'BG SISTEMA'!B283:F552,5,FALSE),0)</f>
        <v>0</v>
      </c>
      <c r="E304" s="335"/>
      <c r="F304" s="335"/>
      <c r="G304" s="336">
        <v>0</v>
      </c>
      <c r="H304" s="336">
        <f t="shared" si="47"/>
        <v>0</v>
      </c>
      <c r="I304" s="336">
        <v>0</v>
      </c>
      <c r="J304" s="336">
        <v>0</v>
      </c>
      <c r="K304" s="336">
        <v>0</v>
      </c>
      <c r="L304" s="336">
        <v>0</v>
      </c>
      <c r="M304" s="336">
        <v>0</v>
      </c>
      <c r="N304" s="336">
        <v>0</v>
      </c>
      <c r="O304" s="336">
        <v>0</v>
      </c>
      <c r="P304" s="336">
        <v>0</v>
      </c>
      <c r="Q304" s="336">
        <v>0</v>
      </c>
      <c r="R304" s="336">
        <v>0</v>
      </c>
      <c r="S304" s="336">
        <v>0</v>
      </c>
      <c r="T304" s="336">
        <v>0</v>
      </c>
      <c r="U304" s="336">
        <v>0</v>
      </c>
      <c r="V304" s="336">
        <v>0</v>
      </c>
      <c r="W304" s="336">
        <v>0</v>
      </c>
      <c r="X304" s="336">
        <v>0</v>
      </c>
      <c r="Y304" s="336">
        <v>0</v>
      </c>
      <c r="Z304" s="337">
        <f t="shared" si="49"/>
        <v>0</v>
      </c>
      <c r="AA304" s="340"/>
    </row>
    <row r="305" spans="1:27" s="339" customFormat="1" ht="12.75" customHeight="1">
      <c r="A305" s="339">
        <f t="shared" si="55"/>
        <v>15</v>
      </c>
      <c r="B305" s="373">
        <v>710407330030899</v>
      </c>
      <c r="C305" s="376" t="s">
        <v>742</v>
      </c>
      <c r="D305" s="334">
        <f>+IF(VLOOKUP(C305,'BG SISTEMA'!B284:G553,6,FALSE)=15,VLOOKUP('CA EF (2)'!C305,'BG SISTEMA'!B284:F553,5,FALSE),0)</f>
        <v>954544</v>
      </c>
      <c r="E305" s="335"/>
      <c r="F305" s="335"/>
      <c r="G305" s="336">
        <v>0</v>
      </c>
      <c r="H305" s="336">
        <f t="shared" si="47"/>
        <v>954544</v>
      </c>
      <c r="I305" s="336">
        <v>0</v>
      </c>
      <c r="J305" s="336">
        <v>0</v>
      </c>
      <c r="K305" s="336">
        <v>0</v>
      </c>
      <c r="L305" s="336">
        <v>0</v>
      </c>
      <c r="M305" s="336">
        <v>0</v>
      </c>
      <c r="N305" s="336">
        <f t="shared" si="58"/>
        <v>-954544</v>
      </c>
      <c r="O305" s="336">
        <v>0</v>
      </c>
      <c r="P305" s="336">
        <v>0</v>
      </c>
      <c r="Q305" s="336">
        <v>0</v>
      </c>
      <c r="R305" s="336">
        <v>0</v>
      </c>
      <c r="S305" s="336">
        <v>0</v>
      </c>
      <c r="T305" s="336">
        <v>0</v>
      </c>
      <c r="U305" s="336">
        <v>0</v>
      </c>
      <c r="V305" s="336">
        <v>0</v>
      </c>
      <c r="W305" s="336">
        <v>0</v>
      </c>
      <c r="X305" s="336">
        <v>0</v>
      </c>
      <c r="Y305" s="336">
        <v>0</v>
      </c>
      <c r="Z305" s="337">
        <f t="shared" si="49"/>
        <v>0</v>
      </c>
      <c r="AA305" s="338"/>
    </row>
    <row r="306" spans="1:27" s="339" customFormat="1" ht="12.75" customHeight="1">
      <c r="A306" s="339">
        <f t="shared" si="55"/>
        <v>13</v>
      </c>
      <c r="B306" s="374">
        <v>7104073300309</v>
      </c>
      <c r="C306" s="375" t="s">
        <v>743</v>
      </c>
      <c r="D306" s="334">
        <f>+IF(VLOOKUP(C306,'BG SISTEMA'!B285:G554,6,FALSE)=15,VLOOKUP('CA EF (2)'!C306,'BG SISTEMA'!B285:F554,5,FALSE),0)</f>
        <v>0</v>
      </c>
      <c r="E306" s="335"/>
      <c r="F306" s="335"/>
      <c r="G306" s="336">
        <v>0</v>
      </c>
      <c r="H306" s="336">
        <f t="shared" si="47"/>
        <v>0</v>
      </c>
      <c r="I306" s="336">
        <v>0</v>
      </c>
      <c r="J306" s="336">
        <v>0</v>
      </c>
      <c r="K306" s="336">
        <v>0</v>
      </c>
      <c r="L306" s="336">
        <v>0</v>
      </c>
      <c r="M306" s="336">
        <v>0</v>
      </c>
      <c r="N306" s="336">
        <v>0</v>
      </c>
      <c r="O306" s="336">
        <v>0</v>
      </c>
      <c r="P306" s="336">
        <v>0</v>
      </c>
      <c r="Q306" s="336">
        <v>0</v>
      </c>
      <c r="R306" s="336">
        <v>0</v>
      </c>
      <c r="S306" s="336">
        <v>0</v>
      </c>
      <c r="T306" s="336">
        <v>0</v>
      </c>
      <c r="U306" s="336">
        <v>0</v>
      </c>
      <c r="V306" s="336">
        <v>0</v>
      </c>
      <c r="W306" s="336">
        <v>0</v>
      </c>
      <c r="X306" s="336">
        <v>0</v>
      </c>
      <c r="Y306" s="336">
        <v>0</v>
      </c>
      <c r="Z306" s="337">
        <f t="shared" si="49"/>
        <v>0</v>
      </c>
      <c r="AA306" s="340"/>
    </row>
    <row r="307" spans="1:27" s="339" customFormat="1" ht="12.75" customHeight="1">
      <c r="A307" s="339">
        <f t="shared" si="55"/>
        <v>15</v>
      </c>
      <c r="B307" s="373">
        <v>710407330030999</v>
      </c>
      <c r="C307" s="376" t="s">
        <v>744</v>
      </c>
      <c r="D307" s="334">
        <f>+IF(VLOOKUP(C307,'BG SISTEMA'!B286:G555,6,FALSE)=15,VLOOKUP('CA EF (2)'!C307,'BG SISTEMA'!B286:F555,5,FALSE),0)</f>
        <v>11590908</v>
      </c>
      <c r="E307" s="335"/>
      <c r="F307" s="335"/>
      <c r="G307" s="336">
        <v>0</v>
      </c>
      <c r="H307" s="336">
        <f t="shared" si="47"/>
        <v>11590908</v>
      </c>
      <c r="I307" s="336">
        <v>0</v>
      </c>
      <c r="J307" s="336">
        <v>0</v>
      </c>
      <c r="K307" s="336">
        <v>0</v>
      </c>
      <c r="L307" s="336">
        <v>0</v>
      </c>
      <c r="M307" s="336">
        <v>0</v>
      </c>
      <c r="N307" s="336">
        <f t="shared" si="58"/>
        <v>-11590908</v>
      </c>
      <c r="O307" s="336">
        <v>0</v>
      </c>
      <c r="P307" s="336">
        <v>0</v>
      </c>
      <c r="Q307" s="336">
        <v>0</v>
      </c>
      <c r="R307" s="336">
        <v>0</v>
      </c>
      <c r="S307" s="336">
        <v>0</v>
      </c>
      <c r="T307" s="336">
        <v>0</v>
      </c>
      <c r="U307" s="336">
        <v>0</v>
      </c>
      <c r="V307" s="336">
        <v>0</v>
      </c>
      <c r="W307" s="336">
        <v>0</v>
      </c>
      <c r="X307" s="336">
        <v>0</v>
      </c>
      <c r="Y307" s="336">
        <v>0</v>
      </c>
      <c r="Z307" s="337">
        <f t="shared" si="49"/>
        <v>0</v>
      </c>
      <c r="AA307" s="340"/>
    </row>
    <row r="308" spans="1:27" s="339" customFormat="1" ht="12.75" customHeight="1">
      <c r="A308" s="339">
        <f t="shared" si="55"/>
        <v>13</v>
      </c>
      <c r="B308" s="374">
        <v>7104073300310</v>
      </c>
      <c r="C308" s="375" t="s">
        <v>621</v>
      </c>
      <c r="D308" s="334">
        <f>+IF(VLOOKUP(C308,'BG SISTEMA'!B287:G556,6,FALSE)=15,VLOOKUP('CA EF (2)'!C308,'BG SISTEMA'!B287:F556,5,FALSE),0)</f>
        <v>0</v>
      </c>
      <c r="E308" s="335"/>
      <c r="F308" s="335"/>
      <c r="G308" s="336">
        <v>0</v>
      </c>
      <c r="H308" s="336">
        <f t="shared" si="47"/>
        <v>0</v>
      </c>
      <c r="I308" s="336">
        <v>0</v>
      </c>
      <c r="J308" s="336">
        <v>0</v>
      </c>
      <c r="K308" s="336">
        <v>0</v>
      </c>
      <c r="L308" s="336">
        <v>0</v>
      </c>
      <c r="M308" s="336">
        <v>0</v>
      </c>
      <c r="N308" s="336">
        <v>0</v>
      </c>
      <c r="O308" s="336">
        <v>0</v>
      </c>
      <c r="P308" s="336">
        <v>0</v>
      </c>
      <c r="Q308" s="336">
        <v>0</v>
      </c>
      <c r="R308" s="336">
        <v>0</v>
      </c>
      <c r="S308" s="336">
        <v>0</v>
      </c>
      <c r="T308" s="336">
        <v>0</v>
      </c>
      <c r="U308" s="336">
        <v>0</v>
      </c>
      <c r="V308" s="336">
        <v>0</v>
      </c>
      <c r="W308" s="336">
        <v>0</v>
      </c>
      <c r="X308" s="336">
        <v>0</v>
      </c>
      <c r="Y308" s="336">
        <v>0</v>
      </c>
      <c r="Z308" s="337">
        <f t="shared" si="49"/>
        <v>0</v>
      </c>
      <c r="AA308" s="340"/>
    </row>
    <row r="309" spans="1:27" s="339" customFormat="1" ht="12.75" customHeight="1">
      <c r="A309" s="339">
        <f t="shared" si="55"/>
        <v>15</v>
      </c>
      <c r="B309" s="373">
        <v>710407330031099</v>
      </c>
      <c r="C309" s="376" t="s">
        <v>622</v>
      </c>
      <c r="D309" s="334">
        <f>+IF(VLOOKUP(C309,'BG SISTEMA'!B288:G557,6,FALSE)=15,VLOOKUP('CA EF (2)'!C309,'BG SISTEMA'!B288:F557,5,FALSE),0)</f>
        <v>18344325</v>
      </c>
      <c r="E309" s="335"/>
      <c r="F309" s="335"/>
      <c r="G309" s="336">
        <v>0</v>
      </c>
      <c r="H309" s="336">
        <f t="shared" si="47"/>
        <v>18344325</v>
      </c>
      <c r="I309" s="336">
        <v>0</v>
      </c>
      <c r="J309" s="336">
        <v>0</v>
      </c>
      <c r="K309" s="336">
        <v>0</v>
      </c>
      <c r="L309" s="336">
        <v>0</v>
      </c>
      <c r="M309" s="336">
        <v>0</v>
      </c>
      <c r="N309" s="336">
        <f t="shared" si="58"/>
        <v>-18344325</v>
      </c>
      <c r="O309" s="336">
        <v>0</v>
      </c>
      <c r="P309" s="336">
        <v>0</v>
      </c>
      <c r="Q309" s="336">
        <v>0</v>
      </c>
      <c r="R309" s="336">
        <v>0</v>
      </c>
      <c r="S309" s="336">
        <v>0</v>
      </c>
      <c r="T309" s="336">
        <v>0</v>
      </c>
      <c r="U309" s="336">
        <v>0</v>
      </c>
      <c r="V309" s="336">
        <v>0</v>
      </c>
      <c r="W309" s="336">
        <v>0</v>
      </c>
      <c r="X309" s="336">
        <v>0</v>
      </c>
      <c r="Y309" s="336">
        <v>0</v>
      </c>
      <c r="Z309" s="337">
        <f t="shared" si="49"/>
        <v>0</v>
      </c>
      <c r="AA309" s="340"/>
    </row>
    <row r="310" spans="1:27" s="339" customFormat="1" ht="12.75" customHeight="1">
      <c r="A310" s="339">
        <f t="shared" si="55"/>
        <v>13</v>
      </c>
      <c r="B310" s="374">
        <v>7104073300311</v>
      </c>
      <c r="C310" s="375" t="s">
        <v>598</v>
      </c>
      <c r="D310" s="334">
        <f>+IF(VLOOKUP(C310,'BG SISTEMA'!B289:G558,6,FALSE)=15,VLOOKUP('CA EF (2)'!C310,'BG SISTEMA'!B289:F558,5,FALSE),0)</f>
        <v>0</v>
      </c>
      <c r="E310" s="335"/>
      <c r="F310" s="335"/>
      <c r="G310" s="336">
        <v>0</v>
      </c>
      <c r="H310" s="336">
        <f t="shared" si="47"/>
        <v>0</v>
      </c>
      <c r="I310" s="336">
        <v>0</v>
      </c>
      <c r="J310" s="336">
        <v>0</v>
      </c>
      <c r="K310" s="336">
        <v>0</v>
      </c>
      <c r="L310" s="336">
        <v>0</v>
      </c>
      <c r="M310" s="336">
        <v>0</v>
      </c>
      <c r="N310" s="336">
        <v>0</v>
      </c>
      <c r="O310" s="336">
        <v>0</v>
      </c>
      <c r="P310" s="336">
        <v>0</v>
      </c>
      <c r="Q310" s="336">
        <v>0</v>
      </c>
      <c r="R310" s="336">
        <v>0</v>
      </c>
      <c r="S310" s="336">
        <v>0</v>
      </c>
      <c r="T310" s="336">
        <v>0</v>
      </c>
      <c r="U310" s="336">
        <v>0</v>
      </c>
      <c r="V310" s="336">
        <v>0</v>
      </c>
      <c r="W310" s="336">
        <v>0</v>
      </c>
      <c r="X310" s="336">
        <v>0</v>
      </c>
      <c r="Y310" s="336">
        <v>0</v>
      </c>
      <c r="Z310" s="337">
        <f t="shared" si="49"/>
        <v>0</v>
      </c>
      <c r="AA310" s="340"/>
    </row>
    <row r="311" spans="1:27" s="339" customFormat="1" ht="12.75" customHeight="1">
      <c r="A311" s="339">
        <f t="shared" si="55"/>
        <v>15</v>
      </c>
      <c r="B311" s="373">
        <v>710407330031199</v>
      </c>
      <c r="C311" s="376" t="s">
        <v>599</v>
      </c>
      <c r="D311" s="334">
        <f>+IF(VLOOKUP(C311,'BG SISTEMA'!B290:G559,6,FALSE)=15,VLOOKUP('CA EF (2)'!C311,'BG SISTEMA'!B290:F559,5,FALSE),0)</f>
        <v>9202520</v>
      </c>
      <c r="E311" s="335"/>
      <c r="F311" s="335"/>
      <c r="G311" s="336">
        <v>0</v>
      </c>
      <c r="H311" s="336">
        <f t="shared" si="47"/>
        <v>9202520</v>
      </c>
      <c r="I311" s="336">
        <v>0</v>
      </c>
      <c r="J311" s="336">
        <v>0</v>
      </c>
      <c r="K311" s="336">
        <v>0</v>
      </c>
      <c r="L311" s="336">
        <v>0</v>
      </c>
      <c r="M311" s="336">
        <v>0</v>
      </c>
      <c r="N311" s="336">
        <f t="shared" si="58"/>
        <v>-9202520</v>
      </c>
      <c r="O311" s="336">
        <v>0</v>
      </c>
      <c r="P311" s="336">
        <v>0</v>
      </c>
      <c r="Q311" s="336">
        <v>0</v>
      </c>
      <c r="R311" s="336">
        <v>0</v>
      </c>
      <c r="S311" s="336">
        <v>0</v>
      </c>
      <c r="T311" s="336">
        <v>0</v>
      </c>
      <c r="U311" s="336">
        <v>0</v>
      </c>
      <c r="V311" s="336">
        <v>0</v>
      </c>
      <c r="W311" s="336">
        <v>0</v>
      </c>
      <c r="X311" s="336">
        <v>0</v>
      </c>
      <c r="Y311" s="336">
        <v>0</v>
      </c>
      <c r="Z311" s="337">
        <f t="shared" si="49"/>
        <v>0</v>
      </c>
      <c r="AA311" s="340"/>
    </row>
    <row r="312" spans="1:27" s="339" customFormat="1" ht="12.75" customHeight="1">
      <c r="A312" s="339">
        <f t="shared" si="55"/>
        <v>13</v>
      </c>
      <c r="B312" s="374">
        <v>7104073300314</v>
      </c>
      <c r="C312" s="375" t="s">
        <v>745</v>
      </c>
      <c r="D312" s="334">
        <f>+IF(VLOOKUP(C312,'BG SISTEMA'!B291:G560,6,FALSE)=15,VLOOKUP('CA EF (2)'!C312,'BG SISTEMA'!B291:F560,5,FALSE),0)</f>
        <v>0</v>
      </c>
      <c r="E312" s="335"/>
      <c r="F312" s="335"/>
      <c r="G312" s="336">
        <v>0</v>
      </c>
      <c r="H312" s="336">
        <f t="shared" si="47"/>
        <v>0</v>
      </c>
      <c r="I312" s="336">
        <v>0</v>
      </c>
      <c r="J312" s="336">
        <v>0</v>
      </c>
      <c r="K312" s="336">
        <v>0</v>
      </c>
      <c r="L312" s="336">
        <v>0</v>
      </c>
      <c r="M312" s="336">
        <v>0</v>
      </c>
      <c r="N312" s="336">
        <v>0</v>
      </c>
      <c r="O312" s="336">
        <v>0</v>
      </c>
      <c r="P312" s="336">
        <v>0</v>
      </c>
      <c r="Q312" s="336">
        <v>0</v>
      </c>
      <c r="R312" s="336">
        <v>0</v>
      </c>
      <c r="S312" s="336">
        <v>0</v>
      </c>
      <c r="T312" s="336">
        <v>0</v>
      </c>
      <c r="U312" s="336">
        <v>0</v>
      </c>
      <c r="V312" s="336">
        <v>0</v>
      </c>
      <c r="W312" s="336">
        <v>0</v>
      </c>
      <c r="X312" s="336">
        <v>0</v>
      </c>
      <c r="Y312" s="336">
        <v>0</v>
      </c>
      <c r="Z312" s="337">
        <f t="shared" si="49"/>
        <v>0</v>
      </c>
      <c r="AA312" s="338"/>
    </row>
    <row r="313" spans="1:27" s="339" customFormat="1" ht="12.75" customHeight="1">
      <c r="A313" s="339">
        <f t="shared" si="55"/>
        <v>15</v>
      </c>
      <c r="B313" s="373">
        <v>710407330031499</v>
      </c>
      <c r="C313" s="376" t="s">
        <v>746</v>
      </c>
      <c r="D313" s="334">
        <f>+IF(VLOOKUP(C313,'BG SISTEMA'!B292:G561,6,FALSE)=15,VLOOKUP('CA EF (2)'!C313,'BG SISTEMA'!B292:F561,5,FALSE),0)</f>
        <v>3296364</v>
      </c>
      <c r="E313" s="335"/>
      <c r="F313" s="335"/>
      <c r="G313" s="336">
        <v>0</v>
      </c>
      <c r="H313" s="336">
        <f t="shared" si="47"/>
        <v>3296364</v>
      </c>
      <c r="I313" s="336">
        <v>0</v>
      </c>
      <c r="J313" s="336">
        <v>0</v>
      </c>
      <c r="K313" s="336">
        <v>0</v>
      </c>
      <c r="L313" s="336">
        <v>0</v>
      </c>
      <c r="M313" s="336">
        <v>0</v>
      </c>
      <c r="N313" s="336">
        <f t="shared" si="58"/>
        <v>-3296364</v>
      </c>
      <c r="O313" s="336">
        <v>0</v>
      </c>
      <c r="P313" s="336">
        <v>0</v>
      </c>
      <c r="Q313" s="336">
        <v>0</v>
      </c>
      <c r="R313" s="336">
        <v>0</v>
      </c>
      <c r="S313" s="336">
        <v>0</v>
      </c>
      <c r="T313" s="336">
        <v>0</v>
      </c>
      <c r="U313" s="336">
        <v>0</v>
      </c>
      <c r="V313" s="336">
        <v>0</v>
      </c>
      <c r="W313" s="336">
        <v>0</v>
      </c>
      <c r="X313" s="336">
        <v>0</v>
      </c>
      <c r="Y313" s="336">
        <v>0</v>
      </c>
      <c r="Z313" s="337">
        <f t="shared" si="49"/>
        <v>0</v>
      </c>
      <c r="AA313" s="340"/>
    </row>
    <row r="314" spans="1:27" s="339" customFormat="1" ht="12.75" customHeight="1">
      <c r="A314" s="339">
        <f t="shared" si="55"/>
        <v>13</v>
      </c>
      <c r="B314" s="374">
        <v>7104073300315</v>
      </c>
      <c r="C314" s="375" t="s">
        <v>604</v>
      </c>
      <c r="D314" s="334">
        <f>+IF(VLOOKUP(C314,'BG SISTEMA'!B293:G562,6,FALSE)=15,VLOOKUP('CA EF (2)'!C314,'BG SISTEMA'!B293:F562,5,FALSE),0)</f>
        <v>0</v>
      </c>
      <c r="E314" s="335"/>
      <c r="F314" s="335"/>
      <c r="G314" s="336">
        <v>0</v>
      </c>
      <c r="H314" s="336">
        <f t="shared" si="47"/>
        <v>0</v>
      </c>
      <c r="I314" s="336">
        <v>0</v>
      </c>
      <c r="J314" s="336">
        <v>0</v>
      </c>
      <c r="K314" s="336">
        <v>0</v>
      </c>
      <c r="L314" s="336">
        <v>0</v>
      </c>
      <c r="M314" s="336">
        <v>0</v>
      </c>
      <c r="N314" s="336">
        <v>0</v>
      </c>
      <c r="O314" s="336">
        <v>0</v>
      </c>
      <c r="P314" s="336">
        <v>0</v>
      </c>
      <c r="Q314" s="336">
        <v>0</v>
      </c>
      <c r="R314" s="336">
        <v>0</v>
      </c>
      <c r="S314" s="336">
        <v>0</v>
      </c>
      <c r="T314" s="336">
        <v>0</v>
      </c>
      <c r="U314" s="336">
        <v>0</v>
      </c>
      <c r="V314" s="336">
        <v>0</v>
      </c>
      <c r="W314" s="336">
        <v>0</v>
      </c>
      <c r="X314" s="336">
        <v>0</v>
      </c>
      <c r="Y314" s="336">
        <v>0</v>
      </c>
      <c r="Z314" s="337">
        <f t="shared" si="49"/>
        <v>0</v>
      </c>
      <c r="AA314" s="340"/>
    </row>
    <row r="315" spans="1:27" s="339" customFormat="1" ht="12.75" customHeight="1">
      <c r="A315" s="339">
        <f t="shared" si="55"/>
        <v>15</v>
      </c>
      <c r="B315" s="373">
        <v>710407330031501</v>
      </c>
      <c r="C315" s="376" t="s">
        <v>605</v>
      </c>
      <c r="D315" s="334">
        <f>+IF(VLOOKUP(C315,'BG SISTEMA'!B294:G563,6,FALSE)=15,VLOOKUP('CA EF (2)'!C315,'BG SISTEMA'!B294:F563,5,FALSE),0)</f>
        <v>113809306</v>
      </c>
      <c r="E315" s="335"/>
      <c r="F315" s="335"/>
      <c r="G315" s="336">
        <v>0</v>
      </c>
      <c r="H315" s="336">
        <f t="shared" si="47"/>
        <v>113809306</v>
      </c>
      <c r="I315" s="336">
        <v>0</v>
      </c>
      <c r="J315" s="336">
        <v>0</v>
      </c>
      <c r="K315" s="336">
        <v>0</v>
      </c>
      <c r="L315" s="336">
        <v>0</v>
      </c>
      <c r="M315" s="336">
        <v>0</v>
      </c>
      <c r="N315" s="336">
        <f t="shared" si="58"/>
        <v>-113809306</v>
      </c>
      <c r="O315" s="336">
        <v>0</v>
      </c>
      <c r="P315" s="336">
        <v>0</v>
      </c>
      <c r="Q315" s="336">
        <v>0</v>
      </c>
      <c r="R315" s="336">
        <v>0</v>
      </c>
      <c r="S315" s="336">
        <v>0</v>
      </c>
      <c r="T315" s="336">
        <v>0</v>
      </c>
      <c r="U315" s="336">
        <v>0</v>
      </c>
      <c r="V315" s="336">
        <v>0</v>
      </c>
      <c r="W315" s="336">
        <v>0</v>
      </c>
      <c r="X315" s="336">
        <v>0</v>
      </c>
      <c r="Y315" s="336">
        <v>0</v>
      </c>
      <c r="Z315" s="337">
        <f t="shared" si="49"/>
        <v>0</v>
      </c>
      <c r="AA315" s="340"/>
    </row>
    <row r="316" spans="1:27" s="339" customFormat="1" ht="12.75" customHeight="1">
      <c r="A316" s="339">
        <f t="shared" si="55"/>
        <v>13</v>
      </c>
      <c r="B316" s="374">
        <v>7104073300317</v>
      </c>
      <c r="C316" s="375" t="s">
        <v>606</v>
      </c>
      <c r="D316" s="334">
        <f>+IF(VLOOKUP(C316,'BG SISTEMA'!B295:G564,6,FALSE)=15,VLOOKUP('CA EF (2)'!C316,'BG SISTEMA'!B295:F564,5,FALSE),0)</f>
        <v>0</v>
      </c>
      <c r="E316" s="335"/>
      <c r="F316" s="335"/>
      <c r="G316" s="336">
        <v>0</v>
      </c>
      <c r="H316" s="336">
        <f t="shared" ref="H316:H379" si="59">+D316+E316-F316-G316</f>
        <v>0</v>
      </c>
      <c r="I316" s="336">
        <v>0</v>
      </c>
      <c r="J316" s="336">
        <v>0</v>
      </c>
      <c r="K316" s="336">
        <v>0</v>
      </c>
      <c r="L316" s="336">
        <v>0</v>
      </c>
      <c r="M316" s="336">
        <v>0</v>
      </c>
      <c r="N316" s="336">
        <v>0</v>
      </c>
      <c r="O316" s="336">
        <v>0</v>
      </c>
      <c r="P316" s="336">
        <v>0</v>
      </c>
      <c r="Q316" s="336">
        <v>0</v>
      </c>
      <c r="R316" s="336">
        <v>0</v>
      </c>
      <c r="S316" s="336">
        <v>0</v>
      </c>
      <c r="T316" s="336">
        <v>0</v>
      </c>
      <c r="U316" s="336">
        <v>0</v>
      </c>
      <c r="V316" s="336">
        <v>0</v>
      </c>
      <c r="W316" s="336">
        <v>0</v>
      </c>
      <c r="X316" s="336">
        <v>0</v>
      </c>
      <c r="Y316" s="336">
        <v>0</v>
      </c>
      <c r="Z316" s="337">
        <f t="shared" si="49"/>
        <v>0</v>
      </c>
      <c r="AA316" s="340"/>
    </row>
    <row r="317" spans="1:27" s="339" customFormat="1" ht="12.75" customHeight="1">
      <c r="A317" s="339">
        <f t="shared" si="55"/>
        <v>15</v>
      </c>
      <c r="B317" s="373">
        <v>710407330031799</v>
      </c>
      <c r="C317" s="376" t="s">
        <v>607</v>
      </c>
      <c r="D317" s="334">
        <f>+IF(VLOOKUP(C317,'BG SISTEMA'!B296:G565,6,FALSE)=15,VLOOKUP('CA EF (2)'!C317,'BG SISTEMA'!B296:F565,5,FALSE),0)</f>
        <v>658636</v>
      </c>
      <c r="E317" s="335"/>
      <c r="F317" s="335"/>
      <c r="G317" s="336">
        <v>0</v>
      </c>
      <c r="H317" s="336">
        <f t="shared" si="59"/>
        <v>658636</v>
      </c>
      <c r="I317" s="336">
        <v>0</v>
      </c>
      <c r="J317" s="336">
        <v>0</v>
      </c>
      <c r="K317" s="336">
        <v>0</v>
      </c>
      <c r="L317" s="336">
        <v>0</v>
      </c>
      <c r="M317" s="336">
        <v>0</v>
      </c>
      <c r="N317" s="336">
        <f t="shared" si="58"/>
        <v>-658636</v>
      </c>
      <c r="O317" s="336">
        <v>0</v>
      </c>
      <c r="P317" s="336">
        <v>0</v>
      </c>
      <c r="Q317" s="336">
        <v>0</v>
      </c>
      <c r="R317" s="336">
        <v>0</v>
      </c>
      <c r="S317" s="336">
        <v>0</v>
      </c>
      <c r="T317" s="336">
        <v>0</v>
      </c>
      <c r="U317" s="336">
        <v>0</v>
      </c>
      <c r="V317" s="336">
        <v>0</v>
      </c>
      <c r="W317" s="336">
        <v>0</v>
      </c>
      <c r="X317" s="336">
        <v>0</v>
      </c>
      <c r="Y317" s="336">
        <v>0</v>
      </c>
      <c r="Z317" s="337">
        <f t="shared" si="49"/>
        <v>0</v>
      </c>
      <c r="AA317" s="340"/>
    </row>
    <row r="318" spans="1:27" s="339" customFormat="1" ht="12.75" customHeight="1">
      <c r="A318" s="339">
        <f t="shared" si="55"/>
        <v>13</v>
      </c>
      <c r="B318" s="374">
        <v>7104073300318</v>
      </c>
      <c r="C318" s="375" t="s">
        <v>608</v>
      </c>
      <c r="D318" s="334">
        <f>+IF(VLOOKUP(C318,'BG SISTEMA'!B297:G566,6,FALSE)=15,VLOOKUP('CA EF (2)'!C318,'BG SISTEMA'!B297:F566,5,FALSE),0)</f>
        <v>0</v>
      </c>
      <c r="E318" s="335"/>
      <c r="F318" s="335"/>
      <c r="G318" s="336">
        <v>0</v>
      </c>
      <c r="H318" s="336">
        <f t="shared" si="59"/>
        <v>0</v>
      </c>
      <c r="I318" s="336">
        <v>0</v>
      </c>
      <c r="J318" s="336">
        <v>0</v>
      </c>
      <c r="K318" s="336">
        <v>0</v>
      </c>
      <c r="L318" s="336">
        <v>0</v>
      </c>
      <c r="M318" s="336">
        <v>0</v>
      </c>
      <c r="N318" s="336">
        <v>0</v>
      </c>
      <c r="O318" s="336">
        <v>0</v>
      </c>
      <c r="P318" s="336">
        <v>0</v>
      </c>
      <c r="Q318" s="336">
        <v>0</v>
      </c>
      <c r="R318" s="336">
        <v>0</v>
      </c>
      <c r="S318" s="336">
        <v>0</v>
      </c>
      <c r="T318" s="336">
        <v>0</v>
      </c>
      <c r="U318" s="336">
        <v>0</v>
      </c>
      <c r="V318" s="336">
        <v>0</v>
      </c>
      <c r="W318" s="336">
        <v>0</v>
      </c>
      <c r="X318" s="336">
        <v>0</v>
      </c>
      <c r="Y318" s="336">
        <v>0</v>
      </c>
      <c r="Z318" s="337">
        <f t="shared" si="49"/>
        <v>0</v>
      </c>
      <c r="AA318" s="338"/>
    </row>
    <row r="319" spans="1:27" s="339" customFormat="1" ht="12.75" customHeight="1">
      <c r="A319" s="339">
        <f t="shared" si="55"/>
        <v>15</v>
      </c>
      <c r="B319" s="373">
        <v>710407330031899</v>
      </c>
      <c r="C319" s="376" t="s">
        <v>609</v>
      </c>
      <c r="D319" s="334">
        <f>+IF(VLOOKUP(C319,'BG SISTEMA'!B298:G567,6,FALSE)=15,VLOOKUP('CA EF (2)'!C319,'BG SISTEMA'!B298:F567,5,FALSE),0)</f>
        <v>19604190</v>
      </c>
      <c r="E319" s="335"/>
      <c r="F319" s="335"/>
      <c r="G319" s="336">
        <v>0</v>
      </c>
      <c r="H319" s="336">
        <f t="shared" si="59"/>
        <v>19604190</v>
      </c>
      <c r="I319" s="336">
        <v>0</v>
      </c>
      <c r="J319" s="336">
        <v>0</v>
      </c>
      <c r="K319" s="336">
        <v>0</v>
      </c>
      <c r="L319" s="336">
        <v>0</v>
      </c>
      <c r="M319" s="336">
        <v>0</v>
      </c>
      <c r="N319" s="336">
        <f t="shared" si="58"/>
        <v>-19604190</v>
      </c>
      <c r="O319" s="336">
        <v>0</v>
      </c>
      <c r="P319" s="336">
        <v>0</v>
      </c>
      <c r="Q319" s="336">
        <v>0</v>
      </c>
      <c r="R319" s="336">
        <v>0</v>
      </c>
      <c r="S319" s="336">
        <v>0</v>
      </c>
      <c r="T319" s="336">
        <v>0</v>
      </c>
      <c r="U319" s="336">
        <v>0</v>
      </c>
      <c r="V319" s="336">
        <v>0</v>
      </c>
      <c r="W319" s="336">
        <v>0</v>
      </c>
      <c r="X319" s="336">
        <v>0</v>
      </c>
      <c r="Y319" s="336">
        <v>0</v>
      </c>
      <c r="Z319" s="337">
        <f t="shared" si="49"/>
        <v>0</v>
      </c>
      <c r="AA319" s="340"/>
    </row>
    <row r="320" spans="1:27" s="339" customFormat="1" ht="12.75" customHeight="1">
      <c r="A320" s="339">
        <f t="shared" si="55"/>
        <v>13</v>
      </c>
      <c r="B320" s="374">
        <v>7104073300320</v>
      </c>
      <c r="C320" s="375" t="s">
        <v>613</v>
      </c>
      <c r="D320" s="334">
        <f>+IF(VLOOKUP(C320,'BG SISTEMA'!B299:G568,6,FALSE)=15,VLOOKUP('CA EF (2)'!C320,'BG SISTEMA'!B299:F568,5,FALSE),0)</f>
        <v>0</v>
      </c>
      <c r="E320" s="335"/>
      <c r="F320" s="335"/>
      <c r="G320" s="336">
        <v>0</v>
      </c>
      <c r="H320" s="336">
        <f t="shared" si="59"/>
        <v>0</v>
      </c>
      <c r="I320" s="336">
        <v>0</v>
      </c>
      <c r="J320" s="336">
        <v>0</v>
      </c>
      <c r="K320" s="336">
        <v>0</v>
      </c>
      <c r="L320" s="336">
        <v>0</v>
      </c>
      <c r="M320" s="336">
        <v>0</v>
      </c>
      <c r="N320" s="336">
        <v>0</v>
      </c>
      <c r="O320" s="336">
        <v>0</v>
      </c>
      <c r="P320" s="336">
        <v>0</v>
      </c>
      <c r="Q320" s="336">
        <v>0</v>
      </c>
      <c r="R320" s="336">
        <v>0</v>
      </c>
      <c r="S320" s="336">
        <v>0</v>
      </c>
      <c r="T320" s="336">
        <v>0</v>
      </c>
      <c r="U320" s="336">
        <v>0</v>
      </c>
      <c r="V320" s="336">
        <v>0</v>
      </c>
      <c r="W320" s="336">
        <v>0</v>
      </c>
      <c r="X320" s="336">
        <v>0</v>
      </c>
      <c r="Y320" s="336">
        <v>0</v>
      </c>
      <c r="Z320" s="337">
        <f t="shared" si="49"/>
        <v>0</v>
      </c>
      <c r="AA320" s="340"/>
    </row>
    <row r="321" spans="1:27" s="339" customFormat="1" ht="12.75" customHeight="1">
      <c r="A321" s="339">
        <f t="shared" si="55"/>
        <v>15</v>
      </c>
      <c r="B321" s="373">
        <v>710407330032099</v>
      </c>
      <c r="C321" s="376" t="s">
        <v>614</v>
      </c>
      <c r="D321" s="334">
        <f>+IF(VLOOKUP(C321,'BG SISTEMA'!B300:G569,6,FALSE)=15,VLOOKUP('CA EF (2)'!C321,'BG SISTEMA'!B300:F569,5,FALSE),0)</f>
        <v>4209541</v>
      </c>
      <c r="E321" s="335"/>
      <c r="F321" s="335"/>
      <c r="G321" s="336">
        <v>0</v>
      </c>
      <c r="H321" s="336">
        <f t="shared" si="59"/>
        <v>4209541</v>
      </c>
      <c r="I321" s="336">
        <v>0</v>
      </c>
      <c r="J321" s="336">
        <v>0</v>
      </c>
      <c r="K321" s="336">
        <v>0</v>
      </c>
      <c r="L321" s="336">
        <v>0</v>
      </c>
      <c r="M321" s="336">
        <v>0</v>
      </c>
      <c r="N321" s="336">
        <f t="shared" si="58"/>
        <v>-4209541</v>
      </c>
      <c r="O321" s="336">
        <v>0</v>
      </c>
      <c r="P321" s="336">
        <v>0</v>
      </c>
      <c r="Q321" s="336">
        <v>0</v>
      </c>
      <c r="R321" s="336">
        <v>0</v>
      </c>
      <c r="S321" s="336">
        <v>0</v>
      </c>
      <c r="T321" s="336">
        <v>0</v>
      </c>
      <c r="U321" s="336">
        <v>0</v>
      </c>
      <c r="V321" s="336">
        <v>0</v>
      </c>
      <c r="W321" s="336">
        <v>0</v>
      </c>
      <c r="X321" s="336">
        <v>0</v>
      </c>
      <c r="Y321" s="336">
        <v>0</v>
      </c>
      <c r="Z321" s="337">
        <f t="shared" ref="Z321:Z384" si="60">SUM(H321:Y321)</f>
        <v>0</v>
      </c>
      <c r="AA321" s="340"/>
    </row>
    <row r="322" spans="1:27" s="339" customFormat="1" ht="12.75" customHeight="1">
      <c r="A322" s="339">
        <f t="shared" si="55"/>
        <v>13</v>
      </c>
      <c r="B322" s="374">
        <v>7104073300321</v>
      </c>
      <c r="C322" s="375" t="s">
        <v>615</v>
      </c>
      <c r="D322" s="334">
        <f>+IF(VLOOKUP(C322,'BG SISTEMA'!B301:G570,6,FALSE)=15,VLOOKUP('CA EF (2)'!C322,'BG SISTEMA'!B301:F570,5,FALSE),0)</f>
        <v>0</v>
      </c>
      <c r="E322" s="335"/>
      <c r="F322" s="335"/>
      <c r="G322" s="336">
        <v>0</v>
      </c>
      <c r="H322" s="336">
        <f t="shared" si="59"/>
        <v>0</v>
      </c>
      <c r="I322" s="336">
        <v>0</v>
      </c>
      <c r="J322" s="336">
        <v>0</v>
      </c>
      <c r="K322" s="336">
        <v>0</v>
      </c>
      <c r="L322" s="336">
        <v>0</v>
      </c>
      <c r="M322" s="336">
        <v>0</v>
      </c>
      <c r="N322" s="336">
        <v>0</v>
      </c>
      <c r="O322" s="336">
        <v>0</v>
      </c>
      <c r="P322" s="336">
        <v>0</v>
      </c>
      <c r="Q322" s="336">
        <v>0</v>
      </c>
      <c r="R322" s="336">
        <v>0</v>
      </c>
      <c r="S322" s="336">
        <v>0</v>
      </c>
      <c r="T322" s="336">
        <v>0</v>
      </c>
      <c r="U322" s="336">
        <v>0</v>
      </c>
      <c r="V322" s="336">
        <v>0</v>
      </c>
      <c r="W322" s="336">
        <v>0</v>
      </c>
      <c r="X322" s="336">
        <v>0</v>
      </c>
      <c r="Y322" s="336">
        <v>0</v>
      </c>
      <c r="Z322" s="337">
        <f t="shared" si="60"/>
        <v>0</v>
      </c>
      <c r="AA322" s="340"/>
    </row>
    <row r="323" spans="1:27" s="339" customFormat="1" ht="12.75" customHeight="1">
      <c r="A323" s="339">
        <f t="shared" si="55"/>
        <v>15</v>
      </c>
      <c r="B323" s="373">
        <v>710407330032199</v>
      </c>
      <c r="C323" s="376" t="s">
        <v>616</v>
      </c>
      <c r="D323" s="334">
        <f>+IF(VLOOKUP(C323,'BG SISTEMA'!B302:G571,6,FALSE)=15,VLOOKUP('CA EF (2)'!C323,'BG SISTEMA'!B302:F571,5,FALSE),0)</f>
        <v>200000</v>
      </c>
      <c r="E323" s="335"/>
      <c r="F323" s="335"/>
      <c r="G323" s="336">
        <v>0</v>
      </c>
      <c r="H323" s="336">
        <f t="shared" si="59"/>
        <v>200000</v>
      </c>
      <c r="I323" s="336">
        <v>0</v>
      </c>
      <c r="J323" s="336">
        <v>0</v>
      </c>
      <c r="K323" s="336">
        <v>0</v>
      </c>
      <c r="L323" s="336">
        <v>0</v>
      </c>
      <c r="M323" s="336">
        <v>0</v>
      </c>
      <c r="N323" s="336">
        <f t="shared" si="58"/>
        <v>-200000</v>
      </c>
      <c r="O323" s="336">
        <v>0</v>
      </c>
      <c r="P323" s="336">
        <v>0</v>
      </c>
      <c r="Q323" s="336">
        <v>0</v>
      </c>
      <c r="R323" s="336">
        <v>0</v>
      </c>
      <c r="S323" s="336">
        <v>0</v>
      </c>
      <c r="T323" s="336">
        <v>0</v>
      </c>
      <c r="U323" s="336">
        <v>0</v>
      </c>
      <c r="V323" s="336">
        <v>0</v>
      </c>
      <c r="W323" s="336">
        <v>0</v>
      </c>
      <c r="X323" s="336">
        <v>0</v>
      </c>
      <c r="Y323" s="336">
        <v>0</v>
      </c>
      <c r="Z323" s="337">
        <f t="shared" si="60"/>
        <v>0</v>
      </c>
      <c r="AA323" s="340"/>
    </row>
    <row r="324" spans="1:27" s="339" customFormat="1" ht="12.75" customHeight="1">
      <c r="A324" s="339">
        <f t="shared" si="55"/>
        <v>13</v>
      </c>
      <c r="B324" s="374">
        <v>7104073300322</v>
      </c>
      <c r="C324" s="375" t="s">
        <v>747</v>
      </c>
      <c r="D324" s="334" t="e">
        <f>+IF(VLOOKUP(C324,'BG SISTEMA'!B303:G572,6,FALSE)=15,VLOOKUP('CA EF (2)'!C324,'BG SISTEMA'!B303:F572,5,FALSE),0)</f>
        <v>#N/A</v>
      </c>
      <c r="E324" s="335"/>
      <c r="F324" s="335"/>
      <c r="G324" s="336">
        <v>0</v>
      </c>
      <c r="H324" s="336" t="e">
        <f t="shared" si="59"/>
        <v>#N/A</v>
      </c>
      <c r="I324" s="336">
        <v>0</v>
      </c>
      <c r="J324" s="336">
        <v>0</v>
      </c>
      <c r="K324" s="336">
        <v>0</v>
      </c>
      <c r="L324" s="336">
        <v>0</v>
      </c>
      <c r="M324" s="336">
        <v>0</v>
      </c>
      <c r="N324" s="336">
        <v>0</v>
      </c>
      <c r="O324" s="336">
        <v>0</v>
      </c>
      <c r="P324" s="336">
        <v>0</v>
      </c>
      <c r="Q324" s="336">
        <v>0</v>
      </c>
      <c r="R324" s="336">
        <v>0</v>
      </c>
      <c r="S324" s="336">
        <v>0</v>
      </c>
      <c r="T324" s="336">
        <v>0</v>
      </c>
      <c r="U324" s="336">
        <v>0</v>
      </c>
      <c r="V324" s="336">
        <v>0</v>
      </c>
      <c r="W324" s="336">
        <v>0</v>
      </c>
      <c r="X324" s="336">
        <v>0</v>
      </c>
      <c r="Y324" s="336">
        <v>0</v>
      </c>
      <c r="Z324" s="337" t="e">
        <f t="shared" si="60"/>
        <v>#N/A</v>
      </c>
      <c r="AA324" s="338"/>
    </row>
    <row r="325" spans="1:27" s="339" customFormat="1" ht="12.75" customHeight="1">
      <c r="A325" s="339">
        <f t="shared" si="55"/>
        <v>15</v>
      </c>
      <c r="B325" s="373">
        <v>710407330032299</v>
      </c>
      <c r="C325" s="376" t="s">
        <v>748</v>
      </c>
      <c r="D325" s="334" t="e">
        <f>+IF(VLOOKUP(C325,'BG SISTEMA'!B304:G573,6,FALSE)=15,VLOOKUP('CA EF (2)'!C325,'BG SISTEMA'!B304:F573,5,FALSE),0)</f>
        <v>#N/A</v>
      </c>
      <c r="E325" s="335"/>
      <c r="F325" s="335"/>
      <c r="G325" s="336">
        <v>0</v>
      </c>
      <c r="H325" s="336" t="e">
        <f t="shared" si="59"/>
        <v>#N/A</v>
      </c>
      <c r="I325" s="336">
        <v>0</v>
      </c>
      <c r="J325" s="336">
        <v>0</v>
      </c>
      <c r="K325" s="336">
        <v>0</v>
      </c>
      <c r="L325" s="336">
        <v>0</v>
      </c>
      <c r="M325" s="336">
        <v>0</v>
      </c>
      <c r="N325" s="336" t="e">
        <f t="shared" si="58"/>
        <v>#N/A</v>
      </c>
      <c r="O325" s="336">
        <v>0</v>
      </c>
      <c r="P325" s="336">
        <v>0</v>
      </c>
      <c r="Q325" s="336">
        <v>0</v>
      </c>
      <c r="R325" s="336">
        <v>0</v>
      </c>
      <c r="S325" s="336">
        <v>0</v>
      </c>
      <c r="T325" s="336">
        <v>0</v>
      </c>
      <c r="U325" s="336">
        <v>0</v>
      </c>
      <c r="V325" s="336">
        <v>0</v>
      </c>
      <c r="W325" s="336">
        <v>0</v>
      </c>
      <c r="X325" s="336">
        <v>0</v>
      </c>
      <c r="Y325" s="336">
        <v>0</v>
      </c>
      <c r="Z325" s="337" t="e">
        <f t="shared" si="60"/>
        <v>#N/A</v>
      </c>
      <c r="AA325" s="340"/>
    </row>
    <row r="326" spans="1:27" s="339" customFormat="1" ht="12.75" customHeight="1">
      <c r="A326" s="339">
        <f t="shared" si="55"/>
        <v>13</v>
      </c>
      <c r="B326" s="374">
        <v>7104073300323</v>
      </c>
      <c r="C326" s="375" t="s">
        <v>617</v>
      </c>
      <c r="D326" s="334">
        <f>+IF(VLOOKUP(C326,'BG SISTEMA'!B305:G574,6,FALSE)=15,VLOOKUP('CA EF (2)'!C326,'BG SISTEMA'!B305:F574,5,FALSE),0)</f>
        <v>0</v>
      </c>
      <c r="E326" s="335"/>
      <c r="F326" s="335"/>
      <c r="G326" s="336">
        <v>0</v>
      </c>
      <c r="H326" s="336">
        <f t="shared" si="59"/>
        <v>0</v>
      </c>
      <c r="I326" s="336">
        <v>0</v>
      </c>
      <c r="J326" s="336">
        <v>0</v>
      </c>
      <c r="K326" s="336">
        <v>0</v>
      </c>
      <c r="L326" s="336">
        <v>0</v>
      </c>
      <c r="M326" s="336">
        <v>0</v>
      </c>
      <c r="N326" s="336">
        <v>0</v>
      </c>
      <c r="O326" s="336">
        <v>0</v>
      </c>
      <c r="P326" s="336">
        <v>0</v>
      </c>
      <c r="Q326" s="336">
        <v>0</v>
      </c>
      <c r="R326" s="336">
        <v>0</v>
      </c>
      <c r="S326" s="336">
        <v>0</v>
      </c>
      <c r="T326" s="336">
        <v>0</v>
      </c>
      <c r="U326" s="336">
        <v>0</v>
      </c>
      <c r="V326" s="336">
        <v>0</v>
      </c>
      <c r="W326" s="336">
        <v>0</v>
      </c>
      <c r="X326" s="336">
        <v>0</v>
      </c>
      <c r="Y326" s="336">
        <v>0</v>
      </c>
      <c r="Z326" s="337">
        <f t="shared" si="60"/>
        <v>0</v>
      </c>
      <c r="AA326" s="340"/>
    </row>
    <row r="327" spans="1:27" s="339" customFormat="1" ht="12.75" customHeight="1">
      <c r="A327" s="339">
        <f t="shared" si="55"/>
        <v>15</v>
      </c>
      <c r="B327" s="373">
        <v>710407330032399</v>
      </c>
      <c r="C327" s="376" t="s">
        <v>618</v>
      </c>
      <c r="D327" s="334">
        <f>+IF(VLOOKUP(C327,'BG SISTEMA'!B306:G575,6,FALSE)=15,VLOOKUP('CA EF (2)'!C327,'BG SISTEMA'!B306:F575,5,FALSE),0)</f>
        <v>3596330</v>
      </c>
      <c r="E327" s="335"/>
      <c r="F327" s="335"/>
      <c r="G327" s="336">
        <v>0</v>
      </c>
      <c r="H327" s="336">
        <f t="shared" si="59"/>
        <v>3596330</v>
      </c>
      <c r="I327" s="336">
        <v>0</v>
      </c>
      <c r="J327" s="336">
        <v>0</v>
      </c>
      <c r="K327" s="336">
        <v>0</v>
      </c>
      <c r="L327" s="336">
        <v>0</v>
      </c>
      <c r="M327" s="336">
        <v>0</v>
      </c>
      <c r="N327" s="336">
        <f t="shared" si="58"/>
        <v>-3596330</v>
      </c>
      <c r="O327" s="336">
        <v>0</v>
      </c>
      <c r="P327" s="336">
        <v>0</v>
      </c>
      <c r="Q327" s="336">
        <v>0</v>
      </c>
      <c r="R327" s="336">
        <v>0</v>
      </c>
      <c r="S327" s="336">
        <v>0</v>
      </c>
      <c r="T327" s="336">
        <v>0</v>
      </c>
      <c r="U327" s="336">
        <v>0</v>
      </c>
      <c r="V327" s="336">
        <v>0</v>
      </c>
      <c r="W327" s="336">
        <v>0</v>
      </c>
      <c r="X327" s="336">
        <v>0</v>
      </c>
      <c r="Y327" s="336">
        <v>0</v>
      </c>
      <c r="Z327" s="337">
        <f t="shared" si="60"/>
        <v>0</v>
      </c>
      <c r="AA327" s="338"/>
    </row>
    <row r="328" spans="1:27" s="339" customFormat="1" ht="12.75" customHeight="1">
      <c r="A328" s="339">
        <f t="shared" si="55"/>
        <v>13</v>
      </c>
      <c r="B328" s="374">
        <v>7104073300325</v>
      </c>
      <c r="C328" s="375" t="s">
        <v>749</v>
      </c>
      <c r="D328" s="334" t="e">
        <f>+IF(VLOOKUP(C328,'BG SISTEMA'!B307:G576,6,FALSE)=15,VLOOKUP('CA EF (2)'!C328,'BG SISTEMA'!B307:F576,5,FALSE),0)</f>
        <v>#N/A</v>
      </c>
      <c r="E328" s="335"/>
      <c r="F328" s="335"/>
      <c r="G328" s="336">
        <v>0</v>
      </c>
      <c r="H328" s="336" t="e">
        <f t="shared" si="59"/>
        <v>#N/A</v>
      </c>
      <c r="I328" s="336">
        <v>0</v>
      </c>
      <c r="J328" s="336">
        <v>0</v>
      </c>
      <c r="K328" s="336">
        <v>0</v>
      </c>
      <c r="L328" s="336">
        <v>0</v>
      </c>
      <c r="M328" s="336">
        <v>0</v>
      </c>
      <c r="N328" s="336">
        <v>0</v>
      </c>
      <c r="O328" s="336">
        <v>0</v>
      </c>
      <c r="P328" s="336">
        <v>0</v>
      </c>
      <c r="Q328" s="336">
        <v>0</v>
      </c>
      <c r="R328" s="336">
        <v>0</v>
      </c>
      <c r="S328" s="336">
        <v>0</v>
      </c>
      <c r="T328" s="336">
        <v>0</v>
      </c>
      <c r="U328" s="336">
        <v>0</v>
      </c>
      <c r="V328" s="336">
        <v>0</v>
      </c>
      <c r="W328" s="336">
        <v>0</v>
      </c>
      <c r="X328" s="336">
        <v>0</v>
      </c>
      <c r="Y328" s="336">
        <v>0</v>
      </c>
      <c r="Z328" s="337" t="e">
        <f t="shared" si="60"/>
        <v>#N/A</v>
      </c>
      <c r="AA328" s="340"/>
    </row>
    <row r="329" spans="1:27" s="339" customFormat="1" ht="12.75" customHeight="1">
      <c r="A329" s="339">
        <f t="shared" si="55"/>
        <v>15</v>
      </c>
      <c r="B329" s="373">
        <v>710407330032599</v>
      </c>
      <c r="C329" s="376" t="s">
        <v>750</v>
      </c>
      <c r="D329" s="334" t="e">
        <f>+IF(VLOOKUP(C329,'BG SISTEMA'!B308:G577,6,FALSE)=15,VLOOKUP('CA EF (2)'!C329,'BG SISTEMA'!B308:F577,5,FALSE),0)</f>
        <v>#N/A</v>
      </c>
      <c r="E329" s="335"/>
      <c r="F329" s="335"/>
      <c r="G329" s="336">
        <v>0</v>
      </c>
      <c r="H329" s="336" t="e">
        <f t="shared" si="59"/>
        <v>#N/A</v>
      </c>
      <c r="I329" s="336">
        <v>0</v>
      </c>
      <c r="J329" s="336">
        <v>0</v>
      </c>
      <c r="K329" s="336">
        <v>0</v>
      </c>
      <c r="L329" s="336">
        <v>0</v>
      </c>
      <c r="M329" s="336">
        <v>0</v>
      </c>
      <c r="N329" s="336" t="e">
        <f t="shared" si="58"/>
        <v>#N/A</v>
      </c>
      <c r="O329" s="336">
        <v>0</v>
      </c>
      <c r="P329" s="336">
        <v>0</v>
      </c>
      <c r="Q329" s="336">
        <v>0</v>
      </c>
      <c r="R329" s="336">
        <v>0</v>
      </c>
      <c r="S329" s="336">
        <v>0</v>
      </c>
      <c r="T329" s="336">
        <v>0</v>
      </c>
      <c r="U329" s="336">
        <v>0</v>
      </c>
      <c r="V329" s="336">
        <v>0</v>
      </c>
      <c r="W329" s="336">
        <v>0</v>
      </c>
      <c r="X329" s="336">
        <v>0</v>
      </c>
      <c r="Y329" s="336">
        <v>0</v>
      </c>
      <c r="Z329" s="337" t="e">
        <f t="shared" si="60"/>
        <v>#N/A</v>
      </c>
      <c r="AA329" s="340"/>
    </row>
    <row r="330" spans="1:27" s="339" customFormat="1" ht="12.75" customHeight="1">
      <c r="A330" s="339">
        <f t="shared" si="55"/>
        <v>13</v>
      </c>
      <c r="B330" s="374">
        <v>7104073300327</v>
      </c>
      <c r="C330" s="375" t="s">
        <v>122</v>
      </c>
      <c r="D330" s="334">
        <f>+IF(VLOOKUP(C330,'BG SISTEMA'!B309:G578,6,FALSE)=15,VLOOKUP('CA EF (2)'!C330,'BG SISTEMA'!B309:F578,5,FALSE),0)</f>
        <v>0</v>
      </c>
      <c r="E330" s="335"/>
      <c r="F330" s="335"/>
      <c r="G330" s="336">
        <v>0</v>
      </c>
      <c r="H330" s="336">
        <f t="shared" si="59"/>
        <v>0</v>
      </c>
      <c r="I330" s="336">
        <v>0</v>
      </c>
      <c r="J330" s="336">
        <v>0</v>
      </c>
      <c r="K330" s="336">
        <v>0</v>
      </c>
      <c r="L330" s="336">
        <v>0</v>
      </c>
      <c r="M330" s="336">
        <v>0</v>
      </c>
      <c r="N330" s="336">
        <v>0</v>
      </c>
      <c r="O330" s="336">
        <v>0</v>
      </c>
      <c r="P330" s="336">
        <v>0</v>
      </c>
      <c r="Q330" s="336">
        <v>0</v>
      </c>
      <c r="R330" s="336">
        <v>0</v>
      </c>
      <c r="S330" s="336">
        <v>0</v>
      </c>
      <c r="T330" s="336">
        <v>0</v>
      </c>
      <c r="U330" s="336">
        <v>0</v>
      </c>
      <c r="V330" s="336">
        <v>0</v>
      </c>
      <c r="W330" s="336">
        <v>0</v>
      </c>
      <c r="X330" s="336">
        <v>0</v>
      </c>
      <c r="Y330" s="336">
        <v>0</v>
      </c>
      <c r="Z330" s="337">
        <f t="shared" si="60"/>
        <v>0</v>
      </c>
      <c r="AA330" s="340"/>
    </row>
    <row r="331" spans="1:27" s="339" customFormat="1" ht="12.75" customHeight="1">
      <c r="A331" s="339">
        <f t="shared" si="55"/>
        <v>15</v>
      </c>
      <c r="B331" s="373">
        <v>710407330032799</v>
      </c>
      <c r="C331" s="376" t="s">
        <v>751</v>
      </c>
      <c r="D331" s="334">
        <f>+IF(VLOOKUP(C331,'BG SISTEMA'!B310:G579,6,FALSE)=15,VLOOKUP('CA EF (2)'!C331,'BG SISTEMA'!B310:F579,5,FALSE),0)</f>
        <v>7320000</v>
      </c>
      <c r="E331" s="335"/>
      <c r="F331" s="335"/>
      <c r="G331" s="336">
        <v>0</v>
      </c>
      <c r="H331" s="336">
        <f t="shared" si="59"/>
        <v>7320000</v>
      </c>
      <c r="I331" s="336">
        <v>0</v>
      </c>
      <c r="J331" s="336">
        <v>0</v>
      </c>
      <c r="K331" s="336">
        <v>0</v>
      </c>
      <c r="L331" s="336">
        <v>0</v>
      </c>
      <c r="M331" s="336">
        <v>0</v>
      </c>
      <c r="N331" s="336">
        <f t="shared" si="58"/>
        <v>-7320000</v>
      </c>
      <c r="O331" s="336">
        <v>0</v>
      </c>
      <c r="P331" s="336">
        <v>0</v>
      </c>
      <c r="Q331" s="336">
        <v>0</v>
      </c>
      <c r="R331" s="336">
        <v>0</v>
      </c>
      <c r="S331" s="336">
        <v>0</v>
      </c>
      <c r="T331" s="336">
        <v>0</v>
      </c>
      <c r="U331" s="336">
        <v>0</v>
      </c>
      <c r="V331" s="336">
        <v>0</v>
      </c>
      <c r="W331" s="336">
        <v>0</v>
      </c>
      <c r="X331" s="336">
        <v>0</v>
      </c>
      <c r="Y331" s="336">
        <v>0</v>
      </c>
      <c r="Z331" s="337">
        <f t="shared" si="60"/>
        <v>0</v>
      </c>
      <c r="AA331" s="340"/>
    </row>
    <row r="332" spans="1:27" s="339" customFormat="1" ht="12.75" customHeight="1">
      <c r="A332" s="339">
        <f t="shared" si="55"/>
        <v>13</v>
      </c>
      <c r="B332" s="374">
        <v>7104073300329</v>
      </c>
      <c r="C332" s="375" t="s">
        <v>752</v>
      </c>
      <c r="D332" s="334" t="e">
        <f>+IF(VLOOKUP(C332,'BG SISTEMA'!B311:G580,6,FALSE)=15,VLOOKUP('CA EF (2)'!C332,'BG SISTEMA'!B311:F580,5,FALSE),0)</f>
        <v>#N/A</v>
      </c>
      <c r="E332" s="335"/>
      <c r="F332" s="335"/>
      <c r="G332" s="336">
        <v>0</v>
      </c>
      <c r="H332" s="336" t="e">
        <f t="shared" si="59"/>
        <v>#N/A</v>
      </c>
      <c r="I332" s="336">
        <v>0</v>
      </c>
      <c r="J332" s="336">
        <v>0</v>
      </c>
      <c r="K332" s="336">
        <v>0</v>
      </c>
      <c r="L332" s="336">
        <v>0</v>
      </c>
      <c r="M332" s="336">
        <v>0</v>
      </c>
      <c r="N332" s="336">
        <v>0</v>
      </c>
      <c r="O332" s="336">
        <v>0</v>
      </c>
      <c r="P332" s="336">
        <v>0</v>
      </c>
      <c r="Q332" s="336">
        <v>0</v>
      </c>
      <c r="R332" s="336">
        <v>0</v>
      </c>
      <c r="S332" s="336">
        <v>0</v>
      </c>
      <c r="T332" s="336">
        <v>0</v>
      </c>
      <c r="U332" s="336">
        <v>0</v>
      </c>
      <c r="V332" s="336">
        <v>0</v>
      </c>
      <c r="W332" s="336">
        <v>0</v>
      </c>
      <c r="X332" s="336">
        <v>0</v>
      </c>
      <c r="Y332" s="336">
        <v>0</v>
      </c>
      <c r="Z332" s="337" t="e">
        <f t="shared" si="60"/>
        <v>#N/A</v>
      </c>
      <c r="AA332" s="340"/>
    </row>
    <row r="333" spans="1:27" s="339" customFormat="1" ht="12.75" customHeight="1">
      <c r="A333" s="339">
        <f t="shared" si="55"/>
        <v>15</v>
      </c>
      <c r="B333" s="373">
        <v>710407330032999</v>
      </c>
      <c r="C333" s="376" t="s">
        <v>753</v>
      </c>
      <c r="D333" s="334" t="e">
        <f>+IF(VLOOKUP(C333,'BG SISTEMA'!B312:G581,6,FALSE)=15,VLOOKUP('CA EF (2)'!C333,'BG SISTEMA'!B312:F581,5,FALSE),0)</f>
        <v>#N/A</v>
      </c>
      <c r="E333" s="335"/>
      <c r="F333" s="335"/>
      <c r="G333" s="336">
        <v>0</v>
      </c>
      <c r="H333" s="336" t="e">
        <f t="shared" si="59"/>
        <v>#N/A</v>
      </c>
      <c r="I333" s="336">
        <v>0</v>
      </c>
      <c r="J333" s="336">
        <v>0</v>
      </c>
      <c r="K333" s="336">
        <v>0</v>
      </c>
      <c r="L333" s="336">
        <v>0</v>
      </c>
      <c r="M333" s="336">
        <v>0</v>
      </c>
      <c r="N333" s="336" t="e">
        <f t="shared" si="58"/>
        <v>#N/A</v>
      </c>
      <c r="O333" s="336">
        <v>0</v>
      </c>
      <c r="P333" s="336">
        <v>0</v>
      </c>
      <c r="Q333" s="336">
        <v>0</v>
      </c>
      <c r="R333" s="336">
        <v>0</v>
      </c>
      <c r="S333" s="336">
        <v>0</v>
      </c>
      <c r="T333" s="336">
        <v>0</v>
      </c>
      <c r="U333" s="336">
        <v>0</v>
      </c>
      <c r="V333" s="336">
        <v>0</v>
      </c>
      <c r="W333" s="336">
        <v>0</v>
      </c>
      <c r="X333" s="336">
        <v>0</v>
      </c>
      <c r="Y333" s="336">
        <v>0</v>
      </c>
      <c r="Z333" s="337" t="e">
        <f t="shared" si="60"/>
        <v>#N/A</v>
      </c>
      <c r="AA333" s="340"/>
    </row>
    <row r="334" spans="1:27" s="339" customFormat="1" ht="12.75" customHeight="1">
      <c r="A334" s="339">
        <f t="shared" si="55"/>
        <v>13</v>
      </c>
      <c r="B334" s="374">
        <v>7104073300330</v>
      </c>
      <c r="C334" s="375" t="s">
        <v>623</v>
      </c>
      <c r="D334" s="334" t="e">
        <f>+IF(VLOOKUP(C334,'BG SISTEMA'!B313:G582,6,FALSE)=15,VLOOKUP('CA EF (2)'!C334,'BG SISTEMA'!B313:F582,5,FALSE),0)</f>
        <v>#N/A</v>
      </c>
      <c r="E334" s="335"/>
      <c r="F334" s="335"/>
      <c r="G334" s="336">
        <v>0</v>
      </c>
      <c r="H334" s="336" t="e">
        <f t="shared" si="59"/>
        <v>#N/A</v>
      </c>
      <c r="I334" s="336">
        <v>0</v>
      </c>
      <c r="J334" s="336">
        <v>0</v>
      </c>
      <c r="K334" s="336">
        <v>0</v>
      </c>
      <c r="L334" s="336">
        <v>0</v>
      </c>
      <c r="M334" s="336">
        <v>0</v>
      </c>
      <c r="N334" s="336">
        <v>0</v>
      </c>
      <c r="O334" s="336">
        <v>0</v>
      </c>
      <c r="P334" s="336">
        <v>0</v>
      </c>
      <c r="Q334" s="336">
        <v>0</v>
      </c>
      <c r="R334" s="336">
        <v>0</v>
      </c>
      <c r="S334" s="336">
        <v>0</v>
      </c>
      <c r="T334" s="336">
        <v>0</v>
      </c>
      <c r="U334" s="336">
        <v>0</v>
      </c>
      <c r="V334" s="336">
        <v>0</v>
      </c>
      <c r="W334" s="336">
        <v>0</v>
      </c>
      <c r="X334" s="336">
        <v>0</v>
      </c>
      <c r="Y334" s="336">
        <v>0</v>
      </c>
      <c r="Z334" s="337" t="e">
        <f t="shared" si="60"/>
        <v>#N/A</v>
      </c>
      <c r="AA334" s="338"/>
    </row>
    <row r="335" spans="1:27" s="339" customFormat="1" ht="12.75" customHeight="1">
      <c r="A335" s="339">
        <f t="shared" si="55"/>
        <v>15</v>
      </c>
      <c r="B335" s="373">
        <v>710407330033099</v>
      </c>
      <c r="C335" s="376" t="s">
        <v>624</v>
      </c>
      <c r="D335" s="334" t="e">
        <f>+IF(VLOOKUP(C335,'BG SISTEMA'!B314:G583,6,FALSE)=15,VLOOKUP('CA EF (2)'!C335,'BG SISTEMA'!B314:F583,5,FALSE),0)</f>
        <v>#N/A</v>
      </c>
      <c r="E335" s="335"/>
      <c r="F335" s="335"/>
      <c r="G335" s="336">
        <v>0</v>
      </c>
      <c r="H335" s="336" t="e">
        <f t="shared" si="59"/>
        <v>#N/A</v>
      </c>
      <c r="I335" s="336">
        <v>0</v>
      </c>
      <c r="J335" s="336">
        <v>0</v>
      </c>
      <c r="K335" s="336">
        <v>0</v>
      </c>
      <c r="L335" s="336">
        <v>0</v>
      </c>
      <c r="M335" s="336">
        <v>0</v>
      </c>
      <c r="N335" s="336" t="e">
        <f t="shared" si="58"/>
        <v>#N/A</v>
      </c>
      <c r="O335" s="336">
        <v>0</v>
      </c>
      <c r="P335" s="336">
        <v>0</v>
      </c>
      <c r="Q335" s="336">
        <v>0</v>
      </c>
      <c r="R335" s="336">
        <v>0</v>
      </c>
      <c r="S335" s="336">
        <v>0</v>
      </c>
      <c r="T335" s="336">
        <v>0</v>
      </c>
      <c r="U335" s="336">
        <v>0</v>
      </c>
      <c r="V335" s="336">
        <v>0</v>
      </c>
      <c r="W335" s="336">
        <v>0</v>
      </c>
      <c r="X335" s="336">
        <v>0</v>
      </c>
      <c r="Y335" s="336">
        <v>0</v>
      </c>
      <c r="Z335" s="337" t="e">
        <f t="shared" si="60"/>
        <v>#N/A</v>
      </c>
      <c r="AA335" s="340"/>
    </row>
    <row r="336" spans="1:27" s="339" customFormat="1" ht="12.75" customHeight="1">
      <c r="A336" s="339">
        <f t="shared" si="55"/>
        <v>13</v>
      </c>
      <c r="B336" s="374">
        <v>7104073300331</v>
      </c>
      <c r="C336" s="375" t="s">
        <v>214</v>
      </c>
      <c r="D336" s="334" t="e">
        <f>+IF(VLOOKUP(C336,'BG SISTEMA'!B315:G584,6,FALSE)=15,VLOOKUP('CA EF (2)'!C336,'BG SISTEMA'!B315:F584,5,FALSE),0)</f>
        <v>#N/A</v>
      </c>
      <c r="E336" s="335"/>
      <c r="F336" s="335"/>
      <c r="G336" s="336">
        <v>0</v>
      </c>
      <c r="H336" s="336" t="e">
        <f t="shared" si="59"/>
        <v>#N/A</v>
      </c>
      <c r="I336" s="336">
        <v>0</v>
      </c>
      <c r="J336" s="336">
        <v>0</v>
      </c>
      <c r="K336" s="336">
        <v>0</v>
      </c>
      <c r="L336" s="336">
        <v>0</v>
      </c>
      <c r="M336" s="336">
        <v>0</v>
      </c>
      <c r="N336" s="336">
        <v>0</v>
      </c>
      <c r="O336" s="336">
        <v>0</v>
      </c>
      <c r="P336" s="336">
        <v>0</v>
      </c>
      <c r="Q336" s="336">
        <v>0</v>
      </c>
      <c r="R336" s="336">
        <v>0</v>
      </c>
      <c r="S336" s="336">
        <v>0</v>
      </c>
      <c r="T336" s="336">
        <v>0</v>
      </c>
      <c r="U336" s="336">
        <v>0</v>
      </c>
      <c r="V336" s="336">
        <v>0</v>
      </c>
      <c r="W336" s="336">
        <v>0</v>
      </c>
      <c r="X336" s="336">
        <v>0</v>
      </c>
      <c r="Y336" s="336">
        <v>0</v>
      </c>
      <c r="Z336" s="337" t="e">
        <f t="shared" si="60"/>
        <v>#N/A</v>
      </c>
      <c r="AA336" s="340"/>
    </row>
    <row r="337" spans="1:27" s="339" customFormat="1" ht="12.75" customHeight="1">
      <c r="A337" s="339">
        <f t="shared" si="55"/>
        <v>15</v>
      </c>
      <c r="B337" s="373">
        <v>710407330033101</v>
      </c>
      <c r="C337" s="376" t="s">
        <v>625</v>
      </c>
      <c r="D337" s="334" t="e">
        <f>+IF(VLOOKUP(C337,'BG SISTEMA'!B316:G585,6,FALSE)=15,VLOOKUP('CA EF (2)'!C337,'BG SISTEMA'!B316:F585,5,FALSE),0)</f>
        <v>#N/A</v>
      </c>
      <c r="E337" s="335"/>
      <c r="F337" s="335"/>
      <c r="G337" s="336">
        <v>0</v>
      </c>
      <c r="H337" s="336" t="e">
        <f t="shared" si="59"/>
        <v>#N/A</v>
      </c>
      <c r="I337" s="336">
        <v>0</v>
      </c>
      <c r="J337" s="336">
        <v>0</v>
      </c>
      <c r="K337" s="336">
        <v>0</v>
      </c>
      <c r="L337" s="336">
        <v>0</v>
      </c>
      <c r="M337" s="336">
        <v>0</v>
      </c>
      <c r="N337" s="336" t="e">
        <f t="shared" si="58"/>
        <v>#N/A</v>
      </c>
      <c r="O337" s="336">
        <v>0</v>
      </c>
      <c r="P337" s="336">
        <v>0</v>
      </c>
      <c r="Q337" s="336">
        <v>0</v>
      </c>
      <c r="R337" s="336">
        <v>0</v>
      </c>
      <c r="S337" s="336">
        <v>0</v>
      </c>
      <c r="T337" s="336">
        <v>0</v>
      </c>
      <c r="U337" s="336">
        <v>0</v>
      </c>
      <c r="V337" s="336">
        <v>0</v>
      </c>
      <c r="W337" s="336">
        <v>0</v>
      </c>
      <c r="X337" s="336">
        <v>0</v>
      </c>
      <c r="Y337" s="336">
        <v>0</v>
      </c>
      <c r="Z337" s="337" t="e">
        <f t="shared" si="60"/>
        <v>#N/A</v>
      </c>
      <c r="AA337" s="340"/>
    </row>
    <row r="338" spans="1:27" s="339" customFormat="1" ht="12.75" customHeight="1">
      <c r="A338" s="339">
        <f t="shared" si="55"/>
        <v>13</v>
      </c>
      <c r="B338" s="374">
        <v>7104073300332</v>
      </c>
      <c r="C338" s="375" t="s">
        <v>626</v>
      </c>
      <c r="D338" s="334" t="e">
        <f>+IF(VLOOKUP(C338,'BG SISTEMA'!B317:G586,6,FALSE)=15,VLOOKUP('CA EF (2)'!C338,'BG SISTEMA'!B317:F586,5,FALSE),0)</f>
        <v>#N/A</v>
      </c>
      <c r="E338" s="335"/>
      <c r="F338" s="335"/>
      <c r="G338" s="336">
        <v>0</v>
      </c>
      <c r="H338" s="336" t="e">
        <f t="shared" si="59"/>
        <v>#N/A</v>
      </c>
      <c r="I338" s="336">
        <v>0</v>
      </c>
      <c r="J338" s="336">
        <v>0</v>
      </c>
      <c r="K338" s="336">
        <v>0</v>
      </c>
      <c r="L338" s="336">
        <v>0</v>
      </c>
      <c r="M338" s="336">
        <v>0</v>
      </c>
      <c r="N338" s="336">
        <v>0</v>
      </c>
      <c r="O338" s="336">
        <v>0</v>
      </c>
      <c r="P338" s="336">
        <v>0</v>
      </c>
      <c r="Q338" s="336">
        <v>0</v>
      </c>
      <c r="R338" s="336">
        <v>0</v>
      </c>
      <c r="S338" s="336">
        <v>0</v>
      </c>
      <c r="T338" s="336">
        <v>0</v>
      </c>
      <c r="U338" s="336">
        <v>0</v>
      </c>
      <c r="V338" s="336">
        <v>0</v>
      </c>
      <c r="W338" s="336">
        <v>0</v>
      </c>
      <c r="X338" s="336">
        <v>0</v>
      </c>
      <c r="Y338" s="336">
        <v>0</v>
      </c>
      <c r="Z338" s="337" t="e">
        <f t="shared" si="60"/>
        <v>#N/A</v>
      </c>
      <c r="AA338" s="340"/>
    </row>
    <row r="339" spans="1:27" s="339" customFormat="1" ht="12.75" customHeight="1">
      <c r="A339" s="339">
        <f t="shared" si="55"/>
        <v>15</v>
      </c>
      <c r="B339" s="373">
        <v>710407330033201</v>
      </c>
      <c r="C339" s="376" t="s">
        <v>627</v>
      </c>
      <c r="D339" s="334" t="e">
        <f>+IF(VLOOKUP(C339,'BG SISTEMA'!B318:G587,6,FALSE)=15,VLOOKUP('CA EF (2)'!C339,'BG SISTEMA'!B318:F587,5,FALSE),0)</f>
        <v>#N/A</v>
      </c>
      <c r="E339" s="335"/>
      <c r="F339" s="335"/>
      <c r="G339" s="336">
        <v>0</v>
      </c>
      <c r="H339" s="336" t="e">
        <f t="shared" si="59"/>
        <v>#N/A</v>
      </c>
      <c r="I339" s="336">
        <v>0</v>
      </c>
      <c r="J339" s="336">
        <v>0</v>
      </c>
      <c r="K339" s="336">
        <v>0</v>
      </c>
      <c r="L339" s="336">
        <v>0</v>
      </c>
      <c r="M339" s="336">
        <v>0</v>
      </c>
      <c r="N339" s="336" t="e">
        <f t="shared" si="58"/>
        <v>#N/A</v>
      </c>
      <c r="O339" s="336">
        <v>0</v>
      </c>
      <c r="P339" s="336">
        <v>0</v>
      </c>
      <c r="Q339" s="336">
        <v>0</v>
      </c>
      <c r="R339" s="336">
        <v>0</v>
      </c>
      <c r="S339" s="336">
        <v>0</v>
      </c>
      <c r="T339" s="336">
        <v>0</v>
      </c>
      <c r="U339" s="336">
        <v>0</v>
      </c>
      <c r="V339" s="336">
        <v>0</v>
      </c>
      <c r="W339" s="336">
        <v>0</v>
      </c>
      <c r="X339" s="336">
        <v>0</v>
      </c>
      <c r="Y339" s="336">
        <v>0</v>
      </c>
      <c r="Z339" s="337" t="e">
        <f t="shared" si="60"/>
        <v>#N/A</v>
      </c>
      <c r="AA339" s="340"/>
    </row>
    <row r="340" spans="1:27" s="339" customFormat="1" ht="12.75" customHeight="1">
      <c r="A340" s="339">
        <f t="shared" si="55"/>
        <v>13</v>
      </c>
      <c r="B340" s="374">
        <v>7104073300333</v>
      </c>
      <c r="C340" s="375" t="s">
        <v>628</v>
      </c>
      <c r="D340" s="334" t="e">
        <f>+IF(VLOOKUP(C340,'BG SISTEMA'!B319:G588,6,FALSE)=15,VLOOKUP('CA EF (2)'!C340,'BG SISTEMA'!B319:F588,5,FALSE),0)</f>
        <v>#N/A</v>
      </c>
      <c r="E340" s="335"/>
      <c r="F340" s="335"/>
      <c r="G340" s="336">
        <v>0</v>
      </c>
      <c r="H340" s="336" t="e">
        <f t="shared" si="59"/>
        <v>#N/A</v>
      </c>
      <c r="I340" s="336">
        <v>0</v>
      </c>
      <c r="J340" s="336">
        <v>0</v>
      </c>
      <c r="K340" s="336">
        <v>0</v>
      </c>
      <c r="L340" s="336">
        <v>0</v>
      </c>
      <c r="M340" s="336">
        <v>0</v>
      </c>
      <c r="N340" s="336">
        <v>0</v>
      </c>
      <c r="O340" s="336">
        <v>0</v>
      </c>
      <c r="P340" s="336">
        <v>0</v>
      </c>
      <c r="Q340" s="336">
        <v>0</v>
      </c>
      <c r="R340" s="336">
        <v>0</v>
      </c>
      <c r="S340" s="336">
        <v>0</v>
      </c>
      <c r="T340" s="336">
        <v>0</v>
      </c>
      <c r="U340" s="336">
        <v>0</v>
      </c>
      <c r="V340" s="336">
        <v>0</v>
      </c>
      <c r="W340" s="336">
        <v>0</v>
      </c>
      <c r="X340" s="336">
        <v>0</v>
      </c>
      <c r="Y340" s="336">
        <v>0</v>
      </c>
      <c r="Z340" s="337" t="e">
        <f t="shared" si="60"/>
        <v>#N/A</v>
      </c>
      <c r="AA340" s="338"/>
    </row>
    <row r="341" spans="1:27" s="339" customFormat="1" ht="12.75" customHeight="1">
      <c r="A341" s="339">
        <f t="shared" si="55"/>
        <v>15</v>
      </c>
      <c r="B341" s="373">
        <v>710407330033399</v>
      </c>
      <c r="C341" s="376" t="s">
        <v>629</v>
      </c>
      <c r="D341" s="334" t="e">
        <f>+IF(VLOOKUP(C341,'BG SISTEMA'!B320:G589,6,FALSE)=15,VLOOKUP('CA EF (2)'!C341,'BG SISTEMA'!B320:F589,5,FALSE),0)</f>
        <v>#N/A</v>
      </c>
      <c r="E341" s="335"/>
      <c r="F341" s="335"/>
      <c r="G341" s="336">
        <v>0</v>
      </c>
      <c r="H341" s="336" t="e">
        <f t="shared" si="59"/>
        <v>#N/A</v>
      </c>
      <c r="I341" s="336">
        <v>0</v>
      </c>
      <c r="J341" s="336">
        <v>0</v>
      </c>
      <c r="K341" s="336">
        <v>0</v>
      </c>
      <c r="L341" s="336">
        <v>0</v>
      </c>
      <c r="M341" s="336">
        <v>0</v>
      </c>
      <c r="N341" s="336" t="e">
        <f t="shared" si="58"/>
        <v>#N/A</v>
      </c>
      <c r="O341" s="336">
        <v>0</v>
      </c>
      <c r="P341" s="336">
        <v>0</v>
      </c>
      <c r="Q341" s="336">
        <v>0</v>
      </c>
      <c r="R341" s="336">
        <v>0</v>
      </c>
      <c r="S341" s="336">
        <v>0</v>
      </c>
      <c r="T341" s="336">
        <v>0</v>
      </c>
      <c r="U341" s="336">
        <v>0</v>
      </c>
      <c r="V341" s="336">
        <v>0</v>
      </c>
      <c r="W341" s="336">
        <v>0</v>
      </c>
      <c r="X341" s="336">
        <v>0</v>
      </c>
      <c r="Y341" s="336">
        <v>0</v>
      </c>
      <c r="Z341" s="337" t="e">
        <f t="shared" si="60"/>
        <v>#N/A</v>
      </c>
      <c r="AA341" s="340"/>
    </row>
    <row r="342" spans="1:27" s="339" customFormat="1" ht="12.75" customHeight="1">
      <c r="A342" s="339">
        <f t="shared" si="55"/>
        <v>13</v>
      </c>
      <c r="B342" s="374">
        <v>7104073300334</v>
      </c>
      <c r="C342" s="375" t="s">
        <v>754</v>
      </c>
      <c r="D342" s="334" t="e">
        <f>+IF(VLOOKUP(C342,'BG SISTEMA'!B321:G590,6,FALSE)=15,VLOOKUP('CA EF (2)'!C342,'BG SISTEMA'!B321:F590,5,FALSE),0)</f>
        <v>#N/A</v>
      </c>
      <c r="E342" s="335"/>
      <c r="F342" s="335"/>
      <c r="G342" s="336">
        <v>0</v>
      </c>
      <c r="H342" s="336" t="e">
        <f t="shared" si="59"/>
        <v>#N/A</v>
      </c>
      <c r="I342" s="336">
        <v>0</v>
      </c>
      <c r="J342" s="336">
        <v>0</v>
      </c>
      <c r="K342" s="336">
        <v>0</v>
      </c>
      <c r="L342" s="336">
        <v>0</v>
      </c>
      <c r="M342" s="336">
        <v>0</v>
      </c>
      <c r="N342" s="336">
        <v>0</v>
      </c>
      <c r="O342" s="336">
        <v>0</v>
      </c>
      <c r="P342" s="336">
        <v>0</v>
      </c>
      <c r="Q342" s="336">
        <v>0</v>
      </c>
      <c r="R342" s="336">
        <v>0</v>
      </c>
      <c r="S342" s="336">
        <v>0</v>
      </c>
      <c r="T342" s="336">
        <v>0</v>
      </c>
      <c r="U342" s="336">
        <v>0</v>
      </c>
      <c r="V342" s="336">
        <v>0</v>
      </c>
      <c r="W342" s="336">
        <v>0</v>
      </c>
      <c r="X342" s="336">
        <v>0</v>
      </c>
      <c r="Y342" s="336">
        <v>0</v>
      </c>
      <c r="Z342" s="337" t="e">
        <f t="shared" si="60"/>
        <v>#N/A</v>
      </c>
      <c r="AA342" s="340"/>
    </row>
    <row r="343" spans="1:27" s="339" customFormat="1" ht="12.75" customHeight="1">
      <c r="A343" s="339">
        <f t="shared" si="55"/>
        <v>15</v>
      </c>
      <c r="B343" s="373">
        <v>710407330033499</v>
      </c>
      <c r="C343" s="376" t="s">
        <v>755</v>
      </c>
      <c r="D343" s="334" t="e">
        <f>+IF(VLOOKUP(C343,'BG SISTEMA'!B322:G591,6,FALSE)=15,VLOOKUP('CA EF (2)'!C343,'BG SISTEMA'!B322:F591,5,FALSE),0)</f>
        <v>#N/A</v>
      </c>
      <c r="E343" s="335"/>
      <c r="F343" s="335"/>
      <c r="G343" s="336">
        <v>0</v>
      </c>
      <c r="H343" s="336" t="e">
        <f t="shared" si="59"/>
        <v>#N/A</v>
      </c>
      <c r="I343" s="336">
        <v>0</v>
      </c>
      <c r="J343" s="336">
        <v>0</v>
      </c>
      <c r="K343" s="336">
        <v>0</v>
      </c>
      <c r="L343" s="336">
        <v>0</v>
      </c>
      <c r="M343" s="336">
        <v>0</v>
      </c>
      <c r="N343" s="336" t="e">
        <f t="shared" si="58"/>
        <v>#N/A</v>
      </c>
      <c r="O343" s="336">
        <v>0</v>
      </c>
      <c r="P343" s="336">
        <v>0</v>
      </c>
      <c r="Q343" s="336">
        <v>0</v>
      </c>
      <c r="R343" s="336">
        <v>0</v>
      </c>
      <c r="S343" s="336">
        <v>0</v>
      </c>
      <c r="T343" s="336">
        <v>0</v>
      </c>
      <c r="U343" s="336">
        <v>0</v>
      </c>
      <c r="V343" s="336">
        <v>0</v>
      </c>
      <c r="W343" s="336">
        <v>0</v>
      </c>
      <c r="X343" s="336">
        <v>0</v>
      </c>
      <c r="Y343" s="336">
        <v>0</v>
      </c>
      <c r="Z343" s="337" t="e">
        <f t="shared" si="60"/>
        <v>#N/A</v>
      </c>
      <c r="AA343" s="340"/>
    </row>
    <row r="344" spans="1:27" s="339" customFormat="1" ht="12.75" customHeight="1">
      <c r="A344" s="339">
        <f t="shared" si="55"/>
        <v>13</v>
      </c>
      <c r="B344" s="374">
        <v>7104073300335</v>
      </c>
      <c r="C344" s="375" t="s">
        <v>644</v>
      </c>
      <c r="D344" s="334" t="e">
        <f>+IF(VLOOKUP(C344,'BG SISTEMA'!B323:G592,6,FALSE)=15,VLOOKUP('CA EF (2)'!C344,'BG SISTEMA'!B323:F592,5,FALSE),0)</f>
        <v>#N/A</v>
      </c>
      <c r="E344" s="335"/>
      <c r="F344" s="335"/>
      <c r="G344" s="336">
        <v>0</v>
      </c>
      <c r="H344" s="336" t="e">
        <f t="shared" si="59"/>
        <v>#N/A</v>
      </c>
      <c r="I344" s="336">
        <v>0</v>
      </c>
      <c r="J344" s="336">
        <v>0</v>
      </c>
      <c r="K344" s="336">
        <v>0</v>
      </c>
      <c r="L344" s="336">
        <v>0</v>
      </c>
      <c r="M344" s="336">
        <v>0</v>
      </c>
      <c r="N344" s="336">
        <v>0</v>
      </c>
      <c r="O344" s="336">
        <v>0</v>
      </c>
      <c r="P344" s="336">
        <v>0</v>
      </c>
      <c r="Q344" s="336">
        <v>0</v>
      </c>
      <c r="R344" s="336">
        <v>0</v>
      </c>
      <c r="S344" s="336">
        <v>0</v>
      </c>
      <c r="T344" s="336">
        <v>0</v>
      </c>
      <c r="U344" s="336">
        <v>0</v>
      </c>
      <c r="V344" s="336">
        <v>0</v>
      </c>
      <c r="W344" s="336">
        <v>0</v>
      </c>
      <c r="X344" s="336">
        <v>0</v>
      </c>
      <c r="Y344" s="336">
        <v>0</v>
      </c>
      <c r="Z344" s="337" t="e">
        <f t="shared" si="60"/>
        <v>#N/A</v>
      </c>
      <c r="AA344" s="340"/>
    </row>
    <row r="345" spans="1:27" s="339" customFormat="1" ht="12.75" customHeight="1">
      <c r="A345" s="339">
        <f t="shared" ref="A345:A406" si="61">+LEN(B345)</f>
        <v>15</v>
      </c>
      <c r="B345" s="373">
        <v>710407330033599</v>
      </c>
      <c r="C345" s="376" t="s">
        <v>645</v>
      </c>
      <c r="D345" s="334" t="e">
        <f>+IF(VLOOKUP(C345,'BG SISTEMA'!B324:G593,6,FALSE)=15,VLOOKUP('CA EF (2)'!C345,'BG SISTEMA'!B324:F593,5,FALSE),0)</f>
        <v>#N/A</v>
      </c>
      <c r="E345" s="335"/>
      <c r="F345" s="335"/>
      <c r="G345" s="336">
        <v>0</v>
      </c>
      <c r="H345" s="336" t="e">
        <f t="shared" si="59"/>
        <v>#N/A</v>
      </c>
      <c r="I345" s="336">
        <v>0</v>
      </c>
      <c r="J345" s="336">
        <v>0</v>
      </c>
      <c r="K345" s="336">
        <v>0</v>
      </c>
      <c r="L345" s="336">
        <v>0</v>
      </c>
      <c r="M345" s="336">
        <v>0</v>
      </c>
      <c r="N345" s="336" t="e">
        <f t="shared" si="58"/>
        <v>#N/A</v>
      </c>
      <c r="O345" s="336">
        <v>0</v>
      </c>
      <c r="P345" s="336">
        <v>0</v>
      </c>
      <c r="Q345" s="336">
        <v>0</v>
      </c>
      <c r="R345" s="336">
        <v>0</v>
      </c>
      <c r="S345" s="336">
        <v>0</v>
      </c>
      <c r="T345" s="336">
        <v>0</v>
      </c>
      <c r="U345" s="336">
        <v>0</v>
      </c>
      <c r="V345" s="336">
        <v>0</v>
      </c>
      <c r="W345" s="336">
        <v>0</v>
      </c>
      <c r="X345" s="336">
        <v>0</v>
      </c>
      <c r="Y345" s="336">
        <v>0</v>
      </c>
      <c r="Z345" s="337" t="e">
        <f t="shared" si="60"/>
        <v>#N/A</v>
      </c>
      <c r="AA345" s="340"/>
    </row>
    <row r="346" spans="1:27" s="339" customFormat="1" ht="12.75" customHeight="1">
      <c r="A346" s="339">
        <f t="shared" si="61"/>
        <v>11</v>
      </c>
      <c r="B346" s="374">
        <v>71040733004</v>
      </c>
      <c r="C346" s="375" t="s">
        <v>578</v>
      </c>
      <c r="D346" s="334" t="e">
        <f>+IF(VLOOKUP(C346,'BG SISTEMA'!B325:G594,6,FALSE)=15,VLOOKUP('CA EF (2)'!C346,'BG SISTEMA'!B325:F594,5,FALSE),0)</f>
        <v>#N/A</v>
      </c>
      <c r="E346" s="335"/>
      <c r="F346" s="335"/>
      <c r="G346" s="336">
        <v>0</v>
      </c>
      <c r="H346" s="336" t="e">
        <f t="shared" si="59"/>
        <v>#N/A</v>
      </c>
      <c r="I346" s="336">
        <v>0</v>
      </c>
      <c r="J346" s="336">
        <v>0</v>
      </c>
      <c r="K346" s="336">
        <v>0</v>
      </c>
      <c r="L346" s="336">
        <v>0</v>
      </c>
      <c r="M346" s="336">
        <v>0</v>
      </c>
      <c r="N346" s="336">
        <v>0</v>
      </c>
      <c r="O346" s="336">
        <v>0</v>
      </c>
      <c r="P346" s="336">
        <v>0</v>
      </c>
      <c r="Q346" s="336">
        <v>0</v>
      </c>
      <c r="R346" s="336">
        <v>0</v>
      </c>
      <c r="S346" s="336">
        <v>0</v>
      </c>
      <c r="T346" s="336">
        <v>0</v>
      </c>
      <c r="U346" s="336">
        <v>0</v>
      </c>
      <c r="V346" s="336">
        <v>0</v>
      </c>
      <c r="W346" s="336">
        <v>0</v>
      </c>
      <c r="X346" s="336">
        <v>0</v>
      </c>
      <c r="Y346" s="336">
        <v>0</v>
      </c>
      <c r="Z346" s="337" t="e">
        <f t="shared" si="60"/>
        <v>#N/A</v>
      </c>
      <c r="AA346" s="338"/>
    </row>
    <row r="347" spans="1:27" s="339" customFormat="1" ht="12.75" customHeight="1">
      <c r="A347" s="339">
        <f t="shared" si="61"/>
        <v>13</v>
      </c>
      <c r="B347" s="374">
        <v>7104073300401</v>
      </c>
      <c r="C347" s="375" t="s">
        <v>578</v>
      </c>
      <c r="D347" s="334" t="e">
        <f>+IF(VLOOKUP(C347,'BG SISTEMA'!B326:G595,6,FALSE)=15,VLOOKUP('CA EF (2)'!C347,'BG SISTEMA'!B326:F595,5,FALSE),0)</f>
        <v>#N/A</v>
      </c>
      <c r="E347" s="335"/>
      <c r="F347" s="335"/>
      <c r="G347" s="336">
        <v>0</v>
      </c>
      <c r="H347" s="336" t="e">
        <f t="shared" si="59"/>
        <v>#N/A</v>
      </c>
      <c r="I347" s="336">
        <v>0</v>
      </c>
      <c r="J347" s="336">
        <v>0</v>
      </c>
      <c r="K347" s="336">
        <v>0</v>
      </c>
      <c r="L347" s="336">
        <v>0</v>
      </c>
      <c r="M347" s="336">
        <v>0</v>
      </c>
      <c r="N347" s="336">
        <v>0</v>
      </c>
      <c r="O347" s="336">
        <v>0</v>
      </c>
      <c r="P347" s="336">
        <v>0</v>
      </c>
      <c r="Q347" s="336">
        <v>0</v>
      </c>
      <c r="R347" s="336">
        <v>0</v>
      </c>
      <c r="S347" s="336">
        <v>0</v>
      </c>
      <c r="T347" s="336">
        <v>0</v>
      </c>
      <c r="U347" s="336">
        <v>0</v>
      </c>
      <c r="V347" s="336">
        <v>0</v>
      </c>
      <c r="W347" s="336">
        <v>0</v>
      </c>
      <c r="X347" s="336">
        <v>0</v>
      </c>
      <c r="Y347" s="336">
        <v>0</v>
      </c>
      <c r="Z347" s="337" t="e">
        <f t="shared" si="60"/>
        <v>#N/A</v>
      </c>
      <c r="AA347" s="340"/>
    </row>
    <row r="348" spans="1:27" s="339" customFormat="1" ht="12.75" customHeight="1">
      <c r="A348" s="339">
        <f t="shared" si="61"/>
        <v>15</v>
      </c>
      <c r="B348" s="373">
        <v>710407330040199</v>
      </c>
      <c r="C348" s="376" t="s">
        <v>730</v>
      </c>
      <c r="D348" s="334" t="e">
        <f>+IF(VLOOKUP(C348,'BG SISTEMA'!B327:G596,6,FALSE)=15,VLOOKUP('CA EF (2)'!C348,'BG SISTEMA'!B327:F596,5,FALSE),0)</f>
        <v>#N/A</v>
      </c>
      <c r="E348" s="335"/>
      <c r="F348" s="335"/>
      <c r="G348" s="336">
        <v>0</v>
      </c>
      <c r="H348" s="336" t="e">
        <f t="shared" si="59"/>
        <v>#N/A</v>
      </c>
      <c r="I348" s="336">
        <v>0</v>
      </c>
      <c r="J348" s="336">
        <v>0</v>
      </c>
      <c r="K348" s="336" t="e">
        <f t="shared" ref="K348" si="62">-$H348</f>
        <v>#N/A</v>
      </c>
      <c r="L348" s="336">
        <v>0</v>
      </c>
      <c r="M348" s="336">
        <v>0</v>
      </c>
      <c r="N348" s="336">
        <v>0</v>
      </c>
      <c r="O348" s="336">
        <v>0</v>
      </c>
      <c r="P348" s="336">
        <v>0</v>
      </c>
      <c r="Q348" s="336">
        <v>0</v>
      </c>
      <c r="R348" s="336">
        <v>0</v>
      </c>
      <c r="S348" s="336">
        <v>0</v>
      </c>
      <c r="T348" s="336">
        <v>0</v>
      </c>
      <c r="U348" s="336">
        <v>0</v>
      </c>
      <c r="V348" s="336">
        <v>0</v>
      </c>
      <c r="W348" s="336">
        <v>0</v>
      </c>
      <c r="X348" s="336">
        <v>0</v>
      </c>
      <c r="Y348" s="336">
        <v>0</v>
      </c>
      <c r="Z348" s="337" t="e">
        <f t="shared" si="60"/>
        <v>#N/A</v>
      </c>
      <c r="AA348" s="340"/>
    </row>
    <row r="349" spans="1:27" s="339" customFormat="1" ht="12.75" customHeight="1">
      <c r="A349" s="339">
        <f t="shared" si="61"/>
        <v>11</v>
      </c>
      <c r="B349" s="374">
        <v>71040733005</v>
      </c>
      <c r="C349" s="375" t="s">
        <v>756</v>
      </c>
      <c r="D349" s="334" t="e">
        <f>+IF(VLOOKUP(C349,'BG SISTEMA'!B328:G597,6,FALSE)=15,VLOOKUP('CA EF (2)'!C349,'BG SISTEMA'!B328:F597,5,FALSE),0)</f>
        <v>#N/A</v>
      </c>
      <c r="E349" s="335"/>
      <c r="F349" s="335"/>
      <c r="G349" s="336">
        <v>0</v>
      </c>
      <c r="H349" s="336" t="e">
        <f t="shared" si="59"/>
        <v>#N/A</v>
      </c>
      <c r="I349" s="336">
        <v>0</v>
      </c>
      <c r="J349" s="336">
        <v>0</v>
      </c>
      <c r="K349" s="336">
        <v>0</v>
      </c>
      <c r="L349" s="336">
        <v>0</v>
      </c>
      <c r="M349" s="336">
        <v>0</v>
      </c>
      <c r="N349" s="336">
        <v>0</v>
      </c>
      <c r="O349" s="336">
        <v>0</v>
      </c>
      <c r="P349" s="336">
        <v>0</v>
      </c>
      <c r="Q349" s="336">
        <v>0</v>
      </c>
      <c r="R349" s="336">
        <v>0</v>
      </c>
      <c r="S349" s="336">
        <v>0</v>
      </c>
      <c r="T349" s="336">
        <v>0</v>
      </c>
      <c r="U349" s="336">
        <v>0</v>
      </c>
      <c r="V349" s="336">
        <v>0</v>
      </c>
      <c r="W349" s="336">
        <v>0</v>
      </c>
      <c r="X349" s="336">
        <v>0</v>
      </c>
      <c r="Y349" s="336">
        <v>0</v>
      </c>
      <c r="Z349" s="337" t="e">
        <f t="shared" si="60"/>
        <v>#N/A</v>
      </c>
      <c r="AA349" s="340"/>
    </row>
    <row r="350" spans="1:27" s="339" customFormat="1" ht="12.75" customHeight="1">
      <c r="A350" s="339">
        <f t="shared" si="61"/>
        <v>13</v>
      </c>
      <c r="B350" s="374">
        <v>7104073300504</v>
      </c>
      <c r="C350" s="375" t="s">
        <v>595</v>
      </c>
      <c r="D350" s="334" t="e">
        <f>+IF(VLOOKUP(C350,'BG SISTEMA'!B329:G598,6,FALSE)=15,VLOOKUP('CA EF (2)'!C350,'BG SISTEMA'!B329:F598,5,FALSE),0)</f>
        <v>#N/A</v>
      </c>
      <c r="E350" s="335"/>
      <c r="F350" s="335"/>
      <c r="G350" s="336">
        <v>0</v>
      </c>
      <c r="H350" s="336" t="e">
        <f t="shared" si="59"/>
        <v>#N/A</v>
      </c>
      <c r="I350" s="336">
        <v>0</v>
      </c>
      <c r="J350" s="336">
        <v>0</v>
      </c>
      <c r="K350" s="336">
        <v>0</v>
      </c>
      <c r="L350" s="336">
        <v>0</v>
      </c>
      <c r="M350" s="336">
        <v>0</v>
      </c>
      <c r="N350" s="336">
        <v>0</v>
      </c>
      <c r="O350" s="336">
        <v>0</v>
      </c>
      <c r="P350" s="336">
        <v>0</v>
      </c>
      <c r="Q350" s="336">
        <v>0</v>
      </c>
      <c r="R350" s="336">
        <v>0</v>
      </c>
      <c r="S350" s="336">
        <v>0</v>
      </c>
      <c r="T350" s="336">
        <v>0</v>
      </c>
      <c r="U350" s="336">
        <v>0</v>
      </c>
      <c r="V350" s="336">
        <v>0</v>
      </c>
      <c r="W350" s="336">
        <v>0</v>
      </c>
      <c r="X350" s="336">
        <v>0</v>
      </c>
      <c r="Y350" s="336">
        <v>0</v>
      </c>
      <c r="Z350" s="337" t="e">
        <f t="shared" si="60"/>
        <v>#N/A</v>
      </c>
      <c r="AA350" s="338"/>
    </row>
    <row r="351" spans="1:27" s="339" customFormat="1" ht="12.75" customHeight="1">
      <c r="A351" s="339">
        <f t="shared" si="61"/>
        <v>15</v>
      </c>
      <c r="B351" s="373">
        <v>710407330050499</v>
      </c>
      <c r="C351" s="376" t="s">
        <v>596</v>
      </c>
      <c r="D351" s="334" t="e">
        <f>+IF(VLOOKUP(C351,'BG SISTEMA'!B330:G599,6,FALSE)=15,VLOOKUP('CA EF (2)'!C351,'BG SISTEMA'!B330:F599,5,FALSE),0)</f>
        <v>#N/A</v>
      </c>
      <c r="E351" s="335"/>
      <c r="F351" s="335"/>
      <c r="G351" s="336">
        <v>0</v>
      </c>
      <c r="H351" s="336" t="e">
        <f t="shared" si="59"/>
        <v>#N/A</v>
      </c>
      <c r="I351" s="336">
        <v>0</v>
      </c>
      <c r="J351" s="336">
        <v>0</v>
      </c>
      <c r="K351" s="336">
        <v>0</v>
      </c>
      <c r="L351" s="336">
        <v>0</v>
      </c>
      <c r="M351" s="336">
        <v>0</v>
      </c>
      <c r="N351" s="336" t="e">
        <f t="shared" ref="N351" si="63">-$H351</f>
        <v>#N/A</v>
      </c>
      <c r="O351" s="336">
        <v>0</v>
      </c>
      <c r="P351" s="336">
        <v>0</v>
      </c>
      <c r="Q351" s="336">
        <v>0</v>
      </c>
      <c r="R351" s="336">
        <v>0</v>
      </c>
      <c r="S351" s="336">
        <v>0</v>
      </c>
      <c r="T351" s="336">
        <v>0</v>
      </c>
      <c r="U351" s="336">
        <v>0</v>
      </c>
      <c r="V351" s="336">
        <v>0</v>
      </c>
      <c r="W351" s="336">
        <v>0</v>
      </c>
      <c r="X351" s="336">
        <v>0</v>
      </c>
      <c r="Y351" s="336">
        <v>0</v>
      </c>
      <c r="Z351" s="337" t="e">
        <f t="shared" si="60"/>
        <v>#N/A</v>
      </c>
      <c r="AA351" s="340"/>
    </row>
    <row r="352" spans="1:27" s="339" customFormat="1" ht="12.75" customHeight="1">
      <c r="A352" s="339">
        <f t="shared" si="61"/>
        <v>11</v>
      </c>
      <c r="B352" s="374">
        <v>71040733006</v>
      </c>
      <c r="C352" s="375" t="s">
        <v>757</v>
      </c>
      <c r="D352" s="334" t="e">
        <f>+IF(VLOOKUP(C352,'BG SISTEMA'!B331:G600,6,FALSE)=15,VLOOKUP('CA EF (2)'!C352,'BG SISTEMA'!B331:F600,5,FALSE),0)</f>
        <v>#N/A</v>
      </c>
      <c r="E352" s="335"/>
      <c r="F352" s="335"/>
      <c r="G352" s="336">
        <v>0</v>
      </c>
      <c r="H352" s="336" t="e">
        <f t="shared" si="59"/>
        <v>#N/A</v>
      </c>
      <c r="I352" s="336">
        <v>0</v>
      </c>
      <c r="J352" s="336">
        <v>0</v>
      </c>
      <c r="K352" s="336">
        <v>0</v>
      </c>
      <c r="L352" s="336">
        <v>0</v>
      </c>
      <c r="M352" s="336">
        <v>0</v>
      </c>
      <c r="N352" s="336">
        <v>0</v>
      </c>
      <c r="O352" s="336">
        <v>0</v>
      </c>
      <c r="P352" s="336">
        <v>0</v>
      </c>
      <c r="Q352" s="336">
        <v>0</v>
      </c>
      <c r="R352" s="336">
        <v>0</v>
      </c>
      <c r="S352" s="336">
        <v>0</v>
      </c>
      <c r="T352" s="336">
        <v>0</v>
      </c>
      <c r="U352" s="336">
        <v>0</v>
      </c>
      <c r="V352" s="336">
        <v>0</v>
      </c>
      <c r="W352" s="336">
        <v>0</v>
      </c>
      <c r="X352" s="336">
        <v>0</v>
      </c>
      <c r="Y352" s="336">
        <v>0</v>
      </c>
      <c r="Z352" s="337" t="e">
        <f t="shared" si="60"/>
        <v>#N/A</v>
      </c>
      <c r="AA352" s="340"/>
    </row>
    <row r="353" spans="1:27" s="339" customFormat="1" ht="12.75" customHeight="1">
      <c r="A353" s="339">
        <f t="shared" si="61"/>
        <v>13</v>
      </c>
      <c r="B353" s="374">
        <v>7104073300601</v>
      </c>
      <c r="C353" s="375" t="s">
        <v>611</v>
      </c>
      <c r="D353" s="334" t="e">
        <f>+IF(VLOOKUP(C353,'BG SISTEMA'!B332:G601,6,FALSE)=15,VLOOKUP('CA EF (2)'!C353,'BG SISTEMA'!B332:F601,5,FALSE),0)</f>
        <v>#N/A</v>
      </c>
      <c r="E353" s="335"/>
      <c r="F353" s="335"/>
      <c r="G353" s="336">
        <v>0</v>
      </c>
      <c r="H353" s="336" t="e">
        <f t="shared" si="59"/>
        <v>#N/A</v>
      </c>
      <c r="I353" s="336">
        <v>0</v>
      </c>
      <c r="J353" s="336">
        <v>0</v>
      </c>
      <c r="K353" s="336">
        <v>0</v>
      </c>
      <c r="L353" s="336">
        <v>0</v>
      </c>
      <c r="M353" s="336">
        <v>0</v>
      </c>
      <c r="N353" s="336">
        <v>0</v>
      </c>
      <c r="O353" s="336">
        <v>0</v>
      </c>
      <c r="P353" s="336">
        <v>0</v>
      </c>
      <c r="Q353" s="336">
        <v>0</v>
      </c>
      <c r="R353" s="336">
        <v>0</v>
      </c>
      <c r="S353" s="336">
        <v>0</v>
      </c>
      <c r="T353" s="336">
        <v>0</v>
      </c>
      <c r="U353" s="336">
        <v>0</v>
      </c>
      <c r="V353" s="336">
        <v>0</v>
      </c>
      <c r="W353" s="336">
        <v>0</v>
      </c>
      <c r="X353" s="336">
        <v>0</v>
      </c>
      <c r="Y353" s="336">
        <v>0</v>
      </c>
      <c r="Z353" s="337" t="e">
        <f t="shared" si="60"/>
        <v>#N/A</v>
      </c>
      <c r="AA353" s="340"/>
    </row>
    <row r="354" spans="1:27" s="339" customFormat="1" ht="12.75" customHeight="1">
      <c r="A354" s="339">
        <f t="shared" si="61"/>
        <v>15</v>
      </c>
      <c r="B354" s="373">
        <v>710407330060199</v>
      </c>
      <c r="C354" s="376" t="s">
        <v>612</v>
      </c>
      <c r="D354" s="334" t="e">
        <f>+IF(VLOOKUP(C354,'BG SISTEMA'!B333:G602,6,FALSE)=15,VLOOKUP('CA EF (2)'!C354,'BG SISTEMA'!B333:F602,5,FALSE),0)</f>
        <v>#N/A</v>
      </c>
      <c r="E354" s="335"/>
      <c r="F354" s="335"/>
      <c r="G354" s="336">
        <v>0</v>
      </c>
      <c r="H354" s="336" t="e">
        <f t="shared" si="59"/>
        <v>#N/A</v>
      </c>
      <c r="I354" s="336">
        <v>0</v>
      </c>
      <c r="J354" s="336">
        <v>0</v>
      </c>
      <c r="K354" s="336">
        <v>0</v>
      </c>
      <c r="L354" s="336">
        <v>0</v>
      </c>
      <c r="M354" s="336">
        <v>0</v>
      </c>
      <c r="N354" s="336" t="e">
        <f t="shared" ref="N354:N356" si="64">-$H354</f>
        <v>#N/A</v>
      </c>
      <c r="O354" s="336">
        <v>0</v>
      </c>
      <c r="P354" s="336">
        <v>0</v>
      </c>
      <c r="Q354" s="336">
        <v>0</v>
      </c>
      <c r="R354" s="336">
        <v>0</v>
      </c>
      <c r="S354" s="336">
        <v>0</v>
      </c>
      <c r="T354" s="336">
        <v>0</v>
      </c>
      <c r="U354" s="336">
        <v>0</v>
      </c>
      <c r="V354" s="336">
        <v>0</v>
      </c>
      <c r="W354" s="336">
        <v>0</v>
      </c>
      <c r="X354" s="336">
        <v>0</v>
      </c>
      <c r="Y354" s="336">
        <v>0</v>
      </c>
      <c r="Z354" s="337" t="e">
        <f t="shared" si="60"/>
        <v>#N/A</v>
      </c>
      <c r="AA354" s="340"/>
    </row>
    <row r="355" spans="1:27" s="339" customFormat="1" ht="12.75" customHeight="1">
      <c r="A355" s="339">
        <f t="shared" si="61"/>
        <v>13</v>
      </c>
      <c r="B355" s="374">
        <v>7104073300602</v>
      </c>
      <c r="C355" s="375" t="s">
        <v>758</v>
      </c>
      <c r="D355" s="334" t="e">
        <f>+IF(VLOOKUP(C355,'BG SISTEMA'!B334:G603,6,FALSE)=15,VLOOKUP('CA EF (2)'!C355,'BG SISTEMA'!B334:F603,5,FALSE),0)</f>
        <v>#N/A</v>
      </c>
      <c r="E355" s="335"/>
      <c r="F355" s="335"/>
      <c r="G355" s="336">
        <v>0</v>
      </c>
      <c r="H355" s="336" t="e">
        <f t="shared" si="59"/>
        <v>#N/A</v>
      </c>
      <c r="I355" s="336">
        <v>0</v>
      </c>
      <c r="J355" s="336">
        <v>0</v>
      </c>
      <c r="K355" s="336">
        <v>0</v>
      </c>
      <c r="L355" s="336">
        <v>0</v>
      </c>
      <c r="M355" s="336">
        <v>0</v>
      </c>
      <c r="N355" s="336">
        <v>0</v>
      </c>
      <c r="O355" s="336">
        <v>0</v>
      </c>
      <c r="P355" s="336">
        <v>0</v>
      </c>
      <c r="Q355" s="336">
        <v>0</v>
      </c>
      <c r="R355" s="336">
        <v>0</v>
      </c>
      <c r="S355" s="336">
        <v>0</v>
      </c>
      <c r="T355" s="336">
        <v>0</v>
      </c>
      <c r="U355" s="336">
        <v>0</v>
      </c>
      <c r="V355" s="336">
        <v>0</v>
      </c>
      <c r="W355" s="336">
        <v>0</v>
      </c>
      <c r="X355" s="336">
        <v>0</v>
      </c>
      <c r="Y355" s="336">
        <v>0</v>
      </c>
      <c r="Z355" s="337" t="e">
        <f t="shared" si="60"/>
        <v>#N/A</v>
      </c>
      <c r="AA355" s="340"/>
    </row>
    <row r="356" spans="1:27" s="339" customFormat="1" ht="12.75" customHeight="1">
      <c r="A356" s="339">
        <f t="shared" si="61"/>
        <v>15</v>
      </c>
      <c r="B356" s="373">
        <v>710407330060299</v>
      </c>
      <c r="C356" s="376" t="s">
        <v>759</v>
      </c>
      <c r="D356" s="334" t="e">
        <f>+IF(VLOOKUP(C356,'BG SISTEMA'!B335:G604,6,FALSE)=15,VLOOKUP('CA EF (2)'!C356,'BG SISTEMA'!B335:F604,5,FALSE),0)</f>
        <v>#N/A</v>
      </c>
      <c r="E356" s="335"/>
      <c r="F356" s="335"/>
      <c r="G356" s="336">
        <v>0</v>
      </c>
      <c r="H356" s="336" t="e">
        <f t="shared" si="59"/>
        <v>#N/A</v>
      </c>
      <c r="I356" s="336">
        <v>0</v>
      </c>
      <c r="J356" s="336">
        <v>0</v>
      </c>
      <c r="K356" s="336">
        <v>0</v>
      </c>
      <c r="L356" s="336">
        <v>0</v>
      </c>
      <c r="M356" s="336">
        <v>0</v>
      </c>
      <c r="N356" s="336" t="e">
        <f t="shared" si="64"/>
        <v>#N/A</v>
      </c>
      <c r="O356" s="336">
        <v>0</v>
      </c>
      <c r="P356" s="336">
        <v>0</v>
      </c>
      <c r="Q356" s="336">
        <v>0</v>
      </c>
      <c r="R356" s="336">
        <v>0</v>
      </c>
      <c r="S356" s="336">
        <v>0</v>
      </c>
      <c r="T356" s="336">
        <v>0</v>
      </c>
      <c r="U356" s="336">
        <v>0</v>
      </c>
      <c r="V356" s="336">
        <v>0</v>
      </c>
      <c r="W356" s="336">
        <v>0</v>
      </c>
      <c r="X356" s="336">
        <v>0</v>
      </c>
      <c r="Y356" s="336">
        <v>0</v>
      </c>
      <c r="Z356" s="337" t="e">
        <f t="shared" si="60"/>
        <v>#N/A</v>
      </c>
      <c r="AA356" s="340"/>
    </row>
    <row r="357" spans="1:27" s="339" customFormat="1" ht="12.75" customHeight="1">
      <c r="A357" s="339">
        <f t="shared" si="61"/>
        <v>11</v>
      </c>
      <c r="B357" s="374">
        <v>71040733007</v>
      </c>
      <c r="C357" s="375" t="s">
        <v>760</v>
      </c>
      <c r="D357" s="334" t="e">
        <f>+IF(VLOOKUP(C357,'BG SISTEMA'!B336:G605,6,FALSE)=15,VLOOKUP('CA EF (2)'!C357,'BG SISTEMA'!B336:F605,5,FALSE),0)</f>
        <v>#N/A</v>
      </c>
      <c r="E357" s="335"/>
      <c r="F357" s="335"/>
      <c r="G357" s="336">
        <v>0</v>
      </c>
      <c r="H357" s="336" t="e">
        <f t="shared" si="59"/>
        <v>#N/A</v>
      </c>
      <c r="I357" s="336">
        <v>0</v>
      </c>
      <c r="J357" s="336">
        <v>0</v>
      </c>
      <c r="K357" s="336">
        <v>0</v>
      </c>
      <c r="L357" s="336">
        <v>0</v>
      </c>
      <c r="M357" s="336">
        <v>0</v>
      </c>
      <c r="N357" s="336">
        <v>0</v>
      </c>
      <c r="O357" s="336">
        <v>0</v>
      </c>
      <c r="P357" s="336">
        <v>0</v>
      </c>
      <c r="Q357" s="336">
        <v>0</v>
      </c>
      <c r="R357" s="336">
        <v>0</v>
      </c>
      <c r="S357" s="336">
        <v>0</v>
      </c>
      <c r="T357" s="336">
        <v>0</v>
      </c>
      <c r="U357" s="336">
        <v>0</v>
      </c>
      <c r="V357" s="336">
        <v>0</v>
      </c>
      <c r="W357" s="336">
        <v>0</v>
      </c>
      <c r="X357" s="336">
        <v>0</v>
      </c>
      <c r="Y357" s="336">
        <v>0</v>
      </c>
      <c r="Z357" s="337" t="e">
        <f t="shared" si="60"/>
        <v>#N/A</v>
      </c>
      <c r="AA357" s="338"/>
    </row>
    <row r="358" spans="1:27" s="339" customFormat="1" ht="12.75" customHeight="1">
      <c r="A358" s="339">
        <f t="shared" si="61"/>
        <v>13</v>
      </c>
      <c r="B358" s="374">
        <v>7104073300701</v>
      </c>
      <c r="C358" s="375" t="s">
        <v>600</v>
      </c>
      <c r="D358" s="334" t="e">
        <f>+IF(VLOOKUP(C358,'BG SISTEMA'!B337:G606,6,FALSE)=15,VLOOKUP('CA EF (2)'!C358,'BG SISTEMA'!B337:F606,5,FALSE),0)</f>
        <v>#N/A</v>
      </c>
      <c r="E358" s="335"/>
      <c r="F358" s="335"/>
      <c r="G358" s="336">
        <v>0</v>
      </c>
      <c r="H358" s="336" t="e">
        <f t="shared" si="59"/>
        <v>#N/A</v>
      </c>
      <c r="I358" s="336">
        <v>0</v>
      </c>
      <c r="J358" s="336">
        <v>0</v>
      </c>
      <c r="K358" s="336">
        <v>0</v>
      </c>
      <c r="L358" s="336">
        <v>0</v>
      </c>
      <c r="M358" s="336">
        <v>0</v>
      </c>
      <c r="N358" s="336">
        <v>0</v>
      </c>
      <c r="O358" s="336">
        <v>0</v>
      </c>
      <c r="P358" s="336">
        <v>0</v>
      </c>
      <c r="Q358" s="336">
        <v>0</v>
      </c>
      <c r="R358" s="336">
        <v>0</v>
      </c>
      <c r="S358" s="336">
        <v>0</v>
      </c>
      <c r="T358" s="336">
        <v>0</v>
      </c>
      <c r="U358" s="336">
        <v>0</v>
      </c>
      <c r="V358" s="336">
        <v>0</v>
      </c>
      <c r="W358" s="336">
        <v>0</v>
      </c>
      <c r="X358" s="336">
        <v>0</v>
      </c>
      <c r="Y358" s="336">
        <v>0</v>
      </c>
      <c r="Z358" s="337" t="e">
        <f t="shared" si="60"/>
        <v>#N/A</v>
      </c>
      <c r="AA358" s="340"/>
    </row>
    <row r="359" spans="1:27" s="339" customFormat="1" ht="12.75" customHeight="1">
      <c r="A359" s="339">
        <f t="shared" si="61"/>
        <v>15</v>
      </c>
      <c r="B359" s="373">
        <v>710407330070199</v>
      </c>
      <c r="C359" s="376" t="s">
        <v>601</v>
      </c>
      <c r="D359" s="334" t="e">
        <f>+IF(VLOOKUP(C359,'BG SISTEMA'!B338:G607,6,FALSE)=15,VLOOKUP('CA EF (2)'!C359,'BG SISTEMA'!B338:F607,5,FALSE),0)</f>
        <v>#N/A</v>
      </c>
      <c r="E359" s="335"/>
      <c r="F359" s="335" t="e">
        <f>+D359</f>
        <v>#N/A</v>
      </c>
      <c r="G359" s="336">
        <v>0</v>
      </c>
      <c r="H359" s="336" t="e">
        <f t="shared" si="59"/>
        <v>#N/A</v>
      </c>
      <c r="I359" s="336">
        <v>0</v>
      </c>
      <c r="J359" s="336">
        <v>0</v>
      </c>
      <c r="K359" s="336">
        <v>0</v>
      </c>
      <c r="L359" s="336">
        <v>0</v>
      </c>
      <c r="M359" s="336">
        <v>0</v>
      </c>
      <c r="N359" s="336" t="e">
        <f t="shared" ref="N359" si="65">-$H359</f>
        <v>#N/A</v>
      </c>
      <c r="O359" s="336">
        <v>0</v>
      </c>
      <c r="P359" s="336">
        <v>0</v>
      </c>
      <c r="Q359" s="336">
        <v>0</v>
      </c>
      <c r="R359" s="336">
        <v>0</v>
      </c>
      <c r="S359" s="336">
        <v>0</v>
      </c>
      <c r="T359" s="336">
        <v>0</v>
      </c>
      <c r="U359" s="336">
        <v>0</v>
      </c>
      <c r="V359" s="336">
        <v>0</v>
      </c>
      <c r="W359" s="336">
        <v>0</v>
      </c>
      <c r="X359" s="336">
        <v>0</v>
      </c>
      <c r="Y359" s="336">
        <v>0</v>
      </c>
      <c r="Z359" s="337" t="e">
        <f t="shared" si="60"/>
        <v>#N/A</v>
      </c>
      <c r="AA359" s="340"/>
    </row>
    <row r="360" spans="1:27" s="339" customFormat="1" ht="12.75" customHeight="1">
      <c r="A360" s="339">
        <f t="shared" si="61"/>
        <v>11</v>
      </c>
      <c r="B360" s="374">
        <v>71040733008</v>
      </c>
      <c r="C360" s="375" t="s">
        <v>585</v>
      </c>
      <c r="D360" s="334" t="e">
        <f>+IF(VLOOKUP(C360,'BG SISTEMA'!B339:G608,6,FALSE)=15,VLOOKUP('CA EF (2)'!C360,'BG SISTEMA'!B339:F608,5,FALSE),0)</f>
        <v>#N/A</v>
      </c>
      <c r="E360" s="335"/>
      <c r="F360" s="335"/>
      <c r="G360" s="336">
        <v>0</v>
      </c>
      <c r="H360" s="336" t="e">
        <f t="shared" si="59"/>
        <v>#N/A</v>
      </c>
      <c r="I360" s="336">
        <v>0</v>
      </c>
      <c r="J360" s="336">
        <v>0</v>
      </c>
      <c r="K360" s="336">
        <v>0</v>
      </c>
      <c r="L360" s="336">
        <v>0</v>
      </c>
      <c r="M360" s="336">
        <v>0</v>
      </c>
      <c r="N360" s="336">
        <v>0</v>
      </c>
      <c r="O360" s="336">
        <v>0</v>
      </c>
      <c r="P360" s="336">
        <v>0</v>
      </c>
      <c r="Q360" s="336">
        <v>0</v>
      </c>
      <c r="R360" s="336">
        <v>0</v>
      </c>
      <c r="S360" s="336">
        <v>0</v>
      </c>
      <c r="T360" s="336">
        <v>0</v>
      </c>
      <c r="U360" s="336">
        <v>0</v>
      </c>
      <c r="V360" s="336">
        <v>0</v>
      </c>
      <c r="W360" s="336">
        <v>0</v>
      </c>
      <c r="X360" s="336">
        <v>0</v>
      </c>
      <c r="Y360" s="336">
        <v>0</v>
      </c>
      <c r="Z360" s="337" t="e">
        <f t="shared" si="60"/>
        <v>#N/A</v>
      </c>
      <c r="AA360" s="340"/>
    </row>
    <row r="361" spans="1:27" s="339" customFormat="1" ht="12.75" customHeight="1">
      <c r="A361" s="339">
        <f t="shared" si="61"/>
        <v>13</v>
      </c>
      <c r="B361" s="374">
        <v>7104073300801</v>
      </c>
      <c r="C361" s="375" t="s">
        <v>585</v>
      </c>
      <c r="D361" s="334" t="e">
        <f>+IF(VLOOKUP(C361,'BG SISTEMA'!B340:G609,6,FALSE)=15,VLOOKUP('CA EF (2)'!C361,'BG SISTEMA'!B340:F609,5,FALSE),0)</f>
        <v>#N/A</v>
      </c>
      <c r="E361" s="335"/>
      <c r="F361" s="335"/>
      <c r="G361" s="336">
        <v>0</v>
      </c>
      <c r="H361" s="336" t="e">
        <f t="shared" si="59"/>
        <v>#N/A</v>
      </c>
      <c r="I361" s="336">
        <v>0</v>
      </c>
      <c r="J361" s="336">
        <v>0</v>
      </c>
      <c r="K361" s="336">
        <v>0</v>
      </c>
      <c r="L361" s="336">
        <v>0</v>
      </c>
      <c r="M361" s="336">
        <v>0</v>
      </c>
      <c r="N361" s="336">
        <v>0</v>
      </c>
      <c r="O361" s="336">
        <v>0</v>
      </c>
      <c r="P361" s="336">
        <v>0</v>
      </c>
      <c r="Q361" s="336">
        <v>0</v>
      </c>
      <c r="R361" s="336">
        <v>0</v>
      </c>
      <c r="S361" s="336">
        <v>0</v>
      </c>
      <c r="T361" s="336">
        <v>0</v>
      </c>
      <c r="U361" s="336">
        <v>0</v>
      </c>
      <c r="V361" s="336">
        <v>0</v>
      </c>
      <c r="W361" s="336">
        <v>0</v>
      </c>
      <c r="X361" s="336">
        <v>0</v>
      </c>
      <c r="Y361" s="336">
        <v>0</v>
      </c>
      <c r="Z361" s="337" t="e">
        <f t="shared" si="60"/>
        <v>#N/A</v>
      </c>
      <c r="AA361" s="340"/>
    </row>
    <row r="362" spans="1:27" s="339" customFormat="1" ht="12.75" customHeight="1">
      <c r="A362" s="339">
        <f t="shared" si="61"/>
        <v>15</v>
      </c>
      <c r="B362" s="373">
        <v>710407330080199</v>
      </c>
      <c r="C362" s="376" t="s">
        <v>586</v>
      </c>
      <c r="D362" s="334" t="e">
        <f>+IF(VLOOKUP(C362,'BG SISTEMA'!B341:G610,6,FALSE)=15,VLOOKUP('CA EF (2)'!C362,'BG SISTEMA'!B341:F610,5,FALSE),0)</f>
        <v>#N/A</v>
      </c>
      <c r="E362" s="335"/>
      <c r="F362" s="335"/>
      <c r="G362" s="336">
        <v>0</v>
      </c>
      <c r="H362" s="336" t="e">
        <f t="shared" si="59"/>
        <v>#N/A</v>
      </c>
      <c r="I362" s="336">
        <v>0</v>
      </c>
      <c r="J362" s="336">
        <v>0</v>
      </c>
      <c r="K362" s="336" t="e">
        <f t="shared" ref="K362:K364" si="66">-$H362</f>
        <v>#N/A</v>
      </c>
      <c r="L362" s="336">
        <v>0</v>
      </c>
      <c r="M362" s="336">
        <v>0</v>
      </c>
      <c r="N362" s="336">
        <v>0</v>
      </c>
      <c r="O362" s="336">
        <v>0</v>
      </c>
      <c r="P362" s="336">
        <v>0</v>
      </c>
      <c r="Q362" s="336">
        <v>0</v>
      </c>
      <c r="R362" s="336">
        <v>0</v>
      </c>
      <c r="S362" s="336">
        <v>0</v>
      </c>
      <c r="T362" s="336">
        <v>0</v>
      </c>
      <c r="U362" s="336">
        <v>0</v>
      </c>
      <c r="V362" s="336">
        <v>0</v>
      </c>
      <c r="W362" s="336">
        <v>0</v>
      </c>
      <c r="X362" s="336">
        <v>0</v>
      </c>
      <c r="Y362" s="336">
        <v>0</v>
      </c>
      <c r="Z362" s="337" t="e">
        <f t="shared" si="60"/>
        <v>#N/A</v>
      </c>
      <c r="AA362" s="338"/>
    </row>
    <row r="363" spans="1:27" s="339" customFormat="1" ht="12.75" customHeight="1">
      <c r="A363" s="339">
        <f t="shared" si="61"/>
        <v>13</v>
      </c>
      <c r="B363" s="374">
        <v>7104073300802</v>
      </c>
      <c r="C363" s="375" t="s">
        <v>585</v>
      </c>
      <c r="D363" s="334" t="e">
        <f>+IF(VLOOKUP(C363,'BG SISTEMA'!B342:G611,6,FALSE)=15,VLOOKUP('CA EF (2)'!C363,'BG SISTEMA'!B342:F611,5,FALSE),0)</f>
        <v>#N/A</v>
      </c>
      <c r="E363" s="335"/>
      <c r="F363" s="335"/>
      <c r="G363" s="336">
        <v>0</v>
      </c>
      <c r="H363" s="336" t="e">
        <f t="shared" si="59"/>
        <v>#N/A</v>
      </c>
      <c r="I363" s="336">
        <v>0</v>
      </c>
      <c r="J363" s="336">
        <v>0</v>
      </c>
      <c r="K363" s="336">
        <v>0</v>
      </c>
      <c r="L363" s="336">
        <v>0</v>
      </c>
      <c r="M363" s="336">
        <v>0</v>
      </c>
      <c r="N363" s="336">
        <v>0</v>
      </c>
      <c r="O363" s="336">
        <v>0</v>
      </c>
      <c r="P363" s="336">
        <v>0</v>
      </c>
      <c r="Q363" s="336">
        <v>0</v>
      </c>
      <c r="R363" s="336">
        <v>0</v>
      </c>
      <c r="S363" s="336">
        <v>0</v>
      </c>
      <c r="T363" s="336">
        <v>0</v>
      </c>
      <c r="U363" s="336">
        <v>0</v>
      </c>
      <c r="V363" s="336">
        <v>0</v>
      </c>
      <c r="W363" s="336">
        <v>0</v>
      </c>
      <c r="X363" s="336">
        <v>0</v>
      </c>
      <c r="Y363" s="336">
        <v>0</v>
      </c>
      <c r="Z363" s="337" t="e">
        <f t="shared" si="60"/>
        <v>#N/A</v>
      </c>
      <c r="AA363" s="340"/>
    </row>
    <row r="364" spans="1:27" s="339" customFormat="1" ht="12.75" customHeight="1">
      <c r="A364" s="339">
        <f t="shared" si="61"/>
        <v>15</v>
      </c>
      <c r="B364" s="373">
        <v>710407330080299</v>
      </c>
      <c r="C364" s="376" t="s">
        <v>587</v>
      </c>
      <c r="D364" s="334" t="e">
        <f>+IF(VLOOKUP(C364,'BG SISTEMA'!B343:G612,6,FALSE)=15,VLOOKUP('CA EF (2)'!C364,'BG SISTEMA'!B343:F612,5,FALSE),0)</f>
        <v>#N/A</v>
      </c>
      <c r="E364" s="335"/>
      <c r="F364" s="335"/>
      <c r="G364" s="336">
        <v>0</v>
      </c>
      <c r="H364" s="336" t="e">
        <f t="shared" si="59"/>
        <v>#N/A</v>
      </c>
      <c r="I364" s="336">
        <v>0</v>
      </c>
      <c r="J364" s="336">
        <v>0</v>
      </c>
      <c r="K364" s="336" t="e">
        <f t="shared" si="66"/>
        <v>#N/A</v>
      </c>
      <c r="L364" s="336">
        <v>0</v>
      </c>
      <c r="M364" s="336">
        <v>0</v>
      </c>
      <c r="N364" s="336">
        <v>0</v>
      </c>
      <c r="O364" s="336">
        <v>0</v>
      </c>
      <c r="P364" s="336">
        <v>0</v>
      </c>
      <c r="Q364" s="336">
        <v>0</v>
      </c>
      <c r="R364" s="336">
        <v>0</v>
      </c>
      <c r="S364" s="336">
        <v>0</v>
      </c>
      <c r="T364" s="336">
        <v>0</v>
      </c>
      <c r="U364" s="336">
        <v>0</v>
      </c>
      <c r="V364" s="336">
        <v>0</v>
      </c>
      <c r="W364" s="336">
        <v>0</v>
      </c>
      <c r="X364" s="336">
        <v>0</v>
      </c>
      <c r="Y364" s="336">
        <v>0</v>
      </c>
      <c r="Z364" s="337" t="e">
        <f t="shared" si="60"/>
        <v>#N/A</v>
      </c>
      <c r="AA364" s="340"/>
    </row>
    <row r="365" spans="1:27" s="339" customFormat="1" ht="12.75" customHeight="1">
      <c r="A365" s="339">
        <f t="shared" si="61"/>
        <v>11</v>
      </c>
      <c r="B365" s="374">
        <v>71040733009</v>
      </c>
      <c r="C365" s="375" t="s">
        <v>98</v>
      </c>
      <c r="D365" s="334" t="e">
        <f>+IF(VLOOKUP(C365,'BG SISTEMA'!B344:G613,6,FALSE)=15,VLOOKUP('CA EF (2)'!C365,'BG SISTEMA'!B344:F613,5,FALSE),0)</f>
        <v>#N/A</v>
      </c>
      <c r="E365" s="335"/>
      <c r="F365" s="335"/>
      <c r="G365" s="336">
        <v>0</v>
      </c>
      <c r="H365" s="336" t="e">
        <f t="shared" si="59"/>
        <v>#N/A</v>
      </c>
      <c r="I365" s="336">
        <v>0</v>
      </c>
      <c r="J365" s="336">
        <v>0</v>
      </c>
      <c r="K365" s="336">
        <v>0</v>
      </c>
      <c r="L365" s="336">
        <v>0</v>
      </c>
      <c r="M365" s="336">
        <v>0</v>
      </c>
      <c r="N365" s="336">
        <v>0</v>
      </c>
      <c r="O365" s="336">
        <v>0</v>
      </c>
      <c r="P365" s="336">
        <v>0</v>
      </c>
      <c r="Q365" s="336">
        <v>0</v>
      </c>
      <c r="R365" s="336">
        <v>0</v>
      </c>
      <c r="S365" s="336">
        <v>0</v>
      </c>
      <c r="T365" s="336">
        <v>0</v>
      </c>
      <c r="U365" s="336">
        <v>0</v>
      </c>
      <c r="V365" s="336">
        <v>0</v>
      </c>
      <c r="W365" s="336">
        <v>0</v>
      </c>
      <c r="X365" s="336">
        <v>0</v>
      </c>
      <c r="Y365" s="336">
        <v>0</v>
      </c>
      <c r="Z365" s="337" t="e">
        <f t="shared" si="60"/>
        <v>#N/A</v>
      </c>
      <c r="AA365" s="340"/>
    </row>
    <row r="366" spans="1:27" s="339" customFormat="1" ht="12.75" customHeight="1">
      <c r="A366" s="339">
        <f t="shared" si="61"/>
        <v>13</v>
      </c>
      <c r="B366" s="374">
        <v>7104073300901</v>
      </c>
      <c r="C366" s="375" t="s">
        <v>98</v>
      </c>
      <c r="D366" s="334" t="e">
        <f>+IF(VLOOKUP(C366,'BG SISTEMA'!B345:G614,6,FALSE)=15,VLOOKUP('CA EF (2)'!C366,'BG SISTEMA'!B345:F614,5,FALSE),0)</f>
        <v>#N/A</v>
      </c>
      <c r="E366" s="335"/>
      <c r="F366" s="335"/>
      <c r="G366" s="336">
        <v>0</v>
      </c>
      <c r="H366" s="336" t="e">
        <f t="shared" si="59"/>
        <v>#N/A</v>
      </c>
      <c r="I366" s="336">
        <v>0</v>
      </c>
      <c r="J366" s="336">
        <v>0</v>
      </c>
      <c r="K366" s="336">
        <v>0</v>
      </c>
      <c r="L366" s="336">
        <v>0</v>
      </c>
      <c r="M366" s="336">
        <v>0</v>
      </c>
      <c r="N366" s="336">
        <v>0</v>
      </c>
      <c r="O366" s="336">
        <v>0</v>
      </c>
      <c r="P366" s="336">
        <v>0</v>
      </c>
      <c r="Q366" s="336">
        <v>0</v>
      </c>
      <c r="R366" s="336">
        <v>0</v>
      </c>
      <c r="S366" s="336">
        <v>0</v>
      </c>
      <c r="T366" s="336">
        <v>0</v>
      </c>
      <c r="U366" s="336">
        <v>0</v>
      </c>
      <c r="V366" s="336">
        <v>0</v>
      </c>
      <c r="W366" s="336">
        <v>0</v>
      </c>
      <c r="X366" s="336">
        <v>0</v>
      </c>
      <c r="Y366" s="336">
        <v>0</v>
      </c>
      <c r="Z366" s="337" t="e">
        <f t="shared" si="60"/>
        <v>#N/A</v>
      </c>
      <c r="AA366" s="340"/>
    </row>
    <row r="367" spans="1:27" s="339" customFormat="1" ht="12.75" customHeight="1">
      <c r="A367" s="339">
        <f t="shared" si="61"/>
        <v>15</v>
      </c>
      <c r="B367" s="373">
        <v>710407330090199</v>
      </c>
      <c r="C367" s="376" t="s">
        <v>588</v>
      </c>
      <c r="D367" s="334" t="e">
        <f>+IF(VLOOKUP(C367,'BG SISTEMA'!B346:G615,6,FALSE)=15,VLOOKUP('CA EF (2)'!C367,'BG SISTEMA'!B346:F615,5,FALSE),0)</f>
        <v>#N/A</v>
      </c>
      <c r="E367" s="335"/>
      <c r="F367" s="335"/>
      <c r="G367" s="336">
        <v>0</v>
      </c>
      <c r="H367" s="336" t="e">
        <f t="shared" si="59"/>
        <v>#N/A</v>
      </c>
      <c r="I367" s="336">
        <v>0</v>
      </c>
      <c r="J367" s="336">
        <v>0</v>
      </c>
      <c r="K367" s="336" t="e">
        <f t="shared" ref="K367" si="67">-$H367</f>
        <v>#N/A</v>
      </c>
      <c r="L367" s="336">
        <v>0</v>
      </c>
      <c r="M367" s="336">
        <v>0</v>
      </c>
      <c r="N367" s="336">
        <v>0</v>
      </c>
      <c r="O367" s="336">
        <v>0</v>
      </c>
      <c r="P367" s="336">
        <v>0</v>
      </c>
      <c r="Q367" s="336">
        <v>0</v>
      </c>
      <c r="R367" s="336">
        <v>0</v>
      </c>
      <c r="S367" s="336">
        <v>0</v>
      </c>
      <c r="T367" s="336">
        <v>0</v>
      </c>
      <c r="U367" s="336">
        <v>0</v>
      </c>
      <c r="V367" s="336">
        <v>0</v>
      </c>
      <c r="W367" s="336">
        <v>0</v>
      </c>
      <c r="X367" s="336">
        <v>0</v>
      </c>
      <c r="Y367" s="336">
        <v>0</v>
      </c>
      <c r="Z367" s="337" t="e">
        <f t="shared" si="60"/>
        <v>#N/A</v>
      </c>
      <c r="AA367" s="340"/>
    </row>
    <row r="368" spans="1:27" s="339" customFormat="1" ht="12.75" customHeight="1">
      <c r="A368" s="339">
        <f t="shared" si="61"/>
        <v>11</v>
      </c>
      <c r="B368" s="374">
        <v>71040733010</v>
      </c>
      <c r="C368" s="375" t="s">
        <v>589</v>
      </c>
      <c r="D368" s="334" t="e">
        <f>+IF(VLOOKUP(C368,'BG SISTEMA'!B347:G616,6,FALSE)=15,VLOOKUP('CA EF (2)'!C368,'BG SISTEMA'!B347:F616,5,FALSE),0)</f>
        <v>#N/A</v>
      </c>
      <c r="E368" s="335"/>
      <c r="F368" s="335"/>
      <c r="G368" s="336">
        <v>0</v>
      </c>
      <c r="H368" s="336" t="e">
        <f t="shared" si="59"/>
        <v>#N/A</v>
      </c>
      <c r="I368" s="336">
        <v>0</v>
      </c>
      <c r="J368" s="336">
        <v>0</v>
      </c>
      <c r="K368" s="336">
        <v>0</v>
      </c>
      <c r="L368" s="336">
        <v>0</v>
      </c>
      <c r="M368" s="336">
        <v>0</v>
      </c>
      <c r="N368" s="336">
        <v>0</v>
      </c>
      <c r="O368" s="336">
        <v>0</v>
      </c>
      <c r="P368" s="336">
        <v>0</v>
      </c>
      <c r="Q368" s="336">
        <v>0</v>
      </c>
      <c r="R368" s="336">
        <v>0</v>
      </c>
      <c r="S368" s="336">
        <v>0</v>
      </c>
      <c r="T368" s="336">
        <v>0</v>
      </c>
      <c r="U368" s="336">
        <v>0</v>
      </c>
      <c r="V368" s="336">
        <v>0</v>
      </c>
      <c r="W368" s="336">
        <v>0</v>
      </c>
      <c r="X368" s="336">
        <v>0</v>
      </c>
      <c r="Y368" s="336">
        <v>0</v>
      </c>
      <c r="Z368" s="337" t="e">
        <f t="shared" si="60"/>
        <v>#N/A</v>
      </c>
      <c r="AA368" s="338"/>
    </row>
    <row r="369" spans="1:27" s="339" customFormat="1" ht="12.75" customHeight="1">
      <c r="A369" s="339">
        <f t="shared" si="61"/>
        <v>13</v>
      </c>
      <c r="B369" s="374">
        <v>7104073301001</v>
      </c>
      <c r="C369" s="375" t="s">
        <v>589</v>
      </c>
      <c r="D369" s="334" t="e">
        <f>+IF(VLOOKUP(C369,'BG SISTEMA'!B348:G617,6,FALSE)=15,VLOOKUP('CA EF (2)'!C369,'BG SISTEMA'!B348:F617,5,FALSE),0)</f>
        <v>#N/A</v>
      </c>
      <c r="E369" s="335"/>
      <c r="F369" s="335"/>
      <c r="G369" s="336">
        <v>0</v>
      </c>
      <c r="H369" s="336" t="e">
        <f t="shared" si="59"/>
        <v>#N/A</v>
      </c>
      <c r="I369" s="336">
        <v>0</v>
      </c>
      <c r="J369" s="336">
        <v>0</v>
      </c>
      <c r="K369" s="336">
        <v>0</v>
      </c>
      <c r="L369" s="336">
        <v>0</v>
      </c>
      <c r="M369" s="336">
        <v>0</v>
      </c>
      <c r="N369" s="336">
        <v>0</v>
      </c>
      <c r="O369" s="336">
        <v>0</v>
      </c>
      <c r="P369" s="336">
        <v>0</v>
      </c>
      <c r="Q369" s="336">
        <v>0</v>
      </c>
      <c r="R369" s="336">
        <v>0</v>
      </c>
      <c r="S369" s="336">
        <v>0</v>
      </c>
      <c r="T369" s="336">
        <v>0</v>
      </c>
      <c r="U369" s="336">
        <v>0</v>
      </c>
      <c r="V369" s="336">
        <v>0</v>
      </c>
      <c r="W369" s="336">
        <v>0</v>
      </c>
      <c r="X369" s="336">
        <v>0</v>
      </c>
      <c r="Y369" s="336">
        <v>0</v>
      </c>
      <c r="Z369" s="337" t="e">
        <f t="shared" si="60"/>
        <v>#N/A</v>
      </c>
      <c r="AA369" s="340"/>
    </row>
    <row r="370" spans="1:27" s="339" customFormat="1" ht="12.75" customHeight="1">
      <c r="A370" s="339">
        <f t="shared" si="61"/>
        <v>15</v>
      </c>
      <c r="B370" s="373">
        <v>710407330100199</v>
      </c>
      <c r="C370" s="376" t="s">
        <v>590</v>
      </c>
      <c r="D370" s="334" t="e">
        <f>+IF(VLOOKUP(C370,'BG SISTEMA'!B349:G618,6,FALSE)=15,VLOOKUP('CA EF (2)'!C370,'BG SISTEMA'!B349:F618,5,FALSE),0)</f>
        <v>#N/A</v>
      </c>
      <c r="E370" s="335"/>
      <c r="F370" s="335"/>
      <c r="G370" s="336">
        <v>0</v>
      </c>
      <c r="H370" s="336" t="e">
        <f t="shared" si="59"/>
        <v>#N/A</v>
      </c>
      <c r="I370" s="336">
        <v>0</v>
      </c>
      <c r="J370" s="336">
        <v>0</v>
      </c>
      <c r="K370" s="336" t="e">
        <f t="shared" ref="K370" si="68">-$H370</f>
        <v>#N/A</v>
      </c>
      <c r="L370" s="336">
        <v>0</v>
      </c>
      <c r="M370" s="336">
        <v>0</v>
      </c>
      <c r="N370" s="336">
        <v>0</v>
      </c>
      <c r="O370" s="336">
        <v>0</v>
      </c>
      <c r="P370" s="336">
        <v>0</v>
      </c>
      <c r="Q370" s="336">
        <v>0</v>
      </c>
      <c r="R370" s="336">
        <v>0</v>
      </c>
      <c r="S370" s="336">
        <v>0</v>
      </c>
      <c r="T370" s="336">
        <v>0</v>
      </c>
      <c r="U370" s="336">
        <v>0</v>
      </c>
      <c r="V370" s="336">
        <v>0</v>
      </c>
      <c r="W370" s="336">
        <v>0</v>
      </c>
      <c r="X370" s="336">
        <v>0</v>
      </c>
      <c r="Y370" s="336">
        <v>0</v>
      </c>
      <c r="Z370" s="337" t="e">
        <f t="shared" si="60"/>
        <v>#N/A</v>
      </c>
      <c r="AA370" s="340"/>
    </row>
    <row r="371" spans="1:27" s="339" customFormat="1" ht="12.75" customHeight="1">
      <c r="A371" s="339">
        <f t="shared" si="61"/>
        <v>11</v>
      </c>
      <c r="B371" s="374">
        <v>71040733012</v>
      </c>
      <c r="C371" s="375" t="s">
        <v>591</v>
      </c>
      <c r="D371" s="334" t="e">
        <f>+IF(VLOOKUP(C371,'BG SISTEMA'!B350:G619,6,FALSE)=15,VLOOKUP('CA EF (2)'!C371,'BG SISTEMA'!B350:F619,5,FALSE),0)</f>
        <v>#N/A</v>
      </c>
      <c r="E371" s="335"/>
      <c r="F371" s="335"/>
      <c r="G371" s="336">
        <v>0</v>
      </c>
      <c r="H371" s="336" t="e">
        <f t="shared" si="59"/>
        <v>#N/A</v>
      </c>
      <c r="I371" s="336">
        <v>0</v>
      </c>
      <c r="J371" s="336">
        <v>0</v>
      </c>
      <c r="K371" s="336">
        <v>0</v>
      </c>
      <c r="L371" s="336">
        <v>0</v>
      </c>
      <c r="M371" s="336">
        <v>0</v>
      </c>
      <c r="N371" s="336">
        <v>0</v>
      </c>
      <c r="O371" s="336">
        <v>0</v>
      </c>
      <c r="P371" s="336">
        <v>0</v>
      </c>
      <c r="Q371" s="336">
        <v>0</v>
      </c>
      <c r="R371" s="336">
        <v>0</v>
      </c>
      <c r="S371" s="336">
        <v>0</v>
      </c>
      <c r="T371" s="336">
        <v>0</v>
      </c>
      <c r="U371" s="336">
        <v>0</v>
      </c>
      <c r="V371" s="336">
        <v>0</v>
      </c>
      <c r="W371" s="336">
        <v>0</v>
      </c>
      <c r="X371" s="336">
        <v>0</v>
      </c>
      <c r="Y371" s="336">
        <v>0</v>
      </c>
      <c r="Z371" s="337" t="e">
        <f t="shared" si="60"/>
        <v>#N/A</v>
      </c>
      <c r="AA371" s="340"/>
    </row>
    <row r="372" spans="1:27" s="339" customFormat="1" ht="12.75" customHeight="1">
      <c r="A372" s="339">
        <f t="shared" si="61"/>
        <v>13</v>
      </c>
      <c r="B372" s="374">
        <v>7104073301201</v>
      </c>
      <c r="C372" s="375" t="s">
        <v>591</v>
      </c>
      <c r="D372" s="334" t="e">
        <f>+IF(VLOOKUP(C372,'BG SISTEMA'!B351:G620,6,FALSE)=15,VLOOKUP('CA EF (2)'!C372,'BG SISTEMA'!B351:F620,5,FALSE),0)</f>
        <v>#N/A</v>
      </c>
      <c r="E372" s="335"/>
      <c r="F372" s="335"/>
      <c r="G372" s="336">
        <v>0</v>
      </c>
      <c r="H372" s="336" t="e">
        <f t="shared" si="59"/>
        <v>#N/A</v>
      </c>
      <c r="I372" s="336">
        <v>0</v>
      </c>
      <c r="J372" s="336">
        <v>0</v>
      </c>
      <c r="K372" s="336">
        <v>0</v>
      </c>
      <c r="L372" s="336">
        <v>0</v>
      </c>
      <c r="M372" s="336">
        <v>0</v>
      </c>
      <c r="N372" s="336">
        <v>0</v>
      </c>
      <c r="O372" s="336">
        <v>0</v>
      </c>
      <c r="P372" s="336">
        <v>0</v>
      </c>
      <c r="Q372" s="336">
        <v>0</v>
      </c>
      <c r="R372" s="336">
        <v>0</v>
      </c>
      <c r="S372" s="336">
        <v>0</v>
      </c>
      <c r="T372" s="336">
        <v>0</v>
      </c>
      <c r="U372" s="336">
        <v>0</v>
      </c>
      <c r="V372" s="336">
        <v>0</v>
      </c>
      <c r="W372" s="336">
        <v>0</v>
      </c>
      <c r="X372" s="336">
        <v>0</v>
      </c>
      <c r="Y372" s="336">
        <v>0</v>
      </c>
      <c r="Z372" s="337" t="e">
        <f t="shared" si="60"/>
        <v>#N/A</v>
      </c>
      <c r="AA372" s="340"/>
    </row>
    <row r="373" spans="1:27" s="339" customFormat="1" ht="12.75" customHeight="1">
      <c r="A373" s="339">
        <f t="shared" si="61"/>
        <v>15</v>
      </c>
      <c r="B373" s="373">
        <v>710407330120199</v>
      </c>
      <c r="C373" s="376" t="s">
        <v>592</v>
      </c>
      <c r="D373" s="334" t="e">
        <f>+IF(VLOOKUP(C373,'BG SISTEMA'!B352:G621,6,FALSE)=15,VLOOKUP('CA EF (2)'!C373,'BG SISTEMA'!B352:F621,5,FALSE),0)</f>
        <v>#N/A</v>
      </c>
      <c r="E373" s="335"/>
      <c r="F373" s="335"/>
      <c r="G373" s="336">
        <v>0</v>
      </c>
      <c r="H373" s="336" t="e">
        <f t="shared" si="59"/>
        <v>#N/A</v>
      </c>
      <c r="I373" s="336">
        <v>0</v>
      </c>
      <c r="J373" s="336">
        <v>0</v>
      </c>
      <c r="K373" s="336">
        <v>0</v>
      </c>
      <c r="L373" s="336">
        <v>0</v>
      </c>
      <c r="M373" s="336">
        <v>0</v>
      </c>
      <c r="N373" s="336" t="e">
        <f t="shared" ref="N373" si="69">-$H373</f>
        <v>#N/A</v>
      </c>
      <c r="O373" s="336">
        <v>0</v>
      </c>
      <c r="P373" s="336">
        <v>0</v>
      </c>
      <c r="Q373" s="336">
        <v>0</v>
      </c>
      <c r="R373" s="336">
        <v>0</v>
      </c>
      <c r="S373" s="336">
        <v>0</v>
      </c>
      <c r="T373" s="336">
        <v>0</v>
      </c>
      <c r="U373" s="336">
        <v>0</v>
      </c>
      <c r="V373" s="336">
        <v>0</v>
      </c>
      <c r="W373" s="336">
        <v>0</v>
      </c>
      <c r="X373" s="336">
        <v>0</v>
      </c>
      <c r="Y373" s="336">
        <v>0</v>
      </c>
      <c r="Z373" s="337" t="e">
        <f t="shared" si="60"/>
        <v>#N/A</v>
      </c>
      <c r="AA373" s="338"/>
    </row>
    <row r="374" spans="1:27" s="339" customFormat="1" ht="12.75" customHeight="1">
      <c r="A374" s="339">
        <f t="shared" si="61"/>
        <v>11</v>
      </c>
      <c r="B374" s="374">
        <v>71040733035</v>
      </c>
      <c r="C374" s="375" t="s">
        <v>610</v>
      </c>
      <c r="D374" s="334" t="e">
        <f>+IF(VLOOKUP(C374,'BG SISTEMA'!B353:G622,6,FALSE)=15,VLOOKUP('CA EF (2)'!C374,'BG SISTEMA'!B353:F622,5,FALSE),0)</f>
        <v>#N/A</v>
      </c>
      <c r="E374" s="335"/>
      <c r="F374" s="335"/>
      <c r="G374" s="336">
        <v>0</v>
      </c>
      <c r="H374" s="336" t="e">
        <f t="shared" si="59"/>
        <v>#N/A</v>
      </c>
      <c r="I374" s="336">
        <v>0</v>
      </c>
      <c r="J374" s="336">
        <v>0</v>
      </c>
      <c r="K374" s="336">
        <v>0</v>
      </c>
      <c r="L374" s="336">
        <v>0</v>
      </c>
      <c r="M374" s="336">
        <v>0</v>
      </c>
      <c r="N374" s="336">
        <v>0</v>
      </c>
      <c r="O374" s="336">
        <v>0</v>
      </c>
      <c r="P374" s="336">
        <v>0</v>
      </c>
      <c r="Q374" s="336">
        <v>0</v>
      </c>
      <c r="R374" s="336">
        <v>0</v>
      </c>
      <c r="S374" s="336">
        <v>0</v>
      </c>
      <c r="T374" s="336">
        <v>0</v>
      </c>
      <c r="U374" s="336">
        <v>0</v>
      </c>
      <c r="V374" s="336">
        <v>0</v>
      </c>
      <c r="W374" s="336">
        <v>0</v>
      </c>
      <c r="X374" s="336">
        <v>0</v>
      </c>
      <c r="Y374" s="336">
        <v>0</v>
      </c>
      <c r="Z374" s="337" t="e">
        <f t="shared" si="60"/>
        <v>#N/A</v>
      </c>
      <c r="AA374" s="340"/>
    </row>
    <row r="375" spans="1:27" s="339" customFormat="1" ht="12.75" customHeight="1">
      <c r="A375" s="339">
        <f t="shared" si="61"/>
        <v>13</v>
      </c>
      <c r="B375" s="374">
        <v>7104073303501</v>
      </c>
      <c r="C375" s="375" t="s">
        <v>761</v>
      </c>
      <c r="D375" s="334" t="e">
        <f>+IF(VLOOKUP(C375,'BG SISTEMA'!B354:G623,6,FALSE)=15,VLOOKUP('CA EF (2)'!C375,'BG SISTEMA'!B354:F623,5,FALSE),0)</f>
        <v>#N/A</v>
      </c>
      <c r="E375" s="335"/>
      <c r="F375" s="335"/>
      <c r="G375" s="336">
        <v>0</v>
      </c>
      <c r="H375" s="336" t="e">
        <f t="shared" si="59"/>
        <v>#N/A</v>
      </c>
      <c r="I375" s="336">
        <v>0</v>
      </c>
      <c r="J375" s="336">
        <v>0</v>
      </c>
      <c r="K375" s="336">
        <v>0</v>
      </c>
      <c r="L375" s="336">
        <v>0</v>
      </c>
      <c r="M375" s="336">
        <v>0</v>
      </c>
      <c r="N375" s="336">
        <v>0</v>
      </c>
      <c r="O375" s="336">
        <v>0</v>
      </c>
      <c r="P375" s="336">
        <v>0</v>
      </c>
      <c r="Q375" s="336">
        <v>0</v>
      </c>
      <c r="R375" s="336">
        <v>0</v>
      </c>
      <c r="S375" s="336">
        <v>0</v>
      </c>
      <c r="T375" s="336">
        <v>0</v>
      </c>
      <c r="U375" s="336">
        <v>0</v>
      </c>
      <c r="V375" s="336">
        <v>0</v>
      </c>
      <c r="W375" s="336">
        <v>0</v>
      </c>
      <c r="X375" s="336">
        <v>0</v>
      </c>
      <c r="Y375" s="336">
        <v>0</v>
      </c>
      <c r="Z375" s="337" t="e">
        <f t="shared" si="60"/>
        <v>#N/A</v>
      </c>
      <c r="AA375" s="340"/>
    </row>
    <row r="376" spans="1:27" s="339" customFormat="1" ht="12.75" customHeight="1">
      <c r="A376" s="339">
        <f t="shared" si="61"/>
        <v>15</v>
      </c>
      <c r="B376" s="373">
        <v>710407330350101</v>
      </c>
      <c r="C376" s="376" t="s">
        <v>762</v>
      </c>
      <c r="D376" s="334" t="e">
        <f>+IF(VLOOKUP(C376,'BG SISTEMA'!B355:G624,6,FALSE)=15,VLOOKUP('CA EF (2)'!C376,'BG SISTEMA'!B355:F624,5,FALSE),0)</f>
        <v>#N/A</v>
      </c>
      <c r="E376" s="335"/>
      <c r="F376" s="335"/>
      <c r="G376" s="336">
        <v>0</v>
      </c>
      <c r="H376" s="336" t="e">
        <f t="shared" si="59"/>
        <v>#N/A</v>
      </c>
      <c r="I376" s="336">
        <v>0</v>
      </c>
      <c r="J376" s="336">
        <v>0</v>
      </c>
      <c r="K376" s="336">
        <v>0</v>
      </c>
      <c r="L376" s="336">
        <v>0</v>
      </c>
      <c r="M376" s="336">
        <v>0</v>
      </c>
      <c r="N376" s="336" t="e">
        <f t="shared" ref="N376:N378" si="70">-$H376</f>
        <v>#N/A</v>
      </c>
      <c r="O376" s="336">
        <v>0</v>
      </c>
      <c r="P376" s="336">
        <v>0</v>
      </c>
      <c r="Q376" s="336">
        <v>0</v>
      </c>
      <c r="R376" s="336">
        <v>0</v>
      </c>
      <c r="S376" s="336">
        <v>0</v>
      </c>
      <c r="T376" s="336">
        <v>0</v>
      </c>
      <c r="U376" s="336">
        <v>0</v>
      </c>
      <c r="V376" s="336">
        <v>0</v>
      </c>
      <c r="W376" s="336">
        <v>0</v>
      </c>
      <c r="X376" s="336">
        <v>0</v>
      </c>
      <c r="Y376" s="336">
        <v>0</v>
      </c>
      <c r="Z376" s="337" t="e">
        <f t="shared" si="60"/>
        <v>#N/A</v>
      </c>
      <c r="AA376" s="340"/>
    </row>
    <row r="377" spans="1:27" s="339" customFormat="1" ht="12.75" customHeight="1">
      <c r="A377" s="339">
        <f t="shared" si="61"/>
        <v>13</v>
      </c>
      <c r="B377" s="374">
        <v>7104073303502</v>
      </c>
      <c r="C377" s="375" t="s">
        <v>763</v>
      </c>
      <c r="D377" s="334" t="e">
        <f>+IF(VLOOKUP(C377,'BG SISTEMA'!B356:G625,6,FALSE)=15,VLOOKUP('CA EF (2)'!C377,'BG SISTEMA'!B356:F625,5,FALSE),0)</f>
        <v>#N/A</v>
      </c>
      <c r="E377" s="335"/>
      <c r="F377" s="335"/>
      <c r="G377" s="336">
        <v>0</v>
      </c>
      <c r="H377" s="336" t="e">
        <f t="shared" si="59"/>
        <v>#N/A</v>
      </c>
      <c r="I377" s="336">
        <v>0</v>
      </c>
      <c r="J377" s="336">
        <v>0</v>
      </c>
      <c r="K377" s="336">
        <v>0</v>
      </c>
      <c r="L377" s="336">
        <v>0</v>
      </c>
      <c r="M377" s="336">
        <v>0</v>
      </c>
      <c r="N377" s="336">
        <v>0</v>
      </c>
      <c r="O377" s="336">
        <v>0</v>
      </c>
      <c r="P377" s="336">
        <v>0</v>
      </c>
      <c r="Q377" s="336">
        <v>0</v>
      </c>
      <c r="R377" s="336">
        <v>0</v>
      </c>
      <c r="S377" s="336">
        <v>0</v>
      </c>
      <c r="T377" s="336">
        <v>0</v>
      </c>
      <c r="U377" s="336">
        <v>0</v>
      </c>
      <c r="V377" s="336">
        <v>0</v>
      </c>
      <c r="W377" s="336">
        <v>0</v>
      </c>
      <c r="X377" s="336">
        <v>0</v>
      </c>
      <c r="Y377" s="336">
        <v>0</v>
      </c>
      <c r="Z377" s="337" t="e">
        <f t="shared" si="60"/>
        <v>#N/A</v>
      </c>
      <c r="AA377" s="340"/>
    </row>
    <row r="378" spans="1:27" s="339" customFormat="1" ht="12.75" customHeight="1">
      <c r="A378" s="339">
        <f t="shared" si="61"/>
        <v>15</v>
      </c>
      <c r="B378" s="373">
        <v>710407330350299</v>
      </c>
      <c r="C378" s="376" t="s">
        <v>764</v>
      </c>
      <c r="D378" s="334" t="e">
        <f>+IF(VLOOKUP(C378,'BG SISTEMA'!B357:G626,6,FALSE)=15,VLOOKUP('CA EF (2)'!C378,'BG SISTEMA'!B357:F626,5,FALSE),0)</f>
        <v>#N/A</v>
      </c>
      <c r="E378" s="335"/>
      <c r="F378" s="335"/>
      <c r="G378" s="336">
        <v>0</v>
      </c>
      <c r="H378" s="336" t="e">
        <f t="shared" si="59"/>
        <v>#N/A</v>
      </c>
      <c r="I378" s="336">
        <v>0</v>
      </c>
      <c r="J378" s="336">
        <v>0</v>
      </c>
      <c r="K378" s="336">
        <v>0</v>
      </c>
      <c r="L378" s="336">
        <v>0</v>
      </c>
      <c r="M378" s="336">
        <v>0</v>
      </c>
      <c r="N378" s="336" t="e">
        <f t="shared" si="70"/>
        <v>#N/A</v>
      </c>
      <c r="O378" s="336">
        <v>0</v>
      </c>
      <c r="P378" s="336">
        <v>0</v>
      </c>
      <c r="Q378" s="336">
        <v>0</v>
      </c>
      <c r="R378" s="336">
        <v>0</v>
      </c>
      <c r="S378" s="336">
        <v>0</v>
      </c>
      <c r="T378" s="336">
        <v>0</v>
      </c>
      <c r="U378" s="336">
        <v>0</v>
      </c>
      <c r="V378" s="336">
        <v>0</v>
      </c>
      <c r="W378" s="336">
        <v>0</v>
      </c>
      <c r="X378" s="336">
        <v>0</v>
      </c>
      <c r="Y378" s="336">
        <v>0</v>
      </c>
      <c r="Z378" s="337" t="e">
        <f t="shared" si="60"/>
        <v>#N/A</v>
      </c>
      <c r="AA378" s="340"/>
    </row>
    <row r="379" spans="1:27" s="339" customFormat="1" ht="12.75" customHeight="1">
      <c r="A379" s="339">
        <f t="shared" si="61"/>
        <v>11</v>
      </c>
      <c r="B379" s="374">
        <v>71040733046</v>
      </c>
      <c r="C379" s="375" t="s">
        <v>619</v>
      </c>
      <c r="D379" s="334" t="e">
        <f>+IF(VLOOKUP(C379,'BG SISTEMA'!B358:G627,6,FALSE)=15,VLOOKUP('CA EF (2)'!C379,'BG SISTEMA'!B358:F627,5,FALSE),0)</f>
        <v>#N/A</v>
      </c>
      <c r="E379" s="335"/>
      <c r="F379" s="335"/>
      <c r="G379" s="336">
        <v>0</v>
      </c>
      <c r="H379" s="336" t="e">
        <f t="shared" si="59"/>
        <v>#N/A</v>
      </c>
      <c r="I379" s="336">
        <v>0</v>
      </c>
      <c r="J379" s="336">
        <v>0</v>
      </c>
      <c r="K379" s="336">
        <v>0</v>
      </c>
      <c r="L379" s="336">
        <v>0</v>
      </c>
      <c r="M379" s="336">
        <v>0</v>
      </c>
      <c r="N379" s="336">
        <v>0</v>
      </c>
      <c r="O379" s="336">
        <v>0</v>
      </c>
      <c r="P379" s="336">
        <v>0</v>
      </c>
      <c r="Q379" s="336">
        <v>0</v>
      </c>
      <c r="R379" s="336">
        <v>0</v>
      </c>
      <c r="S379" s="336">
        <v>0</v>
      </c>
      <c r="T379" s="336">
        <v>0</v>
      </c>
      <c r="U379" s="336">
        <v>0</v>
      </c>
      <c r="V379" s="336">
        <v>0</v>
      </c>
      <c r="W379" s="336">
        <v>0</v>
      </c>
      <c r="X379" s="336">
        <v>0</v>
      </c>
      <c r="Y379" s="336">
        <v>0</v>
      </c>
      <c r="Z379" s="337" t="e">
        <f t="shared" si="60"/>
        <v>#N/A</v>
      </c>
      <c r="AA379" s="340"/>
    </row>
    <row r="380" spans="1:27" s="339" customFormat="1" ht="12.75" customHeight="1">
      <c r="A380" s="339">
        <f t="shared" si="61"/>
        <v>13</v>
      </c>
      <c r="B380" s="374">
        <v>7104073304601</v>
      </c>
      <c r="C380" s="375" t="s">
        <v>619</v>
      </c>
      <c r="D380" s="334" t="e">
        <f>+IF(VLOOKUP(C380,'BG SISTEMA'!B359:G628,6,FALSE)=15,VLOOKUP('CA EF (2)'!C380,'BG SISTEMA'!B359:F628,5,FALSE),0)</f>
        <v>#N/A</v>
      </c>
      <c r="E380" s="335"/>
      <c r="F380" s="335"/>
      <c r="G380" s="336">
        <v>0</v>
      </c>
      <c r="H380" s="336" t="e">
        <f t="shared" ref="H380:H406" si="71">+D380+E380-F380-G380</f>
        <v>#N/A</v>
      </c>
      <c r="I380" s="336">
        <v>0</v>
      </c>
      <c r="J380" s="336">
        <v>0</v>
      </c>
      <c r="K380" s="336">
        <v>0</v>
      </c>
      <c r="L380" s="336">
        <v>0</v>
      </c>
      <c r="M380" s="336">
        <v>0</v>
      </c>
      <c r="N380" s="336">
        <v>0</v>
      </c>
      <c r="O380" s="336">
        <v>0</v>
      </c>
      <c r="P380" s="336">
        <v>0</v>
      </c>
      <c r="Q380" s="336">
        <v>0</v>
      </c>
      <c r="R380" s="336">
        <v>0</v>
      </c>
      <c r="S380" s="336">
        <v>0</v>
      </c>
      <c r="T380" s="336">
        <v>0</v>
      </c>
      <c r="U380" s="336">
        <v>0</v>
      </c>
      <c r="V380" s="336">
        <v>0</v>
      </c>
      <c r="W380" s="336">
        <v>0</v>
      </c>
      <c r="X380" s="336">
        <v>0</v>
      </c>
      <c r="Y380" s="336">
        <v>0</v>
      </c>
      <c r="Z380" s="337" t="e">
        <f t="shared" si="60"/>
        <v>#N/A</v>
      </c>
      <c r="AA380" s="338"/>
    </row>
    <row r="381" spans="1:27" s="339" customFormat="1" ht="12.75" customHeight="1">
      <c r="A381" s="339">
        <f t="shared" si="61"/>
        <v>15</v>
      </c>
      <c r="B381" s="373">
        <v>710407330460199</v>
      </c>
      <c r="C381" s="376" t="s">
        <v>620</v>
      </c>
      <c r="D381" s="334" t="e">
        <f>+IF(VLOOKUP(C381,'BG SISTEMA'!B360:G629,6,FALSE)=15,VLOOKUP('CA EF (2)'!C381,'BG SISTEMA'!B360:F629,5,FALSE),0)</f>
        <v>#N/A</v>
      </c>
      <c r="E381" s="335"/>
      <c r="F381" s="335"/>
      <c r="G381" s="336">
        <v>0</v>
      </c>
      <c r="H381" s="336" t="e">
        <f t="shared" si="71"/>
        <v>#N/A</v>
      </c>
      <c r="I381" s="336">
        <v>0</v>
      </c>
      <c r="J381" s="336">
        <v>0</v>
      </c>
      <c r="K381" s="336">
        <v>0</v>
      </c>
      <c r="L381" s="336">
        <v>0</v>
      </c>
      <c r="M381" s="336">
        <v>0</v>
      </c>
      <c r="N381" s="336" t="e">
        <f t="shared" ref="N381" si="72">-$H381</f>
        <v>#N/A</v>
      </c>
      <c r="O381" s="336">
        <v>0</v>
      </c>
      <c r="P381" s="336">
        <v>0</v>
      </c>
      <c r="Q381" s="336">
        <v>0</v>
      </c>
      <c r="R381" s="336">
        <v>0</v>
      </c>
      <c r="S381" s="336">
        <v>0</v>
      </c>
      <c r="T381" s="336">
        <v>0</v>
      </c>
      <c r="U381" s="336">
        <v>0</v>
      </c>
      <c r="V381" s="336">
        <v>0</v>
      </c>
      <c r="W381" s="336">
        <v>0</v>
      </c>
      <c r="X381" s="336">
        <v>0</v>
      </c>
      <c r="Y381" s="336">
        <v>0</v>
      </c>
      <c r="Z381" s="337" t="e">
        <f t="shared" si="60"/>
        <v>#N/A</v>
      </c>
      <c r="AA381" s="340"/>
    </row>
    <row r="382" spans="1:27" s="339" customFormat="1" ht="12.75" customHeight="1">
      <c r="A382" s="339">
        <f t="shared" si="61"/>
        <v>8</v>
      </c>
      <c r="B382" s="374">
        <v>71040735</v>
      </c>
      <c r="C382" s="375" t="s">
        <v>270</v>
      </c>
      <c r="D382" s="334" t="e">
        <f>+IF(VLOOKUP(C382,'BG SISTEMA'!B361:G630,6,FALSE)=15,VLOOKUP('CA EF (2)'!C382,'BG SISTEMA'!B361:F630,5,FALSE),0)</f>
        <v>#N/A</v>
      </c>
      <c r="E382" s="335"/>
      <c r="F382" s="335"/>
      <c r="G382" s="336">
        <v>0</v>
      </c>
      <c r="H382" s="336" t="e">
        <f t="shared" si="71"/>
        <v>#N/A</v>
      </c>
      <c r="I382" s="336">
        <v>0</v>
      </c>
      <c r="J382" s="336">
        <v>0</v>
      </c>
      <c r="K382" s="336">
        <v>0</v>
      </c>
      <c r="L382" s="336">
        <v>0</v>
      </c>
      <c r="M382" s="336">
        <v>0</v>
      </c>
      <c r="N382" s="336">
        <v>0</v>
      </c>
      <c r="O382" s="336">
        <v>0</v>
      </c>
      <c r="P382" s="336">
        <v>0</v>
      </c>
      <c r="Q382" s="336">
        <v>0</v>
      </c>
      <c r="R382" s="336">
        <v>0</v>
      </c>
      <c r="S382" s="336">
        <v>0</v>
      </c>
      <c r="T382" s="336">
        <v>0</v>
      </c>
      <c r="U382" s="336">
        <v>0</v>
      </c>
      <c r="V382" s="336">
        <v>0</v>
      </c>
      <c r="W382" s="336">
        <v>0</v>
      </c>
      <c r="X382" s="336">
        <v>0</v>
      </c>
      <c r="Y382" s="336">
        <v>0</v>
      </c>
      <c r="Z382" s="337" t="e">
        <f t="shared" si="60"/>
        <v>#N/A</v>
      </c>
      <c r="AA382" s="340"/>
    </row>
    <row r="383" spans="1:27" s="339" customFormat="1" ht="12.75" customHeight="1">
      <c r="A383" s="339">
        <f t="shared" si="61"/>
        <v>11</v>
      </c>
      <c r="B383" s="374">
        <v>71040735004</v>
      </c>
      <c r="C383" s="375" t="s">
        <v>630</v>
      </c>
      <c r="D383" s="334" t="e">
        <f>+IF(VLOOKUP(C383,'BG SISTEMA'!B362:G631,6,FALSE)=15,VLOOKUP('CA EF (2)'!C383,'BG SISTEMA'!B362:F631,5,FALSE),0)</f>
        <v>#N/A</v>
      </c>
      <c r="E383" s="335"/>
      <c r="F383" s="335"/>
      <c r="G383" s="336">
        <v>0</v>
      </c>
      <c r="H383" s="336" t="e">
        <f t="shared" si="71"/>
        <v>#N/A</v>
      </c>
      <c r="I383" s="336">
        <v>0</v>
      </c>
      <c r="J383" s="336">
        <v>0</v>
      </c>
      <c r="K383" s="336">
        <v>0</v>
      </c>
      <c r="L383" s="336">
        <v>0</v>
      </c>
      <c r="M383" s="336">
        <v>0</v>
      </c>
      <c r="N383" s="336">
        <v>0</v>
      </c>
      <c r="O383" s="336">
        <v>0</v>
      </c>
      <c r="P383" s="336">
        <v>0</v>
      </c>
      <c r="Q383" s="336">
        <v>0</v>
      </c>
      <c r="R383" s="336">
        <v>0</v>
      </c>
      <c r="S383" s="336">
        <v>0</v>
      </c>
      <c r="T383" s="336">
        <v>0</v>
      </c>
      <c r="U383" s="336">
        <v>0</v>
      </c>
      <c r="V383" s="336">
        <v>0</v>
      </c>
      <c r="W383" s="336">
        <v>0</v>
      </c>
      <c r="X383" s="336">
        <v>0</v>
      </c>
      <c r="Y383" s="336">
        <v>0</v>
      </c>
      <c r="Z383" s="337" t="e">
        <f t="shared" si="60"/>
        <v>#N/A</v>
      </c>
      <c r="AA383" s="340"/>
    </row>
    <row r="384" spans="1:27" s="339" customFormat="1" ht="12.75" customHeight="1">
      <c r="A384" s="339">
        <f t="shared" si="61"/>
        <v>13</v>
      </c>
      <c r="B384" s="374">
        <v>7104073500401</v>
      </c>
      <c r="C384" s="375" t="s">
        <v>765</v>
      </c>
      <c r="D384" s="334" t="e">
        <f>+IF(VLOOKUP(C384,'BG SISTEMA'!B363:G632,6,FALSE)=15,VLOOKUP('CA EF (2)'!C384,'BG SISTEMA'!B363:F632,5,FALSE),0)</f>
        <v>#N/A</v>
      </c>
      <c r="E384" s="335"/>
      <c r="F384" s="335"/>
      <c r="G384" s="336">
        <v>0</v>
      </c>
      <c r="H384" s="336" t="e">
        <f t="shared" si="71"/>
        <v>#N/A</v>
      </c>
      <c r="I384" s="336">
        <v>0</v>
      </c>
      <c r="J384" s="336">
        <v>0</v>
      </c>
      <c r="K384" s="336">
        <v>0</v>
      </c>
      <c r="L384" s="336">
        <v>0</v>
      </c>
      <c r="M384" s="336">
        <v>0</v>
      </c>
      <c r="N384" s="336">
        <v>0</v>
      </c>
      <c r="O384" s="336">
        <v>0</v>
      </c>
      <c r="P384" s="336">
        <v>0</v>
      </c>
      <c r="Q384" s="336">
        <v>0</v>
      </c>
      <c r="R384" s="336">
        <v>0</v>
      </c>
      <c r="S384" s="336">
        <v>0</v>
      </c>
      <c r="T384" s="336">
        <v>0</v>
      </c>
      <c r="U384" s="336">
        <v>0</v>
      </c>
      <c r="V384" s="336">
        <v>0</v>
      </c>
      <c r="W384" s="336">
        <v>0</v>
      </c>
      <c r="X384" s="336">
        <v>0</v>
      </c>
      <c r="Y384" s="336">
        <v>0</v>
      </c>
      <c r="Z384" s="337" t="e">
        <f t="shared" si="60"/>
        <v>#N/A</v>
      </c>
      <c r="AA384" s="340"/>
    </row>
    <row r="385" spans="1:27" s="339" customFormat="1" ht="12.75" customHeight="1">
      <c r="A385" s="339">
        <f t="shared" si="61"/>
        <v>15</v>
      </c>
      <c r="B385" s="373">
        <v>710407350040101</v>
      </c>
      <c r="C385" s="376" t="s">
        <v>631</v>
      </c>
      <c r="D385" s="334" t="e">
        <f>+IF(VLOOKUP(C385,'BG SISTEMA'!B364:G633,6,FALSE)=15,VLOOKUP('CA EF (2)'!C385,'BG SISTEMA'!B364:F633,5,FALSE),0)</f>
        <v>#N/A</v>
      </c>
      <c r="E385" s="335"/>
      <c r="F385" s="335"/>
      <c r="G385" s="336">
        <v>0</v>
      </c>
      <c r="H385" s="336" t="e">
        <f t="shared" si="71"/>
        <v>#N/A</v>
      </c>
      <c r="I385" s="336">
        <v>0</v>
      </c>
      <c r="J385" s="336">
        <v>0</v>
      </c>
      <c r="K385" s="336">
        <v>0</v>
      </c>
      <c r="L385" s="336">
        <v>0</v>
      </c>
      <c r="M385" s="336">
        <v>0</v>
      </c>
      <c r="N385" s="336" t="e">
        <f t="shared" ref="N385:N391" si="73">-$H385</f>
        <v>#N/A</v>
      </c>
      <c r="O385" s="336">
        <v>0</v>
      </c>
      <c r="P385" s="336">
        <v>0</v>
      </c>
      <c r="Q385" s="336">
        <v>0</v>
      </c>
      <c r="R385" s="336">
        <v>0</v>
      </c>
      <c r="S385" s="336">
        <v>0</v>
      </c>
      <c r="T385" s="336">
        <v>0</v>
      </c>
      <c r="U385" s="336">
        <v>0</v>
      </c>
      <c r="V385" s="336">
        <v>0</v>
      </c>
      <c r="W385" s="336">
        <v>0</v>
      </c>
      <c r="X385" s="336">
        <v>0</v>
      </c>
      <c r="Y385" s="336">
        <v>0</v>
      </c>
      <c r="Z385" s="337" t="e">
        <f t="shared" ref="Z385:Z406" si="74">SUM(H385:Y385)</f>
        <v>#N/A</v>
      </c>
      <c r="AA385" s="340"/>
    </row>
    <row r="386" spans="1:27" s="339" customFormat="1" ht="12.75" customHeight="1">
      <c r="A386" s="339">
        <f t="shared" si="61"/>
        <v>15</v>
      </c>
      <c r="B386" s="373">
        <v>710407350040199</v>
      </c>
      <c r="C386" s="376" t="s">
        <v>632</v>
      </c>
      <c r="D386" s="334" t="e">
        <f>+IF(VLOOKUP(C386,'BG SISTEMA'!B365:G634,6,FALSE)=15,VLOOKUP('CA EF (2)'!C386,'BG SISTEMA'!B365:F634,5,FALSE),0)</f>
        <v>#N/A</v>
      </c>
      <c r="E386" s="335"/>
      <c r="F386" s="335"/>
      <c r="G386" s="336">
        <v>0</v>
      </c>
      <c r="H386" s="336" t="e">
        <f t="shared" si="71"/>
        <v>#N/A</v>
      </c>
      <c r="I386" s="336">
        <v>0</v>
      </c>
      <c r="J386" s="336">
        <v>0</v>
      </c>
      <c r="K386" s="336">
        <v>0</v>
      </c>
      <c r="L386" s="336">
        <v>0</v>
      </c>
      <c r="M386" s="336">
        <v>0</v>
      </c>
      <c r="N386" s="336" t="e">
        <f t="shared" si="73"/>
        <v>#N/A</v>
      </c>
      <c r="O386" s="336">
        <v>0</v>
      </c>
      <c r="P386" s="336">
        <v>0</v>
      </c>
      <c r="Q386" s="336">
        <v>0</v>
      </c>
      <c r="R386" s="336">
        <v>0</v>
      </c>
      <c r="S386" s="336">
        <v>0</v>
      </c>
      <c r="T386" s="336">
        <v>0</v>
      </c>
      <c r="U386" s="336">
        <v>0</v>
      </c>
      <c r="V386" s="336">
        <v>0</v>
      </c>
      <c r="W386" s="336">
        <v>0</v>
      </c>
      <c r="X386" s="336">
        <v>0</v>
      </c>
      <c r="Y386" s="336">
        <v>0</v>
      </c>
      <c r="Z386" s="337" t="e">
        <f t="shared" si="74"/>
        <v>#N/A</v>
      </c>
      <c r="AA386" s="340"/>
    </row>
    <row r="387" spans="1:27" s="339" customFormat="1" ht="12.75" customHeight="1">
      <c r="A387" s="339">
        <f t="shared" si="61"/>
        <v>13</v>
      </c>
      <c r="B387" s="374">
        <v>7104073500402</v>
      </c>
      <c r="C387" s="375" t="s">
        <v>766</v>
      </c>
      <c r="D387" s="334" t="e">
        <f>+IF(VLOOKUP(C387,'BG SISTEMA'!B366:G635,6,FALSE)=15,VLOOKUP('CA EF (2)'!C387,'BG SISTEMA'!B366:F635,5,FALSE),0)</f>
        <v>#N/A</v>
      </c>
      <c r="E387" s="335"/>
      <c r="F387" s="335"/>
      <c r="G387" s="336">
        <v>0</v>
      </c>
      <c r="H387" s="336" t="e">
        <f t="shared" si="71"/>
        <v>#N/A</v>
      </c>
      <c r="I387" s="336">
        <v>0</v>
      </c>
      <c r="J387" s="336">
        <v>0</v>
      </c>
      <c r="K387" s="336">
        <v>0</v>
      </c>
      <c r="L387" s="336">
        <v>0</v>
      </c>
      <c r="M387" s="336">
        <v>0</v>
      </c>
      <c r="N387" s="336">
        <v>0</v>
      </c>
      <c r="O387" s="336">
        <v>0</v>
      </c>
      <c r="P387" s="336">
        <v>0</v>
      </c>
      <c r="Q387" s="336">
        <v>0</v>
      </c>
      <c r="R387" s="336">
        <v>0</v>
      </c>
      <c r="S387" s="336">
        <v>0</v>
      </c>
      <c r="T387" s="336">
        <v>0</v>
      </c>
      <c r="U387" s="336">
        <v>0</v>
      </c>
      <c r="V387" s="336">
        <v>0</v>
      </c>
      <c r="W387" s="336">
        <v>0</v>
      </c>
      <c r="X387" s="336">
        <v>0</v>
      </c>
      <c r="Y387" s="336">
        <v>0</v>
      </c>
      <c r="Z387" s="337" t="e">
        <f t="shared" si="74"/>
        <v>#N/A</v>
      </c>
      <c r="AA387" s="338"/>
    </row>
    <row r="388" spans="1:27" s="339" customFormat="1" ht="12.75" customHeight="1">
      <c r="A388" s="339">
        <f t="shared" si="61"/>
        <v>15</v>
      </c>
      <c r="B388" s="373">
        <v>710407350040201</v>
      </c>
      <c r="C388" s="376" t="s">
        <v>633</v>
      </c>
      <c r="D388" s="334" t="e">
        <f>+IF(VLOOKUP(C388,'BG SISTEMA'!B367:G636,6,FALSE)=15,VLOOKUP('CA EF (2)'!C388,'BG SISTEMA'!B367:F636,5,FALSE),0)</f>
        <v>#N/A</v>
      </c>
      <c r="E388" s="335"/>
      <c r="F388" s="335"/>
      <c r="G388" s="336">
        <v>0</v>
      </c>
      <c r="H388" s="336" t="e">
        <f t="shared" si="71"/>
        <v>#N/A</v>
      </c>
      <c r="I388" s="336">
        <v>0</v>
      </c>
      <c r="J388" s="336">
        <v>0</v>
      </c>
      <c r="K388" s="336">
        <v>0</v>
      </c>
      <c r="L388" s="336">
        <v>0</v>
      </c>
      <c r="M388" s="336">
        <v>0</v>
      </c>
      <c r="N388" s="336" t="e">
        <f t="shared" si="73"/>
        <v>#N/A</v>
      </c>
      <c r="O388" s="336">
        <v>0</v>
      </c>
      <c r="P388" s="336">
        <v>0</v>
      </c>
      <c r="Q388" s="336">
        <v>0</v>
      </c>
      <c r="R388" s="336">
        <v>0</v>
      </c>
      <c r="S388" s="336">
        <v>0</v>
      </c>
      <c r="T388" s="336">
        <v>0</v>
      </c>
      <c r="U388" s="336">
        <v>0</v>
      </c>
      <c r="V388" s="336">
        <v>0</v>
      </c>
      <c r="W388" s="336">
        <v>0</v>
      </c>
      <c r="X388" s="336">
        <v>0</v>
      </c>
      <c r="Y388" s="336">
        <v>0</v>
      </c>
      <c r="Z388" s="337" t="e">
        <f t="shared" si="74"/>
        <v>#N/A</v>
      </c>
      <c r="AA388" s="340"/>
    </row>
    <row r="389" spans="1:27" s="339" customFormat="1" ht="12.75" customHeight="1">
      <c r="A389" s="339">
        <f t="shared" si="61"/>
        <v>15</v>
      </c>
      <c r="B389" s="373">
        <v>710407350040299</v>
      </c>
      <c r="C389" s="376" t="s">
        <v>634</v>
      </c>
      <c r="D389" s="334" t="e">
        <f>+IF(VLOOKUP(C389,'BG SISTEMA'!B368:G637,6,FALSE)=15,VLOOKUP('CA EF (2)'!C389,'BG SISTEMA'!B368:F637,5,FALSE),0)</f>
        <v>#N/A</v>
      </c>
      <c r="E389" s="335"/>
      <c r="F389" s="335"/>
      <c r="G389" s="336">
        <v>0</v>
      </c>
      <c r="H389" s="336" t="e">
        <f t="shared" si="71"/>
        <v>#N/A</v>
      </c>
      <c r="I389" s="336">
        <v>0</v>
      </c>
      <c r="J389" s="336">
        <v>0</v>
      </c>
      <c r="K389" s="336">
        <v>0</v>
      </c>
      <c r="L389" s="336">
        <v>0</v>
      </c>
      <c r="M389" s="336">
        <v>0</v>
      </c>
      <c r="N389" s="336" t="e">
        <f t="shared" si="73"/>
        <v>#N/A</v>
      </c>
      <c r="O389" s="336">
        <v>0</v>
      </c>
      <c r="P389" s="336">
        <v>0</v>
      </c>
      <c r="Q389" s="336">
        <v>0</v>
      </c>
      <c r="R389" s="336">
        <v>0</v>
      </c>
      <c r="S389" s="336">
        <v>0</v>
      </c>
      <c r="T389" s="336">
        <v>0</v>
      </c>
      <c r="U389" s="336">
        <v>0</v>
      </c>
      <c r="V389" s="336">
        <v>0</v>
      </c>
      <c r="W389" s="336">
        <v>0</v>
      </c>
      <c r="X389" s="336">
        <v>0</v>
      </c>
      <c r="Y389" s="336">
        <v>0</v>
      </c>
      <c r="Z389" s="337" t="e">
        <f t="shared" si="74"/>
        <v>#N/A</v>
      </c>
      <c r="AA389" s="340"/>
    </row>
    <row r="390" spans="1:27" s="339" customFormat="1" ht="12.75" customHeight="1">
      <c r="A390" s="339">
        <f t="shared" si="61"/>
        <v>13</v>
      </c>
      <c r="B390" s="374">
        <v>7104073500403</v>
      </c>
      <c r="C390" s="375" t="s">
        <v>767</v>
      </c>
      <c r="D390" s="334" t="e">
        <f>+IF(VLOOKUP(C390,'BG SISTEMA'!B369:G638,6,FALSE)=15,VLOOKUP('CA EF (2)'!C390,'BG SISTEMA'!B369:F638,5,FALSE),0)</f>
        <v>#N/A</v>
      </c>
      <c r="E390" s="335"/>
      <c r="F390" s="335"/>
      <c r="G390" s="336">
        <v>0</v>
      </c>
      <c r="H390" s="336" t="e">
        <f t="shared" si="71"/>
        <v>#N/A</v>
      </c>
      <c r="I390" s="336">
        <v>0</v>
      </c>
      <c r="J390" s="336">
        <v>0</v>
      </c>
      <c r="K390" s="336">
        <v>0</v>
      </c>
      <c r="L390" s="336">
        <v>0</v>
      </c>
      <c r="M390" s="336">
        <v>0</v>
      </c>
      <c r="N390" s="336">
        <v>0</v>
      </c>
      <c r="O390" s="336">
        <v>0</v>
      </c>
      <c r="P390" s="336">
        <v>0</v>
      </c>
      <c r="Q390" s="336">
        <v>0</v>
      </c>
      <c r="R390" s="336">
        <v>0</v>
      </c>
      <c r="S390" s="336">
        <v>0</v>
      </c>
      <c r="T390" s="336">
        <v>0</v>
      </c>
      <c r="U390" s="336">
        <v>0</v>
      </c>
      <c r="V390" s="336">
        <v>0</v>
      </c>
      <c r="W390" s="336">
        <v>0</v>
      </c>
      <c r="X390" s="336">
        <v>0</v>
      </c>
      <c r="Y390" s="336">
        <v>0</v>
      </c>
      <c r="Z390" s="337" t="e">
        <f t="shared" si="74"/>
        <v>#N/A</v>
      </c>
      <c r="AA390" s="340"/>
    </row>
    <row r="391" spans="1:27" s="339" customFormat="1" ht="12.75" customHeight="1">
      <c r="A391" s="339">
        <f t="shared" si="61"/>
        <v>15</v>
      </c>
      <c r="B391" s="373">
        <v>710407350040399</v>
      </c>
      <c r="C391" s="376" t="s">
        <v>768</v>
      </c>
      <c r="D391" s="334" t="e">
        <f>+IF(VLOOKUP(C391,'BG SISTEMA'!B370:G639,6,FALSE)=15,VLOOKUP('CA EF (2)'!C391,'BG SISTEMA'!B370:F639,5,FALSE),0)</f>
        <v>#N/A</v>
      </c>
      <c r="E391" s="335"/>
      <c r="F391" s="335"/>
      <c r="G391" s="336">
        <v>0</v>
      </c>
      <c r="H391" s="336" t="e">
        <f t="shared" si="71"/>
        <v>#N/A</v>
      </c>
      <c r="I391" s="336">
        <v>0</v>
      </c>
      <c r="J391" s="336">
        <v>0</v>
      </c>
      <c r="K391" s="336">
        <v>0</v>
      </c>
      <c r="L391" s="336">
        <v>0</v>
      </c>
      <c r="M391" s="336">
        <v>0</v>
      </c>
      <c r="N391" s="336" t="e">
        <f t="shared" si="73"/>
        <v>#N/A</v>
      </c>
      <c r="O391" s="336">
        <v>0</v>
      </c>
      <c r="P391" s="336">
        <v>0</v>
      </c>
      <c r="Q391" s="336">
        <v>0</v>
      </c>
      <c r="R391" s="336">
        <v>0</v>
      </c>
      <c r="S391" s="336">
        <v>0</v>
      </c>
      <c r="T391" s="336">
        <v>0</v>
      </c>
      <c r="U391" s="336">
        <v>0</v>
      </c>
      <c r="V391" s="336">
        <v>0</v>
      </c>
      <c r="W391" s="336">
        <v>0</v>
      </c>
      <c r="X391" s="336">
        <v>0</v>
      </c>
      <c r="Y391" s="336">
        <v>0</v>
      </c>
      <c r="Z391" s="337" t="e">
        <f t="shared" si="74"/>
        <v>#N/A</v>
      </c>
      <c r="AA391" s="340"/>
    </row>
    <row r="392" spans="1:27" s="339" customFormat="1" ht="12.75" customHeight="1">
      <c r="A392" s="339">
        <f t="shared" si="61"/>
        <v>11</v>
      </c>
      <c r="B392" s="374">
        <v>71040735007</v>
      </c>
      <c r="C392" s="375" t="s">
        <v>635</v>
      </c>
      <c r="D392" s="334" t="e">
        <f>+IF(VLOOKUP(C392,'BG SISTEMA'!B371:G640,6,FALSE)=15,VLOOKUP('CA EF (2)'!C392,'BG SISTEMA'!B371:F640,5,FALSE),0)</f>
        <v>#N/A</v>
      </c>
      <c r="E392" s="335"/>
      <c r="F392" s="335"/>
      <c r="G392" s="336">
        <v>0</v>
      </c>
      <c r="H392" s="336" t="e">
        <f t="shared" si="71"/>
        <v>#N/A</v>
      </c>
      <c r="I392" s="336">
        <v>0</v>
      </c>
      <c r="J392" s="336">
        <v>0</v>
      </c>
      <c r="K392" s="336">
        <v>0</v>
      </c>
      <c r="L392" s="336">
        <v>0</v>
      </c>
      <c r="M392" s="336">
        <v>0</v>
      </c>
      <c r="N392" s="336">
        <v>0</v>
      </c>
      <c r="O392" s="336">
        <v>0</v>
      </c>
      <c r="P392" s="336">
        <v>0</v>
      </c>
      <c r="Q392" s="336">
        <v>0</v>
      </c>
      <c r="R392" s="336">
        <v>0</v>
      </c>
      <c r="S392" s="336">
        <v>0</v>
      </c>
      <c r="T392" s="336">
        <v>0</v>
      </c>
      <c r="U392" s="336">
        <v>0</v>
      </c>
      <c r="V392" s="336">
        <v>0</v>
      </c>
      <c r="W392" s="336">
        <v>0</v>
      </c>
      <c r="X392" s="336">
        <v>0</v>
      </c>
      <c r="Y392" s="336">
        <v>0</v>
      </c>
      <c r="Z392" s="337" t="e">
        <f t="shared" si="74"/>
        <v>#N/A</v>
      </c>
      <c r="AA392" s="340"/>
    </row>
    <row r="393" spans="1:27" s="339" customFormat="1" ht="12.75" customHeight="1">
      <c r="A393" s="339">
        <f t="shared" si="61"/>
        <v>13</v>
      </c>
      <c r="B393" s="374">
        <v>7104073500701</v>
      </c>
      <c r="C393" s="375" t="s">
        <v>635</v>
      </c>
      <c r="D393" s="334" t="e">
        <f>+IF(VLOOKUP(C393,'BG SISTEMA'!B372:G641,6,FALSE)=15,VLOOKUP('CA EF (2)'!C393,'BG SISTEMA'!B372:F641,5,FALSE),0)</f>
        <v>#N/A</v>
      </c>
      <c r="E393" s="335"/>
      <c r="F393" s="335"/>
      <c r="G393" s="336">
        <v>0</v>
      </c>
      <c r="H393" s="336" t="e">
        <f t="shared" si="71"/>
        <v>#N/A</v>
      </c>
      <c r="I393" s="336">
        <v>0</v>
      </c>
      <c r="J393" s="336">
        <v>0</v>
      </c>
      <c r="K393" s="336">
        <v>0</v>
      </c>
      <c r="L393" s="336">
        <v>0</v>
      </c>
      <c r="M393" s="336">
        <v>0</v>
      </c>
      <c r="N393" s="336">
        <v>0</v>
      </c>
      <c r="O393" s="336">
        <v>0</v>
      </c>
      <c r="P393" s="336">
        <v>0</v>
      </c>
      <c r="Q393" s="336">
        <v>0</v>
      </c>
      <c r="R393" s="336">
        <v>0</v>
      </c>
      <c r="S393" s="336">
        <v>0</v>
      </c>
      <c r="T393" s="336">
        <v>0</v>
      </c>
      <c r="U393" s="336">
        <v>0</v>
      </c>
      <c r="V393" s="336">
        <v>0</v>
      </c>
      <c r="W393" s="336">
        <v>0</v>
      </c>
      <c r="X393" s="336">
        <v>0</v>
      </c>
      <c r="Y393" s="336">
        <v>0</v>
      </c>
      <c r="Z393" s="337" t="e">
        <f t="shared" si="74"/>
        <v>#N/A</v>
      </c>
      <c r="AA393" s="340"/>
    </row>
    <row r="394" spans="1:27" s="339" customFormat="1" ht="12.75" customHeight="1">
      <c r="A394" s="339">
        <f t="shared" si="61"/>
        <v>15</v>
      </c>
      <c r="B394" s="373">
        <v>710407350070199</v>
      </c>
      <c r="C394" s="376" t="s">
        <v>636</v>
      </c>
      <c r="D394" s="334" t="e">
        <f>+IF(VLOOKUP(C394,'BG SISTEMA'!B373:G642,6,FALSE)=15,VLOOKUP('CA EF (2)'!C394,'BG SISTEMA'!B373:F642,5,FALSE),0)+2</f>
        <v>#N/A</v>
      </c>
      <c r="E394" s="335"/>
      <c r="F394" s="335"/>
      <c r="G394" s="336">
        <v>0</v>
      </c>
      <c r="H394" s="336" t="e">
        <f t="shared" si="71"/>
        <v>#N/A</v>
      </c>
      <c r="I394" s="336">
        <v>0</v>
      </c>
      <c r="J394" s="336">
        <v>0</v>
      </c>
      <c r="K394" s="336">
        <v>0</v>
      </c>
      <c r="L394" s="336">
        <v>0</v>
      </c>
      <c r="M394" s="336">
        <v>0</v>
      </c>
      <c r="N394" s="336">
        <v>0</v>
      </c>
      <c r="O394" s="336">
        <v>0</v>
      </c>
      <c r="P394" s="336">
        <v>0</v>
      </c>
      <c r="Q394" s="336">
        <v>0</v>
      </c>
      <c r="R394" s="336">
        <v>0</v>
      </c>
      <c r="S394" s="336">
        <v>0</v>
      </c>
      <c r="T394" s="336">
        <v>0</v>
      </c>
      <c r="U394" s="336">
        <v>0</v>
      </c>
      <c r="V394" s="336">
        <v>0</v>
      </c>
      <c r="W394" s="336">
        <v>0</v>
      </c>
      <c r="X394" s="336">
        <v>0</v>
      </c>
      <c r="Y394" s="336" t="e">
        <f t="shared" ref="Y394" si="75">-$H394</f>
        <v>#N/A</v>
      </c>
      <c r="Z394" s="337" t="e">
        <f t="shared" si="74"/>
        <v>#N/A</v>
      </c>
      <c r="AA394" s="338"/>
    </row>
    <row r="395" spans="1:27" s="339" customFormat="1" ht="12.75" customHeight="1">
      <c r="A395" s="339">
        <f t="shared" si="61"/>
        <v>11</v>
      </c>
      <c r="B395" s="374">
        <v>71040735008</v>
      </c>
      <c r="C395" s="375" t="s">
        <v>637</v>
      </c>
      <c r="D395" s="334" t="e">
        <f>+IF(VLOOKUP(C395,'BG SISTEMA'!B374:G643,6,FALSE)=15,VLOOKUP('CA EF (2)'!C395,'BG SISTEMA'!B374:F643,5,FALSE),0)</f>
        <v>#N/A</v>
      </c>
      <c r="E395" s="335"/>
      <c r="F395" s="335"/>
      <c r="G395" s="336">
        <v>0</v>
      </c>
      <c r="H395" s="336" t="e">
        <f t="shared" si="71"/>
        <v>#N/A</v>
      </c>
      <c r="I395" s="336">
        <v>0</v>
      </c>
      <c r="J395" s="336">
        <v>0</v>
      </c>
      <c r="K395" s="336">
        <v>0</v>
      </c>
      <c r="L395" s="336">
        <v>0</v>
      </c>
      <c r="M395" s="336">
        <v>0</v>
      </c>
      <c r="N395" s="336">
        <v>0</v>
      </c>
      <c r="O395" s="336">
        <v>0</v>
      </c>
      <c r="P395" s="336">
        <v>0</v>
      </c>
      <c r="Q395" s="336">
        <v>0</v>
      </c>
      <c r="R395" s="336">
        <v>0</v>
      </c>
      <c r="S395" s="336">
        <v>0</v>
      </c>
      <c r="T395" s="336">
        <v>0</v>
      </c>
      <c r="U395" s="336">
        <v>0</v>
      </c>
      <c r="V395" s="336">
        <v>0</v>
      </c>
      <c r="W395" s="336">
        <v>0</v>
      </c>
      <c r="X395" s="336">
        <v>0</v>
      </c>
      <c r="Y395" s="336">
        <v>0</v>
      </c>
      <c r="Z395" s="337" t="e">
        <f t="shared" si="74"/>
        <v>#N/A</v>
      </c>
      <c r="AA395" s="340"/>
    </row>
    <row r="396" spans="1:27" s="339" customFormat="1" ht="12.75" customHeight="1">
      <c r="A396" s="339">
        <f t="shared" si="61"/>
        <v>13</v>
      </c>
      <c r="B396" s="374">
        <v>7104073500801</v>
      </c>
      <c r="C396" s="375" t="s">
        <v>637</v>
      </c>
      <c r="D396" s="334" t="e">
        <f>+IF(VLOOKUP(C396,'BG SISTEMA'!B375:G644,6,FALSE)=15,VLOOKUP('CA EF (2)'!C396,'BG SISTEMA'!B375:F644,5,FALSE),0)</f>
        <v>#N/A</v>
      </c>
      <c r="E396" s="335"/>
      <c r="F396" s="335"/>
      <c r="G396" s="336">
        <v>0</v>
      </c>
      <c r="H396" s="336" t="e">
        <f t="shared" si="71"/>
        <v>#N/A</v>
      </c>
      <c r="I396" s="336">
        <v>0</v>
      </c>
      <c r="J396" s="336">
        <v>0</v>
      </c>
      <c r="K396" s="336">
        <v>0</v>
      </c>
      <c r="L396" s="336">
        <v>0</v>
      </c>
      <c r="M396" s="336">
        <v>0</v>
      </c>
      <c r="N396" s="336">
        <v>0</v>
      </c>
      <c r="O396" s="336">
        <v>0</v>
      </c>
      <c r="P396" s="336">
        <v>0</v>
      </c>
      <c r="Q396" s="336">
        <v>0</v>
      </c>
      <c r="R396" s="336">
        <v>0</v>
      </c>
      <c r="S396" s="336">
        <v>0</v>
      </c>
      <c r="T396" s="336">
        <v>0</v>
      </c>
      <c r="U396" s="336">
        <v>0</v>
      </c>
      <c r="V396" s="336">
        <v>0</v>
      </c>
      <c r="W396" s="336">
        <v>0</v>
      </c>
      <c r="X396" s="336">
        <v>0</v>
      </c>
      <c r="Y396" s="336">
        <v>0</v>
      </c>
      <c r="Z396" s="337" t="e">
        <f t="shared" si="74"/>
        <v>#N/A</v>
      </c>
      <c r="AA396" s="340"/>
    </row>
    <row r="397" spans="1:27" s="339" customFormat="1" ht="12.75" customHeight="1">
      <c r="A397" s="339">
        <f t="shared" si="61"/>
        <v>15</v>
      </c>
      <c r="B397" s="373">
        <v>710407350080199</v>
      </c>
      <c r="C397" s="376" t="s">
        <v>638</v>
      </c>
      <c r="D397" s="334" t="e">
        <f>+IF(VLOOKUP(C397,'BG SISTEMA'!B376:G645,6,FALSE)=15,VLOOKUP('CA EF (2)'!C397,'BG SISTEMA'!B376:F645,5,FALSE),0)</f>
        <v>#N/A</v>
      </c>
      <c r="E397" s="335"/>
      <c r="F397" s="335"/>
      <c r="G397" s="336">
        <v>0</v>
      </c>
      <c r="H397" s="336" t="e">
        <f t="shared" si="71"/>
        <v>#N/A</v>
      </c>
      <c r="I397" s="336">
        <v>0</v>
      </c>
      <c r="J397" s="336">
        <v>0</v>
      </c>
      <c r="K397" s="336">
        <v>0</v>
      </c>
      <c r="L397" s="336">
        <v>0</v>
      </c>
      <c r="M397" s="336">
        <v>0</v>
      </c>
      <c r="N397" s="336">
        <v>0</v>
      </c>
      <c r="O397" s="336">
        <v>0</v>
      </c>
      <c r="P397" s="336">
        <v>0</v>
      </c>
      <c r="Q397" s="336">
        <v>0</v>
      </c>
      <c r="R397" s="336">
        <v>0</v>
      </c>
      <c r="S397" s="336">
        <v>0</v>
      </c>
      <c r="T397" s="336">
        <v>0</v>
      </c>
      <c r="U397" s="336">
        <v>0</v>
      </c>
      <c r="V397" s="336">
        <v>0</v>
      </c>
      <c r="W397" s="336">
        <v>0</v>
      </c>
      <c r="X397" s="336">
        <v>0</v>
      </c>
      <c r="Y397" s="336" t="e">
        <f t="shared" ref="Y397" si="76">-$H397</f>
        <v>#N/A</v>
      </c>
      <c r="Z397" s="337" t="e">
        <f t="shared" si="74"/>
        <v>#N/A</v>
      </c>
      <c r="AA397" s="340"/>
    </row>
    <row r="398" spans="1:27" s="339" customFormat="1" ht="12.75" customHeight="1">
      <c r="A398" s="339">
        <f t="shared" si="61"/>
        <v>8</v>
      </c>
      <c r="B398" s="374">
        <v>71040737</v>
      </c>
      <c r="C398" s="375" t="s">
        <v>639</v>
      </c>
      <c r="D398" s="334" t="e">
        <f>+IF(VLOOKUP(C398,'BG SISTEMA'!B377:G646,6,FALSE)=15,VLOOKUP('CA EF (2)'!C398,'BG SISTEMA'!B377:F646,5,FALSE),0)</f>
        <v>#N/A</v>
      </c>
      <c r="E398" s="335"/>
      <c r="F398" s="335"/>
      <c r="G398" s="336">
        <v>0</v>
      </c>
      <c r="H398" s="336" t="e">
        <f t="shared" si="71"/>
        <v>#N/A</v>
      </c>
      <c r="I398" s="336">
        <v>0</v>
      </c>
      <c r="J398" s="336">
        <v>0</v>
      </c>
      <c r="K398" s="336">
        <v>0</v>
      </c>
      <c r="L398" s="336">
        <v>0</v>
      </c>
      <c r="M398" s="336">
        <v>0</v>
      </c>
      <c r="N398" s="336">
        <v>0</v>
      </c>
      <c r="O398" s="336">
        <v>0</v>
      </c>
      <c r="P398" s="336">
        <v>0</v>
      </c>
      <c r="Q398" s="336">
        <v>0</v>
      </c>
      <c r="R398" s="336">
        <v>0</v>
      </c>
      <c r="S398" s="336">
        <v>0</v>
      </c>
      <c r="T398" s="336">
        <v>0</v>
      </c>
      <c r="U398" s="336">
        <v>0</v>
      </c>
      <c r="V398" s="336">
        <v>0</v>
      </c>
      <c r="W398" s="336">
        <v>0</v>
      </c>
      <c r="X398" s="336">
        <v>0</v>
      </c>
      <c r="Y398" s="336">
        <v>0</v>
      </c>
      <c r="Z398" s="337" t="e">
        <f t="shared" si="74"/>
        <v>#N/A</v>
      </c>
      <c r="AA398" s="340"/>
    </row>
    <row r="399" spans="1:27" s="339" customFormat="1" ht="12.75" customHeight="1">
      <c r="A399" s="339">
        <f t="shared" si="61"/>
        <v>11</v>
      </c>
      <c r="B399" s="374">
        <v>71040737001</v>
      </c>
      <c r="C399" s="375" t="s">
        <v>769</v>
      </c>
      <c r="D399" s="334" t="e">
        <f>+IF(VLOOKUP(C399,'BG SISTEMA'!B378:G647,6,FALSE)=15,VLOOKUP('CA EF (2)'!C399,'BG SISTEMA'!B378:F647,5,FALSE),0)</f>
        <v>#N/A</v>
      </c>
      <c r="E399" s="335"/>
      <c r="F399" s="335"/>
      <c r="G399" s="336">
        <v>0</v>
      </c>
      <c r="H399" s="336" t="e">
        <f t="shared" si="71"/>
        <v>#N/A</v>
      </c>
      <c r="I399" s="336">
        <v>0</v>
      </c>
      <c r="J399" s="336">
        <v>0</v>
      </c>
      <c r="K399" s="336">
        <v>0</v>
      </c>
      <c r="L399" s="336">
        <v>0</v>
      </c>
      <c r="M399" s="336">
        <v>0</v>
      </c>
      <c r="N399" s="336">
        <v>0</v>
      </c>
      <c r="O399" s="336">
        <v>0</v>
      </c>
      <c r="P399" s="336">
        <v>0</v>
      </c>
      <c r="Q399" s="336">
        <v>0</v>
      </c>
      <c r="R399" s="336">
        <v>0</v>
      </c>
      <c r="S399" s="336">
        <v>0</v>
      </c>
      <c r="T399" s="336">
        <v>0</v>
      </c>
      <c r="U399" s="336">
        <v>0</v>
      </c>
      <c r="V399" s="336">
        <v>0</v>
      </c>
      <c r="W399" s="336">
        <v>0</v>
      </c>
      <c r="X399" s="336">
        <v>0</v>
      </c>
      <c r="Y399" s="336">
        <v>0</v>
      </c>
      <c r="Z399" s="337" t="e">
        <f t="shared" si="74"/>
        <v>#N/A</v>
      </c>
      <c r="AA399" s="340"/>
    </row>
    <row r="400" spans="1:27" s="339" customFormat="1" ht="12.75" customHeight="1">
      <c r="A400" s="339">
        <f t="shared" si="61"/>
        <v>13</v>
      </c>
      <c r="B400" s="374">
        <v>7104073700101</v>
      </c>
      <c r="C400" s="375" t="s">
        <v>221</v>
      </c>
      <c r="D400" s="334" t="e">
        <f>+IF(VLOOKUP(C400,'BG SISTEMA'!B379:G648,6,FALSE)=15,VLOOKUP('CA EF (2)'!C400,'BG SISTEMA'!B379:F648,5,FALSE),0)</f>
        <v>#N/A</v>
      </c>
      <c r="E400" s="335"/>
      <c r="F400" s="335"/>
      <c r="G400" s="336">
        <v>0</v>
      </c>
      <c r="H400" s="336" t="e">
        <f t="shared" si="71"/>
        <v>#N/A</v>
      </c>
      <c r="I400" s="336">
        <v>0</v>
      </c>
      <c r="J400" s="336">
        <v>0</v>
      </c>
      <c r="K400" s="336">
        <v>0</v>
      </c>
      <c r="L400" s="336">
        <v>0</v>
      </c>
      <c r="M400" s="336">
        <v>0</v>
      </c>
      <c r="N400" s="336">
        <v>0</v>
      </c>
      <c r="O400" s="336">
        <v>0</v>
      </c>
      <c r="P400" s="336">
        <v>0</v>
      </c>
      <c r="Q400" s="336">
        <v>0</v>
      </c>
      <c r="R400" s="336">
        <v>0</v>
      </c>
      <c r="S400" s="336">
        <v>0</v>
      </c>
      <c r="T400" s="336">
        <v>0</v>
      </c>
      <c r="U400" s="336">
        <v>0</v>
      </c>
      <c r="V400" s="336">
        <v>0</v>
      </c>
      <c r="W400" s="336">
        <v>0</v>
      </c>
      <c r="X400" s="336">
        <v>0</v>
      </c>
      <c r="Y400" s="336">
        <v>0</v>
      </c>
      <c r="Z400" s="337" t="e">
        <f t="shared" si="74"/>
        <v>#N/A</v>
      </c>
      <c r="AA400" s="338"/>
    </row>
    <row r="401" spans="1:39" s="339" customFormat="1" ht="12.75" customHeight="1">
      <c r="A401" s="339">
        <f t="shared" si="61"/>
        <v>15</v>
      </c>
      <c r="B401" s="373">
        <v>710407370010199</v>
      </c>
      <c r="C401" s="376" t="s">
        <v>640</v>
      </c>
      <c r="D401" s="334" t="e">
        <f>+IF(VLOOKUP(C401,'BG SISTEMA'!B380:G649,6,FALSE)=15,VLOOKUP('CA EF (2)'!C401,'BG SISTEMA'!B380:F649,5,FALSE),0)</f>
        <v>#N/A</v>
      </c>
      <c r="E401" s="335"/>
      <c r="F401" s="335"/>
      <c r="G401" s="336">
        <v>0</v>
      </c>
      <c r="H401" s="336" t="e">
        <f t="shared" si="71"/>
        <v>#N/A</v>
      </c>
      <c r="I401" s="336">
        <v>0</v>
      </c>
      <c r="J401" s="336">
        <v>0</v>
      </c>
      <c r="K401" s="336">
        <v>0</v>
      </c>
      <c r="L401" s="336">
        <v>0</v>
      </c>
      <c r="M401" s="336">
        <v>0</v>
      </c>
      <c r="N401" s="336" t="e">
        <f t="shared" ref="N401" si="77">-$H401</f>
        <v>#N/A</v>
      </c>
      <c r="O401" s="336">
        <v>0</v>
      </c>
      <c r="P401" s="336">
        <v>0</v>
      </c>
      <c r="Q401" s="336">
        <v>0</v>
      </c>
      <c r="R401" s="336">
        <v>0</v>
      </c>
      <c r="S401" s="336">
        <v>0</v>
      </c>
      <c r="T401" s="336">
        <v>0</v>
      </c>
      <c r="U401" s="336">
        <v>0</v>
      </c>
      <c r="V401" s="336">
        <v>0</v>
      </c>
      <c r="W401" s="336">
        <v>0</v>
      </c>
      <c r="X401" s="336">
        <v>0</v>
      </c>
      <c r="Y401" s="336">
        <v>0</v>
      </c>
      <c r="Z401" s="337" t="e">
        <f t="shared" si="74"/>
        <v>#N/A</v>
      </c>
      <c r="AA401" s="340"/>
    </row>
    <row r="402" spans="1:39" s="339" customFormat="1" ht="12.75" customHeight="1">
      <c r="A402" s="339">
        <f t="shared" si="61"/>
        <v>13</v>
      </c>
      <c r="B402" s="374">
        <v>7104073700104</v>
      </c>
      <c r="C402" s="375" t="s">
        <v>220</v>
      </c>
      <c r="D402" s="334" t="e">
        <f>+IF(VLOOKUP(C402,'BG SISTEMA'!B381:G650,6,FALSE)=15,VLOOKUP('CA EF (2)'!C402,'BG SISTEMA'!B381:F650,5,FALSE),0)</f>
        <v>#N/A</v>
      </c>
      <c r="E402" s="335"/>
      <c r="F402" s="335"/>
      <c r="G402" s="336">
        <v>0</v>
      </c>
      <c r="H402" s="336" t="e">
        <f t="shared" si="71"/>
        <v>#N/A</v>
      </c>
      <c r="I402" s="336">
        <v>0</v>
      </c>
      <c r="J402" s="336">
        <v>0</v>
      </c>
      <c r="K402" s="336">
        <v>0</v>
      </c>
      <c r="L402" s="336">
        <v>0</v>
      </c>
      <c r="M402" s="336">
        <v>0</v>
      </c>
      <c r="N402" s="336">
        <v>0</v>
      </c>
      <c r="O402" s="336">
        <v>0</v>
      </c>
      <c r="P402" s="336">
        <v>0</v>
      </c>
      <c r="Q402" s="336">
        <v>0</v>
      </c>
      <c r="R402" s="336">
        <v>0</v>
      </c>
      <c r="S402" s="336">
        <v>0</v>
      </c>
      <c r="T402" s="336">
        <v>0</v>
      </c>
      <c r="U402" s="336">
        <v>0</v>
      </c>
      <c r="V402" s="336">
        <v>0</v>
      </c>
      <c r="W402" s="336">
        <v>0</v>
      </c>
      <c r="X402" s="336">
        <v>0</v>
      </c>
      <c r="Y402" s="336">
        <v>0</v>
      </c>
      <c r="Z402" s="337" t="e">
        <f t="shared" si="74"/>
        <v>#N/A</v>
      </c>
      <c r="AA402" s="340"/>
    </row>
    <row r="403" spans="1:39" s="339" customFormat="1" ht="12.75" customHeight="1">
      <c r="A403" s="339">
        <f t="shared" si="61"/>
        <v>15</v>
      </c>
      <c r="B403" s="373">
        <v>710407370010499</v>
      </c>
      <c r="C403" s="376" t="s">
        <v>641</v>
      </c>
      <c r="D403" s="334" t="e">
        <f>+IF(VLOOKUP(C403,'BG SISTEMA'!B382:G651,6,FALSE)=15,VLOOKUP('CA EF (2)'!C403,'BG SISTEMA'!B382:F651,5,FALSE),0)</f>
        <v>#N/A</v>
      </c>
      <c r="E403" s="335"/>
      <c r="F403" s="335"/>
      <c r="G403" s="336">
        <v>0</v>
      </c>
      <c r="H403" s="336" t="e">
        <f t="shared" si="71"/>
        <v>#N/A</v>
      </c>
      <c r="I403" s="336">
        <v>0</v>
      </c>
      <c r="J403" s="336">
        <v>0</v>
      </c>
      <c r="K403" s="336">
        <v>0</v>
      </c>
      <c r="L403" s="336">
        <v>0</v>
      </c>
      <c r="M403" s="336">
        <v>0</v>
      </c>
      <c r="N403" s="336" t="e">
        <f t="shared" ref="N403:N406" si="78">-$H403</f>
        <v>#N/A</v>
      </c>
      <c r="O403" s="336">
        <v>0</v>
      </c>
      <c r="P403" s="336">
        <v>0</v>
      </c>
      <c r="Q403" s="336">
        <v>0</v>
      </c>
      <c r="R403" s="336">
        <v>0</v>
      </c>
      <c r="S403" s="336">
        <v>0</v>
      </c>
      <c r="T403" s="336">
        <v>0</v>
      </c>
      <c r="U403" s="336">
        <v>0</v>
      </c>
      <c r="V403" s="336">
        <v>0</v>
      </c>
      <c r="W403" s="336">
        <v>0</v>
      </c>
      <c r="X403" s="336">
        <v>0</v>
      </c>
      <c r="Y403" s="336">
        <v>0</v>
      </c>
      <c r="Z403" s="337" t="e">
        <f t="shared" si="74"/>
        <v>#N/A</v>
      </c>
      <c r="AA403" s="340"/>
    </row>
    <row r="404" spans="1:39" s="339" customFormat="1" ht="12.75" customHeight="1">
      <c r="A404" s="339">
        <f t="shared" si="61"/>
        <v>11</v>
      </c>
      <c r="B404" s="374">
        <v>71040737002</v>
      </c>
      <c r="C404" s="375" t="s">
        <v>770</v>
      </c>
      <c r="D404" s="334" t="e">
        <f>+IF(VLOOKUP(C404,'BG SISTEMA'!B383:G652,6,FALSE)=15,VLOOKUP('CA EF (2)'!C404,'BG SISTEMA'!B383:F652,5,FALSE),0)</f>
        <v>#N/A</v>
      </c>
      <c r="E404" s="335"/>
      <c r="F404" s="335"/>
      <c r="G404" s="336">
        <v>0</v>
      </c>
      <c r="H404" s="336" t="e">
        <f t="shared" si="71"/>
        <v>#N/A</v>
      </c>
      <c r="I404" s="336">
        <v>0</v>
      </c>
      <c r="J404" s="336">
        <v>0</v>
      </c>
      <c r="K404" s="336">
        <v>0</v>
      </c>
      <c r="L404" s="336">
        <v>0</v>
      </c>
      <c r="M404" s="336">
        <v>0</v>
      </c>
      <c r="N404" s="336" t="e">
        <f t="shared" si="78"/>
        <v>#N/A</v>
      </c>
      <c r="O404" s="336">
        <v>0</v>
      </c>
      <c r="P404" s="336">
        <v>0</v>
      </c>
      <c r="Q404" s="336">
        <v>0</v>
      </c>
      <c r="R404" s="336">
        <v>0</v>
      </c>
      <c r="S404" s="336">
        <v>0</v>
      </c>
      <c r="T404" s="336">
        <v>0</v>
      </c>
      <c r="U404" s="336">
        <v>0</v>
      </c>
      <c r="V404" s="336">
        <v>0</v>
      </c>
      <c r="W404" s="336">
        <v>0</v>
      </c>
      <c r="X404" s="336">
        <v>0</v>
      </c>
      <c r="Y404" s="336">
        <v>0</v>
      </c>
      <c r="Z404" s="337" t="e">
        <f t="shared" si="74"/>
        <v>#N/A</v>
      </c>
      <c r="AA404" s="340"/>
    </row>
    <row r="405" spans="1:39" s="339" customFormat="1" ht="12.75" customHeight="1">
      <c r="A405" s="339">
        <f t="shared" si="61"/>
        <v>13</v>
      </c>
      <c r="B405" s="374">
        <v>7104073700201</v>
      </c>
      <c r="C405" s="375" t="s">
        <v>771</v>
      </c>
      <c r="D405" s="334" t="e">
        <f>+IF(VLOOKUP(C405,'BG SISTEMA'!B384:G653,6,FALSE)=15,VLOOKUP('CA EF (2)'!C405,'BG SISTEMA'!B384:F653,5,FALSE),0)</f>
        <v>#N/A</v>
      </c>
      <c r="E405" s="335"/>
      <c r="F405" s="335"/>
      <c r="G405" s="336">
        <v>0</v>
      </c>
      <c r="H405" s="336" t="e">
        <f t="shared" si="71"/>
        <v>#N/A</v>
      </c>
      <c r="I405" s="336">
        <v>0</v>
      </c>
      <c r="J405" s="336">
        <v>0</v>
      </c>
      <c r="K405" s="336">
        <v>0</v>
      </c>
      <c r="L405" s="336">
        <v>0</v>
      </c>
      <c r="M405" s="336">
        <v>0</v>
      </c>
      <c r="N405" s="336">
        <v>0</v>
      </c>
      <c r="O405" s="336">
        <v>0</v>
      </c>
      <c r="P405" s="336">
        <v>0</v>
      </c>
      <c r="Q405" s="336">
        <v>0</v>
      </c>
      <c r="R405" s="336">
        <v>0</v>
      </c>
      <c r="S405" s="336">
        <v>0</v>
      </c>
      <c r="T405" s="336">
        <v>0</v>
      </c>
      <c r="U405" s="336">
        <v>0</v>
      </c>
      <c r="V405" s="336">
        <v>0</v>
      </c>
      <c r="W405" s="336">
        <v>0</v>
      </c>
      <c r="X405" s="336">
        <v>0</v>
      </c>
      <c r="Y405" s="336">
        <v>0</v>
      </c>
      <c r="Z405" s="337" t="e">
        <f t="shared" si="74"/>
        <v>#N/A</v>
      </c>
      <c r="AA405" s="340"/>
    </row>
    <row r="406" spans="1:39" s="339" customFormat="1" ht="12.75" customHeight="1">
      <c r="A406" s="339">
        <f t="shared" si="61"/>
        <v>15</v>
      </c>
      <c r="B406" s="373">
        <v>710407370020199</v>
      </c>
      <c r="C406" s="376" t="s">
        <v>772</v>
      </c>
      <c r="D406" s="334" t="e">
        <f>+IF(VLOOKUP(C406,'BG SISTEMA'!B385:G654,6,FALSE)=15,VLOOKUP('CA EF (2)'!C406,'BG SISTEMA'!B385:F654,5,FALSE),0)</f>
        <v>#N/A</v>
      </c>
      <c r="E406" s="335"/>
      <c r="F406" s="335"/>
      <c r="G406" s="336">
        <v>0</v>
      </c>
      <c r="H406" s="336" t="e">
        <f t="shared" si="71"/>
        <v>#N/A</v>
      </c>
      <c r="I406" s="336">
        <v>0</v>
      </c>
      <c r="J406" s="336">
        <v>0</v>
      </c>
      <c r="K406" s="336">
        <v>0</v>
      </c>
      <c r="L406" s="336">
        <v>0</v>
      </c>
      <c r="M406" s="336">
        <v>0</v>
      </c>
      <c r="N406" s="336" t="e">
        <f t="shared" si="78"/>
        <v>#N/A</v>
      </c>
      <c r="O406" s="336">
        <v>0</v>
      </c>
      <c r="P406" s="336">
        <v>0</v>
      </c>
      <c r="Q406" s="336">
        <v>0</v>
      </c>
      <c r="R406" s="336">
        <v>0</v>
      </c>
      <c r="S406" s="336">
        <v>0</v>
      </c>
      <c r="T406" s="336">
        <v>0</v>
      </c>
      <c r="U406" s="336">
        <v>0</v>
      </c>
      <c r="V406" s="336">
        <v>0</v>
      </c>
      <c r="W406" s="336">
        <v>0</v>
      </c>
      <c r="X406" s="336">
        <v>0</v>
      </c>
      <c r="Y406" s="336">
        <v>0</v>
      </c>
      <c r="Z406" s="337" t="e">
        <f t="shared" si="74"/>
        <v>#N/A</v>
      </c>
      <c r="AA406" s="338"/>
    </row>
    <row r="407" spans="1:39" s="348" customFormat="1" ht="10.199999999999999">
      <c r="B407" s="341"/>
      <c r="C407" s="342" t="s">
        <v>671</v>
      </c>
      <c r="D407" s="343">
        <f>-'BG SISTEMA'!F190</f>
        <v>-4258040398</v>
      </c>
      <c r="E407" s="344"/>
      <c r="F407" s="343">
        <f>-D407</f>
        <v>4258040398</v>
      </c>
      <c r="G407" s="343">
        <v>0</v>
      </c>
      <c r="H407" s="344">
        <f>+D407-G407-E407+F407</f>
        <v>0</v>
      </c>
      <c r="I407" s="345"/>
      <c r="J407" s="345"/>
      <c r="K407" s="345"/>
      <c r="L407" s="345"/>
      <c r="M407" s="345"/>
      <c r="N407" s="345"/>
      <c r="O407" s="345"/>
      <c r="P407" s="345"/>
      <c r="Q407" s="345"/>
      <c r="R407" s="345"/>
      <c r="S407" s="345"/>
      <c r="T407" s="345"/>
      <c r="U407" s="345"/>
      <c r="V407" s="345"/>
      <c r="W407" s="345"/>
      <c r="X407" s="345"/>
      <c r="Y407" s="345"/>
      <c r="Z407" s="344"/>
      <c r="AA407" s="346"/>
      <c r="AB407" s="347"/>
      <c r="AC407" s="347"/>
      <c r="AD407" s="347"/>
      <c r="AE407" s="347"/>
      <c r="AF407" s="347"/>
      <c r="AG407" s="347"/>
      <c r="AH407" s="347"/>
      <c r="AI407" s="347"/>
      <c r="AJ407" s="347"/>
      <c r="AK407" s="347"/>
      <c r="AL407" s="347"/>
      <c r="AM407" s="347"/>
    </row>
    <row r="408" spans="1:39" s="333" customFormat="1" ht="10.8" thickBot="1">
      <c r="C408" s="349" t="s">
        <v>29</v>
      </c>
      <c r="D408" s="350" t="e">
        <f>+SUM(D4:D407)</f>
        <v>#N/A</v>
      </c>
      <c r="E408" s="350" t="e">
        <f>+SUM(E4:E407)</f>
        <v>#N/A</v>
      </c>
      <c r="F408" s="350" t="e">
        <f>+SUM(F4:F407)</f>
        <v>#N/A</v>
      </c>
      <c r="G408" s="350">
        <f>+SUM(G4:G407)</f>
        <v>1.5028884410858154</v>
      </c>
      <c r="H408" s="350" t="e">
        <f>+SUM(H62:H407)</f>
        <v>#N/A</v>
      </c>
      <c r="I408" s="350">
        <f t="shared" ref="I408:Z408" si="79">+SUM(I4:I407)</f>
        <v>973052821</v>
      </c>
      <c r="J408" s="350">
        <f t="shared" si="79"/>
        <v>0</v>
      </c>
      <c r="K408" s="350" t="e">
        <f t="shared" si="79"/>
        <v>#N/A</v>
      </c>
      <c r="L408" s="350">
        <f t="shared" si="79"/>
        <v>0</v>
      </c>
      <c r="M408" s="350">
        <f t="shared" si="79"/>
        <v>0</v>
      </c>
      <c r="N408" s="350" t="e">
        <f t="shared" si="79"/>
        <v>#N/A</v>
      </c>
      <c r="O408" s="350">
        <f t="shared" si="79"/>
        <v>0</v>
      </c>
      <c r="P408" s="350">
        <f t="shared" si="79"/>
        <v>0</v>
      </c>
      <c r="Q408" s="350">
        <f t="shared" si="79"/>
        <v>0</v>
      </c>
      <c r="R408" s="350" t="e">
        <f t="shared" si="79"/>
        <v>#N/A</v>
      </c>
      <c r="S408" s="350" t="e">
        <f t="shared" si="79"/>
        <v>#N/A</v>
      </c>
      <c r="T408" s="350">
        <f t="shared" si="79"/>
        <v>0</v>
      </c>
      <c r="U408" s="350">
        <f t="shared" si="79"/>
        <v>6600000000</v>
      </c>
      <c r="V408" s="350">
        <f t="shared" si="79"/>
        <v>0</v>
      </c>
      <c r="W408" s="350">
        <f t="shared" si="79"/>
        <v>0</v>
      </c>
      <c r="X408" s="350">
        <f t="shared" si="79"/>
        <v>0</v>
      </c>
      <c r="Y408" s="350" t="e">
        <f t="shared" si="79"/>
        <v>#N/A</v>
      </c>
      <c r="Z408" s="350" t="e">
        <f t="shared" si="79"/>
        <v>#N/A</v>
      </c>
      <c r="AA408" s="351"/>
      <c r="AB408" s="352"/>
      <c r="AC408" s="352"/>
      <c r="AD408" s="352"/>
      <c r="AE408" s="352"/>
      <c r="AF408" s="352"/>
      <c r="AG408" s="352"/>
      <c r="AH408" s="352"/>
      <c r="AI408" s="352"/>
      <c r="AJ408" s="352"/>
      <c r="AK408" s="352"/>
      <c r="AL408" s="352"/>
      <c r="AM408" s="352"/>
    </row>
    <row r="409" spans="1:39" thickTop="1">
      <c r="D409" s="353"/>
      <c r="E409" s="353"/>
      <c r="F409" s="353" t="e">
        <f>E408-F408</f>
        <v>#N/A</v>
      </c>
      <c r="I409" s="354"/>
      <c r="J409" s="354"/>
      <c r="K409" s="354"/>
      <c r="L409" s="354"/>
      <c r="M409" s="354"/>
      <c r="N409" s="354"/>
      <c r="O409" s="354" t="e">
        <f>+SUM(I408:O408)</f>
        <v>#N/A</v>
      </c>
      <c r="P409" s="354"/>
      <c r="Q409" s="354"/>
      <c r="R409" s="354"/>
      <c r="S409" s="354"/>
      <c r="T409" s="354" t="e">
        <f>+SUM(P408:T408)</f>
        <v>#N/A</v>
      </c>
      <c r="U409" s="354"/>
      <c r="V409" s="354"/>
      <c r="W409" s="354"/>
      <c r="X409" s="354">
        <f>+SUM(U408:X408)</f>
        <v>6600000000</v>
      </c>
      <c r="Y409" s="354" t="e">
        <f>Y408</f>
        <v>#N/A</v>
      </c>
      <c r="Z409" s="354" t="e">
        <f>SUM(I408:Y408)</f>
        <v>#N/A</v>
      </c>
      <c r="AA409" s="351"/>
      <c r="AB409" s="352"/>
      <c r="AC409" s="352"/>
      <c r="AD409" s="352"/>
      <c r="AE409" s="352"/>
      <c r="AF409" s="352"/>
      <c r="AG409" s="352"/>
      <c r="AH409" s="352"/>
      <c r="AI409" s="352"/>
      <c r="AJ409" s="352"/>
      <c r="AK409" s="352"/>
      <c r="AL409" s="352"/>
      <c r="AM409" s="352"/>
    </row>
    <row r="410" spans="1:39" ht="14.4">
      <c r="C410" s="355"/>
      <c r="D410" s="355"/>
      <c r="E410" s="355"/>
      <c r="F410" s="356"/>
      <c r="G410" s="357"/>
      <c r="H410" s="357"/>
      <c r="I410" s="358"/>
      <c r="J410" s="358"/>
      <c r="K410" s="358"/>
      <c r="L410" s="358"/>
      <c r="M410" s="358"/>
      <c r="N410" s="359"/>
      <c r="O410" s="359"/>
      <c r="P410" s="358"/>
      <c r="Q410" s="358"/>
      <c r="R410" s="358"/>
      <c r="S410" s="358"/>
      <c r="T410" s="358"/>
      <c r="U410" s="358"/>
      <c r="V410" s="358"/>
      <c r="W410" s="358"/>
      <c r="X410" s="358"/>
      <c r="Y410" s="358"/>
      <c r="Z410" s="358" t="e">
        <f>+Z408-Z409</f>
        <v>#N/A</v>
      </c>
      <c r="AA410" s="360"/>
      <c r="AB410" s="352"/>
      <c r="AC410" s="352"/>
      <c r="AD410" s="352"/>
      <c r="AE410" s="352"/>
      <c r="AF410" s="352"/>
      <c r="AG410" s="352"/>
      <c r="AH410" s="352"/>
      <c r="AI410" s="352"/>
      <c r="AJ410" s="352"/>
      <c r="AK410" s="352"/>
      <c r="AL410" s="352"/>
      <c r="AM410" s="352"/>
    </row>
    <row r="411" spans="1:39" ht="14.4">
      <c r="D411" s="361"/>
      <c r="G411" s="362"/>
      <c r="H411" s="362"/>
      <c r="Z411" s="361"/>
      <c r="AA411" s="360"/>
    </row>
    <row r="412" spans="1:39" ht="14.4">
      <c r="D412" s="361"/>
      <c r="H412" s="363"/>
      <c r="I412" s="364"/>
      <c r="J412" s="364"/>
      <c r="K412" s="364"/>
      <c r="L412" s="364"/>
      <c r="M412" s="364"/>
      <c r="N412" s="364"/>
      <c r="O412" s="364"/>
      <c r="P412" s="364"/>
      <c r="Q412" s="364"/>
      <c r="R412" s="364"/>
      <c r="S412" s="364"/>
      <c r="T412" s="364"/>
      <c r="U412" s="364"/>
      <c r="V412" s="364"/>
      <c r="W412" s="364"/>
      <c r="X412" s="364"/>
      <c r="Y412" s="364"/>
    </row>
    <row r="413" spans="1:39" ht="14.4">
      <c r="D413" s="365"/>
      <c r="I413" s="366"/>
      <c r="J413" s="366"/>
      <c r="K413" s="366"/>
      <c r="L413" s="366"/>
      <c r="M413" s="366"/>
      <c r="N413" s="366"/>
      <c r="O413" s="366"/>
      <c r="P413" s="366"/>
      <c r="Q413" s="366"/>
      <c r="R413" s="366"/>
      <c r="S413" s="366"/>
      <c r="T413" s="366"/>
      <c r="U413" s="366"/>
      <c r="V413" s="366"/>
      <c r="W413" s="366"/>
      <c r="X413" s="366"/>
      <c r="Y413" s="366"/>
      <c r="Z413" s="361"/>
    </row>
    <row r="414" spans="1:39" ht="15" customHeight="1">
      <c r="D414" s="365"/>
    </row>
  </sheetData>
  <autoFilter ref="A2:AM409" xr:uid="{F3859593-41F4-42F5-AFFA-389A9D2B1683}">
    <filterColumn colId="4" showButton="0"/>
    <filterColumn colId="8" showButton="0"/>
    <filterColumn colId="9" showButton="0"/>
    <filterColumn colId="10" showButton="0"/>
    <filterColumn colId="11" showButton="0"/>
    <filterColumn colId="12" showButton="0"/>
    <filterColumn colId="13" showButton="0"/>
    <filterColumn colId="15" showButton="0"/>
    <filterColumn colId="16" showButton="0"/>
    <filterColumn colId="17" showButton="0"/>
    <filterColumn colId="18" showButton="0"/>
    <filterColumn colId="20" showButton="0"/>
    <filterColumn colId="21" showButton="0"/>
    <filterColumn colId="22" showButton="0"/>
  </autoFilter>
  <customSheetViews>
    <customSheetView guid="{0A2CCCB3-571A-4A67-B569-64E7C0BD6DFC}" scale="90" showGridLines="0" showAutoFilter="1" state="hidden">
      <pane xSplit="7" ySplit="2.5762711864406782" topLeftCell="I384" activePane="bottomRight" state="frozen"/>
      <selection pane="bottomRight" activeCell="G408" sqref="G408"/>
      <pageMargins left="0.7" right="0.7" top="0.75" bottom="0.75" header="0.3" footer="0.3"/>
      <pageSetup orientation="portrait" r:id="rId1"/>
      <autoFilter ref="A2:AM409" xr:uid="{B08E4672-F081-4828-895C-BCF448979F7D}">
        <filterColumn colId="4" showButton="0"/>
        <filterColumn colId="8" showButton="0"/>
        <filterColumn colId="9" showButton="0"/>
        <filterColumn colId="10" showButton="0"/>
        <filterColumn colId="11" showButton="0"/>
        <filterColumn colId="12" showButton="0"/>
        <filterColumn colId="13" showButton="0"/>
        <filterColumn colId="15" showButton="0"/>
        <filterColumn colId="16" showButton="0"/>
        <filterColumn colId="17" showButton="0"/>
        <filterColumn colId="18" showButton="0"/>
        <filterColumn colId="20" showButton="0"/>
        <filterColumn colId="21" showButton="0"/>
        <filterColumn colId="22" showButton="0"/>
      </autoFilter>
    </customSheetView>
    <customSheetView guid="{52ACAEC5-A07E-476F-A492-622AB5A07DC8}" scale="90" showGridLines="0" showAutoFilter="1" state="hidden">
      <pane xSplit="8" ySplit="3" topLeftCell="I384" activePane="bottomRight" state="frozen"/>
      <selection pane="bottomRight" activeCell="G408" sqref="G408"/>
      <pageMargins left="0.7" right="0.7" top="0.75" bottom="0.75" header="0.3" footer="0.3"/>
      <pageSetup orientation="portrait" r:id="rId2"/>
      <autoFilter ref="A2:AM409" xr:uid="{97B7312E-9C57-452B-A2BB-05D72768ACB5}">
        <filterColumn colId="4" showButton="0"/>
        <filterColumn colId="8" showButton="0"/>
        <filterColumn colId="9" showButton="0"/>
        <filterColumn colId="10" showButton="0"/>
        <filterColumn colId="11" showButton="0"/>
        <filterColumn colId="12" showButton="0"/>
        <filterColumn colId="13" showButton="0"/>
        <filterColumn colId="15" showButton="0"/>
        <filterColumn colId="16" showButton="0"/>
        <filterColumn colId="17" showButton="0"/>
        <filterColumn colId="18" showButton="0"/>
        <filterColumn colId="20" showButton="0"/>
        <filterColumn colId="21" showButton="0"/>
        <filterColumn colId="22" showButton="0"/>
      </autoFilter>
    </customSheetView>
  </customSheetViews>
  <mergeCells count="8">
    <mergeCell ref="C1:Z1"/>
    <mergeCell ref="C2:C3"/>
    <mergeCell ref="E2:F2"/>
    <mergeCell ref="I2:O2"/>
    <mergeCell ref="P2:T2"/>
    <mergeCell ref="U2:X2"/>
    <mergeCell ref="Y2:Y3"/>
    <mergeCell ref="Z2:Z3"/>
  </mergeCells>
  <pageMargins left="0.7" right="0.7" top="0.75" bottom="0.75" header="0.3" footer="0.3"/>
  <pageSetup orientation="portrait" r:id="rId3"/>
</worksheet>
</file>

<file path=_xmlsignatures/_rels/origin.sigs.rels><?xml version="1.0" encoding="UTF-8" standalone="yes"?>
<Relationships xmlns="http://schemas.openxmlformats.org/package/2006/relationships"><Relationship Id="rId3" Type="http://schemas.openxmlformats.org/package/2006/relationships/digital-signature/signature" Target="sig3.xml"/><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512"/>
    <Reference Type="http://www.w3.org/2000/09/xmldsig#Object" URI="#idPackageObject">
      <DigestMethod Algorithm="http://www.w3.org/2001/04/xmlenc#sha512"/>
      <DigestValue>z6lq7OCxF2tbrh3kOWCFCsNfuiGHRhw/XvbDkFL7aE67G/OZ2Et2z1f8Ts7pS/+/49tbV14iRm7W
H2ZY1dOoug==</DigestValue>
    </Reference>
    <Reference Type="http://www.w3.org/2000/09/xmldsig#Object" URI="#idOfficeObject">
      <DigestMethod Algorithm="http://www.w3.org/2001/04/xmlenc#sha512"/>
      <DigestValue>cyjLk/wyiyTGwkOkPOwMVtLYX8EYZsaqTljTk+Mnb+twmxyUDkHvskMbRRHnUXYZfgFzGvxobOCR
UE8Rq060dw==</DigestValue>
    </Reference>
    <Reference Type="http://uri.etsi.org/01903#SignedProperties" URI="#idSignedProperties">
      <Transforms>
        <Transform Algorithm="http://www.w3.org/TR/2001/REC-xml-c14n-20010315"/>
      </Transforms>
      <DigestMethod Algorithm="http://www.w3.org/2001/04/xmlenc#sha512"/>
      <DigestValue>bdiDG2+3l0xjOGxuvYkdNIZVhtZmdTRimhpxSwm6WEySTcMU/uMxWcozM7H6w4B6tFW/HQvZ6nOD
uUDjalMmFg==</DigestValue>
    </Reference>
    <Reference Type="http://www.w3.org/2000/09/xmldsig#Object" URI="#idValidSigLnImg">
      <DigestMethod Algorithm="http://www.w3.org/2001/04/xmlenc#sha512"/>
      <DigestValue>TX92B2zaKY/72Z/Bcck6Wm7SHeX45zjvmzo5GrXAoCbij565sPnFhD5tX5UlRFc+jsGT+y6W6KU4
MqN93o8vvg==</DigestValue>
    </Reference>
    <Reference Type="http://www.w3.org/2000/09/xmldsig#Object" URI="#idInvalidSigLnImg">
      <DigestMethod Algorithm="http://www.w3.org/2001/04/xmlenc#sha512"/>
      <DigestValue>X68DdSOWGP66mBp3fgUCkPhiWhP/NFbKGf6Ci9BRbzRZkD14rtUEHNZSTqHfpBfnOhnPLxeLi9pR
VuzaQICpKQ==</DigestValue>
    </Reference>
  </SignedInfo>
  <SignatureValue>YHVMvKILEOzS76zi9C4KjHWJJMzTzNdHOQQ2jB5AAJIN4v4Yu9f4CIdChe/ueqxYvmJWZhIaXUog
vKp+Ry2i1G8/CKbU7JEvafEhvM2WjMoe7d6/aU8YMfSnDBgN3qF+FjGkd4nBdF5wzIc9+Ty65+F5
ZEFIbz0Td91K6VadqJMcfAq6VOzFJr7LsuzLjypxLFG+rG1WddG51y3LeFK/hec9qkGiqIuzUB6d
1a9SzeWeUammkLfKfBn5ZN20tWSECUPRdr4uva4EvwcjeaBz/Ac0IR19OiHvFXzlZka8jlGrHjxe
zjKyhFx/tCWNxJq+QqrtmidzjTP2WsuZCARr5A==</SignatureValue>
  <KeyInfo>
    <X509Data>
      <X509Certificate>MIIHsjCCBZqgAwIBAgIRAPdTADodHTCGQwDtd5QLQxQwDQYJKoZIhvcNAQENBQAwgYUxCzAJBgNVBAYTAlBZMQ0wCwYDVQQKEwRJQ1BQMTgwNgYDVQQLEy9QcmVzdGFkb3IgQ3VhbGlmaWNhZG8gZGUgU2VydmljaW9zIGRlIENvbmZpYW56YTEVMBMGA1UEAxMMQ09ERTEwMCBTLkEuMRYwFAYDVQQFEw1SVUM4MDA4MDYxMC03MB4XDTI1MDUwNzE3NDYxOVoXDTI3MDUwNzE3NDYxOVowgcYxCzAJBgNVBAYTAlBZMTYwNAYDVQQKDC1DRVJUSUZJQ0FETyBDVUFMSUZJQ0FETyBERSBGSVJNQSBFTEVDVFLDk05JQ0ExCzAJBgNVBAsTAkYyMRkwFwYDVQQEExBTQU5DSEVaIENIQVBBUlJPMRgwFgYDVQQqEw9EQUhJQU5BIEZBQklBTkExKTAnBgNVBAMTIERBSElBTkEgRkFCSUFOQSBTQU5DSEVaIENIQVBBUlJPMRIwEAYDVQQFEwlDSTUyNDY3NzAwggEiMA0GCSqGSIb3DQEBAQUAA4IBDwAwggEKAoIBAQDsmRXcm/XpHk/MBtlvQqSQCRWm7ueYJttjBwj0Z4rAnKzfsLvtpFnpI2fOr89KlZdMiSDOcHLIcqs6gjH+9aectjW2tvDXU/SP4GiweDqMitI25S9l+5fmMCbPyDWGAVyddqU2NbYc05osDMaA0CS3Gf35rH1gD5VP/DcS2YNjOIJhvGSMZFjWAsIjWRENybWr8KaCxy093/6klo8XNplMDfXQ91W1BtBvEss7M+0et5rc2xLFmfuosPtoGEDG092/lJVBTjLDdiVDYrLV50Gwp5geCgmgW2Qr/pwyBk5aAtA9FnnHg7VyFXWHgOH490vdHf28asi1djztOWzcEcKNAgMBAAGjggLYMIIC1DAMBgNVHRMBAf8EAjAAMB0GA1UdDgQWBBTWWr3KuXJwrlGM5B12ZGuYbVSgbjAfBgNVHSMEGDAWgBS+NVRiaGDnJtMxwV+XseL2ZM4H9TAOBgNVHQ8BAf8EBAMCBeAwTwYDVR0RBEgwRoEXREFIWVNBTkNIRVoyMEBHTUFJTC5DT02kKzApMScwJQYDVQQNDB5GSVJNQSBFTEVDVFLDk05JQ0EgQ1VBTElGSUNBREEwgfcGA1UdIASB7zCB7DCB6QYLKwYBBAGDrnABAQQwgdkwRgYIKwYBBQUHAgEWOmh0dHBzOi8vY29kZTEwMC5jb20ucHkvcmVwb3NpdG9yaW8tZGUtZG9jdW1lbnRvcy1wdWJsaWNvcy8wgY4GCCsGAQUFBwICMIGBDH9jZXJ0aWZpY2FkbyBjdWFsaWZpY2FkbyBkZSBmaXJtYSBlbGVjdHLDs25pY2EgdGlwbyBGMiBzdWpldGEgYSBsYXMgY29uZGljaW9uZXMgZGUgdXNvIGV4cHVlc3RhcyBlbiBsYSBEUEMgZGVsIFBDU0MgQ09ERTEwMCBTLkEuMHsGA1UdHwR0MHIwN6A1oDOGMWh0dHA6Ly9wY2ExLmNvZGUxMDAuY29tLnB5L2NybHMvY2EtY29kZTEwMC1zYS5jcmwwN6A1oDOGMWh0dHA6Ly9wY2EyLmNvZGUxMDAuY29tLnB5L2NybHMvY2EtY29kZTEwMC1zYS5jcmwwIAYDVR0lAQH/BBYwFAYIKwYBBQUHAwIGCCsGAQUFBwMEMIGJBggrBgEFBQcBAQR9MHswOQYIKwYBBQUHMAGGLWh0dHA6Ly9vY3NwLmNvZGUxMDAuY29tLnB5L29jc3AvY2EtY29kZTEwMC1zYTA+BggrBgEFBQcwAoYyaHR0cDovL3BjYTEuY29kZTEwMC5jb20ucHkvY2VydHMvY2EtY29kZTEwMC1zYS5jZXIwDQYJKoZIhvcNAQENBQADggIBADInUycbmuxN5Vo5HSQyv036yXE4DeMX7r97Ym8B5FnVEPVkhJeMaCfXF2XZXoD57GO1NURkV49pRyUh7Ibi0OGP97g9EjZX5flz6z6NpMvEqkmqeAqQwn/Sfpyn91NpxEJ12RNt5C696kVCSe1yPlSMovbrrgn+ETTuBYVmr4H3IGWVJ8eLSakL/Z1HoY84uIt4hI8B0THGoxzfkvHcjCkC2DtX+z9TzJ+Lq72oQZkhRUS6q4NzPX+hBimvhwucLTQUXG8ZNqWOUvgvfeOYU4StdfjjEe87e44VKGgN6COK+gJkshIDbk05GQVT9GWzrUqN9z84Wt5gpYxv2/MxzC3oNtmVfMwwpvhMPfAtaDujcD6iAv3pz+6MlbqH2NACBdl2lFamfo+3MHODenXrfdthkC5Ed2lQ3wHH5+q/9OKTqpMMCKfkFvphyhtVorcsFqMbJlcHUKU014CpLpNZwdBQbeDEa1mV2WyBD2a07Z7waYdZDYR6n8qagLx3924mwqM1KjLZR1uRXbT+LT5PrhKIE8qbYalC4Ux0CETXScj5pl6Wi6En+Yh0CU2djMkmv/EwyiMeMa617UUjc9p5VkaQ8Kqodpsi1runcsrJMVgDdpjgoLehmA2CmuV/egBKZJEO3fTuQWdic5bpnL4xzrKgF1oosAhvM9np0FCsMQY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neLD44zNyBhLeuItrxIv3nYTX5cbwI8P2AzeV9Ve3ho/lqlb1SlKfP0eDdw1WHtxlb8oU7rnf4PCAH5+hHLx4w==</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Transform>
          <Transform Algorithm="http://www.w3.org/TR/2001/REC-xml-c14n-20010315"/>
        </Transforms>
        <DigestMethod Algorithm="http://www.w3.org/2001/04/xmlenc#sha512"/>
        <DigestValue>Pdib3BQkRZ8RS94YPI8W1JhUc/WmPg0v/7tl58JNdht09qDBIyOLaosoKxrqrMmEbeUl+RyxNRxAR2BdaVpsdw==</DigestValue>
      </Reference>
      <Reference URI="/xl/calcChain.xml?ContentType=application/vnd.openxmlformats-officedocument.spreadsheetml.calcChain+xml">
        <DigestMethod Algorithm="http://www.w3.org/2001/04/xmlenc#sha512"/>
        <DigestValue>xCp7XwNNbGUTnO+GNsb+r4hhiNpQQ2g6kJ16XFVE7urW3kV6ZF5VKOeVzFvqcPaI9AYkZ2wygaBjs79c3ruNOg==</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+AjIm+0CYCoSh3SDy8tysplnUZmjZDgqLDcHLk5jcl5ZcmB7A86lk1m2cRmxuICh45hflMT0dK63Zl0kBg7tFA==</DigestValue>
      </Reference>
      <Reference URI="/xl/drawings/drawing1.xml?ContentType=application/vnd.openxmlformats-officedocument.drawing+xml">
        <DigestMethod Algorithm="http://www.w3.org/2001/04/xmlenc#sha512"/>
        <DigestValue>v+BRAx8V71UsV5C1pe1hToxgow2tqxKHnhhr2cL0EJeSxo27/FwI++PfkbIaaoYFjNTqKSYZDGqhyNZlDMirzQ==</DigestValue>
      </Reference>
      <Reference URI="/xl/drawings/drawing2.xml?ContentType=application/vnd.openxmlformats-officedocument.drawing+xml">
        <DigestMethod Algorithm="http://www.w3.org/2001/04/xmlenc#sha512"/>
        <DigestValue>PU5lGwXk4tS6s4KE+Z+1muoftTYEltSHgw6HD+kxaIKCMJ2gEQD8IV6xvPqEjAdf/+cBDYEgQYAd/hSz/w4ndg==</DigestValue>
      </Reference>
      <Reference URI="/xl/drawings/drawing3.xml?ContentType=application/vnd.openxmlformats-officedocument.drawing+xml">
        <DigestMethod Algorithm="http://www.w3.org/2001/04/xmlenc#sha512"/>
        <DigestValue>MT+TVpST1JQH5X1ILeHHeF9O0/N8kF7DfVOFFX8lAZWeHR62BhsIUDx9pSuj5699ybr8dElbeWl67/AktCXgEA==</DigestValue>
      </Reference>
      <Reference URI="/xl/drawings/drawing4.xml?ContentType=application/vnd.openxmlformats-officedocument.drawing+xml">
        <DigestMethod Algorithm="http://www.w3.org/2001/04/xmlenc#sha512"/>
        <DigestValue>JTsPWrNoWwlEKWynzcZH2e7JzqUgnLBCH4unCqYp+MJE+PiaGWdyynEFakpwFmQEty0r67dilyurHLGgmEhZpA==</DigestValue>
      </Reference>
      <Reference URI="/xl/drawings/drawing5.xml?ContentType=application/vnd.openxmlformats-officedocument.drawing+xml">
        <DigestMethod Algorithm="http://www.w3.org/2001/04/xmlenc#sha512"/>
        <DigestValue>eiJnVnYBnu+cS5vz/RTEF3+3o1YUSdPwZOnz6sX/Xfgy2zpsVFDimqPONbBd42U5HgKGMlsEhm4UmA6Eb5IrqA==</DigestValue>
      </Reference>
      <Reference URI="/xl/drawings/drawing6.xml?ContentType=application/vnd.openxmlformats-officedocument.drawing+xml">
        <DigestMethod Algorithm="http://www.w3.org/2001/04/xmlenc#sha512"/>
        <DigestValue>ciR0j9ABdvndHas7AFDlKsGZL9ungBB9HvFrU5DsXjLSpo4yiKLFFSCWk6vzd0ol+C0onox1uUTwlaCoNQhD9g==</DigestValue>
      </Reference>
      <Reference URI="/xl/drawings/drawing7.xml?ContentType=application/vnd.openxmlformats-officedocument.drawing+xml">
        <DigestMethod Algorithm="http://www.w3.org/2001/04/xmlenc#sha512"/>
        <DigestValue>sMeAN5f8EypNyGboGmfhlEhmEpozUj6HyYqdb14aUQ+iX64n2EZTRmsLL06wfECo5GG8n/wVeIbsauCF3iI4pw==</DigestValue>
      </Reference>
      <Reference URI="/xl/drawings/drawing8.xml?ContentType=application/vnd.openxmlformats-officedocument.drawing+xml">
        <DigestMethod Algorithm="http://www.w3.org/2001/04/xmlenc#sha512"/>
        <DigestValue>SvU5dNsUck/XGLP0aYkeEoQKY4mmcdWybgUDtINm+b35YHLS7KGfaE5OPXjo1jQnWJnkjTR+MhJ/Jo5wuQR/4Q==</DigestValue>
      </Reference>
      <Reference URI="/xl/drawings/vmlDrawing1.vml?ContentType=application/vnd.openxmlformats-officedocument.vmlDrawing">
        <DigestMethod Algorithm="http://www.w3.org/2001/04/xmlenc#sha512"/>
        <DigestValue>3FO3y+W+jvcjWyTHVTwefF9cAcfW7xcCQs1OaWfO+AuY6GMr/u0I8Eqx62bbra20b4uaSCkosvE03bajjkmHUw==</DigestValue>
      </Reference>
      <Reference URI="/xl/media/image1.png?ContentType=image/png">
        <DigestMethod Algorithm="http://www.w3.org/2001/04/xmlenc#sha512"/>
        <DigestValue>n5v5PIWRjQm2c5SJV3ewztShRNH+AznOJDZx2ZMxV1kcrbd3bJ3Pv3veOR8HYILJB689zitKDeRZIWx3rKqcZQ==</DigestValue>
      </Reference>
      <Reference URI="/xl/media/image2.emf?ContentType=image/x-emf">
        <DigestMethod Algorithm="http://www.w3.org/2001/04/xmlenc#sha512"/>
        <DigestValue>drgqZUceXrgEwwnLESmX8qSJDqCtFnVgGjpGqVJ6rv9PnkM8kXd3T7LQ2ixC1ZQUO/9et4djUMC9dPtSnI73Ag==</DigestValue>
      </Reference>
      <Reference URI="/xl/media/image3.png?ContentType=image/png">
        <DigestMethod Algorithm="http://www.w3.org/2001/04/xmlenc#sha512"/>
        <DigestValue>/3KSQB0t1PNRG5E7ZjlyRc3tF6jumjlLcSCjo859N6h4b0Na+iPsmyhs8HEiO4fBYxtQHgkooM7ztL7ADXdEkw==</DigestValue>
      </Reference>
      <Reference URI="/xl/printerSettings/printerSettings1.bin?ContentType=application/vnd.openxmlformats-officedocument.spreadsheetml.printerSettings">
        <DigestMethod Algorithm="http://www.w3.org/2001/04/xmlenc#sha512"/>
        <DigestValue>x8fsyKeU29XV4Vjxz2IBl3tNm7mETrTYXD1lAZQaW4LdoVxiE01ElAu9AbJzamW6iUbiSZEZIFL8tY6DvofucQ==</DigestValue>
      </Reference>
      <Reference URI="/xl/printerSettings/printerSettings10.bin?ContentType=application/vnd.openxmlformats-officedocument.spreadsheetml.printerSettings">
        <DigestMethod Algorithm="http://www.w3.org/2001/04/xmlenc#sha512"/>
        <DigestValue>xZedhIOYA83gqIm8Iomc3ZNaIOgPILOyDgvIyXgVTba5Xzz75/uSPJHbDK7PY0rE15/eG1JMz9cXLPmMYgXphw==</DigestValue>
      </Reference>
      <Reference URI="/xl/printerSettings/printerSettings11.bin?ContentType=application/vnd.openxmlformats-officedocument.spreadsheetml.printerSettings">
        <DigestMethod Algorithm="http://www.w3.org/2001/04/xmlenc#sha512"/>
        <DigestValue>rOg3lSF9oBJX3ikszLdQibPrJdWP3NiSzyzbXfwcaQ/A9NENr14bMiMS9JnzJSd3wHQikqfQ0Ipq81plcIwMTA==</DigestValue>
      </Reference>
      <Reference URI="/xl/printerSettings/printerSettings12.bin?ContentType=application/vnd.openxmlformats-officedocument.spreadsheetml.printerSettings">
        <DigestMethod Algorithm="http://www.w3.org/2001/04/xmlenc#sha512"/>
        <DigestValue>xZedhIOYA83gqIm8Iomc3ZNaIOgPILOyDgvIyXgVTba5Xzz75/uSPJHbDK7PY0rE15/eG1JMz9cXLPmMYgXphw==</DigestValue>
      </Reference>
      <Reference URI="/xl/printerSettings/printerSettings13.bin?ContentType=application/vnd.openxmlformats-officedocument.spreadsheetml.printerSettings">
        <DigestMethod Algorithm="http://www.w3.org/2001/04/xmlenc#sha512"/>
        <DigestValue>GdEQDj4gvrTl9scN8EIAWY0/RFhzDQom/QHPBgS53nL15fk2qOb7maeY0pzQFJ5DZAenRjtRTglb/KyiO0QdgA==</DigestValue>
      </Reference>
      <Reference URI="/xl/printerSettings/printerSettings14.bin?ContentType=application/vnd.openxmlformats-officedocument.spreadsheetml.printerSettings">
        <DigestMethod Algorithm="http://www.w3.org/2001/04/xmlenc#sha512"/>
        <DigestValue>7PPzigBnXKIbmEyF9TxjoA5XJYPF6tUr/OofEM/hJCiWNyf184aNQ53+PujOC5HPO6QGP6m4vEK0alTxNWwq9w==</DigestValue>
      </Reference>
      <Reference URI="/xl/printerSettings/printerSettings15.bin?ContentType=application/vnd.openxmlformats-officedocument.spreadsheetml.printerSettings">
        <DigestMethod Algorithm="http://www.w3.org/2001/04/xmlenc#sha512"/>
        <DigestValue>GdEQDj4gvrTl9scN8EIAWY0/RFhzDQom/QHPBgS53nL15fk2qOb7maeY0pzQFJ5DZAenRjtRTglb/KyiO0QdgA==</DigestValue>
      </Reference>
      <Reference URI="/xl/printerSettings/printerSettings16.bin?ContentType=application/vnd.openxmlformats-officedocument.spreadsheetml.printerSettings">
        <DigestMethod Algorithm="http://www.w3.org/2001/04/xmlenc#sha512"/>
        <DigestValue>U2UG8AE6Sj2tYMTb8rPFQ68InglqYOfdsi0XuOE5PI1drL1p71X2fr4140J5Bjm9uZuQqQ8rT1p4hJsNljL89g==</DigestValue>
      </Reference>
      <Reference URI="/xl/printerSettings/printerSettings17.bin?ContentType=application/vnd.openxmlformats-officedocument.spreadsheetml.printerSettings">
        <DigestMethod Algorithm="http://www.w3.org/2001/04/xmlenc#sha512"/>
        <DigestValue>U2UG8AE6Sj2tYMTb8rPFQ68InglqYOfdsi0XuOE5PI1drL1p71X2fr4140J5Bjm9uZuQqQ8rT1p4hJsNljL89g==</DigestValue>
      </Reference>
      <Reference URI="/xl/printerSettings/printerSettings18.bin?ContentType=application/vnd.openxmlformats-officedocument.spreadsheetml.printerSettings">
        <DigestMethod Algorithm="http://www.w3.org/2001/04/xmlenc#sha512"/>
        <DigestValue>U2UG8AE6Sj2tYMTb8rPFQ68InglqYOfdsi0XuOE5PI1drL1p71X2fr4140J5Bjm9uZuQqQ8rT1p4hJsNljL89g==</DigestValue>
      </Reference>
      <Reference URI="/xl/printerSettings/printerSettings19.bin?ContentType=application/vnd.openxmlformats-officedocument.spreadsheetml.printerSettings">
        <DigestMethod Algorithm="http://www.w3.org/2001/04/xmlenc#sha512"/>
        <DigestValue>U2UG8AE6Sj2tYMTb8rPFQ68InglqYOfdsi0XuOE5PI1drL1p71X2fr4140J5Bjm9uZuQqQ8rT1p4hJsNljL89g==</DigestValue>
      </Reference>
      <Reference URI="/xl/printerSettings/printerSettings2.bin?ContentType=application/vnd.openxmlformats-officedocument.spreadsheetml.printerSettings">
        <DigestMethod Algorithm="http://www.w3.org/2001/04/xmlenc#sha512"/>
        <DigestValue>x8fsyKeU29XV4Vjxz2IBl3tNm7mETrTYXD1lAZQaW4LdoVxiE01ElAu9AbJzamW6iUbiSZEZIFL8tY6DvofucQ==</DigestValue>
      </Reference>
      <Reference URI="/xl/printerSettings/printerSettings20.bin?ContentType=application/vnd.openxmlformats-officedocument.spreadsheetml.printerSettings">
        <DigestMethod Algorithm="http://www.w3.org/2001/04/xmlenc#sha512"/>
        <DigestValue>U2UG8AE6Sj2tYMTb8rPFQ68InglqYOfdsi0XuOE5PI1drL1p71X2fr4140J5Bjm9uZuQqQ8rT1p4hJsNljL89g==</DigestValue>
      </Reference>
      <Reference URI="/xl/printerSettings/printerSettings21.bin?ContentType=application/vnd.openxmlformats-officedocument.spreadsheetml.printerSettings">
        <DigestMethod Algorithm="http://www.w3.org/2001/04/xmlenc#sha512"/>
        <DigestValue>U2UG8AE6Sj2tYMTb8rPFQ68InglqYOfdsi0XuOE5PI1drL1p71X2fr4140J5Bjm9uZuQqQ8rT1p4hJsNljL89g==</DigestValue>
      </Reference>
      <Reference URI="/xl/printerSettings/printerSettings22.bin?ContentType=application/vnd.openxmlformats-officedocument.spreadsheetml.printerSettings">
        <DigestMethod Algorithm="http://www.w3.org/2001/04/xmlenc#sha512"/>
        <DigestValue>xZedhIOYA83gqIm8Iomc3ZNaIOgPILOyDgvIyXgVTba5Xzz75/uSPJHbDK7PY0rE15/eG1JMz9cXLPmMYgXphw==</DigestValue>
      </Reference>
      <Reference URI="/xl/printerSettings/printerSettings23.bin?ContentType=application/vnd.openxmlformats-officedocument.spreadsheetml.printerSettings">
        <DigestMethod Algorithm="http://www.w3.org/2001/04/xmlenc#sha512"/>
        <DigestValue>rOg3lSF9oBJX3ikszLdQibPrJdWP3NiSzyzbXfwcaQ/A9NENr14bMiMS9JnzJSd3wHQikqfQ0Ipq81plcIwMTA==</DigestValue>
      </Reference>
      <Reference URI="/xl/printerSettings/printerSettings24.bin?ContentType=application/vnd.openxmlformats-officedocument.spreadsheetml.printerSettings">
        <DigestMethod Algorithm="http://www.w3.org/2001/04/xmlenc#sha512"/>
        <DigestValue>xZedhIOYA83gqIm8Iomc3ZNaIOgPILOyDgvIyXgVTba5Xzz75/uSPJHbDK7PY0rE15/eG1JMz9cXLPmMYgXphw==</DigestValue>
      </Reference>
      <Reference URI="/xl/printerSettings/printerSettings3.bin?ContentType=application/vnd.openxmlformats-officedocument.spreadsheetml.printerSettings">
        <DigestMethod Algorithm="http://www.w3.org/2001/04/xmlenc#sha512"/>
        <DigestValue>x8fsyKeU29XV4Vjxz2IBl3tNm7mETrTYXD1lAZQaW4LdoVxiE01ElAu9AbJzamW6iUbiSZEZIFL8tY6DvofucQ==</DigestValue>
      </Reference>
      <Reference URI="/xl/printerSettings/printerSettings4.bin?ContentType=application/vnd.openxmlformats-officedocument.spreadsheetml.printerSettings">
        <DigestMethod Algorithm="http://www.w3.org/2001/04/xmlenc#sha512"/>
        <DigestValue>xZedhIOYA83gqIm8Iomc3ZNaIOgPILOyDgvIyXgVTba5Xzz75/uSPJHbDK7PY0rE15/eG1JMz9cXLPmMYgXphw==</DigestValue>
      </Reference>
      <Reference URI="/xl/printerSettings/printerSettings5.bin?ContentType=application/vnd.openxmlformats-officedocument.spreadsheetml.printerSettings">
        <DigestMethod Algorithm="http://www.w3.org/2001/04/xmlenc#sha512"/>
        <DigestValue>rOg3lSF9oBJX3ikszLdQibPrJdWP3NiSzyzbXfwcaQ/A9NENr14bMiMS9JnzJSd3wHQikqfQ0Ipq81plcIwMTA==</DigestValue>
      </Reference>
      <Reference URI="/xl/printerSettings/printerSettings6.bin?ContentType=application/vnd.openxmlformats-officedocument.spreadsheetml.printerSettings">
        <DigestMethod Algorithm="http://www.w3.org/2001/04/xmlenc#sha512"/>
        <DigestValue>xZedhIOYA83gqIm8Iomc3ZNaIOgPILOyDgvIyXgVTba5Xzz75/uSPJHbDK7PY0rE15/eG1JMz9cXLPmMYgXphw==</DigestValue>
      </Reference>
      <Reference URI="/xl/printerSettings/printerSettings7.bin?ContentType=application/vnd.openxmlformats-officedocument.spreadsheetml.printerSettings">
        <DigestMethod Algorithm="http://www.w3.org/2001/04/xmlenc#sha512"/>
        <DigestValue>GdEQDj4gvrTl9scN8EIAWY0/RFhzDQom/QHPBgS53nL15fk2qOb7maeY0pzQFJ5DZAenRjtRTglb/KyiO0QdgA==</DigestValue>
      </Reference>
      <Reference URI="/xl/printerSettings/printerSettings8.bin?ContentType=application/vnd.openxmlformats-officedocument.spreadsheetml.printerSettings">
        <DigestMethod Algorithm="http://www.w3.org/2001/04/xmlenc#sha512"/>
        <DigestValue>7PPzigBnXKIbmEyF9TxjoA5XJYPF6tUr/OofEM/hJCiWNyf184aNQ53+PujOC5HPO6QGP6m4vEK0alTxNWwq9w==</DigestValue>
      </Reference>
      <Reference URI="/xl/printerSettings/printerSettings9.bin?ContentType=application/vnd.openxmlformats-officedocument.spreadsheetml.printerSettings">
        <DigestMethod Algorithm="http://www.w3.org/2001/04/xmlenc#sha512"/>
        <DigestValue>GdEQDj4gvrTl9scN8EIAWY0/RFhzDQom/QHPBgS53nL15fk2qOb7maeY0pzQFJ5DZAenRjtRTglb/KyiO0QdgA==</DigestValue>
      </Reference>
      <Reference URI="/xl/sharedStrings.xml?ContentType=application/vnd.openxmlformats-officedocument.spreadsheetml.sharedStrings+xml">
        <DigestMethod Algorithm="http://www.w3.org/2001/04/xmlenc#sha512"/>
        <DigestValue>QjjMVhOJgpEfbHGlOk3/FVALqU6MulHfG5puQfAxGFCg4OFi2K/ORp6D+vzw0ATMSCcukprR55wduDz05j/h3A==</DigestValue>
      </Reference>
      <Reference URI="/xl/styles.xml?ContentType=application/vnd.openxmlformats-officedocument.spreadsheetml.styles+xml">
        <DigestMethod Algorithm="http://www.w3.org/2001/04/xmlenc#sha512"/>
        <DigestValue>C5Hwqvy0wFb5jsolSTTcZ/LGrYrm3Tsb67F1MFf3myd6UMtTJgF1EJAg9MJbz7EqmyGVZ55sNIEi5EGvMWVivg==</DigestValue>
      </Reference>
      <Reference URI="/xl/theme/theme1.xml?ContentType=application/vnd.openxmlformats-officedocument.theme+xml">
        <DigestMethod Algorithm="http://www.w3.org/2001/04/xmlenc#sha512"/>
        <DigestValue>76eo5ECoom53GHPvzbWL8z6vGMM214UT/S4gHnzUTDN7wmv0Fl5Cveh+fFnsv9P62p0uMT0hNTVNf07CavwI4Q==</DigestValue>
      </Reference>
      <Reference URI="/xl/workbook.xml?ContentType=application/vnd.openxmlformats-officedocument.spreadsheetml.sheet.main+xml">
        <DigestMethod Algorithm="http://www.w3.org/2001/04/xmlenc#sha512"/>
        <DigestValue>R0izeHqDcjpkugPN1kgBa+isFSO0SX7aVnLitzyOA8nzC9DkTwTmiRVHrQzCd1UERrEzge2Bv9KD/hHAdZlLLg==</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KI11nf4lIgQptqnpxJVo0+05eeDLjwjaxsbUx7boZehqSA9lgE5P5p9lfQMEYb7CE3OJ03Mb47yqUt5LaGugrA==</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Y4DaUCN0OgwSrLIaoKB8HhL/I9fnRrPYd0OhucH9COlpFtoVLP90VkoaQ5vOK+e/+ZIiK8ZD+W1B80jZjMEzvQ==</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pQgFfXYDd1Y5p0Utk+s+S2Z0GCiWxhgyqvmIcO2rK7Z7WVqOCoWxLjNiGxsi1N79JqSuSLdmcUQqqG/0DGsksg==</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W6CE95cSVzM+Uxaz1vqVnIdFL4wPJlKvsUG5Ueh7q9BeKHvH279fxGf7MqgALN/Cx5bGgMQ2NIwU3IJQ3wlnDQ==</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UiM++QiCg126Dk1hTGZIgktd4ttojA14Tdcdtd8u/J0n8Ej+EgIHZZxcUuPLfH2TPW3TPL5MNjlmDJuYt2f6zA==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r+Q1n/JLo38HR5dpYbt7CdskgOdwnVL9ZYsVa7gM7k9WbmJOss7FD4zb+NFGQTBqhmXaICykTCEXmRAVHP8tNw==</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C3p+GzzXb8KhQfpVybcmxBhyq63k7TuC7w0w0l+sLd9ypq6GVcCuQ0kMPjAlaIDvBewlVyNQaG54lWHmIfKOFA==</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YCs7zer3WxAuLUWJ8ik593FfyDXw7IZEkw1UswIhaN4zweCu7t0dJtV5YV3k6oOLG07TAktJgS+JSlF2qArjKQ==</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P5rYM+CqU8V6RUkyWqPjkfuOrdBc08huROrg2iwlmsqChQZk/4s+AY5Bz2rIFZMNOuALQRHlLmY3YM3xnxWUog==</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KF/jLrOAse5P7yu21/Mkj3d51WpYEkWKwE4JMzHPCqtoR0gAjVIuX/yJVY61cn4Y7SE94r2Lp588tvXQH4MEvw==</DigestValue>
      </Reference>
      <Reference URI="/xl/worksheets/sheet1.xml?ContentType=application/vnd.openxmlformats-officedocument.spreadsheetml.worksheet+xml">
        <DigestMethod Algorithm="http://www.w3.org/2001/04/xmlenc#sha512"/>
        <DigestValue>RFLkZcWXY8wrQXDp9MTTnrSu9Spg+2D+NZrRPxraBy9ftmEjtgP+nm81mPhgQw1gcSSp200bWhdz2rDS5Q+BgQ==</DigestValue>
      </Reference>
      <Reference URI="/xl/worksheets/sheet10.xml?ContentType=application/vnd.openxmlformats-officedocument.spreadsheetml.worksheet+xml">
        <DigestMethod Algorithm="http://www.w3.org/2001/04/xmlenc#sha512"/>
        <DigestValue>+Q0Mp4OhVzHTbTUcF8YfVtG/EH4UlnaS3rR3pfU5dAtqlwfvAJLqhZQGO3jwSnJm6UjGJgn+xM7xKsM8+zSXCg==</DigestValue>
      </Reference>
      <Reference URI="/xl/worksheets/sheet2.xml?ContentType=application/vnd.openxmlformats-officedocument.spreadsheetml.worksheet+xml">
        <DigestMethod Algorithm="http://www.w3.org/2001/04/xmlenc#sha512"/>
        <DigestValue>/Ee8qUDsJ7fudp9S2+uaUXZvGJO1QyM0DFSjkXdVZPEu2O9FKHcHpgcrDQrxR3T9inM5eBlk03Fx7/ViCfpYuQ==</DigestValue>
      </Reference>
      <Reference URI="/xl/worksheets/sheet3.xml?ContentType=application/vnd.openxmlformats-officedocument.spreadsheetml.worksheet+xml">
        <DigestMethod Algorithm="http://www.w3.org/2001/04/xmlenc#sha512"/>
        <DigestValue>WQLs2+1L9S0TaqweaJbGGrd2N+C+o8M3BDS9HYJMsWsWeU+dskaIhKJr+TuxEs0aq5siinLHbTCMuFqCdyMwOA==</DigestValue>
      </Reference>
      <Reference URI="/xl/worksheets/sheet4.xml?ContentType=application/vnd.openxmlformats-officedocument.spreadsheetml.worksheet+xml">
        <DigestMethod Algorithm="http://www.w3.org/2001/04/xmlenc#sha512"/>
        <DigestValue>wmQBb4amJK6L+85OaTXv7W82mFuvhBPnZ432EWZd6iSR3CmcwFWZJ/HDDkVbFZjH80As/ncOwOv1VsYGcJ0Eng==</DigestValue>
      </Reference>
      <Reference URI="/xl/worksheets/sheet5.xml?ContentType=application/vnd.openxmlformats-officedocument.spreadsheetml.worksheet+xml">
        <DigestMethod Algorithm="http://www.w3.org/2001/04/xmlenc#sha512"/>
        <DigestValue>koe6XAMpoLRil/cAaYFu73sYt7PY3H7WmOGZlBVhKDlM6DAk0caiA6cHI8KpVJKR0o9ckD7MrTiwD9JoNzg82A==</DigestValue>
      </Reference>
      <Reference URI="/xl/worksheets/sheet6.xml?ContentType=application/vnd.openxmlformats-officedocument.spreadsheetml.worksheet+xml">
        <DigestMethod Algorithm="http://www.w3.org/2001/04/xmlenc#sha512"/>
        <DigestValue>CZqzaGTRAKcfE3k8e5kYj3a/gt9WLdu4ai70nMkDRyEKLR/JAp3E2VhrXy4glXi2FB5ypsoyq57yHGZ783KhtA==</DigestValue>
      </Reference>
      <Reference URI="/xl/worksheets/sheet7.xml?ContentType=application/vnd.openxmlformats-officedocument.spreadsheetml.worksheet+xml">
        <DigestMethod Algorithm="http://www.w3.org/2001/04/xmlenc#sha512"/>
        <DigestValue>MeOw7zcithlZIdHMAegybHPHkbaNQclBdrolxs1bBnrS9h/SEv1XCRLuUH4oNdmDBr3A+lZ6bslEoaFm2MlyeA==</DigestValue>
      </Reference>
      <Reference URI="/xl/worksheets/sheet8.xml?ContentType=application/vnd.openxmlformats-officedocument.spreadsheetml.worksheet+xml">
        <DigestMethod Algorithm="http://www.w3.org/2001/04/xmlenc#sha512"/>
        <DigestValue>vVGPUaphs5DzuFzUTrQhFnnEonWxh64xf2SadcHMxD387c833xFruhHCrfXvSmW0V7xyLingfAmipYKCgYoV1Q==</DigestValue>
      </Reference>
      <Reference URI="/xl/worksheets/sheet9.xml?ContentType=application/vnd.openxmlformats-officedocument.spreadsheetml.worksheet+xml">
        <DigestMethod Algorithm="http://www.w3.org/2001/04/xmlenc#sha512"/>
        <DigestValue>g9oU27Ej9/0dqCVb4mo6LP5ZJrN5I3fxDINzWGloU0BzlkFS8qtCZ9/cVfJ4lrIyCxaHQEta8xB2EsY+wEhngQ==</DigestValue>
      </Reference>
    </Manifest>
    <SignatureProperties>
      <SignatureProperty Id="idSignatureTime" Target="#idPackageSignature">
        <mdssi:SignatureTime xmlns:mdssi="http://schemas.openxmlformats.org/package/2006/digital-signature">
          <mdssi:Format>YYYY-MM-DDThh:mm:ssTZD</mdssi:Format>
          <mdssi:Value>2025-05-09T17:43:55Z</mdssi:Value>
        </mdssi:SignatureTime>
      </SignatureProperty>
    </SignatureProperties>
  </Object>
  <Object Id="idOfficeObject">
    <SignatureProperties>
      <SignatureProperty Id="idOfficeV1Details" Target="#idPackageSignature">
        <SignatureInfoV1 xmlns="http://schemas.microsoft.com/office/2006/digsig">
          <SetupID>{B1AE9371-9C49-42CE-B99D-FB6971EF599B}</SetupID>
          <SignatureText>Dahiana Sánchez</SignatureText>
          <SignatureImage/>
          <SignatureComments/>
          <WindowsVersion>10.0</WindowsVersion>
          <OfficeVersion>16.0.18730/26</OfficeVersion>
          <ApplicationVersion>16.0.18730</ApplicationVersion>
          <Monitors>2</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2025-05-09T17:43:55Z</xd:SigningTime>
          <xd:SigningCertificate>
            <xd:Cert>
              <xd:CertDigest>
                <DigestMethod Algorithm="http://www.w3.org/2001/04/xmlenc#sha512"/>
                <DigestValue>UryQs1wdj6Ix0VBbqQApL9bHdS42vRbEKyZd8PG6FAKbcJhvTeTf6Xrj1MGz48krTKaWSWS/tSIvs4M//RTmpA==</DigestValue>
              </xd:CertDigest>
              <xd:IssuerSerial>
                <X509IssuerName>SERIALNUMBER=RUC80080610-7, CN=CODE100 S.A., OU=Prestador Cualificado de Servicios de Confianza, O=ICPP, C=PY</X509IssuerName>
                <X509SerialNumber>328750280202376390411610790267636630292</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hDCCBWygAwIBAgIQCq+0ar5nFexj0FNZVzUbmTANBgkqhkiG9w0BAQsFADBvMQswCQYDVQQGEwJQWTErMCkGA1UECgwiTWluaXN0ZXJpbyBkZSBJbmR1c3RyaWEgeSBDb21lcmNpbzEzMDEGA1UEAwwqQXV0b3JpZGFkIENlcnRpZmljYWRvcmEgUmHDrXogZGVsIFBhcmFndWF5MB4XDTIzMDEyNDIxNTMyOVoXDTMyMDEyNDIxNTMyOVowgYUxCzAJBgNVBAYTAlBZMQ0wCwYDVQQKEwRJQ1BQMTgwNgYDVQQLEy9QcmVzdGFkb3IgQ3VhbGlmaWNhZG8gZGUgU2VydmljaW9zIGRlIENvbmZpYW56YTEVMBMGA1UEAxMMQ09ERTEwMCBTLkEuMRYwFAYDVQQFEw1SVUM4MDA4MDYxMC03MIICIjANBgkqhkiG9w0BAQEFAAOCAg8AMIICCgKCAgEA5VwuLoNPkZN66NxKTeh6mvvmRwWr5D8aZeCNFOKmgaeIc0mE1uRNWxhlrsvYSDNusvyd21kDoC0VAbjJD5HTEnKepymBgjyM6Pe+l9W0Vy9ugkuvEvVPp/QJtBB56bgdPtjJFLrOXDM55bM7ZUCaMEbryX/eAUJtxm0LDJ2CRR1RMbwpvsWdwPaqMN848QQ5zn69BjA8/eBuOSMiEwlrt1z8uVyM8plhGfAHsQB6oG+a216/TCVJTSudCSIJJL6YhG3vxRbasPXhdPaY0JCkUugoe0okFN7Ui7kjZE57LSEqN1dvDmv8ikAUn8vtDrvykIHbArs/2E7dYZ4X8rf0NHn5GOYo8e6mIIUspyeH41ViFk1AxpF2zNuNOYiCCGBPinOOHjAdA2vkQJr1eOJGoOyg1giLzddOCPyysBXjUSEqkVXaz6tSTkF3ifBMyg3ePgB3yqEbo5go/ZzcuPhfBsNoNcYRpY7FEJ7MSdFHn+u45DHRRlyzJ8fdwyEufNXtOTvdJRawYuytw48RzIZXGUSQ8HT1JvFptROpHdVDLJ9zfSAwEIwTPgh3FdcAq1wB56sxF1SNn07UX6xUvD5Wk/VxUiULRQRcGuDgp9FGLy927EvXTQk4SII6KBmVO+HNWzadYSSxxe5ocUzna30FMx/ewjtbyrxgh9dRhWVjU10CAwEAAaOCAgMwggH/MBIGA1UdEwEB/wQIMAYBAf8CAQAwDgYDVR0PAQH/BAQDAgEGMB0GA1UdDgQWBBS+NVRiaGDnJtMxwV+XseL2ZM4H9TAfBgNVHSMEGDAWgBTCxBHyKmhEDAAo7EzWKduS+1691jCBigYIKwYBBQUHAQEEfjB8MD8GCCsGAQUFBzAChjNodHRwczovL3d3dy5hY3JhaXouZ292LnB5L2NydC9hY19yYWl6X3B5X3NoYTI1Ni5jcnQwOQYIKwYBBQUHMAGGLWh0dHA6Ly9vY3NwLmNvZGUxMDAuY29tLnB5L29jc3AvY2EtY29kZTEwMC1zYTCBzQYDVR0gBIHFMIHCMIG/BgNVHSAwgbcwOQYIKwYBBQUHAgEWLWh0dHBzOi8vd3d3LmFjcmFpei5nb3YucHkvZHBjL0RPQy1JQ1BQLTAxLnBkZjB6BggrBgEFBQcCAjBuGmxTdWpldG8gYSBsYXMgY29uZGljaW9uZXMgZGUgdXNvIGV4cHVlc3RhcyBlbiBsYSBEZWNsYXJhY2nzbiBkZSBQcuFjdGljYXMgZGUgQ2VydGlmaWNhY2nzbiBkZSBsYSBBQyBSYe16IC0gUHkwPAYDVR0fBDUwMzAxoC+gLYYraHR0cDovL3d3dy5hY3JhaXouZ292LnB5L2FybC9hY19yYWl6X3B5LmNybDANBgkqhkiG9w0BAQsFAAOCAgEAZ0O3BeY2y9IDnZiXMy+/Grb5oDw0YiDoKkdoHdHDnd24yB2vf99Ei0FltBuwuXRHJkkoqAjWiIqUQy/Uw3rvySa8yCqOuTL2uDqiX0v+waNIV2cY2BTLoPqRL5rv4WhqAbOlEY6YhLIA0cfBhnZpx9ufAL0cQiXN927vuAJTEVu27Fr/gqDEIFNZPrEG2Ey6GEu3EK3L8AeQYKNjGHmuNJNFJn9YtRneR4/dAX4bUvG6//GvAoKL1nqEcgcTtKN4uPdcdpTsuMpf34QAqgL0amhNPGdwgYsofr55CEhQF2Q8mUgBj8oEFRrGrW4MokO0xlqjT+Vouyos3BONmrbfDI+uq3zF01o5tg8NPzaD+zY50Lht4BKs7ulfhw7JhQA8lYhz8K3TpjjouR6npDAEMjVhQq2tnWTFmNCEosrg0txyrSKi8K2COGuMzoA8K0D7IfnAvveYzwoWkyQv9N7p7M1PP8XEPdsqPZ4qVnYXgRkUgwrmlweqNOzJ/nBpe1XuguS4JY2tFQP3JSsnk7dk1CmOwMRTxAUsuJeA8MKvUbg9VhSuBOXUfc3KjbpVDTrgUymfyGe11bYSpal1dSqVYc+xQQxCYc1OMFw32OFzH2XcbVt4KogxbZ3RbzPhUJm8HRfOafz3F0ac5jvmAGBldf1UajbY7muAzdQw6EQn2f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FwBAACfAAAAAAAAAAAAAABtGAAALAsAACBFTUYAAAEAZBkAAJoAAAAGAAAAAAAAAAAAAAAAAAAAgAcAADgEAABYAQAAwQAAAAAAAAAAAAAAAAAAAMA/BQDo8QIACgAAABAAAAAAAAAAAAAAAEsAAAAQAAAAAAAAAAUAAAAeAAAAGAAAAAAAAAAAAAAAXQEAAKAAAAAnAAAAGAAAAAEAAAAAAAAAAAAAAAAAAAAlAAAADAAAAAEAAABMAAAAZAAAAAAAAAAAAAAAXAEAAJ8AAAAAAAAAAAAAAF0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cAQAAnwAAAAAAAAAAAAAAXQEAAKAAAAAhAPAAAAAAAAAAAAAAAIA/AAAAAAAAAAAAAIA/AAAAAAAAAAAAAAAAAAAAAAAAAAAAAAAAAAAAAAAAAAAlAAAADAAAAAAAAIAoAAAADAAAAAEAAAAnAAAAGAAAAAEAAAAAAAAA8PDwAAAAAAAlAAAADAAAAAEAAABMAAAAZAAAAAAAAAAAAAAAXAEAAJ8AAAAAAAAAAAAAAF0BAACgAAAAIQDwAAAAAAAAAAAAAACAPwAAAAAAAAAAAACAPwAAAAAAAAAAAAAAAAAAAAAAAAAAAAAAAAAAAAAAAAAAJQAAAAwAAAAAAACAKAAAAAwAAAABAAAAJwAAABgAAAABAAAAAAAAAPDw8AAAAAAAJQAAAAwAAAABAAAATAAAAGQAAAAAAAAAAAAAAFwBAACfAAAAAAAAAAAAAABdAQAAoAAAACEA8AAAAAAAAAAAAAAAgD8AAAAAAAAAAAAAgD8AAAAAAAAAAAAAAAAAAAAAAAAAAAAAAAAAAAAAAAAAACUAAAAMAAAAAAAAgCgAAAAMAAAAAQAAACcAAAAYAAAAAQAAAAAAAADw8PAAAAAAACUAAAAMAAAAAQAAAEwAAABkAAAAAAAAAAAAAABcAQAAnwAAAAAAAAAAAAAAXQEAAKAAAAAhAPAAAAAAAAAAAAAAAIA/AAAAAAAAAAAAAIA/AAAAAAAAAAAAAAAAAAAAAAAAAAAAAAAAAAAAAAAAAAAlAAAADAAAAAAAAIAoAAAADAAAAAEAAAAnAAAAGAAAAAEAAAAAAAAA////AAAAAAAlAAAADAAAAAEAAABMAAAAZAAAAAAAAAAAAAAAXAEAAJ8AAAAAAAAAAAAAAF0BAACgAAAAIQDwAAAAAAAAAAAAAACAPwAAAAAAAAAAAACAPwAAAAAAAAAAAAAAAAAAAAAAAAAAAAAAAAAAAAAAAAAAJQAAAAwAAAAAAACAKAAAAAwAAAABAAAAJwAAABgAAAABAAAAAAAAAP///wAAAAAAJQAAAAwAAAABAAAATAAAAGQAAAAAAAAAAAAAAFwBAACfAAAAAAAAAAAAAABd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wAAAAFAAAAMgEAABYAAAAlAAAADAAAAAEAAABUAAAAfAAAAP0AAAAFAAAAMAEAABUAAAABAAAAVVWPQYX2jkH9AAAABQAAAAgAAABMAAAAAAAAAAAAAAAAAAAA//////////9cAAAAOQAvADUALwAyADAAMgA1AAcAAAAFAAAABwAAAAUAAAAHAAAABwAAAAcAAAAHAAAASwAAAEAAAAAwAAAABQAAACAAAAABAAAAAQAAABAAAAAAAAAAAAAAAF0BAACgAAAAAAAAAAAAAABdAQAAo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wAAAA3AAAAIAAAAFoAAAABAAAAVVWPQYX2jkEMAAAAWwAAAAEAAABMAAAABAAAAAsAAAA3AAAAIgAAAFsAAABQAAAAWACeDx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EAAAAVgAAADAAAAA7AAAAlQAAABwAAAAhAPAAAAAAAAAAAAAAAIA/AAAAAAAAAAAAAIA/AAAAAAAAAAAAAAAAAAAAAAAAAAAAAAAAAAAAAAAAAAAlAAAADAAAAAAAAIAoAAAADAAAAAQAAABSAAAAcAEAAAQAAADs////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BgAAAAMAAAAAAAAABIAAAAMAAAAAQAAAB4AAAAYAAAAMAAAADsAAADFAAAAVwAAACUAAAAMAAAABAAAAFQAAACoAAAAMQAAADsAAADDAAAAVgAAAAEAAABVVY9BhfaOQTEAAAA7AAAADwAAAEwAAAAAAAAAAAAAAAAAAAD//////////2wAAABEAGEAaABpAGEAbgBhACAAUwDhAG4AYwBoAGUAegCGsQ4AAAAKAAAACwAAAAUAAAAKAAAACwAAAAoAAAAFAAAACwAAAAoAAAALAAAACQAAAAsAAAAKAAAACQAAAEsAAABAAAAAMAAAAAUAAAAgAAAAAQAAAAEAAAAQAAAAAAAAAAAAAABdAQAAoAAAAAAAAAAAAAAAXQEAAKAAAAAlAAAADAAAAAIAAAAnAAAAGAAAAAUAAAAAAAAA////AAAAAAAlAAAADAAAAAUAAABMAAAAZAAAAAAAAABhAAAAXAEAAJsAAAAAAAAAYQAAAF0BAAA7AAAAIQDwAAAAAAAAAAAAAACAPwAAAAAAAAAAAACAPwAAAAAAAAAAAAAAAAAAAAAAAAAAAAAAAAAAAAAAAAAAJQAAAAwAAAAAAACAKAAAAAwAAAAFAAAAJwAAABgAAAAFAAAAAAAAAP///wAAAAAAJQAAAAwAAAAFAAAATAAAAGQAAAAOAAAAYQAAAD8BAABxAAAADgAAAGEAAAAyAQAAEQAAACEA8AAAAAAAAAAAAAAAgD8AAAAAAAAAAAAAgD8AAAAAAAAAAAAAAAAAAAAAAAAAAAAAAAAAAAAAAAAAACUAAAAMAAAAAAAAgCgAAAAMAAAABQAAACcAAAAYAAAABQAAAAAAAAD///8AAAAAACUAAAAMAAAABQAAAEwAAABkAAAADgAAAHYAAAA/AQAAhgAAAA4AAAB2AAAAMgEAABEAAAAhAPAAAAAAAAAAAAAAAIA/AAAAAAAAAAAAAIA/AAAAAAAAAAAAAAAAAAAAAAAAAAAAAAAAAAAAAAAAAAAlAAAADAAAAAAAAIAoAAAADAAAAAUAAAAnAAAAGAAAAAUAAAAAAAAA////AAAAAAAlAAAADAAAAAUAAABMAAAAZAAAAA4AAACLAAAATgEAAJsAAAAOAAAAiwAAAEEBAAARAAAAIQDwAAAAAAAAAAAAAACAPwAAAAAAAAAAAACAPwAAAAAAAAAAAAAAAAAAAAAAAAAAAAAAAAAAAAAAAAAAJQAAAAwAAAAAAACAKAAAAAwAAAAFAAAAJQAAAAwAAAABAAAAGAAAAAwAAAAAAAAAEgAAAAwAAAABAAAAFgAAAAwAAAAAAAAAVAAAAFwBAAAPAAAAiwAAAE0BAACbAAAAAQAAAFVVj0GF9o5BDwAAAIsAAAAtAAAATAAAAAQAAAAOAAAAiwAAAE8BAACcAAAAqAAAAEYAaQByAG0AYQBkAG8AIABwAG8AcgA6ACAARABBAEgASQBBAE4AQQAgAEYAQQBCAEkAQQBOAEEAIABTAEEATgBDAEgARQBaACAAQwBIAEEAUABBAFIAUgBPAJeXBgAAAAMAAAAFAAAACwAAAAcAAAAIAAAACAAAAAQAAAAIAAAACAAAAAUAAAADAAAABAAAAAkAAAAIAAAACQAAAAMAAAAIAAAACgAAAAgAAAAEAAAABgAAAAgAAAAHAAAAAwAAAAgAAAAKAAAACAAAAAQAAAAHAAAACAAAAAoAAAAIAAAACQAAAAcAAAAHAAAABAAAAAgAAAAJAAAACAAAAAcAAAAIAAAACAAAAAgAAAAKAAAAFgAAAAwAAAAAAAAAJQAAAAwAAAACAAAADgAAABQAAAAAAAAAEAAAABQAAAA=</Object>
  <Object Id="idInvalidSigLnImg">AQAAAGwAAAAAAAAAAAAAAFwBAACfAAAAAAAAAAAAAABtGAAALAsAACBFTUYAAAEA7B8AAKEAAAAGAAAAAAAAAAAAAAAAAAAAgAcAADgEAABYAQAAwQAAAAAAAAAAAAAAAAAAAMA/BQDo8QIACgAAABAAAAAAAAAAAAAAAEsAAAAQAAAAAAAAAAUAAAAeAAAAGAAAAAAAAAAAAAAAXQEAAKAAAAAnAAAAGAAAAAEAAAAAAAAAAAAAAAAAAAAlAAAADAAAAAEAAABMAAAAZAAAAAAAAAAAAAAAXAEAAJ8AAAAAAAAAAAAAAF0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cAQAAnwAAAAAAAAAAAAAAXQEAAKAAAAAhAPAAAAAAAAAAAAAAAIA/AAAAAAAAAAAAAIA/AAAAAAAAAAAAAAAAAAAAAAAAAAAAAAAAAAAAAAAAAAAlAAAADAAAAAAAAIAoAAAADAAAAAEAAAAnAAAAGAAAAAEAAAAAAAAA8PDwAAAAAAAlAAAADAAAAAEAAABMAAAAZAAAAAAAAAAAAAAAXAEAAJ8AAAAAAAAAAAAAAF0BAACgAAAAIQDwAAAAAAAAAAAAAACAPwAAAAAAAAAAAACAPwAAAAAAAAAAAAAAAAAAAAAAAAAAAAAAAAAAAAAAAAAAJQAAAAwAAAAAAACAKAAAAAwAAAABAAAAJwAAABgAAAABAAAAAAAAAPDw8AAAAAAAJQAAAAwAAAABAAAATAAAAGQAAAAAAAAAAAAAAFwBAACfAAAAAAAAAAAAAABdAQAAoAAAACEA8AAAAAAAAAAAAAAAgD8AAAAAAAAAAAAAgD8AAAAAAAAAAAAAAAAAAAAAAAAAAAAAAAAAAAAAAAAAACUAAAAMAAAAAAAAgCgAAAAMAAAAAQAAACcAAAAYAAAAAQAAAAAAAADw8PAAAAAAACUAAAAMAAAAAQAAAEwAAABkAAAAAAAAAAAAAABcAQAAnwAAAAAAAAAAAAAAXQEAAKAAAAAhAPAAAAAAAAAAAAAAAIA/AAAAAAAAAAAAAIA/AAAAAAAAAAAAAAAAAAAAAAAAAAAAAAAAAAAAAAAAAAAlAAAADAAAAAAAAIAoAAAADAAAAAEAAAAnAAAAGAAAAAEAAAAAAAAA////AAAAAAAlAAAADAAAAAEAAABMAAAAZAAAAAAAAAAAAAAAXAEAAJ8AAAAAAAAAAAAAAF0BAACgAAAAIQDwAAAAAAAAAAAAAACAPwAAAAAAAAAAAACAPwAAAAAAAAAAAAAAAAAAAAAAAAAAAAAAAAAAAAAAAAAAJQAAAAwAAAAAAACAKAAAAAwAAAABAAAAJwAAABgAAAABAAAAAAAAAP///wAAAAAAJQAAAAwAAAABAAAATAAAAGQAAAAAAAAAAAAAAFwBAACfAAAAAAAAAAAAAABd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hfaOQTEAAAAFAAAADwAAAEwAAAAAAAAAAAAAAAAAAAD//////////2wAAABGAGkAcgBtAGEAIABuAG8AIAB2AOEAbABpAGQAYQCeDwYAAAADAAAABQAAAAsAAAAHAAAABAAAAAcAAAAIAAAABAAAAAYAAAAHAAAAAwAAAAMAAAAIAAAABwAAAEsAAABAAAAAMAAAAAUAAAAgAAAAAQAAAAEAAAAQAAAAAAAAAAAAAABdAQAAoAAAAAAAAAAAAAAAXQ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GF9o5BDAAAAFsAAAABAAAATAAAAAQAAAALAAAANwAAACIAAABbAAAAUAAAAFgA34U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xAAAAFYAAAAwAAAAOwAAAJU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xQAAAFcAAAAlAAAADAAAAAQAAABUAAAAqAAAADEAAAA7AAAAwwAAAFYAAAABAAAAVVWPQYX2jkExAAAAOwAAAA8AAABMAAAAAAAAAAAAAAAAAAAA//////////9sAAAARABhAGgAaQBhAG4AYQAgAFMA4QBuAGMAaABlAHoA34UOAAAACgAAAAsAAAAFAAAACgAAAAsAAAAKAAAABQAAAAsAAAAKAAAACwAAAAkAAAALAAAACgAAAAkAAABLAAAAQAAAADAAAAAFAAAAIAAAAAEAAAABAAAAEAAAAAAAAAAAAAAAXQEAAKAAAAAAAAAAAAAAAF0BAACgAAAAJQAAAAwAAAACAAAAJwAAABgAAAAFAAAAAAAAAP///wAAAAAAJQAAAAwAAAAFAAAATAAAAGQAAAAAAAAAYQAAAFwBAACbAAAAAAAAAGEAAABdAQAAOwAAACEA8AAAAAAAAAAAAAAAgD8AAAAAAAAAAAAAgD8AAAAAAAAAAAAAAAAAAAAAAAAAAAAAAAAAAAAAAAAAACUAAAAMAAAAAAAAgCgAAAAMAAAABQAAACcAAAAYAAAABQAAAAAAAAD///8AAAAAACUAAAAMAAAABQAAAEwAAABkAAAADgAAAGEAAAA/AQAAcQAAAA4AAABhAAAAMgEAABEAAAAhAPAAAAAAAAAAAAAAAIA/AAAAAAAAAAAAAIA/AAAAAAAAAAAAAAAAAAAAAAAAAAAAAAAAAAAAAAAAAAAlAAAADAAAAAAAAIAoAAAADAAAAAUAAAAnAAAAGAAAAAUAAAAAAAAA////AAAAAAAlAAAADAAAAAUAAABMAAAAZAAAAA4AAAB2AAAAPwEAAIYAAAAOAAAAdgAAADIBAAARAAAAIQDwAAAAAAAAAAAAAACAPwAAAAAAAAAAAACAPwAAAAAAAAAAAAAAAAAAAAAAAAAAAAAAAAAAAAAAAAAAJQAAAAwAAAAAAACAKAAAAAwAAAAFAAAAJwAAABgAAAAFAAAAAAAAAP///wAAAAAAJQAAAAwAAAAFAAAATAAAAGQAAAAOAAAAiwAAAE4BAACbAAAADgAAAIsAAABBAQAAEQAAACEA8AAAAAAAAAAAAAAAgD8AAAAAAAAAAAAAgD8AAAAAAAAAAAAAAAAAAAAAAAAAAAAAAAAAAAAAAAAAACUAAAAMAAAAAAAAgCgAAAAMAAAABQAAACUAAAAMAAAAAQAAABgAAAAMAAAAAAAAABIAAAAMAAAAAQAAABYAAAAMAAAAAAAAAFQAAABcAQAADwAAAIsAAABNAQAAmwAAAAEAAABVVY9BhfaOQQ8AAACLAAAALQAAAEwAAAAEAAAADgAAAIsAAABPAQAAnAAAAKgAAABGAGkAcgBtAGEAZABvACAAcABvAHIAOgAgAEQAQQBIAEkAQQBOAEEAIABGAEEAQgBJAEEATgBBACAAUwBBAE4AQwBIAEUAWgAgAEMASABBAFAAQQBSAFIATwDfhQYAAAADAAAABQAAAAsAAAAHAAAACAAAAAgAAAAEAAAACAAAAAgAAAAFAAAAAwAAAAQAAAAJAAAACAAAAAkAAAADAAAACAAAAAoAAAAIAAAABAAAAAYAAAAIAAAABwAAAAMAAAAIAAAACgAAAAgAAAAEAAAABwAAAAgAAAAKAAAACAAAAAkAAAAHAAAABwAAAAQAAAAIAAAACQAAAAgAAAAHAAAACAAAAAgAAAAIAAAACgAAABYAAAAMAAAAAAAAACUAAAAMAAAAAgAAAA4AAAAUAAAAAAAAABAAAAAU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FujhuDsCAmCerF4/5cxj7ZMzpFyI7IE8qLnGLmhMJO0=</DigestValue>
    </Reference>
    <Reference Type="http://www.w3.org/2000/09/xmldsig#Object" URI="#idOfficeObject">
      <DigestMethod Algorithm="http://www.w3.org/2001/04/xmlenc#sha256"/>
      <DigestValue>UpdMWtfJ+z7BIdbZaQJzkcXw/i3mGjQgs/3omXXg2vQ=</DigestValue>
    </Reference>
    <Reference Type="http://uri.etsi.org/01903#SignedProperties" URI="#idSignedProperties">
      <Transforms>
        <Transform Algorithm="http://www.w3.org/TR/2001/REC-xml-c14n-20010315"/>
      </Transforms>
      <DigestMethod Algorithm="http://www.w3.org/2001/04/xmlenc#sha256"/>
      <DigestValue>hAgPUb2QV+quRWZLW8CCRXISpffqr2AJF9sJI3kcSkM=</DigestValue>
    </Reference>
    <Reference Type="http://www.w3.org/2000/09/xmldsig#Object" URI="#idValidSigLnImg">
      <DigestMethod Algorithm="http://www.w3.org/2001/04/xmlenc#sha256"/>
      <DigestValue>98nTlGPdJ/xTYTIoLZoXkhV8zCZgR9AYIPtPd2EUFCg=</DigestValue>
    </Reference>
    <Reference Type="http://www.w3.org/2000/09/xmldsig#Object" URI="#idInvalidSigLnImg">
      <DigestMethod Algorithm="http://www.w3.org/2001/04/xmlenc#sha256"/>
      <DigestValue>Z2EsP+w8/BvvX8SZMf8whzChGNmmqVTSpdb67COCI/8=</DigestValue>
    </Reference>
  </SignedInfo>
  <SignatureValue>qIDyTJ0g8wloDXOeuj3zhrGYXqwPD+0St/nFNqb23uPa+tZv+cBFmTyfctrEpcbCsUeUABQqPGbU
af5d+yVtQAIA8YiZqOdkLX8D9PB5vqySld2H902WoMncFW+82jBdS0m+EZNUUrN+DJdIvTmbxr9B
HT4qauDP0KYvBZYnVvgq739Cjcosnw9IY8dSrnHU+wys46camXcTW197ziAiPB/E4OAp9dYl1Tv2
pZOuwgIGOqC+kzI9XyrCDcEVUfa5G3+xFaO6Ra7zaP7+alO+qsYADyIA1NtRRf25nG3290Zho+cV
fTfOnUFTQOhGgmnFA2q4tKssFGttvlj1meeS+Q==</SignatureValue>
  <KeyInfo>
    <X509Data>
      <X509Certificate>MIIHpTCCBY2gAwIBAgIQaSiR2l8cvoVJkOfjpxzOWzANBgkqhkiG9w0BAQsFADCBhTELMAkGA1UEBhMCUFkxDTALBgNVBAoTBElDUFAxODA2BgNVBAsTL1ByZXN0YWRvciBDdWFsaWZpY2FkbyBkZSBTZXJ2aWNpb3MgZGUgQ29uZmlhbnphMRUwEwYDVQQDEwxDT0RFMTAwIFMuQS4xFjAUBgNVBAUTDVJVQzgwMDgwNjEwLTcwHhcNMjMwNTExMTk0NzU2WhcNMjUwNTExMTk0NzU2WjCBtzELMAkGA1UEBhMCUFkxNjA0BgNVBAoMLUNFUlRJRklDQURPIENVQUxJRklDQURPIERFIEZJUk1BIEVMRUNUUsOTTklDQTELMAkGA1UECxMCRjIxEzARBgNVBAQTClJJVkFTIE1BU0kxFzAVBgNVBCoTDkdVU1RBVk8gQURPTEZPMSIwIAYDVQQDExlHVVNUQVZPIEFET0xGTyBSSVZBUyBNQVNJMREwDwYDVQQFEwhDSTg3NTQzODCCASIwDQYJKoZIhvcNAQEBBQADggEPADCCAQoCggEBAMG0W+f3oOZjGzQwdRYJERbBm0F42rF6MhZMKlgirl4Fa3ou5zB30YdAhzMS1dweHPjAHpcqg75PkiX8u1WPljCJVhbe9iXN8Oed8+HVCJnWWTgJBc76p4hYGm60DHpAxSJkUoebEugJkfVay6RMFzNSXiv4LF4Drpfq66JyJi+1IiU0THDyp+cKWislY+qV3/JBlgsGuNpJvn9Zc6vPJE1a1V8cfIMDa7kuuJIlJIXlHvy+VAV6c08YRCINEvMJSjpCD1zOYxMG7DVSQke7zfYAQOLxLvVfAUtPtktWnd5rjVhE7bruY7y368HZiz5IWhCRNUPNjXsufstMf3sdJ7UCAwEAAaOCAtswggLXMAwGA1UdEwEB/wQCMAAwHQYDVR0OBBYEFM9YgeNnnTaMvdmyq6vBaQpswTt+MB8GA1UdIwQYMBaAFL41VGJoYOcm0zHBX5ex4vZkzgf1MA4GA1UdDwEB/wQEAwIF4DBSBgNVHREESzBJgRpHVVNUQVZPLlJJVkFTQEFUTEFTLkNPTS5QWaQrMCkxJzAlBgNVBA0MHkZJUk1BIEVMRUNUUsOTTklDQSBDVUFMSUZJQ0FEQTCB9wYDVR0gBIHvMIHsMIHpBgsrBgEEAYOucAEBBDCB2TBGBggrBgEFBQcCARY6aHR0cHM6Ly9jb2RlMTAwLmNvbS5weS9yZXBvc2l0b3Jpby1kZS1kb2N1bWVudG9zLXB1YmxpY29zLzCBjgYIKwYBBQUHAgIwgYEMf2NlcnRpZmljYWRvIGN1YWxpZmljYWRvIGRlIGZpcm1hIGVsZWN0csOzbmljYSB0aXBvIEYyIHN1amV0YSBhIGxhcyBjb25kaWNpb25lcyBkZSB1c28gZXhwdWVzdGFzIGVuIGxhIERQQyBkZWwgUENTQyBDT0RFMTAwIFMuQS4wewYDVR0fBHQwcjA3oDWgM4YxaHR0cDovL3BjYTEuY29kZTEwMC5jb20ucHkvY3Jscy9jYS1jb2RlMTAwLXNhLmNybDA3oDWgM4YxaHR0cDovL3BjYTIuY29kZTEwMC5jb20ucHkvY3Jscy9jYS1jb2RlMTAwLXNhLmNybDAgBgNVHSUBAf8EFjAUBggrBgEFBQcDAgYIKwYBBQUHAwQwgYkGCCsGAQUFBwEBBH0wezA5BggrBgEFBQcwAYYtaHR0cDovL29jc3AuY29kZTEwMC5jb20ucHkvb2NzcC9jYS1jb2RlMTAwLXNhMD4GCCsGAQUFBzAChjJodHRwOi8vcGNhMS5jb2RlMTAwLmNvbS5weS9jZXJ0cy9jYS1jb2RlMTAwLXNhLmNlcjANBgkqhkiG9w0BAQsFAAOCAgEAPq6gG1QttnXTXcRgzfur2rtd2V6Eds4jge1kOqnri5xpcy7uAqm8gCNjQJlVj/H5desMU6sR9SdUyNUN8ImyB8o8k+OOESpIsnqsORaNihjnYXTdUB5qWIeod3UgzbbvWyzgwiblK55oi/66DjBycR2tgHBxHeGfO0rRXyS8r9pgwAvZGuDEFrxu2yFLLdAw867xNXjym3UEA7P0vhlixAjQxhcoKRC2IpkfJ87rNYfJvT/d9vm1aB1WlYLKMjtxgPc8PlealRarR3Lf9X52QQprUPCbPwFQGNgsF17E+Du78L5d3aJ2kKsJR2ujCflRm+qm8ktqYbaY+n9A1KN+N1UBx2IZECjysu4NqJEIP97aXUkVPmFvgK0mLvUb2RJtHi9Uk9vlpS4CWb1VITzEFzLsGYgazxNrvbeJanF041WtuzLkMJU7mm7Zz8Epl9FRUIOlZplcrsuHxQMdtB0pFD5JsL8Nz3ezHgSJ27M/0z3y6SZ5/N8o3gT6oPwnM6iJ6LBNuUQDH92fGjQEfVlFXE71GvCTzHSTillii49AlO7CTC65fm0Gk/ZK2POO8k7PnAS/XVPVB6TdiWse4kiT9MGwLlqLVlcQnoYi4DwlTyhVDZW0N0yhXmU91i10zyI7aMP3rOZlvn5P+8ht5Fbi9SXudSt19VsPJ07tv2jY1UM=</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0"/>
          </Transform>
          <Transform Algorithm="http://www.w3.org/TR/2001/REC-xml-c14n-20010315"/>
        </Transforms>
        <DigestMethod Algorithm="http://www.w3.org/2001/04/xmlenc#sha256"/>
        <DigestValue>Lu1yItisNNGJhgWhQl1iUPcngwGk/nf15/JFfeUoIJY=</DigestValue>
      </Reference>
      <Reference URI="/xl/calcChain.xml?ContentType=application/vnd.openxmlformats-officedocument.spreadsheetml.calcChain+xml">
        <DigestMethod Algorithm="http://www.w3.org/2001/04/xmlenc#sha256"/>
        <DigestValue>OWk2M4J3icoDf20KcLD8nuiPsrKsAWLvS8l21hhi/vI=</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y+aQ+TzmCHyq3rn6BtcGIbItxLifq+yUrwp6BAMUTlk=</DigestValue>
      </Reference>
      <Reference URI="/xl/drawings/drawing1.xml?ContentType=application/vnd.openxmlformats-officedocument.drawing+xml">
        <DigestMethod Algorithm="http://www.w3.org/2001/04/xmlenc#sha256"/>
        <DigestValue>Gcba65tTvV7CMbCaXlFy4qA0dSe1oDnVZtK2xcsC/O0=</DigestValue>
      </Reference>
      <Reference URI="/xl/drawings/drawing2.xml?ContentType=application/vnd.openxmlformats-officedocument.drawing+xml">
        <DigestMethod Algorithm="http://www.w3.org/2001/04/xmlenc#sha256"/>
        <DigestValue>8dwZwiH6W9V2sqV7BgGCPpirS20YRR3cZ9TzPKl+SnM=</DigestValue>
      </Reference>
      <Reference URI="/xl/drawings/drawing3.xml?ContentType=application/vnd.openxmlformats-officedocument.drawing+xml">
        <DigestMethod Algorithm="http://www.w3.org/2001/04/xmlenc#sha256"/>
        <DigestValue>GqwkHVazHa8KRB9RNxHiOrl7fE08BFaeR+sXrvq49Wc=</DigestValue>
      </Reference>
      <Reference URI="/xl/drawings/drawing4.xml?ContentType=application/vnd.openxmlformats-officedocument.drawing+xml">
        <DigestMethod Algorithm="http://www.w3.org/2001/04/xmlenc#sha256"/>
        <DigestValue>V1W9/oZIXZ97p+gT6kDfN2VBLCld9LXfEm36BddRvo4=</DigestValue>
      </Reference>
      <Reference URI="/xl/drawings/drawing5.xml?ContentType=application/vnd.openxmlformats-officedocument.drawing+xml">
        <DigestMethod Algorithm="http://www.w3.org/2001/04/xmlenc#sha256"/>
        <DigestValue>EdIdlF1dgrZBz47qfNyXfFp4BEYk8/s95m3J1vdSu8I=</DigestValue>
      </Reference>
      <Reference URI="/xl/drawings/drawing6.xml?ContentType=application/vnd.openxmlformats-officedocument.drawing+xml">
        <DigestMethod Algorithm="http://www.w3.org/2001/04/xmlenc#sha256"/>
        <DigestValue>SoMmypMb1VIXLGacK9ujCIGGgVpx+nCAJ46+zZoAlWE=</DigestValue>
      </Reference>
      <Reference URI="/xl/drawings/drawing7.xml?ContentType=application/vnd.openxmlformats-officedocument.drawing+xml">
        <DigestMethod Algorithm="http://www.w3.org/2001/04/xmlenc#sha256"/>
        <DigestValue>DWsBpR64uy1HSfStK8+qf3OVxc3XvVlaXQ3RW9Jq8QU=</DigestValue>
      </Reference>
      <Reference URI="/xl/drawings/drawing8.xml?ContentType=application/vnd.openxmlformats-officedocument.drawing+xml">
        <DigestMethod Algorithm="http://www.w3.org/2001/04/xmlenc#sha256"/>
        <DigestValue>95oOLW0/VdabQMGAbMbPMMa3n0OHIEw8JFO3/kYGTTQ=</DigestValue>
      </Reference>
      <Reference URI="/xl/drawings/vmlDrawing1.vml?ContentType=application/vnd.openxmlformats-officedocument.vmlDrawing">
        <DigestMethod Algorithm="http://www.w3.org/2001/04/xmlenc#sha256"/>
        <DigestValue>LPb9DaWK+VoKIyCkopFJMsPoRmi3AFzMJ5zvjb1hLSk=</DigestValue>
      </Reference>
      <Reference URI="/xl/media/image1.png?ContentType=image/png">
        <DigestMethod Algorithm="http://www.w3.org/2001/04/xmlenc#sha256"/>
        <DigestValue>Z0BjTa2MrSoBCsJR0SBxUbgGXZf7T0aOlhk5ozDpDcI=</DigestValue>
      </Reference>
      <Reference URI="/xl/media/image2.emf?ContentType=image/x-emf">
        <DigestMethod Algorithm="http://www.w3.org/2001/04/xmlenc#sha256"/>
        <DigestValue>HXA3IasaEG5jyQqWYDXg/9HVARx55cJ58wTeczUUkZc=</DigestValue>
      </Reference>
      <Reference URI="/xl/media/image3.png?ContentType=image/png">
        <DigestMethod Algorithm="http://www.w3.org/2001/04/xmlenc#sha256"/>
        <DigestValue>QdwHpdjTO4/okzb0OcthhBsP03OsG3LTKmcoe4hQjV8=</DigestValue>
      </Reference>
      <Reference URI="/xl/printerSettings/printerSettings1.bin?ContentType=application/vnd.openxmlformats-officedocument.spreadsheetml.printerSettings">
        <DigestMethod Algorithm="http://www.w3.org/2001/04/xmlenc#sha256"/>
        <DigestValue>GyyR84UYFfbFvVrs+ip9vPggIMAXC0nxkmeUVNsGxCc=</DigestValue>
      </Reference>
      <Reference URI="/xl/printerSettings/printerSettings10.bin?ContentType=application/vnd.openxmlformats-officedocument.spreadsheetml.printerSettings">
        <DigestMethod Algorithm="http://www.w3.org/2001/04/xmlenc#sha256"/>
        <DigestValue>OQGkaOQoVvQs0nDQPt9BBheqUPoUKhioyVExE2X2kgA=</DigestValue>
      </Reference>
      <Reference URI="/xl/printerSettings/printerSettings11.bin?ContentType=application/vnd.openxmlformats-officedocument.spreadsheetml.printerSettings">
        <DigestMethod Algorithm="http://www.w3.org/2001/04/xmlenc#sha256"/>
        <DigestValue>9yjjssqgVLrlwdP86N2GOKU1tKS31g/+Va06di8PmHw=</DigestValue>
      </Reference>
      <Reference URI="/xl/printerSettings/printerSettings12.bin?ContentType=application/vnd.openxmlformats-officedocument.spreadsheetml.printerSettings">
        <DigestMethod Algorithm="http://www.w3.org/2001/04/xmlenc#sha256"/>
        <DigestValue>OQGkaOQoVvQs0nDQPt9BBheqUPoUKhioyVExE2X2kgA=</DigestValue>
      </Reference>
      <Reference URI="/xl/printerSettings/printerSettings13.bin?ContentType=application/vnd.openxmlformats-officedocument.spreadsheetml.printerSettings">
        <DigestMethod Algorithm="http://www.w3.org/2001/04/xmlenc#sha256"/>
        <DigestValue>q15ETqBbj7TeYhhRCu2x+zEh2/q6ZKAUtyN2yQT++jg=</DigestValue>
      </Reference>
      <Reference URI="/xl/printerSettings/printerSettings14.bin?ContentType=application/vnd.openxmlformats-officedocument.spreadsheetml.printerSettings">
        <DigestMethod Algorithm="http://www.w3.org/2001/04/xmlenc#sha256"/>
        <DigestValue>WDyTbIhfp/xyaKZ0CboxuAeQHnoKrnKwGzttPmkgWsc=</DigestValue>
      </Reference>
      <Reference URI="/xl/printerSettings/printerSettings15.bin?ContentType=application/vnd.openxmlformats-officedocument.spreadsheetml.printerSettings">
        <DigestMethod Algorithm="http://www.w3.org/2001/04/xmlenc#sha256"/>
        <DigestValue>q15ETqBbj7TeYhhRCu2x+zEh2/q6ZKAUtyN2yQT++jg=</DigestValue>
      </Reference>
      <Reference URI="/xl/printerSettings/printerSettings16.bin?ContentType=application/vnd.openxmlformats-officedocument.spreadsheetml.printerSettings">
        <DigestMethod Algorithm="http://www.w3.org/2001/04/xmlenc#sha256"/>
        <DigestValue>9BEDvEtLT0sYKxzC33m1GXOVCEz7eNWpAlAQTHxciJc=</DigestValue>
      </Reference>
      <Reference URI="/xl/printerSettings/printerSettings17.bin?ContentType=application/vnd.openxmlformats-officedocument.spreadsheetml.printerSettings">
        <DigestMethod Algorithm="http://www.w3.org/2001/04/xmlenc#sha256"/>
        <DigestValue>9BEDvEtLT0sYKxzC33m1GXOVCEz7eNWpAlAQTHxciJc=</DigestValue>
      </Reference>
      <Reference URI="/xl/printerSettings/printerSettings18.bin?ContentType=application/vnd.openxmlformats-officedocument.spreadsheetml.printerSettings">
        <DigestMethod Algorithm="http://www.w3.org/2001/04/xmlenc#sha256"/>
        <DigestValue>9BEDvEtLT0sYKxzC33m1GXOVCEz7eNWpAlAQTHxciJc=</DigestValue>
      </Reference>
      <Reference URI="/xl/printerSettings/printerSettings19.bin?ContentType=application/vnd.openxmlformats-officedocument.spreadsheetml.printerSettings">
        <DigestMethod Algorithm="http://www.w3.org/2001/04/xmlenc#sha256"/>
        <DigestValue>9BEDvEtLT0sYKxzC33m1GXOVCEz7eNWpAlAQTHxciJc=</DigestValue>
      </Reference>
      <Reference URI="/xl/printerSettings/printerSettings2.bin?ContentType=application/vnd.openxmlformats-officedocument.spreadsheetml.printerSettings">
        <DigestMethod Algorithm="http://www.w3.org/2001/04/xmlenc#sha256"/>
        <DigestValue>GyyR84UYFfbFvVrs+ip9vPggIMAXC0nxkmeUVNsGxCc=</DigestValue>
      </Reference>
      <Reference URI="/xl/printerSettings/printerSettings20.bin?ContentType=application/vnd.openxmlformats-officedocument.spreadsheetml.printerSettings">
        <DigestMethod Algorithm="http://www.w3.org/2001/04/xmlenc#sha256"/>
        <DigestValue>9BEDvEtLT0sYKxzC33m1GXOVCEz7eNWpAlAQTHxciJc=</DigestValue>
      </Reference>
      <Reference URI="/xl/printerSettings/printerSettings21.bin?ContentType=application/vnd.openxmlformats-officedocument.spreadsheetml.printerSettings">
        <DigestMethod Algorithm="http://www.w3.org/2001/04/xmlenc#sha256"/>
        <DigestValue>9BEDvEtLT0sYKxzC33m1GXOVCEz7eNWpAlAQTHxciJc=</DigestValue>
      </Reference>
      <Reference URI="/xl/printerSettings/printerSettings22.bin?ContentType=application/vnd.openxmlformats-officedocument.spreadsheetml.printerSettings">
        <DigestMethod Algorithm="http://www.w3.org/2001/04/xmlenc#sha256"/>
        <DigestValue>OQGkaOQoVvQs0nDQPt9BBheqUPoUKhioyVExE2X2kgA=</DigestValue>
      </Reference>
      <Reference URI="/xl/printerSettings/printerSettings23.bin?ContentType=application/vnd.openxmlformats-officedocument.spreadsheetml.printerSettings">
        <DigestMethod Algorithm="http://www.w3.org/2001/04/xmlenc#sha256"/>
        <DigestValue>9yjjssqgVLrlwdP86N2GOKU1tKS31g/+Va06di8PmHw=</DigestValue>
      </Reference>
      <Reference URI="/xl/printerSettings/printerSettings24.bin?ContentType=application/vnd.openxmlformats-officedocument.spreadsheetml.printerSettings">
        <DigestMethod Algorithm="http://www.w3.org/2001/04/xmlenc#sha256"/>
        <DigestValue>OQGkaOQoVvQs0nDQPt9BBheqUPoUKhioyVExE2X2kgA=</DigestValue>
      </Reference>
      <Reference URI="/xl/printerSettings/printerSettings3.bin?ContentType=application/vnd.openxmlformats-officedocument.spreadsheetml.printerSettings">
        <DigestMethod Algorithm="http://www.w3.org/2001/04/xmlenc#sha256"/>
        <DigestValue>GyyR84UYFfbFvVrs+ip9vPggIMAXC0nxkmeUVNsGxCc=</DigestValue>
      </Reference>
      <Reference URI="/xl/printerSettings/printerSettings4.bin?ContentType=application/vnd.openxmlformats-officedocument.spreadsheetml.printerSettings">
        <DigestMethod Algorithm="http://www.w3.org/2001/04/xmlenc#sha256"/>
        <DigestValue>OQGkaOQoVvQs0nDQPt9BBheqUPoUKhioyVExE2X2kgA=</DigestValue>
      </Reference>
      <Reference URI="/xl/printerSettings/printerSettings5.bin?ContentType=application/vnd.openxmlformats-officedocument.spreadsheetml.printerSettings">
        <DigestMethod Algorithm="http://www.w3.org/2001/04/xmlenc#sha256"/>
        <DigestValue>9yjjssqgVLrlwdP86N2GOKU1tKS31g/+Va06di8PmHw=</DigestValue>
      </Reference>
      <Reference URI="/xl/printerSettings/printerSettings6.bin?ContentType=application/vnd.openxmlformats-officedocument.spreadsheetml.printerSettings">
        <DigestMethod Algorithm="http://www.w3.org/2001/04/xmlenc#sha256"/>
        <DigestValue>OQGkaOQoVvQs0nDQPt9BBheqUPoUKhioyVExE2X2kgA=</DigestValue>
      </Reference>
      <Reference URI="/xl/printerSettings/printerSettings7.bin?ContentType=application/vnd.openxmlformats-officedocument.spreadsheetml.printerSettings">
        <DigestMethod Algorithm="http://www.w3.org/2001/04/xmlenc#sha256"/>
        <DigestValue>q15ETqBbj7TeYhhRCu2x+zEh2/q6ZKAUtyN2yQT++jg=</DigestValue>
      </Reference>
      <Reference URI="/xl/printerSettings/printerSettings8.bin?ContentType=application/vnd.openxmlformats-officedocument.spreadsheetml.printerSettings">
        <DigestMethod Algorithm="http://www.w3.org/2001/04/xmlenc#sha256"/>
        <DigestValue>WDyTbIhfp/xyaKZ0CboxuAeQHnoKrnKwGzttPmkgWsc=</DigestValue>
      </Reference>
      <Reference URI="/xl/printerSettings/printerSettings9.bin?ContentType=application/vnd.openxmlformats-officedocument.spreadsheetml.printerSettings">
        <DigestMethod Algorithm="http://www.w3.org/2001/04/xmlenc#sha256"/>
        <DigestValue>q15ETqBbj7TeYhhRCu2x+zEh2/q6ZKAUtyN2yQT++jg=</DigestValue>
      </Reference>
      <Reference URI="/xl/sharedStrings.xml?ContentType=application/vnd.openxmlformats-officedocument.spreadsheetml.sharedStrings+xml">
        <DigestMethod Algorithm="http://www.w3.org/2001/04/xmlenc#sha256"/>
        <DigestValue>fUEeRvtWXcN+n3JVPlukdYmqV1eLMsOEh5WT3rO9ZHc=</DigestValue>
      </Reference>
      <Reference URI="/xl/styles.xml?ContentType=application/vnd.openxmlformats-officedocument.spreadsheetml.styles+xml">
        <DigestMethod Algorithm="http://www.w3.org/2001/04/xmlenc#sha256"/>
        <DigestValue>gN3WxC+PNKOQk8stQpFhhYCPTnBIH0tdHXgoknmgzrk=</DigestValue>
      </Reference>
      <Reference URI="/xl/theme/theme1.xml?ContentType=application/vnd.openxmlformats-officedocument.theme+xml">
        <DigestMethod Algorithm="http://www.w3.org/2001/04/xmlenc#sha256"/>
        <DigestValue>JNGnPKHKsPy6kmCp11/sNt3bmMqQkZWAeEqk2KQCTYU=</DigestValue>
      </Reference>
      <Reference URI="/xl/workbook.xml?ContentType=application/vnd.openxmlformats-officedocument.spreadsheetml.sheet.main+xml">
        <DigestMethod Algorithm="http://www.w3.org/2001/04/xmlenc#sha256"/>
        <DigestValue>6dPVkJdHksNpykhrRhdSqyJg68rpVmIZsxnWs4S1ZoY=</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dla6smiaSAX0vtO1FFjcRmAxuFquP+NfH+Ds12PRttY=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VFRxVyC90vatQ3Z49Qk2s8nHscJRWs7zjG5JFgOxuYk=</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bbXSmliB2VlhPnXFToNXo5xoOAdWTz6CA5Vk7zkIFfU=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nUVdzvshlLUgRaM7X4sHX/9tln+OftfDhfnaA+Y9Nzk=</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pJ6jzVAvQ9Ro9PX4gnymoQFTKF35c0lYNRxCwP7XsTU=</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tlixldudK8x6vV0evRcSlgxTI4Sn02lIWGofnLgi/YM=</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pJ+BOLNbuazXjGqgGLBAxd2/vLufOghWxz+LAdZFLoU=</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NQ/hdvVE8C+veVB6nZYGB7P3JQbVoHBq7g4RraUSSzo=</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RQlOiroLMT5kfaQVhEqdLY7S3pammVddrYvo53aMp+A=</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eDBPRlwIBDAvNSOYw+G4f1y7+1U+6wSfd3qqYAiH8AM=</DigestValue>
      </Reference>
      <Reference URI="/xl/worksheets/sheet1.xml?ContentType=application/vnd.openxmlformats-officedocument.spreadsheetml.worksheet+xml">
        <DigestMethod Algorithm="http://www.w3.org/2001/04/xmlenc#sha256"/>
        <DigestValue>UhtBa9Kg9FLv3JGaFDZIXwxMvMYVEL71CGQIFZfNcLQ=</DigestValue>
      </Reference>
      <Reference URI="/xl/worksheets/sheet10.xml?ContentType=application/vnd.openxmlformats-officedocument.spreadsheetml.worksheet+xml">
        <DigestMethod Algorithm="http://www.w3.org/2001/04/xmlenc#sha256"/>
        <DigestValue>QTJrSXAXIToyqLhQn2BNN/cFUHNWmmII5ON4/x0O2Zs=</DigestValue>
      </Reference>
      <Reference URI="/xl/worksheets/sheet2.xml?ContentType=application/vnd.openxmlformats-officedocument.spreadsheetml.worksheet+xml">
        <DigestMethod Algorithm="http://www.w3.org/2001/04/xmlenc#sha256"/>
        <DigestValue>QJHpy28FYhRmrNMH8mlXuRyR3FUtnl8pYVrg+/wu1z4=</DigestValue>
      </Reference>
      <Reference URI="/xl/worksheets/sheet3.xml?ContentType=application/vnd.openxmlformats-officedocument.spreadsheetml.worksheet+xml">
        <DigestMethod Algorithm="http://www.w3.org/2001/04/xmlenc#sha256"/>
        <DigestValue>Vouyj1qYhrk8qvkpiy64AsV0LggDSJKVWmW7Ei5dfX0=</DigestValue>
      </Reference>
      <Reference URI="/xl/worksheets/sheet4.xml?ContentType=application/vnd.openxmlformats-officedocument.spreadsheetml.worksheet+xml">
        <DigestMethod Algorithm="http://www.w3.org/2001/04/xmlenc#sha256"/>
        <DigestValue>FprfYrgCJQApgHY+K2v6yMDYz1OgbnUfpoEMp7LZkYo=</DigestValue>
      </Reference>
      <Reference URI="/xl/worksheets/sheet5.xml?ContentType=application/vnd.openxmlformats-officedocument.spreadsheetml.worksheet+xml">
        <DigestMethod Algorithm="http://www.w3.org/2001/04/xmlenc#sha256"/>
        <DigestValue>yEZjuSYZLOui7l6g+J5ASTrmZWCMukgHKF6aR7tdLDk=</DigestValue>
      </Reference>
      <Reference URI="/xl/worksheets/sheet6.xml?ContentType=application/vnd.openxmlformats-officedocument.spreadsheetml.worksheet+xml">
        <DigestMethod Algorithm="http://www.w3.org/2001/04/xmlenc#sha256"/>
        <DigestValue>xrWTMgVfxeVliaJ5fwCAR+MlMj0ftBgUSBCmbaMLFIA=</DigestValue>
      </Reference>
      <Reference URI="/xl/worksheets/sheet7.xml?ContentType=application/vnd.openxmlformats-officedocument.spreadsheetml.worksheet+xml">
        <DigestMethod Algorithm="http://www.w3.org/2001/04/xmlenc#sha256"/>
        <DigestValue>p3rKwVVGB9FAwv83U9H3otvzRfKpc3PESlpqYo3cZi8=</DigestValue>
      </Reference>
      <Reference URI="/xl/worksheets/sheet8.xml?ContentType=application/vnd.openxmlformats-officedocument.spreadsheetml.worksheet+xml">
        <DigestMethod Algorithm="http://www.w3.org/2001/04/xmlenc#sha256"/>
        <DigestValue>0r2z6r1pre7jwjsDln4Qvdo0tF5Nsvn/rZ7M+1yGjv4=</DigestValue>
      </Reference>
      <Reference URI="/xl/worksheets/sheet9.xml?ContentType=application/vnd.openxmlformats-officedocument.spreadsheetml.worksheet+xml">
        <DigestMethod Algorithm="http://www.w3.org/2001/04/xmlenc#sha256"/>
        <DigestValue>vlg+xEHcG2zfWKExtYCL/P12ZZVljx7jZxHVz1B9aiY=</DigestValue>
      </Reference>
    </Manifest>
    <SignatureProperties>
      <SignatureProperty Id="idSignatureTime" Target="#idPackageSignature">
        <mdssi:SignatureTime xmlns:mdssi="http://schemas.openxmlformats.org/package/2006/digital-signature">
          <mdssi:Format>YYYY-MM-DDThh:mm:ssTZD</mdssi:Format>
          <mdssi:Value>2025-05-09T17:57:01Z</mdssi:Value>
        </mdssi:SignatureTime>
      </SignatureProperty>
    </SignatureProperties>
  </Object>
  <Object Id="idOfficeObject">
    <SignatureProperties>
      <SignatureProperty Id="idOfficeV1Details" Target="#idPackageSignature">
        <SignatureInfoV1 xmlns="http://schemas.microsoft.com/office/2006/digsig">
          <SetupID>{E42933D5-2516-4FC1-8B42-32F34BBF1BFA}</SetupID>
          <SignatureText>Gustavo Rivas</SignatureText>
          <SignatureImage/>
          <SignatureComments/>
          <WindowsVersion>10.0</WindowsVersion>
          <OfficeVersion>16.0.18730/26</OfficeVersion>
          <ApplicationVersion>16.0.18730</ApplicationVersion>
          <Monitors>3</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2025-05-09T17:57:01Z</xd:SigningTime>
          <xd:SigningCertificate>
            <xd:Cert>
              <xd:CertDigest>
                <DigestMethod Algorithm="http://www.w3.org/2001/04/xmlenc#sha256"/>
                <DigestValue>26u2b1lI2Sf0EEIcwFU4CEEms9NSkjP3txaJxEHcCys=</DigestValue>
              </xd:CertDigest>
              <xd:IssuerSerial>
                <X509IssuerName>SERIALNUMBER=RUC80080610-7, CN=CODE100 S.A., OU=Prestador Cualificado de Servicios de Confianza, O=ICPP, C=PY</X509IssuerName>
                <X509SerialNumber>139779589682325342926204718834691919451</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hDCCBWygAwIBAgIQCq+0ar5nFexj0FNZVzUbmTANBgkqhkiG9w0BAQsFADBvMQswCQYDVQQGEwJQWTErMCkGA1UECgwiTWluaXN0ZXJpbyBkZSBJbmR1c3RyaWEgeSBDb21lcmNpbzEzMDEGA1UEAwwqQXV0b3JpZGFkIENlcnRpZmljYWRvcmEgUmHDrXogZGVsIFBhcmFndWF5MB4XDTIzMDEyNDIxNTMyOVoXDTMyMDEyNDIxNTMyOVowgYUxCzAJBgNVBAYTAlBZMQ0wCwYDVQQKEwRJQ1BQMTgwNgYDVQQLEy9QcmVzdGFkb3IgQ3VhbGlmaWNhZG8gZGUgU2VydmljaW9zIGRlIENvbmZpYW56YTEVMBMGA1UEAxMMQ09ERTEwMCBTLkEuMRYwFAYDVQQFEw1SVUM4MDA4MDYxMC03MIICIjANBgkqhkiG9w0BAQEFAAOCAg8AMIICCgKCAgEA5VwuLoNPkZN66NxKTeh6mvvmRwWr5D8aZeCNFOKmgaeIc0mE1uRNWxhlrsvYSDNusvyd21kDoC0VAbjJD5HTEnKepymBgjyM6Pe+l9W0Vy9ugkuvEvVPp/QJtBB56bgdPtjJFLrOXDM55bM7ZUCaMEbryX/eAUJtxm0LDJ2CRR1RMbwpvsWdwPaqMN848QQ5zn69BjA8/eBuOSMiEwlrt1z8uVyM8plhGfAHsQB6oG+a216/TCVJTSudCSIJJL6YhG3vxRbasPXhdPaY0JCkUugoe0okFN7Ui7kjZE57LSEqN1dvDmv8ikAUn8vtDrvykIHbArs/2E7dYZ4X8rf0NHn5GOYo8e6mIIUspyeH41ViFk1AxpF2zNuNOYiCCGBPinOOHjAdA2vkQJr1eOJGoOyg1giLzddOCPyysBXjUSEqkVXaz6tSTkF3ifBMyg3ePgB3yqEbo5go/ZzcuPhfBsNoNcYRpY7FEJ7MSdFHn+u45DHRRlyzJ8fdwyEufNXtOTvdJRawYuytw48RzIZXGUSQ8HT1JvFptROpHdVDLJ9zfSAwEIwTPgh3FdcAq1wB56sxF1SNn07UX6xUvD5Wk/VxUiULRQRcGuDgp9FGLy927EvXTQk4SII6KBmVO+HNWzadYSSxxe5ocUzna30FMx/ewjtbyrxgh9dRhWVjU10CAwEAAaOCAgMwggH/MBIGA1UdEwEB/wQIMAYBAf8CAQAwDgYDVR0PAQH/BAQDAgEGMB0GA1UdDgQWBBS+NVRiaGDnJtMxwV+XseL2ZM4H9TAfBgNVHSMEGDAWgBTCxBHyKmhEDAAo7EzWKduS+1691jCBigYIKwYBBQUHAQEEfjB8MD8GCCsGAQUFBzAChjNodHRwczovL3d3dy5hY3JhaXouZ292LnB5L2NydC9hY19yYWl6X3B5X3NoYTI1Ni5jcnQwOQYIKwYBBQUHMAGGLWh0dHA6Ly9vY3NwLmNvZGUxMDAuY29tLnB5L29jc3AvY2EtY29kZTEwMC1zYTCBzQYDVR0gBIHFMIHCMIG/BgNVHSAwgbcwOQYIKwYBBQUHAgEWLWh0dHBzOi8vd3d3LmFjcmFpei5nb3YucHkvZHBjL0RPQy1JQ1BQLTAxLnBkZjB6BggrBgEFBQcCAjBuGmxTdWpldG8gYSBsYXMgY29uZGljaW9uZXMgZGUgdXNvIGV4cHVlc3RhcyBlbiBsYSBEZWNsYXJhY2nzbiBkZSBQcuFjdGljYXMgZGUgQ2VydGlmaWNhY2nzbiBkZSBsYSBBQyBSYe16IC0gUHkwPAYDVR0fBDUwMzAxoC+gLYYraHR0cDovL3d3dy5hY3JhaXouZ292LnB5L2FybC9hY19yYWl6X3B5LmNybDANBgkqhkiG9w0BAQsFAAOCAgEAZ0O3BeY2y9IDnZiXMy+/Grb5oDw0YiDoKkdoHdHDnd24yB2vf99Ei0FltBuwuXRHJkkoqAjWiIqUQy/Uw3rvySa8yCqOuTL2uDqiX0v+waNIV2cY2BTLoPqRL5rv4WhqAbOlEY6YhLIA0cfBhnZpx9ufAL0cQiXN927vuAJTEVu27Fr/gqDEIFNZPrEG2Ey6GEu3EK3L8AeQYKNjGHmuNJNFJn9YtRneR4/dAX4bUvG6//GvAoKL1nqEcgcTtKN4uPdcdpTsuMpf34QAqgL0amhNPGdwgYsofr55CEhQF2Q8mUgBj8oEFRrGrW4MokO0xlqjT+Vouyos3BONmrbfDI+uq3zF01o5tg8NPzaD+zY50Lht4BKs7ulfhw7JhQA8lYhz8K3TpjjouR6npDAEMjVhQq2tnWTFmNCEosrg0txyrSKi8K2COGuMzoA8K0D7IfnAvveYzwoWkyQv9N7p7M1PP8XEPdsqPZ4qVnYXgRkUgwrmlweqNOzJ/nBpe1XuguS4JY2tFQP3JSsnk7dk1CmOwMRTxAUsuJeA8MKvUbg9VhSuBOXUfc3KjbpVDTrgUymfyGe11bYSpal1dSqVYc+xQQxCYc1OMFw32OFzH2XcbVt4KogxbZ3RbzPhUJm8HRfOafz3F0ac5jvmAGBldf1UajbY7muAzdQw6EQn2fw=</xd:EncapsulatedX509Certificate>
          </xd:CertificateValues>
        </xd:UnsignedSignatureProperties>
      </xd:UnsignedProperties>
    </xd:QualifyingProperties>
  </Object>
  <Object Id="idValidSigLnImg">AQAAAGwAAAAAAAAAAAAAAD8BAACfAAAAAAAAAAAAAABmFgAALAsAACBFTUYAAAEALBkAAJoAAAAGAAAAAAAAAAAAAAAAAAAAgAcAADgEAABYAQAAwQAAAAAAAAAAAAAAAAAAAMA/BQDo8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wAAAAFAAAAMQEAABUAAAD8AAAABQAAADY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wAAAAFAAAAMgEAABYAAAAlAAAADAAAAAEAAABUAAAAfAAAAP0AAAAFAAAAMAEAABUAAAABAAAAVVWPQYX2jkH9AAAABQAAAAgAAABMAAAAAAAAAAAAAAAAAAAA//////////9cAAAAOQAvADUALwAyADAAMgA1AAcAAAAFAAAABwAAAAUAAAAHAAAABwAAAAcAAAAHAAAASwAAAEAAAAAwAAAABQAAACAAAAABAAAAAQAAABAAAAAAAAAAAAAAAEABAACgAAAAAAAAAAAAAABAAQAAo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wAAAA3AAAAIAAAAFoAAAABAAAAVVWPQYX2jkEMAAAAWwAAAAEAAABMAAAABAAAAAsAAAA3AAAAIgAAAFsAAABQAAAAWABY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CrAAAAVgAAADAAAAA7AAAAfAAAABwAAAAhAPAAAAAAAAAAAAAAAIA/AAAAAAAAAAAAAIA/AAAAAAAAAAAAAAAAAAAAAAAAAAAAAAAAAAAAAAAAAAAlAAAADAAAAAAAAIAoAAAADAAAAAQAAABSAAAAcAEAAAQAAADs////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BgAAAAMAAAAAAAAABIAAAAMAAAAAQAAAB4AAAAYAAAAMAAAADsAAACsAAAAVwAAACUAAAAMAAAABAAAAFQAAACcAAAAMQAAADsAAACqAAAAVgAAAAEAAABVVY9BhfaOQTEAAAA7AAAADQAAAEwAAAAAAAAAAAAAAAAAAAD//////////2gAAABHAHUAcwB0AGEAdgBvACAAUgBpAHYAYQBzAGSxDgAAAAsAAAAIAAAABwAAAAoAAAAKAAAADAAAAAUAAAAMAAAABQAAAAoAAAAKAAAAC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cAAAAYAAAABQAAAAAAAAD///8AAAAAACUAAAAMAAAABQAAAEwAAABkAAAADgAAAHYAAAAxAQAAhgAAAA4AAAB2AAAAJAEAABEAAAAhAPAAAAAAAAAAAAAAAIA/AAAAAAAAAAAAAIA/AAAAAAAAAAAAAAAAAAAAAAAAAAAAAAAAAAAAAAAAAAAlAAAADAAAAAAAAIAoAAAADAAAAAUAAAAnAAAAGAAAAAUAAAAAAAAA////AAAAAAAlAAAADAAAAAUAAABMAAAAZAAAAA4AAACLAAAAFgEAAJsAAAAOAAAAiwAAAAkBAAARAAAAIQDwAAAAAAAAAAAAAACAPwAAAAAAAAAAAACAPwAAAAAAAAAAAAAAAAAAAAAAAAAAAAAAAAAAAAAAAAAAJQAAAAwAAAAAAACAKAAAAAwAAAAFAAAAJQAAAAwAAAABAAAAGAAAAAwAAAAAAAAAEgAAAAwAAAABAAAAFgAAAAwAAAAAAAAAVAAAADABAAAPAAAAiwAAABUBAACbAAAAAQAAAFVVj0GF9o5BDwAAAIsAAAAmAAAATAAAAAQAAAAOAAAAiwAAABcBAACcAAAAmAAAAEYAaQByAG0AYQBkAG8AIABwAG8AcgA6ACAARwBVAFMAVABBAFYATwAgAEEARABPAEwARgBPACAAUgBJAFYAQQBTACAATQBBAFMASQAGAAAAAwAAAAUAAAALAAAABwAAAAgAAAAIAAAABAAAAAgAAAAIAAAABQAAAAMAAAAEAAAACQAAAAkAAAAHAAAABwAAAAgAAAAIAAAACgAAAAQAAAAIAAAACQAAAAoAAAAGAAAABgAAAAoAAAAEAAAACAAAAAMAAAAIAAAACAAAAAcAAAAEAAAADAAAAAgAAAAHAAAAAwAAABYAAAAMAAAAAAAAACUAAAAMAAAAAgAAAA4AAAAUAAAAAAAAABAAAAAUAAAA</Object>
  <Object Id="idInvalidSigLnImg">AQAAAGwAAAAAAAAAAAAAAD8BAACfAAAAAAAAAAAAAABmFgAALAsAACBFTUYAAAEAtB8AAKEAAAAGAAAAAAAAAAAAAAAAAAAAgAcAADgEAABYAQAAwQAAAAAAAAAAAAAAAAAAAMA/BQDo8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hfaOQTEAAAAFAAAADwAAAEwAAAAAAAAAAAAAAAAAAAD//////////2wAAABGAGkAcgBtAGEAIABuAG8AIAB2AOEAbABpAGQAYQBMrwYAAAADAAAABQAAAAsAAAAHAAAABAAAAAcAAAAIAAAABAAAAAYAAAAHAAAAAwAAAAMAAAAIAAAABwAAAEsAAABAAAAAMAAAAAUAAAAgAAAAAQAAAAEAAAAQAAAAAAAAAAAAAABAAQAAoAAAAAAAAAAAAAAAQA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GF9o5BDAAAAFsAAAABAAAATAAAAAQAAAALAAAANwAAACIAAABbAAAAUAAAAFgAjoY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qwAAAFYAAAAwAAAAOwAAAHw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rAAAAFcAAAAlAAAADAAAAAQAAABUAAAAnAAAADEAAAA7AAAAqgAAAFYAAAABAAAAVVWPQYX2jkExAAAAOwAAAA0AAABMAAAAAAAAAAAAAAAAAAAA//////////9oAAAARwB1AHMAdABhAHYAbwAgAFIAaQB2AGEAcwBPAA4AAAALAAAACAAAAAcAAAAKAAAACgAAAAwAAAAFAAAADAAAAAUAAAAKAAAACgAAAAg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nAAAAGAAAAAUAAAAAAAAA////AAAAAAAlAAAADAAAAAUAAABMAAAAZAAAAA4AAAB2AAAAMQEAAIYAAAAOAAAAdgAAACQBAAARAAAAIQDwAAAAAAAAAAAAAACAPwAAAAAAAAAAAACAPwAAAAAAAAAAAAAAAAAAAAAAAAAAAAAAAAAAAAAAAAAAJQAAAAwAAAAAAACAKAAAAAwAAAAFAAAAJwAAABgAAAAFAAAAAAAAAP///wAAAAAAJQAAAAwAAAAFAAAATAAAAGQAAAAOAAAAiwAAABYBAACbAAAADgAAAIsAAAAJAQAAEQAAACEA8AAAAAAAAAAAAAAAgD8AAAAAAAAAAAAAgD8AAAAAAAAAAAAAAAAAAAAAAAAAAAAAAAAAAAAAAAAAACUAAAAMAAAAAAAAgCgAAAAMAAAABQAAACUAAAAMAAAAAQAAABgAAAAMAAAAAAAAABIAAAAMAAAAAQAAABYAAAAMAAAAAAAAAFQAAAAwAQAADwAAAIsAAAAVAQAAmwAAAAEAAABVVY9BhfaOQQ8AAACLAAAAJgAAAEwAAAAEAAAADgAAAIsAAAAXAQAAnAAAAJgAAABGAGkAcgBtAGEAZABvACAAcABvAHIAOgAgAEcAVQBTAFQAQQBWAE8AIABBAEQATwBMAEYATwAgAFIASQBWAEEAUwAgAE0AQQBTAEkABgAAAAMAAAAFAAAACwAAAAcAAAAIAAAACAAAAAQAAAAIAAAACAAAAAUAAAADAAAABAAAAAkAAAAJAAAABwAAAAcAAAAIAAAACAAAAAoAAAAEAAAACAAAAAkAAAAKAAAABgAAAAYAAAAKAAAABAAAAAgAAAADAAAACAAAAAgAAAAHAAAABAAAAAwAAAAIAAAABwAAAAMAAAAWAAAADAAAAAAAAAAlAAAADAAAAAIAAAAOAAAAFAAAAAAAAAAQAAAAFAAAAA==</Object>
</Signature>
</file>

<file path=_xmlsignatures/sig3.xml><?xml version="1.0" encoding="utf-8"?>
<Signature xmlns="http://www.w3.org/2000/09/xmldsig#" Id="idPackageSignature">
  <SignedInfo>
    <CanonicalizationMethod Algorithm="http://www.w3.org/TR/2001/REC-xml-c14n-20010315"/>
    <SignatureMethod Algorithm="http://www.w3.org/2001/04/xmldsig-more#rsa-sha512"/>
    <Reference Type="http://www.w3.org/2000/09/xmldsig#Object" URI="#idPackageObject">
      <DigestMethod Algorithm="http://www.w3.org/2001/04/xmlenc#sha512"/>
      <DigestValue>WjFXZsjNX0HqAJZaUThEoyTPNkaZsWH8KZCIO5pJrLvkaYWeRbAWfCgdksR4RYD3MShLXQhWyTcH
P9rd4tZUiQ==</DigestValue>
    </Reference>
    <Reference Type="http://www.w3.org/2000/09/xmldsig#Object" URI="#idOfficeObject">
      <DigestMethod Algorithm="http://www.w3.org/2001/04/xmlenc#sha512"/>
      <DigestValue>fmuP4bHnp2Ona4QzPl84ytzzaVRZn8jVtZcPHfQD1Z7llQdvLcXeMACtHjEDq9tlWrcKCd8RM2Gd
UG2UA8xBwQ==</DigestValue>
    </Reference>
    <Reference Type="http://uri.etsi.org/01903#SignedProperties" URI="#idSignedProperties">
      <Transforms>
        <Transform Algorithm="http://www.w3.org/TR/2001/REC-xml-c14n-20010315"/>
      </Transforms>
      <DigestMethod Algorithm="http://www.w3.org/2001/04/xmlenc#sha512"/>
      <DigestValue>Yz2ZEW5yBnmHuWXbfbReoGNIS9YSHpzCMV/7Uv+/3P/vv2UkuiTLaCaUKLIkQ7nVuouW+ObFqTLk
vT9CCfGexQ==</DigestValue>
    </Reference>
    <Reference Type="http://www.w3.org/2000/09/xmldsig#Object" URI="#idValidSigLnImg">
      <DigestMethod Algorithm="http://www.w3.org/2001/04/xmlenc#sha512"/>
      <DigestValue>xbBTk9G6GpPvgKMxE32Ve8nNbh+3eKLbLkC+0g8iFqiOBX05RfcsAnTLFLymJxX9u/3J3o3CrSWD
zqF1lKiCXg==</DigestValue>
    </Reference>
    <Reference Type="http://www.w3.org/2000/09/xmldsig#Object" URI="#idInvalidSigLnImg">
      <DigestMethod Algorithm="http://www.w3.org/2001/04/xmlenc#sha512"/>
      <DigestValue>CUDbgTw2bPiJ5c84Wj5KULv/gNP4tdaeclq51zdq5k4s2Ao2IJzkEJcRGn7qP/w8X+6Qia87Idxd
pNGLDVQmmQ==</DigestValue>
    </Reference>
  </SignedInfo>
  <SignatureValue>0gVPUDSaRWv6a5PzD1ESuktDi7I7f4bThYCaXm3i7oBOt5aeIpXQ+xWZsjfebVqOFdQl1kwnV1zn
Qc3CcqP0sbQEZEQI9Fv1tfbKgyIxMBTn1XRM1/YplxjHjtI56aWWycNTa+h6MEhwcMVkBKdKqVRa
ONf1kKoAH8ETw9gK75emG1L1Rytj2OUIoC4e3nhozzYBXLAmbeJmJEmhH5D21DdXBuNUVYYRnCbr
ccPXR9o7Vj6vReEl1oxshxNoJhMwogHv/epoSnCAeNUU7/OEXtSd6SbOx1iS5bFp23F8DDyvOY6j
1R8B3JhotkPytyIemlCKtR5kjcK/UQSZRUF2MA==</SignatureValue>
  <KeyInfo>
    <X509Data>
      <X509Certificate>MIIHsTCCBZmgAwIBAgIQesEWFFsQ2oxKo5SVd5+fqDANBgkqhkiG9w0BAQ0FADCBhTELMAkGA1UEBhMCUFkxDTALBgNVBAoTBElDUFAxODA2BgNVBAsTL1ByZXN0YWRvciBDdWFsaWZpY2FkbyBkZSBTZXJ2aWNpb3MgZGUgQ29uZmlhbnphMRUwEwYDVQQDEwxDT0RFMTAwIFMuQS4xFjAUBgNVBAUTDVJVQzgwMDgwNjEwLTcwHhcNMjQxMDI4MTM1NDU5WhcNMjYxMDI4MTM1NDU5WjCBwTELMAkGA1UEBhMCUFkxNjA0BgNVBAoMLUNFUlRJRklDQURPIENVQUxJRklDQURPIERFIEZJUk1BIEVMRUNUUsOTTklDQTELMAkGA1UECxMCRjIxGTAXBgNVBAQTEFpBTERJVkFSIFNJTFZFUkExFTATBgNVBCoTDE1JR1VFTCBBTkdFTDEnMCUGA1UEAxMeTUlHVUVMIEFOR0VMICBaQUxESVZBUiBTSUxWRVJBMRIwEAYDVQQFEwlDSTExMTY4NzQwggEiMA0GCSqGSIb3DQEBAQUAA4IBDwAwggEKAoIBAQDk2GcVMfKE1LzFuDcL7ClS9uQfBTCbKX6TSOXlAhwYtzQsZjGlSKwFhgAbTZSt1smJz2eccnmyDw/cJiuNLLFxVtQwd41sx/hgHyySaLasRfxCH4eC4oEopDwHefSItLq1MiaZvk5Nxz3dltf031x/8E0r4U2/GwcMGb7FWDeSnvEIJH3Kge04CLS2llK19lB2wyKi/1C+LF6tR66cc72XqqLPyS1tw+AdxxjmNaxCQWaa0zRe79sKwan9YN6/o+FzJoPEwI03K1Q4dRcxRjYdwicMVXsglKBHAdQ7K6nZoXfRsRxS8B3gmUFWVRtk97KIPDIdBJwWCNKZWdkz+pszAgMBAAGjggLdMIIC2TAMBgNVHRMBAf8EAjAAMB0GA1UdDgQWBBTBtXscdJA9QrUyDXeVBJFl7xa+/jAfBgNVHSMEGDAWgBS+NVRiaGDnJtMxwV+XseL2ZM4H9TAOBgNVHQ8BAf8EBAMCBeAwVAYDVR0RBE0wS4EcTUlHVUVMLlNBTERJVkFSQEFUTEFTLkNPTS5QWaQrMCkxJzAlBgNVBA0MHkZJUk1BIEVMRUNUUsOTTklDQSBDVUFMSUZJQ0FEQTCB9wYDVR0gBIHvMIHsMIHpBgsrBgEEAYOucAEBBDCB2TBGBggrBgEFBQcCARY6aHR0cHM6Ly9jb2RlMTAwLmNvbS5weS9yZXBvc2l0b3Jpby1kZS1kb2N1bWVudG9zLXB1YmxpY29zLzCBjgYIKwYBBQUHAgIwgYEMf2NlcnRpZmljYWRvIGN1YWxpZmljYWRvIGRlIGZpcm1hIGVsZWN0csOzbmljYSB0aXBvIEYyIHN1amV0YSBhIGxhcyBjb25kaWNpb25lcyBkZSB1c28gZXhwdWVzdGFzIGVuIGxhIERQQyBkZWwgUENTQyBDT0RFMTAwIFMuQS4wewYDVR0fBHQwcjA3oDWgM4YxaHR0cDovL3BjYTEuY29kZTEwMC5jb20ucHkvY3Jscy9jYS1jb2RlMTAwLXNhLmNybDA3oDWgM4YxaHR0cDovL3BjYTIuY29kZTEwMC5jb20ucHkvY3Jscy9jYS1jb2RlMTAwLXNhLmNybDAgBgNVHSUBAf8EFjAUBggrBgEFBQcDAgYIKwYBBQUHAwQwgYkGCCsGAQUFBwEBBH0wezA5BggrBgEFBQcwAYYtaHR0cDovL29jc3AuY29kZTEwMC5jb20ucHkvb2NzcC9jYS1jb2RlMTAwLXNhMD4GCCsGAQUFBzAChjJodHRwOi8vcGNhMS5jb2RlMTAwLmNvbS5weS9jZXJ0cy9jYS1jb2RlMTAwLXNhLmNlcjANBgkqhkiG9w0BAQ0FAAOCAgEAhGMuDJX5uNIfqUABJBrKbUmNGodvlMkkQOsa8O1mAZ2V2odqVpVi3bkPbtr00GZrD00cQuzmbsmk0J57gNlIKNskxR2cjw6xBBkXn73ZlFCDAemf3VppObm4BtR9VlxBlzKQf63GzCcn9ZU7bpyeWDTgV4WBDv+Sedo6y6quuolYV0vOL5pvGfiPhwIBPUtwyEZqabBA5lZGQ+QRMbb9EpHuAsznN3zuO8MPI2PJlhh0M1wVyvnITrvYCQjOvZ4eSqKXfI8Q1ZKIJaTDsjl7/cqRA8zhGXIaRAotoFkH/gkMONJWnkT16GUqhpLN2l491LelXMVtKNAZBVA64123f8+75KcZzKnz8TLamDLQEF4/ciw4gl3fSGQ/nSMPKPNQDvLUKWeJ49BK8Csxtw5Zk8CzfrD99bqhCOPzUvDFzuco4w+ekYP/RMTTgp9ENBdQ0zItZ8OEHJASfcArpGLsmgAi2MuKMVZnBlClSwNdPZ3ow6o/a6eQVfrjcxHBk98SMeGNl3rWnjoGQ9GXV/WUBbnbLSP3n8V8ya0dK2TQ7xBeQO58Ettob+bBArFrIcvK9csDpu3ERE2hjg7monsJxgUV8yXtMAaFnm4rwGr7dfDrFv5AxM6d3LcYt7FI4MpKkB0E+VQbUChPPSPHRKZNTYRdCPImf0Ol1yUJnr9TUqc=</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neLD44zNyBhLeuItrxIv3nYTX5cbwI8P2AzeV9Ve3ho/lqlb1SlKfP0eDdw1WHtxlb8oU7rnf4PCAH5+hHLx4w==</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Transform>
          <Transform Algorithm="http://www.w3.org/TR/2001/REC-xml-c14n-20010315"/>
        </Transforms>
        <DigestMethod Algorithm="http://www.w3.org/2001/04/xmlenc#sha512"/>
        <DigestValue>Pdib3BQkRZ8RS94YPI8W1JhUc/WmPg0v/7tl58JNdht09qDBIyOLaosoKxrqrMmEbeUl+RyxNRxAR2BdaVpsdw==</DigestValue>
      </Reference>
      <Reference URI="/xl/calcChain.xml?ContentType=application/vnd.openxmlformats-officedocument.spreadsheetml.calcChain+xml">
        <DigestMethod Algorithm="http://www.w3.org/2001/04/xmlenc#sha512"/>
        <DigestValue>xCp7XwNNbGUTnO+GNsb+r4hhiNpQQ2g6kJ16XFVE7urW3kV6ZF5VKOeVzFvqcPaI9AYkZ2wygaBjs79c3ruNOg==</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+AjIm+0CYCoSh3SDy8tysplnUZmjZDgqLDcHLk5jcl5ZcmB7A86lk1m2cRmxuICh45hflMT0dK63Zl0kBg7tFA==</DigestValue>
      </Reference>
      <Reference URI="/xl/drawings/drawing1.xml?ContentType=application/vnd.openxmlformats-officedocument.drawing+xml">
        <DigestMethod Algorithm="http://www.w3.org/2001/04/xmlenc#sha512"/>
        <DigestValue>v+BRAx8V71UsV5C1pe1hToxgow2tqxKHnhhr2cL0EJeSxo27/FwI++PfkbIaaoYFjNTqKSYZDGqhyNZlDMirzQ==</DigestValue>
      </Reference>
      <Reference URI="/xl/drawings/drawing2.xml?ContentType=application/vnd.openxmlformats-officedocument.drawing+xml">
        <DigestMethod Algorithm="http://www.w3.org/2001/04/xmlenc#sha512"/>
        <DigestValue>PU5lGwXk4tS6s4KE+Z+1muoftTYEltSHgw6HD+kxaIKCMJ2gEQD8IV6xvPqEjAdf/+cBDYEgQYAd/hSz/w4ndg==</DigestValue>
      </Reference>
      <Reference URI="/xl/drawings/drawing3.xml?ContentType=application/vnd.openxmlformats-officedocument.drawing+xml">
        <DigestMethod Algorithm="http://www.w3.org/2001/04/xmlenc#sha512"/>
        <DigestValue>MT+TVpST1JQH5X1ILeHHeF9O0/N8kF7DfVOFFX8lAZWeHR62BhsIUDx9pSuj5699ybr8dElbeWl67/AktCXgEA==</DigestValue>
      </Reference>
      <Reference URI="/xl/drawings/drawing4.xml?ContentType=application/vnd.openxmlformats-officedocument.drawing+xml">
        <DigestMethod Algorithm="http://www.w3.org/2001/04/xmlenc#sha512"/>
        <DigestValue>JTsPWrNoWwlEKWynzcZH2e7JzqUgnLBCH4unCqYp+MJE+PiaGWdyynEFakpwFmQEty0r67dilyurHLGgmEhZpA==</DigestValue>
      </Reference>
      <Reference URI="/xl/drawings/drawing5.xml?ContentType=application/vnd.openxmlformats-officedocument.drawing+xml">
        <DigestMethod Algorithm="http://www.w3.org/2001/04/xmlenc#sha512"/>
        <DigestValue>eiJnVnYBnu+cS5vz/RTEF3+3o1YUSdPwZOnz6sX/Xfgy2zpsVFDimqPONbBd42U5HgKGMlsEhm4UmA6Eb5IrqA==</DigestValue>
      </Reference>
      <Reference URI="/xl/drawings/drawing6.xml?ContentType=application/vnd.openxmlformats-officedocument.drawing+xml">
        <DigestMethod Algorithm="http://www.w3.org/2001/04/xmlenc#sha512"/>
        <DigestValue>ciR0j9ABdvndHas7AFDlKsGZL9ungBB9HvFrU5DsXjLSpo4yiKLFFSCWk6vzd0ol+C0onox1uUTwlaCoNQhD9g==</DigestValue>
      </Reference>
      <Reference URI="/xl/drawings/drawing7.xml?ContentType=application/vnd.openxmlformats-officedocument.drawing+xml">
        <DigestMethod Algorithm="http://www.w3.org/2001/04/xmlenc#sha512"/>
        <DigestValue>sMeAN5f8EypNyGboGmfhlEhmEpozUj6HyYqdb14aUQ+iX64n2EZTRmsLL06wfECo5GG8n/wVeIbsauCF3iI4pw==</DigestValue>
      </Reference>
      <Reference URI="/xl/drawings/drawing8.xml?ContentType=application/vnd.openxmlformats-officedocument.drawing+xml">
        <DigestMethod Algorithm="http://www.w3.org/2001/04/xmlenc#sha512"/>
        <DigestValue>SvU5dNsUck/XGLP0aYkeEoQKY4mmcdWybgUDtINm+b35YHLS7KGfaE5OPXjo1jQnWJnkjTR+MhJ/Jo5wuQR/4Q==</DigestValue>
      </Reference>
      <Reference URI="/xl/drawings/vmlDrawing1.vml?ContentType=application/vnd.openxmlformats-officedocument.vmlDrawing">
        <DigestMethod Algorithm="http://www.w3.org/2001/04/xmlenc#sha512"/>
        <DigestValue>3FO3y+W+jvcjWyTHVTwefF9cAcfW7xcCQs1OaWfO+AuY6GMr/u0I8Eqx62bbra20b4uaSCkosvE03bajjkmHUw==</DigestValue>
      </Reference>
      <Reference URI="/xl/media/image1.png?ContentType=image/png">
        <DigestMethod Algorithm="http://www.w3.org/2001/04/xmlenc#sha512"/>
        <DigestValue>n5v5PIWRjQm2c5SJV3ewztShRNH+AznOJDZx2ZMxV1kcrbd3bJ3Pv3veOR8HYILJB689zitKDeRZIWx3rKqcZQ==</DigestValue>
      </Reference>
      <Reference URI="/xl/media/image2.emf?ContentType=image/x-emf">
        <DigestMethod Algorithm="http://www.w3.org/2001/04/xmlenc#sha512"/>
        <DigestValue>drgqZUceXrgEwwnLESmX8qSJDqCtFnVgGjpGqVJ6rv9PnkM8kXd3T7LQ2ixC1ZQUO/9et4djUMC9dPtSnI73Ag==</DigestValue>
      </Reference>
      <Reference URI="/xl/media/image3.png?ContentType=image/png">
        <DigestMethod Algorithm="http://www.w3.org/2001/04/xmlenc#sha512"/>
        <DigestValue>/3KSQB0t1PNRG5E7ZjlyRc3tF6jumjlLcSCjo859N6h4b0Na+iPsmyhs8HEiO4fBYxtQHgkooM7ztL7ADXdEkw==</DigestValue>
      </Reference>
      <Reference URI="/xl/printerSettings/printerSettings1.bin?ContentType=application/vnd.openxmlformats-officedocument.spreadsheetml.printerSettings">
        <DigestMethod Algorithm="http://www.w3.org/2001/04/xmlenc#sha512"/>
        <DigestValue>x8fsyKeU29XV4Vjxz2IBl3tNm7mETrTYXD1lAZQaW4LdoVxiE01ElAu9AbJzamW6iUbiSZEZIFL8tY6DvofucQ==</DigestValue>
      </Reference>
      <Reference URI="/xl/printerSettings/printerSettings10.bin?ContentType=application/vnd.openxmlformats-officedocument.spreadsheetml.printerSettings">
        <DigestMethod Algorithm="http://www.w3.org/2001/04/xmlenc#sha512"/>
        <DigestValue>xZedhIOYA83gqIm8Iomc3ZNaIOgPILOyDgvIyXgVTba5Xzz75/uSPJHbDK7PY0rE15/eG1JMz9cXLPmMYgXphw==</DigestValue>
      </Reference>
      <Reference URI="/xl/printerSettings/printerSettings11.bin?ContentType=application/vnd.openxmlformats-officedocument.spreadsheetml.printerSettings">
        <DigestMethod Algorithm="http://www.w3.org/2001/04/xmlenc#sha512"/>
        <DigestValue>rOg3lSF9oBJX3ikszLdQibPrJdWP3NiSzyzbXfwcaQ/A9NENr14bMiMS9JnzJSd3wHQikqfQ0Ipq81plcIwMTA==</DigestValue>
      </Reference>
      <Reference URI="/xl/printerSettings/printerSettings12.bin?ContentType=application/vnd.openxmlformats-officedocument.spreadsheetml.printerSettings">
        <DigestMethod Algorithm="http://www.w3.org/2001/04/xmlenc#sha512"/>
        <DigestValue>xZedhIOYA83gqIm8Iomc3ZNaIOgPILOyDgvIyXgVTba5Xzz75/uSPJHbDK7PY0rE15/eG1JMz9cXLPmMYgXphw==</DigestValue>
      </Reference>
      <Reference URI="/xl/printerSettings/printerSettings13.bin?ContentType=application/vnd.openxmlformats-officedocument.spreadsheetml.printerSettings">
        <DigestMethod Algorithm="http://www.w3.org/2001/04/xmlenc#sha512"/>
        <DigestValue>GdEQDj4gvrTl9scN8EIAWY0/RFhzDQom/QHPBgS53nL15fk2qOb7maeY0pzQFJ5DZAenRjtRTglb/KyiO0QdgA==</DigestValue>
      </Reference>
      <Reference URI="/xl/printerSettings/printerSettings14.bin?ContentType=application/vnd.openxmlformats-officedocument.spreadsheetml.printerSettings">
        <DigestMethod Algorithm="http://www.w3.org/2001/04/xmlenc#sha512"/>
        <DigestValue>7PPzigBnXKIbmEyF9TxjoA5XJYPF6tUr/OofEM/hJCiWNyf184aNQ53+PujOC5HPO6QGP6m4vEK0alTxNWwq9w==</DigestValue>
      </Reference>
      <Reference URI="/xl/printerSettings/printerSettings15.bin?ContentType=application/vnd.openxmlformats-officedocument.spreadsheetml.printerSettings">
        <DigestMethod Algorithm="http://www.w3.org/2001/04/xmlenc#sha512"/>
        <DigestValue>GdEQDj4gvrTl9scN8EIAWY0/RFhzDQom/QHPBgS53nL15fk2qOb7maeY0pzQFJ5DZAenRjtRTglb/KyiO0QdgA==</DigestValue>
      </Reference>
      <Reference URI="/xl/printerSettings/printerSettings16.bin?ContentType=application/vnd.openxmlformats-officedocument.spreadsheetml.printerSettings">
        <DigestMethod Algorithm="http://www.w3.org/2001/04/xmlenc#sha512"/>
        <DigestValue>U2UG8AE6Sj2tYMTb8rPFQ68InglqYOfdsi0XuOE5PI1drL1p71X2fr4140J5Bjm9uZuQqQ8rT1p4hJsNljL89g==</DigestValue>
      </Reference>
      <Reference URI="/xl/printerSettings/printerSettings17.bin?ContentType=application/vnd.openxmlformats-officedocument.spreadsheetml.printerSettings">
        <DigestMethod Algorithm="http://www.w3.org/2001/04/xmlenc#sha512"/>
        <DigestValue>U2UG8AE6Sj2tYMTb8rPFQ68InglqYOfdsi0XuOE5PI1drL1p71X2fr4140J5Bjm9uZuQqQ8rT1p4hJsNljL89g==</DigestValue>
      </Reference>
      <Reference URI="/xl/printerSettings/printerSettings18.bin?ContentType=application/vnd.openxmlformats-officedocument.spreadsheetml.printerSettings">
        <DigestMethod Algorithm="http://www.w3.org/2001/04/xmlenc#sha512"/>
        <DigestValue>U2UG8AE6Sj2tYMTb8rPFQ68InglqYOfdsi0XuOE5PI1drL1p71X2fr4140J5Bjm9uZuQqQ8rT1p4hJsNljL89g==</DigestValue>
      </Reference>
      <Reference URI="/xl/printerSettings/printerSettings19.bin?ContentType=application/vnd.openxmlformats-officedocument.spreadsheetml.printerSettings">
        <DigestMethod Algorithm="http://www.w3.org/2001/04/xmlenc#sha512"/>
        <DigestValue>U2UG8AE6Sj2tYMTb8rPFQ68InglqYOfdsi0XuOE5PI1drL1p71X2fr4140J5Bjm9uZuQqQ8rT1p4hJsNljL89g==</DigestValue>
      </Reference>
      <Reference URI="/xl/printerSettings/printerSettings2.bin?ContentType=application/vnd.openxmlformats-officedocument.spreadsheetml.printerSettings">
        <DigestMethod Algorithm="http://www.w3.org/2001/04/xmlenc#sha512"/>
        <DigestValue>x8fsyKeU29XV4Vjxz2IBl3tNm7mETrTYXD1lAZQaW4LdoVxiE01ElAu9AbJzamW6iUbiSZEZIFL8tY6DvofucQ==</DigestValue>
      </Reference>
      <Reference URI="/xl/printerSettings/printerSettings20.bin?ContentType=application/vnd.openxmlformats-officedocument.spreadsheetml.printerSettings">
        <DigestMethod Algorithm="http://www.w3.org/2001/04/xmlenc#sha512"/>
        <DigestValue>U2UG8AE6Sj2tYMTb8rPFQ68InglqYOfdsi0XuOE5PI1drL1p71X2fr4140J5Bjm9uZuQqQ8rT1p4hJsNljL89g==</DigestValue>
      </Reference>
      <Reference URI="/xl/printerSettings/printerSettings21.bin?ContentType=application/vnd.openxmlformats-officedocument.spreadsheetml.printerSettings">
        <DigestMethod Algorithm="http://www.w3.org/2001/04/xmlenc#sha512"/>
        <DigestValue>U2UG8AE6Sj2tYMTb8rPFQ68InglqYOfdsi0XuOE5PI1drL1p71X2fr4140J5Bjm9uZuQqQ8rT1p4hJsNljL89g==</DigestValue>
      </Reference>
      <Reference URI="/xl/printerSettings/printerSettings22.bin?ContentType=application/vnd.openxmlformats-officedocument.spreadsheetml.printerSettings">
        <DigestMethod Algorithm="http://www.w3.org/2001/04/xmlenc#sha512"/>
        <DigestValue>xZedhIOYA83gqIm8Iomc3ZNaIOgPILOyDgvIyXgVTba5Xzz75/uSPJHbDK7PY0rE15/eG1JMz9cXLPmMYgXphw==</DigestValue>
      </Reference>
      <Reference URI="/xl/printerSettings/printerSettings23.bin?ContentType=application/vnd.openxmlformats-officedocument.spreadsheetml.printerSettings">
        <DigestMethod Algorithm="http://www.w3.org/2001/04/xmlenc#sha512"/>
        <DigestValue>rOg3lSF9oBJX3ikszLdQibPrJdWP3NiSzyzbXfwcaQ/A9NENr14bMiMS9JnzJSd3wHQikqfQ0Ipq81plcIwMTA==</DigestValue>
      </Reference>
      <Reference URI="/xl/printerSettings/printerSettings24.bin?ContentType=application/vnd.openxmlformats-officedocument.spreadsheetml.printerSettings">
        <DigestMethod Algorithm="http://www.w3.org/2001/04/xmlenc#sha512"/>
        <DigestValue>xZedhIOYA83gqIm8Iomc3ZNaIOgPILOyDgvIyXgVTba5Xzz75/uSPJHbDK7PY0rE15/eG1JMz9cXLPmMYgXphw==</DigestValue>
      </Reference>
      <Reference URI="/xl/printerSettings/printerSettings3.bin?ContentType=application/vnd.openxmlformats-officedocument.spreadsheetml.printerSettings">
        <DigestMethod Algorithm="http://www.w3.org/2001/04/xmlenc#sha512"/>
        <DigestValue>x8fsyKeU29XV4Vjxz2IBl3tNm7mETrTYXD1lAZQaW4LdoVxiE01ElAu9AbJzamW6iUbiSZEZIFL8tY6DvofucQ==</DigestValue>
      </Reference>
      <Reference URI="/xl/printerSettings/printerSettings4.bin?ContentType=application/vnd.openxmlformats-officedocument.spreadsheetml.printerSettings">
        <DigestMethod Algorithm="http://www.w3.org/2001/04/xmlenc#sha512"/>
        <DigestValue>xZedhIOYA83gqIm8Iomc3ZNaIOgPILOyDgvIyXgVTba5Xzz75/uSPJHbDK7PY0rE15/eG1JMz9cXLPmMYgXphw==</DigestValue>
      </Reference>
      <Reference URI="/xl/printerSettings/printerSettings5.bin?ContentType=application/vnd.openxmlformats-officedocument.spreadsheetml.printerSettings">
        <DigestMethod Algorithm="http://www.w3.org/2001/04/xmlenc#sha512"/>
        <DigestValue>rOg3lSF9oBJX3ikszLdQibPrJdWP3NiSzyzbXfwcaQ/A9NENr14bMiMS9JnzJSd3wHQikqfQ0Ipq81plcIwMTA==</DigestValue>
      </Reference>
      <Reference URI="/xl/printerSettings/printerSettings6.bin?ContentType=application/vnd.openxmlformats-officedocument.spreadsheetml.printerSettings">
        <DigestMethod Algorithm="http://www.w3.org/2001/04/xmlenc#sha512"/>
        <DigestValue>xZedhIOYA83gqIm8Iomc3ZNaIOgPILOyDgvIyXgVTba5Xzz75/uSPJHbDK7PY0rE15/eG1JMz9cXLPmMYgXphw==</DigestValue>
      </Reference>
      <Reference URI="/xl/printerSettings/printerSettings7.bin?ContentType=application/vnd.openxmlformats-officedocument.spreadsheetml.printerSettings">
        <DigestMethod Algorithm="http://www.w3.org/2001/04/xmlenc#sha512"/>
        <DigestValue>GdEQDj4gvrTl9scN8EIAWY0/RFhzDQom/QHPBgS53nL15fk2qOb7maeY0pzQFJ5DZAenRjtRTglb/KyiO0QdgA==</DigestValue>
      </Reference>
      <Reference URI="/xl/printerSettings/printerSettings8.bin?ContentType=application/vnd.openxmlformats-officedocument.spreadsheetml.printerSettings">
        <DigestMethod Algorithm="http://www.w3.org/2001/04/xmlenc#sha512"/>
        <DigestValue>7PPzigBnXKIbmEyF9TxjoA5XJYPF6tUr/OofEM/hJCiWNyf184aNQ53+PujOC5HPO6QGP6m4vEK0alTxNWwq9w==</DigestValue>
      </Reference>
      <Reference URI="/xl/printerSettings/printerSettings9.bin?ContentType=application/vnd.openxmlformats-officedocument.spreadsheetml.printerSettings">
        <DigestMethod Algorithm="http://www.w3.org/2001/04/xmlenc#sha512"/>
        <DigestValue>GdEQDj4gvrTl9scN8EIAWY0/RFhzDQom/QHPBgS53nL15fk2qOb7maeY0pzQFJ5DZAenRjtRTglb/KyiO0QdgA==</DigestValue>
      </Reference>
      <Reference URI="/xl/sharedStrings.xml?ContentType=application/vnd.openxmlformats-officedocument.spreadsheetml.sharedStrings+xml">
        <DigestMethod Algorithm="http://www.w3.org/2001/04/xmlenc#sha512"/>
        <DigestValue>QjjMVhOJgpEfbHGlOk3/FVALqU6MulHfG5puQfAxGFCg4OFi2K/ORp6D+vzw0ATMSCcukprR55wduDz05j/h3A==</DigestValue>
      </Reference>
      <Reference URI="/xl/styles.xml?ContentType=application/vnd.openxmlformats-officedocument.spreadsheetml.styles+xml">
        <DigestMethod Algorithm="http://www.w3.org/2001/04/xmlenc#sha512"/>
        <DigestValue>C5Hwqvy0wFb5jsolSTTcZ/LGrYrm3Tsb67F1MFf3myd6UMtTJgF1EJAg9MJbz7EqmyGVZ55sNIEi5EGvMWVivg==</DigestValue>
      </Reference>
      <Reference URI="/xl/theme/theme1.xml?ContentType=application/vnd.openxmlformats-officedocument.theme+xml">
        <DigestMethod Algorithm="http://www.w3.org/2001/04/xmlenc#sha512"/>
        <DigestValue>76eo5ECoom53GHPvzbWL8z6vGMM214UT/S4gHnzUTDN7wmv0Fl5Cveh+fFnsv9P62p0uMT0hNTVNf07CavwI4Q==</DigestValue>
      </Reference>
      <Reference URI="/xl/workbook.xml?ContentType=application/vnd.openxmlformats-officedocument.spreadsheetml.sheet.main+xml">
        <DigestMethod Algorithm="http://www.w3.org/2001/04/xmlenc#sha512"/>
        <DigestValue>R0izeHqDcjpkugPN1kgBa+isFSO0SX7aVnLitzyOA8nzC9DkTwTmiRVHrQzCd1UERrEzge2Bv9KD/hHAdZlLLg==</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512"/>
        <DigestValue>KI11nf4lIgQptqnpxJVo0+05eeDLjwjaxsbUx7boZehqSA9lgE5P5p9lfQMEYb7CE3OJ03Mb47yqUt5LaGugrA==</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Y4DaUCN0OgwSrLIaoKB8HhL/I9fnRrPYd0OhucH9COlpFtoVLP90VkoaQ5vOK+e/+ZIiK8ZD+W1B80jZjMEzvQ==</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pQgFfXYDd1Y5p0Utk+s+S2Z0GCiWxhgyqvmIcO2rK7Z7WVqOCoWxLjNiGxsi1N79JqSuSLdmcUQqqG/0DGsksg==</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W6CE95cSVzM+Uxaz1vqVnIdFL4wPJlKvsUG5Ueh7q9BeKHvH279fxGf7MqgALN/Cx5bGgMQ2NIwU3IJQ3wlnDQ==</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UiM++QiCg126Dk1hTGZIgktd4ttojA14Tdcdtd8u/J0n8Ej+EgIHZZxcUuPLfH2TPW3TPL5MNjlmDJuYt2f6zA==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r+Q1n/JLo38HR5dpYbt7CdskgOdwnVL9ZYsVa7gM7k9WbmJOss7FD4zb+NFGQTBqhmXaICykTCEXmRAVHP8tNw==</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C3p+GzzXb8KhQfpVybcmxBhyq63k7TuC7w0w0l+sLd9ypq6GVcCuQ0kMPjAlaIDvBewlVyNQaG54lWHmIfKOFA==</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YCs7zer3WxAuLUWJ8ik593FfyDXw7IZEkw1UswIhaN4zweCu7t0dJtV5YV3k6oOLG07TAktJgS+JSlF2qArjKQ==</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P5rYM+CqU8V6RUkyWqPjkfuOrdBc08huROrg2iwlmsqChQZk/4s+AY5Bz2rIFZMNOuALQRHlLmY3YM3xnxWUog==</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KF/jLrOAse5P7yu21/Mkj3d51WpYEkWKwE4JMzHPCqtoR0gAjVIuX/yJVY61cn4Y7SE94r2Lp588tvXQH4MEvw==</DigestValue>
      </Reference>
      <Reference URI="/xl/worksheets/sheet1.xml?ContentType=application/vnd.openxmlformats-officedocument.spreadsheetml.worksheet+xml">
        <DigestMethod Algorithm="http://www.w3.org/2001/04/xmlenc#sha512"/>
        <DigestValue>RFLkZcWXY8wrQXDp9MTTnrSu9Spg+2D+NZrRPxraBy9ftmEjtgP+nm81mPhgQw1gcSSp200bWhdz2rDS5Q+BgQ==</DigestValue>
      </Reference>
      <Reference URI="/xl/worksheets/sheet10.xml?ContentType=application/vnd.openxmlformats-officedocument.spreadsheetml.worksheet+xml">
        <DigestMethod Algorithm="http://www.w3.org/2001/04/xmlenc#sha512"/>
        <DigestValue>+Q0Mp4OhVzHTbTUcF8YfVtG/EH4UlnaS3rR3pfU5dAtqlwfvAJLqhZQGO3jwSnJm6UjGJgn+xM7xKsM8+zSXCg==</DigestValue>
      </Reference>
      <Reference URI="/xl/worksheets/sheet2.xml?ContentType=application/vnd.openxmlformats-officedocument.spreadsheetml.worksheet+xml">
        <DigestMethod Algorithm="http://www.w3.org/2001/04/xmlenc#sha512"/>
        <DigestValue>/Ee8qUDsJ7fudp9S2+uaUXZvGJO1QyM0DFSjkXdVZPEu2O9FKHcHpgcrDQrxR3T9inM5eBlk03Fx7/ViCfpYuQ==</DigestValue>
      </Reference>
      <Reference URI="/xl/worksheets/sheet3.xml?ContentType=application/vnd.openxmlformats-officedocument.spreadsheetml.worksheet+xml">
        <DigestMethod Algorithm="http://www.w3.org/2001/04/xmlenc#sha512"/>
        <DigestValue>WQLs2+1L9S0TaqweaJbGGrd2N+C+o8M3BDS9HYJMsWsWeU+dskaIhKJr+TuxEs0aq5siinLHbTCMuFqCdyMwOA==</DigestValue>
      </Reference>
      <Reference URI="/xl/worksheets/sheet4.xml?ContentType=application/vnd.openxmlformats-officedocument.spreadsheetml.worksheet+xml">
        <DigestMethod Algorithm="http://www.w3.org/2001/04/xmlenc#sha512"/>
        <DigestValue>wmQBb4amJK6L+85OaTXv7W82mFuvhBPnZ432EWZd6iSR3CmcwFWZJ/HDDkVbFZjH80As/ncOwOv1VsYGcJ0Eng==</DigestValue>
      </Reference>
      <Reference URI="/xl/worksheets/sheet5.xml?ContentType=application/vnd.openxmlformats-officedocument.spreadsheetml.worksheet+xml">
        <DigestMethod Algorithm="http://www.w3.org/2001/04/xmlenc#sha512"/>
        <DigestValue>koe6XAMpoLRil/cAaYFu73sYt7PY3H7WmOGZlBVhKDlM6DAk0caiA6cHI8KpVJKR0o9ckD7MrTiwD9JoNzg82A==</DigestValue>
      </Reference>
      <Reference URI="/xl/worksheets/sheet6.xml?ContentType=application/vnd.openxmlformats-officedocument.spreadsheetml.worksheet+xml">
        <DigestMethod Algorithm="http://www.w3.org/2001/04/xmlenc#sha512"/>
        <DigestValue>CZqzaGTRAKcfE3k8e5kYj3a/gt9WLdu4ai70nMkDRyEKLR/JAp3E2VhrXy4glXi2FB5ypsoyq57yHGZ783KhtA==</DigestValue>
      </Reference>
      <Reference URI="/xl/worksheets/sheet7.xml?ContentType=application/vnd.openxmlformats-officedocument.spreadsheetml.worksheet+xml">
        <DigestMethod Algorithm="http://www.w3.org/2001/04/xmlenc#sha512"/>
        <DigestValue>MeOw7zcithlZIdHMAegybHPHkbaNQclBdrolxs1bBnrS9h/SEv1XCRLuUH4oNdmDBr3A+lZ6bslEoaFm2MlyeA==</DigestValue>
      </Reference>
      <Reference URI="/xl/worksheets/sheet8.xml?ContentType=application/vnd.openxmlformats-officedocument.spreadsheetml.worksheet+xml">
        <DigestMethod Algorithm="http://www.w3.org/2001/04/xmlenc#sha512"/>
        <DigestValue>vVGPUaphs5DzuFzUTrQhFnnEonWxh64xf2SadcHMxD387c833xFruhHCrfXvSmW0V7xyLingfAmipYKCgYoV1Q==</DigestValue>
      </Reference>
      <Reference URI="/xl/worksheets/sheet9.xml?ContentType=application/vnd.openxmlformats-officedocument.spreadsheetml.worksheet+xml">
        <DigestMethod Algorithm="http://www.w3.org/2001/04/xmlenc#sha512"/>
        <DigestValue>g9oU27Ej9/0dqCVb4mo6LP5ZJrN5I3fxDINzWGloU0BzlkFS8qtCZ9/cVfJ4lrIyCxaHQEta8xB2EsY+wEhngQ==</DigestValue>
      </Reference>
    </Manifest>
    <SignatureProperties>
      <SignatureProperty Id="idSignatureTime" Target="#idPackageSignature">
        <mdssi:SignatureTime xmlns:mdssi="http://schemas.openxmlformats.org/package/2006/digital-signature">
          <mdssi:Format>YYYY-MM-DDThh:mm:ssTZD</mdssi:Format>
          <mdssi:Value>2025-05-13T18:28:10Z</mdssi:Value>
        </mdssi:SignatureTime>
      </SignatureProperty>
    </SignatureProperties>
  </Object>
  <Object Id="idOfficeObject">
    <SignatureProperties>
      <SignatureProperty Id="idOfficeV1Details" Target="#idPackageSignature">
        <SignatureInfoV1 xmlns="http://schemas.microsoft.com/office/2006/digsig">
          <SetupID>{E8F83D8C-2B16-442F-AC84-6DED771B7F72}</SetupID>
          <SignatureText/>
          <SignatureImage>AQAAAGwAAAAAAAAAAAAAAKIAAAB4AAAAAAAAAAAAAADpEAAAjgwAACBFTUYAAAEAKIkAAAwAAAABAAAAAAAAAAAAAAAAAAAAgAcAADgEAAD+AQAAHwEAAAAAAAAAAAAAAAAAADDIBwAYYQQARgAAACwAAAAgAAAARU1GKwFAAQAcAAAAEAAAAAIQwNsBAAAAeAAAAHgAAABGAAAAyCQAALwkAABFTUYrIkAEAAwAAAAAAAAAHkAJAAwAAAAAAAAAJEABAAwAAAAAAAAAMEACABAAAAAEAAAAAACAPyFABwAMAAAAAAAAAAhAAAUUJAAACCQAAAIQwNsBAAAAAAAAAAAAAAAAAAAAAAAAAAEAAACJUE5HDQoaCgAAAA1JSERSAAAAggAAAGEIAgAAAJWx7oYAAAABc1JHQgCuzhzpAAAABGdBTUEAALGPC/xhBQAAAAlwSFlzAAAOwwAADsMBx2+oZAAAI4FJREFUeF7tnWdwXceR7/fLe1uv9stzbfSun3fX5Vqr7Oe1ree1XdqVZTnbkhWoQFGUKEYxg1HMOeecKeYgZhIEEwiCAcwkmMAAgiCIROScM/h+Z/qicTDn3osLMWi1q6p/Qef09PT0dPd091xcUH9WVfGostxBeWlDRVkjr9WVLaAMwBoKBOX3QnnKSxuBvloMuqhXH+V8lrB0UFhsXqj+SsHIoLLct3cYykoavnJDSKitdlBT1WZlVH83RSB0Hlq4wc1nzVQIPRDwML50C1RRrAQYVU6hmLhwOIVuhlpAJQRieErA4l7LBIHo5p3i1d8vnqQbmFhR5oPwqyglBuIUOpBXhUoIxPCU8CV2A2CuJDfhV1E8CKxXr2SlCHRKIIanhGftBljlKdBMt2ihVJTZVUQZLARSwi0zOFSCUkhlQpdXL8PjQyLJLZMyxkL8VIoFRgVeuqgXCGLMr9zgHyZhNhu9VTfALLDoql4g+NzgdxsQlc6D0ps4WSwkNwC3KIVbJvBqr9C5OoVQFboyCOT1iUCkyUICNIQYRE+YDQK6QZT0wshs/DNhAtZ8oPMtSiC4OS1YnG4wKgHuF8j08gvk1buocgZi+BzwiuI5FMnwyFyLrhCGr9wQEixRRL0gyPkQqP4WXSEMzUmJB4FyKD0IJUTIRIUlodXNAKbIXKX4FWWAdezrCzBECm8jXVB5ab1JrS0Y9FUhdOBZy8kkTVCiA53Cs8lRviuqm0egbKC5RCtkQOnKqhR9DR0yUeGWGSKYInOVEliUczf0qo31K8sbCvPL79/LLCqorqpoPoKBRAldoQxeZRRu5uBucNP/G7kBu9+4ljBl0ryOHXp07dw3NTnbw9A8xU1XKINXGYWbuQ1uUIkKKALr1S9FoKID0XWiUj43EEIS8+Yx17W8xSjPLF1b/Wjn9ojf/uaNrZv33bn14NNVW9es3lpWUkt2YlSZFaK/qK1Q/XVI2JSuaCLSX9lu0ClAhTSX6MeBrhGcznpK+dxACJZ1d5NKtxYVGJc0FhdWTxg36612H+bnllWW12dlFC9dvO7ShZukKa9HVZQF1d/LoHNbZZBXGAB5Ul7/67gB+fI5qEUH5KjkpKxlS9ZnpBfgj7KSGs7Blk17x42ZXlZS7y4SAq8RBaq/l0HntsogrzAAP25QPhWhFIWXzis7FzoT3UOhIIi6gcAUtxvMhz/cm+h8sHXm/LkrL12IKy2uLinC1s6HuIDwP7D/+KwZSzIfFhbkVTC9pKg282HRiGGTYi85B0KFC7xaCXSDXgazik0Ewh8EIupL7wbCuaaK1/rIwzFzZi3r2/uTfn2GxV66VVpcKz4oLa4n9keNmHz96t2KsjqSNczMonPlfFAkcJIKF3i1EugGvQxPzA3uNQTKqvDSeXVLwEDAzeAGDJjPMDSWFmMRiGjfgEWwDoAunMJjzO38lFcZYiGeTRPivGJQ7FheWjswbBTZPyE+dcmiNSuWbagsr2Mtwf176T26haU8yDE+QAHnAlFRVh++92iPbgNyskpElBvoZm3NaGszKJAJUfkV7il+wVzY/NQGiy8U6FysA/TVgkRiXc2jhjrnDKU8yLp88dbNG4mV5TXGDY/qa30CeSZvkHDYHoZuunk5QiSf6tLGW/WF+ZVrVn+2Y1tEWUnd3t2R48bMqKqoU4YzMVc/GTI+P7dcTKZzE+JThg2dcP1qgkVXyIotl/MP5bTgZfBSwLN2gwlwckLNvj1Hx4ya1rlTnzdf7zh54lxaF0Y15LF7TZWT8ctLCWonkwRyA+aDDY+OHjkVp3LIIg+f7t61f3JSjjCQLmhSFy9cg0w5WOZsOUOZDwtIVkePnLHoClnRvVwgKKcFL4OXApx7g0JIPChriFAJshm3KDcYglhSVIndf/4fv9+6eW9+bvHDtIIRwyYOHjgmIz2fLI8n4LwV92Dq5Hm9Ph5MMlm1YnNaSrb5EILpjgQYdGleOQ0R4cdGjZhCDeDo3LubHtZvBGdCGMhCXNkWzl9tUpmTo9TcVRX1CN+8cTezoEt+d0N2ASy6F8ppwcsgr2xBXsUyzi3aGlDokIVWOZXBops83kAtnT51YcqDTKzAK0bMzy0ZO3r6rh0HeSX29+871rVzP65XF85dO3rkFOn77XadmJKdWVRdaVvKVJf6eXNWEO8cBayZk1VMJ7pz+wFhyM0u69Nr6Mb1O9HKNUvQsGfX4dkzl5YW13CkgpwGgT8JPlicihAZnqkboJ88folQPXfmGtbH4hgOW+Ce82ev9+87/N7dVMK2d8/BiQlpUreptMWFlVdj47t81OeN1zqQRiyZ2D03u5TUfysuqbaaTtSROX7szOVL1wtDemp+755D4q4nmCBoMRdKzMmLZLOsjEKKitfKukGBl0FhcSpCZGh2gyKQEb1QWUxxw2IDbJjuHnuROubNWU5FJVPTSppYdj4CKimqnj93BWHb5aO+iQnpxCZymAUbPJTr9NS8CeNmTpowu7iwytQM37FgdbJQ395DH6ZhSkcmozOmLSTGiwvJUXXXrsST8WhhtfAoKGNXLt9CJdxPg+s9DaFD7SCvPFiWkVcvZPTJuMGCxQZMTm+Mijwz/JMJeTmlWAqTCVjOFPa6z7aEd+zQ48ihk3SfJl+1kIBBb99MYvrunQc5SRraVGzKAA2PMbrk98Y5s5bOmLaIGxxAYFi/4Q/uZ6jnFPj47p3UAf1HXjx/A0+jicUQOmTjKkFtGCKekRvYcGpy1h9+9xY5mq4UI1pu4DSQHLh8LV28Dh/gJ0uCyft12z8L7941LDEhlWehI4EbA02XCiSuKSQUm/zcCuREhEd369I/LSXHG+xoRcriunfy+AU48ajFEDpk44/lBosUCLoGYLcEnQ4pXQGDe9s8Hz92vtMHvSiYchtoGnI6K+L0+tV706YsuHTh5ohhk/JyykzN8M0VMAWQPbgqr1+7Hasxi7mpydm0vAvmrWJU3ED2o2IPGjCqtLiaI7hy+abxY2dkZxZbAgESigrKufQdORTDCXNvsK1QU1gIkeEZuYHwp3mnT23arc8N0OWewYWW3rEwv2rIoLFx1xNJETrXxelgyqS5E8fPRgJZCB2o3nh304bdptQ7KMyvxg1zZy/nxCBn1owlxHthPifDexqg1MEZHXX+iZwGL0JkeEZuoB6MHD7pauwdjEX7T6JvGvKdBmJ8w7qdWJDgpWF1HReF83kczjh04MSKZRsxH8/kn107DnVo3zXu+j09DQjH9PSsphlrWL50Ay2v+XzbdgMU8esXfxosqhsqIhBa5WRjAvZJTi/Iq7AYjKsaqJ+DBow+ExNbXFgTvjcKK6tM7ChsGF2sfPNGIu0pnY9xQ/W4MTPee7crldZ8hOcwFBVUzZ65hOTGbY4ExSEbMmhMUQE3A5+fND6QgPXplGiX8ejjuCF0qNHceLpuYMMGDUsWraGQeuMR04DLF2/TquZklZBGcAPnRmuDaUCdNlStzO2M5Ma1C+asDOcG3rlTn/TULO2UyGyfrtq6bs12ccOyJeu5N4gcYVA3EAGcsE+GjLt4Po4I8GatpwE1mht+3KAhbM0XiGXlWafoqAXuX5x67IsP5s1Z5k01JBCsEx11burk+TRI3GZJXEMHj+MS0MTgWB+v8CA+o52lIHNBI+o5E5iY+yBJT/1EFzCg/wjaX2Yhc9GCT8l45nMOmd7sBo4Cp4Qu60zMFZzqLxOGCtevYFuBZWTAa9s+2mMOIeN1g4BR5RSwMdxw6cINLsY3rsVjAouB84EnKAbz564kck2CyiSHpCbnejh9qCirPXLoBI1QRnr+qROXccPM6Ysgam1gLo3vsaNnEY6qZC18hnBV24V6DgE3jE0bdqGnubQ7dDENcHG2Aso7CGWKmN79yqyn6wbMSpRtXL+LnEOQ+nMD1qmjzB47egZ/EL/ZmSVE9624JA+nDxiOVooTkxCfdvjgKbqg1Ss3FRVU62mg0lAY4q7fx6wIHDt6Gt0Xp8Gbczh8rI4bdu88gBvYgtDFNPoaCkJ3A2oI5NXnBl3SnxH9AB/4CysfEOJGdaVjZXICrYuJR+dzG6D8pIXiwioYKLw4CcORwbDL8WMXlEdgVJesUp+dWUqMHz1yBgd/9GHv/fuOmpu57zTcvZPSv+/wa1cSTCprIN2NGTWV67Q3CAgRKg0Sjh87h27sS6xjNuh80KucorZC6QovXZktmAIp8LE5buBJ3CDUx4SIUrAGYUhscjcuKyH0bEOwYRiw5rUrd9HMND81JKiDEScsTrUybCVFVZTxfXuOcPN68/X3Tx6/WFRQKaMg9tIdwj81OY8jwmmjkLA6+ccbPcjMySrkPNEpUavFDeiMnjwbk/lg7UvpCqHrFDFuEFicT9cNWCExIY36zJ2A01BSREFucSSxKXeFhfNX3755HyLdTm526eiRU4O4ARvRp44eOWXb1n2cifff656WkuvuRzklnAYkQ4SZyzmeIPC9pwFb37+XHtZvePztJNMsfHFucC8WCPD4ZRM6kB16edj8mZjL3BiuX403PY8TkoImBnqVKm7FpiY7HVF2ZhGN/KkTl1SIQCeS6CgPY0dP37xxD5y4ITe7BAdLw4omB/ZHkwNLiqqN1+vISAP6jyTYGRLo6pg7fG/k2+06bdsaTnrEczIkC/GgGxT+IFDjKixzezndxJDcEFwiMHrbowC7Hz548oP3P87LKcZGGNpigFKYX8l9LSujmGdCkqtAzx4DT5+64uH0QT74w3PEOB3R9KkLjcWdlILdsSzFYO/uyPJS5+NVUtyObRG0pNDlrAAxsRHVOPyTiV079+UignvQVlcR6AYtuhfKacFiA0J/Km4A7I2dWAzUva2bndRBVBof2PsU4o5tBwrzK0wqqE9LyevetT+dqIfTB3rTooKKrp374Yke3QZwU+NwmGrsNFrJSVk9ewy6FZfI4cBbECPCoweGcRqav7akboCBg0LO5AZHouM06CoC3Z1F90I5LVhsQOitu0EoqKuyFHKodYo16hVFfG1cv4Ncz5DbT+bZSb40efDs2xMpV2jseDU2nmb0VtwDFWIBnsyHRdh6wriZH3cfcP7sDTGuSTt1HCPqc1YG0kTVhq2b99IBu2u4aAISE9Lbv9N57uzlXCzMb5NsP+nWdPVAUE4LFpsbbrY2uEFSp0A4LQavKMJtyqS5HPlAbmAWZo05eTkpMYPTQFE9EX1+3JjpBK8KsYDbUh7kYtleHw96680P6IiabOd8mWP92u00WtQPlsYxJKXoqLP9+w7LyWq+ZgOGkAPzsKHjqeEcLF511LtBXT0QlNOCxeaGm63ZDWJfo4GjBCZz8wFDd4CiGBFOi8HrBpLMJ0PGb9m0p8kNvu3xLLuVXzgfOXTq9s0HGI46ERF+bPLEOf6qiA+lxbWXL97q02vIL37+xxf//XdRkWfk8yKmY3QK8ro120mGhsJP57fc6JD5sFCDHcej2IP7WYMHjmFoyaK1VAj6ZkqLMMBp7NC8NbcCfsEGLbQ60c3Z7AZsJEqIBhYfUE4JHGNE35DFoCDoJo6fFXn4tEUXNxghmL76yuX40uIqai+22LJp76wZizkW1hQXnFrCXeTj7gM5DVMmzcvPLWWhwvyqpMRMiNFR502ZkYipv3ThFqk//naqVmnj44ZjRzklw+m4kNa5U2/jxRYHQjcOPDq0Ap1r0b0QzmAlGlVkMyJROU1Qt9DSYlDkZpfTU56Itq/ECkxDzNIv0mViBV5J02tWfxbkNNAX4SfMx+2XMtDujQ+kG6Ymc0fhQmeqsXyXwNHzTMxV882Me65gJ19VI4HsN2nCnPC9UaQ4vPhFusEiuU1pzrVPIWuIZyYrXaEMAtqeHt3CMIFFB8LPacANs2cuNZ921MffTu7X55Ozp2Ohe/nFrAnxqR3adyOh0+9/tiV8/twVzOUYcUo+XbVl2pT5ZDnUhlM8EX87hcxz9vRl07/KJY6qsKP9O11wP1FCBNAU0CjLfgXuXZul24Y2TYSthRtaRasethguX7zdrUv/+/cylGIBk23asJu4Joory2uJ3F4fD85Ip+rabsAuYh2SCTxcNV7947sXz8eRgjq07xp76SZFmFx/5FAMh1UgcZ2YkAF/RHgUh4D+lfQVFXmWfnfdmm0H9h/nkrF/H9VobnZmMafBWlQh+wpiVmFQhOgAxdN1w7Gj5z7s2DMx4aFSLHCFJjmQmmdMW2S+UbGgX59hxYWV3tMgCb0gr5yqQGOzeOGaD97v8TAtvyCvauniddTYwwdPcZXLSM8n5AXihuSkbE7Y6pVbaqtpkKo5AS//4hXsTgtLHZo5ffGhAyeQiSbmtFmL+iD7etZuQIrCGnIjEI9QiEe6eNrHwvxy9yiQ0AZZGUUY4rVX31u9cnNudinWpFMiaWA+TQ4yhUDmiEQePvXWmx/GXroV1m84bsjLKSsqqM7NLuNGzU3i6JEYeiRqAD6gVMhDfm7FoAGjif28nFKc93d/8y3KeHZmEcLx36QJs8+evkadN1+OaqHks4QfN6CNuNSie6HOt+hNbmjYt+do965h2Zn2HxBgXAnVmzeSVq3Y/KuX/0R52LZ1P0mfwiA+gEcgU0hfeIKjM2LYxPzcsjde60AqM0kGW9eTqb7/vZ+a76KV8GoaLefuhib4g2s8t+U+vYY+/8P/WLRgtfmWhlMkOCK8xpyMnTfH+RqHqvfsEcwNYinUtRgUrbphw7qd5tfxnPcWDOoGjsvK5RtfevEPlFZSSqcPeqWlZJHEmYsQkSMgp6cm55DlCfmiggouDZyAqoo6hAOSzP59URyUd9766GBEdH5uOfwcBU5AQnxKzx4DodMUnYmJFffwk2NEnZ8zaymnAR2qK/18Ev7M0HptQDnTobYwiiCQG8wUx8rLlqwnIZQUVVkeZQq2o5M5dODkyOGT3337ozGjpmHKTRt2qRALNVWPyFfvv9cdE3PzeuFnv8aspgbUm+vCAMI5L6d86uR5z33n+T+90p7WgOTzs5/88vv/96fP//Dfmfgwzfc1ZNENUGPg5wK4fOl6OTq63DPG03XDxvWchrHEHRSBMCCKaCXX4ydqcscOPWhyaN4psCrEQnGh87t7CgnV++6dtN//tt3SxWtNJW+MjjrHFayphlfu3nmIy0e7Nzriifff6wbb5o17JoybSQkRUeoGdONKMXrkVG4q5g/oAp77p42n6waaUfIy/QlzBcpDFBcXcoeaNnL4JDqZgWEjaZbI9cpg4eTxS5SZe3fTmBh3/f4rf3hny6bd1ICUB7ncv+7dTcepgKDmDoFNuYXUVjeC6kpSXyyFhEMjotQNM6YtxLVcGkhWJhN+oUnJrykV2FSURnu1u1+olSvKJN7rVi7fNGrEZAJfRUnEMVqYX52fW8o5IGBpakkap09dpmcVTgVph+JMY0qNpdc0F2DnS9rvvdtly6Y9SNj+WcSa1VuLC8l7vh5XtAVNjm/Mz62kB9uxLQKX4GlkCgOFYdjQCXgiOSkDySyk6wYHYmXLSlEjCMy5d2AemtkUJGQDRtHT378uFgS6jF+YPTuQzYM9uw6TbWgrVYL5Mo9zvGhgkpNyuHmRFnADebwgr4JIV04BxsrNLiSxfPD+xykPMgvzq8hO9Puchuios0ePnHnv3a53bj0wPa7tBhYChl6/ZNEaWiwCgj2zijCQ4qj5E8fPoubTsBI3um5wPL4bDI/zJ7D007R5zW5QI3rBkEA53a9CkZ/CzzPLswbdC5tPiE9zi8IHGIKQvH41gZtw1859MSVdf15OBflE9Oan7IQg3bp5H2eFn1QCZlGK585eToIiNVGld+88zBkCumEOnBvQTe7K5OZ8/ux1ts3+kcPPhfNXQ6S0wCPMIiEUiAWsV4Uo73YDRLMd3O+ECybiOrVn1yGaQ7q4ZjcoZJpfyBr6qlMg0skog/Cw5MXzNwm3wweP6xSGcAOqYE169i4f9en18SCub/xMS8nDXozCg5nwIj4wX9juyS2XLkj8R1bB+pgPZ9AQQ9fY11VawrlwUDOWL13HdT0pMYM8IJ5Awksv/p6aIRKQ75n7xMCKGIRaxerpqfkUwpdfeoXwYmuESBvcYELGgW5Yp2A43KAMJhAcN2Q+LB4YNioiPEr4gbrhYVoezQzXsXff7kz/Tl9LqKIio8aLyOGOXUBJGDZ0PIFDPmEINxDOXH3J6VzHHtzPNNe6YG6QAMTo2ZnF/fsOJ/vdvkkSa+CVI0Vrq440mtvTnxSIqoK88quxd1YsW0/Y/fIXr86euSQ5KbO02LlpOm4QsHm1qUCHBOxTgI2Ewe0GfkJXBuHHRvPnrpg6eT6xABFVyB4mBTfQRNKq0qS+/qcOpBe8tWjBp/ROJn1j03rMRPEkXyXEpzMRCQjEUlkZhVw1KConoi8g31jZB56BW2eAbiYPIKGeKsJVjj6ViwJexBwowKiobTRvMdcL2bhF9EJi36jnVH5ukXt2Hencqc+3v/X9t9t9yOppKU5rLiZCNz9uUOiQBS+nwKsfy9y5lczd6tqVBFNFHRNTDK9cvv12u05UXWxhrtmV69dup5hfOBdXX+v8HUNOVjFKE7nHj52n+5RfWYvM5KQsgtp8ItviFzUKXd2CkcABdU7YX/yvv/7db95cv9b5PXmQLtkL2alF9AIeiTz2e/niLe6nz/3L8z/6wQtLFq1NTc6tq3FOsJv/6bqBdoiektNn7gQ1Jsydf2YN65s/vB1CgaJRoU7QkpKgwvoNpyulcOGD1//03qEDx2n/sbWJZV+oXrtyp8tHfWfPXEqgsRmWUAcIdHULuIFmFx1Ki6vTUrLzc8swEKchN7vU4gwC2alF9AJTsKn420nTpy74fz968Yf/+sLkiXMS4pNNIDrnwzipmd9xA3O8FgwF6gCBVwgWpChxw6IWkYi3bt47euSUDu27yZ9JvfFaB2rmzu0HzXdbG2mc6O7JQlh53JjpVy47fxqETCSbbOMUBn4ePRLD9FUrNmFWQ3GSlRuWDgr48QEp0bA5s9JTc0mMcdcTGUVykNrgMxExTgmselRe+ai0rKGMnGOsaXKmc9Y5oDxTe2iphw4e+1d/+U1qgJwANkjE4Bvk6MlWOG4QI7qpIUImKrxuYKtiJoKd8KczI+SPHztHAFIJ2r/TZcWyjeY7RTRIzgYAtwcqs/mUgtBu/riNByxIsG//bP+rf3yHG4PEfhDbWYATDZGjMqmZBEfMyctym1G6F7JB3FBe7aCs6lExvVZFY5Xzj1iKU+tKiqqjIk/37T30m9947u+//m0cvG/PEZYwf2TmHFyCxpxsWzh4um4gp0M3sYwF62qqHHUry50U9MZr78+asWT/vmMoig/YidHVORZS1kzwOidARKkbli5eR3tz51bK47uBIkRyi4o8a8qpH/0VskGvGyoqnM9LqMD79kT+4Xdv/fVf/uN3n/vxrh0HHtx/SDNirkFs2dmaJM9Af4fS/PcNokcQVbzQuQqmm+jwbxp2a+phw6EDJ6iQ4XujYk7GGuP6jxE3cIk51zWccWr7/Xu+Zp+1zKLOA69UEdcsuxJakC8GLJi3ipqBsZBvMVgo4/5YWV9Cl1HdUFRWXVJRe/Nm4tTJc7/33X/753/8LvXs7OnY4sIqUSmQKaBDRGE3sdkNRK78W3XwuTmCQOcqAq0tMKO1585cHzl8ElewVSs2nzx+kY4+FDdgUwKK+OUMfdixZ05WibhBHCBR1lY3cOzoI2mcCGeCwzKNFxXoX91YXF57Mz559vzlP/rxz8n+P/23l6nDD+5nmCaQjTh68rNtboAqFnRTQwRzvTBG8a4NsSEvp4w7xDf/z3O/+dVrhCFXiuio83JgLX4vRHXazb69P6GM027xCownnOXM0rYb3LsVCfyEUyglRVU3byTRFl88H2c+DuHq7vgGBuFEN35CZBWEX7uasHjpupdefuXvvv7tf/jGd4YOmxC+L4ojZT7QZV3fd5lNInXUCOQGRmFzDwWrDUJXpZWir14EYiBS0HX50g10QW++3pEL1LgxM/DE3Ttp7BDIxKDCHaNz7aTZHT92prfZR8/gEpjeUCddSmN+bvmxo+cG9B+BtHZvfIAnyHWrV25JTy2goTS/LnSWo2VA7cyHRdFRZ7t16f/Nb3znz//n1376k5dpN9JSckz730IN47nmyPCLJiWJCScg5PUZucGsWksiOrA/+uzpq1MmzeUmMW3KgoI83+9HZWIQ4RJu8beThw4ehztN4FsMrUiQTowTEHn4VMcOPaioXTv3Q9TggaNfe7X9r3/52ksv/p57e1RkTFWF8xkUPVvspdvTpy784Q9e+Jdv/4Day9JrP92WnpqHh0z77xwRa5VW0aTk53WDznE7xgJDAUadYwswxLo120cMmzR39vKN63cJvxueiT6QK9g83e2gAaO5f/jdfxAJJjzrjxw61b1rf+60WP/+vQzzp3mNPAwbOp4GOvNh3tEjpzkZ6Na1c1+uXV//22+9/NIr3Ni3bNqdlPgQfrZAEUUZmgV08C4XfBcGjvX5ydJNzEF/3yD0ILD4WwULo/r8uStHjZjCBe3k8fMkU4snMJzzfuHcNZJDVOQZXOJhCAjWLSooHzl88o+f/zn9zOWLt3GJsQJucD7rvXMrmQsmWlF4fvaTl7/2v/+BwvvRh72jo85RzwidEIwbKtgFP9WGiIXyrN1QWlzTs8dAmhPSa2F+Veh7k5xOtPboNuDGtYTQswETMTeX9rB+w0+doDGjHXCSfnWl8ynvjm0RpB0uMf/8T9/78//xtb/5q3/i3kszRt9ZW42rHFCEOUwCS/jngH838B99F+gEZbWgPDpFoBO9aOJxPrajWaJTigiPwpRttWZEeDRJg+7QW6IDgSW4IdJcDRk0hmCnEnC/5a4wMGxUxw7dX/jZr37769cHDxyz/bOIuOsJHNCd2w9wAogYvG6OoHNuFJZwL1o1BTItHsQG+/N0i64IxBBkeWGQrJqfW0YZLCmqxCuh5xYpsCuXbwzrN0K+9msxBAKrkIJOHr8wbcr8WTMW9+83/K03P5w6ed7ihatPRF9ITc7OyykX4aR+OM2/Bfv5oz5EU1gMz9QNZAM8wSbNL6FIMm04DXDSnKxfu31g2MiyErIE020ev8BhZm4j/SXnyfxT1k6YQ6ypgi7lwaEYusMZStQHQoimsN3gfgmEVkUHAlNkbqsgPwoCSbDoTwSyYpuqvSr8pLSSDf5ncUOg5PuVG5ohSz5VN8ApCCTBoj8R/Kd2w+PvXCUodMiie6GcAq8y8gpdKc8SsrrCGvXCawq/+MoNbYOsrrBGvfgi3QAQIrBEKV0hDArllFKhDEqXWfrqRaAy8/hQZUSH4GoolFkgEiw0/yVoIA6Fl1Neg8CSqRICMbght1Z9tSZ6oaJkoulBbZ7PDVVDoPRWN+iFm1/xX9ANPAgshseBqiFQuqV/KIu6+RWOGxRCclPccMtSImc/eKehnIFgLSqvwFxlm92gDK1KtqYov8DKV8HTlyVTX90M1pBAGbzwy+/UBhlQuOcEB/NbdYMFay1FqwyKQJyB6CgpdHlAW7V7q/oHEqWAIkNKCcSpYMg7+lhuMFsKtqQX1lqKVhkUgTgD0VU9efjC3eC3dDXXhlAAc0t+XyfjofsoCqWLlgqxgtsQOsQsYy9fXnIL8YtAa1l0ZKob9NWa+PiwFm0JZ1MGzcS2uUE2Zr0qVBQP1lCgKWhj2UXoSJCvcFV5/p+agaCLKkVeFUr3QhjaZIrg8Cqj8LvWF+wGOAUWA+7hiLjlKEMgKLNSdK5F90IY3Go8JrzKKPyu5eeDbi+YQy6rcP5IqAVdpcirdxuqTavQKfLqFaUoM5/CwiBQuq6llKZXTQIBD5bQFdaoGxaDLmrBrZhA1PYyiIQvrxt82UwTmq4lr6Dp9cvgBv6jUCaB0uGWDVsMIkhkCZsFiMIpDPrqhU6RV680NXpTPffVdijCoMLlVShGTrMbmig2hA4sCV54JTRRfMIVbh4gantHeWbF5tog724oq8JiUFhsCpWpFJ3SVmBuAkpiyi9C0T84vNoqhK628qLpjPpeQ1dGOL80blAJgRD6zgPBq61C6GorL56pG+DxC4tNwZBblL4qVII0pvJF/OBQ4RYs4bxaDK1ClbHoIBBd0ZQqfYBZ1Qg+1+GsfPT/AaDDeYsCkuwNAAAAAElFTkSuQmCCCEABCCQAAAAYAAAAAhDA2wEAAAADAAAAAAAAAAAAAAAAAAAAG0AAAEAAAAA0AAAAAQAAAAIAAAAAAAC/AAAAvwAAAkMAAMJCAwAAAAAAAIAAAACA//8iQwAAAIAAAACA/v/xQiEAAAAIAAAAYgAAAAwAAAABAAAAFQAAAAwAAAAEAAAAFQAAAAwAAAAEAAAAUQAAAPxiAAAAAAAAAAAAAKIAAAB4AAAAAAAAAAAAAAAAAAAAAAAAAIIAAABhAAAAUAAAACgAAAB4AAAAhGIAAAAAAAAgAMwAowAAAHkAAAAoAAAAggAAAGEAAAABABAAAAAAAAAAAAAAAAAAAAAAAAAAAAAAAAAA33v/f997/3/ff/9/33//f99//3/fe/9/33v/f997/3/fe/9/33//f997/3/ff/9/33v/f997/3/fe/9/33v/f99//3/fe/9/33v/f99//3/ff/9/33//f997/3/ff/9/33//f99//3/ff/9/33//f99//3/ff/9/33v/f997/3/fe/9/33v/f99//3/ff/9/33v/f997/3/fe/9/33v/f997/3/fe/9/33v/f997/3/fe/9/33//f997/3/fe/9/33v/f99//3/fe/9/33v/f997/3/fe/9/33vff997/3/fe/9/33//f99//3/ff/9/33v/f997/3/fe/9/33v/f997/3//f99//3//f/9//3//f/9//3/ff/9/33//f99//3//f/9//3//f/9//3//f/9/33//f99//3/ff/9/33//f/9//3//f/9/33//f/9//3//f/9//3//f/9//3//f/9//3//f/9//3//f/9//3//f/9//3/ff/9/33//f99//3/ff/9/33//f/9//3//f/9//3//f99//3/ff/9/33//f99//3/ff/9/33//f99//3/ff/9/33//f/9//3/ff/9/33//f99//3//f/9/33//f99//3/ff/9/33//f997/3//f/9/33//f/9//3//f/9//3//f99//3/ff/9/33//f99//3//f99//3/fe/9/33//f99//3/ff/9/33v/f997/3/fe/9/33//f99//3/ff/9/33//f997/3/fe/9/33v/f997/3/ff/9/33v/f997/3/ff/9/33//f99//3/ff/9/33//f99//3/ff/9/33//f99//3/fe99/33v/f997/3/fe/9/33v/f997/3/ff/9/33//f99//3/fe/9/33v/f997/3/fe/9/33v/f997/3/fe/9/33v/f99//3/fe/9/33v/f997/3/ff/9/33//f997/3/fe/9/33v/f99733/fe/9/33v/f997/3/ff/9/33//f997/3/fe/9/33v/f997/3/ff/9//3//f/9/33//f/9//3//f/9//3//f99//3/ff/9//3//f/9//3//f/9/33//f99//3/ff/9/33//f99//3/ff/9//3//f99//3//f/9//3//f/9//3//f/9/33//f99//3//f/9/33//f99//3/ff/9/33//f997/3/ff/9/33v/f99//3/ff/9//3//f99//3//f/9/33//f99//3/ff/9/33//f99//3/ff/9/33//f/9//3//f/9/33//f99//3/ff/9/33//f/9//3/ff/9/33//f99//3/ff/9/33//f/9//3/ff/9/33//f99//3/ff/9/33//f99//3/ff/9//3/ff/9/33//f99//3/ff/9/33//f99//3/fe99/33v/f99//3/ff/9/33v/f997/3/ff/9/33v/f997/3/fe/9/33//f99//3/ff/9/33//f99//3/ff/9/33//f997/3/ff/9/33//f997/3/fe/9/33v/f99733/fe/9/33v/f997/3/fe/9/33//f997/3/fe/9/33//f997/3/fe/9/33//f997/3/fe/9/33v/f99//3/ff/9/33v/f997/3/fe/9/33v/f997/3/ff/9/33v/f99//3/ff/9/33//f99//3/ff/9/33v/f997/3/fe/9/33//f99//3/fe/9/33v/f/9//3//f/9//3//f/9//3//f/9//3//f/9/33v/f/9//3//f/9//3//f99//3//f/9/33//f99//3/ff/9//3//f/9//3//f/9//3//f/9//3//f/9//3//f99//3/ff/9//3//f99//3/ff/9/33//f99//3/fe/9/33//f/9//3/ff/9//3//f/9//3/ff/9//3//f99//3/ff/9//3//f99//3/ff/9/33//f/9//3//f/9//3//f99//3/ff/9/33//f99//3//f/9/33//f99//3//f/9//3//f/9//3//f/9/33//f99//3/ff99/33//f/9//3/ff/9/33//f/9/33//f997/3/fe/9/33v/f997/3/fe/9/33v/f997/3/ff/9/33v/f99//3/ff/9/33//f997/3/ff/9/33//f99//3/fe/9/33v/f99//3/ff/9/33v/f99//3/fe/9/33//f99733/ff/9/33//f997/3/fe/9/33v/f997/3/fe/9/33v/f99//3/fe/9/33v/f99//3/ff/9/33v/f997/3/fe/9/33v/f997/3/ff/9/33v/f997/3/fe/9/33v/f997/3/fe/9/33v/f997/3/fe/9/33v/f997/3/fe/9/33v/f99//3/fe/9/33v/f997/3/ff/9/33v/f997/3//f99//3/ff/9/33//f99//3/ff/9/33//f99//3//f/9/33//f99//3//f/9//3//f/9//3/ff/9//3//f/9//3//f/9/33//f/9//3//f/9//3//f997/3/ff/9/33//f/9//3/fe/9//3//f/9//3/ff/9/33//f99//3/ff/9/33//f99//3//f/9/33//f/9//3//f/9//3//f99//3/ff/9/33//f99//3//f/9//3//f99//3/ff/9/33//f99//3/ff/9/33//f99//3/ff/9/33//f99//3/ff/9/33//f/9//3/ff/9/33//f99//3//f/9//3//f99//3/ff997/3/fe/9/33v/f997/3/fe/9/33v/f997/3/fe/9/33v/f997/3/fe/9/33//f997/3/fe/9/33v/f99//3/fe/9/33v/f997/3/ff/9/33//f99733/fe/9/33v/f99//3/ff/9/33v/f99//3/fe/9/33v/f997/3/fe/9/33v/f997/3/fe/9/33v/f997/3/ff/9/33v/f997/3/fe99/33v/f99733/fe/9/33v/f997/3/fe/9/33v/f997/3/fe/9/33v/f997/3/fe/9/33v/f997/3/fe/9/33v/f99//3/fe/9/33v/f997/3/fe/9/33v/f997/3/fe/9//3//f/9//3//f/9//3/ff/9/33//f99//3/ff/9/33//f99//3/ff/9/33v/f99//3/ff/9/33//f99//3/ff/9/33//f99//3//f/9//3//f/9//3//f/9/33//f99//3//f/9//3//f/9//3//f/9//3//f99//3/ff/9//3//f/9//3/ff/9/33//f/9//3//f/9//3//f99//3/ff/9/33v/f99//3/fe/9/33//f99//3/ff/9/33//f/9//3//f/9//3//f99//3/ff/9/33//f/9//3/ff/9/33//f/9//3/ff/9/33//f99//3/ff/9/33v/f997/3/ff/9/33/fe/9/33//f99//3/fe/9/33v/f997/3/fe/9/33v/f997/3/fe/9/33//f997/3/fe/9/33v/f997/3/fe/9/33v/f997/3/fe/9/33//f99//3/ff/9/33//f997/3/ff/9/33//f99//3/ff/9/33//f99//3/fe/9/33//f99//3/ff/9/33v/f99//3/ff/9/33//f997/3/fe/9/33v/f997/3/ff/9/33v/f997/3/fe/9/33v/f997/3/ff/9/33//f99//3/fe/9/33v/f997/3/ff/9/33v/f99//3/fe/9/33v/f997/3/fe/9/33v/f99//3/fe/9/33v/f/9//3//f99//3//f/9/33//f/9//3/ff/9//3//f99//3/ff/9/33//f99//3/ff/9/33//f99//3/ff/9/33//f/9//3/ff/9//3//f99//3//f/9//3//f/9//3/ff/9//3//f99//3//f/9//3//f/9//3/ff/9/33//f99//3//f/9/33//f/9//3//f/9//3//f99//3/ff/9/33//f99//3/ff/9/33//f99//3/ff/9/33//f99//3/ff/9//3//f/9//3//f/9/33//f99//3//f/9//3//f99//3//f/9/33//f99//3/ff/9/33//f/9//3//f/9/33//f/9/33v/f997/3/ff/9/33//f99//3/ff/9/33//f99//3/fe/9/33//f997/3/fe/9/33v/f997/3/fe/9/33v/f99//3/ff/9/33v/f997/3/fe/9/33//f99//3/ff/9/33//f99/33/fe/9/33//f997/3/fe/9/33v/f997/3/fe/9/33v/f99//3/ff/9/33v/f997/3/fe/9/33v/f997/3/fe/9/33v/f997/3/fe/9/33v/f997/3/fe/9/33v/f99//3/ff/9/33//f997/3/ff/9/33//f99//3/fe/9/33v/f997/3/fe/9/33v/f997/3/ff/9/33//f99//3//f99//3//f/9//3//f/9//3//f/9//3//f/9//3/ff/9/33//f/9//3/ff/9/33//f99//3/ff/9/33//f/9//3//f/9//3//f99//3/ff/9/33//f/9//3//f/9//3//f/9//3/fe/9//3//f/9//3/ff/9/33//f99//3/ff/9/33//f/9//3//f/9/33v/f99//3/ff/9/33//f99//3/ff/9/33//f99//3/ff/9/33//f99//3/ff/9/33//f99//3//f/9//3//f99//3/ff/9//3//f/9//3//f/9/33//f99//3/ff/9/33//f99//3//f/9//3//f/9//3//f997/3/fe/9/33v/f997/3/ff/9/33v/f997/3/fe/9/33v/f997/3/fe/9/33v/f997/3/fe/9/33v/f997/3/ff/9/33v/f997/3/fe/9/33//f997/3/ff/9/33//f997/3/fe99/33v/f99//3/fe/9/33v/f99//3/fe/9/33v/f997/3/fe/9/33vff997/3/fe/9/33v/f997/3/fe/9/33v/f997/3/fe/9/33v/f997/3/fe/9/33v/f997/3/fe/9/33//f99//3/ff/9/33v/f997/3/fe/9/33v/f997/3/fe/9/33v/f99//3/fe/9/33//f99//3/ff/9//3/ff/9/33//f99//3//f/9/33//f99//3/ff/9/33//f99//3/ff/9/33//f99//3/ff/9/33//f/9//3//f/9//3//f99//3//f/9//3//f/9//3//f/9//3//f/9//3/ff/9/33//f/9//3//f/9/33//f/9//3//f/9/33//f99//3/ff/9/33//f99//3/ff/9/33//f99//3/ff/9/33//f99//3/ff/9/33//f99//3/ff/9/33//f99//3/ff/9/33//f/9//3//f/9//3//f99//3/ff/9/33//f99//3/ff/9//3//f/9//3//f/9//3//f/9//3//f/9//3/fe/9/33v/f997/3/ff/9/33//f997/3/fe/9/33v/f997/3/fe/9/33v/f997/3/fe/9/33v/f997/3/ff/9/33//f997/3/fe/9/33//f99//3/ff/9/33//f99//3/fe/9/33v/f997/3/ff/9/33v/f997/3/ff/9/33v/f997/3/fe/9/33v/f997/3/fe/9/33v/f997/3/fe/9/33v/f997/3/fe/9/33v/f997/3/fe/9/33v/f997/3/fe/9/33v/f997/3/ff/9/33//f997/3/fe/9/33v/f997/3/fe/9/33v/f99//3/ff/9/33//f99//3/ff/9/33//f/9/33//f99//3/ff/9/33//f99//3/ff/9//3//f99//3/ff/9/33//f99//3/ff/9/33//f99//3/ff/9//3//f/9//3//f/9//3//f/9//3//f/9//3//f99//3//f/9/33//f99//3/ff/9//3//f99//3/ff/9/33//f99//3/ff/9/33//f99//3/ff/9/33//f99//3/ff/9/33//f99//3/ff99/33v/f99//3/ff/9/33//f99//3/ff/9/33//f99//3//f/9//3//f/9//3/ff/9/33//f99//3/ff/9/33//f99//3/ff/9/33//f99//3/ff/9/33//f/9/33v/f997/3/fe/9/33v/f997/3/fe/9/33//f997/3/fe/9/33v/f997/3/fe/9/33v/f997/3/fe/9/33v/f99//3/ff/9/33//f99//3/ff/9/33//f99//3/fe99/33v/f997/3/fe/9/33//f997/3/fe/9/33v/f997/3/fe/9/33v/f997/3/fe/9/33v/f997/3/fe/9/33v/f997/3/fe/9/33vff997/3/fe/9/33v/f997/3/fe/9/33v/f997/3/fe/9/33//f99//3/fe/9/33v/f997/3/fe/9/33v/f997/3/fe/9/33v/f997/3/fe/9/33v/f99//3//f99//3/ff/9/33//f99//3/ff/9/33//f/9//3/ff/9/33//f99//3/ff/9/33//f99//3/ff/9/33//f99//3//f/9//3//f/9//3//f/9//3//f/9//3/fe99/33v/f99//3/ff/9//3//f/9//3/ff/9/33//f99//3/ff/9/33//f99//3/ff/9/33//f99//3/ff/9/33//f99//3/ff/9/33//f997/3/ff/9/33//f99//3/ff/9/33//f99//3/ff/9//3//f/9//3//f/9/33//f99//3/ff/9/33//f99//3/ff/9/33//f99//3/ff/9/33//f99//3//f99//3/ff/9/33//f997/3/fe/9/33//f99//3/ff/9/33//f997/3/ff/9/33//f99//3/fe/9/33v/f997/3/fe/9/33//f997/3/fe/9/33v/f997/3/fe/9/33v/f997/3/fe/9/33v/f997/3/fe/9/dVLPOd9733/fe/9/33v/f997/3/fe/9/33v/f997/3/fe99/33v/f/9//3//f/9/33v/f99//3/fe99/33v/f997/3/fe/9/33v/f997/3/fe/9/33v/f997/3/fe/9/33v/f997/3/fe/9/33//f99//3/fe/9/33v/f997/3/fe/9/33//f997/3/fe/9//3//f/9//3//f/9//3/ff/9//3//f/9//3//f/9//3//f99//3/ff/9//3//f/9//3/ff/9/33//f99//3/ff/9/33//f/9//3/fe997+F7fe99//3/ff/9/33//f99//3/ff/9/33//f99//3/ff/9//391Uq85vnffe/9/33//f99//3/ff/9/33//f99//3/ff/9//3//fxljMkYyRs85SykyRlNKGWOdc997/3//f/9//3//f/9/33//f99//3/ff/9/33//f99//3/ff/9/33//f99//3/ff/9/33//f/9//3/ff/9/33//f99//3/ff/9//3//f99//3/ff/9/33/ff/9/33//f99//3/fe/9/33v/f99//3/ff/9/33//f99//3/fe/9/33//f997/3/ff/9/33v/f997/3/fe/9/33v/f997/3/ff997EUIKJdda/3/fe/9/33v/f997/3/fe/9/33v/f997/3/fe/9/33v/f9darjV8b99/33v/f997/3/fe/9/33v/f997/3/fe/9/33vff753bC3POa81zzmvOTNKzzlsLekcCSHQObZWW2v4YrdWvnf/f997/3/fe/9/33vff997/3/fe/9/33v/f997/3/fe/9/33v/f99//3/fe/9/33v/f997/3/fe/9/33v/f99//3/fe/9/33v/f/9//3//f99//3/ff/9/33//f/9//3//f/9//3//f/9//3//f/9//3//f99//3/ff/9/33//f99//3/ff/9/33//f99//3/ff/9/33uuNa85VE6/e/9/33//f99//3/ff/9/33//f99//3/ff/9/33//f99/+WKOMVxv33//f99//3/ff/9/33//f99//3/ff/9/33//f997/3+WUs85GWPff99//3//f753tlYyRksphhQiBGQMCSEzSt97/3/fe/9/33v/f997/3/ff/9/33//f99//3/ff/9/33//f99//3/ff/9/33//f99//3/ff/9/33//f997/3//f/9//3//f99733v/f99//3/fe/9/33v/f997/3/ff/9/33//f99//3/ff/9/33//f997/3/fe/9/33v/f997/3/fe/9/33v/f997/3/fe/9/33vffzNK8T3wPRlj33v/f997/3/fe/9/33v/f997/3/fe/9/33v/f99733saZ441+F7ff997/3/fe/9/33v/f997/3/fe/9/33v/f997/3/fe9978D3IHG0xO2ffe/9/33vff997fG9sLfE9rjXoHEMI6BxtMRljvnf/f99//3/fe/9/33v/f997/3/fe/9/33v/f997/3/fe/9/33v/f997/3/fe/9/33v/f99733/fe/9/33//f99733v/f/9//3/ff/9/33//f99//3//f/9//3//f99//3//f/9/33//f99//3/ff/9/33//f99//3//f/9/33//f99//3/ff/9//3//f/9/llLwPVNKlVL/f/9//3/ff/9//3//f99//3/ff/9/33//f99//3/fe3xvzzm2Vt97/3/ff/9/33//f99//3/ff/9/33//f99//3/ff/9/33v/f/herjVMLXVOfW//f997nXPQPVROnXf5Yo41U0qNMegcZAwKIRFCtlZ8c/9/33//f99733vfe/9/33//f99//3/ff/9/33//f99//3/ff/9/33//f99//3/ff/9/33//f/9//3/ff997/3/ff/9/33v/f997/3/fe/9/33//f997/3/fe/9/33//f997/3/fe/9/33v/f997/3/ff/9/33v/f997/3/fe/9/33vffxFC2F4ZYxJGEkYyRr53/3/fe/9/33//f997/3/fe/9/33v/f997/3/ff/9/W2vQPVRO/3/fe/9/33v/f997/3/ff/9/33v/f997/3/fe/9/33v/f99//3/fe/hebC0qJY0xdE7POUspCSEJIfA9+F7ff/9/vnc7axJGxxiFEKcUzzmVUp1z33/ff/9/33v/f997/3/fe/9/33v/f997/3/fe/9/33v/f997/3/fe/9/33//f997/3/ff/9//3//f/9/33//f99//3/ff/9//3//f99//3/ff/9//3//f99//3/ff/9/33//f99//3/ff/9//3//f99//3/ff/9/33//f/9/dU6NMUwpzzkRQvFBfW/fe/9//3//f/9//3/ff/9/33//f99//3/ff/9/33udc641EkLfe/9/33//f99//3/ff/9//3//f99//3/ff/9/33//f99//3//f/9/33/fe/lezzmuNUwtjjV0TnVOnnfff99733//f/9//3+edxljjTGFECIE6BxTSp53/3/ff99//3/ff/9/33v/f997/3/ff/9/33//f99//3/ff/9//3//f99//3/ff/9//3/fe/9/33//f997/3/fe/9/33v/f997/3/fe/9/33v/f997/3/fe/9/33v/f99//3/fe/9/33//f997/3/fe/9/33v/f99//3++dxJGZQwqJfA9U0r5Xt9/v3v/f997/3/fe/9/33v/f997/3/fe/9/33vff51zrzlMLd9733vff99733/fe/9/33v/f997/3/fe/9/33v/f997/3/fe99/33v/f997/3++e1xrjjE6Z99733/ff99/33vff99733/fe/9/33v/fztndEoJIWUMZAzwPdda33vff/9/33vfe99733vfe/9/33vff997/3/fe/9/33v/f99733/fe/9/33v/f/9//3//f/9//3//f/9/33//f99//3/ff/9/33//f99//3/ff/9/33//f/9//3//f/9//3//f997/3/ff/9/33//f99//3/ff/9/33s6Z/A9EkZ0Thpj33vff99//3/ff/9/33//f99//3/ff/9/33//f997338yRo0xvnf/f997/3/fe/9/33/ff99//3/ff/9/33//f99//3/ff/9/33//f99//3/ff/9/t1rQOb53/3/fe/9/33//f99//3/ff/9/33//f99//3//e/97fGtTSsgYZAzoHDJGfHP/f997/3/fe/9//3//f997/3/ff/9/33//f/9//3/fe/9/33//f99/33//f99//3/ff/9/33v/f997/3/fe/9/33v/f997/3/fe/9/33v/f99//3/ff/9/33//f99733/fe/9/33v/f997/3/fe/9/33vff997+F4KJdhaGWPfe997/3/fe/9/33v/f997/3/fe/9/33v/f99//3+/e1RObC19c99733vfe/9/33vff997/3/fe/9/33v/f997/3/fe/9/33v/f997/3/fe/9/33sRQjNK33vfe/9/33v/f997/3/fe/9/33v/f997/3/fe/9733v/f997/3tbaxJGphSFEG0xGme/e/9/33v/f997/3/fe/9/33v/f997/3/fe99/33v/f997/3//f/9//3/ff/9/33//f99//3/ff/9/33//f99//3/ff/9/33//f99//3//f/9//3//f/9//3/ff/9/33//f/9//3/fe/9/33v/f99//3+dc0wpMkbYXr53/3/ff99/33v/f997/3/fe/9/33v/f99//3/fe99/VEpLKVxv33/fe/9/33//f99//3/ff/9/33//f99//3/ff/9/33//f99//3/ff/9/33/ffzNG+WLfe/9//3//f99//3/ff/9/33//f99//3//f/9//3v/f/97/3v/e/9//3/fe9daKyVECKcYtladc997/3/ff/9/33vfe997/3/ff/9/33//f99//3/ff997/3/ff/9/33v/f997/3/fe/9/33v/f997/3/fe/9/33v/f997/3/ff/9/33//f99//3/fe/9/33v/f997/3/fe99/nXNUSksp8UH4Xr53U0psLVROXG+/e99/33//f753vnffe/9/33vff997/3/fe99733u2Viol+V7fe99/33v/f997/3/fe/9/33v/f997/3/fe/9/33v/f997/3/fe99/33v/f753jjUZY/9/33vff997/3/fe/9/33v/f997/3/ff/9/33v/f/97/3/fe/97/3/ff99733/fe/lirjWFEGQMrzm3Wr97/3/ff99733vfe/9/33v/f997/3/fe/9//3/ff/9/33//f99//3/ff/9/33//f99//3/ff/9/33//f99//3/ff/9//3//f/9//3/ff/9/33//f99//3/fe/9/nXNtMY4xtlbwPW0xbTGWVkspjjG3Vv9/339ca/A9bS2NMRFCO2v/f99//3/fe/9/33v/f/hejTF0Tv9/33v/f997/3/ff/9/33v/f99//3/ff/9/33//f99//3//f99733v/f99/nnevNVxv33//f997/3/ff/9/33//f99//3/ff/9//3//f/97/3//e/9/33v/f99//3/fe/9/33//f1xrtlbQOWQMCSF0Tp1z/3/fe/9//3/ff99//3/ff/9/33/fe/9/33v/f99//3/ff/9/33//f997/3/fe/9/33v/f997/3/ff/9/33//f99//3/ff/9/33v/f997/3/fe997vnczShJG33vff/9/vnevNVNKrzVtLRFC33ued/A9zzmWVtdabTFLKdda/3/fe/9/33v/f997W2uNMTNK33vfe79733/fe99733vff997/3/fe/9/33v/f997/3/fe99733/fe51zvns6Z885vnf/f997/3/fe/9/33v/f997/3/fe/9/33v/f997/3/ff/9/33v/f997/3/fe/9/33v/f997/3/fe99/W28yRscYxxgRQnxv33v/f99//3/fe/9/33v/f/9/33//f99//3//f/9//3//f99//3/ff/9/33//f99//3//f/9//3//f/9//3//f/9//3//f99//3/ff/9/33t8b441W2vff/9//3//fzpnbC1tLa85zznfe5VS0D06Z/9/33u+d40xrjX5Yv9//3//f99//399c885EUL/f997/3/fe99/33v/f997/3/ff/9/33//f99//3/ff99/33++d885IwgKJZZS8T3ff99//3/ff/9/33//f99//3/ff/9/33//f99//3//f/9/33//f99//3/ff/9/33//f99//3/ff/9/33v/f/9/O2tMLacUxxh0Tp1z/3/fe/9/33//f99/33v/f997/3/ff/9/33//f997/3/fe/9/33v/f997/3/fe/9/33//f99//3/ff/9/33//f997/3/fe/9/33v/fzNGEkbfe/9/33/fe997/3+VUq85rzVLKVtrzzlTSt97v3v/f997vnfwPWwtfG//f99733/fe7530D1sLfli/3/fe99733vff99733/fe/9/33v/f997/3/fe/9/33t8b44x0DlUTq81KyXPOd97/3/fe99/33v/f997/3/fe/9/33v/f997/3/fe/9/33//f997/3/fe/9/33v/f997/3/fe/9/33vff99733/ff757t1aNMYUQTC1USp5z33v/f997/3//f/9//3//f/9//3//f99//3/ff/9/33//f99//3/fe/9/33v/f99//3//f/9//3//f997/3/fe/9/33//f5530DnXWv9/33//f99//3/fe753SykRQkwtMkbPOTpn33//f99//3/fe753rznwPb5733vfe99/v3cSRtA9rzl9c/9/33v/f99//3/ff/9/33//f99//3/fe99/33u+d685rjVca/9/vneuNSsl33vfe99/33v/f99//3/ff/9/33//f99//3/ff/9/33//f99//3/ff/9/33//f99//3/ff/9/33//f99//3/ff/9/33//f753W2t0TkspCSFTSp1z33/ff997/3/ff/9/33//f997/3/fe/9/33v/f997/3/fe/9/33//f997/3/ff/9/33//f/9//3/fe/9/33//f997OmeONfhe33v/f997/3/fe99733tUSm0xrjUrJa41nXPfe997/3/fe/9/33tba2wt8D2+d99/33vfexFCjjEyRpVSvnfff99733/fe/9/33v/f997/3/fe/9/33v/f1NKjTF8b/9/33vfezNGCSF8b99733vff997/3/fe/9/33v/f997/3/fe/9/33v/f997/3/fe/9/33v/f997/3/fe/9/33v/f997/3/fe/9/33v/f99733//f/9/nXMyRukgbS3QPZ1z/3//f/9/33//f99//3/ff/9/33//f99//3//f/9//3//f/9//3/ff/9//3//f99//3//f/9/33//f99//3/XWvE9fG//f99//3//f/9/33vff1trSymNMW0trjW/e997/3/ff/9/33v/f997tlZsLbZW33/ff997U0qOMVxvEULXWt9733/fe/9/33//f997/3/fe/9/33vfe51zjjUaZ99733/ff997VE6NMRlj33v/f997/3/ff/9/33//f99//3/ff/9/33//f99//3/ff/9//3//f99//3//f/9/33//f/9//3/ff/9/33//f99//3/ff/9/33v/f/9/33u3Wo0xTC3fe/9/33//f997/3/fe/9/33v/f997/3/fe/9/33v/f99//3/ff/9/33//f99//3/ff/9/33v/f997/3/fe9dazzm+d997/3/fe99/33vff797nXNsLa81bC2uNb5333vfe/9/33v/f99733u9d3RObC2dc79333uVUisl+F75XkwtfG/fe99/33v/f99733/fe99/33vff997VE7QPd9733vfe997338SRq41EULfe99733vfe/9/33v/f997/3/fe/9/33v/f997/3/fe/9/33//f997/3/fe/9/33//f99//3/fe/9/33vff997/3/fe/9/33v/f997/3/fe/9/vnf5Yv9//3//f99//3/ff/9/33//f99//3/ff99/33v/f/9//3//f/9//3//f/9//3//f/9/33//f99//3/ff99/dE7xQd97/3/ff/9/33v/f/9/33u+d40xbC2NMWwtOmffe/9/33//f99//3/fe/9/nXPPObZW/3/fe/hebC22Vr53t1Z1Tt9733v/f99//3/fe99/33//f99/33vQPbda/3/ff997/3/fe1NK0D0RQp1z/3/ff/9/33//f99//3/ff/9/33//f99//3/ff/9//3//f/9//3/ff/9//3//f/9//3//f/9/33//f997/3/ff/9/33//f99//3/fe/9/33//f99/33v/f997/3/fe/9/33v/f997/3/fe99/33v/f997/3/fe/9/33v/f99//3/ff/9/33v/f997/3/fe99/33uWUvE933vfe/9/33//f997/3/fe9978D3wPa41zzkSRt9733v/f997/3/fe/9/33v/f/lijjV8b997W2srKZVS33t9c9hafG/fe997/3/fe/9/33//f/9//38ZY40xfG//f99733/fe997EkbxQc85Gmffe99/33v/f997/3/fe/9/33v/f997/3/fe/9/33v/f997/3/fe/9/33v/f997/3/fe/9/33v/f997/3/fe/9/33v/f997/3/fe/9/33v/f997/3//f99//3/ff/9/33//f99//3/ff/9/33v/f99//3/ff/9/33//f99//3//f/9/33//f99//3/ff/9/33vff5VS8D3fe/9/33v/f99//3/ff99/33t0Tq81jTHPOc85nXP/f99//3/ff/9/33//f99/33vxPTNG33t9byoldE7fe/9/+WK3Wt9//3+/e9da8UFMLY4xbTFUSrZWEUK/e99//3/fe99/33vwPa418UF1Tv9/33v/f99//3/ff/9/33//f99//3/ff/9/33//f99//3/ff/9/33//f99//3/ff/9/33//f99//3/ff/9/33//f99//3/ff/9/33//f99//3/ff997/3/fe/9/33v/f997/3/fe/9/33v/f997/3/ff/9/33v/f997/3/ff/9/33//f997/3/fe/9/33vff997dE6vOd9733vff997/3/fe/9/vnfff9ha8T1LKfFBEUKWVt97/3/fe/9/33v/f997/3/ff9habC2/e3xv6RwRQt9733t9c44x33++dxJGphRLKY0xrjXIHMcYxxhtLZ1z/3/fe99/33vff/FBEkb4XnRO33v/f997/3/fe/9/33v/f997/3/fe/9/33v/f997/3/fe/9/33v/f997/3/fe/9/33v/f997/3/fe/9/33v/f997/3/fe/9/33v/f997/3/fe/9//3/ff/9/33//f99//3//f/9/33v/f997/3/ff/9/33//f99//3/ff/9//3//f99//3/ff/9/33//f99//3+VUtA9v3v/f99//3/ff/9/33/ff997Omd0TgkhEkYzRm0xnXffe/9//3//f99//3/ff997nXOvNfhe33sJIVRK/3/fe797MkbXWkwtTCn4Xr5333vfe997fG+uNUwpEkYZY/9/33//f997MkYyRjpndE7/f997/3/ff/9/33//f99//3/ff/9/33//f99//3/ff/9/33//f99//3/ff/9/33//f99//3/ff/9/33//f99//3/ff/9/33//f99//3/ff/9/33/fe/9/33v/f997/3/fe/9/33//f997/3/fe/9/33v/f997/3/fe/9/33//f99//3/fe/9/33v/f99//3/fe9dajTG+d997/3/fe/9/33vff997339ba3VOCSEzSpZWbC0ZY99/33vff997/3/fe/9/33/ff/A98D2+d0spbS3fe99733v4XqcY0D2+e99733vfe/9/33vfe/E9zzmuNcgYU0rfe9973390TlRKGWNTSt97/3/fe/9/33v/f997/3/fe/9/33v/f997/3/fe/9/33v/f997/3/fe/9/33v/f997/3/fe/9/33v/f997/3/fe/9/33v/f997/3/fe/9/33v/f/9/33//f99//3/ff/9/33//f/9//3/ff/9/33//f99//3/ff/9/33//f/9//3/ff/9/33//f99//3/ff/9/GWNUSr57/3/ff/9/33//f997/3/fe753MkZLKXROv3vQPfhe33/ff997/3/ff/9/33//f997+F5LKVtrrzmNMb5333u+d1RKjjX5Yt9/33vfe99733vff7530D2VUr97U0plDI41vnffe3ROEUI6ZxJC/3//f/9/33//f99//3/ff/9/33//f99//3/ff/9/33//f99//3/ff/9/33//f99//3/ff/9/33//f99//3/ff/9/33//f99//3/ff/9/33//f99/33v/f997/3/fe/9/33v/f997/3/fe/9/33v/f997/3/ff/9/33v/f997/3/fe/9/33v/f99//3/fe/9/33v5YmwtfW/fe/9/33v/f997/3/fe/9/v3sRQm0xMkbfezJGrjXfe997/3/fe/9/33v/f997/3++d/A98UFUSmwtnne+d1RO0D34XhJCnnffe99733vfe997nXOuNXVO/3/fe5ZWCSERQt97lVIyRtha8D2+d/9/33v/f997/3/fe/9/33v/f99//3/fe/9/33v/f997/3/fe/9/33v/f99//3/ff/9/33//f997/3/fe/9/33v/f997/3/fe/9/33v/f997/3//f99//3/ff/9/33//f99//3/ff/9/33//f99//3//f/9/33//f99//3/ff/9/33//f99//3//f/9/33//fztnjjV8b/9/33//f99//3/ff/9/33//f5ZSjTERQv9/GmOvNZ1z/3/ff/9/33//f99//3/fe/9/+V6vNXROSyk6ZxljbC1ba7530D34Xv9/33v/f997/399b68111r/f99733v4Xo41lVL4XhJC2F4SQr5333v/f99//3/ff/9/33//f99//3//f/9/33//f99//3/ff/9/33//f/9//3//f/9//3//f99//3/ff/9/33//f99//3/ff/9/33//f99//3/ff997/3/fe/9/33//f997/3/fe99/33vff99//3/fe/9/33v/f997/3/ff/9/33v/f99//3/fe/9/33v/f997nXONMVtr33v/f997/3/fe/9/33//f997338yRjNG33t8b641Omffe/9/33v/f997/3/ff/9/33t8b2wtMkZLKbZWM0ozRt97/390TjJG33vff997/3/fe3xv0Dk6Z79733vfe/9/dVJsLZZW8T3XWtA9nXfff99733/fe/9/33v/f99//3/fe/9/33v/f997/3/fe/9/33v/f997/3/fe/9/33v/f997/3/ff/9/33v/f997/3/fe/9/33v/f997/3/fe/9//3/ff/9/33//f99//3/ff/9/33//f99//3//f/9/33//f997/3/ff/9//3//f/9//3//f/9/33//f99//3++d/FBGWP/f99//3/ff/9/33//f99//3/fe7dW2Frff997EkJ1Uv9/33//f99//3/ff/9/33//f997M0rxQY0xzzlMLVtr33/fe51zEULfe997/3/ff/9/GmOvOVtr33vfe/9/33vfe/E9EUIRQtharznfe99733/fe/9/33//f/9//3//f/9/33//f99//3/ff/9/33//f99//3/ff/9/33//f99//3//f/9/33//f99//3/ff/9/33//f99//3/ff/9//3/fe/9/33vff99733vfe/9/33v/f99//3/ff/9/33//f99733vfe/9/33//f99//3/ff/9/33v/f997/3/fe9978UH4Xt97/3/fe/9/33v/f99733vfe997Omffe99/33+VUjJGv3v/f997/3/fe/9/33v/f997/3+2VvA9jjFMLRFCvnvfe997fG+uNfle/3/fe/9/33s7Z885fG/fe99/33v/f997+WKuNfFBtlaNMd9733vfe99/33vff99//3/ff/9/33v/f997/3/fe/9/33v/f997/3/fe/9/33v/f997/3/ff/9/33//f997/3/fe/9/33v/f997/3/fe/9/33v/f/9/33//f99//3/fe/9/33//f/9//3//f/9//3//f99//3/fe/9/33//f/9//3//f/9/33//f99//3/ff/9/33/wPZZS/3/ff/9/33//f99/33/fe/9//3/4Xlxr/3+/e9heEUL/f99//3/ff/9/33//f99//3/feztrrjUKIekg+WLfe/9/33vff/A9llLff/9/33v/fzpn8D2ed/9/33vff997/399c9A90Dl0TvA933/fe/9/33v/f997/3//f/9//3//f99//3/ff/9/33//f99//3/ff/9/33//f/9//3/ff/9//3//f99//3/ff/9/33//f99//3/ff/9//3//f/9/33//f997/3/fe/9/33v/f997/3/ff/9/33//f99733/fe/9/33v/f99//3/ff/9/33//f997/3/fe/9/33vffxFCEkbfe99/33v/f99733/fe/9/33/fexljnXPfe997+WIRQr97/3/fe/9/33v/f997/3/fe997fXPPOY41TCmdc99/33vff/9/lVIzRv9/33vfe997+WKuNb5333vfe99733+/e997dVLwPRJCEULfe99/33vfe997/3/fe/9/33//f997/3/fe/9/33v/f997/3/fe/9/33v/f99//3/ff/9/33//f99//3/fe/9/33v/f997/3/fe/9/33//f99//3//f99//3/ff/9/33//f99//3//f/9//3//f/9//3/fe/9//3//f99//3//f/9//3//f/9//3/ff/9/33//f997llbxPf9/33v/f99//3/fe/9//3//f9972Fq+d/9/33tba9A5fG/ff/9/33//f99//3/ff/9/33u+d641EUKONTtn33vff997/38aY9A9nnf/f997/3+WVs8533vff997/3/ff/9/33udc2wtU0rxQd9733vff997/3/ff/9//3//f/9//3/ff/9/33//f99//3/ff/9/33//f/9//3//f/9//3//f/9//3/ff/9/33//f99//3/ff/9/33//f/9//3//f997/3/fe/9/33v/f997/3/fe/9/33v/f99//3/ff/9/33v/f997/3/ff/9/33//f99733/fe/9/33v/f997/3+WUhFC33v/f997/3/fe/9/33v/f997/3+2Vt9733v/f51zjjUZY/9/33v/f997/3/fe/9/33v/f753jjERQq41dE7fe99733/fe51zjjVcb79733/fe9herznfe99733/fe99/33v/f997zzmvOfA933v/f997/3/fe/9/33v/f99//3/fe/9/33v/f997/3/fe/9/33v/f997/3/ff/9/33//f99//3/ff/9/33v/f997/3/fe/9/33//f997/3/fe/9//3/ff/9/33//f99//3/ff/9/33//f99//3//f/9/33//f99//3/ff/9//3//f99//3/ff/9/33//f99//3/fe/hebS3ee997/3/ff/9/33//f99//3+/e3VOnnf/f997vneONTpn33//f99//3/ff/9/33//f/9//38RQlRKrzUyRt9733/ff99733syRtda/3/fe99/tlYRQt97/3/fe99/33v/f99//3/QPY41EkL/f997/3/ff/9/33//f/9//3//f/9/33//f99//3/ff/9/33//f99//3//f/9//3//f/9//3//f/9/33//f99//3/ff/9//3//f99//3/ff/9/33/ff/9/33v/f997/3/fe/9/33v/f997/3/ff/9/33v/f997/3/fe/9/33//f99733/fe/9/33v/f997/3/fe99/GWOONTpr33vfe/9/33vff997/3/fe997EUKdc99733ued/E9+WL/f997/3/fe/9/33v/f997/3+/exFClVLxPWwtvne/e99733vff9daM0bfe99733vxQa8533vfe99/33v/f997/3/fe9daSym2Vt97/3/fe/9/33v/f997/3/ff/9/33v/f997/3/fe/9/33v/f997/3/fe/9/33//f99//3/fe/9/33//f997/3/fe/9/33v/f99//3/fe/9/33v/f/9//3//f99//3/ff/9/33//f99//3/ff/9/33//f99//3/ff/9/33//f99//3/ff/9/33//f/9//3//f/9/33+dc885llLff99/33v/f997/3/ff/9/v3tUTltv/3/fe7978T34Xt9//3/ff/9/33//f99733/fe99/8D22VvFBbTGdc99733v/f997+WKvNf9/33v/fxJGVErfe/9/33//f99//3/ff/9/fG/POVtv/3/fe/9/33//f99//3/ff/9/33//f/9//3//f/9/33//f99//3/ff/9//3//f99//3/ff/9//3//f/9//3//f/9//3//f/9//3//f/9/33//f/9/33v/f99//3/fe/9/33v/f997/3/fe/9/33v/f997/3/fe/9/33v/f997/3/fe/9/33v/f99//3/ff/9/33//f9978D1USt9/33v/f997/3/fe/9/33vff5VSW2vfe99/33tTStha/3/fe/9/33v/f99733vfe/9/vnvwPbdaEUIrKRljvnvff99733s6Z9A9fXPfe997U0pTSv9/33v/f997/3/fe/9/33u+d641Ome/e99/33v/f99733/ff/9/33v/f99//3/ff/9/33//f997/3/fe/9/33v/f99//3/fe/9/33//f99//3/ff/9/33//f99//3/ff/9/33v/f997/3//f/9//3//f/9/33//f99//3/ff/9/33//f99//3/ff/9/33v/f99//3/ff/9/33//f99//3//f/9/33//f/9//38zRjNK/3//f99//3/ff/9/33//f997U0pba/9//3++dzJGGWPff/9/33//f99//3/fe/9/33u/d/FB+WKVUo0x11rfe99733/fe3xvrzlba997/38SRhFC33v/f99//3/ff/9/33//f753jjH5Yv9/33v/f99//3/ff/9/33//f99//3//f/9/33//f99//3/ff/9/33//f99//3/ff/9/33//f/9//3/ff/9//3//f99//3/ff/9/33//f99//3//f99//3/ff/9/33//f997/3/fe/9/33v/f997/3/fe/9/33v/f997/3/ff/9/33//f99//3/fe/9/33v/f997/3/fe5ZSrjW+d997/3/fe/9/33v/f99733+2Vvli33vfe553zzlba/9/33v/f997/3/fe/9/33vfe1tr0D1cb/herjV1Ur9333vfe99/fG/wPVtr/3/fe/FBzznff997/3/fe/9/33v/f997/38SRrda33v/f997/3/ff/9/33//f997/3/fe/9/33v/f997/3/fe/9/33v/f997/3/ff/9/33v/f997/3/fe/9/33v/f997/3/fe99/33vff997/3/ff/9//3//f/9//3//f/9//3/ff/9/33//f99//3/ff/9/33//f99//3/ff/9//3//f/9//3//f/9/33//f99//3/fe/9/OmevNVtr/3/ff/9/33//f99//3/fe9heU0r/f99/nXPPOZ5z33//f99//3/ff/9/33//f997+F7POb53GWOvOTJG/3/fe/9/33uec641GWPff/9/8UESQv9//3/ff/9/33//f99//3/fezNGlVL/f/9//3/ff/9//3//f99//3/ff/9/33//f99//3/ff/9/33//f99//3//f/9//3//f99//3/ff/9/33//f99//3/ff/9/33//f99//3/ff/9//3/ff/9/33//f99//3/ff/9/33v/f997/3/fe/9/33v/f99733/fe/9/33//f99//3/fe/9/33v/f997/3/fe/9/33u+d685U0rfe/9/33v/f997/3/fe99/+F4SRt9/33s6Z9A9nXP/f99733vfe99733vff997338zShFCv3s7a441zzm+d99733vfe753zzmWUt97339USjJG33vfe99/33vff997/3/fe9978D0aZ99733/fe/9/33v/f997/3/fe/9/33v/f997/3/fe/9/33v/f997/3/fe99/33v/f997/3/fe/9/33v/f997/3/fe/9/33v/f99//3/ff/9/33v/f/9//3//f/9//3//f/9//3//f99//3/ff/9/33//f99//3/ff/9/33//f/9//3/ff/9/33//f99//3/ff/9/33//f997dE7POf9/33//f99//3/ff/9/33s7a641v3vfe9ha8D3ff99//3/fe/9/33vff997/3++dxJGt1r/f7538D2NMb1333vff99733t1TpVS33v/f1ROrzXfe/9/33vff997/3/ff/9/33vwPTpn33vfe/9/33//f99//3/ff/9/33//f99//3/ff/9/33//f99//3/ff/9/33//f99//3/ff/9/33//f99//3/ff/9/33//f/9//3//f/9//3//f/9/33//f99//3/ff/9/33//f99//3/fe/9/33v/f997/3/fe/9/33v/f99//3/ff/9/33v/f997/3/fe/9/33v/f99//3/YXo41vnf/f997/3/fe/9/33v/f3xv0DkZY99711p0Tt9//3/fe99/33vff99733/fe1tr0Dk7a99733vxPWwtXG/fe99733++dzNG0D3ff997dU7POd9733vfe997/3/fe/9/33v/f/A9Omffe/9/33v/f997/3/fe/9/33v/f997/3/fe/9/33v/f997/3/fe/9/33v/f997/3/fe/9/33v/f997/3/fe/9/33v/f997/3/ff/9/33//f99//3//f/9//3//f/9//3//f/9//3//f/9//3//f/9//3/ff/9/33/ff99//3//f/9/33//f99//3/ff/9/33v/f99//3/ff7978D1ba99//3/fe/9/33//f997/38zRpZSv3t1Utda/3/ff/9/33//f99//3/fe99/2F51Tt9/33/fe9dabC1cb997/3/fe99/MkYRQt9//39UTq41vnf/f99//3/ff/9/33//f997Mkb4Xv9//3//f99//3/ff/9/33//f99//3/ff/9/33//f99//3/ff/9/33//f/9//3//f/9//3//f/9//3/ff/9/33//f/9//3//f/9//3//f/9//3/ff997/3/ff/9/33//f99//3/ff/9/33//f99//3/ff/9/33v/f997/3/ff/9/33//f997/3/fe/9/33vfe997/3/fe/9/33u2VhFC33/ff/9/33v/f99733/ff9dadE7fe885W2vfe/9/33v/f997/3/fe99/33sSRvFB/3+/e/9/OmeNMZVS/3/fe997v3dTSjJG33/fezNGrjXfe997/3/fe/9/33v/f997/38zRhlj33v/f997/3/fe/9/33v/f997/3/fe/9/33v/f997/3/fe/9/33v/f997/3/ff/9/33//f99//3/ff/9/33v/f99//3/ff/9/33//f99//3/fe/9//3//f/9//3//f/9//3//f/9//3//f/9//3//f/9/33//f99//3/ff/9//3//f99//3/ff/9/33//f997/3/ff/9/33//f/lijTG+d/9/33//f99//3/ff/9/W2syRjpn8T2+d99/33//f99//3/ff/9/33t9czNGlVLfe/9/33+dc0spVErff99/33v/fzNK0Dnfe/9/dE4RQr53/3/ff/9/33//f99//3++exJC+F7/f99//3/ff/9/33//f99//3/ff/9/33//f99//3/ff/9/33//f99//3//f/9//3//f/9//3//f/9/33//f99//3//f/9//3//f/9//3//f/9/33/fe/9/33v/f997/3/fe/9/33//f997/3/fe/9/33v/f997/3/fe/9/33//f99//3/ff/9/33//f997/3/fe/9/33v/f997nXMqJZZS/3/fe99733/fe/9/33vfe/A9rzVUSv9/33v/f997/3/fe/9/33vff5ZWjjV8b99/33v/f997zznwPd9733vff997MkbxPb9733vYWo0xnXPfe/9/33v/f997/3/fe553rjUZY997/3/fe/9/33v/f997/3/fe/9/33v/f997/3/fe/9/33v/f997/3/fe/9/33//f997/3/fe/9/33//f99//3/ff/9/33//f99//3/ff/9/33//f/9/33//f99//3/ff/9//3//f99//3/ff/9/33//f99//3/ff/9/33//f/9//3//f/9//3//f/9//3/ff/9/33//f99//3//fxlj8D2/e997/3/fe99/33//f997tlZsLfhe33v/f99//3/ff/9/33//f1xv8D22Vv9/33v/f99//3/XWvA933v/f997/38yRjNG33vfe/hezzl9c/9/33//f99//3/ff/9/fG/POTpn33//f/9/33//f99//3/ff/9/33//f99//3/ff/9/33//f99//3/ff/9//3//f99//3/ff/9//3//f/9//3//f/9//3//f/9//3//f/9//3//f/9/33v/f997/3/fe/9/33//f99//3/fe/9/33v/f997/3/fe/9/33v/f99//3/ff/9/33v/f99//3/fe/9/33v/f997/3/fe/9/vnfxPTNG33vfe99733v/f99733szSq81bTF8b997/3/fe99/33vfe51zEUIRQt9733vff997/3/ff3xvrjWed99733vfezJGMkbfe997W2vPOTtr33v/f997/3/fe/9/33s7a/A9fG/fe99/33v/f997/3/fe/9/33v/f997/3/fe/9/33v/f997/3/fe/9/33v/f99//3/fe/9/33//f99//3/ff/9/33//f99//3/ff/9/33//f997/3//f99//3//f/9//3//f/9//3/ff/9/33//f99//3/ff/9/33//f/9//3//f/9/33//f99//3/ff/9//3//f99//3/ff/9/33//fxljzzkaZ/9/33vff99/338aZ885fG9USq41nXP/f/9/33/feztrjjFLKb5333//f99//3/ff/9/vnfwPVxr/3/fe99/EUJ0Tt9//3+dc681W2v/f99//3/ff/9/33/ffxljEUK+d99/33//f99//3/ff/9//3//f/9//3//f/9/33//f99//3/ff/9/33//f/9//3//f/9//3//f/9//3/ff/9/33//f/9//3//f/9//3//f/9//3/ff997/3/fe/9/33//f99//3/ff/9/33v/f997/3/fe/9/33v/f99//3/ff/9/33//f997/3/fe/9/33//f99//3/fe/9/33v/f997/3/YXjJGfHP/f99733++dxFCtlb/f9972FqNMXVSGmf4Xo0xTC0SRr5333//f997/3/fe/9/33v/fzNGVErfe99/nncRQrZW/3/fe753rjWWUt97/3/fe/9/33v/f99711oyRt9733v/f997/3/fe/9/33v/f99//3/ff/9/33//f997/3/fe/9/33v/f997/3/ff/9/33//f99//3/ff/9/33v/f99//3/ff/9/33//f99//3/fe/9//3//f/9/33//f/9//3/ff/9/33//f99//3/ff/9/33//f99//3/ff/9/33//f99//3//f/9/33v/f/9//3/ff/9//3//f99//3//f997EUIJIZZW3nudc/E9zzm+d/9//3//f3xvEkKvNY41dVKdc/9//3//f/9//3/ff/9/33//f99/2F7wPf9/33t9c6852Frff/9/33syRlNK/3/fe/9/33//f99//390TrZW33v/f997/3/ff/9/33//f/9//3//f/9/33//f99//3/ff/9/33//f99//3//f/9//3//f/9//3//f/9/33//f99//3//f/9/33//f/9//3//f/9//3/ff/9/33//f99//3/fe/9/33v/f997/3/fe/9/33v/f997/3/fe/9/33v/f997/3/ff/9/33vff99//3/ff/9/33//f99//3/fe99/33vff7da8UFtMUwpEUK+d99//3/fe/9/33v/f99733/fe/9/33v/f99//3/ff/9/33v/f9973399c/FBOmffe/hejjV9b/9/33vff5ZSVErfe/9/33vff997/3+dc/A9+F7/f99733/fe/9/33v/f997/3/ff/9/33v/f997/3/fe/9/33v/f997/3/fe/9/33//f99//3/ff/9/33//f997/3/ff/9/33//f997/3/ff/9/33//f/9//3//f/9//3//f/9/33//f99//3/ff/9/33//f99//3/ff/9/33//f99//3//f/9//3//f997/3//f/9//3//f/9//3//f/9/33v/f/9//3+dc1trW2v/f99//3//f/9/33//f997/3/fe/9/33//f/9//3//f/9/33//f99//3/fe997dVK3Wt972FrxQf9/33//f99/OmfQOd97/3//f99//3/ff3xv0D1ca/9//3/ff/9/33//f99//3//f/9//3//f99//3/ff/9/33//f99//3/ff/9//3//f/9//3//f/9//3//f99//3/ff/9//3//f99//3/ff/9//3//f/9/33//f99//3/fe/9/33v/f99//3/fe/9/33v/f997/3/ff/9/33v/f997/3/ff/9/33//f99733/fe/9/33v/f997/3/fe/9/33/ff997/3/fe/9/33v/f99//3/fe/9/33v/f997/3/fe99/33vff997/3/fe/9/33vff997/3/fe/9/33vPOfFBfG9TSnRO33vff9973398b641fXP/f997/3/fe99/11quNZ53/3/fe/9/33v/f997/3/fe/9/33//f997/3/fe/9/33v/f99//3/fe/9/33//f997/3/ff/9/33//f99//3/fe/9/33v/f997/3/fe/9/33v/f99//3//f/9//3/ff/9/33//f/9//3/ff/9/33//f99//3//f/9/33//f99//3//f/9//3//f/9//3/ff/9/33//f99//3/ff/9/33//f99//3/ff/9/33//f/9//3//f/9//3//f99//3/ff/9/33//f99//3/ff/9/33//f997/3/ff/9//3//f/heU0qvNc85Omfff99733/fe/9/8D1ba997/3/fe99//390TnVO/3/ff/9/33//f99//3//f/9//3//f/9//3//f/9/33//f99//3//f/9//3//f997/3//f/9//3//f/9//3/ff/9/33//f99//3/ff/9/33//f99//3//f99//3/ff/9/33v/f99//3/ff/9/33v/f997/3/fe/9/33//f997/3/fe/9//3//f99//3/fe/9/33v/f997/3/fe/9/33v/f997/3/fe/9/33v/f99//3/ff/9/33//f997/3/fe/9/33v/f997/3/fe/9/33v/f99733/fe/9/33//f997/398b1NKOmffe79733vfe99/33vYXjJGvne+d99/33u+d9A9Omvfe/9/33v/f997/3/fe/9/33//f99//3/ff/9/33v/f997/3/ff/9/33//f99/33vfe/9/33//f99//3/ff/9/33v/f997/3/fe/9/33v/f997/3/fe/9//3//f/9//3//f/9//3//f/9//3//f/9//3//f/9//3//f/9//3//f/9//3//f99//3/ff/9//3//f/9//3/ff/9/33//f/9//3/ff/9/33//f99//3/ff/9/33//f99//3/ff/9/33//f99//3/ff/9/33//f/9//3/fe/9/33//f99//3//f/9//3//f99//3/ff/9/33/ff31zdE6ed99733v/f5ZWEULfe/9/33//f99//3/ff/9//3//f/9//3//f/9//3//f99//3//f/9//3//f/9//3/ff/9/33//f99//3//f/9//3//f/9//3/ff/9//3//f99//3//f/9//3/ff/9/33//f99//3/ff/9/33//f99//3/ff/9/33//f99//3/ff/9/33//f99//3/fe/9/33//f99//3/ff/9/33v/f99//3/ff/9/33v/f997/3/fe/9/33v/f997/3/fe/9/33v/f997/3/fe/9/33v/f997/3/fe99/33v/f997/3/fe/9/33//f997/3/fe/9/33vff99733vxQUwpvnf/f55zVE46Z/9/33v/f997/3/fe/9/33//f99//3/ff/9/33//f99//3/fe/9/33//f99//3/ff/9/33v/f997/3/fe/9/33//f99//3/fe/9/33v/f99//3/fe/9/33//f/9//3//f/9//3//f/9/33//f/9//3/ff/9//3//f/9//3//f/9/33//f/9//3/ff/9/33//f99//3//f/9/33//f99//3//f/9/33//f99//3/ff/9/33//f99//3/ff/9/33//f99//3/ff/9/33//f99//3/ff/9/33//f99//3/ff/9/33v/f99//3/fe/9/33//f997/3//f7daCiW2VlxvlVJ1Tv9/33v/f99//3/ff/9/33//f/9//3//f/9//3//f/9//3/ff/9/33//f/9//3/ff/9/33//f99//3/ff/9/33//f/9//3//f/9/33//f99//3//f/9//3//f/9/33v/f99//3/ff/9/33v/f997/3/ff/9/33v/f997/3/ff/9/33v/f997/3/fe/9/33v/f997/3/fe/9/33v/f997/3/ff/9/33//f99//3/fe/9/33v/f997/3/fe/9/33v/f997/3/fe/9/33v/f997/3/ff/9/33v/f99//3/fe/9/33v/f997/3/fe99/33v/f997/3/ff/9/339baxFCbS2NMZ1z33v/f997/3/ff/9/33v/f997/3/fe/9/33//f99//3/fe/9/33v/f99//3/fe/9/33v/f997/3/ff/9/33//f997/3/ff/9/33v/f997/3/fe/9/33//f997/3//f/9//3//f/9//3//f99//3//f/9//3//f99//3//f/9/33//f99//3/ff/9/33//f99//3/ff/9/33//f99//3/ff/9//3//f/9//3//f/9/33//f99//3/ff/9/33//f99//3/ff/9/33//f99//3//f/9/33//f99//3//f/9/33//f99//3/ff/9/33v/f99//3/ff/9//3//f99/33t9b997/3//f99//3//f/9/33//f99//3/ff/9//3//f/9//3//f/9/33//f/9//3//f/9/33//f99//3/ff/9//3//f/9//3/ff/9//3//f99//3/ff/9/33//f/9//3/ff99//3/ff/9/33//f997/3/fe/9/33//f997/3/fe/9/33//f997/3/fe/9/33v/f997/3/fe/9/33v/f997/3/fe/9/33//f99//3/ff/9/33v/f997/3/fe/9/33v/f997/3/fe/9/33v/f997/3/ff/9/33//f997/3/ff/9/33//f997/3/fe/9/33vff99//3/fe/9/33//f997/3/ff/9/33v/f997/3/fe/9/33//f997/3/fe/9/33v/f99//3/ff/9/33//f997/3/fe/9/33v/f997/3/fe/9/33//f997/3/fe/9/33//f997/3/fe/9/33v/f997/3/fe/9//3//f/9/33//f99//3/ff/9//3//f99//3/ff/9//3//f/9//3//f/9//3//f/9//3//f/9/33//f99//3/ff/9/33//f/9//3//f/9//3//f/9//3/ff/9/33//f99//3/ff/9/33//f/9//3//f/9//3//f99//3/ff/9//3//f99//3/ff/9/33//f/9//3//f/9/33//f99//3/ff/9/33//f99//3/ff/9/33//f99//3/ff/9/33//f99//3/ff/9//3//f99//3/fe/9/33v/f99//3/ff/9/33//f99//3/ff/9//3//f/9//3/ff/9/33//f99//3/ff/9//3/ff/9/33//f997/3/fe/9/33v/f99//3/fe/9/33v/f99//3/ff/9/33//f99//3/ff/9/33v/f997/3/fe/9/33v/f99//3/ff/9/33//f99//3/ff/9/33v/f997/3/fe/9/33v/f997/3/ff/9/33//f99//3/fe/9/33//f997/3/fe/9/33v/f99//3/ff/9/33//f997/3/fe/9/33v/f997/3/fe/9/33v/f997/3/fe/9/33v/f997/3/fe/9/33//f997/3/fe/9/33v/f997/3/fe/9/33v/f997/3/fe/9/33v/f99//3/fe/9/33v/f997/3/fe/9/33v/f/9//3//f99//3/ff/9//3//f/9//3//f/9/33//f/9//3/ff/9//3//f/9//3/ff/9/33//f99//3/ff/9/33//f99//3//f/9//3//f/9//3/ff/9/33//f99//3/ff/9/33//f99//3/ff/9//3//f99//3/fe/9/33//f99//3/ff/9/33//f99//3/ff/9/33//f99//3/ff/9/33//f99//3/ff/9/33//f99//3/ff/9/33//f99//3/ff/9/33//f/9//3/ff/9/33//f99//3/ff/9/33v/f997/3/ff/9/33//f99//3//f/9/33//f/9//3/ff/9//3//f99/33v/f99//3/fe/9/33v/f99//3/ff/9/33v/f997/3/ff/9/33v/f99//3/ff/9/33v/f997/3/fe/9/33v/f99//3/ff/9/33//f99//3/fe/9/33v/f997/3/fe/9/33v/f997/3/fe/9/33//f997/3/fe99733v/f997/3/ff/9/33//f997/3/fe/9/33v/f997/3/fe/9/33v/f997/3/fe/9/33v/f997/3/fe/9/33v/f997/3/fe/9/33v/f997/3/fe/9/33v/f997/3/fe/9/33v/f99733/fe/9/33v/f997/3/ff/9/33//f99//3/ff/9/33//f997/3//f/9//3/ff/9/33//f/9//3//f/9/33//f99//3//f/9/33//f99//3//f/9/33//f99//3/ff/9/33//f99//3//f/9//3//f/9//3/ff/9/33//f99//3/ff/9/33//f99//3/ff/9//3//f/9//3/ff/9/33v/f/9//3/ff/9//3//f99//3/ff/9/33//f99//3/ff/9/33//f99//3/ff/9/33//f99//3/ff/9/33//f99//3/ff/9/33//f99//3/ff/9/33//f99//3/ff/9/33//f/9//3/ff/9/33//f99//3//f/9//3//f/9//3//f/9//3//f/9//3/ff997/3/fe/9/33v/f99//3/ff/9/33v/f997/3/fe/9/33//f99//3/ff/9/33//f99//3/ff99/33v/f997/3/ff/9/33//f997/3/ff/9/33v/f997/3/fe/9/33//f997/3/fe/9/33v/f99//3/ff/9/33//f997/3/fe/9/33v/f997/3/fe/9/33v/f997/3/fe/9/33v/f997/3/fe/9/33v/f997/3/fe/9/33v/f997/3/fe/9/33//f997/3/fe/9/33v/f997/3/fe/9/33v/f997/3/ff/9/33v/f997/3/fe/9/33//f99//3/ff/9/33//f99//3/ff/9//3/ff/9/33//f99//3//f/9/33//f99//3/ff/9//3//f/9//3//f/9//3//f/9//3/ff/9/33//f99//3//f/9//3//f99//3//f/9//3//f997/3/ff/9//3//f/9//3/ff/9/33//f99//3//f/9//3//f99//3/ff/9/33//f99//3/ff/9/33//f99//3/ff/9/33//f99//3/ff/9/33//f99//3/ff/9/33//f99//3/ff/9//3//f99//3/ff/9/33//f99//3/ff/9/33//f99//3//f/9//3//f99//3/ff/9/33//f/9//3//f/9//3//f/9//3//f/9//3/ff/9/33v/f997/3/fe/9/33//f997/3/fe/9/33v/f99//3/ff/9/33//f99//3/ff/9/33v/f997/3/fe/9/33//f99733vfe/9/33//f99733/fe/9/33v/f99//3/fe/9/33v/f997/3/ff/9/33//f99//3/fe/9/33v/f997/3/fe/9/33v/f997/3/fe/9/33v/f997/3/fe/9/33v/f997/3/fe/9/33v/f997/3/fe/9/33v/f997/3/fe/9/33v/f997/3/fe/9/33v/f997/3/fe/9/33//f997/3/fe/9/33v/f99//3/ff/9/33//f99//3/ff/9/33//f/9/33//f997/3//f/9//3//f/9//3/ff/9/33//f/9//3//f/9//3//f/9//3//f/9//3//f/9//3/ff/9/33//f99//3/ff/9//3//f/9//3/fe/9//3//f99//3/ff/9//3//f99//3//f/9//3//f/9//3/ff/9/33//f99//3/ff/9/33//f99//3/ff/9/33//f99//3/ff/9/33//f99//3/ff/9/33//f99//3/ff/9/33//f99//3/ff/9/33//f/9//3//f/9//3//f/9//3/ff/9/33//f99//3/ff/9/33//f/9//3//f/9/33//f99//3//f/9//3//f99733v/f99733/fe/9/33//f99//3/ff/9/33v/f997/3/ff/9/33//f99//3/ff/9/33//f99//3/fe/9/33v/f997/3/fe/9/33v/f99//3/fe99/33//f99//3/fe/9/33//f99//3/fe/9/33//f99//3/ff/9/33v/f997/3/fe/9/33v/f997/3/fe/9/33v/f997/3/fe/9/33v/f997/3/fe/9/33v/f997/3/fe/9/33v/f997/3/fe/9/33v/f99//3/ff/9/33//f99//3/fe/9/33v/f997/3/fe/9/33v/f997/3/ff/9/33v/f997/3/fe/9/33//f99733tMAAAAZAAAAAAAAAAAAAAAogAAAHgAAAAAAAAAAAAAAKMAAAB5AAAAKQCqAAAAAAAAAAAAAACAPwAAAAAAAAAAAACAPwAAAAAAAAAAAAAAAAAAAAAAAAAAAAAAAAAAAAAAAAAAIgAAAAwAAAD/////RgAAABwAAAAQAAAARU1GKwJAAAAMAAAAAAAAAA4AAAAUAAAAAAAAABAAAAAUAAAA</SignatureImage>
          <SignatureComments/>
          <WindowsVersion>10.0</WindowsVersion>
          <OfficeVersion>15.0</OfficeVersion>
          <ApplicationVersion>15.0</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2025-05-13T18:28:10Z</xd:SigningTime>
          <xd:SigningCertificate>
            <xd:Cert>
              <xd:CertDigest>
                <DigestMethod Algorithm="http://www.w3.org/2001/04/xmlenc#sha512"/>
                <DigestValue>w+CDrmJlhvjiwengUBaHUOP6Mc5SsJX9vHjAPsMvMy9gQu/1dva7oKFl1DtMWpVF9myRn7PQfWQ7qG3fTJNzlQ==</DigestValue>
              </xd:CertDigest>
              <xd:IssuerSerial>
                <X509IssuerName>SERIALNUMBER=RUC80080610-7, CN=CODE100 S.A., OU=Prestador Cualificado de Servicios de Confianza, O=ICPP, C=PY</X509IssuerName>
                <X509SerialNumber>163168376605214999619278902828581494696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hDCCBWygAwIBAgIQCq+0ar5nFexj0FNZVzUbmTANBgkqhkiG9w0BAQsFADBvMQswCQYDVQQGEwJQWTErMCkGA1UECgwiTWluaXN0ZXJpbyBkZSBJbmR1c3RyaWEgeSBDb21lcmNpbzEzMDEGA1UEAwwqQXV0b3JpZGFkIENlcnRpZmljYWRvcmEgUmHDrXogZGVsIFBhcmFndWF5MB4XDTIzMDEyNDIxNTMyOVoXDTMyMDEyNDIxNTMyOVowgYUxCzAJBgNVBAYTAlBZMQ0wCwYDVQQKEwRJQ1BQMTgwNgYDVQQLEy9QcmVzdGFkb3IgQ3VhbGlmaWNhZG8gZGUgU2VydmljaW9zIGRlIENvbmZpYW56YTEVMBMGA1UEAxMMQ09ERTEwMCBTLkEuMRYwFAYDVQQFEw1SVUM4MDA4MDYxMC03MIICIjANBgkqhkiG9w0BAQEFAAOCAg8AMIICCgKCAgEA5VwuLoNPkZN66NxKTeh6mvvmRwWr5D8aZeCNFOKmgaeIc0mE1uRNWxhlrsvYSDNusvyd21kDoC0VAbjJD5HTEnKepymBgjyM6Pe+l9W0Vy9ugkuvEvVPp/QJtBB56bgdPtjJFLrOXDM55bM7ZUCaMEbryX/eAUJtxm0LDJ2CRR1RMbwpvsWdwPaqMN848QQ5zn69BjA8/eBuOSMiEwlrt1z8uVyM8plhGfAHsQB6oG+a216/TCVJTSudCSIJJL6YhG3vxRbasPXhdPaY0JCkUugoe0okFN7Ui7kjZE57LSEqN1dvDmv8ikAUn8vtDrvykIHbArs/2E7dYZ4X8rf0NHn5GOYo8e6mIIUspyeH41ViFk1AxpF2zNuNOYiCCGBPinOOHjAdA2vkQJr1eOJGoOyg1giLzddOCPyysBXjUSEqkVXaz6tSTkF3ifBMyg3ePgB3yqEbo5go/ZzcuPhfBsNoNcYRpY7FEJ7MSdFHn+u45DHRRlyzJ8fdwyEufNXtOTvdJRawYuytw48RzIZXGUSQ8HT1JvFptROpHdVDLJ9zfSAwEIwTPgh3FdcAq1wB56sxF1SNn07UX6xUvD5Wk/VxUiULRQRcGuDgp9FGLy927EvXTQk4SII6KBmVO+HNWzadYSSxxe5ocUzna30FMx/ewjtbyrxgh9dRhWVjU10CAwEAAaOCAgMwggH/MBIGA1UdEwEB/wQIMAYBAf8CAQAwDgYDVR0PAQH/BAQDAgEGMB0GA1UdDgQWBBS+NVRiaGDnJtMxwV+XseL2ZM4H9TAfBgNVHSMEGDAWgBTCxBHyKmhEDAAo7EzWKduS+1691jCBigYIKwYBBQUHAQEEfjB8MD8GCCsGAQUFBzAChjNodHRwczovL3d3dy5hY3JhaXouZ292LnB5L2NydC9hY19yYWl6X3B5X3NoYTI1Ni5jcnQwOQYIKwYBBQUHMAGGLWh0dHA6Ly9vY3NwLmNvZGUxMDAuY29tLnB5L29jc3AvY2EtY29kZTEwMC1zYTCBzQYDVR0gBIHFMIHCMIG/BgNVHSAwgbcwOQYIKwYBBQUHAgEWLWh0dHBzOi8vd3d3LmFjcmFpei5nb3YucHkvZHBjL0RPQy1JQ1BQLTAxLnBkZjB6BggrBgEFBQcCAjBuGmxTdWpldG8gYSBsYXMgY29uZGljaW9uZXMgZGUgdXNvIGV4cHVlc3RhcyBlbiBsYSBEZWNsYXJhY2nzbiBkZSBQcuFjdGljYXMgZGUgQ2VydGlmaWNhY2nzbiBkZSBsYSBBQyBSYe16IC0gUHkwPAYDVR0fBDUwMzAxoC+gLYYraHR0cDovL3d3dy5hY3JhaXouZ292LnB5L2FybC9hY19yYWl6X3B5LmNybDANBgkqhkiG9w0BAQsFAAOCAgEAZ0O3BeY2y9IDnZiXMy+/Grb5oDw0YiDoKkdoHdHDnd24yB2vf99Ei0FltBuwuXRHJkkoqAjWiIqUQy/Uw3rvySa8yCqOuTL2uDqiX0v+waNIV2cY2BTLoPqRL5rv4WhqAbOlEY6YhLIA0cfBhnZpx9ufAL0cQiXN927vuAJTEVu27Fr/gqDEIFNZPrEG2Ey6GEu3EK3L8AeQYKNjGHmuNJNFJn9YtRneR4/dAX4bUvG6//GvAoKL1nqEcgcTtKN4uPdcdpTsuMpf34QAqgL0amhNPGdwgYsofr55CEhQF2Q8mUgBj8oEFRrGrW4MokO0xlqjT+Vouyos3BONmrbfDI+uq3zF01o5tg8NPzaD+zY50Lht4BKs7ulfhw7JhQA8lYhz8K3TpjjouR6npDAEMjVhQq2tnWTFmNCEosrg0txyrSKi8K2COGuMzoA8K0D7IfnAvveYzwoWkyQv9N7p7M1PP8XEPdsqPZ4qVnYXgRkUgwrmlweqNOzJ/nBpe1XuguS4JY2tFQP3JSsnk7dk1CmOwMRTxAUsuJeA8MKvUbg9VhSuBOXUfc3KjbpVDTrgUymfyGe11bYSpal1dSqVYc+xQQxCYc1OMFw32OFzH2XcbVt4KogxbZ3RbzPhUJm8HRfOafz3F0ac5jvmAGBldf1UajbY7muAzdQw6EQn2f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A0IQAAnBAAACBFTUYAAAEATHwAALsAAAAFAAAAAAAAAAAAAAAAAAAAgAcAADgEAAD+AQAAHwEAAAAAAAAAAAAAAAAAADDIBwAYYQQ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gAAAAFAAAANAEAABUAAAD4AAAABQAAAD0AAAARAAAAIQDwAAAAAAAAAAAAAACAPwAAAAAAAAAAAACAPwAAAAAAAAAAAAAAAAAAAAAAAAAAAAAAAAAAAAAAAAAAJQAAAAwAAAAAAACAKAAAAAwAAAABAAAAUgAAAHABAAABAAAA8////wAAAAAAAAAAAAAAAJABAAAAAAABAAAAAHMAZQBnAG8AZQAgAHUAaQAAAAAAAAAAAAAAAAAAAAAAAAAAAAAAAAAAAAAAAAAAAAAAAAAAAAAAAAAAAAAAAAAAAI4FtMdPApjJTwI929B3RBw2C1jHTwIAAAAAFgAAACAAAACoZzMLAABkArlud3NwVpsFXMdPAiTITwIEBAAAAQAAACAAAADQBxYCZAAAAP////8gAAAAAAAAAAhWNQswHDYLAAAAAAAAAAAAABYC1KimKwAAAAAIyU8CadrQdwAATwIAAAAAddrQdzwKFgLz////AAAAAAAAAAAAAAAAkAEAAAAAAAEAAAAAcwBlAGcAbwBlACAAdQBpAAAAAAAAAAAAAAAAALZEAncAAAAAVAaK/wkAAAC4yE8CEF74dgHYAAC4yE8CAAAAAAAAAAAAAAAAAAAAAAAAAABo4uZ0ZHYACAAAAAAlAAAADAAAAAEAAAAYAAAADAAAAAAAAAISAAAADAAAAAEAAAAeAAAAGAAAAPgAAAAFAAAANQEAABYAAAAlAAAADAAAAAEAAABUAAAAhAAAAPkAAAAFAAAAMwEAABUAAAABAAAAAIDUQbSX1EH5AAAABQAAAAkAAABMAAAAAAAAAAAAAAAAAAAA//////////9gAAAAMQAzAC8ANQAvADIAMAAyADUAAAAHAAAABwAAAAUAAAAHAAAABQAAAAcAAAAHAAAABwAAAAcAAABLAAAAQAAAADAAAAAFAAAAIAAAAAEAAAABAAAAEAAAAAAAAAAAAAAAQAEAAKAAAAAAAAAAAAAAAEABAACgAAAAUgAAAHABAAACAAAAFAAAAAkAAAAAAAAAAAAAALwCAAAAAAAAAQICIlMAeQBzAHQAZQBtAAAAAAAAAAAAAAAAAAAAAAAAAAAAAAAAAAAAAAAAAAAAAAAAAAAAAAAAAAAAAAAAAAAAAAAAAAAAIAAAAMyXIA4AAGQCGHCDc2RfUV2gaKYryDdpAigCAADQBxYCCAIAANAHFgJkAAAA9A1PAggCAACoMiAO6JkeDrBXOw8AAAAAAAAAAAAAFgICAAAAAAAAAEEAAAAAABYCfAIWAgAAAAD8AQAALBMWAgAAAAAAAGQCKBMWAgAA53e4B08CTvnndxCWIA5O+ed3AAAAAAAAAAAYNGYCGDRmAswHTwJ/L3VzAABkAgAAAAD8AQAA3AdPAj0vdXMAAAAABwAAAAAAAAC2RAJ3/AEAAFQGiv8HAAAABAlPAhBe+HYB2AAABAlPAg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PQ6oB08CjAlPAj3b0HcNAQAATAdPAgAAAAAAAAAAJQEAAAoCAADAr2QCAQAAALisXw8AAAAAeL4eGgAAAAAAAAAA2MoeGgAAAAB4vh4aU4GHcwMAAABcgYdzAQAAAGifHxqgHb5zGHCDc2RfUV2gaKYryDdpAvwITwJp2tB3AABPAgIAAAB12tB39A1PAuD///8AAAAAAAAAAAAAAACQAQAAAAAAAQAAAABhAHIAaQBhAGwAAAAAAAAAAAAAAAAAAAAGAAAAAAAAALZEAncAAAAAVAaK/wYAAACsCE8CEF74dgHYAACsCE8CAAAAAAAAAAAAAAAAAAAAAAAAAABkdgAIAAAAACUAAAAMAAAAAwAAABgAAAAMAAAAAAAAAhIAAAAMAAAAAQAAABYAAAAMAAAACAAAAFQAAABUAAAADAAAADcAAAAgAAAAWgAAAAEAAAAAgNRBtJfUQQwAAABbAAAAAQAAAEwAAAAEAAAACwAAADcAAAAiAAAAWwAAAFAAAABYAAAAFQAAABYAAAAMAAAAAAAAACUAAAAMAAAAAgAAACcAAAAYAAAABAAAAAAAAAD///8AAAAAACUAAAAMAAAABAAAAEwAAABkAAAALQAAACAAAAA0AQAAWgAAAC0AAAAgAAAACAEAADsAAAAhAPAAAAAAAAAAAAAAAIA/AAAAAAAAAAAAAIA/AAAAAAAAAAAAAAAAAAAAAAAAAAAAAAAAAAAAAAAAAAAlAAAADAAAAAAAAIAoAAAADAAAAAQAAAAnAAAAGAAAAAQAAAAAAAAA////AAAAAAAlAAAADAAAAAQAAABMAAAAZAAAAC0AAAAgAAAANAEAAFYAAAAtAAAAIAAAAAgBAAA3AAAAIQDwAAAAAAAAAAAAAACAPwAAAAAAAAAAAACAPwAAAAAAAAAAAAAAAAAAAAAAAAAAAAAAAAAAAAAAAAAAJQAAAAwAAAAAAACAKAAAAAwAAAAEAAAAJwAAABgAAAAEAAAAAAAAAP///wAAAAAAJQAAAAwAAAAEAAAATAAAAGQAAAAtAAAAIAAAADQBAABWAAAALQAAACAAAAAIAQAANwAAACEA8AAAAAAAAAAAAAAAgD8AAAAAAAAAAAAAgD8AAAAAAAAAAAAAAAAAAAAAAAAAAAAAAAAAAAAAAAAAACUAAAAMAAAAAAAAgCgAAAAMAAAABAAAACEAAAAIAAAAYgAAAAwAAAABAAAASwAAABAAAAAAAAAABQAAACEAAAAIAAAAHgAAABgAAAAAAAAAAAAAAEABAACg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R1blPgAAAAAAAAAAkZnkPgAANEIAAABCJAAAACQAAABHVuU+AAAAAAAAAACRmeQ+AAA0QgAAAEIEAAAAcwAAAAwAAAAAAAAADQAAABAAAAAtAAAAIAAAAFIAAABwAQAABAAAABQAAAAJAAAAAAAAAAAAAAC8AgAAAAAAAAcCAiJTAHkAcwB0AGUAbQAAAAAAAAAAAAAAAAAAAAAAAAAAAAAAAAAAAAAAAAAAAAAAAAAAAAAAAAAAAAAAAAAAAAAAAAAAAAoDCgCAvz0OAAAAALxYaHeestJ3vxIhPCQ+eA8BAAAA/////wAAAAD8DYYP+KFPAgAAAAD8DYYPiNuiGq+y0ne/EiE8APwAAAEAAAAkPngP/A2GDwAAAAAA3AAAAQAAAAAAAAC/EjwAAQAAAADYAAD4oU8CvxI8//////8AAAAAITwBAKAJowsAAAAA/////2yeTwLeNtJ3vxIhPJAgESIJAAAAEAAAAAMBAAD+AAAAHwAAAQkAAACI26IaAAB4DwAAAAABAAAAAQAAAAAAAAAkoU8CUCnSd78SITz5AAAABQAAAAAAAAAAAAAAkCARIgkAAAAAAAAADAaGD2R2AAgAAAAAJQAAAAwAAAAEAAAARgAAACgAAAAcAAAAR0RJQwIAAAAAAAAAAAAAAKMAAAB5AAAAAAAAACEAAAAIAAAAYgAAAAwAAAABAAAAFQAAAAwAAAAEAAAAFQAAAAwAAAAEAAAAUQAAAPhhAAAtAAAAIAAAAHUAAABVAAAAAQAAAAEAAAAAAAAAAAAAAIEAAABgAAAAUAAAACgAAAB4AAAAgGEAAAAAAAAgAMwAoQAAAHcAAAAoAAAAgQAAAGAAAAABABAAAAAAAAAAAAAAAAAAAAAAAAAAAAAAAAAA33v/f997/3/ff/9/33//f99//3/fe/9/33v/f997/3/ff/9/33//f99//3/ff/9/33v/f997/3/fe/9/33v/f99//3/fe/9/33v/f99//3/ff/9/33//f99//3/ff/9/33//f99//3/ff/9/33//f997/3/fe/9/33v/f997/3/fe/9/33v/f99//3/ff/9/33//f997/3/fe/9/33v/f997/3/fe/9/33v/f997/3/fe/9/33//f997/3/fe/9/33v/f99//3/fe/9/33v/f997/3/fe/9/33vfe997/3/fe/9/33//f99//3/ff/9/33v/f997/3/fe/9/33v/f99/AAD/f99//3//f/9//3//f/9//3/ff/9/33//f99//3//f/9//3//f/9//3//f/9/33//f99//3/ff/9/33//f/9//3//f/9/33//f/9//3//f/9//3//f/9//3//f/9//3//f/9//3//f/9//3//f/9//3/fe/9/33//f99//3/ff/9/33//f/9//3//f/9//3//f99//3/ff/9/33//f99//3/ff/9/33//f99//3/ff/9/33//f/9//3/ff/9/33//f99//3//f/9/33//f99//3/ff/9/33//f997/3//f/9/33//f/9//3//f/9//3//f99//3/ff/9/33//f99//38AAN9//3/fe/9/33//f99//3/ff/9/33v/f997/3/fe/9/33//f99//3/fe/9/33v/f99//3/fe/9/33v/f997/3/ff/9/33v/f99//3/ff/9/33//f99//3/ff/9/33v/f99//3/fe/9/33v/f997/3/fe/9/33vff997/3/fe99/33v/f997/3/ff/9/33v/f997/3/fe/9/33v/f997/3/ff/9/33v/f997/3/fe/9/33//f99//3/fe/9/33v/f997/3/fe/9/33v/f997/3/fe/9/33v/f99//3/fe/9/33//f997/3/fe/9/33v/f997/3/fe/9/33//f997/3/fewAA/3//f/9//3//f/9//3//f/9//3//f/9//3/fe/9//3//f/9//3//f/9/33//f/9//3//f/9/33//f99//3/ff/9//3//f/9//3//f/9//3//f/9//3//f/9/33//f99//3//f/9/33//f99//3/ff/9/33//f997/3//f/9/33v/f99//3/ff/9//3//f99//3//f/9/33//f99//3//f/9/33//f99//3/ff/9//3//f/9//3//f/9/33//f99//3/ff/9/33//f/9//3/ff/9/33//f/9//3//f/9//3//f/9//3/ff/9/33//f99//3/ff/9//3//f/9//3/ff/9/AADff/9/33//f99//3/ff/9/33//f99//3/fe99/33v/f99//3/ff/9/33v/f997/3/ff/9/33v/f997/3/fe/9/33//f99//3/ff/9/33//f99//3/ff/9/33//f997/3/ff/9/33//f997/3/fe/9/33v/f99733/fe/9/33//f997/3/fe/9/33//f997/3/fe/9/33//f997/3/fe/9/33//f997/3/fe/9/33v/f99//3/ff/9/33v/f997/3/fe/9/33v/f997/3/ff/9/33v/f99//3/ff/9/33//f99//3/ff/9/33v/f997/3/fe/9/33//f99//3/fe/9/338AAP9/33//f99//3/ff/9/33//f99//3/ff/9/33//f/9//3/ff/9/33//f/9//3//f/9/33//f99//3//f/9//3//f/9//3/ff/9//3//f/9//3//f/9//3//f99//3/ff/9//3//f997/3//f/9//3//f99//3/ff/9/33//f99//3/ff/9//3//f/9//3/ff/9//3//f/9//3//f/9/33//f99//3/ff/9/33//f/9//3/ff/9/33//f99//3/ff/9/33//f99//3/ff/9/33//f99//3/ff/9/33//f99//3/ff/9//3//f99//3/ff/9/33//f/9//3/ff/9/33//fwAA33//f997/3/fe/9/33v/f997/3/fe/9/33v/f997/3/ff/9/33v/f99//3/ff/9/33//f997/3/ff/9/33//f99//3/fe/9/33v/f99//3/ff/9/33vff997/3/fe/9/33//f99733/fe/9/33//f997/3/fe/9/33v/f997/3/fe/9/33v/f99//3/fe/9/33v/f99//3/ff/9/33v/f997/3/fe/9/33v/f997/3/ff/9/33v/f997/3/fe/9/33v/f997/3/fe/9/33v/f997/3/fe/9/33v/f997/3/fe/9/33v/f99//3/fe/9/33v/f997/3/ff/9/33v/f997AAD/f99//3/ff/9/33//f99//3/ff/9/33//f99//3/ff/9/33//f99//3//f/9/33//f99//3/ff/9//3//f99//3//f/9/33//f/9//3//f/9//3//f997/3/ff/9/33//f/9//3/ff/9/33//f/9//3/ff/9/33//f99//3/ff/9/33//f99//3//f/9/33//f/9//3/ff/9//3//f99//3/ff/9/33//f99//3/ff/9/33//f99//3/ff/9/33//f99//3/ff/9/33//f99//3/ff/9/33//f99//3/ff/9/33//f99//3/ff/9/33//f99//3/ff/9/33//f99//38AAN97/3/ff/9/33//f997/3/fe/9/33v/f997/3/fe/9/33v/f997/3/fe99/33//f997/3/fe/9/33v/f997/3/fe/9/33v/f997/3/ff/9/33//f99//3/ff/9/33v/f99//3/ff/9/33//f99//3/ff/9/33//f997/3/ff/9/33//f99//3/fe/9/33//f99//3/ff/9/33v/f99//3/fe99/33v/f99733/fe/9/33v/f997/3/fe/9/33v/f99//3/ff/9/33v/f997/3/fe/9/33//f99//3/fe/9/33//f99//3/fe/9/33v/f997/3/fe99/33vff997/3/fewAA/3//f/9//3//f/9//3/ff/9/33//f99//3/ff/9/33//f99//3/ff/9/33v/f99//3/ff/9/33//f99//3/ff/9/33//f99//3//f/9//3//f/9//3//f/9/33//f99//3//f/9//3//f/9//3//f/9//3//f99//3/ff/9//3//f/9//3/ff/9/33//f/9//3//f/9//3//f99//3/ff/9/33v/f99//3/fe/9/33//f99//3/ff/9/33//f/9//3//f/9//3//f99//3/ff/9/33//f/9//3/ff/9/33//f/9//3/ff/9/33//f99//3/ff/9//3//f99//3/ff/9/AADff/9/33v/f99//3/fe/9/33//f997/3/ff/9/33v/f997/3/fe/9/33//f997/3/fe/9/33v/f997/3/fe/9/33//f997/3/ff/9/33v/f99//3/fe/9/33//f997/3/ff/9/33//f997/3/ff/9/33//f997/3/fe/9/33v/f99//3/fe/9/33//f99//3/ff/9/33v/f997/3/fe/9/33v/f997/3/fe/9/33v/f997/3/fe/9/33v/f997/3/ff/9/33//f99//3/fe/9/33v/f997/3/ff/9/33v/f99//3/fe/9/33v/f997/3/fe/9/33v/f99//3/fe/9/33sAAP9/33//f99//3//f/9//3//f/9//3//f/9//3//f99//3//f/9//3//f99//3/ff/9/33//f99//3/ff/9/33//f/9//3//f/9/33//f99//3/ff/9//3//f/9//3//f/9//3//f997/3//f/9//3//f99//3/ff/9/33//f99//3/ff/9/33//f/9//3/ff/9/33//f99//3/ff/9/33//f99//3/ff/9/33//f99//3/ff/9/33//f99//3/ff/9/33//f/9//3//f/9/33//f99//3//f/9//3//f99//3/ff/9/33//f99//3/ff/9/33//f/9//3//f/9//3//fwAA33v/f997/3/ff/9/33//f99//3/ff/9/33//f99//3/fe/9/33//f997/3/fe/9/33v/f997/3/fe/9/33v/f99//3/ff/9/33v/f997/3/fe/9/33//f99//3/ff/9/33//f99/33/fe/9/33//f997/3/fe/9/33v/f997/3/fe/9/33v/f99//3/fe99/33v/f997/3/fe/9/33v/f997/3/fe/9/33v/f997/3/fe/9/33v/f997/3/fe/9/33v/f99//3/ff/9/33//f997/3/ff/9/33//f99//3/fe/9/33v/f997/3/fe/9/33v/f997/3/ff/9/33//f99/AAD/f99//3/ff/9/33//f/9//3/ff/9/33//f99//3/ff/9/33//f99//3/ff/9/33//f99//3/ff/9/33//f/9//3//f/9/33//f99//3//f/9/33//f/9//3//f/9//3//f99//3/ff/9/33//f/9//3/ff/9//3//f99//3/ff/9/33//f99//3/ff/9/33//f99//3/ff/9/33//f99//3/ff/9/33//f99//3/ff/9/33//f99//3/ff/9/33//f99//3/ff/9//3//f/9//3/ff/9/33//f99//3/ff/9/33//f99//3/ff/9//3//f99//3//f/9//3//f/9//38AAN97/3/fe/9/33v/f997/3/ff/9/33v/f997/3/fe/9/33v/f997/3/fe/9/33v/f997/3/fe/9/33//f99//3/ff/9/33v/f997/3/ff/9/33//f99//3/ff/9/33//f997/3/fe/9/33v/f99//3/fe/9/33v/f99//3/fe/9/33v/f997/3/fe/9/33v/f997/3/fe/9/33v/f997/3/fe/9/33v/f997/3/fe/9/33v/f997/3/fe/9/33v/f997/3/fe/9/33v/f99//3/ff/9/33v/f997/3/fe/9/33v/f997/3/fe/9/33//f99//3/ff/9/33//f99//3/ffwAA/3/ff/9/33//f99//3//f/9/33//f99//3/ff/9/33//f99//3/ff/9/33//f99//3/ff/9/33//f/9//3//f/9//3//f99//3//f/9//3//f/9//3//f/9//3//f/9//3/ff/9/33//f/9//3//f/9/33//f/9//3//f/9/33//f99//3/ff/9/33//f99//3/ff/9/33//f99//3/ff/9/33//f99//3/ff/9/33//f99//3/ff/9/33//f99//3/ff/9/33//f/9//3//f/9//3//f99//3/ff/9/33//f99//3/ff/9//3//f/9//3//f/9//3//f/9//3//f/9/AADfe/9/33v/f997/3/fe/9/33v/f997/3/ff/9/33//f997/3/fe/9/33v/f997/3/fe/9/33v/f997/3/fe/9/33//f99//3/ff/9/33//f99//3/ff/9/33//f99//3/fe/9/33v/f997/3/ff/9/33v/f997/3/fe/9/33v/f997/3/fe/9/33v/f997/3/fe/9/33v/f997/3/fe/9/33v/f997/3/fe99733v/f997/3/fe/9/33v/f997/3/fe/9/33v/f997/3/ff/9/33//f997/3/fe/9/33v/f997/3/fe/9/33v/f997/3/fe/9/33v/f997/3/fe/9/338AAP9/33//f99//3/ff/9/33//f99//3/ff/9//3//f99//3/ff/9/33//f99//3/ff/9/33//f99//3/ff/9//3//f/9//3//f/9//3//f/9//3//f/9//3//f997/3/ff/9/33//f99//3/ff/9//3//f99//3/ff/9/33//f99//3/ff/9/33//f99//3/ff/9/33//f99//3/ff/9/33//f99//3/ff99/33v/f99//3/ff/9/33//f99//3/ff/9/33//f99//3//f/9//3//f/9//3/ff/9/33//f99//3/ff/9/33//f99//3/ff/9/33//f99//3/ff/9/33//fwAA33v/f997/3/fe/9/33v/f997/3/fe/9/33//f997/3/fe/9/33v/f997/3/fe/9/33v/f997/3/fe/9/33v/f99//3/ff/9/33//f99//3/ff/9/33//f99/33/fe99733v/f997/3/fe/9/33//f997/3/fe/9/33v/f997/3/fe/9/33v/f997/3/fe/9/33v/f997/3/fe/9/33v/f997/3/fe/9/33vff997/3/fe/9/33v/f997/3/fe/9/33v/f997/3/fe/9/33//f99//3/fe/9/33v/f997/3/fe/9/33v/f997/3/fe/9/33v/f997/3/fe/9/33v/f997AAD/f/9//3//f/9//3//f99//3//f/9//3//f/9//3//f/9/33//f99//3//f/9//3//f/9//3/ff/9/33//f99//3/ff/9//3//f/9//3//f/9/33//f99//3/ff/9/33//f99//3/ff/9/33//f99//3//f5VSzzn/f997/3/ff/9/33//f99//3/ff/9/33//f99//3/fe/9//3//f99//3//f/9/33v/f/9//3/fe/9//3//f99//3/ff/9/33//f99//3/ff/9/33//f99//3/ff/9/33//f99//3/ff/9//3//f99//3/ff/9/33//f99//3//f/9//3//f99//38AAN9//3/ff/9/33//f997/3/fe/9/33//f99//3/ff/9/33//f997/3/ff/9/33//f99//3/fe/9/33v/f997/3/fe/9/33//f99/33++d/hivnv/f997/3/fe/9/33v/f997/3/fe/9/33v/f997/3/ff/9/dE7POZ1z33/fe/9/33v/f997/3/fe/9/33v/f997/3/fe/9/33sZYxJCM0auNUwpEUJUTvlenXO+d/9/33//f997/3/fe/9/33v/f997/3/fe/9/33v/f997/3/fe/9/33v/f997/3/fe/9/33//f99//3/fe/9/33v/f997/3/fe/9/33//f997/3/fewAA/3//f/9//3//f99//3/ff/9//3//f/9//3//f/9//3//f99//3/ff/9/33//f/9//3/ff/9/33//f99//3/ff/9/33//f/9//3/fezJGCiXYXt97/3/ff/9/33//f99//3/ff/9/33//f99//3/ff99/33/4Xo41nXPfe/9/33//f99//3/ff/9/33//f99//3/ff/9/33/fe2wt8D2vNdA9rzVUSs85bTHoHColzzm3VltrGWO2Vr9733v/f99/33/fe/9/33//f99//3/ff/9/33//f99//3/ff/9/33//f99//3/ff/9/33//f99//3/ff/9/33//f99//3/ff/9/AADfe/9/33//f997/3/fe/9/33v/f99//3/ff/9/33//f99//3/ff/9/33v/f997/3/fe/9/33v/f997/3/fe/9/33v/f997/3/fe997jjHPOVNK33vfe/9/33v/f997/3/fe/9/33v/f997/3/fe/9/33v/f/hejjVba/9/33v/f997/3/fe/9/33v/f997/3/fe/9/33vfe99/llauNRlj33v/f99//3+dc7dWEkJLKYUQIgRECAohMkbfe/9/33/fe99733vff997/3/fe/9/33v/f997/3/fe/9/33v/f997/3/fe/9/33v/f997/3/fe/9/33vfe997/3/ff/9/33sAAP9//3//f99//3/ff/9/33//f/9//3//f/9//3//f/9//3//f/9//3//f99//3/ff/9/33//f99//3/ff/9/33//f99//3/ff/9/339TSvA9EUIZY99733//f99//3/ff/9/33//f99//3/ff/9/33//f997OmeNMRlj33v/f99//3/ff/9/33//f99//3/ff/9/33//f99//3/ee/E9yBiOMTtn/3/fe/9/33//f1xvbTHwPa856BxEDOgcjTH5Xt97/3//f99//3/ff/9/33//f99//3/ff/9/33//f99//3/ff/9/33//f99//3/ff/9/33//f997/3//f/9//3//fwAA33v/f99//3/fe/9/33v/f997/3/ff/9/33v/f99//3/ff/9/33v/f997/3/fe/9/33v/f99//3/fe/9/33v/f997/3/fe/9/33v/f3VS8D0yRpZS33//f997/3/ff/9/33v/f997/3/fe/9/33v/f997339ba9A5lVLff997/3/fe/9/33v/f997/3/fe/9/33v/f997/3/fe99/33v4Xo0xbC1UTn1z33/ff3xv8D1TSr13+F6uNTJGjTHHGGQM6SARQpVSnXPff/9//3/ff79733/ff/9/33v/f997/3/fe/9/33v/f997/3/fe/9/33v/f997/3/fe/9/33v/f99/AAD/f/9//3/ff/9/33//f99//3//f/9//3//f99//3//f/9/33//f99//3/ff/9/33//f99//3//f/9/33//f99//3/ff/9/33sSRtdaOmcSQjNGEkbfe99//3//f/9//3//f99//3/ff/9/33//f99//3/ff3xv0Dl0Tt97/3/ff/9/33//f/9//3//f/9/33//f99//3/ff/9/33//f/9/33v4Xo0xKiWONVRO0D0rKSol6SARQvhe/3/ff997O2cyRscYphSmFPA9dVK+d997/3/ff/9/33//f99//3/ff/9/33//f99//3/ff/9/33//f99//3//f/9/33//f/9//38AAN97/3/ff/9/33v/f997/3/fe/9/33//f997/3/fe/9/33//f997/3/fe/9/33v/f997/3/ff/9/33v/f997/3/fe/9/33v/f1ROjjErKdA58T0RQlxv33vfe/9/33//f997/3/fe/9/33v/f997/3/fe99/fG+vNfFB33/fe/9/33v/f997/3/ff/9/33v/f997/3/fe/9/33v/f997/3/fe/9/vnf5Yq85rzVLKa41U0p1Up1z/3+/e/9/33v/f/9/vnf4Xo4xZQwiBMgYU0qdc/9/33v/f997/3/fe99/33vff997/3/fe/9/33v/f997/3/fe/9/33//f997/3/ffwAA/3//f/9/33//f99//3/ff/9/33//f99//3/ff/9/33//f99//3/ff/9//3//f99//3//f/9/33v/f99//3/ff/9/33//f99733sSRoUQCiERQlNKGWPfe99733//f99//3/ff/9/33//f99//3/ff/9/33u+d641bS2+e/9/33v/f997/3/ff/9/33//f99//3/ff/9/33//f99//3/fe/9//3//f99/339ca641Omfff99//3/fe/9/33v/f997/3//f99/33tca3RKCiFkDIUQ8DnYWt97/3//f/9/33v/f997/3/ff/9/33//f99//3/ff/9/33//f99//3/ff/9/AADff/9/33//f/9//3/ff/9/33v/f997/3/fe/9/33v/f997/3/fe/9/33//f99//3/ff/9/33/ff997/3/fe/9/33v/f997/3/fe99/GmPwPRFCdU75Yt9733v/f997/3/fe/9/33v/f997/3/fe/9/33vfe997M0ZsLb5333vff99733/fe/9/33v/f997/3/fe/9/33v/f997/3/fe/9/33v/f997/3/fe9darzm+e99733/fe/9/33v/f997/3/fe/9/33v/f997/3/fe3xvMkboGEMI6BwSQp1z33/ff99733vfe/9/33vff997/3/fe/9/33v/f99733/fe/9/33sAAP9//3//f/9//3/ff/9/33//f99//3/ff/9/33//f99//3/ff/9/33//f/9//3//f/9//3//f997/3/ff/9/33//f99//3/ff/9/33v/f9heKiXXWhpn33vff99//3/ff/9/33//f99//3/ff/9/33//f99/33tUSo0xfW//f997/3/ff/9/33/ff99//3/ff/9/33//f99//3/ff/9/33//f99//3/ff9978T1USt97/3/ff/9/33//f99//3/ff/9/33//f99//3//e/9//3v/e997fG8SRscYhRCOMRln33vfe/9//3//f997/3/ff/9/33//f/9//3/fe/9/33//fwAA33v/f99//3/fe/9/33v/f997/3/fe/9/33v/f997/3/fe/9/33v/f99//3/ff/9/33//f997/3/fe/9/33v/f99/33/fe997/3//f997nncrKTNG11q/e997/3/fe99733/ff99733vff99733v/f99733vfe1ROKyV8b99733vfe/9/33v/f997/3/fe/9/33v/f997/3/fe/9/33v/f997/3/fe/9/33szSvhe33/ff/9/33v/f997/3/fe/9/33v/f99//3/fe/9//3v/e997/3vfe/9/vnfXWgolRAymFLdafG/fe997/3/fe997v3vff997/3/fe/9/33v/f997AAD/f/9//3/ff/9/33//f99//3/ff/9/33//f99//3/ff/9/33//f99//3//f/9//3//f/9//3/ff/9/33//f997/3/ff753U0psLfFBGWO+d1RObC11Tltr33vfe/9//3/fe753/3/ff/9/33//f99//3/fe99/tlZLKfhe33/fe/9/33//f99//3/ff/9/33//f99//3/ff/9/33//f99//3/ff/9/33/fe44xGmffe/9/33//f99//3/ff/9/33//f99//3//f/9//3v/f/97/3v/e/9/33v/f99/33v4Xs85ZRBlEK8111q+e/9/33v/f99733/ff/9/33//f99//38AAN97/3/ff/9/33v/f997/3/fe/9/33v/f997/3/fe/9/33v/f997/3/ff/9/33//f99//3/fe/9/33v/f99733v/f51zbC2ONZVS8T1sLY0xlVJLKW0xt1rfe/9/O2vwPUwtjTHxPVtr33v/f99/33/fe99733v4Xm0tdE7fe99733vff997/3/fe99/33v/f997/3/fe/9/33v/f997/3+/e99/33v/f51zrzlba/9/33vff997/3/fe/9/33v/f997/3/ff/9/33v/f/97/3/fe/9733v/f99/33/fe/9/339cb5ZS0D1DCAohU0qdc99733vfe/9/33v/f997/3/fewAA/3/ff/9//3//f/9//3//f/9/33//f99//3/ff/9/33//f99//3//f/9//3//f/9//3/ff/9/33//f99//3/fe997MkYzRt97/3/fe997rjVUSq41jTERQv9/nXMRQq85tla3Wo4xSyn4Xt9/33/ff/9/33//f1trjjEyRv9/33vfe997/3/fe99/33v/f99//3/ff/9/33//f99//3/fe/9/33udd753O2uvOb9733//f99//3/ff/9/33//f99//3/ff/9/33//f/9//3/ff/9/33//f99//3/ff/9/33//f99//3/fe3xvEkboHMcYEkZ8b/9//3//f997/3/ff/9/AADfe/9/33v/f99//3/ff/9/33//f997/3/fe/9/33v/f997/3/ff/9/33//f99//3/ff/9/33v/f997/3/fe99/XGuuNTtn/3/fe/9/33s7a0spbTGuNdA5vnuVUs85Omf/f997nneNMY4xGWPff/9/33v/f997nXOvNRFC33vfe99733/fe99733vff997/3/fe/9/33v/f997/3/fe/9/nXPPOSIEKiV1UvFB33v/f997/3/fe/9/33v/f997/3/fe/9/33v/f997/3/ff/9/33v/f997/3/fe/9/33v/f997/3/ff99/33v/fzpnbC2GFMcYU0qdc/9/33/fe/9/33sAAP9/33//f99//3//f/9/33//f99//3/ff/9/33//f997/3/ff/9/33//f/9//3/ff/9/33//f997/3/ff/9/339TShJG/3/ff/9/33vfe99/tlavNc85Kylcb885VE7fe99//3//f753EUJsLX1v/3//f99//3+ed/FBbC0ZY99//3/fe99/33v/f997/3/ff/9/33//f99//3/ff/9/XG+uNdA5dE6uNUsprznff997/3/ff/9/33//f99//3/ff/9/33//f99//3//f/9/33//f99//3/ff/9/33//f99//3/ff/9/33v/f997/3++d9dajTGmFEspdE6dc/9/33v/fwAA33v/f99//3/ff/9/33v/f997/3/fe/9/33v/f99733/fe99/33v/f99//3/ff/9/33/ff99733/fe/9/33u+d68511rfe/9/33v/f99733+dc0sp8T1sLRJCzzkaZ/9/33v/f99733+dc8850Dnfe79733/fe797EULwPa41nXPfe99733v/f997/3/fe/9/33v/f99733/fe997nnfPOY4xXG/fe753jTErKb5333/fe99/33v/f997/3/fe/9/33v/f997/3/fe/9/33v/f997/3/fe/9/33v/f997/3/fe/9/33v/f997/3/fe/9/33+/ezpndE4rJQohMkadc997AAD/f/9//3//f/9//3//f99//3/ff/9/33//f99//3//f/9/33//f99//3//f/9//3//f99//3//f/9/33//fzpnrzXYXv9/33//f99//3/fe/9/U0qONa41SymuNZ5333v/f99/33//f/9/O2uNMfA9v3vfe99/33sSRo0xU0qVUr9733v/f99//3/ff/9/33//f99//3/ff99/3390To0xnXPff/9/33tTSukgnXPfe99/33v/f99//3/ff/9/33//f99//3/ff/9/33//f99//3/ff/9/33//f99//3/ff/9/33//f99//3/ff/9/33//f997/3/ff553MkYKJWwt8T0AAN97/3/ff/9/33v/f997/3/fe/9/33v/f99//3/fe/9/33//f997/3/ff/9/33//f99//3/fe/9/33//f99/11rQPXxv33v/f997/3/fe99733tbayoljTFMLa41vnffe997/3/fe99/33vff5ZSbS2WUv9/33vffzNGjjVbaxJCt1bfe99733/fe/9/33vff99733/fe99/v3udc40xOme+d/9/33vff1NKjjH4Xt9/33vff997/3/fe/9/33v/f997/3/fe/9/33v/f997/3/ff/9/33v/f997/3/fe/9/33//f997/3/fe/9/33v/f99//3/fe99733v/f75311ptLQAA/3//f/9/33//f99//3/ff/9/33//f99//3/ff/9//3//f/9//3//f/9//3//f/9//3//f/9/33//f99//3+3WtA9vnf/f99//3/ff/9/33vfe51zbS2uNY0xjjXfe997/3/ff/9/33//f997vntUSo0xnXPfe997tlYrJRlj+F5tLVxv/3/fe/9/33/ff997/3/ff/9/33v/f1RK8D3fe/9/33vff997M0quNRJCvnv/f997/3/ff/9/33//f99//3/ff/9/33//f99//3/ff/9//3//f99//3//f/9//3//f/9//3/ff/9/33//f99//3/ff/9/33//f/9//3//f997AADfe/9/33//f997/3/fe/9/33v/f997/3/fe99733v/f99//3/ff/9/33//f99//3/ff/9/33v/f997/3/fe3VO8D3fe997/3/fe99/33v/f793vntsLW0tbC1tLRlj33vfe/9/33v/f99733vff553rzW2Vt9733vYXmwtlVK+e5ZWdVK/e99/33v/f99733/fe/9/33//f7538D22Vv9/33vfe997338yRvA98D2dc997/3/fe/9/33v/f997/3/fe/9/33v/f997/3/fe/9/33//f997/3/fe/9/33//f99//3/fe/9/33vff997/3/fe/9/33v/f99733/fe/9/33sAAP9/33//f99//3/ff/9/33//f99//3/ff/9/33//f99//3/ff/9/33//f/9//3/ff/9/33//f99//3/fe/9/llIRQt97/3//f/9/33//f99/33/fexFC8D3POc85M0bfe/9/33//f99//3/ff/9/338aY44xfXPfe1xvKiW2Vt97nnPXWn1z33vff99//3//f/9//3//f/9/GmdtMZ1z33//f997/3/fezJG8T3wPRlj/3/fe/9/33//f99//3/ff/9/33//f99//3/ff/9/33//f99//3/ff/9/33//f99//3/ff/9/33//f99//3/ff/9/33//f99//3/ff/9/33//fwAA33v/f997/3/fe/9/33v/f997/3/fe99/33v/f997/3/fe/9/33v/f99//3/ff/9/33v/f997/3/fe99/33uVUs8533vfe99/33v/f997/3/fe99/VEqvOWwt0DmvNZ5333v/f997/3/fe/9/33v/f7978UESRt9/XG8qJVNK33/fexljtlb/f99733u2VhFCSymONWwtVE6VUhFCvnf/f99733/fe997zzmvNfA9dVL/f99/33v/f997/3/fe/9/33v/f997/3/fe/9/33v/f997/3/fe/9/33v/f997/3/fe/9/33v/f997/3/fe/9/33v/f997/3/fe/9/33v/f997AAD/f99//3/ff/9/33//f99//3/ff/9/33v/f99//3/ff/9/33//f99//3//f/9/33//f99//3/ff/9/33vff1RO0D3fe99/33v/f99//3//f99733/4XvA9bC3xPRJGlVL/f99//3/ff/9/33//f99//3/XWm0xvnedc+gcEkbfe99/fXOuNd9733sSRqcUKyWuNY416RynFMgcbC2+d99//3/fe99/33sSRhJG+WJUTv9//3//f99//3/ff/9/33//f99//3/ff/9/33//f99//3/ff/9/33//f99//3/ff/9/33//f99//3/ff/9/33//f99//3/ff/9/33//f99//38AAN97/3/fe/9/33v/f99//3/ff99733vff997/3/fe/9/33v/f997/3/ff/9/33//f997/3/fe/9/33v/f997llLPOd9733v/f997/3/fe/9/33vfexljdE7pHDJGEkaNMZxz33/fe/9/33v/f997/3+/e51zjjX4Xr53CSEzSv9/vnffexFC2FpLKUwt11q/e79733u+d3xvjjFMLRFCGmffe/9/33vfexJCM0oaY3RO33/ff997/3/fe/9/33v/f997/3/fe/9/33v/f997/3/fe/9/33v/f997/3/fe/9/33v/f997/3/fe/9/33v/f997/3/fe/9/33v/f997/3/fewAA/3/ff/9/33//f99//3//f/9/33//f99//3/ff/9/33//f99//3/ff/9//3//f99//3/ff/9/33//f99//3/XWq41vnf/f99//3/ff/9/33/ff997fG90TgolMka3VmwtOmffe/9/33//f997/3/ff/9/33sRQvA933tLKY4x33vfe997GWOnGPA9vnfff997/3/ff/9/33sRQq85rznHGFROvnv/f997dVJTShpnM0r/f99//3/ff/9/33//f99//3/ff/9/33//f99//3/ff/9/33//f99//3/ff/9/33//f99//3/ff/9/33//f99//3/ff/9/33//f99//3/ff/9/AADfe/9/33v/f997/3/fe/9/33//f997/3/fe/9/33v/f997/3/fe/9/33//f997/3/fe/9/33v/f99//3/fexpjM0rfe997/3/fe/9/33vff99733+dczJGKyV1Ur538D3XWv9/33vff997/3/fe/9/33vff9heTCk6Z885bC2+d797v3czSq41+F7/f79733u/e99733u/e885lVK+d1RKRAyuNZ13339UShJCGWMSRt97/3/fe/9/33v/f997/3/fe/9/33v/f997/3/fe/9/33v/f997/3/fe/9/33v/f997/3/fe/9/33v/f997/3/fe/9/33v/f997/3/fe/9/33sAAP9/33//f99//3/ff/9/33//f99//3/ff/9/33//f/9//3/ff/9/33//f99//3/ff/9/33//f/9//3/ff/9/+V6NMXxv/3/ff/9/33//f99//3/ff9978T2OMTJG338SRs8533v/f99//3/ff/9/33//f99/33vwPRJGVEqNMZ1z33tUTvA92F4zRp1333/fe99/33vff31zzzl1Tv9/33u3VgkhEka/e7ZWMkb4XvA933vff/9/33//f99//3/ff/9/33//f/9//3/ff/9/33//f99//3/ff/9//3//f/9//3//f/9/33//f99//3/ff/9/33//f99//3/ff/9/33//fwAA33v/f997/3/fe/9/33v/f997/3/fe/9/33v/f997/3/ff/9/33v/f997/3/fe/9/33v/f99//3/fe/9/33s7a40xfXPfe/9/33v/f997/3/fe/9/33+WVm0tEULfexpnjjWdd997/3/fe/9/33v/f99733/fe/lijjV0TiolOmf4XmwtOme+d885+F7fe99/33vfe997fXOONdda33vff797+V6NMZVS11oSRtdaEkaed99733v/f997/3/fe/9/33v/f99//3/fe/9/33v/f997/3/fe/9/33v/f99//3/ff/9/33//f997/3/fe/9/33v/f997/3/fe/9/33v/f997AAD/f99//3/ff/9/33//f99//3/fe/9/33//f99//3/ff/9/33//f/9//3/ff/9//3//f99//3/ff/9/33//f51zrjVba/9/33//f99//3/ff/9/33//f997M0oyRv9/fG/PORlj/3/ff/9/33//f99//3/ff/9/fG9tLRJGbC22VlNKMkb/f99/lVISRv9/33v/f997/398b/A9GWPff997/3/ff5ZSbC22VvA9+F7QOb5333v/f997/3/fe/9//3//f99//3/ff/9/33//f99//3/ff/9/33//f99//3/ff/9/33//f/9//3/ff/9/33//f99//3/ff/9/33//f99//38AAN9//3/fe/9/33v/f997/3/fe/9/33v/f99//3/fe/9/33vff997/3/ff/9/33//f99//3/fe/9/33v/f997v3fwPRlj33v/f997/3/fe/9/33v/f99733+WVthe33vff/FBlVLfe/9/33v/f997/3/fe/9/33vfezJGEUJtLdA5Sylba99733t8bxFCv3vfe997/3/fexpnrjVba79733vfe99/v3vxQfE9EkK3Ws85v3ffe99733vfe/9/33v/f99//3/fe/9/33v/f997/3/fe/9/33v/f997/3/fe/9/33v/f997/3/ff/9/33v/f997/3/fe/9/33v/f997/3/fewAA/3/ff/9/33v/f997/3/ff/9//3//f99//3//f/9/33//f99733/fe/9//3//f/9//3//f/9/33//f99//3/fexJG+F7/f99//3/ff/9/33v/f997/3+/e1tr33v/f997tlYyRt9733//f99//3/ff/9/33//f99/t1rwPa41SykyRr5333u/e51zjjUZY997/3/ff99/OmfwPXxv/3/fe/9/33//f/hezznxQbdajTH/f99733/fe/9/33//f/9//3//f/9/33//f99//3/ff/9/33//f99//3/ff/9/33//f99//3//f/9/33//f99//3/ff/9/33//f99//3/ff/9/AADfe/9/33v/f99733/fe/9/33v/f99//3/ff/9/33v/f99733vfe/9/33//f99//3/ff/9/33v/f997/3/fe/9/zzmWVt9//3/fe/9/33v/f99733/ff/9/2F5cb99733vXWhJC33v/f997/3/fe/9/33v/f99733s6Z6416SAJIfhe33vfe99/33vxQXVS/3/fe99/33s6Z885vnffe99/33vfe997nXPPOdA9U0rwPd9733vfe99/33vff997/3/ff/9/33v/f997/3/fe/9/33v/f997/3/fe/9/33//f997/3/ff/9/33//f997/3/fe/9/33v/f997/3/ff/9/338AAP9/33//f99//3/ff/9/33/ff/9//3//f/9//3//f99//3/fe/9/33//f/9//3//f/9/33//f99//3/ff/9/33syRhFC/3/ff/9/33//f99//3/ff/9/33saZ3xv/3/fexlj8UHff99//3/ff/9/33//f99//3/fe55zrzmvNUspnnPfe/9/33//f5VSVEr/f/9/33vff/lizzm+d99/33vff99733/fe5VS0D0yRhFC33/fe/9/33v/f99//3//f/9//3//f99//3/ff/9/33//f99//3/ff/9//3//f/9//3//f/9//3//f99//3/ff/9/33//f99//3/ff/9//3//fwAA33//f997/3/fe/9/33v/f997/3/ff/9/33//f99/33/fe/9/33v/f99//3/ff/9/33//f997/3/fe/9/33vfe5VS8UHfe99/33v/f99733/fe/9/33/fe7davnffe997O2fQPVtr/3/fe/9/33v/f997/3/fe997nnOuNfFBrjUaZ99/33vfe997GmfPOb5333vff997tlavNd9733vfe997/3/fe99/fG9sLTJGEUK/e99/33vfe997/3/fe/9/33//f997/3/fe/9/33v/f997/3/fe/9/33v/f99//3/ff/9/33//f99//3/fe/9/33v/f997/3/fe/9/33//f99/AAD/f99//3/ff/9/33//f99//3/ff/9/33//f/9//3/ff/9/33//f99//3//f/9//3//f997/3/ff/9/33//f997tlbxQf9/33//f99//3/ff/9/33//f99/t1q/e/9/33ued44xGmPff/9/33//f99//3/ff/9/33vfe40xEkKOMZVS33vff99733+dc641W2vfe99733/XWtA533vff997/3/ff/9/33//f8850DnQOd9/33//f99//3/ff/9//3//f/9//3/ff/9/33//f99//3/ff/9/33//f/9//3//f/9//3//f/9//3/ff/9/33//f99//3//f/9//3//f99//38AAN97/3/fe/9/33v/f997/3/fe/9/33v/f99//3/ff/9/33v/f997/3/ff/9/33//f997/3/fe/9/33v/f99733/YWm0xvnfff997/3/fe/9/33v/f99733tUTr5333vff51zrjUZY/9/33v/f997/3/fe/9/33v/f997EUIzSq85EkLfe997/3+/e99/EkLXWt9733vfe7dW8D3ff99733/fe99/33v/f9978D2NMRJG33vfe997/3/fe/9/33v/f99//3/fe/9/33v/f997/3/fe/9/33v/f997/3/ff/9/33//f99//3/ff/9/33v/f997/3/fe/9/33//f997/3/fewAA/3/ff/9/33//f99//3/ff/9/33//f99//3/ff/9/33//f99//3/ff/9/33//f997/3/ff/9/33//f99//3/fezpnjjFba99733/fe/9/33//f99//3/fexJCnXP/f997vnfwPRpn33//f99//3/ff/9/33v/f/9/33vxPbZW8D1tMb5333/fe99/33v4XjJG33vfe/9/8T3POd97/3/fe/9/33v/f99//3/XWmwttlb/f99//3/ff/9/33v/f/9//3/ff/9/33//f99//3/ff/9/33//f99//3//f/9//3//f99//3//f/9/33//f99//3/ff/9//3//f99//3/ff/9/AADfe/9/33//f997/3/fe/9/33v/f997/3/fe/9/33v/f997/3/fe/9/33v/f997/3/fe/9/33//f99//3/ff/9/fG/POXVS/3/fe99/33vff997/3/fe997U0p8b99733u+d/FB11r/f997/3/fe/9/33vff99733/fe/FBllYRQmwtnXO/d99/33vff/herznfe99733syRjNK33/fe/9/33v/f997/3/fe31zrjV8b99733/fe/9/33v/f997/3/fe/9/33//f99//3/ff/9/33v/f997/3/fe/9/33//f997/3/fe/9/33//f99//3/ff/9/33//f99//3/fe/9/33sAAP9//3//f99//3/ff/9/33//f99//3/ff/9/33//f99//3/ff/9/33//f99//3/ff/9/33//f/9//3//f/9/33//f/A9dE7fe/9/33//f99//3/ff/9/33uWVltr/3/fe99/U0r4Xt9//3/ff/9/33//f99733/ff99/8D3XWhFCTC0ZY99733v/f997W2vPOZ5333v/f1NKdE7ff/9/33//f99//3/ff/9/vnfPORpn33/ff/9/33//f99//3/ff/9/33//f/9//3//f/9/33//f99//3/ff/9//3//f99//3/ff/9//3//f/9//3//f/9//3//f/9//3//f/9/33//fwAA33v/f99//3/fe/9/33v/f997/3/fe/9/33v/f997/3/fe99/33v/f997/3/fe/9/33v/f99//3/fe/9/33//f997M0oyRv9/33v/f99//3/fe/9/33vfezJGW2vfe/9/nncyRvle/3/fe/9/33v/f99733/fe99/nncRQvhellJtLddavnfff99733tcb885O2ffe997MkbwPd9733v/f997/3/fe/9/33u+d20xGWPfe99/33v/f997/3/ff/9/33v/f99//3/fe/9/33//f997/3/fe/9/33v/f99//3/fe/9/33v/f997/3/ff/9/33v/f99//3/fe/9/33v/f99/AAD/f/9//3//f/9//3//f99//3/ff/9/33//f99//3//f/9/33v/f99//3//f/9//3//f99//3/ff/9/33//f99//3+VUq85vnf/f99//3/ff/9/33//f99/11r4Xv9/33u+d685fG/ff/9/33//f99//3/ff/9/33tcb9A5fXP4Xs85dE7fe99733/fe51z8D1cb99/33/xQdA933v/f99//3/ff/9/33/ff997M0a2Wv9//3//f99//3//f/9/33//f99//3/ff/9/33//f99//3/ff/9/33//f/9//3//f/9/33//f99//3/ff/9/33//f99//3/fe/9/33v/f99//38AAN9//3/ff/9/33//f997/3/fe/9/33v/f997/3/fe/9/33v/f997/3/ff/9/33//f99//3/fe/9/33v/f99733/fezpnjjVba997/3/fe/9/33v/f99733vXWlNK33v/f3xv0D19c/9/33v/f997/3/fe/9/33vff9hezzmdcxljrjUyRt9733/fe99/fXOvNfhe/3/fexFC8UH/f997/3/fe/9/33v/f99733sSRpZS33v/f997/3/ff/9/33//f997/3/fe/9/33v/f997/3/fe/9/33v/f997/3/ff/9/33v/f997/3/fe/9/33v/f997/3/fe/9/33//f997/3/fewAA/3//f/9//3//f/9//3/ff/9/33//f99//3/ff/9/33//f99//3/ff/9//3//f99//3/ff/9/33//f99//3/ff/9/vnfQOTNK/3/ff/9/33//f99/33/fexljEkb/f997W2vQOb5333//f99733/fe/9/33v/f997VEoRQt97OmevOa85v3vfe/9/33u/e685t1bfe/9/U0pTSt9733/fe/9/33//f99//3/fexFCGWP/f99//3/ff/9/33//f99//3/ff/9/33//f99//3/ff/9/33//f99//3/ff/9/33v/f99//3/ff/9/33//f99//3/ff/9//3//f/9//3/ff/9/AADff/9/33//f99//3/ff/9/33//f997/3/fe/9/33v/f997/3/fe/9/33//f99//3/fe/9/33v/f997/3/fe/9/33vff1NKzznfe/9/33v/f997/3/fe99/OmevNb5333+3WvA933v/f99733vfe99733vfe997vncRQtda33u+d9A9jTGdc99733vfe793dVJ1Tt973390To4133vfe99/33vff997/3/fe997zzk6Z79733/fe/9/33v/f997/3/fe/9/33v/f997/3/fe/9/33v/f997/3/fe/9/33v/f997/3/fe/9/33v/f997/3/fe/9/33v/f99//3/ff/9/338AAP9//3//f/9//3//f/9//3//f99//3/ff/9/33//f99//3/ff/9/33//f/9//3/ff/9/33//f99//3/ff/9//3//f99/+V6OMd9733//f99//3/ff/9/33+dc885Omffe9hadE7/f99//3/fe/9/33/ff997/39ba/A9Omf/f997EUJsLX1v33vff99733syRvE933v/f3RO0D2/e/9/33vff997/3/ff99/33vxQTpn33/ff/9/33//f99//3/ff/9/33//f99//3/ff/9/33//f99//3/ff/9/33//f99//3/ff/9/33//f99//3/ff/9/33//f/9//3//f/9//3//fwAA33v/f99//3/ff/9/33//f99//3/ff/9/33//f997/3/fe/9/33v/f99//3/ff/9/33v/f997/3/fe99/33v/f997/3++d/A9Omf/f99/33vfe/9/33vff997M0p1Ut97dE7YWt97/3/fe/9/33v/f99733vfe/heVE7/f99733u2VmwtW2vff99733/fezNG8T3/f997dE6OMb9733v/f997/3/fe/9/33vffxFC+F7fe/9/33v/f997/3/fe/9/33v/f997/3/fe/9/33v/f997/3/fe/9/33v/f99//3/ff/9/33//f99//3/fe/9/33//f99//3/ff/9/33//f997AAD/f/9//3//f/9//3//f/9//3//f/9//3//f/9//3/ff/9/33/ff99//3//f/9/33//f99//3/ff/9/33v/f99//3/ff99/llYyRt9//3/ff/9/33/ff997/3/XWnVSv3vwPVtr33vff/9/33//f99//3/fe/9/EUISRt9/33vff1trbTGWVt9//3/fe997M0pTSt9733syRs85v3v/f99//3/ff/9/33//f99/U0r5Xv9//3//f99//3/ff/9/33//f99//3/ff/9/33//f99//3/ff/9/33//f/9//3//f/9//3//f/9//3/ff/9/33//f/9//3//f/9//3//f/9//38AAN97/3/ff/9/33//f99//3/ff/9/33//f99//3/ff/9/33v/f997/3/ff/9/33//f997/3/fe/9/33vfe997/3/fe/9/33sZY20tvnf/f/9/33v/f997/3/fe1trEkI7Z9A9vnffe/9/33v/f997/3/fe99/fG8zSnVS33/fe/9/fXNLKTNK/3/fe997339TSq8533vff3VO8T2+d997/3/fe/9/33v/f99733vxQfhe33v/f997/3/fe/9/33v/f997/3/fe/9/33v/f997/3/fe/9/33v/f997/3/ff/9/33//f99//3/ff/9/33v/f99//3/ff/9/33//f99//3/fewAA/3/ff/9/33//f99//3//f/9/33//f99//3/ff/9/33//f99//3/ff/9//3//f/9//3//f/9//3//f99//3/ff/9/33//f51zKyWVUv9/33vff997/3//f/9/33sRQq81dE7ff/9/33//f99//3/ff99/33u3Wo4xfHPfe/9/33/ff885EULfe99/33vffzJGEUK+d/9/2FqONZ1z/3/ff/9/33//f99//3+dc885GWP/f/9//3/ff/9/33//f99//3/ff/9/33//f99//3/ff/9/33//f99//3//f/9//3//f99//3//f/9//3//f/9//3//f/9//3//f/9//3//f/9/AADfe/9/33v/f997/3/fe/9/33//f997/3/fe/9/33v/f997/3/fe/9/33//f99//3/ff/9/33//f997/3/fe/9/33v/f99//3/4XvA9vnfff99733/fe/9/33vff5ZSbS3YXt9/33v/f997/3/fe/9/33t8b9A5t1rfe99/33v/f/9/11rQOd9733vff997M0oSRt97v3v4Xq81nXPfe/9/33v/f997/3/fe3xvrzU6Z997/3/fe/9/33v/f997/3/fe/9/33v/f997/3/fe/9/33v/f997/3/fe/9/33//f997/3/fe/9/33//f99//3/ff/9/33//f99//3/ff/9/338AAP9/33//f99//3/ff/9//3//f99//3/ff/9/33//f99//3/ff/9/33//f/9//3/ff/9//3//f99//3/ff/9/33//f99/33/ff7978D1TSr97/3/fe/9/33//f997U0quNY41fG//f99//3/ff/9/33u+dxFCEkbfe/9/33v/f99//398b685nnP/f997/38yRlNK33vffztr0D06Z/9/33//f99//3/ff/9/OmvxQXxv33/ff/9/33//f99//3/ff/9/33//f99//3/ff/9/33//f99//3/ff/9//3//f99//3/ff/9//3//f/9//3/ff/9//3//f/9//3//f/9//3//fwAA33v/f997/3/ff/9/33//f99//3/fe/9/33v/f997/3/fe/9/33//f99//3/ff/9/33v/f997/3/fe/9/33//f997/3/fe/9/33sZY681Omffe99/33v/f997OmevNXxvM0quNXxv/3/fe/9/vntba20xSymdc/9/33v/f997/3/fe7530Dlcb/9/33vfexFCVEr/f997nneONVtr33v/f997/3/fe/9/33sZY/A9vnffe/9/33v/f997/3/fe/9/33//f99//3/fe/9/33v/f997/3/fe/9/33v/f99//3/ff/9/33//f99//3/fe/9/33//f99//3/ff/9/33//f997AAD/f99//3//f/9//3//f/9//3/ff/9/33//f99//3/ff/9/33//f/9//3//f/9/33//f99//3/ff/9//3//f99//3/ff/9/33/ff99/+WIyRp1z33//f99/3nvxPdda33//f9dajjV1Ujpn+F6uNUwpMka+d/9/33//f99//3/ff/9/339TSlRK33/fe7578UG3Wt9//3++d685lVL/f99//3/ff/9/33//f7daU0rfe/9/33v/f99//3/ff/9//3//f/9//3//f/9/33//f99//3/ff/9/33//f/9//3//f/9//3//f/9//3/ff/9/33//f/9//3//f/9//3//f/9//38AAN9//3/fe/9/33//f997/3/fe/9/33v/f997/3/fe/9/33v/f997/3/fe/9/33v/f99//3/fe99/33//f99//3/ff/9/33v/f997/3++exJC6Ry2Vr53nnfQPdA5nXP/f997/39baxJGjjWuNXROnXPff/9/33//f99//3/fe/9/33//f9da8T3fe99/fG/PObda/3/fe99/EUJUSt9733/fe/9/33v/f99/dU6VUt9733vff997/3/fe/9/33v/f99//3/fe/9/33v/f997/3/fe/9/33v/f997/3/ff/9/33//f99//3/ff/9/33v/f99//3/ff/9/33v/f99//3/fewAA/3//f/9//3//f/9//3/ff/9/33//f99//3/ff/9/33//f99//3/ff/9/33//f/9//3//f/9/33v/f/9//3//f/9//3//f/9//3/ff/9/33vYWvE9jjFLKTJGvnf/f99//3/ff/9//3//f997/3/ff/9//3//f/9//3/ff/9/33//f997nXPwPVtr33v5Xo0xnnPff/9/33u2VlRK/3/fe/9/33//f99/vnfwPfli33v/f99//3/ff/9/33//f/9//3//f/9/33//f99//3/ff/9/33//f99//3//f/9//3//f/9//3//f/9/33//f99//3//f/9/33//f99//3//f/9/AADff/9/33//f99//3/fe/9/33v/f997/3/fe/9/33v/f997/3/fe/9/33v/f997/3/ff/9/33vff99//3/ff/9/33//f99//3/fe99//3//f/9/nXM6Z1xv33v/f99//3/fe/9/33/fe99/33/fe/9/33v/f99//3/ff/9/33v/f99733++d5VStlbfe7daEULfe/9/33v/fxlj0D2+d/9/33v/f997/39cb/A9O2v/f997/3/fe/9/33v/f997/3/ff/9/33v/f997/3/fe/9/33v/f997/3/fe/9/33//f99//3/ff/9/33//f997/3/ff/9/33//f997/3/ff/9/338AAP9//3//f/9//3/ff/9//3//f99//3/ff/9/33//f/9//3/ff/9/33//f99//3//f/9/33//f99//3/ff/9/33//f99//3/ff/9/33v/f99/33/ff/9/33//f99//3/ff/9/33//f99//3/fe/9/33//f99//3//f/9/33v/f99/33/ff/9/zzkSQnxvdE50Tv9/33v/f997nXOOMZ5z/3//f997/3/ff9hajjG/e99//3/ff/9/33//f99//3//f/9//3//f/9//3/ff/9/33//f99//3//f/9/33v/f/9//3//f/9//3//f99//3/ff/9/33//f99//3/ff/9/33//fwAA33//f99//3/fe/9/33v/f99//3/fe/9/33v/f997/3/ff/9/33v/f997/3//f/9/33//f997/3/fe/9/33v/f997/3/fe/9/33v/f997/3/fe/9/33v/f99//3/ff/9/33v/f997/3/fe/9/33v/f997/3/fe/9/33vff997/3/fe/9/33v4XjJGrzmuNTtr33vff99733vfe/E9O2vff99/33/fe/9/VEp1Ut97/3/fe/9/33v/f99//3/ff/9/33//f99//3/ff/9/33v/f99//3/ff/9/33/ff997/3/ff/9/33//f99//3/fe/9/33v/f997/3/fe/9/33v/f997AAD/f/9//3/ff/9/33//f/9//3/ff/9/33//f99//3//f/9/33//f99//3//f/9//3//f/9//3/ff/9/33//f99//3/ff/9/33//f99//3/ff/9/33//f/9//3//f/9//3//f99//3/ff/9/33//f99//3/ff/9/33//f997/3/ff/9//3//f99/nXNTSjtr33vff99733/fe/9/2FozSp5333vff997nnfxPTpn/3/ff/9/33//f99//3//f/9//3//f/9//3//f/9/33//f99//3//f/9//3//f997/3//f/9//3//f/9//3/ff/9/33//f99//3/ff/9/33//f99//38AAN9//3/ff/9/33//f99//3/ff/9/33//f99//3/ff/9/33//f99//3/ff/9/33//f997/3/ff/9/33//f99//3/fe/9/33//f997/3/fe/9/33v/f997/3/fe/9/33v/f997/3/fe/9/33v/f997/3/fe/9/33v/f99733/fe/9/33v/f997/3//f/9/33v/f997/3/fe/9/33udc1RKvne/e99733u2VvA933vff/9/33v/f997/3/fe/9/33//f99//3/ff/9/33v/f997/3/ff/9/33//f99//3/fe/9/33v/f99//3/ff/9/33//f997/3/fe/9/33//f99//3/ffwAA/3//f/9//3//f/9//3//f/9//3//f/9//3//f/9//3//f/9//3//f/9//3//f99//3/ff/9//3//f/9//3/ff/9/33//f/9//3/ff/9/33//f99//3/ff/9/33//f99//3/ff/9/33//f99//3/ff/9/33//f/9//3/fe/9/33//f99//3//f/9//3//f99//3/ff/9/33//f997EkJMKd9733++d1ROO2vff/9/33//f99//3/ff/9//3//f/9//3//f/9//3//f99//3//f/9//3//f/9//3/ff/9/33//f99//3//f/9//3//f/9//3/ff/9//3//f99//3//f/9/AADff/9/33//f99//3/fe/9/33//f99//3/ff/9/33v/f99//3/fe/9/33//f997/3/fe/9/33v/f99//3/fe/9/33v/f99//3/ff/9/33v/f997/3/fe/9/33v/f997/3/fe/9/33v/f997/3/fe/9/33v/f997/3/fe/9/33v/f997/3/fe99/33v/f99733/fe/9/33vff99//3+2ViolllJ8b3ROdVLfe99/33//f997/3/fe/9/33v/f997/3/ff/9/33//f99//3/fe/9/33//f997/3/ff/9/33v/f997/3/fe/9/33v/f99//3/fe/9/33v/f99//3/fe/9/338AAP9//3//f/9//3//f/9/33//f/9//3/ff/9/33//f/9//3/ff/9/33//f99//3/ff/9/33//f99//3/ff/9/33//f99//3//f/9//3//f99//3/ff/9/33//f99//3/ff/9/33//f99//3/ff/9/33//f/9//3/ff/9/33//f/9//3/ff/9/33//f99//3/fe/9/33//f99//3//f/9/W2syRm0tjjWdc/9/33//f/9//3//f/9/33//f99//3//f/9//3//f/9//3/ff/9/33//f/9//3/ff/9/33//f99//3//f/9/33//f99//3//f/9/33//f99//3/ff/9//3//fwAA33v/f99//3/ff/9/33v/f997/3/ff/9/33v/f997/3/ff/9/33v/f997/3/fe/9/33v/f997/3/fe/9/33v/f997/3/ff/9/33//f99//3/fe/9/33v/f997/3/fe/9/33v/f997/3/fe/9/33v/f997/3/ff/9/33v/f99//3/fe/9/33v/f997/3/fe99/33v/f997/3/ff/9//3//f753fXO/e/9/33v/f997/3/ff/9/33v/f997/3/fe/9/33//f99//3/fe/9/33v/f99//3/fe/9/33v/f997/3/ff/9/33//f997/3/ff/9/33v/f997/3/fe/9/33//f997AAD/f/9//3//f/9/33//f99//3//f/9//3//f99//3//f/9/33//f99//3/ff/9/33//f99//3/ff/9/33//f99//3/ff/9//3//f/9//3//f/9/33//f99//3/ff/9/33//f99//3/ff/9/33//f99//3//f/9/33//f99//3//f/9/33//f99//3/ff/9/33//f99//3/ff/9/33//f/9//3//f/9/33//f99//3//f/9/33//f99//3/ff/9//3//f99//3//f/9/33//f99//3/ff/9/33//f99//3/ff/9/33//f99//3/ff/9//3//f99//3/ff/9/33//f/9//38AAN9//3/ff/9/33v/f997/3/fe/9/33//f997/3/fe/9/33//f99//3/ff/9/33//f99//3/fe/9/33v/f997/3/fe/9/33//f99//3/ff/9/33//f99//3/fe/9/33v/f997/3/fe/9/33v/f99//3/ff/9/33//f997/3/ff/9/33//f997/3/fe/9/33//f99//3/ff/9/33v/f997/3/fe/9/33v/f997/3/fe/9/33v/f997/3/fe/9/33v/f997/3/ff/9/33//f99733/fe99/33v/f997/3/fe/9/33v/f997/3/fe/9/33//f997/3/fe/9/33v/f997/3/fewAA/3//f/9/33//f99//3/ff/9//3//f99//3/ff/9//3//f/9//3//f/9//3//f/9//3//f/9/33//f99//3/ff/9/33//f/9//3//f/9//3//f/9//3/ff/9/33//f99//3/ff/9/33//f/9//3//f/9//3//f99//3/ff/9//3//f99//3/ff/9/33//f/9//3//f/9/33//f99//3/ff/9/33//f99//3/ff/9/33//f99//3/ff/9/33//f99//3/ff/9//3//f99//3/ff/9//3//f99//3/ff/9/33//f99//3/ff/9//3//f/9//3/ff/9/33//f99//3/ff/9/AADfe/9/33//f997/3/fe/9/33v/f99//3/fe/9/33v/f99//3/fe/9/33//f99//3/fe/9/33v/f997/3/fe/9/33v/f99//3/ff/9/33//f997/3/fe/9/33v/f997/3/fe/9/33v/f997/3/ff/9/33v/f99733/fe/9/33v/f997/3/ff/9/33v/f997/3/fe/9/33v/f997/3/fe/9/33v/f997/3/fe/9/33v/f997/3/fe/9/33v/f997/3/fe/9/33v/f997/3/fe/9/33v/f997/3/fe99/33vff997/3/fe/9/33v/f99//3/fe/9/33//f997/3/ff/9/33sAAP9//3//f99//3/ff/9//3//f/9//3//f/9/33//f/9//3/fe/9//3//f/9//3/ff/9/33//f99//3/ff/9//3//f/9//3//f/9//3//f/9//3/ff/9/33//f99//3/ff/9/33//f99//3/ff/9//3//f99//3/fe/9/33//f99//3//f/9/33//f99//3/ff/9/33//f99//3/ff/9/33//f99//3/ff/9/33//f99//3/ff/9/33//f997/3/ff/9/33//f/9//3/ff/9/33//f99//3/ff/9/33v/f99//3/ff/9/33//f99//3//f/9//3//f/9//3//f/9//3//fwAA33v/f99//3/fe/9/33v/f99//3/ff/9/33v/f997/3/ff/9/33v/f99//3/ff/9/33v/f997/3/fe/9/33v/f99//3/ff/9/33//f99//3/fe/9/33v/f997/3/fe/9/33v/f997/3/fe/9/33//f997/3/fe99733v/f997/3/ff/9/33//f997/3/fe/9/33v/f997/3/fe/9/33v/f997/3/fe/9/33v/f997/3/fe/9/33v/f997/3/ff/9/33v/f997/3/fe/9/33v/f997/3/fe/9/33v/f997/3/fe/9/33v/f997/3/ff/9/33//f99//3/ff/9/33//f997AAD/f99//3/ff/9/33//f/9//3/ff/9/33//f99//3//f/9//3//f/9//3//f/9//3//f/9//3/fe/9/33//f99//3//f/9/33//f/9//3/ff/9//3//f99//3//f/9//3//f99//3/ff/9//3//f/9//3//f/9/33//f99//3/ff/9/33//f99//3/ff/9/33//f99//3/ff/9/33//f99//3/ff/9/33//f99//3/ff/9/33//f99//3//f/9/33//f99//3/ff/9/33//f99//3/ff/9/33//f/9//3/ff/9/33//f99//3//f/9//3//f/9//3//f/9//3//f/9//38AAN97/3/fe/9/33v/f99//3/ff/9/33v/f997/3/fe/9/33//f99//3/ff/9/33//f99//3/fe/9/33v/f997/3/ff/9/33v/f997/3/ff/9/33vff997/3/fe/9/33//f997/3/fe/9/33v/f99//3/ff/9/33//f997/3/fe/9/33v/f997/3/fe/9/33v/f997/3/fe/9/33v/f997/3/fe/9/33v/f997/3/fe/9/33v/f997/3/fe/9/33//f997/3/fe/9/33v/f997/3/fe/9/33v/f997/3/ff/9/33v/f997/3/fe/9/33//f99//3/ff/9/33//f99//3/ffwAA/3/ff/9/33//f99//3//f/9/33//f99//3/ff/9//3//f/9//3//f/9//3//f/9//3/ff/9//3//f99//3//f/9//3//f997/3//f/9/33/ff997/3/ff/9//3//f/9//3/ff/9/33//f99//3//f/9//3//f99//3/ff/9/33//f99//3/ff/9/33//f99//3/ff/9/33//f99//3/ff/9/33//f99//3/ff/9/33//f99//3/ff/9//3//f99//3/ff/9/33//f99//3/ff/9/33//f99//3//f/9//3//f99//3/ff/9/33//f/9//3//f/9//3//f/9//3//f/9/AADff/9/33vff997/3/ff/9/33//f99//3/fe/9/33v/f99//3/ff/9/33//f99//3/ff/9/33//f997/3/fe/9/33v/f997/3/fe/9/33//f99733/ff/9/33//f997/3/ff/9/33v/f997/3/ff/9/33//f99//3/fe/9/33v/f997/3/fe/9/33v/f997/3/fe/9/33v/f997/3/fe/9/33v/f997/3/fe/9/33v/f997/3/fe/9/33v/f997/3/fe/9//3//f/9//3/ff/9/33//f997/3/fe/9/33v/f997/3/fe/9/33v/f99//3/fe/9/33v/f99//3/ff/9/33sAAP9/33//f997/3//f/9//3//f/9//3/ff/9/33//f/9//3//f/9//3//f/9//3//f/9//3//f/9//3/ff/9/33//f99//3/ff/9//3//f/9//3/fe/9//3//f99//3/ff/9//3//f99//3//f/9//3//f/9//3/ff/9/33//f99//3/ff/9/33//f99//3/ff/9/33//f99//3/ff/9/33//f99//3/ff/9/33//f99//3/ff/9/33//f99//3/ff/9/33//f/9//3//f/9//3//f/9//3/ff/9/33//f99//3/ff/9/33//f/9//3//f/9/33//f997/3/ff/9//3//fwAARgAAABQAAAAIAAAAR0RJQwMAAAAiAAAADAAAAP////8iAAAADAAAAP////8lAAAADAAAAA0AAIAoAAAADAAAAAQAAAAiAAAADAAAAP////8iAAAADAAAAP7///8nAAAAGAAAAAQAAAAAAAAA////AAAAAAAlAAAADAAAAAQAAABMAAAAZAAAAAAAAABhAAAAPwEAAJsAAAAAAAAAYQAAAEABAAA7AAAAIQDwAAAAAAAAAAAAAACAPwAAAAAAAAAAAACAPwAAAAAAAAAAAAAAAAAAAAAAAAAAAAAAAAAAAAAAAAAAJQAAAAwAAAAAAACAKAAAAAwAAAAEAAAAJwAAABgAAAAEAAAAAAAAAP///wAAAAAAJQAAAAwAAAAEAAAATAAAAGQAAAALAAAAYQAAADQBAABxAAAACwAAAGEAAAAqAQAAEQAAACEA8AAAAAAAAAAAAAAAgD8AAAAAAAAAAAAAgD8AAAAAAAAAAAAAAAAAAAAAAAAAAAAAAAAAAAAAAAAAACUAAAAMAAAAAAAAgCgAAAAMAAAABAAAACcAAAAYAAAABAAAAAAAAAD///8AAAAAACUAAAAMAAAABAAAAEwAAABkAAAACwAAAHYAAAA0AQAAhgAAAAsAAAB2AAAAKgEAABEAAAAhAPAAAAAAAAAAAAAAAIA/AAAAAAAAAAAAAIA/AAAAAAAAAAAAAAAAAAAAAAAAAAAAAAAAAAAAAAAAAAAlAAAADAAAAAAAAIAoAAAADAAAAAQAAAAnAAAAGAAAAAQAAAAAAAAA////AAAAAAAlAAAADAAAAAQAAABMAAAAZAAAAAsAAACLAAAAKgEAAJsAAAALAAAAiwAAACABAAARAAAAIQDwAAAAAAAAAAAAAACAPwAAAAAAAAAAAACAPwAAAAAAAAAAAAAAAAAAAAAAAAAAAAAAAAAAAAAAAAAAJQAAAAwAAAAAAACAKAAAAAwAAAAEAAAAJQAAAAwAAAABAAAAGAAAAAwAAAAAAAACEgAAAAwAAAABAAAAFgAAAAwAAAAAAAAAVAAAAFABAAAMAAAAiwAAACkBAACbAAAAAQAAAACA1EG0l9RBDAAAAIsAAAArAAAATAAAAAQAAAALAAAAiwAAACsBAACcAAAApAAAAEYAaQByAG0AYQBkAG8AIABwAG8AcgA6ACAATQBJAEcAVQBFAEwAIABBAE4ARwBFAEwAIAAgAFoAQQBMAEQASQBWAEEAUgAgAFMASQBMAFYARQBSAEEAAAAGAAAAAwAAAAUAAAALAAAABwAAAAgAAAAIAAAABAAAAAgAAAAIAAAABQAAAAMAAAAEAAAADAAAAAMAAAAJAAAACQAAAAcAAAAGAAAABAAAAAgAAAAKAAAACQAAAAcAAAAGAAAABAAAAAQAAAAHAAAACAAAAAYAAAAJAAAAAwAAAAgAAAAIAAAACAAAAAQAAAAHAAAAAwAAAAYAAAAIAAAABwAAAAgAAAAIAAAAFgAAAAwAAAAAAAAAJQAAAAwAAAACAAAADgAAABQAAAAAAAAAEAAAABQAAAA=</Object>
  <Object Id="idInvalidSigLnImg">AQAAAGwAAAAAAAAAAAAAAD8BAACfAAAAAAAAAAAAAAA0IQAAnBAAACBFTUYAAAEAhIAAAMEAAAAFAAAAAAAAAAAAAAAAAAAAgAcAADgEAAD+AQAAHwEAAAAAAAAAAAAAAAAAADDIBwAYYQQ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sAAAAEAAAAHgAAABcAAAALAAAABAAAABQAAAAUAAAAIQDwAAAAAAAAAAAAAACAPwAAAAAAAAAAAACAPwAAAAAAAAAAAAAAAAAAAAAAAAAAAAAAAAAAAAAAAAAAJQAAAAwAAAAAAACAKAAAAAwAAAABAAAAUAAAAHQDAAANAAAABQAAABwAAAAUAAAADQ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CoAAAAFAAAAhAAAABUAAAAqAAAABQAAAFsAAAARAAAAIQDwAAAAAAAAAAAAAACAPwAAAAAAAAAAAACAPwAAAAAAAAAAAAAAAAAAAAAAAAAAAAAAAAAAAAAAAAAAJQAAAAwAAAAAAACAKAAAAAwAAAABAAAAUgAAAHABAAABAAAA8////wAAAAAAAAAAAAAAAJABAAAAAAABAAAAAHMAZQBnAG8AZQAgAHUAaQAAAAAAAAAAAAAAAAAAAAAAAAAAAAAAAAAAAAAAAAAAAAAAAAAAAAAAAAAAAAAAAAAAAI4FtMdPApjJTwI929B3RBw2C1jHTwIAAAAAFgAAACAAAACoZzMLAABkArlud3NwVpsFXMdPAiTITwIEBAAAAQAAACAAAADQBxYCZAAAAP////8gAAAAAAAAAAhWNQswHDYLAAAAAAAAAAAAABYC1KimKwAAAAAIyU8CadrQdwAATwIAAAAAddrQdzwKFgLz////AAAAAAAAAAAAAAAAkAEAAAAAAAEAAAAAcwBlAGcAbwBlACAAdQBpAAAAAAAAAAAAAAAAALZEAncAAAAAVAaK/wkAAAC4yE8CEF74dgHYAAC4yE8CAAAAAAAAAAAAAAAAAAAAAAAAAABo4uZ0ZHYACAAAAAAlAAAADAAAAAEAAAAYAAAADAAAAP8AAAISAAAADAAAAAEAAAAeAAAAGAAAACoAAAAFAAAAhQAAABYAAAAlAAAADAAAAAEAAABUAAAAqAAAACsAAAAFAAAAgwAAABUAAAABAAAAAIDUQbSX1EErAAAABQAAAA8AAABMAAAAAAAAAAAAAAAAAAAA//////////9sAAAARgBpAHIAbQBhACAAbgBvACAAdgDhAGwAaQBkAGEAAAAGAAAAAwAAAAUAAAALAAAABwAAAAQAAAAHAAAACAAAAAQAAAAGAAAABwAAAAMAAAADAAAACAAAAAcAAABLAAAAQAAAADAAAAAFAAAAIAAAAAEAAAABAAAAEAAAAAAAAAAAAAAAQAEAAKAAAAAAAAAAAAAAAEABAACgAAAAUgAAAHABAAACAAAAFAAAAAkAAAAAAAAAAAAAALwCAAAAAAAAAQICIlMAeQBzAHQAZQBtAAAAAAAAAAAAAAAAAAAAAAAAAAAAAAAAAAAAAAAAAAAAAAAAAAAAAAAAAAAAAAAAAAAAAAAAAAAAIAAAAMyXIA4AAGQCGHCDc2RfUV2gaKYryDdpAigCAADQBxYCCAIAANAHFgJkAAAA9A1PAggCAACoMiAO6JkeDrBXOw8AAAAAAAAAAAAAFgICAAAAAAAAAEEAAAAAABYCfAIWAgAAAAD8AQAALBMWAgAAAAAAAGQCKBMWAgAA53e4B08CTvnndxCWIA5O+ed3AAAAAAAAAAAYNGYCGDRmAswHTwJ/L3VzAABkAgAAAAD8AQAA3AdPAj0vdXMAAAAABwAAAAAAAAC2RAJ3/AEAAFQGiv8HAAAABAlPAhBe+HYB2AAABAlPAg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PQ6oB08CjAlPAj3b0HcNAQAATAdPAgAAAAAAAAAAJQEAAAoCAADAr2QCAQAAALisXw8AAAAAeL4eGgAAAAAAAAAA2MoeGgAAAAB4vh4aU4GHcwMAAABcgYdzAQAAAGifHxqgHb5zGHCDc2RfUV2gaKYryDdpAvwITwJp2tB3AABPAgIAAAB12tB39A1PAuD///8AAAAAAAAAAAAAAACQAQAAAAAAAQAAAABhAHIAaQBhAGwAAAAAAAAAAAAAAAAAAAAGAAAAAAAAALZEAncAAAAAVAaK/wYAAACsCE8CEF74dgHYAACsCE8CAAAAAAAAAAAAAAAAAAAAAAAAAABkdgAIAAAAACUAAAAMAAAAAwAAABgAAAAMAAAAAAAAAhIAAAAMAAAAAQAAABYAAAAMAAAACAAAAFQAAABUAAAADAAAADcAAAAgAAAAWgAAAAEAAAAAgNRBtJfUQQwAAABbAAAAAQAAAEwAAAAEAAAACwAAADcAAAAiAAAAWwAAAFAAAABYAAAAFQAAABYAAAAMAAAAAAAAACUAAAAMAAAAAgAAACcAAAAYAAAABAAAAAAAAAD///8AAAAAACUAAAAMAAAABAAAAEwAAABkAAAALQAAACAAAAA0AQAAWgAAAC0AAAAgAAAACAEAADsAAAAhAPAAAAAAAAAAAAAAAIA/AAAAAAAAAAAAAIA/AAAAAAAAAAAAAAAAAAAAAAAAAAAAAAAAAAAAAAAAAAAlAAAADAAAAAAAAIAoAAAADAAAAAQAAAAnAAAAGAAAAAQAAAAAAAAA////AAAAAAAlAAAADAAAAAQAAABMAAAAZAAAAC0AAAAgAAAANAEAAFYAAAAtAAAAIAAAAAgBAAA3AAAAIQDwAAAAAAAAAAAAAACAPwAAAAAAAAAAAACAPwAAAAAAAAAAAAAAAAAAAAAAAAAAAAAAAAAAAAAAAAAAJQAAAAwAAAAAAACAKAAAAAwAAAAEAAAAJwAAABgAAAAEAAAAAAAAAP///wAAAAAAJQAAAAwAAAAEAAAATAAAAGQAAAAtAAAAIAAAADQBAABWAAAALQAAACAAAAAIAQAANwAAACEA8AAAAAAAAAAAAAAAgD8AAAAAAAAAAAAAgD8AAAAAAAAAAAAAAAAAAAAAAAAAAAAAAAAAAAAAAAAAACUAAAAMAAAAAAAAgCgAAAAMAAAABAAAACEAAAAIAAAAYgAAAAwAAAABAAAASwAAABAAAAAAAAAABQAAACEAAAAIAAAAHgAAABgAAAAAAAAAAAAAAEABAACg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R1blPgAAAAAAAAAAkZnkPgAANEIAAABCJAAAACQAAABHVuU+AAAAAAAAAACRmeQ+AAA0QgAAAEIEAAAAcwAAAAwAAAAAAAAADQAAABAAAAAtAAAAIAAAAFIAAABwAQAABAAAABQAAAAJAAAAAAAAAAAAAAC8AgAAAAAAAAcCAiJTAHkAcwB0AGUAbQAAAAAAAAAAAAAAAAAAAAAAAAAAAAAAAAAAAAAAAAAAAAAAAAAAAAAAAAAAAAAAAAAAAAAAAAAAAAoDCgCAvz0OAAAAALxYaHeestJ31RIhWyQ+eA8BAAAA/////wAAAAA0EoYP+KFPAgAAAAA0EoYPiNuiGq+y0nfVEiFbAPwAAAEAAAAkPngPNBKGDwAAAAAA3AAAAQAAAAAAAADVElsAAQAAAADYAAD4oU8C1RJb//////8AAAAAIVsBAKAJowsAAAAA/////2yeTwLeNtJ31RIhW6iVLQ4PAAAAEAAAAAMBAAD+AAAAHwAAAQ8AAACI26IaAAB4DwAAAAABAAAAAQAAAAAAAAAkoU8CUCnSd9USIVsrAAAABQAAAAAAAAAAAAAAqJUtDg8AAAAAAAAAIAqGD2R2AAgAAAAAJQAAAAwAAAAEAAAARgAAACgAAAAcAAAAR0RJQwIAAAAAAAAAAAAAAKMAAAB5AAAAAAAAACEAAAAIAAAAYgAAAAwAAAABAAAAFQAAAAwAAAAEAAAAFQAAAAwAAAAEAAAAUQAAAPhhAAAtAAAAIAAAAHUAAABVAAAAAQAAAAEAAAAAAAAAAAAAAIEAAABgAAAAUAAAACgAAAB4AAAAgGEAAAAAAAAgAMwAoQAAAHcAAAAoAAAAgQAAAGAAAAABABAAAAAAAAAAAAAAAAAAAAAAAAAAAAAAAAAA33v/f997/3/ff/9/33//f99//3/fe/9/33v/f997/3/ff/9/33//f99//3/ff/9/33v/f997/3/fe/9/33v/f99//3/fe/9/33v/f99//3/ff/9/33//f99//3/ff/9/33//f99//3/ff/9/33//f997/3/fe/9/33v/f997/3/fe/9/33v/f99//3/ff/9/33//f997/3/fe/9/33v/f997/3/fe/9/33v/f997/3/fe/9/33//f997/3/fe/9/33v/f99//3/fe/9/33v/f997/3/fe/9/33vfe997/3/fe/9/33//f99//3/ff/9/33v/f997/3/fe/9/33v/f99/AAD/f99//3//f/9//3//f/9//3/ff/9/33//f99//3//f/9//3//f/9//3//f/9/33//f99//3/ff/9/33//f/9//3//f/9/33//f/9//3//f/9//3//f/9//3//f/9//3//f/9//3//f/9//3//f/9//3/fe/9/33//f99//3/ff/9/33//f/9//3//f/9//3//f99//3/ff/9/33//f99//3/ff/9/33//f99//3/ff/9/33//f/9//3/ff/9/33//f99//3//f/9/33//f99//3/ff/9/33//f997/3//f/9/33//f/9//3//f/9//3//f99//3/ff/9/33//f99//38AAN9//3/fe/9/33//f99//3/ff/9/33v/f997/3/fe/9/33//f99//3/fe/9/33v/f99//3/fe/9/33v/f997/3/ff/9/33v/f99//3/ff/9/33//f99//3/ff/9/33v/f99//3/fe/9/33v/f997/3/fe/9/33vff997/3/fe99/33v/f997/3/ff/9/33v/f997/3/fe/9/33v/f997/3/ff/9/33v/f997/3/fe/9/33//f99//3/fe/9/33v/f997/3/fe/9/33v/f997/3/fe/9/33v/f99//3/fe/9/33//f997/3/fe/9/33v/f997/3/fe/9/33//f997/3/fewAA/3//f/9//3//f/9//3//f/9//3//f/9//3/fe/9//3//f/9//3//f/9/33//f/9//3//f/9/33//f99//3/ff/9//3//f/9//3//f/9//3//f/9//3//f/9/33//f99//3//f/9/33//f99//3/ff/9/33//f997/3//f/9/33v/f99//3/ff/9//3//f99//3//f/9/33//f99//3//f/9/33//f99//3/ff/9//3//f/9//3//f/9/33//f99//3/ff/9/33//f/9//3/ff/9/33//f/9//3//f/9//3//f/9//3/ff/9/33//f99//3/ff/9//3//f/9//3/ff/9/AADff/9/33//f99//3/ff/9/33//f99//3/fe99/33v/f99//3/ff/9/33v/f997/3/ff/9/33v/f997/3/fe/9/33//f99//3/ff/9/33//f99//3/ff/9/33//f997/3/ff/9/33//f997/3/fe/9/33v/f99733/fe/9/33//f997/3/fe/9/33//f997/3/fe/9/33//f997/3/fe/9/33//f997/3/fe/9/33v/f99//3/ff/9/33v/f997/3/fe/9/33v/f997/3/ff/9/33v/f99//3/ff/9/33//f99//3/ff/9/33v/f997/3/fe/9/33//f99//3/fe/9/338AAP9/33//f99//3/ff/9/33//f99//3/ff/9/33//f/9//3/ff/9/33//f/9//3//f/9/33//f99//3//f/9//3//f/9//3/ff/9//3//f/9//3//f/9//3//f99//3/ff/9//3//f997/3//f/9//3//f99//3/ff/9/33//f99//3/ff/9//3//f/9//3/ff/9//3//f/9//3//f/9/33//f99//3/ff/9/33//f/9//3/ff/9/33//f99//3/ff/9/33//f99//3/ff/9/33//f99//3/ff/9/33//f99//3/ff/9//3//f99//3/ff/9/33//f/9//3/ff/9/33//fwAA33//f997/3/fe/9/33v/f997/3/fe/9/33v/f997/3/ff/9/33v/f99//3/ff/9/33//f997/3/ff/9/33//f99//3/fe/9/33v/f99//3/ff/9/33vff997/3/fe/9/33//f99733/fe/9/33//f997/3/fe/9/33v/f997/3/fe/9/33v/f99//3/fe/9/33v/f99//3/ff/9/33v/f997/3/fe/9/33v/f997/3/ff/9/33v/f997/3/fe/9/33v/f997/3/fe/9/33v/f997/3/fe/9/33v/f997/3/fe/9/33v/f99//3/fe/9/33v/f997/3/ff/9/33v/f997AAD/f99//3/ff/9/33//f99//3/ff/9/33//f99//3/ff/9/33//f99//3//f/9/33//f99//3/ff/9//3//f99//3//f/9/33//f/9//3//f/9//3//f997/3/ff/9/33//f/9//3/ff/9/33//f/9//3/ff/9/33//f99//3/ff/9/33//f99//3//f/9/33//f/9//3/ff/9//3//f99//3/ff/9/33//f99//3/ff/9/33//f99//3/ff/9/33//f99//3/ff/9/33//f99//3/ff/9/33//f99//3/ff/9/33//f99//3/ff/9/33//f99//3/ff/9/33//f99//38AAN97/3/ff/9/33//f997/3/fe/9/33v/f997/3/fe/9/33v/f997/3/fe99/33//f997/3/fe/9/33v/f997/3/fe/9/33v/f997/3/ff/9/33//f99//3/ff/9/33v/f99//3/ff/9/33//f99//3/ff/9/33//f997/3/ff/9/33//f99//3/fe/9/33//f99//3/ff/9/33v/f99//3/fe99/33v/f99733/fe/9/33v/f997/3/fe/9/33v/f99//3/ff/9/33v/f997/3/fe/9/33//f99//3/fe/9/33//f99//3/fe/9/33v/f997/3/fe99/33vff997/3/fewAA/3//f/9//3//f/9//3/ff/9/33//f99//3/ff/9/33//f99//3/ff/9/33v/f99//3/ff/9/33//f99//3/ff/9/33//f99//3//f/9//3//f/9//3//f/9/33//f99//3//f/9//3//f/9//3//f/9//3//f99//3/ff/9//3//f/9//3/ff/9/33//f/9//3//f/9//3//f99//3/ff/9/33v/f99//3/fe/9/33//f99//3/ff/9/33//f/9//3//f/9//3//f99//3/ff/9/33//f/9//3/ff/9/33//f/9//3/ff/9/33//f99//3/ff/9//3//f99//3/ff/9/AADff/9/33v/f99//3/fe/9/33//f997/3/ff/9/33v/f997/3/fe/9/33//f997/3/fe/9/33v/f997/3/fe/9/33//f997/3/ff/9/33v/f99//3/fe/9/33//f997/3/ff/9/33//f997/3/ff/9/33//f997/3/fe/9/33v/f99//3/fe/9/33//f99//3/ff/9/33v/f997/3/fe/9/33v/f997/3/fe/9/33v/f997/3/fe/9/33v/f997/3/ff/9/33//f99//3/fe/9/33v/f997/3/ff/9/33v/f99//3/fe/9/33v/f997/3/fe/9/33v/f99//3/fe/9/33sAAP9/33//f99//3//f/9//3//f/9//3//f/9//3//f99//3//f/9//3//f99//3/ff/9/33//f99//3/ff/9/33//f/9//3//f/9/33//f99//3/ff/9//3//f/9//3//f/9//3//f997/3//f/9//3//f99//3/ff/9/33//f99//3/ff/9/33//f/9//3/ff/9/33//f99//3/ff/9/33//f99//3/ff/9/33//f99//3/ff/9/33//f99//3/ff/9/33//f/9//3//f/9/33//f99//3//f/9//3//f99//3/ff/9/33//f99//3/ff/9/33//f/9//3//f/9//3//fwAA33v/f997/3/ff/9/33//f99//3/ff/9/33//f99//3/fe/9/33//f997/3/fe/9/33v/f997/3/fe/9/33v/f99//3/ff/9/33v/f997/3/fe/9/33//f99//3/ff/9/33//f99/33/fe/9/33//f997/3/fe/9/33v/f997/3/fe/9/33v/f99//3/fe99/33v/f997/3/fe/9/33v/f997/3/fe/9/33v/f997/3/fe/9/33v/f997/3/fe/9/33v/f99//3/ff/9/33//f997/3/ff/9/33//f99//3/fe/9/33v/f997/3/fe/9/33v/f997/3/ff/9/33//f99/AAD/f99//3/ff/9/33//f/9//3/ff/9/33//f99//3/ff/9/33//f99//3/ff/9/33//f99//3/ff/9/33//f/9//3//f/9/33//f99//3//f/9/33//f/9//3//f/9//3//f99//3/ff/9/33//f/9//3/ff/9//3//f99//3/ff/9/33//f99//3/ff/9/33//f99//3/ff/9/33//f99//3/ff/9/33//f99//3/ff/9/33//f99//3/ff/9/33//f99//3/ff/9//3//f/9//3/ff/9/33//f99//3/ff/9/33//f99//3/ff/9//3//f99//3//f/9//3//f/9//38AAN97/3/fe/9/33v/f997/3/ff/9/33v/f997/3/fe/9/33v/f997/3/fe/9/33v/f997/3/fe/9/33//f99//3/ff/9/33v/f997/3/ff/9/33//f99//3/ff/9/33//f997/3/fe/9/33v/f99//3/fe/9/33v/f99//3/fe/9/33v/f997/3/fe/9/33v/f997/3/fe/9/33v/f997/3/fe/9/33v/f997/3/fe/9/33v/f997/3/fe/9/33v/f997/3/fe/9/33v/f99//3/ff/9/33v/f997/3/fe/9/33v/f997/3/fe/9/33//f99//3/ff/9/33//f99//3/ffwAA/3/ff/9/33//f99//3//f/9/33//f99//3/ff/9/33//f99//3/ff/9/33//f99//3/ff/9/33//f/9//3//f/9//3//f99//3//f/9//3//f/9//3//f/9//3//f/9//3/ff/9/33//f/9//3//f/9/33//f/9//3//f/9/33//f99//3/ff/9/33//f99//3/ff/9/33//f99//3/ff/9/33//f99//3/ff/9/33//f99//3/ff/9/33//f99//3/ff/9/33//f/9//3//f/9//3//f99//3/ff/9/33//f99//3/ff/9//3//f/9//3//f/9//3//f/9//3//f/9/AADfe/9/33v/f997/3/fe/9/33v/f997/3/ff/9/33//f997/3/fe/9/33v/f997/3/fe/9/33v/f997/3/fe/9/33//f99//3/ff/9/33//f99//3/ff/9/33//f99//3/fe/9/33v/f997/3/ff/9/33v/f997/3/fe/9/33v/f997/3/fe/9/33v/f997/3/fe/9/33v/f997/3/fe/9/33v/f997/3/fe99733v/f997/3/fe/9/33v/f997/3/fe/9/33v/f997/3/ff/9/33//f997/3/fe/9/33v/f997/3/fe/9/33v/f997/3/fe/9/33v/f997/3/fe/9/338AAP9/33//f99//3/ff/9/33//f99//3/ff/9//3//f99//3/ff/9/33//f99//3/ff/9/33//f99//3/ff/9//3//f/9//3//f/9//3//f/9//3//f/9//3//f997/3/ff/9/33//f99//3/ff/9//3//f99//3/ff/9/33//f99//3/ff/9/33//f99//3/ff/9/33//f99//3/ff/9/33//f99//3/ff99/33v/f99//3/ff/9/33//f99//3/ff/9/33//f99//3//f/9//3//f/9//3/ff/9/33//f99//3/ff/9/33//f99//3/ff/9/33//f99//3/ff/9/33//fwAA33v/f997/3/fe/9/33v/f997/3/fe/9/33//f997/3/fe/9/33v/f997/3/fe/9/33v/f997/3/fe/9/33v/f99//3/ff/9/33//f99//3/ff/9/33//f99/33/fe99733v/f997/3/fe/9/33//f997/3/fe/9/33v/f997/3/fe/9/33v/f997/3/fe/9/33v/f997/3/fe/9/33v/f997/3/fe/9/33vff997/3/fe/9/33v/f997/3/fe/9/33v/f997/3/fe/9/33//f99//3/fe/9/33v/f997/3/fe/9/33v/f997/3/fe/9/33v/f997/3/fe/9/33v/f997AAD/f/9//3//f/9//3//f99//3//f/9//3//f/9//3//f/9/33//f99//3//f/9//3//f/9//3/ff/9/33//f99//3/ff/9//3//f/9//3//f/9/33//f99//3/ff/9/33//f99//3/ff/9/33//f99//3//f5VSzzn/f997/3/ff/9/33//f99//3/ff/9/33//f99//3/fe/9//3//f99//3//f/9/33v/f/9//3/fe/9//3//f99//3/ff/9/33//f99//3/ff/9/33//f99//3/ff/9/33//f99//3/ff/9//3//f99//3/ff/9/33//f99//3//f/9//3//f99//38AAN9//3/ff/9/33//f997/3/fe/9/33//f99//3/ff/9/33//f997/3/ff/9/33//f99//3/fe/9/33v/f997/3/fe/9/33//f99/33++d/hivnv/f997/3/fe/9/33v/f997/3/fe/9/33v/f997/3/ff/9/dE7POZ1z33/fe/9/33v/f997/3/fe/9/33v/f997/3/fe/9/33sZYxJCM0auNUwpEUJUTvlenXO+d/9/33//f997/3/fe/9/33v/f997/3/fe/9/33v/f997/3/fe/9/33v/f997/3/fe/9/33//f99//3/fe/9/33v/f997/3/fe/9/33//f997/3/fewAA/3//f/9//3//f99//3/ff/9//3//f/9//3//f/9//3//f99//3/ff/9/33//f/9//3/ff/9/33//f99//3/ff/9/33//f/9//3/fezJGCiXYXt97/3/ff/9/33//f99//3/ff/9/33//f99//3/ff99/33/4Xo41nXPfe/9/33//f99//3/ff/9/33//f99//3/ff/9/33/fe2wt8D2vNdA9rzVUSs85bTHoHColzzm3VltrGWO2Vr9733v/f99/33/fe/9/33//f99//3/ff/9/33//f99//3/ff/9/33//f99//3/ff/9/33//f99//3/ff/9/33//f99//3/ff/9/AADfe/9/33//f997/3/fe/9/33v/f99//3/ff/9/33//f99//3/ff/9/33v/f997/3/fe/9/33v/f997/3/fe/9/33v/f997/3/fe997jjHPOVNK33vfe/9/33v/f997/3/fe/9/33v/f997/3/fe/9/33v/f/hejjVba/9/33v/f997/3/fe/9/33v/f997/3/fe/9/33vfe99/llauNRlj33v/f99//3+dc7dWEkJLKYUQIgRECAohMkbfe/9/33/fe99733vff997/3/fe/9/33v/f997/3/fe/9/33v/f997/3/fe/9/33v/f997/3/fe/9/33vfe997/3/ff/9/33sAAP9//3//f99//3/ff/9/33//f/9//3//f/9//3//f/9//3//f/9//3//f99//3/ff/9/33//f99//3/ff/9/33//f99//3/ff/9/339TSvA9EUIZY99733//f99//3/ff/9/33//f99//3/ff/9/33//f997OmeNMRlj33v/f99//3/ff/9/33//f99//3/ff/9/33//f99//3/ee/E9yBiOMTtn/3/fe/9/33//f1xvbTHwPa856BxEDOgcjTH5Xt97/3//f99//3/ff/9/33//f99//3/ff/9/33//f99//3/ff/9/33//f99//3/ff/9/33//f997/3//f/9//3//fwAA33v/f99//3/fe/9/33v/f997/3/ff/9/33v/f99//3/ff/9/33v/f997/3/fe/9/33v/f99//3/fe/9/33v/f997/3/fe/9/33v/f3VS8D0yRpZS33//f997/3/ff/9/33v/f997/3/fe/9/33v/f997339ba9A5lVLff997/3/fe/9/33v/f997/3/fe/9/33v/f997/3/fe99/33v4Xo0xbC1UTn1z33/ff3xv8D1TSr13+F6uNTJGjTHHGGQM6SARQpVSnXPff/9//3/ff79733/ff/9/33v/f997/3/fe/9/33v/f997/3/fe/9/33v/f997/3/fe/9/33v/f99/AAD/f/9//3/ff/9/33//f99//3//f/9//3//f99//3//f/9/33//f99//3/ff/9/33//f99//3//f/9/33//f99//3/ff/9/33sSRtdaOmcSQjNGEkbfe99//3//f/9//3//f99//3/ff/9/33//f99//3/ff3xv0Dl0Tt97/3/ff/9/33//f/9//3//f/9/33//f99//3/ff/9/33//f/9/33v4Xo0xKiWONVRO0D0rKSol6SARQvhe/3/ff997O2cyRscYphSmFPA9dVK+d997/3/ff/9/33//f99//3/ff/9/33//f99//3/ff/9/33//f99//3//f/9/33//f/9//38AAN97/3/ff/9/33v/f997/3/fe/9/33//f997/3/fe/9/33//f997/3/fe/9/33v/f997/3/ff/9/33v/f997/3/fe/9/33v/f1ROjjErKdA58T0RQlxv33vfe/9/33//f997/3/fe/9/33v/f997/3/fe99/fG+vNfFB33/fe/9/33v/f997/3/ff/9/33v/f997/3/fe/9/33v/f997/3/fe/9/vnf5Yq85rzVLKa41U0p1Up1z/3+/e/9/33v/f/9/vnf4Xo4xZQwiBMgYU0qdc/9/33v/f997/3/fe99/33vff997/3/fe/9/33v/f997/3/fe/9/33//f997/3/ffwAA/3//f/9/33//f99//3/ff/9/33//f99//3/ff/9/33//f99//3/ff/9//3//f99//3//f/9/33v/f99//3/ff/9/33//f99733sSRoUQCiERQlNKGWPfe99733//f99//3/ff/9/33//f99//3/ff/9/33u+d641bS2+e/9/33v/f997/3/ff/9/33//f99//3/ff/9/33//f99//3/fe/9//3//f99/339ca641Omfff99//3/fe/9/33v/f997/3//f99/33tca3RKCiFkDIUQ8DnYWt97/3//f/9/33v/f997/3/ff/9/33//f99//3/ff/9/33//f99//3/ff/9/AADff/9/33//f/9//3/ff/9/33v/f997/3/fe/9/33v/f997/3/fe/9/33//f99//3/ff/9/33/ff997/3/fe/9/33v/f997/3/fe99/GmPwPRFCdU75Yt9733v/f997/3/fe/9/33v/f997/3/fe/9/33vfe997M0ZsLb5333vff99733/fe/9/33v/f997/3/fe/9/33v/f997/3/fe/9/33v/f997/3/fe9darzm+e99733/fe/9/33v/f997/3/fe/9/33v/f997/3/fe3xvMkboGEMI6BwSQp1z33/ff99733vfe/9/33vff997/3/fe/9/33v/f99733/fe/9/33sAAP9//3//f/9//3/ff/9/33//f99//3/ff/9/33//f99//3/ff/9/33//f/9//3//f/9//3//f997/3/ff/9/33//f99//3/ff/9/33v/f9heKiXXWhpn33vff99//3/ff/9/33//f99//3/ff/9/33//f99/33tUSo0xfW//f997/3/ff/9/33/ff99//3/ff/9/33//f99//3/ff/9/33//f99//3/ff9978T1USt97/3/ff/9/33//f99//3/ff/9/33//f99//3//e/9//3v/e997fG8SRscYhRCOMRln33vfe/9//3//f997/3/ff/9/33//f/9//3/fe/9/33//fwAA33v/f99//3/fe/9/33v/f997/3/fe/9/33v/f997/3/fe/9/33v/f99//3/ff/9/33//f997/3/fe/9/33v/f99/33/fe997/3//f997nncrKTNG11q/e997/3/fe99733/ff99733vff99733v/f99733vfe1ROKyV8b99733vfe/9/33v/f997/3/fe/9/33v/f997/3/fe/9/33v/f997/3/fe/9/33szSvhe33/ff/9/33v/f997/3/fe/9/33v/f99//3/fe/9//3v/e997/3vfe/9/vnfXWgolRAymFLdafG/fe997/3/fe997v3vff997/3/fe/9/33v/f997AAD/f/9//3/ff/9/33//f99//3/ff/9/33//f99//3/ff/9/33//f99//3//f/9//3//f/9//3/ff/9/33//f997/3/ff753U0psLfFBGWO+d1RObC11Tltr33vfe/9//3/fe753/3/ff/9/33//f99//3/fe99/tlZLKfhe33/fe/9/33//f99//3/ff/9/33//f99//3/ff/9/33//f99//3/ff/9/33/fe44xGmffe/9/33//f99//3/ff/9/33//f99//3//f/9//3v/f/97/3v/e/9/33v/f99/33v4Xs85ZRBlEK8111q+e/9/33v/f99733/ff/9/33//f99//38AAN97/3/ff/9/33v/f997/3/fe/9/33v/f997/3/fe/9/33v/f997/3/ff/9/33//f99//3/fe/9/33v/f99733v/f51zbC2ONZVS8T1sLY0xlVJLKW0xt1rfe/9/O2vwPUwtjTHxPVtr33v/f99/33/fe99733v4Xm0tdE7fe99733vff997/3/fe99/33v/f997/3/fe/9/33v/f997/3+/e99/33v/f51zrzlba/9/33vff997/3/fe/9/33v/f997/3/ff/9/33v/f/97/3/fe/9733v/f99/33/fe/9/339cb5ZS0D1DCAohU0qdc99733vfe/9/33v/f997/3/fewAA/3/ff/9//3//f/9//3//f/9/33//f99//3/ff/9/33//f99//3//f/9//3//f/9//3/ff/9/33//f99//3/fe997MkYzRt97/3/fe997rjVUSq41jTERQv9/nXMRQq85tla3Wo4xSyn4Xt9/33/ff/9/33//f1trjjEyRv9/33vfe997/3/fe99/33v/f99//3/ff/9/33//f99//3/fe/9/33udd753O2uvOb9733//f99//3/ff/9/33//f99//3/ff/9/33//f/9//3/ff/9/33//f99//3/ff/9/33//f99//3/fe3xvEkboHMcYEkZ8b/9//3//f997/3/ff/9/AADfe/9/33v/f99//3/ff/9/33//f997/3/fe/9/33v/f997/3/ff/9/33//f99//3/ff/9/33v/f997/3/fe99/XGuuNTtn/3/fe/9/33s7a0spbTGuNdA5vnuVUs85Omf/f997nneNMY4xGWPff/9/33v/f997nXOvNRFC33vfe99733/fe99733vff997/3/fe/9/33v/f997/3/fe/9/nXPPOSIEKiV1UvFB33v/f997/3/fe/9/33v/f997/3/fe/9/33v/f997/3/ff/9/33v/f997/3/fe/9/33v/f997/3/ff99/33v/fzpnbC2GFMcYU0qdc/9/33/fe/9/33sAAP9/33//f99//3//f/9/33//f99//3/ff/9/33//f997/3/ff/9/33//f/9//3/ff/9/33//f997/3/ff/9/339TShJG/3/ff/9/33vfe99/tlavNc85Kylcb885VE7fe99//3//f753EUJsLX1v/3//f99//3+ed/FBbC0ZY99//3/fe99/33v/f997/3/ff/9/33//f99//3/ff/9/XG+uNdA5dE6uNUsprznff997/3/ff/9/33//f99//3/ff/9/33//f99//3//f/9/33//f99//3/ff/9/33//f99//3/ff/9/33v/f997/3++d9dajTGmFEspdE6dc/9/33v/fwAA33v/f99//3/ff/9/33v/f997/3/fe/9/33v/f99733/fe99/33v/f99//3/ff/9/33/ff99733/fe/9/33u+d68511rfe/9/33v/f99733+dc0sp8T1sLRJCzzkaZ/9/33v/f99733+dc8850Dnfe79733/fe797EULwPa41nXPfe99733v/f997/3/fe/9/33v/f99733/fe997nnfPOY4xXG/fe753jTErKb5333/fe99/33v/f997/3/fe/9/33v/f997/3/fe/9/33v/f997/3/fe/9/33v/f997/3/fe/9/33v/f997/3/fe/9/33+/ezpndE4rJQohMkadc997AAD/f/9//3//f/9//3//f99//3/ff/9/33//f99//3//f/9/33//f99//3//f/9//3//f99//3//f/9/33//fzpnrzXYXv9/33//f99//3/fe/9/U0qONa41SymuNZ5333v/f99/33//f/9/O2uNMfA9v3vfe99/33sSRo0xU0qVUr9733v/f99//3/ff/9/33//f99//3/ff99/3390To0xnXPff/9/33tTSukgnXPfe99/33v/f99//3/ff/9/33//f99//3/ff/9/33//f99//3/ff/9/33//f99//3/ff/9/33//f99//3/ff/9/33//f997/3/ff553MkYKJWwt8T0AAN97/3/ff/9/33v/f997/3/fe/9/33v/f99//3/fe/9/33//f997/3/ff/9/33//f99//3/fe/9/33//f99/11rQPXxv33v/f997/3/fe99733tbayoljTFMLa41vnffe997/3/fe99/33vff5ZSbS2WUv9/33vffzNGjjVbaxJCt1bfe99733/fe/9/33vff99733/fe99/v3udc40xOme+d/9/33vff1NKjjH4Xt9/33vff997/3/fe/9/33v/f997/3/fe/9/33v/f997/3/ff/9/33v/f997/3/fe/9/33//f997/3/fe/9/33v/f99//3/fe99733v/f75311ptLQAA/3//f/9/33//f99//3/ff/9/33//f99//3/ff/9//3//f/9//3//f/9//3//f/9//3//f/9/33//f99//3+3WtA9vnf/f99//3/ff/9/33vfe51zbS2uNY0xjjXfe997/3/ff/9/33//f997vntUSo0xnXPfe997tlYrJRlj+F5tLVxv/3/fe/9/33/ff997/3/ff/9/33v/f1RK8D3fe/9/33vff997M0quNRJCvnv/f997/3/ff/9/33//f99//3/ff/9/33//f99//3/ff/9//3//f99//3//f/9//3//f/9//3/ff/9/33//f99//3/ff/9/33//f/9//3//f997AADfe/9/33//f997/3/fe/9/33v/f997/3/fe99733v/f99//3/ff/9/33//f99//3/ff/9/33v/f997/3/fe3VO8D3fe997/3/fe99/33v/f793vntsLW0tbC1tLRlj33vfe/9/33v/f99733vff553rzW2Vt9733vYXmwtlVK+e5ZWdVK/e99/33v/f99733/fe/9/33//f7538D22Vv9/33vfe997338yRvA98D2dc997/3/fe/9/33v/f997/3/fe/9/33v/f997/3/fe/9/33//f997/3/fe/9/33//f99//3/fe/9/33vff997/3/fe/9/33v/f99733/fe/9/33sAAP9/33//f99//3/ff/9/33//f99//3/ff/9/33//f99//3/ff/9/33//f/9//3/ff/9/33//f99//3/fe/9/llIRQt97/3//f/9/33//f99/33/fexFC8D3POc85M0bfe/9/33//f99//3/ff/9/338aY44xfXPfe1xvKiW2Vt97nnPXWn1z33vff99//3//f/9//3//f/9/GmdtMZ1z33//f997/3/fezJG8T3wPRlj/3/fe/9/33//f99//3/ff/9/33//f99//3/ff/9/33//f99//3/ff/9/33//f99//3/ff/9/33//f99//3/ff/9/33//f99//3/ff/9/33//fwAA33v/f997/3/fe/9/33v/f997/3/fe99/33v/f997/3/fe/9/33v/f99//3/ff/9/33v/f997/3/fe99/33uVUs8533vfe99/33v/f997/3/fe99/VEqvOWwt0DmvNZ5333v/f997/3/fe/9/33v/f7978UESRt9/XG8qJVNK33/fexljtlb/f99733u2VhFCSymONWwtVE6VUhFCvnf/f99733/fe997zzmvNfA9dVL/f99/33v/f997/3/fe/9/33v/f997/3/fe/9/33v/f997/3/fe/9/33v/f997/3/fe/9/33v/f997/3/fe/9/33v/f997/3/fe/9/33v/f997AAD/f99//3/ff/9/33//f99//3/ff/9/33v/f99//3/ff/9/33//f99//3//f/9/33//f99//3/ff/9/33vff1RO0D3fe99/33v/f99//3//f99733/4XvA9bC3xPRJGlVL/f99//3/ff/9/33//f99//3/XWm0xvnedc+gcEkbfe99/fXOuNd9733sSRqcUKyWuNY416RynFMgcbC2+d99//3/fe99/33sSRhJG+WJUTv9//3//f99//3/ff/9/33//f99//3/ff/9/33//f99//3/ff/9/33//f99//3/ff/9/33//f99//3/ff/9/33//f99//3/ff/9/33//f99//38AAN97/3/fe/9/33v/f99//3/ff99733vff997/3/fe/9/33v/f997/3/ff/9/33//f997/3/fe/9/33v/f997llLPOd9733v/f997/3/fe/9/33vfexljdE7pHDJGEkaNMZxz33/fe/9/33v/f997/3+/e51zjjX4Xr53CSEzSv9/vnffexFC2FpLKUwt11q/e79733u+d3xvjjFMLRFCGmffe/9/33vfexJCM0oaY3RO33/ff997/3/fe/9/33v/f997/3/fe/9/33v/f997/3/fe/9/33v/f997/3/fe/9/33v/f997/3/fe/9/33v/f997/3/fe/9/33v/f997/3/fewAA/3/ff/9/33//f99//3//f/9/33//f99//3/ff/9/33//f99//3/ff/9//3//f99//3/ff/9/33//f99//3/XWq41vnf/f99//3/ff/9/33/ff997fG90TgolMka3VmwtOmffe/9/33//f997/3/ff/9/33sRQvA933tLKY4x33vfe997GWOnGPA9vnfff997/3/ff/9/33sRQq85rznHGFROvnv/f997dVJTShpnM0r/f99//3/ff/9/33//f99//3/ff/9/33//f99//3/ff/9/33//f99//3/ff/9/33//f99//3/ff/9/33//f99//3/ff/9/33//f99//3/ff/9/AADfe/9/33v/f997/3/fe/9/33//f997/3/fe/9/33v/f997/3/fe/9/33//f997/3/fe/9/33v/f99//3/fexpjM0rfe997/3/fe/9/33vff99733+dczJGKyV1Ur538D3XWv9/33vff997/3/fe/9/33vff9heTCk6Z885bC2+d797v3czSq41+F7/f79733u/e99733u/e885lVK+d1RKRAyuNZ13339UShJCGWMSRt97/3/fe/9/33v/f997/3/fe/9/33v/f997/3/fe/9/33v/f997/3/fe/9/33v/f997/3/fe/9/33v/f997/3/fe/9/33v/f997/3/fe/9/33sAAP9/33//f99//3/ff/9/33//f99//3/ff/9/33//f/9//3/ff/9/33//f99//3/ff/9/33//f/9//3/ff/9/+V6NMXxv/3/ff/9/33//f99//3/ff9978T2OMTJG338SRs8533v/f99//3/ff/9/33//f99/33vwPRJGVEqNMZ1z33tUTvA92F4zRp1333/fe99/33vff31zzzl1Tv9/33u3VgkhEka/e7ZWMkb4XvA933vff/9/33//f99//3/ff/9/33//f/9//3/ff/9/33//f99//3/ff/9//3//f/9//3//f/9/33//f99//3/ff/9/33//f99//3/ff/9/33//fwAA33v/f997/3/fe/9/33v/f997/3/fe/9/33v/f997/3/ff/9/33v/f997/3/fe/9/33v/f99//3/fe/9/33s7a40xfXPfe/9/33v/f997/3/fe/9/33+WVm0tEULfexpnjjWdd997/3/fe/9/33v/f99733/fe/lijjV0TiolOmf4XmwtOme+d885+F7fe99/33vfe997fXOONdda33vff797+V6NMZVS11oSRtdaEkaed99733v/f997/3/fe/9/33v/f99//3/fe/9/33v/f997/3/fe/9/33v/f99//3/ff/9/33//f997/3/fe/9/33v/f997/3/fe/9/33v/f997AAD/f99//3/ff/9/33//f99//3/fe/9/33//f99//3/ff/9/33//f/9//3/ff/9//3//f99//3/ff/9/33//f51zrjVba/9/33//f99//3/ff/9/33//f997M0oyRv9/fG/PORlj/3/ff/9/33//f99//3/ff/9/fG9tLRJGbC22VlNKMkb/f99/lVISRv9/33v/f997/398b/A9GWPff997/3/ff5ZSbC22VvA9+F7QOb5333v/f997/3/fe/9//3//f99//3/ff/9/33//f99//3/ff/9/33//f99//3/ff/9/33//f/9//3/ff/9/33//f99//3/ff/9/33//f99//38AAN9//3/fe/9/33v/f997/3/fe/9/33v/f99//3/fe/9/33vff997/3/ff/9/33//f99//3/fe/9/33v/f997v3fwPRlj33v/f997/3/fe/9/33v/f99733+WVthe33vff/FBlVLfe/9/33v/f997/3/fe/9/33vfezJGEUJtLdA5Sylba99733t8bxFCv3vfe997/3/fexpnrjVba79733vfe99/v3vxQfE9EkK3Ws85v3ffe99733vfe/9/33v/f99//3/fe/9/33v/f997/3/fe/9/33v/f997/3/fe/9/33v/f997/3/ff/9/33v/f997/3/fe/9/33v/f997/3/fewAA/3/ff/9/33v/f997/3/ff/9//3//f99//3//f/9/33//f99733/fe/9//3//f/9//3//f/9/33//f99//3/fexJG+F7/f99//3/ff/9/33v/f997/3+/e1tr33v/f997tlYyRt9733//f99//3/ff/9/33//f99/t1rwPa41SykyRr5333u/e51zjjUZY997/3/ff99/OmfwPXxv/3/fe/9/33//f/hezznxQbdajTH/f99733/fe/9/33//f/9//3//f/9/33//f99//3/ff/9/33//f99//3/ff/9/33//f99//3//f/9/33//f99//3/ff/9/33//f99//3/ff/9/AADfe/9/33v/f99733/fe/9/33v/f99//3/ff/9/33v/f99733vfe/9/33//f99//3/ff/9/33v/f997/3/fe/9/zzmWVt9//3/fe/9/33v/f99733/ff/9/2F5cb99733vXWhJC33v/f997/3/fe/9/33v/f99733s6Z6416SAJIfhe33vfe99/33vxQXVS/3/fe99/33s6Z885vnffe99/33vfe997nXPPOdA9U0rwPd9733vfe99/33vff997/3/ff/9/33v/f997/3/fe/9/33v/f997/3/fe/9/33//f997/3/ff/9/33//f997/3/fe/9/33v/f997/3/ff/9/338AAP9/33//f99//3/ff/9/33/ff/9//3//f/9//3//f99//3/fe/9/33//f/9//3//f/9/33//f99//3/ff/9/33syRhFC/3/ff/9/33//f99//3/ff/9/33saZ3xv/3/fexlj8UHff99//3/ff/9/33//f99//3/fe55zrzmvNUspnnPfe/9/33//f5VSVEr/f/9/33vff/lizzm+d99/33vff99733/fe5VS0D0yRhFC33/fe/9/33v/f99//3//f/9//3//f99//3/ff/9/33//f99//3/ff/9//3//f/9//3//f/9//3//f99//3/ff/9/33//f99//3/ff/9//3//fwAA33//f997/3/fe/9/33v/f997/3/ff/9/33//f99/33/fe/9/33v/f99//3/ff/9/33//f997/3/fe/9/33vfe5VS8UHfe99/33v/f99733/fe/9/33/fe7davnffe997O2fQPVtr/3/fe/9/33v/f997/3/fe997nnOuNfFBrjUaZ99/33vfe997GmfPOb5333vff997tlavNd9733vfe997/3/fe99/fG9sLTJGEUK/e99/33vfe997/3/fe/9/33//f997/3/fe/9/33v/f997/3/fe/9/33v/f99//3/ff/9/33//f99//3/fe/9/33v/f997/3/fe/9/33//f99/AAD/f99//3/ff/9/33//f99//3/ff/9/33//f/9//3/ff/9/33//f99//3//f/9//3//f997/3/ff/9/33//f997tlbxQf9/33//f99//3/ff/9/33//f99/t1q/e/9/33ued44xGmPff/9/33//f99//3/ff/9/33vfe40xEkKOMZVS33vff99733+dc641W2vfe99733/XWtA533vff997/3/ff/9/33//f8850DnQOd9/33//f99//3/ff/9//3//f/9//3/ff/9/33//f99//3/ff/9/33//f/9//3//f/9//3//f/9//3/ff/9/33//f99//3//f/9//3//f99//38AAN97/3/fe/9/33v/f997/3/fe/9/33v/f99//3/ff/9/33v/f997/3/ff/9/33//f997/3/fe/9/33v/f99733/YWm0xvnfff997/3/fe/9/33v/f99733tUTr5333vff51zrjUZY/9/33v/f997/3/fe/9/33v/f997EUIzSq85EkLfe997/3+/e99/EkLXWt9733vfe7dW8D3ff99733/fe99/33v/f9978D2NMRJG33vfe997/3/fe/9/33v/f99//3/fe/9/33v/f997/3/fe/9/33v/f997/3/ff/9/33//f99//3/ff/9/33v/f997/3/fe/9/33//f997/3/fewAA/3/ff/9/33//f99//3/ff/9/33//f99//3/ff/9/33//f99//3/ff/9/33//f997/3/ff/9/33//f99//3/fezpnjjFba99733/fe/9/33//f99//3/fexJCnXP/f997vnfwPRpn33//f99//3/ff/9/33v/f/9/33vxPbZW8D1tMb5333/fe99/33v4XjJG33vfe/9/8T3POd97/3/fe/9/33v/f99//3/XWmwttlb/f99//3/ff/9/33v/f/9//3/ff/9/33//f99//3/ff/9/33//f99//3//f/9//3//f99//3//f/9/33//f99//3/ff/9//3//f99//3/ff/9/AADfe/9/33//f997/3/fe/9/33v/f997/3/fe/9/33v/f997/3/fe/9/33v/f997/3/fe/9/33//f99//3/ff/9/fG/POXVS/3/fe99/33vff997/3/fe997U0p8b99733u+d/FB11r/f997/3/fe/9/33vff99733/fe/FBllYRQmwtnXO/d99/33vff/herznfe99733syRjNK33/fe/9/33v/f997/3/fe31zrjV8b99733/fe/9/33v/f997/3/fe/9/33//f99//3/ff/9/33v/f997/3/fe/9/33//f997/3/fe/9/33//f99//3/ff/9/33//f99//3/fe/9/33sAAP9//3//f99//3/ff/9/33//f99//3/ff/9/33//f99//3/ff/9/33//f99//3/ff/9/33//f/9//3//f/9/33//f/A9dE7fe/9/33//f99//3/ff/9/33uWVltr/3/fe99/U0r4Xt9//3/ff/9/33//f99733/ff99/8D3XWhFCTC0ZY99733v/f997W2vPOZ5333v/f1NKdE7ff/9/33//f99//3/ff/9/vnfPORpn33/ff/9/33//f99//3/ff/9/33//f/9//3//f/9/33//f99//3/ff/9//3//f99//3/ff/9//3//f/9//3//f/9//3//f/9//3//f/9/33//fwAA33v/f99//3/fe/9/33v/f997/3/fe/9/33v/f997/3/fe99/33v/f997/3/fe/9/33v/f99//3/fe/9/33//f997M0oyRv9/33v/f99//3/fe/9/33vfezJGW2vfe/9/nncyRvle/3/fe/9/33v/f99733/fe99/nncRQvhellJtLddavnfff99733tcb885O2ffe997MkbwPd9733v/f997/3/fe/9/33u+d20xGWPfe99/33v/f997/3/ff/9/33v/f99//3/fe/9/33//f997/3/fe/9/33v/f99//3/fe/9/33v/f997/3/ff/9/33v/f99//3/fe/9/33v/f99/AAD/f/9//3//f/9//3//f99//3/ff/9/33//f99//3//f/9/33v/f99//3//f/9//3//f99//3/ff/9/33//f99//3+VUq85vnf/f99//3/ff/9/33//f99/11r4Xv9/33u+d685fG/ff/9/33//f99//3/ff/9/33tcb9A5fXP4Xs85dE7fe99733/fe51z8D1cb99/33/xQdA933v/f99//3/ff/9/33/ff997M0a2Wv9//3//f99//3//f/9/33//f99//3/ff/9/33//f99//3/ff/9/33//f/9//3//f/9/33//f99//3/ff/9/33//f99//3/fe/9/33v/f99//38AAN9//3/ff/9/33//f997/3/fe/9/33v/f997/3/fe/9/33v/f997/3/ff/9/33//f99//3/fe/9/33v/f99733/fezpnjjVba997/3/fe/9/33v/f99733vXWlNK33v/f3xv0D19c/9/33v/f997/3/fe/9/33vff9hezzmdcxljrjUyRt9733/fe99/fXOvNfhe/3/fexFC8UH/f997/3/fe/9/33v/f99733sSRpZS33v/f997/3/ff/9/33//f997/3/fe/9/33v/f997/3/fe/9/33v/f997/3/ff/9/33v/f997/3/fe/9/33v/f997/3/fe/9/33//f997/3/fewAA/3//f/9//3//f/9//3/ff/9/33//f99//3/ff/9/33//f99//3/ff/9//3//f99//3/ff/9/33//f99//3/ff/9/vnfQOTNK/3/ff/9/33//f99/33/fexljEkb/f997W2vQOb5333//f99733/fe/9/33v/f997VEoRQt97OmevOa85v3vfe/9/33u/e685t1bfe/9/U0pTSt9733/fe/9/33//f99//3/fexFCGWP/f99//3/ff/9/33//f99//3/ff/9/33//f99//3/ff/9/33//f99//3/ff/9/33v/f99//3/ff/9/33//f99//3/ff/9//3//f/9//3/ff/9/AADff/9/33//f99//3/ff/9/33//f997/3/fe/9/33v/f997/3/fe/9/33//f99//3/fe/9/33v/f997/3/fe/9/33vff1NKzznfe/9/33v/f997/3/fe99/OmevNb5333+3WvA933v/f99733vfe99733vfe997vncRQtda33u+d9A9jTGdc99733vfe793dVJ1Tt973390To4133vfe99/33vff997/3/fe997zzk6Z79733/fe/9/33v/f997/3/fe/9/33v/f997/3/fe/9/33v/f997/3/fe/9/33v/f997/3/fe/9/33v/f997/3/fe/9/33v/f99//3/ff/9/338AAP9//3//f/9//3//f/9//3//f99//3/ff/9/33//f99//3/ff/9/33//f/9//3/ff/9/33//f99//3/ff/9//3//f99/+V6OMd9733//f99//3/ff/9/33+dc885Omffe9hadE7/f99//3/fe/9/33/ff997/39ba/A9Omf/f997EUJsLX1v33vff99733syRvE933v/f3RO0D2/e/9/33vff997/3/ff99/33vxQTpn33/ff/9/33//f99//3/ff/9/33//f99//3/ff/9/33//f99//3/ff/9/33//f99//3/ff/9/33//f99//3/ff/9/33//f/9//3//f/9//3//fwAA33v/f99//3/ff/9/33//f99//3/ff/9/33//f997/3/fe/9/33v/f99//3/ff/9/33v/f997/3/fe99/33v/f997/3++d/A9Omf/f99/33vfe/9/33vff997M0p1Ut97dE7YWt97/3/fe/9/33v/f99733vfe/heVE7/f99733u2VmwtW2vff99733/fezNG8T3/f997dE6OMb9733v/f997/3/fe/9/33vffxFC+F7fe/9/33v/f997/3/fe/9/33v/f997/3/fe/9/33v/f997/3/fe/9/33v/f99//3/ff/9/33//f99//3/fe/9/33//f99//3/ff/9/33//f997AAD/f/9//3//f/9//3//f/9//3//f/9//3//f/9//3/ff/9/33/ff99//3//f/9/33//f99//3/ff/9/33v/f99//3/ff99/llYyRt9//3/ff/9/33/ff997/3/XWnVSv3vwPVtr33vff/9/33//f99//3/fe/9/EUISRt9/33vff1trbTGWVt9//3/fe997M0pTSt9733syRs85v3v/f99//3/ff/9/33//f99/U0r5Xv9//3//f99//3/ff/9/33//f99//3/ff/9/33//f99//3/ff/9/33//f/9//3//f/9//3//f/9//3/ff/9/33//f/9//3//f/9//3//f/9//38AAN97/3/ff/9/33//f99//3/ff/9/33//f99//3/ff/9/33v/f997/3/ff/9/33//f997/3/fe/9/33vfe997/3/fe/9/33sZY20tvnf/f/9/33v/f997/3/fe1trEkI7Z9A9vnffe/9/33v/f997/3/fe99/fG8zSnVS33/fe/9/fXNLKTNK/3/fe997339TSq8533vff3VO8T2+d997/3/fe/9/33v/f99733vxQfhe33v/f997/3/fe/9/33v/f997/3/fe/9/33v/f997/3/fe/9/33v/f997/3/ff/9/33//f99//3/ff/9/33v/f99//3/ff/9/33//f99//3/fewAA/3/ff/9/33//f99//3//f/9/33//f99//3/ff/9/33//f99//3/ff/9//3//f/9//3//f/9//3//f99//3/ff/9/33//f51zKyWVUv9/33vff997/3//f/9/33sRQq81dE7ff/9/33//f99//3/ff99/33u3Wo4xfHPfe/9/33/ff885EULfe99/33vffzJGEUK+d/9/2FqONZ1z/3/ff/9/33//f99//3+dc885GWP/f/9//3/ff/9/33//f99//3/ff/9/33//f99//3/ff/9/33//f99//3//f/9//3//f99//3//f/9//3//f/9//3//f/9//3//f/9//3//f/9/AADfe/9/33v/f997/3/fe/9/33//f997/3/fe/9/33v/f997/3/fe/9/33//f99//3/ff/9/33//f997/3/fe/9/33v/f99//3/4XvA9vnfff99733/fe/9/33vff5ZSbS3YXt9/33v/f997/3/fe/9/33t8b9A5t1rfe99/33v/f/9/11rQOd9733vff997M0oSRt97v3v4Xq81nXPfe/9/33v/f997/3/fe3xvrzU6Z997/3/fe/9/33v/f997/3/fe/9/33v/f997/3/fe/9/33v/f997/3/fe/9/33//f997/3/fe/9/33//f99//3/ff/9/33//f99//3/ff/9/338AAP9/33//f99//3/ff/9//3//f99//3/ff/9/33//f99//3/ff/9/33//f/9//3/ff/9//3//f99//3/ff/9/33//f99/33/ff7978D1TSr97/3/fe/9/33//f997U0quNY41fG//f99//3/ff/9/33u+dxFCEkbfe/9/33v/f99//398b685nnP/f997/38yRlNK33vffztr0D06Z/9/33//f99//3/ff/9/OmvxQXxv33/ff/9/33//f99//3/ff/9/33//f99//3/ff/9/33//f99//3/ff/9//3//f99//3/ff/9//3//f/9//3/ff/9//3//f/9//3//f/9//3//fwAA33v/f997/3/ff/9/33//f99//3/fe/9/33v/f997/3/fe/9/33//f99//3/ff/9/33v/f997/3/fe/9/33//f997/3/fe/9/33sZY681Omffe99/33v/f997OmevNXxvM0quNXxv/3/fe/9/vntba20xSymdc/9/33v/f997/3/fe7530Dlcb/9/33vfexFCVEr/f997nneONVtr33v/f997/3/fe/9/33sZY/A9vnffe/9/33v/f997/3/fe/9/33//f99//3/fe/9/33v/f997/3/fe/9/33v/f99//3/ff/9/33//f99//3/fe/9/33//f99//3/ff/9/33//f997AAD/f99//3//f/9//3//f/9//3/ff/9/33//f99//3/ff/9/33//f/9//3//f/9/33//f99//3/ff/9//3//f99//3/ff/9/33/ff99/+WIyRp1z33//f99/3nvxPdda33//f9dajjV1Ujpn+F6uNUwpMka+d/9/33//f99//3/ff/9/339TSlRK33/fe7578UG3Wt9//3++d685lVL/f99//3/ff/9/33//f7daU0rfe/9/33v/f99//3/ff/9//3//f/9//3//f/9/33//f99//3/ff/9/33//f/9//3//f/9//3//f/9//3/ff/9/33//f/9//3//f/9//3//f/9//38AAN9//3/fe/9/33//f997/3/fe/9/33v/f997/3/fe/9/33v/f997/3/fe/9/33v/f99//3/fe99/33//f99//3/ff/9/33v/f997/3++exJC6Ry2Vr53nnfQPdA5nXP/f997/39baxJGjjWuNXROnXPff/9/33//f99//3/fe/9/33//f9da8T3fe99/fG/PObda/3/fe99/EUJUSt9733/fe/9/33v/f99/dU6VUt9733vff997/3/fe/9/33v/f99//3/fe/9/33v/f997/3/fe/9/33v/f997/3/ff/9/33//f99//3/ff/9/33v/f99//3/ff/9/33v/f99//3/fewAA/3//f/9//3//f/9//3/ff/9/33//f99//3/ff/9/33//f99//3/ff/9/33//f/9//3//f/9/33v/f/9//3//f/9//3//f/9//3/ff/9/33vYWvE9jjFLKTJGvnf/f99//3/ff/9//3//f997/3/ff/9//3//f/9//3/ff/9/33//f997nXPwPVtr33v5Xo0xnnPff/9/33u2VlRK/3/fe/9/33//f99/vnfwPfli33v/f99//3/ff/9/33//f/9//3//f/9/33//f99//3/ff/9/33//f99//3//f/9//3//f/9//3//f/9/33//f99//3//f/9/33//f99//3//f/9/AADff/9/33//f99//3/fe/9/33v/f997/3/fe/9/33v/f997/3/fe/9/33v/f997/3/ff/9/33vff99//3/ff/9/33//f99//3/fe99//3//f/9/nXM6Z1xv33v/f99//3/fe/9/33/fe99/33/fe/9/33v/f99//3/ff/9/33v/f99733++d5VStlbfe7daEULfe/9/33v/fxlj0D2+d/9/33v/f997/39cb/A9O2v/f997/3/fe/9/33v/f997/3/ff/9/33v/f997/3/fe/9/33v/f997/3/fe/9/33//f99//3/ff/9/33//f997/3/ff/9/33//f997/3/ff/9/338AAP9//3//f/9//3/ff/9//3//f99//3/ff/9/33//f/9//3/ff/9/33//f99//3//f/9/33//f99//3/ff/9/33//f99//3/ff/9/33v/f99/33/ff/9/33//f99//3/ff/9/33//f99//3/fe/9/33//f99//3//f/9/33v/f99/33/ff/9/zzkSQnxvdE50Tv9/33v/f997nXOOMZ5z/3//f997/3/ff9hajjG/e99//3/ff/9/33//f99//3//f/9//3//f/9//3/ff/9/33//f99//3//f/9/33v/f/9//3//f/9//3//f99//3/ff/9/33//f99//3/ff/9/33//fwAA33//f99//3/fe/9/33v/f99//3/fe/9/33v/f997/3/ff/9/33v/f997/3//f/9/33//f997/3/fe/9/33v/f997/3/fe/9/33v/f997/3/fe/9/33v/f99//3/ff/9/33v/f997/3/fe/9/33v/f997/3/fe/9/33vff997/3/fe/9/33v4XjJGrzmuNTtr33vff99733vfe/E9O2vff99/33/fe/9/VEp1Ut97/3/fe/9/33v/f99//3/ff/9/33//f99//3/ff/9/33v/f99//3/ff/9/33/ff997/3/ff/9/33//f99//3/fe/9/33v/f997/3/fe/9/33v/f997AAD/f/9//3/ff/9/33//f/9//3/ff/9/33//f99//3//f/9/33//f99//3//f/9//3//f/9//3/ff/9/33//f99//3/ff/9/33//f99//3/ff/9/33//f/9//3//f/9//3//f99//3/ff/9/33//f99//3/ff/9/33//f997/3/ff/9//3//f99/nXNTSjtr33vff99733/fe/9/2FozSp5333vff997nnfxPTpn/3/ff/9/33//f99//3//f/9//3//f/9//3//f/9/33//f99//3//f/9//3//f997/3//f/9//3//f/9//3/ff/9/33//f99//3/ff/9/33//f99//38AAN9//3/ff/9/33//f99//3/ff/9/33//f99//3/ff/9/33//f99//3/ff/9/33//f997/3/ff/9/33//f99//3/fe/9/33//f997/3/fe/9/33v/f997/3/fe/9/33v/f997/3/fe/9/33v/f997/3/fe/9/33v/f99733/fe/9/33v/f997/3//f/9/33v/f997/3/fe/9/33udc1RKvne/e99733u2VvA933vff/9/33v/f997/3/fe/9/33//f99//3/ff/9/33v/f997/3/ff/9/33//f99//3/fe/9/33v/f99//3/ff/9/33//f997/3/fe/9/33//f99//3/ffwAA/3//f/9//3//f/9//3//f/9//3//f/9//3//f/9//3//f/9//3//f/9//3//f99//3/ff/9//3//f/9//3/ff/9/33//f/9//3/ff/9/33//f99//3/ff/9/33//f99//3/ff/9/33//f99//3/ff/9/33//f/9//3/fe/9/33//f99//3//f/9//3//f99//3/ff/9/33//f997EkJMKd9733++d1ROO2vff/9/33//f99//3/ff/9//3//f/9//3//f/9//3//f99//3//f/9//3//f/9//3/ff/9/33//f99//3//f/9//3//f/9//3/ff/9//3//f99//3//f/9/AADff/9/33//f99//3/fe/9/33//f99//3/ff/9/33v/f99//3/fe/9/33//f997/3/fe/9/33v/f99//3/fe/9/33v/f99//3/ff/9/33v/f997/3/fe/9/33v/f997/3/fe/9/33v/f997/3/fe/9/33v/f997/3/fe/9/33v/f997/3/fe99/33v/f99733/fe/9/33vff99//3+2ViolllJ8b3ROdVLfe99/33//f997/3/fe/9/33v/f997/3/ff/9/33//f99//3/fe/9/33//f997/3/ff/9/33v/f997/3/fe/9/33v/f99//3/fe/9/33v/f99//3/fe/9/338AAP9//3//f/9//3//f/9/33//f/9//3/ff/9/33//f/9//3/ff/9/33//f99//3/ff/9/33//f99//3/ff/9/33//f99//3//f/9//3//f99//3/ff/9/33//f99//3/ff/9/33//f99//3/ff/9/33//f/9//3/ff/9/33//f/9//3/ff/9/33//f99//3/fe/9/33//f99//3//f/9/W2syRm0tjjWdc/9/33//f/9//3//f/9/33//f99//3//f/9//3//f/9//3/ff/9/33//f/9//3/ff/9/33//f99//3//f/9/33//f99//3//f/9/33//f99//3/ff/9//3//fwAA33v/f99//3/ff/9/33v/f997/3/ff/9/33v/f997/3/ff/9/33v/f997/3/fe/9/33v/f997/3/fe/9/33v/f997/3/ff/9/33//f99//3/fe/9/33v/f997/3/fe/9/33v/f997/3/fe/9/33v/f997/3/ff/9/33v/f99//3/fe/9/33v/f997/3/fe99/33v/f997/3/ff/9//3//f753fXO/e/9/33v/f997/3/ff/9/33v/f997/3/fe/9/33//f99//3/fe/9/33v/f99//3/fe/9/33v/f997/3/ff/9/33//f997/3/ff/9/33v/f997/3/fe/9/33//f997AAD/f/9//3//f/9/33//f99//3//f/9//3//f99//3//f/9/33//f99//3/ff/9/33//f99//3/ff/9/33//f99//3/ff/9//3//f/9//3//f/9/33//f99//3/ff/9/33//f99//3/ff/9/33//f99//3//f/9/33//f99//3//f/9/33//f99//3/ff/9/33//f99//3/ff/9/33//f/9//3//f/9/33//f99//3//f/9/33//f99//3/ff/9//3//f99//3//f/9/33//f99//3/ff/9/33//f99//3/ff/9/33//f99//3/ff/9//3//f99//3/ff/9/33//f/9//38AAN9//3/ff/9/33v/f997/3/fe/9/33//f997/3/fe/9/33//f99//3/ff/9/33//f99//3/fe/9/33v/f997/3/fe/9/33//f99//3/ff/9/33//f99//3/fe/9/33v/f997/3/fe/9/33v/f99//3/ff/9/33//f997/3/ff/9/33//f997/3/fe/9/33//f99//3/ff/9/33v/f997/3/fe/9/33v/f997/3/fe/9/33v/f997/3/fe/9/33v/f997/3/ff/9/33//f99733/fe99/33v/f997/3/fe/9/33v/f997/3/fe/9/33//f997/3/fe/9/33v/f997/3/fewAA/3//f/9/33//f99//3/ff/9//3//f99//3/ff/9//3//f/9//3//f/9//3//f/9//3//f/9/33//f99//3/ff/9/33//f/9//3//f/9//3//f/9//3/ff/9/33//f99//3/ff/9/33//f/9//3//f/9//3//f99//3/ff/9//3//f99//3/ff/9/33//f/9//3//f/9/33//f99//3/ff/9/33//f99//3/ff/9/33//f99//3/ff/9/33//f99//3/ff/9//3//f99//3/ff/9//3//f99//3/ff/9/33//f99//3/ff/9//3//f/9//3/ff/9/33//f99//3/ff/9/AADfe/9/33//f997/3/fe/9/33v/f99//3/fe/9/33v/f99//3/fe/9/33//f99//3/fe/9/33v/f997/3/fe/9/33v/f99//3/ff/9/33//f997/3/fe/9/33v/f997/3/fe/9/33v/f997/3/ff/9/33v/f99733/fe/9/33v/f997/3/ff/9/33v/f997/3/fe/9/33v/f997/3/fe/9/33v/f997/3/fe/9/33v/f997/3/fe/9/33v/f997/3/fe/9/33v/f997/3/fe/9/33v/f997/3/fe99/33vff997/3/fe/9/33v/f99//3/fe/9/33//f997/3/ff/9/33sAAP9//3//f99//3/ff/9//3//f/9//3//f/9/33//f/9//3/fe/9//3//f/9//3/ff/9/33//f99//3/ff/9//3//f/9//3//f/9//3//f/9//3/ff/9/33//f99//3/ff/9/33//f99//3/ff/9//3//f99//3/fe/9/33//f99//3//f/9/33//f99//3/ff/9/33//f99//3/ff/9/33//f99//3/ff/9/33//f99//3/ff/9/33//f997/3/ff/9/33//f/9//3/ff/9/33//f99//3/ff/9/33v/f99//3/ff/9/33//f99//3//f/9//3//f/9//3//f/9//3//fwAA33v/f99//3/fe/9/33v/f99//3/ff/9/33v/f997/3/ff/9/33v/f99//3/ff/9/33v/f997/3/fe/9/33v/f99//3/ff/9/33//f99//3/fe/9/33v/f997/3/fe/9/33v/f997/3/fe/9/33//f997/3/fe99733v/f997/3/ff/9/33//f997/3/fe/9/33v/f997/3/fe/9/33v/f997/3/fe/9/33v/f997/3/fe/9/33v/f997/3/ff/9/33v/f997/3/fe/9/33v/f997/3/fe/9/33v/f997/3/fe/9/33v/f997/3/ff/9/33//f99//3/ff/9/33//f997AAD/f99//3/ff/9/33//f/9//3/ff/9/33//f99//3//f/9//3//f/9//3//f/9//3//f/9//3/fe/9/33//f99//3//f/9/33//f/9//3/ff/9//3//f99//3//f/9//3//f99//3/ff/9//3//f/9//3//f/9/33//f99//3/ff/9/33//f99//3/ff/9/33//f99//3/ff/9/33//f99//3/ff/9/33//f99//3/ff/9/33//f99//3//f/9/33//f99//3/ff/9/33//f99//3/ff/9/33//f/9//3/ff/9/33//f99//3//f/9//3//f/9//3//f/9//3//f/9//38AAN97/3/fe/9/33v/f99//3/ff/9/33v/f997/3/fe/9/33//f99//3/ff/9/33//f99//3/fe/9/33v/f997/3/ff/9/33v/f997/3/ff/9/33vff997/3/fe/9/33//f997/3/fe/9/33v/f99//3/ff/9/33//f997/3/fe/9/33v/f997/3/fe/9/33v/f997/3/fe/9/33v/f997/3/fe/9/33v/f997/3/fe/9/33v/f997/3/fe/9/33//f997/3/fe/9/33v/f997/3/fe/9/33v/f997/3/ff/9/33v/f997/3/fe/9/33//f99//3/ff/9/33//f99//3/ffwAA/3/ff/9/33//f99//3//f/9/33//f99//3/ff/9//3//f/9//3//f/9//3//f/9//3/ff/9//3//f99//3//f/9//3//f997/3//f/9/33/ff997/3/ff/9//3//f/9//3/ff/9/33//f99//3//f/9//3//f99//3/ff/9/33//f99//3/ff/9/33//f99//3/ff/9/33//f99//3/ff/9/33//f99//3/ff/9/33//f99//3/ff/9//3//f99//3/ff/9/33//f99//3/ff/9/33//f99//3//f/9//3//f99//3/ff/9/33//f/9//3//f/9//3//f/9//3//f/9/AADff/9/33vff997/3/ff/9/33//f99//3/fe/9/33v/f99//3/ff/9/33//f99//3/ff/9/33//f997/3/fe/9/33v/f997/3/fe/9/33//f99733/ff/9/33//f997/3/ff/9/33v/f997/3/ff/9/33//f99//3/fe/9/33v/f997/3/fe/9/33v/f997/3/fe/9/33v/f997/3/fe/9/33v/f997/3/fe/9/33v/f997/3/fe/9/33v/f997/3/fe/9//3//f/9//3/ff/9/33//f997/3/fe/9/33v/f997/3/fe/9/33v/f99//3/fe/9/33v/f99//3/ff/9/33sAAP9/33//f997/3//f/9//3//f/9//3/ff/9/33//f/9//3//f/9//3//f/9//3//f/9//3//f/9//3/ff/9/33//f99//3/ff/9//3//f/9//3/fe/9//3//f99//3/ff/9//3//f99//3//f/9//3//f/9//3/ff/9/33//f99//3/ff/9/33//f99//3/ff/9/33//f99//3/ff/9/33//f99//3/ff/9/33//f99//3/ff/9/33//f99//3/ff/9/33//f/9//3//f/9//3//f/9//3/ff/9/33//f99//3/ff/9/33//f/9//3//f/9/33//f997/3/ff/9//3//fwAARgAAABQAAAAIAAAAR0RJQwMAAAAiAAAADAAAAP////8iAAAADAAAAP////8lAAAADAAAAA0AAIAoAAAADAAAAAQAAAAiAAAADAAAAP////8iAAAADAAAAP7///8nAAAAGAAAAAQAAAAAAAAA////AAAAAAAlAAAADAAAAAQAAABMAAAAZAAAAAAAAABhAAAAPwEAAJsAAAAAAAAAYQAAAEABAAA7AAAAIQDwAAAAAAAAAAAAAACAPwAAAAAAAAAAAACAPwAAAAAAAAAAAAAAAAAAAAAAAAAAAAAAAAAAAAAAAAAAJQAAAAwAAAAAAACAKAAAAAwAAAAEAAAAJwAAABgAAAAEAAAAAAAAAP///wAAAAAAJQAAAAwAAAAEAAAATAAAAGQAAAALAAAAYQAAADQBAABxAAAACwAAAGEAAAAqAQAAEQAAACEA8AAAAAAAAAAAAAAAgD8AAAAAAAAAAAAAgD8AAAAAAAAAAAAAAAAAAAAAAAAAAAAAAAAAAAAAAAAAACUAAAAMAAAAAAAAgCgAAAAMAAAABAAAACcAAAAYAAAABAAAAAAAAAD///8AAAAAACUAAAAMAAAABAAAAEwAAABkAAAACwAAAHYAAAA0AQAAhgAAAAsAAAB2AAAAKgEAABEAAAAhAPAAAAAAAAAAAAAAAIA/AAAAAAAAAAAAAIA/AAAAAAAAAAAAAAAAAAAAAAAAAAAAAAAAAAAAAAAAAAAlAAAADAAAAAAAAIAoAAAADAAAAAQAAAAnAAAAGAAAAAQAAAAAAAAA////AAAAAAAlAAAADAAAAAQAAABMAAAAZAAAAAsAAACLAAAAKgEAAJsAAAALAAAAiwAAACABAAARAAAAIQDwAAAAAAAAAAAAAACAPwAAAAAAAAAAAACAPwAAAAAAAAAAAAAAAAAAAAAAAAAAAAAAAAAAAAAAAAAAJQAAAAwAAAAAAACAKAAAAAwAAAAEAAAAJQAAAAwAAAABAAAAGAAAAAwAAAAAAAACEgAAAAwAAAABAAAAFgAAAAwAAAAAAAAAVAAAAFABAAAMAAAAiwAAACkBAACbAAAAAQAAAACA1EG0l9RBDAAAAIsAAAArAAAATAAAAAQAAAALAAAAiwAAACsBAACcAAAApAAAAEYAaQByAG0AYQBkAG8AIABwAG8AcgA6ACAATQBJAEcAVQBFAEwAIABBAE4ARwBFAEwAIAAgAFoAQQBMAEQASQBWAEEAUgAgAFMASQBMAFYARQBSAEEAAAAGAAAAAwAAAAUAAAALAAAABwAAAAgAAAAIAAAABAAAAAgAAAAIAAAABQAAAAMAAAAEAAAADAAAAAMAAAAJAAAACQAAAAcAAAAGAAAABAAAAAgAAAAKAAAACQAAAAcAAAAGAAAABAAAAAQAAAAHAAAACAAAAAYAAAAJAAAAAwAAAAgAAAAIAAAACAAAAAQAAAAHAAAAAwAAAAYAAAAIAAAABwAAAAgAAAAIAAAAFgAAAAwAAAAAAAAAJQAAAAwAAAACAAAADgAAABQAAAAAAAAAEAAAABQAAAA=</Object>
</Signature>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46E70B66A5D0634F9C9558F5B0522CB2" ma:contentTypeVersion="6" ma:contentTypeDescription="Crear nuevo documento." ma:contentTypeScope="" ma:versionID="558703941e5b8d4a8ba0c2fb6d141442">
  <xsd:schema xmlns:xsd="http://www.w3.org/2001/XMLSchema" xmlns:xs="http://www.w3.org/2001/XMLSchema" xmlns:p="http://schemas.microsoft.com/office/2006/metadata/properties" xmlns:ns2="a68655e8-bea0-46ee-b347-a5d3d2f57b91" xmlns:ns3="3195918e-f078-4dcc-bd84-f7ddf5e0e5e9" targetNamespace="http://schemas.microsoft.com/office/2006/metadata/properties" ma:root="true" ma:fieldsID="c9b96b2d1e6cd421f5a950e17d6fb541" ns2:_="" ns3:_="">
    <xsd:import namespace="a68655e8-bea0-46ee-b347-a5d3d2f57b91"/>
    <xsd:import namespace="3195918e-f078-4dcc-bd84-f7ddf5e0e5e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68655e8-bea0-46ee-b347-a5d3d2f57b9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195918e-f078-4dcc-bd84-f7ddf5e0e5e9"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DAEMSEngagementItemInfo xmlns="http://schemas.microsoft.com/DAEMSEngagementItemInfoXML">
  <EngagementID>5000007028</EngagementID>
  <LogicalEMSServerID>-109903338106937214</LogicalEMSServerID>
  <WorkingPaperID>3857782008800000607</WorkingPaperID>
</DAEMSEngagementItemInfo>
</file>

<file path=customXml/item5.xml>��< ? x m l   v e r s i o n = " 1 . 0 "   e n c o d i n g = " u t f - 1 6 " ? > < P a r t M a p   x m l n s : x s i = " h t t p : / / w w w . w 3 . o r g / 2 0 0 1 / X M L S c h e m a - i n s t a n c e "   x m l n s : x s d = " h t t p : / / w w w . w 3 . o r g / 2 0 0 1 / X M L S c h e m a " >  
     < P a r t s >  
         < P a r t I t e m >  
             < P r o p e r t y N a m e > T B L i n k T y p e L i n k H i g h l i g h t < / P r o p e r t y N a m e >  
             < V a l u e > T r u e < / V a l u e >  
         < / P a r t I t e m >  
         < P a r t I t e m >  
             < P r o p e r t y N a m e > D A L i n k T y p e L i n k H i g h l i g h t < / P r o p e r t y N a m e >  
             < V a l u e > T r u e < / V a l u e >  
         < / P a r t I t e m >  
     < / P a r t s >  
 < / P a r t M a p > 
</file>

<file path=customXml/itemProps1.xml><?xml version="1.0" encoding="utf-8"?>
<ds:datastoreItem xmlns:ds="http://schemas.openxmlformats.org/officeDocument/2006/customXml" ds:itemID="{60E6BCD2-5FF8-4228-806A-64630D268C28}">
  <ds:schemaRefs>
    <ds:schemaRef ds:uri="3195918e-f078-4dcc-bd84-f7ddf5e0e5e9"/>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a68655e8-bea0-46ee-b347-a5d3d2f57b91"/>
    <ds:schemaRef ds:uri="http://www.w3.org/XML/1998/namespace"/>
    <ds:schemaRef ds:uri="http://purl.org/dc/dcmitype/"/>
  </ds:schemaRefs>
</ds:datastoreItem>
</file>

<file path=customXml/itemProps2.xml><?xml version="1.0" encoding="utf-8"?>
<ds:datastoreItem xmlns:ds="http://schemas.openxmlformats.org/officeDocument/2006/customXml" ds:itemID="{DD28B43C-A301-4430-BAC8-1C4ED395A1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68655e8-bea0-46ee-b347-a5d3d2f57b91"/>
    <ds:schemaRef ds:uri="3195918e-f078-4dcc-bd84-f7ddf5e0e5e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ECDCC95-63FA-45C9-A183-792F77F06ADC}">
  <ds:schemaRefs>
    <ds:schemaRef ds:uri="http://schemas.microsoft.com/sharepoint/v3/contenttype/forms"/>
  </ds:schemaRefs>
</ds:datastoreItem>
</file>

<file path=customXml/itemProps4.xml><?xml version="1.0" encoding="utf-8"?>
<ds:datastoreItem xmlns:ds="http://schemas.openxmlformats.org/officeDocument/2006/customXml" ds:itemID="{6CB7CD63-19F5-45D2-8CF7-EE712EC7D985}">
  <ds:schemaRefs>
    <ds:schemaRef ds:uri="http://schemas.microsoft.com/DAEMSEngagementItemInfoXML"/>
  </ds:schemaRefs>
</ds:datastoreItem>
</file>

<file path=customXml/itemProps5.xml><?xml version="1.0" encoding="utf-8"?>
<ds:datastoreItem xmlns:ds="http://schemas.openxmlformats.org/officeDocument/2006/customXml" ds:itemID="{9EE91FA5-E0D8-496D-80A4-E13D507CFDE1}">
  <ds:schemaRefs>
    <ds:schemaRef ds:uri="http://www.w3.org/2001/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5</vt:i4>
      </vt:variant>
    </vt:vector>
  </HeadingPairs>
  <TitlesOfParts>
    <vt:vector size="15" baseType="lpstr">
      <vt:lpstr>Portada</vt:lpstr>
      <vt:lpstr>Información General</vt:lpstr>
      <vt:lpstr>BG SISTEMA</vt:lpstr>
      <vt:lpstr>BG</vt:lpstr>
      <vt:lpstr>EERR</vt:lpstr>
      <vt:lpstr>VPN</vt:lpstr>
      <vt:lpstr>EFE</vt:lpstr>
      <vt:lpstr>CA EF</vt:lpstr>
      <vt:lpstr>CA EF (2)</vt:lpstr>
      <vt:lpstr>Notas</vt:lpstr>
      <vt:lpstr>BG!Área_de_impresión</vt:lpstr>
      <vt:lpstr>EERR!Área_de_impresión</vt:lpstr>
      <vt:lpstr>EFE!Área_de_impresión</vt:lpstr>
      <vt:lpstr>Notas!Área_de_impresión</vt:lpstr>
      <vt:lpstr>VPN!Área_de_impresión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 Aller</dc:creator>
  <cp:lastModifiedBy>Dahiana Fabiana Sánchez Chaparro</cp:lastModifiedBy>
  <cp:lastPrinted>2024-02-23T14:13:57Z</cp:lastPrinted>
  <dcterms:created xsi:type="dcterms:W3CDTF">2016-08-27T16:35:25Z</dcterms:created>
  <dcterms:modified xsi:type="dcterms:W3CDTF">2025-05-09T17:43:47Z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a60d57e-af5b-4752-ac57-3e4f28ca11dc_Enabled">
    <vt:lpwstr>true</vt:lpwstr>
  </property>
  <property fmtid="{D5CDD505-2E9C-101B-9397-08002B2CF9AE}" pid="3" name="MSIP_Label_ea60d57e-af5b-4752-ac57-3e4f28ca11dc_SetDate">
    <vt:lpwstr>2022-03-31T00:16:55Z</vt:lpwstr>
  </property>
  <property fmtid="{D5CDD505-2E9C-101B-9397-08002B2CF9AE}" pid="4" name="MSIP_Label_ea60d57e-af5b-4752-ac57-3e4f28ca11dc_Method">
    <vt:lpwstr>Standard</vt:lpwstr>
  </property>
  <property fmtid="{D5CDD505-2E9C-101B-9397-08002B2CF9AE}" pid="5" name="MSIP_Label_ea60d57e-af5b-4752-ac57-3e4f28ca11dc_Name">
    <vt:lpwstr>ea60d57e-af5b-4752-ac57-3e4f28ca11dc</vt:lpwstr>
  </property>
  <property fmtid="{D5CDD505-2E9C-101B-9397-08002B2CF9AE}" pid="6" name="MSIP_Label_ea60d57e-af5b-4752-ac57-3e4f28ca11dc_SiteId">
    <vt:lpwstr>36da45f1-dd2c-4d1f-af13-5abe46b99921</vt:lpwstr>
  </property>
  <property fmtid="{D5CDD505-2E9C-101B-9397-08002B2CF9AE}" pid="7" name="MSIP_Label_ea60d57e-af5b-4752-ac57-3e4f28ca11dc_ActionId">
    <vt:lpwstr>549a9945-6669-4f3a-a3fa-86ec96d5e134</vt:lpwstr>
  </property>
  <property fmtid="{D5CDD505-2E9C-101B-9397-08002B2CF9AE}" pid="8" name="MSIP_Label_ea60d57e-af5b-4752-ac57-3e4f28ca11dc_ContentBits">
    <vt:lpwstr>0</vt:lpwstr>
  </property>
  <property fmtid="{D5CDD505-2E9C-101B-9397-08002B2CF9AE}" pid="9" name="ContentTypeId">
    <vt:lpwstr>0x01010046E70B66A5D0634F9C9558F5B0522CB2</vt:lpwstr>
  </property>
  <property fmtid="{D5CDD505-2E9C-101B-9397-08002B2CF9AE}" pid="10" name="MediaServiceImageTags">
    <vt:lpwstr/>
  </property>
</Properties>
</file>